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pivotTables/pivotTable5.xml" ContentType="application/vnd.openxmlformats-officedocument.spreadsheetml.pivotTable+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comments11.xml" ContentType="application/vnd.openxmlformats-officedocument.spreadsheetml.comments+xml"/>
  <Override PartName="/xl/threadedComments/threadedComment10.xml" ContentType="application/vnd.ms-excel.threadedcomments+xml"/>
  <Override PartName="/xl/comments12.xml" ContentType="application/vnd.openxmlformats-officedocument.spreadsheetml.comments+xml"/>
  <Override PartName="/xl/comments13.xml" ContentType="application/vnd.openxmlformats-officedocument.spreadsheetml.comments+xml"/>
  <Override PartName="/xl/threadedComments/threadedComment11.xml" ContentType="application/vnd.ms-excel.threadedcomments+xml"/>
  <Override PartName="/xl/pivotTables/pivotTable6.xml" ContentType="application/vnd.openxmlformats-officedocument.spreadsheetml.pivotTable+xml"/>
  <Override PartName="/xl/comments14.xml" ContentType="application/vnd.openxmlformats-officedocument.spreadsheetml.comments+xml"/>
  <Override PartName="/xl/comments1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24226"/>
  <mc:AlternateContent xmlns:mc="http://schemas.openxmlformats.org/markup-compatibility/2006">
    <mc:Choice Requires="x15">
      <x15ac:absPath xmlns:x15ac="http://schemas.microsoft.com/office/spreadsheetml/2010/11/ac" url="https://cantec3403-my.sharepoint.com/personal/j_sullivan-phillips_cantec_ca/Documents/Desktop/CSC/Schedule Assist/app/"/>
    </mc:Choice>
  </mc:AlternateContent>
  <xr:revisionPtr revIDLastSave="3203" documentId="13_ncr:1_{978270EF-71E6-4802-86C9-5361C05EE1F3}" xr6:coauthVersionLast="47" xr6:coauthVersionMax="47" xr10:uidLastSave="{C5F9F70D-6CB9-46AE-B6E2-B34AD93BFA35}"/>
  <bookViews>
    <workbookView xWindow="28680" yWindow="-1785" windowWidth="29040" windowHeight="15840" tabRatio="858" firstSheet="3" activeTab="3" xr2:uid="{00000000-000D-0000-FFFF-FFFF00000000}"/>
  </bookViews>
  <sheets>
    <sheet name="Original" sheetId="1" state="hidden" r:id="rId1"/>
    <sheet name="MBT - summary" sheetId="8" state="hidden" r:id="rId2"/>
    <sheet name="Monthly- key by address" sheetId="5" state="hidden" r:id="rId3"/>
    <sheet name="Jan 2026 - Dec 2026" sheetId="49" r:id="rId4"/>
    <sheet name="Jan 2024-Dec 2024" sheetId="27" state="hidden" r:id="rId5"/>
    <sheet name="Detail1" sheetId="36" state="hidden" r:id="rId6"/>
    <sheet name="Detail3" sheetId="48" state="hidden" r:id="rId7"/>
    <sheet name="Annual Charts" sheetId="34" state="hidden" r:id="rId8"/>
    <sheet name="2026 Completion Chart" sheetId="52" r:id="rId9"/>
    <sheet name="X-Keys" sheetId="53" r:id="rId10"/>
    <sheet name="2026 Revenue Report" sheetId="51" r:id="rId11"/>
    <sheet name="Jan 2025 - Dec 2025" sheetId="30" r:id="rId12"/>
    <sheet name="2025 Completion Chart" sheetId="32" r:id="rId13"/>
    <sheet name="2025 Revenue Report" sheetId="50" r:id="rId14"/>
    <sheet name="Monthlies - 2025 Finish times" sheetId="31" r:id="rId15"/>
    <sheet name="Monthlies - 2024 Finish times" sheetId="28" state="hidden" r:id="rId16"/>
    <sheet name="Jan 2023-Dec 2023" sheetId="25" state="hidden" r:id="rId17"/>
    <sheet name="KEY &amp; route order - summary" sheetId="7" state="hidden" r:id="rId18"/>
    <sheet name="Nov 2021-Dec 2022" sheetId="23" state="hidden" r:id="rId19"/>
    <sheet name="Nov 2020-Oct 2021" sheetId="22" state="hidden" r:id="rId20"/>
    <sheet name="Nov 2019-Oct 2020" sheetId="15" state="hidden" r:id="rId21"/>
    <sheet name="Nov 2012-Oct 2017-don't use(tw)" sheetId="3" state="hidden" r:id="rId22"/>
    <sheet name="2020 SORTED FOR AO BILLING" sheetId="21" state="hidden" r:id="rId23"/>
    <sheet name="2019&amp;2020 BILLINGQUESTIONS - AO" sheetId="16" state="hidden" r:id="rId24"/>
    <sheet name="EXTRA KEY LIST" sheetId="17" state="hidden" r:id="rId25"/>
    <sheet name="Annual month summary" sheetId="12" state="hidden" r:id="rId26"/>
    <sheet name="November 2011-October 2012" sheetId="2" state="hidden" r:id="rId27"/>
    <sheet name="ULC SITES- MBT SUMMARY " sheetId="13" r:id="rId28"/>
    <sheet name="COLLIERS SITES" sheetId="6" state="hidden" r:id="rId29"/>
    <sheet name="for mapping" sheetId="24" r:id="rId30"/>
  </sheets>
  <externalReferences>
    <externalReference r:id="rId31"/>
  </externalReferences>
  <definedNames>
    <definedName name="_xlnm._FilterDatabase" localSheetId="28" hidden="1">'COLLIERS SITES'!$A$2:$F$18</definedName>
    <definedName name="_xlnm._FilterDatabase" localSheetId="29" hidden="1">'for mapping'!$A$1:$V$183</definedName>
    <definedName name="_xlnm._FilterDatabase" localSheetId="16" hidden="1">'Jan 2023-Dec 2023'!$A$1:$W$515</definedName>
    <definedName name="_xlnm._FilterDatabase" localSheetId="4" hidden="1">'Jan 2024-Dec 2024'!$A$1:$V$568</definedName>
    <definedName name="_xlnm._FilterDatabase" localSheetId="11" hidden="1">'Jan 2025 - Dec 2025'!$A$1:$W$646</definedName>
    <definedName name="_xlnm._FilterDatabase" localSheetId="3" hidden="1">'Jan 2026 - Dec 2026'!$A$1:$W$672</definedName>
    <definedName name="_xlnm._FilterDatabase" localSheetId="2" hidden="1">'Monthly- key by address'!$A$1:$I$127</definedName>
    <definedName name="_xlnm._FilterDatabase" localSheetId="21" hidden="1">'Nov 2012-Oct 2017-don''t use(tw)'!$A$1:$BQ$176</definedName>
    <definedName name="_xlnm._FilterDatabase" localSheetId="20" hidden="1">'Nov 2019-Oct 2020'!$A$1:$DA$227</definedName>
    <definedName name="_xlnm._FilterDatabase" localSheetId="19" hidden="1">'Nov 2020-Oct 2021'!$A$1:$U$184</definedName>
    <definedName name="_xlnm._FilterDatabase" localSheetId="18" hidden="1">'Nov 2021-Dec 2022'!$A$1:$W$194</definedName>
    <definedName name="_xlnm._FilterDatabase" localSheetId="26" hidden="1">'November 2011-October 2012'!$A$2:$P$120</definedName>
    <definedName name="_xlnm._FilterDatabase" localSheetId="0" hidden="1">Original!$A$2:$P$118</definedName>
    <definedName name="_xlnm.Print_Area" localSheetId="23">'2019&amp;2020 BILLINGQUESTIONS - AO'!$A$1:$E$124</definedName>
    <definedName name="_xlnm.Print_Area" localSheetId="25">'Annual month summary'!$A$4:$E$123</definedName>
    <definedName name="_xlnm.Print_Area" localSheetId="28">'COLLIERS SITES'!$A$1:$G$18</definedName>
    <definedName name="_xlnm.Print_Area" localSheetId="29">'for mapping'!$A$1:$V$183</definedName>
    <definedName name="_xlnm.Print_Area" localSheetId="11">'Jan 2025 - Dec 2025'!$A$1:$AB$647</definedName>
    <definedName name="_xlnm.Print_Area" localSheetId="3">'Jan 2026 - Dec 2026'!$A$1:$W$672</definedName>
    <definedName name="_xlnm.Print_Area" localSheetId="2">'Monthly- key by address'!$A$1:$I$129</definedName>
    <definedName name="_xlnm.Print_Area" localSheetId="21">'Nov 2012-Oct 2017-don''t use(tw)'!$A$1:$BE$100</definedName>
    <definedName name="_xlnm.Print_Area" localSheetId="20">'Nov 2019-Oct 2020'!$A$1:$CO$198</definedName>
    <definedName name="_xlnm.Print_Area" localSheetId="19">'Nov 2020-Oct 2021'!$A$1:$U$184</definedName>
    <definedName name="_xlnm.Print_Area" localSheetId="18">'Nov 2021-Dec 2022'!$A$1:$W$194</definedName>
    <definedName name="_xlnm.Print_Area" localSheetId="26">'November 2011-October 2012'!$A$1:$P$120</definedName>
    <definedName name="_xlnm.Print_Area" localSheetId="0">Original!$A$1:$P$110</definedName>
    <definedName name="_xlnm.Print_Titles" localSheetId="22">'2020 SORTED FOR AO BILLING'!$1:$1</definedName>
    <definedName name="_xlnm.Print_Titles" localSheetId="25">'Annual month summary'!$4:$4</definedName>
    <definedName name="_xlnm.Print_Titles" localSheetId="29">'for mapping'!$1:$1</definedName>
    <definedName name="_xlnm.Print_Titles" localSheetId="16">'Jan 2023-Dec 2023'!$1:$1</definedName>
    <definedName name="_xlnm.Print_Titles" localSheetId="4">'Jan 2024-Dec 2024'!$1:$1</definedName>
    <definedName name="_xlnm.Print_Titles" localSheetId="11">'Jan 2025 - Dec 2025'!$1:$1</definedName>
    <definedName name="_xlnm.Print_Titles" localSheetId="3">'Jan 2026 - Dec 2026'!$1:$1</definedName>
    <definedName name="_xlnm.Print_Titles" localSheetId="21">'Nov 2012-Oct 2017-don''t use(tw)'!$1:$1</definedName>
    <definedName name="_xlnm.Print_Titles" localSheetId="20">'Nov 2019-Oct 2020'!$1:$1</definedName>
    <definedName name="_xlnm.Print_Titles" localSheetId="19">'Nov 2020-Oct 2021'!$1:$1</definedName>
    <definedName name="_xlnm.Print_Titles" localSheetId="18">'Nov 2021-Dec 2022'!$1:$1</definedName>
    <definedName name="_xlnm.Print_Titles" localSheetId="26">'November 2011-October 2012'!$1:$2</definedName>
    <definedName name="_xlnm.Print_Titles" localSheetId="0">Original!$1:$2</definedName>
  </definedNames>
  <calcPr calcId="191028"/>
  <pivotCaches>
    <pivotCache cacheId="0" r:id="rId32"/>
    <pivotCache cacheId="1" r:id="rId33"/>
    <pivotCache cacheId="2" r:id="rId34"/>
    <pivotCache cacheId="3" r:id="rId3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52" l="1"/>
  <c r="E182" i="49"/>
  <c r="Q31" i="52" l="1"/>
  <c r="N34" i="52"/>
  <c r="N30" i="52"/>
  <c r="E23" i="52" l="1"/>
  <c r="E27" i="51" l="1"/>
  <c r="K30" i="52"/>
  <c r="K31" i="52"/>
  <c r="E428" i="49" l="1"/>
  <c r="I27" i="51" s="1"/>
  <c r="E28" i="52" l="1"/>
  <c r="C28" i="52"/>
  <c r="F27" i="51" s="1"/>
  <c r="H27" i="51" s="1"/>
  <c r="J27" i="51" s="1"/>
  <c r="K27" i="51" s="1"/>
  <c r="AQ34" i="52" l="1"/>
  <c r="H30" i="52" l="1"/>
  <c r="AQ33" i="52"/>
  <c r="AQ32" i="52"/>
  <c r="AQ31" i="52"/>
  <c r="C27" i="52" l="1"/>
  <c r="F26" i="51" s="1"/>
  <c r="H26" i="51" s="1"/>
  <c r="I26" i="51"/>
  <c r="E26" i="51"/>
  <c r="I25" i="51"/>
  <c r="E25" i="51"/>
  <c r="I24" i="51"/>
  <c r="E24" i="51"/>
  <c r="I23" i="51"/>
  <c r="E23" i="51"/>
  <c r="I22" i="51"/>
  <c r="E22" i="51"/>
  <c r="I21" i="51"/>
  <c r="E21" i="51"/>
  <c r="I20" i="51"/>
  <c r="E20" i="51"/>
  <c r="I19" i="51"/>
  <c r="E19" i="51"/>
  <c r="I18" i="51"/>
  <c r="E18" i="51"/>
  <c r="I17" i="51"/>
  <c r="E17" i="51"/>
  <c r="I16" i="51"/>
  <c r="E16" i="51"/>
  <c r="I15" i="51"/>
  <c r="E15" i="51"/>
  <c r="I14" i="51"/>
  <c r="E14" i="51"/>
  <c r="I13" i="51"/>
  <c r="E13" i="51"/>
  <c r="I12" i="51"/>
  <c r="E12" i="51"/>
  <c r="I11" i="51"/>
  <c r="E11" i="51"/>
  <c r="I10" i="51"/>
  <c r="E10" i="51"/>
  <c r="I9" i="51"/>
  <c r="E9" i="51"/>
  <c r="I8" i="51"/>
  <c r="E8" i="51"/>
  <c r="I7" i="51"/>
  <c r="E7" i="51"/>
  <c r="I6" i="51"/>
  <c r="E6" i="51"/>
  <c r="I5" i="51"/>
  <c r="E5" i="51"/>
  <c r="I4" i="51"/>
  <c r="E4" i="51"/>
  <c r="B28" i="52"/>
  <c r="B27" i="52"/>
  <c r="B26" i="52"/>
  <c r="B25" i="52"/>
  <c r="B24" i="52"/>
  <c r="B23" i="52"/>
  <c r="B22" i="52"/>
  <c r="B21" i="52"/>
  <c r="B20" i="52"/>
  <c r="B19" i="52"/>
  <c r="B18" i="52"/>
  <c r="B17" i="52"/>
  <c r="B16" i="52"/>
  <c r="B15" i="52"/>
  <c r="B14" i="52"/>
  <c r="B13" i="52"/>
  <c r="B12" i="52"/>
  <c r="B11" i="52"/>
  <c r="B10" i="52"/>
  <c r="B9" i="52"/>
  <c r="B8" i="52"/>
  <c r="B7" i="52"/>
  <c r="B6" i="52"/>
  <c r="B5" i="52"/>
  <c r="AQ30" i="52"/>
  <c r="E27" i="52"/>
  <c r="E26" i="52"/>
  <c r="C26" i="52"/>
  <c r="F25" i="51" s="1"/>
  <c r="H25" i="51" s="1"/>
  <c r="E25" i="52"/>
  <c r="C25" i="52"/>
  <c r="F24" i="51" s="1"/>
  <c r="H24" i="51" s="1"/>
  <c r="E24" i="52"/>
  <c r="C24" i="52"/>
  <c r="F23" i="51" s="1"/>
  <c r="H23" i="51" s="1"/>
  <c r="C23" i="52"/>
  <c r="F22" i="51" s="1"/>
  <c r="H22" i="51" s="1"/>
  <c r="E22" i="52"/>
  <c r="C22" i="52"/>
  <c r="F21" i="51" s="1"/>
  <c r="H21" i="51" s="1"/>
  <c r="E21" i="52"/>
  <c r="C21" i="52"/>
  <c r="F20" i="51" s="1"/>
  <c r="H20" i="51" s="1"/>
  <c r="E20" i="52"/>
  <c r="C20" i="52"/>
  <c r="F19" i="51" s="1"/>
  <c r="H19" i="51" s="1"/>
  <c r="E19" i="52"/>
  <c r="C19" i="52"/>
  <c r="F18" i="51" s="1"/>
  <c r="H18" i="51" s="1"/>
  <c r="E18" i="52"/>
  <c r="C18" i="52"/>
  <c r="F17" i="51" s="1"/>
  <c r="H17" i="51" s="1"/>
  <c r="E17" i="52"/>
  <c r="C17" i="52"/>
  <c r="F16" i="51" s="1"/>
  <c r="H16" i="51" s="1"/>
  <c r="E16" i="52"/>
  <c r="C16" i="52"/>
  <c r="F15" i="51" s="1"/>
  <c r="H15" i="51" s="1"/>
  <c r="E15" i="52"/>
  <c r="C15" i="52"/>
  <c r="F14" i="51" s="1"/>
  <c r="H14" i="51" s="1"/>
  <c r="E14" i="52"/>
  <c r="C14" i="52"/>
  <c r="F13" i="51" s="1"/>
  <c r="H13" i="51" s="1"/>
  <c r="E13" i="52"/>
  <c r="C13" i="52"/>
  <c r="F12" i="51" s="1"/>
  <c r="H12" i="51" s="1"/>
  <c r="E12" i="52"/>
  <c r="C12" i="52"/>
  <c r="F11" i="51" s="1"/>
  <c r="H11" i="51" s="1"/>
  <c r="E11" i="52"/>
  <c r="C11" i="52"/>
  <c r="F10" i="51" s="1"/>
  <c r="H10" i="51" s="1"/>
  <c r="E10" i="52"/>
  <c r="C10" i="52"/>
  <c r="F9" i="51" s="1"/>
  <c r="H9" i="51" s="1"/>
  <c r="E9" i="52"/>
  <c r="C9" i="52"/>
  <c r="F8" i="51" s="1"/>
  <c r="H8" i="51" s="1"/>
  <c r="E8" i="52"/>
  <c r="C8" i="52"/>
  <c r="F7" i="51" s="1"/>
  <c r="H7" i="51" s="1"/>
  <c r="E7" i="52"/>
  <c r="C7" i="52"/>
  <c r="F6" i="51" s="1"/>
  <c r="H6" i="51" s="1"/>
  <c r="E6" i="52"/>
  <c r="C6" i="52"/>
  <c r="F5" i="51" s="1"/>
  <c r="H5" i="51" s="1"/>
  <c r="E5" i="52"/>
  <c r="C5" i="52"/>
  <c r="F4" i="51" s="1"/>
  <c r="H4" i="51" s="1"/>
  <c r="P7" i="51"/>
  <c r="P6" i="51"/>
  <c r="P5" i="51"/>
  <c r="P4" i="51"/>
  <c r="AS31" i="32"/>
  <c r="AS30" i="32"/>
  <c r="AP31" i="32"/>
  <c r="AP30" i="32"/>
  <c r="AQ30" i="32" s="1"/>
  <c r="AQ31" i="32"/>
  <c r="F28" i="32"/>
  <c r="B28" i="32"/>
  <c r="E28" i="32" s="1"/>
  <c r="B27" i="32"/>
  <c r="E27" i="32" s="1"/>
  <c r="B26" i="32"/>
  <c r="E26" i="32" s="1"/>
  <c r="B25" i="32"/>
  <c r="B23" i="32"/>
  <c r="E23" i="32" s="1"/>
  <c r="E26" i="50"/>
  <c r="I26" i="50"/>
  <c r="E25" i="50"/>
  <c r="E24" i="50"/>
  <c r="E23" i="50"/>
  <c r="E22" i="50"/>
  <c r="E21" i="50"/>
  <c r="E20" i="50"/>
  <c r="E19" i="50"/>
  <c r="E18" i="50"/>
  <c r="E17" i="50"/>
  <c r="E16" i="50"/>
  <c r="E15" i="50"/>
  <c r="E14" i="50"/>
  <c r="E13" i="50"/>
  <c r="E12" i="50"/>
  <c r="E11" i="50"/>
  <c r="E10" i="50"/>
  <c r="E9" i="50"/>
  <c r="E8" i="50"/>
  <c r="E7" i="50"/>
  <c r="E6" i="50"/>
  <c r="E5" i="50"/>
  <c r="E4" i="50"/>
  <c r="B5" i="32"/>
  <c r="E5" i="32" s="1"/>
  <c r="I4" i="50"/>
  <c r="P4" i="50"/>
  <c r="I5" i="50"/>
  <c r="P5" i="50"/>
  <c r="I6" i="50"/>
  <c r="P6" i="50"/>
  <c r="I7" i="50"/>
  <c r="P7" i="50"/>
  <c r="I8" i="50"/>
  <c r="I9" i="50"/>
  <c r="I10" i="50"/>
  <c r="I11" i="50"/>
  <c r="I12" i="50"/>
  <c r="I13" i="50"/>
  <c r="I14" i="50"/>
  <c r="I15" i="50"/>
  <c r="I16" i="50"/>
  <c r="I17" i="50"/>
  <c r="I18" i="50"/>
  <c r="I19" i="50"/>
  <c r="I20" i="50"/>
  <c r="I21" i="50"/>
  <c r="I22" i="50"/>
  <c r="I23" i="50"/>
  <c r="I24" i="50"/>
  <c r="I25" i="50"/>
  <c r="H29" i="51" l="1"/>
  <c r="H32" i="51" s="1"/>
  <c r="E29" i="51"/>
  <c r="I29" i="51"/>
  <c r="B29" i="52"/>
  <c r="E35" i="51" s="1"/>
  <c r="J22" i="51"/>
  <c r="K22" i="51" s="1"/>
  <c r="J6" i="51"/>
  <c r="K6" i="51" s="1"/>
  <c r="J14" i="51"/>
  <c r="K14" i="51" s="1"/>
  <c r="J11" i="51"/>
  <c r="K11" i="51" s="1"/>
  <c r="J19" i="51"/>
  <c r="K19" i="51" s="1"/>
  <c r="J8" i="51"/>
  <c r="K8" i="51" s="1"/>
  <c r="J5" i="51"/>
  <c r="K5" i="51" s="1"/>
  <c r="J7" i="51"/>
  <c r="K7" i="51" s="1"/>
  <c r="E29" i="52"/>
  <c r="E34" i="51" s="1"/>
  <c r="J9" i="51"/>
  <c r="K9" i="51" s="1"/>
  <c r="J17" i="51"/>
  <c r="K17" i="51" s="1"/>
  <c r="J25" i="51"/>
  <c r="K25" i="51" s="1"/>
  <c r="J4" i="51"/>
  <c r="K4" i="51" s="1"/>
  <c r="J12" i="51"/>
  <c r="K12" i="51" s="1"/>
  <c r="J20" i="51"/>
  <c r="K20" i="51" s="1"/>
  <c r="J15" i="51"/>
  <c r="K15" i="51" s="1"/>
  <c r="J23" i="51"/>
  <c r="K23" i="51" s="1"/>
  <c r="J10" i="51"/>
  <c r="K10" i="51" s="1"/>
  <c r="J18" i="51"/>
  <c r="K18" i="51" s="1"/>
  <c r="J26" i="51"/>
  <c r="K26" i="51" s="1"/>
  <c r="J13" i="51"/>
  <c r="K13" i="51" s="1"/>
  <c r="J21" i="51"/>
  <c r="K21" i="51" s="1"/>
  <c r="J16" i="51"/>
  <c r="K16" i="51" s="1"/>
  <c r="J24" i="51"/>
  <c r="K24" i="51" s="1"/>
  <c r="E29" i="50"/>
  <c r="I29" i="50"/>
  <c r="E36" i="51" l="1"/>
  <c r="K29" i="51"/>
  <c r="P8" i="51"/>
  <c r="I32" i="51"/>
  <c r="J29" i="51"/>
  <c r="J32" i="51" s="1"/>
  <c r="I32" i="50"/>
  <c r="P8" i="50"/>
  <c r="F5" i="32"/>
  <c r="E37" i="51" l="1"/>
  <c r="I35" i="51" s="1"/>
  <c r="J35" i="51" s="1"/>
  <c r="K35" i="51" s="1"/>
  <c r="AM31" i="32"/>
  <c r="AM30" i="32"/>
  <c r="C20" i="32" l="1"/>
  <c r="F19" i="50" s="1"/>
  <c r="H19" i="50" s="1"/>
  <c r="J19" i="50" s="1"/>
  <c r="K19" i="50" s="1"/>
  <c r="C27" i="31" l="1"/>
  <c r="F26" i="50"/>
  <c r="H26" i="50" s="1"/>
  <c r="J26" i="50" s="1"/>
  <c r="K26" i="50" s="1"/>
  <c r="F27" i="32"/>
  <c r="F26" i="32"/>
  <c r="F25" i="32"/>
  <c r="E25" i="32" s="1"/>
  <c r="AJ31" i="32"/>
  <c r="AJ30" i="32"/>
  <c r="R31" i="32" l="1"/>
  <c r="AG31" i="32"/>
  <c r="AD31" i="32"/>
  <c r="AA31" i="32"/>
  <c r="X31" i="32"/>
  <c r="U31" i="32"/>
  <c r="O31" i="32"/>
  <c r="L31" i="32"/>
  <c r="I31" i="32"/>
  <c r="AG30" i="32"/>
  <c r="C5" i="32"/>
  <c r="F4" i="50" s="1"/>
  <c r="H4" i="50" s="1"/>
  <c r="C6" i="32"/>
  <c r="F5" i="50" s="1"/>
  <c r="H5" i="50" s="1"/>
  <c r="J5" i="50" s="1"/>
  <c r="K5" i="50" s="1"/>
  <c r="C7" i="32"/>
  <c r="F6" i="50" s="1"/>
  <c r="H6" i="50" s="1"/>
  <c r="J6" i="50" s="1"/>
  <c r="K6" i="50" s="1"/>
  <c r="C8" i="32"/>
  <c r="F7" i="50" s="1"/>
  <c r="H7" i="50" s="1"/>
  <c r="J7" i="50" s="1"/>
  <c r="K7" i="50" s="1"/>
  <c r="C9" i="32"/>
  <c r="F8" i="50" s="1"/>
  <c r="H8" i="50" s="1"/>
  <c r="J8" i="50" s="1"/>
  <c r="K8" i="50" s="1"/>
  <c r="C10" i="32"/>
  <c r="F9" i="50" s="1"/>
  <c r="H9" i="50" s="1"/>
  <c r="J9" i="50" s="1"/>
  <c r="K9" i="50" s="1"/>
  <c r="C11" i="32"/>
  <c r="F10" i="50" s="1"/>
  <c r="H10" i="50" s="1"/>
  <c r="J10" i="50" s="1"/>
  <c r="K10" i="50" s="1"/>
  <c r="C12" i="32"/>
  <c r="F11" i="50" s="1"/>
  <c r="H11" i="50" s="1"/>
  <c r="J11" i="50" s="1"/>
  <c r="K11" i="50" s="1"/>
  <c r="C13" i="32"/>
  <c r="F12" i="50" s="1"/>
  <c r="H12" i="50" s="1"/>
  <c r="J12" i="50" s="1"/>
  <c r="K12" i="50" s="1"/>
  <c r="C14" i="32"/>
  <c r="F13" i="50" s="1"/>
  <c r="H13" i="50" s="1"/>
  <c r="J13" i="50" s="1"/>
  <c r="K13" i="50" s="1"/>
  <c r="C15" i="32"/>
  <c r="F14" i="50" s="1"/>
  <c r="H14" i="50" s="1"/>
  <c r="J14" i="50" s="1"/>
  <c r="K14" i="50" s="1"/>
  <c r="C16" i="32"/>
  <c r="F15" i="50" s="1"/>
  <c r="H15" i="50" s="1"/>
  <c r="J15" i="50" s="1"/>
  <c r="K15" i="50" s="1"/>
  <c r="C17" i="32"/>
  <c r="F16" i="50" s="1"/>
  <c r="H16" i="50" s="1"/>
  <c r="J16" i="50" s="1"/>
  <c r="K16" i="50" s="1"/>
  <c r="C18" i="32"/>
  <c r="F17" i="50" s="1"/>
  <c r="H17" i="50" s="1"/>
  <c r="J17" i="50" s="1"/>
  <c r="K17" i="50" s="1"/>
  <c r="C19" i="32"/>
  <c r="F18" i="50" s="1"/>
  <c r="H18" i="50" s="1"/>
  <c r="J18" i="50" s="1"/>
  <c r="K18" i="50" s="1"/>
  <c r="C21" i="32"/>
  <c r="F20" i="50" s="1"/>
  <c r="H20" i="50" s="1"/>
  <c r="J20" i="50" s="1"/>
  <c r="K20" i="50" s="1"/>
  <c r="C22" i="32"/>
  <c r="F21" i="50" s="1"/>
  <c r="H21" i="50" s="1"/>
  <c r="J21" i="50" s="1"/>
  <c r="K21" i="50" s="1"/>
  <c r="C23" i="32"/>
  <c r="F22" i="50" s="1"/>
  <c r="H22" i="50" s="1"/>
  <c r="J22" i="50" s="1"/>
  <c r="K22" i="50" s="1"/>
  <c r="C24" i="32"/>
  <c r="F23" i="50" s="1"/>
  <c r="H23" i="50" s="1"/>
  <c r="J23" i="50" s="1"/>
  <c r="K23" i="50" s="1"/>
  <c r="C25" i="32"/>
  <c r="F24" i="50" s="1"/>
  <c r="H24" i="50" s="1"/>
  <c r="J24" i="50" s="1"/>
  <c r="K24" i="50" s="1"/>
  <c r="C26" i="32"/>
  <c r="F25" i="50" s="1"/>
  <c r="H25" i="50" s="1"/>
  <c r="J25" i="50" s="1"/>
  <c r="K25" i="50" s="1"/>
  <c r="H29" i="50" l="1"/>
  <c r="J4" i="50"/>
  <c r="K4" i="50" s="1"/>
  <c r="K29" i="50" s="1"/>
  <c r="F6" i="32"/>
  <c r="F7" i="32"/>
  <c r="F8" i="32"/>
  <c r="F10" i="32"/>
  <c r="F11" i="32"/>
  <c r="F12" i="32"/>
  <c r="F13" i="32"/>
  <c r="F14" i="32"/>
  <c r="F15" i="32"/>
  <c r="F16" i="32"/>
  <c r="F17" i="32"/>
  <c r="F18" i="32"/>
  <c r="F19" i="32"/>
  <c r="F20" i="32"/>
  <c r="F21" i="32"/>
  <c r="F22" i="32"/>
  <c r="F23" i="32"/>
  <c r="F24" i="32"/>
  <c r="F9" i="32"/>
  <c r="H32" i="50" l="1"/>
  <c r="J29" i="50"/>
  <c r="J32" i="50" s="1"/>
  <c r="F29" i="32"/>
  <c r="E34" i="50" s="1"/>
  <c r="AD30" i="32"/>
  <c r="AA30" i="32"/>
  <c r="X30" i="32"/>
  <c r="U30" i="32"/>
  <c r="R30" i="32"/>
  <c r="O30" i="32"/>
  <c r="L30" i="32"/>
  <c r="I30" i="32"/>
  <c r="B24" i="32" l="1"/>
  <c r="E24" i="32" s="1"/>
  <c r="B22" i="32"/>
  <c r="E22" i="32" s="1"/>
  <c r="B21" i="32"/>
  <c r="E21" i="32" s="1"/>
  <c r="B20" i="32"/>
  <c r="E20" i="32" s="1"/>
  <c r="B19" i="32"/>
  <c r="E19" i="32" s="1"/>
  <c r="B18" i="32"/>
  <c r="E18" i="32" s="1"/>
  <c r="B17" i="32"/>
  <c r="E17" i="32" s="1"/>
  <c r="B16" i="32"/>
  <c r="E16" i="32" s="1"/>
  <c r="B15" i="32"/>
  <c r="E15" i="32" s="1"/>
  <c r="B14" i="32"/>
  <c r="E14" i="32" s="1"/>
  <c r="B13" i="32"/>
  <c r="E13" i="32" s="1"/>
  <c r="B12" i="32"/>
  <c r="E12" i="32" s="1"/>
  <c r="B11" i="32"/>
  <c r="E11" i="32" s="1"/>
  <c r="B10" i="32"/>
  <c r="E10" i="32" s="1"/>
  <c r="B9" i="32"/>
  <c r="E9" i="32" s="1"/>
  <c r="B8" i="32"/>
  <c r="E8" i="32" s="1"/>
  <c r="B7" i="32"/>
  <c r="E7" i="32" s="1"/>
  <c r="B6" i="32"/>
  <c r="E6" i="32" s="1"/>
  <c r="D24" i="34"/>
  <c r="D15" i="34"/>
  <c r="D27" i="34"/>
  <c r="D22" i="34"/>
  <c r="D21" i="34"/>
  <c r="D26" i="34"/>
  <c r="D16" i="34"/>
  <c r="D28" i="34"/>
  <c r="D20" i="34"/>
  <c r="D19" i="34"/>
  <c r="D18" i="34"/>
  <c r="D25" i="34"/>
  <c r="D17" i="34"/>
  <c r="D23" i="34"/>
  <c r="E29" i="32" l="1"/>
  <c r="B29" i="32"/>
  <c r="E35" i="50" s="1"/>
  <c r="E36" i="50" s="1"/>
  <c r="E37" i="50" s="1"/>
  <c r="I35" i="50" s="1"/>
  <c r="J35" i="50" s="1"/>
  <c r="K35" i="50" s="1"/>
  <c r="C26" i="31"/>
  <c r="C25" i="31" l="1"/>
  <c r="C23" i="31"/>
  <c r="C11" i="31"/>
  <c r="C9" i="31"/>
  <c r="C10" i="31"/>
  <c r="C6" i="31"/>
  <c r="C7" i="31"/>
  <c r="C8" i="31"/>
  <c r="C12" i="31"/>
  <c r="C13" i="31"/>
  <c r="C14" i="31"/>
  <c r="C15" i="31"/>
  <c r="C16" i="31"/>
  <c r="C17" i="31"/>
  <c r="C18" i="31"/>
  <c r="C19" i="31"/>
  <c r="C20" i="31"/>
  <c r="C21" i="31"/>
  <c r="C22" i="31"/>
  <c r="C24" i="31"/>
  <c r="C5" i="31" l="1"/>
  <c r="C28" i="31" s="1"/>
  <c r="C25" i="28" l="1"/>
  <c r="C24" i="28"/>
  <c r="C21" i="28"/>
  <c r="C20" i="28"/>
  <c r="C19" i="28"/>
  <c r="C18" i="28"/>
  <c r="C17" i="28"/>
  <c r="C16" i="28"/>
  <c r="C15" i="28"/>
  <c r="C14" i="28"/>
  <c r="C12" i="28"/>
  <c r="C10" i="28"/>
  <c r="C5" i="28"/>
  <c r="C6" i="28"/>
  <c r="C7" i="28"/>
  <c r="C9" i="28"/>
  <c r="C11" i="28"/>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C2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tc={4813B16B-BFD4-4D73-87D5-0923E99E6E1B}</author>
    <author>tc={D4653A06-05DA-482E-BD88-4C2F453D4335}</author>
    <author>tc={BC678BD3-F6D5-4A82-A9B0-FAF79AE9866C}</author>
    <author>tc={F8FDFDE3-803C-4F45-BAB0-D51E977C5160}</author>
    <author>tc={316E24DC-AE2D-4ECA-AD83-B98477AE3C9E}</author>
    <author>tc={90EAFB08-0DF1-493F-9D92-753BF63B3457}</author>
    <author>tc={7E9D17EC-0A55-4BFB-B124-DA5D6F69F3B3}</author>
    <author>tc={3BED7A35-68B2-4DDC-8EFA-8C7E1C74DE4B}</author>
    <author>tc={04766F1E-B6E1-4CB2-8128-AD3EC478EC3E}</author>
    <author>Vogt, Carina</author>
    <author>tc={F3E28CD3-0867-446A-9A94-7E30F295FA14}</author>
    <author>tc={7A104924-0236-4F61-B33C-F07E27AE10B3}</author>
    <author>tc={0154CE51-EE13-40B3-B118-6C455F30ECD3}</author>
    <author>tc={9F2FC41A-B2DB-419B-8D46-7BEE1DB04930}</author>
    <author>tc={85E4FC5F-1125-4F1B-BFC0-9DC4007D597C}</author>
    <author>tc={D6441DF6-AB42-471F-B9DF-64988719D602}</author>
    <author>tc={BB7D8AC6-A76F-47FB-9C1B-03AF94653619}</author>
    <author>tc={83EDA3C2-C7C3-4D47-BD2C-B35F8E2A9150}</author>
    <author>tc={39A9BC5A-A0E8-40E7-916F-7CE680A40CE1}</author>
    <author>tc={0643B6C7-0ABE-4BAB-A106-A2D5C0E356D5}</author>
    <author>tc={21CFCFE9-DC55-4D6C-97DF-D206ED39644C}</author>
    <author>tc={2AD81BE6-9617-477D-B700-02D9F02924A1}</author>
    <author>tc={0441529A-3FD9-4E13-A6F8-2715271AECD8}</author>
    <author>tc={83F9A9D6-41A2-4226-B453-8DDFD91B1ACF}</author>
    <author>tc={5DCF320F-7654-4C58-B2F0-A53B924DA19F}</author>
    <author>tc={D545E23A-4D55-48E3-8B1E-B75790F50827}</author>
    <author>tc={2BBEB828-40B6-4968-8E3B-6844D6F3CAF8}</author>
    <author>tc={E79D46EE-06F2-4FDC-83F9-A231295C6A39}</author>
    <author>tc={BBFF80D3-7A20-42C2-9AD9-8E3E5DAD7FA4}</author>
    <author>tc={1B138160-2D07-45E5-90C5-E27EDD73D43D}</author>
    <author>tc={10FBB8D5-4CD4-428C-B075-8C03BC04755D}</author>
    <author>tc={485A5068-B9FF-4BCA-BEBE-D0E17C5C479C}</author>
    <author>tc={12FB1C5E-E3C8-455A-9AA3-29905617D354}</author>
    <author>tc={C715E3B4-7D52-42E8-9734-4B4585CBE1BA}</author>
    <author>tc={7DB4AC39-DEFC-48DF-809D-D02082383A7D}</author>
    <author>tc={E31543BD-7802-4B17-9A59-F170395C4410}</author>
    <author>tc={6D052555-0140-43A1-9732-CB1964B7D216}</author>
    <author>tc={A9DB80F7-79FC-47C9-9D8C-29A897AED919}</author>
    <author>tc={C9714BB1-9C0D-435B-BB6A-3CA1D30776DF}</author>
    <author>tc={28440F17-10E0-4DAB-B670-104BBD21B811}</author>
    <author>tc={7D861A13-238C-46B1-B5A6-E822F3AB6DE9}</author>
    <author>tc={6DA1024C-CBBD-4E4B-8280-6A6FCE067E13}</author>
    <author>tc={C66CC736-BC73-4124-A1C0-635DF8FAE7FC}</author>
    <author>tc={09B3DBBA-A9DD-46D2-9BE7-D9D8795CE5C7}</author>
    <author>tc={245CCF21-F604-4221-8497-B325BDF79A48}</author>
    <author>tc={55A0613F-A48A-4273-AF3F-B9160005F5B8}</author>
    <author>tc={C22B2691-46C5-40A6-9023-30AE09332DF1}</author>
    <author>tc={A24F51BC-4258-454B-9F3C-5983BD543984}</author>
    <author>tc={32884E35-6E43-49D3-8D17-EE68F8CF906E}</author>
    <author>tc={B501B334-82E1-4FD5-A9A7-25C76AC0E633}</author>
    <author>tc={D293F6B9-B45A-4694-A5F3-CC43E790D2FB}</author>
    <author>tc={5A4327CA-FF00-4076-8370-AA306EA7729C}</author>
    <author>tc={F86ECDF1-C75D-4020-96A3-1477502FBB4D}</author>
    <author>tc={1758D4E9-0B3C-463D-AA09-823D495523C0}</author>
    <author>tc={4C7B8656-B3C7-4A3B-BA16-2434E1A692B5}</author>
    <author>Weston, Tanya</author>
    <author>tc={3218E33C-1B7F-4613-A3F3-5308ECC92DF1}</author>
    <author>tc={BBF69B56-97BB-464D-9AF7-3F41B2E5CD2B}</author>
    <author>tc={FFBF2BBD-6E59-4962-AE77-B85B54727150}</author>
    <author>tc={617A842E-15CB-4A6E-8162-FEABF2A46557}</author>
    <author>tc={4703484D-0918-4948-BE33-3FB480ED4E80}</author>
    <author>tc={F5BAC4C5-C4F1-45AA-B915-C23A86BFFF7E}</author>
    <author>tc={BF938406-8C47-4D51-AF5F-5FFB34DC1091}</author>
    <author>tc={0695F361-11F0-4A7E-9EBD-34B62EE932D5}</author>
    <author>tc={8A86A8CD-1D0F-4642-8937-75CB20F2B352}</author>
    <author>tc={E4347879-ED96-44B0-8DE7-C3FABCAF1FA9}</author>
    <author>tc={5F5ACA33-F4E2-40B6-B281-598293B3E475}</author>
    <author>tc={30E7A0B0-368B-415A-B418-6E84B50F8C13}</author>
    <author>tc={D87C04C5-5EB3-437F-A0E2-ABEB4B0E5EB7}</author>
    <author>tc={979DD5A7-4089-4E7A-BF33-F2B427171265}</author>
    <author>tc={35A22A95-DDB0-4220-889C-B17316648A12}</author>
    <author>tc={D7EA4D28-F3C3-42A7-81FB-0C705C4CDFE8}</author>
    <author>tc={B58C6567-9846-4DEF-B196-7B97674C2619}</author>
    <author>tc={6814E355-62DD-42A3-8B8C-BAA112709178}</author>
    <author>tc={D5F37E3F-1BA5-49DE-A8FD-AB5E17580D92}</author>
    <author>tc={52D255C6-A28A-45DE-9C59-F3CB5B25652B}</author>
    <author>tc={C8DB4526-6226-41B2-8CBB-0385B5B6CDA3}</author>
    <author>tc={5173FD62-7278-46D8-BE8D-9039E1775928}</author>
    <author>tc={70F5A441-0D15-40B3-ACED-3E3C9E875F8F}</author>
    <author>tc={726733CA-90A9-42A3-8A80-1B7BBE6465EC}</author>
    <author>tc={736F8445-0EEC-4B60-9399-ACDB604E9859}</author>
    <author>tc={EA436268-9365-44C1-A429-516DF24624E7}</author>
    <author>tc={9464AB25-501A-408E-B80C-81386E7E5668}</author>
    <author>tc={AFFFBDAD-80F2-47A0-8F94-99D2EB959530}</author>
    <author>tc={AF681B88-056E-4F10-9DF5-8907DFDC3686}</author>
    <author>tc={E20F86DD-AC00-4138-B0E9-4DDAB604C63F}</author>
    <author>tc={1A807397-A358-458E-8472-E43FDA4ED2B1}</author>
    <author>tc={D8F61691-4117-4CB0-8F96-1492D2A3B363}</author>
    <author>tc={09F09DA6-A7A3-45BE-B57B-FFA6B1A6403E}</author>
    <author>tc={4C29CADE-C0DD-43CB-83ED-12092A50E9FE}</author>
    <author>tc={9F9EA352-32A5-4E31-A9B4-F925DDCF485D}</author>
    <author>tc={0A0ED6F1-C2D7-43E5-B525-317CE9285D62}</author>
    <author>tc={69044353-732E-4F76-A08D-B7D974C94AFD}</author>
    <author>tc={B33BE52F-C30F-47EB-BD09-6D6DB9C1D89D}</author>
    <author>tc={4D464817-AE17-4E5A-8E8F-2F6AF37CBCA6}</author>
    <author>tc={001C24CF-652C-4F28-A268-F6CA7AFE448E}</author>
    <author>tc={360ECCD2-746B-44ED-BE22-E29C71F60D29}</author>
    <author>Samantha D'Amour</author>
    <author>tc={2777040A-80F4-4860-AD39-B89F1BFA1A2D}</author>
    <author>tc={DEAACCAD-508E-44F4-858E-AA76C550B00F}</author>
    <author>tc={1411EBE6-7708-4428-B28B-0ACE3D3A166A}</author>
    <author>tc={CF106B5B-643D-4C16-9BC2-FF7759AD79FF}</author>
    <author>tc={12DC4144-5A94-403D-8E82-B35EB09983AB}</author>
    <author>tc={08BDD5C5-1F34-4BC6-923B-77A1BF03C2A7}</author>
    <author>tc={7CBAFA08-BB8E-4FED-A140-43E3092DF9C9}</author>
    <author>tc={BE902010-5588-4798-A042-B13F2B743844}</author>
    <author>tc={37A85127-DF27-4C58-ACC3-77CA86F37386}</author>
    <author>tc={0E122F32-67D7-42AB-BACE-84968D0B266C}</author>
    <author>tc={FF843BD7-0B89-4A99-97DC-A67D4B1C0B0D}</author>
    <author>tc={D3D79853-1693-44E1-8390-75BBFC216980}</author>
    <author>tc={BACE9D7E-CE7F-4571-ACC9-590911B498C8}</author>
    <author>tc={3C0668ED-F865-4D24-8284-304559CF3C54}</author>
    <author>tc={0F5ED5CD-BBD7-4005-AA91-0806BD52590E}</author>
    <author>tc={BE455AF1-A6E8-42F2-B3E2-142773A28591}</author>
    <author>tc={1BE7C438-2909-4975-9AD7-019DD2D49D56}</author>
    <author>tc={CAF10831-1AC5-4A3C-BE48-E6061AA49913}</author>
    <author>tc={6CDD2460-E3B4-4719-AACF-E71C9EFE4662}</author>
    <author>tc={A0A8A9A7-5E2D-4526-9262-8E0CB6BD0D8A}</author>
    <author>tc={A22F7565-E3F1-4E19-B9C1-CECA30E25894}</author>
    <author>tc={9283E6EC-E680-468A-A6CA-EC05EAD2E112}</author>
    <author>tc={54C9B8B3-7660-44DF-BF58-C46E92E2551B}</author>
    <author>tc={B54538F9-98FF-4989-923B-2972575A850C}</author>
    <author>tc={6EAE136E-190A-4E80-B7F3-ACC5A0A1C530}</author>
    <author>tc={FA79E381-9A51-4345-8A3F-E46E21E11044}</author>
    <author>tc={4901054C-7A87-4F66-8AEC-1B6E03EA6960}</author>
    <author>tc={6EA3EC64-1B2F-4901-867B-F8DA4C1D24A1}</author>
    <author>tc={877562DC-88A1-4CBD-AEB6-31D5504A2381}</author>
    <author>tc={51A57467-5F8D-4ED0-9218-0B0F5484BFE8}</author>
    <author>tc={32C76E85-ABAA-4E1A-8D69-A03A80886075}</author>
    <author>tc={142C19F0-EC99-4188-8A19-50537C3DFDF3}</author>
    <author>tc={883D0A10-F4E6-4B2A-BA54-A40B2E70CBD4}</author>
    <author>tc={9F13A7A0-7A85-4C86-AC36-B9D866A52ACC}</author>
    <author>tc={F339BC6D-882C-4C5F-B994-77E5D8BFCC46}</author>
    <author>tc={6363762C-CCB5-4B60-A86F-203E2CF2AADD}</author>
    <author>tc={984A620A-2E3E-47C9-8096-1AAB8AE6D62D}</author>
    <author>tc={CE9FE546-E0D1-42A8-8EFA-66EE4DCC6A0E}</author>
    <author>tc={A49EEBAA-CF77-4E95-B33D-1667B15F8210}</author>
    <author>tc={D57BC4E6-58EA-4A14-8C61-3D7A60296D84}</author>
    <author>tc={6AC78E9A-F8DF-427D-BC72-19990AACD031}</author>
    <author>tc={2672099A-7C7B-47BB-BB55-4788869B6745}</author>
    <author>tc={E4597D17-A949-4A21-8F1A-06C72882F68D}</author>
    <author>tc={5F5EE207-F065-44F0-854B-FF793BA7F03B}</author>
    <author>tc={DE5DD9AD-C1D1-4A2E-8501-DBE04CDACA50}</author>
    <author>tc={0FDB44E1-23F5-4525-8329-89A1DD6C72E9}</author>
    <author>tc={5175AB36-11F4-472F-88E0-831001456759}</author>
    <author>tc={B19E0711-A08C-4E59-84E1-1D8704864680}</author>
    <author>tc={B6E73A01-95A3-4F20-840D-0C06ACA9937C}</author>
    <author>tc={A4CC4F4B-C899-4CA5-9E47-C1337E2E6758}</author>
    <author>tc={B88BECFD-28AB-424D-AFB4-4B9D9B2858BA}</author>
    <author>tc={EAE2A55F-F83E-41DF-B52E-80085E7FB5A3}</author>
    <author>tc={050FB7A2-113D-4223-985F-9135FA2DBF81}</author>
    <author>tc={C9F80EB7-AB33-4E57-A6BB-D1F851A41269}</author>
    <author>tc={BAC2A286-0D75-42E5-A7BE-D61BB482E567}</author>
    <author>tc={5B768EA6-42C4-4071-8A4B-2D74ADACDB67}</author>
    <author>tc={966BC118-91C8-4CB3-B692-2F94E4F6E7FA}</author>
    <author>tc={7DE750A5-8064-42B7-8A75-711F19DA2115}</author>
    <author>tc={9F6897E4-679C-4DA2-8718-C7485A3A89CD}</author>
    <author>tc={132EA4A4-C256-4E28-BD46-F487EC738F1D}</author>
    <author>tc={4BF84664-E326-408B-982A-F692D84DC7AE}</author>
    <author>tc={57D98E37-2166-4A58-93D3-1ED26FC91B5E}</author>
    <author>tc={92F77A86-1477-4012-A425-76008EFE9EBE}</author>
    <author>tc={CAC6EFE1-2F81-4E61-9489-99B7237117D3}</author>
    <author>tc={8D685ECD-E5CC-42C3-BA2E-3B9339999651}</author>
    <author>tc={D424B485-5D3D-436F-B668-3C9D610542F2}</author>
    <author>tc={6859DD22-7429-4D9A-8DA7-510F3868EC6C}</author>
    <author>tc={B5A21CBD-4FA5-4302-B455-962095B6F44D}</author>
    <author>tc={9499E042-0F48-E64D-8975-9F446D12AE79}</author>
    <author>tc={2703985A-D342-4E48-9E2D-5449F6E43CF8}</author>
    <author>tc={4B06CB8F-432F-4EE0-974A-EF1E99BC3241}</author>
    <author>tc={A112E1F1-B834-4E1E-9944-A69C54D72FE9}</author>
    <author>tc={AF475AEB-FE22-4C69-855E-D62E4C1CB5B4}</author>
    <author>tc={E7C8F06B-D38D-4EEF-917F-A8B2C3020301}</author>
    <author>tc={435FACB9-353F-4452-9AFD-54A4EC265B39}</author>
    <author>tc={C934B96E-9981-4038-86B5-2FC20DA9837C}</author>
    <author>tc={B76E0469-7A8A-437B-B4E4-A2656869D115}</author>
    <author>tc={41AF9EE9-8879-4DA8-83D2-F695EB4B4667}</author>
    <author>tc={23465DE8-4157-4F59-8557-431784E130F6}</author>
    <author>tc={A0CE1BD6-6224-4B34-A32B-7F20D53A3DF8}</author>
    <author>tc={8F1BDB5F-E79C-4577-8737-9414D21CBFFA}</author>
    <author>tc={3218BC80-EDC3-469D-89CF-D3189555E417}</author>
    <author>tc={3EB32F6C-4732-40F3-9ACB-29E9998779FC}</author>
    <author>tc={2F72DBA8-683B-4F09-A643-B6F997F91B70}</author>
    <author>tc={4FB01466-A808-4FA1-A82D-4AADE51AB470}</author>
    <author>tc={B69D099A-8C82-4AD0-B4AC-4D1265DA00ED}</author>
    <author>tc={40AED3C6-35AE-43F4-A10F-0C716FAE4FB2}</author>
    <author>tc={1E672763-8AE1-4E95-BF0C-777E2090ABE2}</author>
    <author>tc={160CE70C-6863-4CAB-A25D-31FFACCE0DD5}</author>
    <author>tc={9846B26D-3C77-4FF5-8CCC-75A3E30DE436}</author>
    <author>tc={57C26CED-2A83-4FF6-8020-47BA8B86D70B}</author>
    <author>tc={7BB3C8BD-34A3-4D53-9C63-535BB02F07C7}</author>
    <author>tc={B51C79BB-E95E-4743-93A0-46039DBAC4E1}</author>
    <author>tc={00E96AFB-7290-476C-974E-975FB3BC6E16}</author>
    <author>tc={21465547-4419-492F-AAA7-A3A9F99E7EA8}</author>
    <author>tc={0A0553B9-5285-4845-ACCE-CDCE31B84078}</author>
    <author>tc={2E5F576C-4C8B-4976-BA13-B35BB8893C7C}</author>
    <author>tc={8BCAFC25-4127-4105-A47C-841FDE455EBC}</author>
    <author>tc={7B64CBF6-A008-4BDD-8495-F6C979FC2B97}</author>
    <author>tc={6E8DB9F4-9E50-4FD8-AE1F-CB723708E76A}</author>
    <author>tc={D80333B4-7E03-4B50-B554-3DD1C99CE2B6}</author>
    <author>tc={130F7C7F-C896-45ED-B147-31FBE742E305}</author>
    <author>tc={E3AAFC99-A1F5-4C14-BB3B-418B30A873B4}</author>
    <author>tc={F2F87E6F-4E4F-432C-80CA-A331E9AAC2BF}</author>
    <author>tc={43EE42CC-A31E-41BF-BA22-503B16C51A4B}</author>
    <author>tc={84BF89EA-7227-4318-AE01-E796DF9FA0D0}</author>
    <author>tc={9A569368-563D-4ED4-A868-5D455AF6B077}</author>
    <author>tc={9DA8EA0C-866D-49A7-8280-17FD95F9BD77}</author>
    <author>tc={9AF68BAA-CB50-4198-9C9A-DA0A80354BCA}</author>
    <author>tc={E53B78E7-E333-41C6-8270-E9107FE2A763}</author>
    <author>tc={824865FF-B848-4B77-AFE2-ED5909AA8DED}</author>
    <author>tc={634E8A6F-C158-49F2-B04F-EA893484C34B}</author>
    <author>tc={BC8B4110-C6BB-44E2-A003-28CE6B9F800D}</author>
    <author>tc={B7E82E6D-AB9C-4358-8A12-902A679D34A7}</author>
    <author>tc={45C8B30C-2D23-49A7-8479-9C13568804AB}</author>
    <author>tc={057F9D3F-6046-4267-91AA-C6F51FCAE8D8}</author>
    <author>tc={77E853F2-C2B9-427C-84DA-0E77D4AF474C}</author>
    <author>tc={49D2CA4E-9C1A-4E38-B201-80662AAC8EF8}</author>
    <author>tc={4081099C-B0BD-4959-A8E9-156358937DA5}</author>
    <author>tc={424F3A23-7138-4048-A742-9683DE6C9AE3}</author>
    <author>tc={34B2FA8E-18C7-4EB4-960F-EFC5EDE86F7A}</author>
    <author>tc={1CED334A-3AFD-48D0-A854-4F24E581F292}</author>
    <author>tc={DEB40088-118D-4E43-A9E3-1DC595A28B8E}</author>
    <author>tc={49634813-63B9-4799-824A-374BBC46A52C}</author>
    <author>tc={A9E5C48E-C33D-438B-80B0-E1ABCD1248CD}</author>
    <author>tc={8FFC2324-2DF2-4FA9-968D-E5F63DEDECFD}</author>
    <author>tc={474758B9-E3F3-46ED-84AF-68238A72956A}</author>
    <author>tc={2F62F2CF-5873-4038-9010-39F869233F32}</author>
    <author>tc={5D28F15C-50C7-4ED1-BE11-5013C1969892}</author>
    <author>tc={48FA116F-0350-4291-927E-9F170A00996E}</author>
    <author>tc={A3405074-A9AA-4448-9B45-8BFE4C4EE04B}</author>
    <author>tc={2B15720D-9E3D-4BBA-8460-A4453A33533A}</author>
    <author>tc={F2A9D4EA-0D40-44B3-BEAB-6480676EEE5A}</author>
    <author>tc={89BE6D6D-44A4-49C6-AE7B-3EE38575DFBE}</author>
    <author>tc={33BE95DE-9C04-4D23-BFEB-3A2BCE28C12E}</author>
    <author>tc={1C3168BB-9280-8F47-9048-B041B4050DBB}</author>
    <author>tc={CEADEB35-8291-4557-9E7A-D80ABD525BFB}</author>
    <author>tc={FE132D52-5C9E-4448-9035-1371F91053AC}</author>
    <author>tc={B1D7D0FC-8922-4BAC-809A-14CA3F167173}</author>
    <author>tc={087F7DBC-B18D-4490-B65C-BC2BB2DA976E}</author>
    <author>tc={7E57A1F8-454E-4595-9CE9-8B3EF77D8588}</author>
    <author>tc={B405139B-5E9D-4CFD-B653-C0B2CE0E7C86}</author>
    <author>tc={3BD3EBBC-439F-4A46-890D-3BD433508FD6}</author>
    <author>tc={F9EE3CBC-9FE0-463E-A54D-5466C4B867A1}</author>
    <author>tc={555A4100-0394-472C-96A6-9F3BFFE6E625}</author>
    <author>tc={EBE5E8EA-E40B-4216-912E-5A2270BDBB36}</author>
    <author>tc={5A39BF9A-4CAB-4856-9C5D-9BAD5E38B5CE}</author>
    <author>tc={2C8CAEE7-A869-4329-9FBF-994402C3093B}</author>
    <author>tc={CDD3B265-B43C-4F7D-AC4D-31B9604F0EA0}</author>
    <author>tc={64E33604-CD93-477B-B2F7-6C9C3271043F}</author>
    <author>tc={3E3AA624-105D-4AC2-AD94-0EDD3FEE2F29}</author>
    <author>tc={352A68AD-2EC1-4135-A298-559D8E519374}</author>
    <author>tc={6F32E58E-5EB8-4A26-8B9A-0B0BBE992381}</author>
    <author>tc={9D1822F9-83D0-4B0A-98CB-1D096072C7A5}</author>
    <author>tc={318B668D-3272-4C5B-811F-0E520F7EA64A}</author>
    <author>tc={F9D9D1CA-454E-497F-9816-69D77EE35130}</author>
    <author>tc={2BCCD86D-7AB2-4A27-9FA0-1A696B770CED}</author>
    <author>tc={EB832218-CC3D-4C30-B721-8D3DB0A1229B}</author>
    <author>tc={038BA136-40BC-4F11-934A-58FC58E5310B}</author>
    <author>tc={84AF7E86-2135-4940-A1F1-E4FEBC2653E8}</author>
    <author>tc={5AED9951-97AD-435D-B4C8-484AAC3A7D6C}</author>
    <author>tc={0A85884D-525C-4F6D-AE21-1C8EB796CEC2}</author>
    <author>tc={21D190AF-F865-4FCF-B7AE-9969F2BA2F02}</author>
    <author>tc={39E53880-2196-4D90-AEBE-C028D416C349}</author>
    <author>tc={B2210E1C-CFE0-4D81-98E8-241F86F80BF5}</author>
    <author>tc={42B59CD7-530A-4AA3-8082-538425D89911}</author>
    <author>tc={6D759FB5-3103-4F26-927D-70416F740CFE}</author>
    <author>tc={739665C6-7DB4-491F-9BCA-85682A15C8D2}</author>
    <author>tc={4276246E-960B-4EA8-8E4B-BC908BB8C75F}</author>
    <author>tc={AF9A5A02-407F-494F-A8FC-2056365A06F1}</author>
    <author>tc={20D56F4F-3A86-4B20-8BAB-B3757FB9A032}</author>
    <author>tc={95AAAF4D-C016-4B60-AD57-43A9BB42AABF}</author>
    <author>tc={C9D063D8-CB2D-476C-90E7-790778A81F39}</author>
    <author>tc={436858C4-2F9B-4FD5-BDDA-597B02AE70E6}</author>
    <author>tc={C46D808D-A6D1-4163-A093-0B51133E5D07}</author>
    <author>tc={D05E68FA-99E7-42B0-898C-A7FB4A0257BE}</author>
    <author>tc={136916A1-A53D-43CD-83BA-FCCC88729510}</author>
    <author>tc={BF7D919D-F89E-44A1-B552-397C08717C16}</author>
    <author>tc={9583C4C8-EC67-435D-A7E4-FFEEB3942011}</author>
    <author>tc={CAAD9AB0-14CF-47FC-98C5-E7F2DBAEEDAA}</author>
    <author>tc={02FC25AE-02AB-4B52-A702-536F1BD95551}</author>
    <author>tc={FAD44F31-A9EC-4025-9A40-8E05EA4CDD0F}</author>
    <author>tc={21FAF852-CCFD-4864-8EDD-49213F5FA951}</author>
    <author>tc={F407BD3D-3508-4F22-B263-74BE4864D334}</author>
    <author>tc={86C29D52-EFD3-419E-8970-0EEFF7FECE87}</author>
    <author>tc={0EA1D79A-C8B4-4201-B83B-45A2EAE6FC22}</author>
    <author>tc={9C80BC47-16DE-4C36-92FB-58C6C2AE9F2B}</author>
    <author>tc={87DE5E5B-644E-4B6D-BA3B-1DBC2C52FD5B}</author>
    <author>tc={47480D72-85B5-4D34-81D7-69B87C92205F}</author>
    <author>tc={2C44B8DC-E2D7-49BC-B711-2ABE4B16346D}</author>
    <author>tc={A732FF77-D835-452F-A736-DD1C1B71194F}</author>
    <author>tc={D703F108-B6E9-4C23-BD17-B5684145A288}</author>
    <author>tc={0DE50648-66FC-472A-921C-E774F329FF78}</author>
    <author>tc={874A9243-42F9-444C-BB39-BF8F6F4E874E}</author>
    <author>tc={FC779AED-77F0-49B5-A6F6-EB47C3C52F6A}</author>
    <author>tc={2B5B5FBB-000F-4218-AF8C-280F823CB046}</author>
    <author>tc={27763094-9DAA-425C-A893-3B41A3930AE7}</author>
    <author>tc={68C1764C-54B1-4E71-B2AC-9A2C3727A694}</author>
    <author>tc={1D827D97-4FCD-481E-A00A-7EA9C99C794E}</author>
    <author>tc={C66CCF08-76BA-4DD6-8669-2F3C980CE00A}</author>
    <author>tc={3A2AEA8E-CBC3-4104-B377-6DFD2998F4BA}</author>
    <author>tc={35B840BF-4D1C-41C4-B69B-0C00770DE416}</author>
    <author>tc={597E8E69-0F59-460D-B5A4-E17D0C16A7A2}</author>
    <author>tc={437FF06C-1C85-4C4D-B1E6-B59F4B2C3351}</author>
    <author>tc={2E6C5152-D282-4006-8E67-20ECE7460A73}</author>
    <author>tc={67A3356D-EFA1-4EB1-ACC3-191647F92F20}</author>
    <author>tc={10890BC4-9057-447E-BADC-988A4DD8780D}</author>
    <author>tc={7359849D-058B-4DB6-BA6C-D167FF7E34DE}</author>
    <author>tc={85619998-14D8-455B-A15A-323FE5F1FABD}</author>
    <author>tc={BB6686E5-B57F-4A05-8D9B-3EC36E0E3607}</author>
    <author>tc={482EA363-6D02-2B43-BC5E-E3A8298688FC}</author>
    <author>tc={22B6A83E-E522-450A-8D60-ABB5F16D0E4B}</author>
    <author>tc={1FD92D50-DB83-4678-BCCC-891CE6252C30}</author>
    <author>tc={9844B245-6BEB-48D6-A71F-43A7CC4A3D7E}</author>
    <author>tc={7407FD7F-4E25-4B6A-BED8-6CB602016DDE}</author>
    <author>tc={757E3A1C-9520-4C69-BE6A-2452B69D7E33}</author>
    <author>tc={C8549F76-1A23-4D60-989B-676AEFF99567}</author>
    <author>tc={61E663BC-BA12-4E15-B837-6C39264AED63}</author>
    <author>tc={19911D47-13E0-4769-A88E-2612C71C9C76}</author>
    <author>tc={74157D35-F2B9-43DA-8B69-3D4033ED6511}</author>
    <author>tc={6D6142AB-8E75-4010-9DE5-117AD7897399}</author>
    <author>tc={68C1F9FA-6958-4C03-8D7F-B8BECEB2A599}</author>
    <author>tc={DEC3B392-7464-4F63-82EE-A36A11FAFC64}</author>
    <author>tc={CFA060FE-E097-4BB3-8BAC-82BE609BA8ED}</author>
    <author>tc={22301E78-0BCA-443D-8DE3-7784B938BA0E}</author>
    <author>tc={A17F0490-86B9-410C-B1E4-F28585EEB058}</author>
    <author>tc={A05477AC-2279-4536-85C2-2C6585B3DE17}</author>
    <author>tc={8573BFAF-3B0A-4C6C-9AAB-24E108FF0DCC}</author>
    <author>tc={B4C5F149-32FE-45C4-A8CE-0CF32D48D2CD}</author>
    <author>tc={F5BB748F-BB31-4072-9D53-CEDF27E128AB}</author>
    <author>tc={B7A7A17B-3568-4E8A-B1B2-1787483AFD0A}</author>
    <author>tc={26728B88-724D-4815-A3F0-5E844DF8ECF7}</author>
    <author>tc={9E625A4B-1075-453E-B25C-4A70CE6642B2}</author>
    <author>tc={0A01C841-8F7F-4DD4-AE4B-4BD333AA4103}</author>
    <author>tc={5D7819B8-8172-4FA5-9A0A-9606DCFEC270}</author>
    <author>tc={6656C66D-817C-406F-974F-390AEB2D8299}</author>
    <author>tc={3704EBBE-D255-4F8A-9F59-1AA915DFDD42}</author>
    <author>tc={3322D965-0A3C-4D07-8CAC-D8F6C4D27E89}</author>
    <author>tc={1DE30289-B9F0-48E3-A890-7D2596ABC3AF}</author>
    <author>tc={6BB0CDF7-0CEA-4DA3-B155-717EA2957666}</author>
    <author>tc={12C25EC1-1209-4C2F-87CE-7BE8740C5DA9}</author>
    <author>tc={9A41112E-1499-4E17-A2AC-22356ACCD1E6}</author>
    <author>tc={749DA68D-52C3-493D-9305-05CD70918F46}</author>
    <author>tc={ED697B55-24BC-4100-A2B5-C646EEDE195C}</author>
    <author>tc={A1C692FB-0981-4587-8F21-82DDEAC0DA85}</author>
    <author>tc={291EE492-F93E-4F57-9A00-BE7ECA07D9E7}</author>
    <author>tc={69C4B9BE-9C3A-4CEE-B31E-F63888E4D41B}</author>
    <author>tc={A0D446B9-8BDB-4F98-9AB8-A56901F25045}</author>
    <author>tc={E5CB735C-6B86-49A3-9802-2BFD98DA757A}</author>
    <author>tc={C81C0FB1-FBB2-42FE-AFA3-C50D135FC0E0}</author>
    <author>tc={1A126418-2E1A-464B-9E94-2DB4B72D073E}</author>
    <author>tc={961E6A9B-C9A7-43C1-B161-64293FD1AB46}</author>
    <author>tc={B14536E7-2B85-4015-87CA-9486D0009918}</author>
    <author>tc={CBA27499-FA83-40C3-B8BF-CB0BED234A14}</author>
    <author>tc={C2A18B09-FAB3-493E-9C42-35E6A9E4DB48}</author>
    <author>tc={B8306EC8-139A-42A5-9A11-54E9E9A53EA0}</author>
    <author>tc={2158E433-DFAC-4F57-8793-ACF2E0591ED0}</author>
    <author>tc={908BA04B-2809-4B11-98A9-4A7B093753F5}</author>
    <author>tc={2410C6F1-88B6-4A82-B1AB-F83FD02F1923}</author>
    <author>tc={A79BBF50-F290-46E8-AAAC-E3CA0D91CCEA}</author>
    <author>tc={82F7BBCD-77FC-4B28-93B9-61269CCFFCA6}</author>
    <author>tc={5077124B-14E5-4B68-85B8-A328FF085339}</author>
    <author>tc={7ECB10DF-AC5B-476B-A1FA-11D29D1C3179}</author>
    <author>tc={4B78EC34-BB09-764B-8A70-D1EFE61068E6}</author>
    <author>tc={DF7D9B3C-38B0-462C-A8F7-27894FF65047}</author>
    <author>tc={6FAD3D18-0931-40E0-96C0-11A8BA90FA47}</author>
    <author>tc={5B9440AF-961E-49F0-AB9C-7B3A187BCC0C}</author>
    <author>tc={9C0DFAFB-2AB9-43A9-885B-09154E9A1527}</author>
    <author>tc={4314200E-2FD7-6C40-B8ED-7F8ACCEC852C}</author>
    <author>tc={82D0D9DB-FFC1-4AA5-A048-91ABBDB82B00}</author>
    <author>tc={8601B81A-FDCA-48B3-9D93-6E23A3315B92}</author>
    <author>tc={8479987B-22A8-48B6-AD61-4F7CD41CC535}</author>
    <author>tc={9E78AD4E-D379-4484-8AC8-181F7C6CFABD}</author>
    <author>tc={6E39F684-377A-47A0-B79A-1C37936F0871}</author>
    <author>tc={741E0A26-9A06-41C1-9A48-2BB4C96CEFC7}</author>
    <author>tc={225F8E55-8F5F-4DCE-A902-4361A0726582}</author>
    <author>tc={2C54A206-8AC3-473B-9D11-0ED0F699D74A}</author>
    <author>tc={E1D8A721-6DF7-449B-AD6B-2A94B6425600}</author>
    <author>tc={DA246675-C064-4FA3-BE3B-D66DDB37411E}</author>
    <author>tc={0B067AD1-E193-464C-A2C0-022EFD7CC64A}</author>
    <author>tc={0C1770B4-FC0C-4B29-A376-BD9CE2C54C45}</author>
    <author>tc={BCE64DFF-1CCE-42CE-B8A5-C14E16B725FA}</author>
    <author>tc={F83F92E2-44A8-4F69-B448-15A7DC169098}</author>
    <author>tc={5E823AF1-AB49-47A5-ADA7-1A0A4E98A8E4}</author>
    <author>tc={DCDC3DFD-F86E-4FCE-B988-8CA0C2FB4835}</author>
    <author>tc={D9FB51D1-83B3-46D6-8732-62132118B045}</author>
    <author>tc={32A5D290-E3FE-4F61-8D89-8CDB1CDDFA7E}</author>
    <author>tc={A9D65182-B328-4E65-A49F-0B476052D147}</author>
    <author>tc={EEB6FD95-BE0A-452A-B908-F7CBB8F1E7BB}</author>
    <author>tc={20FCD854-3BC2-4874-B010-427C6D45AE18}</author>
    <author>tc={351358C9-CBF1-42A0-A114-1CF4BB25007C}</author>
    <author>tc={B8BA3049-2B2E-4C0F-9F9B-E0F735AAFD65}</author>
    <author>tc={6D4DB8ED-FD53-411B-B2D0-E766FFE66BAA}</author>
    <author>tc={BDEC3416-B7D1-47E3-AFC4-FCEB9AD329E6}</author>
    <author>tc={F0BA66E0-42D6-4E25-A43F-19251690E0E6}</author>
    <author>tc={0DBBDCC4-14BC-4ED9-99FC-0C09D5B09A8F}</author>
    <author>tc={3A4DC965-84F4-4B4E-B139-B689DAF2B64D}</author>
    <author>tc={FB83450A-E523-4725-B205-FBC5E70D4919}</author>
    <author>tc={7E0778AD-F1A2-4154-A637-B72E2C2BEA56}</author>
    <author>tc={ADC83662-836F-4F32-B08E-B735A3F95099}</author>
    <author>tc={45C06960-4801-41B6-83BD-9603CA783C66}</author>
    <author>tc={307B105B-B5E4-42D2-8AA2-29F4BE4AFD1F}</author>
    <author>tc={7DE7BCAD-F9CC-409C-A80E-F43E0015BD04}</author>
    <author>tc={D1771D69-0D06-4048-AC44-D9339C383A94}</author>
    <author>tc={8940FB05-8587-4D66-BC96-8CFCD52143C1}</author>
    <author>tc={202425B7-5C12-4CEE-90F5-3E23B266177B}</author>
    <author>tc={B0D9B584-45B1-467D-88B0-8C2371DFBC57}</author>
    <author>tc={7534B42F-A2C2-43B0-B9A8-40ED48A21669}</author>
    <author>tc={BAAD8151-BBFF-4559-A1C5-FA6AAEE52F80}</author>
    <author>tc={46CB1884-3193-423A-95A5-1C76C081EAB9}</author>
    <author>tc={557D3C21-597B-4773-B372-99990A8D05EC}</author>
    <author>tc={E550E752-A496-4F42-BA97-C98427FD0816}</author>
    <author>tc={990F71F3-CCE7-478D-B11C-F5C86335CAFD}</author>
    <author>tc={BA49D2A6-EF3F-4872-B1E2-B41C3C3027B8}</author>
    <author>tc={E140739D-5AA9-4AA6-A551-162E99E23E63}</author>
    <author>tc={2EC9447B-7AE4-48EC-A873-4490668C7D8C}</author>
    <author>tc={ABF92FBD-1A3E-4312-A37B-5C879E93A7CE}</author>
    <author>tc={AEDD8D60-75F4-4619-B90D-D612150098A6}</author>
    <author>tc={F3A8C137-E37B-41C0-A4E5-67BA58A67472}</author>
  </authors>
  <commentList>
    <comment ref="P3" authorId="0" shapeId="0" xr:uid="{4813B16B-BFD4-4D73-87D5-0923E99E6E1B}">
      <text>
        <t>[Threaded comment]
Your version of Excel allows you to read this threaded comment; however, any edits to it will get removed if the file is opened in a newer version of Excel. Learn more: https://go.microsoft.com/fwlink/?linkid=870924
Comment:
    Annual booked May 19-21</t>
      </text>
    </comment>
    <comment ref="O4" authorId="1" shapeId="0" xr:uid="{D4653A06-05DA-482E-BD88-4C2F453D433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N7" authorId="2" shapeId="0" xr:uid="{BC678BD3-F6D5-4A82-A9B0-FAF79AE9866C}">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N8" authorId="3" shapeId="0" xr:uid="{F8FDFDE3-803C-4F45-BAB0-D51E977C5160}">
      <text>
        <t>[Threaded comment]
Your version of Excel allows you to read this threaded comment; however, any edits to it will get removed if the file is opened in a newer version of Excel. Learn more: https://go.microsoft.com/fwlink/?linkid=870924
Comment:
    Skipped. No keys due a consultation a day before the MBT.</t>
      </text>
    </comment>
    <comment ref="O9" authorId="4" shapeId="0" xr:uid="{316E24DC-AE2D-4ECA-AD83-B98477AE3C9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L11" authorId="5" shapeId="0" xr:uid="{90EAFB08-0DF1-493F-9D92-753BF63B3457}">
      <text>
        <t>[Threaded comment]
Your version of Excel allows you to read this threaded comment; however, any edits to it will get removed if the file is opened in a newer version of Excel. Learn more: https://go.microsoft.com/fwlink/?linkid=870924
Comment:
    Annual booked January 21</t>
      </text>
    </comment>
    <comment ref="M12" authorId="6" shapeId="0" xr:uid="{7E9D17EC-0A55-4BFB-B124-DA5D6F69F3B3}">
      <text>
        <t>[Threaded comment]
Your version of Excel allows you to read this threaded comment; however, any edits to it will get removed if the file is opened in a newer version of Excel. Learn more: https://go.microsoft.com/fwlink/?linkid=870924
Comment:
    Annual booked February 2</t>
      </text>
    </comment>
    <comment ref="P15" authorId="7" shapeId="0" xr:uid="{3BED7A35-68B2-4DDC-8EFA-8C7E1C74DE4B}">
      <text>
        <t>[Threaded comment]
Your version of Excel allows you to read this threaded comment; however, any edits to it will get removed if the file is opened in a newer version of Excel. Learn more: https://go.microsoft.com/fwlink/?linkid=870924
Comment:
    Annual booked May 12-13 - 1005-only Partial inspection</t>
      </text>
    </comment>
    <comment ref="N16" authorId="8" shapeId="0" xr:uid="{04766F1E-B6E1-4CB2-8128-AD3EC478EC3E}">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B19" authorId="9" shapeId="0" xr:uid="{15F85F77-0DF7-44ED-A02A-D5068318B61F}">
      <text>
        <r>
          <rPr>
            <b/>
            <sz val="9"/>
            <color indexed="81"/>
            <rFont val="Tahoma"/>
            <family val="2"/>
          </rPr>
          <t>Vogt, Carina:</t>
        </r>
        <r>
          <rPr>
            <sz val="9"/>
            <color indexed="81"/>
            <rFont val="Tahoma"/>
            <family val="2"/>
          </rPr>
          <t xml:space="preserve">
Not Richmond!!</t>
        </r>
      </text>
    </comment>
    <comment ref="L20" authorId="10" shapeId="0" xr:uid="{F3E28CD3-0867-446A-9A94-7E30F295FA14}">
      <text>
        <t>[Threaded comment]
Your version of Excel allows you to read this threaded comment; however, any edits to it will get removed if the file is opened in a newer version of Excel. Learn more: https://go.microsoft.com/fwlink/?linkid=870924
Comment:
    Annual booked Jan 15</t>
      </text>
    </comment>
    <comment ref="N22" authorId="11" shapeId="0" xr:uid="{7A104924-0236-4F61-B33C-F07E27AE10B3}">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22" authorId="12" shapeId="0" xr:uid="{0154CE51-EE13-40B3-B118-6C455F30ECD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M23" authorId="13" shapeId="0" xr:uid="{9F2FC41A-B2DB-419B-8D46-7BEE1DB04930}">
      <text>
        <t>[Threaded comment]
Your version of Excel allows you to read this threaded comment; however, any edits to it will get removed if the file is opened in a newer version of Excel. Learn more: https://go.microsoft.com/fwlink/?linkid=870924
Comment:
    Annual booked Feb 18-19</t>
      </text>
    </comment>
    <comment ref="P25" authorId="14" shapeId="0" xr:uid="{85E4FC5F-1125-4F1B-BFC0-9DC4007D597C}">
      <text>
        <t>[Threaded comment]
Your version of Excel allows you to read this threaded comment; however, any edits to it will get removed if the file is opened in a newer version of Excel. Learn more: https://go.microsoft.com/fwlink/?linkid=870924
Comment:
    Annual booked May 19</t>
      </text>
    </comment>
    <comment ref="N28" authorId="15" shapeId="0" xr:uid="{D6441DF6-AB42-471F-B9DF-64988719D602}">
      <text>
        <t>[Threaded comment]
Your version of Excel allows you to read this threaded comment; however, any edits to it will get removed if the file is opened in a newer version of Excel. Learn more: https://go.microsoft.com/fwlink/?linkid=870924
Comment:
    Annual booked March 6</t>
      </text>
    </comment>
    <comment ref="O29" authorId="16" shapeId="0" xr:uid="{BB7D8AC6-A76F-47FB-9C1B-03AF94653619}">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O30" authorId="17" shapeId="0" xr:uid="{83EDA3C2-C7C3-4D47-BD2C-B35F8E2A9150}">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L34" authorId="18" shapeId="0" xr:uid="{39A9BC5A-A0E8-40E7-916F-7CE680A40CE1}">
      <text>
        <t>[Threaded comment]
Your version of Excel allows you to read this threaded comment; however, any edits to it will get removed if the file is opened in a newer version of Excel. Learn more: https://go.microsoft.com/fwlink/?linkid=870924
Comment:
    Annual booked Jan 12-16</t>
      </text>
    </comment>
    <comment ref="O38" authorId="19" shapeId="0" xr:uid="{0643B6C7-0ABE-4BAB-A106-A2D5C0E356D5}">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O40" authorId="20" shapeId="0" xr:uid="{21CFCFE9-DC55-4D6C-97DF-D206ED39644C}">
      <text>
        <t>[Threaded comment]
Your version of Excel allows you to read this threaded comment; however, any edits to it will get removed if the file is opened in a newer version of Excel. Learn more: https://go.microsoft.com/fwlink/?linkid=870924
Comment:
    Annual booked April 22-24, 27</t>
      </text>
    </comment>
    <comment ref="N43" authorId="21" shapeId="0" xr:uid="{2AD81BE6-9617-477D-B700-02D9F02924A1}">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5" authorId="22" shapeId="0" xr:uid="{0441529A-3FD9-4E13-A6F8-2715271AECD8}">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I47" authorId="23" shapeId="0" xr:uid="{83F9A9D6-41A2-4226-B453-8DDFD91B1ACF}">
      <text>
        <t>[Threaded comment]
Your version of Excel allows you to read this threaded comment; however, any edits to it will get removed if the file is opened in a newer version of Excel. Learn more: https://go.microsoft.com/fwlink/?linkid=870924
Comment:
    Returned March 2026</t>
      </text>
    </comment>
    <comment ref="K47" authorId="24" shapeId="0" xr:uid="{5DCF320F-7654-4C58-B2F0-A53B924DA19F}">
      <text>
        <t>[Threaded comment]
Your version of Excel allows you to read this threaded comment; however, any edits to it will get removed if the file is opened in a newer version of Excel. Learn more: https://go.microsoft.com/fwlink/?linkid=870924
Comment:
    Done by ASAP Fire November 2025</t>
      </text>
    </comment>
    <comment ref="N51" authorId="25" shapeId="0" xr:uid="{D545E23A-4D55-48E3-8B1E-B75790F50827}">
      <text>
        <t>[Threaded comment]
Your version of Excel allows you to read this threaded comment; however, any edits to it will get removed if the file is opened in a newer version of Excel. Learn more: https://go.microsoft.com/fwlink/?linkid=870924
Comment:
    Skipped due sprinkler test being done at the same day</t>
      </text>
    </comment>
    <comment ref="N52" authorId="26" shapeId="0" xr:uid="{2BBEB828-40B6-4968-8E3B-6844D6F3CAF8}">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L54" authorId="27" shapeId="0" xr:uid="{E79D46EE-06F2-4FDC-83F9-A231295C6A39}">
      <text>
        <t>[Threaded comment]
Your version of Excel allows you to read this threaded comment; however, any edits to it will get removed if the file is opened in a newer version of Excel. Learn more: https://go.microsoft.com/fwlink/?linkid=870924
Comment:
    Annual booked Jan 2</t>
      </text>
    </comment>
    <comment ref="N59" authorId="28" shapeId="0" xr:uid="{BBFF80D3-7A20-42C2-9AD9-8E3E5DAD7FA4}">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59" authorId="29" shapeId="0" xr:uid="{1B138160-2D07-45E5-90C5-E27EDD73D43D}">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P60" authorId="30" shapeId="0" xr:uid="{10FBB8D5-4CD4-428C-B075-8C03BC04755D}">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P62" authorId="31" shapeId="0" xr:uid="{485A5068-B9FF-4BCA-BEBE-D0E17C5C479C}">
      <text>
        <t>[Threaded comment]
Your version of Excel allows you to read this threaded comment; however, any edits to it will get removed if the file is opened in a newer version of Excel. Learn more: https://go.microsoft.com/fwlink/?linkid=870924
Comment:
    Annual booked May 11-12</t>
      </text>
    </comment>
    <comment ref="P64" authorId="32" shapeId="0" xr:uid="{12FB1C5E-E3C8-455A-9AA3-29905617D354}">
      <text>
        <t>[Threaded comment]
Your version of Excel allows you to read this threaded comment; however, any edits to it will get removed if the file is opened in a newer version of Excel. Learn more: https://go.microsoft.com/fwlink/?linkid=870924
Comment:
    Annual booked May 20-22</t>
      </text>
    </comment>
    <comment ref="N67" authorId="33" shapeId="0" xr:uid="{C715E3B4-7D52-42E8-9734-4B4585CBE1BA}">
      <text>
        <t>[Threaded comment]
Your version of Excel allows you to read this threaded comment; however, any edits to it will get removed if the file is opened in a newer version of Excel. Learn more: https://go.microsoft.com/fwlink/?linkid=870924
Comment:
    Annual booked March 23</t>
      </text>
    </comment>
    <comment ref="O73" authorId="34" shapeId="0" xr:uid="{7DB4AC39-DEFC-48DF-809D-D02082383A7D}">
      <text>
        <t>[Threaded comment]
Your version of Excel allows you to read this threaded comment; however, any edits to it will get removed if the file is opened in a newer version of Excel. Learn more: https://go.microsoft.com/fwlink/?linkid=870924
Comment:
    Annual booked March 30
Reply:
    Rescheduled to April 14</t>
      </text>
    </comment>
    <comment ref="B76" authorId="35" shapeId="0" xr:uid="{E31543BD-7802-4B17-9A59-F170395C4410}">
      <text>
        <t>[Threaded comment]
Your version of Excel allows you to read this threaded comment; however, any edits to it will get removed if the file is opened in a newer version of Excel. Learn more: https://go.microsoft.com/fwlink/?linkid=870924
Comment:
    Managed by Colliers as of November 1, 2024</t>
      </text>
    </comment>
    <comment ref="N77" authorId="36" shapeId="0" xr:uid="{6D052555-0140-43A1-9732-CB1964B7D21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78" authorId="37" shapeId="0" xr:uid="{A9DB80F7-79FC-47C9-9D8C-29A897AED919}">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M79" authorId="38" shapeId="0" xr:uid="{C9714BB1-9C0D-435B-BB6A-3CA1D30776DF}">
      <text>
        <t>[Threaded comment]
Your version of Excel allows you to read this threaded comment; however, any edits to it will get removed if the file is opened in a newer version of Excel. Learn more: https://go.microsoft.com/fwlink/?linkid=870924
Comment:
    On hold</t>
      </text>
    </comment>
    <comment ref="O82" authorId="39" shapeId="0" xr:uid="{28440F17-10E0-4DAB-B670-104BBD21B811}">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L90" authorId="40" shapeId="0" xr:uid="{7D861A13-238C-46B1-B5A6-E822F3AB6DE9}">
      <text>
        <t>[Threaded comment]
Your version of Excel allows you to read this threaded comment; however, any edits to it will get removed if the file is opened in a newer version of Excel. Learn more: https://go.microsoft.com/fwlink/?linkid=870924
Comment:
    Annual booked Jan 21</t>
      </text>
    </comment>
    <comment ref="L92" authorId="41" shapeId="0" xr:uid="{6DA1024C-CBBD-4E4B-8280-6A6FCE067E13}">
      <text>
        <t>[Threaded comment]
Your version of Excel allows you to read this threaded comment; however, any edits to it will get removed if the file is opened in a newer version of Excel. Learn more: https://go.microsoft.com/fwlink/?linkid=870924
Comment:
    Annual booked Jan 28</t>
      </text>
    </comment>
    <comment ref="N93" authorId="42" shapeId="0" xr:uid="{C66CC736-BC73-4124-A1C0-635DF8FAE7FC}">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M95" authorId="43" shapeId="0" xr:uid="{09B3DBBA-A9DD-46D2-9BE7-D9D8795CE5C7}">
      <text>
        <t>[Threaded comment]
Your version of Excel allows you to read this threaded comment; however, any edits to it will get removed if the file is opened in a newer version of Excel. Learn more: https://go.microsoft.com/fwlink/?linkid=870924
Comment:
    Annual booked February 17</t>
      </text>
    </comment>
    <comment ref="O97" authorId="44" shapeId="0" xr:uid="{245CCF21-F604-4221-8497-B325BDF79A48}">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P97" authorId="45" shapeId="0" xr:uid="{55A0613F-A48A-4273-AF3F-B9160005F5B8}">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N98" authorId="46" shapeId="0" xr:uid="{C22B2691-46C5-40A6-9023-30AE09332DF1}">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99" authorId="47" shapeId="0" xr:uid="{A24F51BC-4258-454B-9F3C-5983BD543984}">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P99" authorId="48" shapeId="0" xr:uid="{32884E35-6E43-49D3-8D17-EE68F8CF906E}">
      <text>
        <t>[Threaded comment]
Your version of Excel allows you to read this threaded comment; however, any edits to it will get removed if the file is opened in a newer version of Excel. Learn more: https://go.microsoft.com/fwlink/?linkid=870924
Comment:
    Annual booked May 25</t>
      </text>
    </comment>
    <comment ref="O101" authorId="49" shapeId="0" xr:uid="{B501B334-82E1-4FD5-A9A7-25C76AC0E633}">
      <text>
        <t xml:space="preserve">[Threaded comment]
Your version of Excel allows you to read this threaded comment; however, any edits to it will get removed if the file is opened in a newer version of Excel. Learn more: https://go.microsoft.com/fwlink/?linkid=870924
Comment:
    Tested not done due no notices. Billed for our time. </t>
      </text>
    </comment>
    <comment ref="P102" authorId="50" shapeId="0" xr:uid="{D293F6B9-B45A-4694-A5F3-CC43E790D2FB}">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P103" authorId="51" shapeId="0" xr:uid="{5A4327CA-FF00-4076-8370-AA306EA7729C}">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N104" authorId="52" shapeId="0" xr:uid="{F86ECDF1-C75D-4020-96A3-1477502FBB4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04" authorId="53" shapeId="0" xr:uid="{1758D4E9-0B3C-463D-AA09-823D495523C0}">
      <text>
        <t>[Threaded comment]
Your version of Excel allows you to read this threaded comment; however, any edits to it will get removed if the file is opened in a newer version of Excel. Learn more: https://go.microsoft.com/fwlink/?linkid=870924
Comment:
    Annual booked April 6</t>
      </text>
    </comment>
    <comment ref="N105" authorId="54" shapeId="0" xr:uid="{4C7B8656-B3C7-4A3B-BA16-2434E1A692B5}">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B106" authorId="55" shapeId="0" xr:uid="{3CF4A456-6BC2-4C7F-8AAB-C59BAAA72558}">
      <text>
        <r>
          <rPr>
            <b/>
            <sz val="9"/>
            <color indexed="81"/>
            <rFont val="Tahoma"/>
            <family val="2"/>
          </rPr>
          <t>Weston, Tanya:April 5/23</t>
        </r>
        <r>
          <rPr>
            <sz val="9"/>
            <color indexed="81"/>
            <rFont val="Tahoma"/>
            <family val="2"/>
          </rPr>
          <t xml:space="preserve">
edited from Logan's Pub to 1196 Strata Corp...</t>
        </r>
      </text>
    </comment>
    <comment ref="N106" authorId="56" shapeId="0" xr:uid="{3218E33C-1B7F-4613-A3F3-5308ECC92DF1}">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M110" authorId="57" shapeId="0" xr:uid="{BBF69B56-97BB-464D-9AF7-3F41B2E5CD2B}">
      <text>
        <t>[Threaded comment]
Your version of Excel allows you to read this threaded comment; however, any edits to it will get removed if the file is opened in a newer version of Excel. Learn more: https://go.microsoft.com/fwlink/?linkid=870924
Comment:
    Annual booked Feb 3 - 4</t>
      </text>
    </comment>
    <comment ref="M111" authorId="58" shapeId="0" xr:uid="{FFBF2BBD-6E59-4962-AE77-B85B54727150}">
      <text>
        <t>[Threaded comment]
Your version of Excel allows you to read this threaded comment; however, any edits to it will get removed if the file is opened in a newer version of Excel. Learn more: https://go.microsoft.com/fwlink/?linkid=870924
Comment:
    Annual booked Feb 3 - 4</t>
      </text>
    </comment>
    <comment ref="L112" authorId="59" shapeId="0" xr:uid="{617A842E-15CB-4A6E-8162-FEABF2A46557}">
      <text>
        <t>[Threaded comment]
Your version of Excel allows you to read this threaded comment; however, any edits to it will get removed if the file is opened in a newer version of Excel. Learn more: https://go.microsoft.com/fwlink/?linkid=870924
Comment:
    Annual booked January 14</t>
      </text>
    </comment>
    <comment ref="O113" authorId="60" shapeId="0" xr:uid="{4703484D-0918-4948-BE33-3FB480ED4E80}">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O114" authorId="61" shapeId="0" xr:uid="{F5BAC4C5-C4F1-45AA-B915-C23A86BFFF7E}">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L116" authorId="62" shapeId="0" xr:uid="{BF938406-8C47-4D51-AF5F-5FFB34DC1091}">
      <text>
        <t>[Threaded comment]
Your version of Excel allows you to read this threaded comment; however, any edits to it will get removed if the file is opened in a newer version of Excel. Learn more: https://go.microsoft.com/fwlink/?linkid=870924
Comment:
    Annual booked January 19</t>
      </text>
    </comment>
    <comment ref="Q122" authorId="63" shapeId="0" xr:uid="{0695F361-11F0-4A7E-9EBD-34B62EE932D5}">
      <text>
        <t>[Threaded comment]
Your version of Excel allows you to read this threaded comment; however, any edits to it will get removed if the file is opened in a newer version of Excel. Learn more: https://go.microsoft.com/fwlink/?linkid=870924
Comment:
    Annual booked June 1</t>
      </text>
    </comment>
    <comment ref="L124" authorId="64" shapeId="0" xr:uid="{8A86A8CD-1D0F-4642-8937-75CB20F2B352}">
      <text>
        <t>[Threaded comment]
Your version of Excel allows you to read this threaded comment; however, any edits to it will get removed if the file is opened in a newer version of Excel. Learn more: https://go.microsoft.com/fwlink/?linkid=870924
Comment:
    Annual booked January 23</t>
      </text>
    </comment>
    <comment ref="N125" authorId="65" shapeId="0" xr:uid="{E4347879-ED96-44B0-8DE7-C3FABCAF1FA9}">
      <text>
        <t>[Threaded comment]
Your version of Excel allows you to read this threaded comment; however, any edits to it will get removed if the file is opened in a newer version of Excel. Learn more: https://go.microsoft.com/fwlink/?linkid=870924
Comment:
    Annual booked March 23-24</t>
      </text>
    </comment>
    <comment ref="M126" authorId="66" shapeId="0" xr:uid="{5F5ACA33-F4E2-40B6-B281-598293B3E475}">
      <text>
        <t>[Threaded comment]
Your version of Excel allows you to read this threaded comment; however, any edits to it will get removed if the file is opened in a newer version of Excel. Learn more: https://go.microsoft.com/fwlink/?linkid=870924
Comment:
    Annual booked February 12</t>
      </text>
    </comment>
    <comment ref="M128" authorId="67" shapeId="0" xr:uid="{30E7A0B0-368B-415A-B418-6E84B50F8C13}">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N128" authorId="68" shapeId="0" xr:uid="{D87C04C5-5EB3-437F-A0E2-ABEB4B0E5EB7}">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O128" authorId="69" shapeId="0" xr:uid="{979DD5A7-4089-4E7A-BF33-F2B427171265}">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L130" authorId="70" shapeId="0" xr:uid="{35A22A95-DDB0-4220-889C-B17316648A12}">
      <text>
        <t>[Threaded comment]
Your version of Excel allows you to read this threaded comment; however, any edits to it will get removed if the file is opened in a newer version of Excel. Learn more: https://go.microsoft.com/fwlink/?linkid=870924
Comment:
    Annual booked January 22</t>
      </text>
    </comment>
    <comment ref="L131" authorId="71" shapeId="0" xr:uid="{D7EA4D28-F3C3-42A7-81FB-0C705C4CDFE8}">
      <text>
        <t xml:space="preserve">[Threaded comment]
Your version of Excel allows you to read this threaded comment; however, any edits to it will get removed if the file is opened in a newer version of Excel. Learn more: https://go.microsoft.com/fwlink/?linkid=870924
Comment:
    Skipped per site request </t>
      </text>
    </comment>
    <comment ref="N132" authorId="72" shapeId="0" xr:uid="{B58C6567-9846-4DEF-B196-7B97674C261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32" authorId="73" shapeId="0" xr:uid="{6814E355-62DD-42A3-8B8C-BAA112709178}">
      <text>
        <t>[Threaded comment]
Your version of Excel allows you to read this threaded comment; however, any edits to it will get removed if the file is opened in a newer version of Excel. Learn more: https://go.microsoft.com/fwlink/?linkid=870924
Comment:
    Annual booked April 7</t>
      </text>
    </comment>
    <comment ref="L133" authorId="74" shapeId="0" xr:uid="{D5F37E3F-1BA5-49DE-A8FD-AB5E17580D92}">
      <text>
        <t>[Threaded comment]
Your version of Excel allows you to read this threaded comment; however, any edits to it will get removed if the file is opened in a newer version of Excel. Learn more: https://go.microsoft.com/fwlink/?linkid=870924
Comment:
    Annual booked January 27</t>
      </text>
    </comment>
    <comment ref="L134" authorId="75" shapeId="0" xr:uid="{52D255C6-A28A-45DE-9C59-F3CB5B25652B}">
      <text>
        <t>[Threaded comment]
Your version of Excel allows you to read this threaded comment; however, any edits to it will get removed if the file is opened in a newer version of Excel. Learn more: https://go.microsoft.com/fwlink/?linkid=870924
Comment:
    Annual booked January 6</t>
      </text>
    </comment>
    <comment ref="N135" authorId="76" shapeId="0" xr:uid="{C8DB4526-6226-41B2-8CBB-0385B5B6CDA3}">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N136" authorId="77" shapeId="0" xr:uid="{5173FD62-7278-46D8-BE8D-9039E177592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137" authorId="78" shapeId="0" xr:uid="{70F5A441-0D15-40B3-ACED-3E3C9E875F8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B138" authorId="79" shapeId="0" xr:uid="{726733CA-90A9-42A3-8A80-1B7BBE6465EC}">
      <text>
        <t>[Threaded comment]
Your version of Excel allows you to read this threaded comment; however, any edits to it will get removed if the file is opened in a newer version of Excel. Learn more: https://go.microsoft.com/fwlink/?linkid=870924
Comment:
    New owner information has been requested.</t>
      </text>
    </comment>
    <comment ref="N138" authorId="80" shapeId="0" xr:uid="{736F8445-0EEC-4B60-9399-ACDB604E985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38" authorId="81" shapeId="0" xr:uid="{EA436268-9365-44C1-A429-516DF24624E7}">
      <text>
        <t>[Threaded comment]
Your version of Excel allows you to read this threaded comment; however, any edits to it will get removed if the file is opened in a newer version of Excel. Learn more: https://go.microsoft.com/fwlink/?linkid=870924
Comment:
    Annual booked April 20</t>
      </text>
    </comment>
    <comment ref="Q140" authorId="82" shapeId="0" xr:uid="{9464AB25-501A-408E-B80C-81386E7E5668}">
      <text>
        <t>[Threaded comment]
Your version of Excel allows you to read this threaded comment; however, any edits to it will get removed if the file is opened in a newer version of Excel. Learn more: https://go.microsoft.com/fwlink/?linkid=870924
Comment:
    Annual booked June 11-12</t>
      </text>
    </comment>
    <comment ref="Q141" authorId="83" shapeId="0" xr:uid="{AFFFBDAD-80F2-47A0-8F94-99D2EB959530}">
      <text>
        <t>[Threaded comment]
Your version of Excel allows you to read this threaded comment; however, any edits to it will get removed if the file is opened in a newer version of Excel. Learn more: https://go.microsoft.com/fwlink/?linkid=870924
Comment:
    Annual booked June 11-12</t>
      </text>
    </comment>
    <comment ref="Q142" authorId="84" shapeId="0" xr:uid="{AF681B88-056E-4F10-9DF5-8907DFDC3686}">
      <text>
        <t>[Threaded comment]
Your version of Excel allows you to read this threaded comment; however, any edits to it will get removed if the file is opened in a newer version of Excel. Learn more: https://go.microsoft.com/fwlink/?linkid=870924
Comment:
    Annual booked June 9-10</t>
      </text>
    </comment>
    <comment ref="Q143" authorId="85" shapeId="0" xr:uid="{E20F86DD-AC00-4138-B0E9-4DDAB604C63F}">
      <text>
        <t>[Threaded comment]
Your version of Excel allows you to read this threaded comment; however, any edits to it will get removed if the file is opened in a newer version of Excel. Learn more: https://go.microsoft.com/fwlink/?linkid=870924
Comment:
    Annual booked June 9-10</t>
      </text>
    </comment>
    <comment ref="O146" authorId="86" shapeId="0" xr:uid="{1A807397-A358-458E-8472-E43FDA4ED2B1}">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N149" authorId="87" shapeId="0" xr:uid="{D8F61691-4117-4CB0-8F96-1492D2A3B363}">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149" authorId="88" shapeId="0" xr:uid="{09F09DA6-A7A3-45BE-B57B-FFA6B1A6403E}">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N151" authorId="89" shapeId="0" xr:uid="{4C29CADE-C0DD-43CB-83ED-12092A50E9FE}">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N152" authorId="90" shapeId="0" xr:uid="{9F9EA352-32A5-4E31-A9B4-F925DDCF485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54" authorId="91" shapeId="0" xr:uid="{0A0ED6F1-C2D7-43E5-B525-317CE9285D62}">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P156" authorId="92" shapeId="0" xr:uid="{69044353-732E-4F76-A08D-B7D974C94AFD}">
      <text>
        <t>[Threaded comment]
Your version of Excel allows you to read this threaded comment; however, any edits to it will get removed if the file is opened in a newer version of Excel. Learn more: https://go.microsoft.com/fwlink/?linkid=870924
Comment:
    Annual booked May 20</t>
      </text>
    </comment>
    <comment ref="O158" authorId="93" shapeId="0" xr:uid="{B33BE52F-C30F-47EB-BD09-6D6DB9C1D89D}">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O161" authorId="94" shapeId="0" xr:uid="{4D464817-AE17-4E5A-8E8F-2F6AF37CBCA6}">
      <text>
        <t>[Threaded comment]
Your version of Excel allows you to read this threaded comment; however, any edits to it will get removed if the file is opened in a newer version of Excel. Learn more: https://go.microsoft.com/fwlink/?linkid=870924
Comment:
    Skipped due service call</t>
      </text>
    </comment>
    <comment ref="P161" authorId="95" shapeId="0" xr:uid="{001C24CF-652C-4F28-A268-F6CA7AFE448E}">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164" authorId="96" shapeId="0" xr:uid="{360ECCD2-746B-44ED-BE22-E29C71F60D29}">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J166" authorId="97" shapeId="0" xr:uid="{C493BC8E-9945-4D98-ACBF-50D6A3886853}">
      <text>
        <r>
          <rPr>
            <b/>
            <sz val="9"/>
            <color indexed="81"/>
            <rFont val="Tahoma"/>
            <family val="2"/>
          </rPr>
          <t>Samantha D'Amour:</t>
        </r>
        <r>
          <rPr>
            <sz val="9"/>
            <color indexed="81"/>
            <rFont val="Tahoma"/>
            <family val="2"/>
          </rPr>
          <t xml:space="preserve">
was 2nd Tuesday</t>
        </r>
      </text>
    </comment>
    <comment ref="L166" authorId="98" shapeId="0" xr:uid="{2777040A-80F4-4860-AD39-B89F1BFA1A2D}">
      <text>
        <t>[Threaded comment]
Your version of Excel allows you to read this threaded comment; however, any edits to it will get removed if the file is opened in a newer version of Excel. Learn more: https://go.microsoft.com/fwlink/?linkid=870924
Comment:
    Annual booked Jan 23</t>
      </text>
    </comment>
    <comment ref="N166" authorId="99" shapeId="0" xr:uid="{DEAACCAD-508E-44F4-858E-AA76C550B00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169" authorId="100" shapeId="0" xr:uid="{1411EBE6-7708-4428-B28B-0ACE3D3A166A}">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170" authorId="101" shapeId="0" xr:uid="{CF106B5B-643D-4C16-9BC2-FF7759AD79FF}">
      <text>
        <t>[Threaded comment]
Your version of Excel allows you to read this threaded comment; however, any edits to it will get removed if the file is opened in a newer version of Excel. Learn more: https://go.microsoft.com/fwlink/?linkid=870924
Comment:
    Annual booked April 27-29</t>
      </text>
    </comment>
    <comment ref="J171" authorId="97" shapeId="0" xr:uid="{DD608D5F-06C3-4D60-8130-5DB568A6B7B7}">
      <text>
        <r>
          <rPr>
            <b/>
            <sz val="9"/>
            <color indexed="81"/>
            <rFont val="Tahoma"/>
            <family val="2"/>
          </rPr>
          <t>Samantha D'Amour:</t>
        </r>
        <r>
          <rPr>
            <sz val="9"/>
            <color indexed="81"/>
            <rFont val="Tahoma"/>
            <family val="2"/>
          </rPr>
          <t xml:space="preserve">
was 2nd Tuesday</t>
        </r>
      </text>
    </comment>
    <comment ref="K177" authorId="102" shapeId="0" xr:uid="{12DC4144-5A94-403D-8E82-B35EB09983AB}">
      <text>
        <t>[Threaded comment]
Your version of Excel allows you to read this threaded comment; however, any edits to it will get removed if the file is opened in a newer version of Excel. Learn more: https://go.microsoft.com/fwlink/?linkid=870924
Comment:
    Annual done by 4 Seasons. MBT by Cantec
Reply:
    Update: We are doing the annual inspections  - New in 2026 (April)</t>
      </text>
    </comment>
    <comment ref="O177" authorId="103" shapeId="0" xr:uid="{08BDD5C5-1F34-4BC6-923B-77A1BF03C2A7}">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N178" authorId="104" shapeId="0" xr:uid="{7CBAFA08-BB8E-4FED-A140-43E3092DF9C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180" authorId="105" shapeId="0" xr:uid="{BE902010-5588-4798-A042-B13F2B743844}">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O180" authorId="106" shapeId="0" xr:uid="{37A85127-DF27-4C58-ACC3-77CA86F37386}">
      <text>
        <t>[Threaded comment]
Your version of Excel allows you to read this threaded comment; however, any edits to it will get removed if the file is opened in a newer version of Excel. Learn more: https://go.microsoft.com/fwlink/?linkid=870924
Comment:
    Skipped</t>
      </text>
    </comment>
    <comment ref="L181" authorId="107" shapeId="0" xr:uid="{0E122F32-67D7-42AB-BACE-84968D0B266C}">
      <text>
        <t>[Threaded comment]
Your version of Excel allows you to read this threaded comment; however, any edits to it will get removed if the file is opened in a newer version of Excel. Learn more: https://go.microsoft.com/fwlink/?linkid=870924
Comment:
    Annual booked January 16</t>
      </text>
    </comment>
    <comment ref="P182" authorId="108" shapeId="0" xr:uid="{FF843BD7-0B89-4A99-97DC-A67D4B1C0B0D}">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Q182" authorId="109" shapeId="0" xr:uid="{D3D79853-1693-44E1-8390-75BBFC216980}">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R182" authorId="110" shapeId="0" xr:uid="{BACE9D7E-CE7F-4571-ACC9-590911B498C8}">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N183" authorId="111" shapeId="0" xr:uid="{3C0668ED-F865-4D24-8284-304559CF3C54}">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L184" authorId="112" shapeId="0" xr:uid="{0F5ED5CD-BBD7-4005-AA91-0806BD52590E}">
      <text>
        <t>[Threaded comment]
Your version of Excel allows you to read this threaded comment; however, any edits to it will get removed if the file is opened in a newer version of Excel. Learn more: https://go.microsoft.com/fwlink/?linkid=870924
Comment:
    Bells disabled. Not tested. Bill for our time.</t>
      </text>
    </comment>
    <comment ref="N185" authorId="113" shapeId="0" xr:uid="{BE455AF1-A6E8-42F2-B3E2-142773A28591}">
      <text>
        <t xml:space="preserve">[Threaded comment]
Your version of Excel allows you to read this threaded comment; however, any edits to it will get removed if the file is opened in a newer version of Excel. Learn more: https://go.microsoft.com/fwlink/?linkid=870924
Comment:
    Skipped due panel upgrade. Need to change to other route. </t>
      </text>
    </comment>
    <comment ref="Q186" authorId="114" shapeId="0" xr:uid="{1BE7C438-2909-4975-9AD7-019DD2D49D56}">
      <text>
        <t>[Threaded comment]
Your version of Excel allows you to read this threaded comment; however, any edits to it will get removed if the file is opened in a newer version of Excel. Learn more: https://go.microsoft.com/fwlink/?linkid=870924
Comment:
    Annual booked June 15-19</t>
      </text>
    </comment>
    <comment ref="P187" authorId="115" shapeId="0" xr:uid="{CAF10831-1AC5-4A3C-BE48-E6061AA49913}">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N188" authorId="116" shapeId="0" xr:uid="{6CDD2460-E3B4-4719-AACF-E71C9EFE4662}">
      <text>
        <t>[Threaded comment]
Your version of Excel allows you to read this threaded comment; however, any edits to it will get removed if the file is opened in a newer version of Excel. Learn more: https://go.microsoft.com/fwlink/?linkid=870924
Comment:
    Annual booked March 23</t>
      </text>
    </comment>
    <comment ref="P189" authorId="117" shapeId="0" xr:uid="{A0A8A9A7-5E2D-4526-9262-8E0CB6BD0D8A}">
      <text>
        <t>[Threaded comment]
Your version of Excel allows you to read this threaded comment; however, any edits to it will get removed if the file is opened in a newer version of Excel. Learn more: https://go.microsoft.com/fwlink/?linkid=870924
Comment:
    Annual booked May 6-8</t>
      </text>
    </comment>
    <comment ref="P190" authorId="118" shapeId="0" xr:uid="{A22F7565-E3F1-4E19-B9C1-CECA30E25894}">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I192" authorId="97" shapeId="0" xr:uid="{66F8C135-F858-47F6-B5D2-D1B0A43D961A}">
      <text>
        <r>
          <rPr>
            <b/>
            <sz val="9"/>
            <color indexed="81"/>
            <rFont val="Tahoma"/>
            <family val="2"/>
          </rPr>
          <t>Samantha D'Amour:</t>
        </r>
        <r>
          <rPr>
            <sz val="9"/>
            <color indexed="81"/>
            <rFont val="Tahoma"/>
            <family val="2"/>
          </rPr>
          <t xml:space="preserve">
Received keys July 26/22</t>
        </r>
      </text>
    </comment>
    <comment ref="M195" authorId="119" shapeId="0" xr:uid="{9283E6EC-E680-468A-A6CA-EC05EAD2E112}">
      <text>
        <t>[Threaded comment]
Your version of Excel allows you to read this threaded comment; however, any edits to it will get removed if the file is opened in a newer version of Excel. Learn more: https://go.microsoft.com/fwlink/?linkid=870924
Comment:
    Annual booked Feb 26</t>
      </text>
    </comment>
    <comment ref="N207" authorId="120" shapeId="0" xr:uid="{54C9B8B3-7660-44DF-BF58-C46E92E2551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10" authorId="121" shapeId="0" xr:uid="{B54538F9-98FF-4989-923B-2972575A850C}">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M211" authorId="122" shapeId="0" xr:uid="{6EAE136E-190A-4E80-B7F3-ACC5A0A1C530}">
      <text>
        <t>[Threaded comment]
Your version of Excel allows you to read this threaded comment; however, any edits to it will get removed if the file is opened in a newer version of Excel. Learn more: https://go.microsoft.com/fwlink/?linkid=870924
Comment:
    Annual booked February 5</t>
      </text>
    </comment>
    <comment ref="L213" authorId="123" shapeId="0" xr:uid="{FA79E381-9A51-4345-8A3F-E46E21E11044}">
      <text>
        <t>[Threaded comment]
Your version of Excel allows you to read this threaded comment; however, any edits to it will get removed if the file is opened in a newer version of Excel. Learn more: https://go.microsoft.com/fwlink/?linkid=870924
Comment:
    Not tested due no monitoring info.</t>
      </text>
    </comment>
    <comment ref="N213" authorId="124" shapeId="0" xr:uid="{4901054C-7A87-4F66-8AEC-1B6E03EA6960}">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L214" authorId="125" shapeId="0" xr:uid="{6EA3EC64-1B2F-4901-867B-F8DA4C1D24A1}">
      <text>
        <t>[Threaded comment]
Your version of Excel allows you to read this threaded comment; however, any edits to it will get removed if the file is opened in a newer version of Excel. Learn more: https://go.microsoft.com/fwlink/?linkid=870924
Comment:
    Annual booked January 22</t>
      </text>
    </comment>
    <comment ref="M214" authorId="126" shapeId="0" xr:uid="{877562DC-88A1-4CBD-AEB6-31D5504A2381}">
      <text>
        <t>[Threaded comment]
Your version of Excel allows you to read this threaded comment; however, any edits to it will get removed if the file is opened in a newer version of Excel. Learn more: https://go.microsoft.com/fwlink/?linkid=870924
Comment:
    Annual booked January 22</t>
      </text>
    </comment>
    <comment ref="M216" authorId="127" shapeId="0" xr:uid="{51A57467-5F8D-4ED0-9218-0B0F5484BFE8}">
      <text>
        <t>[Threaded comment]
Your version of Excel allows you to read this threaded comment; however, any edits to it will get removed if the file is opened in a newer version of Excel. Learn more: https://go.microsoft.com/fwlink/?linkid=870924
Comment:
    Annual booked February 2</t>
      </text>
    </comment>
    <comment ref="O217" authorId="128" shapeId="0" xr:uid="{32C76E85-ABAA-4E1A-8D69-A03A80886075}">
      <text>
        <t>[Threaded comment]
Your version of Excel allows you to read this threaded comment; however, any edits to it will get removed if the file is opened in a newer version of Excel. Learn more: https://go.microsoft.com/fwlink/?linkid=870924
Comment:
    Annual booked April 13
Reply:
    Update: site contact was MIA during the first visit and requested to be rescheduled in May</t>
      </text>
    </comment>
    <comment ref="P217" authorId="129" shapeId="0" xr:uid="{142C19F0-EC99-4188-8A19-50537C3DFDF3}">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M218" authorId="130" shapeId="0" xr:uid="{883D0A10-F4E6-4B2A-BA54-A40B2E70CBD4}">
      <text>
        <t>[Threaded comment]
Your version of Excel allows you to read this threaded comment; however, any edits to it will get removed if the file is opened in a newer version of Excel. Learn more: https://go.microsoft.com/fwlink/?linkid=870924
Comment:
    No Access</t>
      </text>
    </comment>
    <comment ref="N218" authorId="131" shapeId="0" xr:uid="{9F13A7A0-7A85-4C86-AC36-B9D866A52ACC}">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M219" authorId="132" shapeId="0" xr:uid="{F339BC6D-882C-4C5F-B994-77E5D8BFCC46}">
      <text>
        <t xml:space="preserve">[Threaded comment]
Your version of Excel allows you to read this threaded comment; however, any edits to it will get removed if the file is opened in a newer version of Excel. Learn more: https://go.microsoft.com/fwlink/?linkid=870924
Comment:
    Only the fire phones were tested. Do not bill. </t>
      </text>
    </comment>
    <comment ref="O219" authorId="133" shapeId="0" xr:uid="{6363762C-CCB5-4B60-A86F-203E2CF2AADD}">
      <text>
        <t>[Threaded comment]
Your version of Excel allows you to read this threaded comment; however, any edits to it will get removed if the file is opened in a newer version of Excel. Learn more: https://go.microsoft.com/fwlink/?linkid=870924
Comment:
    Annual booked April 20-23</t>
      </text>
    </comment>
    <comment ref="O221" authorId="134" shapeId="0" xr:uid="{984A620A-2E3E-47C9-8096-1AAB8AE6D62D}">
      <text>
        <t>[Threaded comment]
Your version of Excel allows you to read this threaded comment; however, any edits to it will get removed if the file is opened in a newer version of Excel. Learn more: https://go.microsoft.com/fwlink/?linkid=870924
Comment:
    Annual booked April 20</t>
      </text>
    </comment>
    <comment ref="O222" authorId="135" shapeId="0" xr:uid="{CE9FE546-E0D1-42A8-8EFA-66EE4DCC6A0E}">
      <text>
        <t xml:space="preserve">[Threaded comment]
Your version of Excel allows you to read this threaded comment; however, any edits to it will get removed if the file is opened in a newer version of Excel. Learn more: https://go.microsoft.com/fwlink/?linkid=870924
Comment:
    Skipped due to the key not being returned after a service call.
</t>
      </text>
    </comment>
    <comment ref="N223" authorId="136" shapeId="0" xr:uid="{A49EEBAA-CF77-4E95-B33D-1667B15F8210}">
      <text>
        <t>[Threaded comment]
Your version of Excel allows you to read this threaded comment; however, any edits to it will get removed if the file is opened in a newer version of Excel. Learn more: https://go.microsoft.com/fwlink/?linkid=870924
Comment:
    Annual booked March 6</t>
      </text>
    </comment>
    <comment ref="M224" authorId="137" shapeId="0" xr:uid="{D57BC4E6-58EA-4A14-8C61-3D7A60296D84}">
      <text>
        <t>[Threaded comment]
Your version of Excel allows you to read this threaded comment; however, any edits to it will get removed if the file is opened in a newer version of Excel. Learn more: https://go.microsoft.com/fwlink/?linkid=870924
Comment:
    Annual booked February 5</t>
      </text>
    </comment>
    <comment ref="O225" authorId="138" shapeId="0" xr:uid="{6AC78E9A-F8DF-427D-BC72-19990AACD031}">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P227" authorId="139" shapeId="0" xr:uid="{2672099A-7C7B-47BB-BB55-4788869B6745}">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N228" authorId="140" shapeId="0" xr:uid="{E4597D17-A949-4A21-8F1A-06C72882F68D}">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P233" authorId="141" shapeId="0" xr:uid="{5F5EE207-F065-44F0-854B-FF793BA7F03B}">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M236" authorId="142" shapeId="0" xr:uid="{DE5DD9AD-C1D1-4A2E-8501-DBE04CDACA50}">
      <text>
        <t>[Threaded comment]
Your version of Excel allows you to read this threaded comment; however, any edits to it will get removed if the file is opened in a newer version of Excel. Learn more: https://go.microsoft.com/fwlink/?linkid=870924
Comment:
    Annual booked February 19</t>
      </text>
    </comment>
    <comment ref="M237" authorId="143" shapeId="0" xr:uid="{0FDB44E1-23F5-4525-8329-89A1DD6C72E9}">
      <text>
        <t>[Threaded comment]
Your version of Excel allows you to read this threaded comment; however, any edits to it will get removed if the file is opened in a newer version of Excel. Learn more: https://go.microsoft.com/fwlink/?linkid=870924
Comment:
    Annual booked Feb 26</t>
      </text>
    </comment>
    <comment ref="A238" authorId="144" shapeId="0" xr:uid="{5175AB36-11F4-472F-88E0-831001456759}">
      <text>
        <t>[Threaded comment]
Your version of Excel allows you to read this threaded comment; however, any edits to it will get removed if the file is opened in a newer version of Excel. Learn more: https://go.microsoft.com/fwlink/?linkid=870924
Comment:
    Updated in ST</t>
      </text>
    </comment>
    <comment ref="O238" authorId="145" shapeId="0" xr:uid="{B19E0711-A08C-4E59-84E1-1D8704864680}">
      <text>
        <t>[Threaded comment]
Your version of Excel allows you to read this threaded comment; however, any edits to it will get removed if the file is opened in a newer version of Excel. Learn more: https://go.microsoft.com/fwlink/?linkid=870924
Comment:
    Annual booked April 23-24</t>
      </text>
    </comment>
    <comment ref="O241" authorId="146" shapeId="0" xr:uid="{B6E73A01-95A3-4F20-840D-0C06ACA9937C}">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N243" authorId="147" shapeId="0" xr:uid="{A4CC4F4B-C899-4CA5-9E47-C1337E2E6758}">
      <text>
        <t>[Threaded comment]
Your version of Excel allows you to read this threaded comment; however, any edits to it will get removed if the file is opened in a newer version of Excel. Learn more: https://go.microsoft.com/fwlink/?linkid=870924
Comment:
    Annual booked March 4</t>
      </text>
    </comment>
    <comment ref="M245" authorId="148" shapeId="0" xr:uid="{B88BECFD-28AB-424D-AFB4-4B9D9B2858BA}">
      <text>
        <t>[Threaded comment]
Your version of Excel allows you to read this threaded comment; however, any edits to it will get removed if the file is opened in a newer version of Excel. Learn more: https://go.microsoft.com/fwlink/?linkid=870924
Comment:
    Annual booked February 24-25</t>
      </text>
    </comment>
    <comment ref="M246" authorId="149" shapeId="0" xr:uid="{EAE2A55F-F83E-41DF-B52E-80085E7FB5A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O246" authorId="150" shapeId="0" xr:uid="{050FB7A2-113D-4223-985F-9135FA2DBF81}">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M247" authorId="151" shapeId="0" xr:uid="{C9F80EB7-AB33-4E57-A6BB-D1F851A41269}">
      <text>
        <t>[Threaded comment]
Your version of Excel allows you to read this threaded comment; however, any edits to it will get removed if the file is opened in a newer version of Excel. Learn more: https://go.microsoft.com/fwlink/?linkid=870924
Comment:
    Tested February 27</t>
      </text>
    </comment>
    <comment ref="O247" authorId="152" shapeId="0" xr:uid="{BAC2A286-0D75-42E5-A7BE-D61BB482E567}">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N252" authorId="153" shapeId="0" xr:uid="{5B768EA6-42C4-4071-8A4B-2D74ADACDB67}">
      <text>
        <t>[Threaded comment]
Your version of Excel allows you to read this threaded comment; however, any edits to it will get removed if the file is opened in a newer version of Excel. Learn more: https://go.microsoft.com/fwlink/?linkid=870924
Comment:
    Annual booked March 13</t>
      </text>
    </comment>
    <comment ref="N254" authorId="154" shapeId="0" xr:uid="{966BC118-91C8-4CB3-B692-2F94E4F6E7FA}">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55" authorId="155" shapeId="0" xr:uid="{7DE750A5-8064-42B7-8A75-711F19DA2115}">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59" authorId="156" shapeId="0" xr:uid="{9F6897E4-679C-4DA2-8718-C7485A3A89CD}">
      <text>
        <t>[Threaded comment]
Your version of Excel allows you to read this threaded comment; however, any edits to it will get removed if the file is opened in a newer version of Excel. Learn more: https://go.microsoft.com/fwlink/?linkid=870924
Comment:
    Annual booked May 26-28</t>
      </text>
    </comment>
    <comment ref="L260" authorId="157" shapeId="0" xr:uid="{132EA4A4-C256-4E28-BD46-F487EC738F1D}">
      <text>
        <t>[Threaded comment]
Your version of Excel allows you to read this threaded comment; however, any edits to it will get removed if the file is opened in a newer version of Excel. Learn more: https://go.microsoft.com/fwlink/?linkid=870924
Comment:
    Annual booked Jan 7</t>
      </text>
    </comment>
    <comment ref="L261" authorId="158" shapeId="0" xr:uid="{4BF84664-E326-408B-982A-F692D84DC7AE}">
      <text>
        <t>[Threaded comment]
Your version of Excel allows you to read this threaded comment; however, any edits to it will get removed if the file is opened in a newer version of Excel. Learn more: https://go.microsoft.com/fwlink/?linkid=870924
Comment:
    Done in January 28</t>
      </text>
    </comment>
    <comment ref="N261" authorId="159" shapeId="0" xr:uid="{57D98E37-2166-4A58-93D3-1ED26FC91B5E}">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P263" authorId="160" shapeId="0" xr:uid="{92F77A86-1477-4012-A425-76008EFE9EBE}">
      <text>
        <t>[Threaded comment]
Your version of Excel allows you to read this threaded comment; however, any edits to it will get removed if the file is opened in a newer version of Excel. Learn more: https://go.microsoft.com/fwlink/?linkid=870924
Comment:
    Annual booked May 28-29</t>
      </text>
    </comment>
    <comment ref="P264" authorId="161" shapeId="0" xr:uid="{CAC6EFE1-2F81-4E61-9489-99B7237117D3}">
      <text>
        <t>[Threaded comment]
Your version of Excel allows you to read this threaded comment; however, any edits to it will get removed if the file is opened in a newer version of Excel. Learn more: https://go.microsoft.com/fwlink/?linkid=870924
Comment:
    Annual booked May 26-28</t>
      </text>
    </comment>
    <comment ref="O266" authorId="162" shapeId="0" xr:uid="{8D685ECD-E5CC-42C3-BA2E-3B9339999651}">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N267" authorId="163" shapeId="0" xr:uid="{D424B485-5D3D-436F-B668-3C9D610542F2}">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67" authorId="164" shapeId="0" xr:uid="{6859DD22-7429-4D9A-8DA7-510F3868EC6C}">
      <text>
        <t>[Threaded comment]
Your version of Excel allows you to read this threaded comment; however, any edits to it will get removed if the file is opened in a newer version of Excel. Learn more: https://go.microsoft.com/fwlink/?linkid=870924
Comment:
    Annual booked May 19</t>
      </text>
    </comment>
    <comment ref="O269" authorId="165" shapeId="0" xr:uid="{B5A21CBD-4FA5-4302-B455-962095B6F44D}">
      <text>
        <t>[Threaded comment]
Your version of Excel allows you to read this threaded comment; however, any edits to it will get removed if the file is opened in a newer version of Excel. Learn more: https://go.microsoft.com/fwlink/?linkid=870924
Comment:
    Annual booked April 20</t>
      </text>
    </comment>
    <comment ref="N272" authorId="166" shapeId="0" xr:uid="{9499E042-0F48-E64D-8975-9F446D12AE79}">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N274" authorId="167" shapeId="0" xr:uid="{2703985A-D342-4E48-9E2D-5449F6E43CF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76" authorId="168" shapeId="0" xr:uid="{4B06CB8F-432F-4EE0-974A-EF1E99BC3241}">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277" authorId="169" shapeId="0" xr:uid="{A112E1F1-B834-4E1E-9944-A69C54D72FE9}">
      <text>
        <t>[Threaded comment]
Your version of Excel allows you to read this threaded comment; however, any edits to it will get removed if the file is opened in a newer version of Excel. Learn more: https://go.microsoft.com/fwlink/?linkid=870924
Comment:
    Annual booked March 2</t>
      </text>
    </comment>
    <comment ref="N279" authorId="170" shapeId="0" xr:uid="{AF475AEB-FE22-4C69-855E-D62E4C1CB5B4}">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L280" authorId="171" shapeId="0" xr:uid="{E7C8F06B-D38D-4EEF-917F-A8B2C3020301}">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M280" authorId="172" shapeId="0" xr:uid="{435FACB9-353F-4452-9AFD-54A4EC265B39}">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N280" authorId="173" shapeId="0" xr:uid="{C934B96E-9981-4038-86B5-2FC20DA9837C}">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O280" authorId="174" shapeId="0" xr:uid="{B76E0469-7A8A-437B-B4E4-A2656869D115}">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P280" authorId="175" shapeId="0" xr:uid="{41AF9EE9-8879-4DA8-83D2-F695EB4B4667}">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O283" authorId="176" shapeId="0" xr:uid="{23465DE8-4157-4F59-8557-431784E130F6}">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N285" authorId="177" shapeId="0" xr:uid="{A0CE1BD6-6224-4B34-A32B-7F20D53A3DF8}">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L286" authorId="178" shapeId="0" xr:uid="{8F1BDB5F-E79C-4577-8737-9414D21CBFFA}">
      <text>
        <t>[Threaded comment]
Your version of Excel allows you to read this threaded comment; however, any edits to it will get removed if the file is opened in a newer version of Excel. Learn more: https://go.microsoft.com/fwlink/?linkid=870924
Comment:
    Annual booked Jan 9</t>
      </text>
    </comment>
    <comment ref="L290" authorId="179" shapeId="0" xr:uid="{3218BC80-EDC3-469D-89CF-D3189555E417}">
      <text>
        <t>[Threaded comment]
Your version of Excel allows you to read this threaded comment; however, any edits to it will get removed if the file is opened in a newer version of Excel. Learn more: https://go.microsoft.com/fwlink/?linkid=870924
Comment:
    Annual booked January 16</t>
      </text>
    </comment>
    <comment ref="N290" authorId="180" shapeId="0" xr:uid="{3EB32F6C-4732-40F3-9ACB-29E9998779FC}">
      <text>
        <t>[Threaded comment]
Your version of Excel allows you to read this threaded comment; however, any edits to it will get removed if the file is opened in a newer version of Excel. Learn more: https://go.microsoft.com/fwlink/?linkid=870924
Comment:
    Skipped due event on site</t>
      </text>
    </comment>
    <comment ref="N291" authorId="181" shapeId="0" xr:uid="{2F72DBA8-683B-4F09-A643-B6F997F91B70}">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N292" authorId="182" shapeId="0" xr:uid="{4FB01466-A808-4FA1-A82D-4AADE51AB470}">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92" authorId="183" shapeId="0" xr:uid="{B69D099A-8C82-4AD0-B4AC-4D1265DA00ED}">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L293" authorId="184" shapeId="0" xr:uid="{40AED3C6-35AE-43F4-A10F-0C716FAE4FB2}">
      <text>
        <t xml:space="preserve">[Threaded comment]
Your version of Excel allows you to read this threaded comment; however, any edits to it will get removed if the file is opened in a newer version of Excel. Learn more: https://go.microsoft.com/fwlink/?linkid=870924
Comment:
    Not tested. Site contact was not there. Bill for our time. </t>
      </text>
    </comment>
    <comment ref="M293" authorId="185" shapeId="0" xr:uid="{1E672763-8AE1-4E95-BF0C-777E2090ABE2}">
      <text>
        <t>[Threaded comment]
Your version of Excel allows you to read this threaded comment; however, any edits to it will get removed if the file is opened in a newer version of Excel. Learn more: https://go.microsoft.com/fwlink/?linkid=870924
Comment:
    Annual booked Feb 17</t>
      </text>
    </comment>
    <comment ref="N293" authorId="186" shapeId="0" xr:uid="{160CE70C-6863-4CAB-A25D-31FFACCE0DD5}">
      <text>
        <t>[Threaded comment]
Your version of Excel allows you to read this threaded comment; however, any edits to it will get removed if the file is opened in a newer version of Excel. Learn more: https://go.microsoft.com/fwlink/?linkid=870924
Comment:
    Annual booked Feb 17</t>
      </text>
    </comment>
    <comment ref="O298" authorId="187" shapeId="0" xr:uid="{9846B26D-3C77-4FF5-8CCC-75A3E30DE436}">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L300" authorId="188" shapeId="0" xr:uid="{57C26CED-2A83-4FF6-8020-47BA8B86D70B}">
      <text>
        <t xml:space="preserve">[Threaded comment]
Your version of Excel allows you to read this threaded comment; however, any edits to it will get removed if the file is opened in a newer version of Excel. Learn more: https://go.microsoft.com/fwlink/?linkid=870924
Comment:
    Not tested because the technicians were not able to start testing before 11:30 AM. </t>
      </text>
    </comment>
    <comment ref="N300" authorId="189" shapeId="0" xr:uid="{7BB3C8BD-34A3-4D53-9C63-535BB02F07C7}">
      <text>
        <t>[Threaded comment]
Your version of Excel allows you to read this threaded comment; however, any edits to it will get removed if the file is opened in a newer version of Excel. Learn more: https://go.microsoft.com/fwlink/?linkid=870924
Comment:
    Annual booked March 23 - 24</t>
      </text>
    </comment>
    <comment ref="P302" authorId="190" shapeId="0" xr:uid="{B51C79BB-E95E-4743-93A0-46039DBAC4E1}">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M305" authorId="191" shapeId="0" xr:uid="{00E96AFB-7290-476C-974E-975FB3BC6E16}">
      <text>
        <t>[Threaded comment]
Your version of Excel allows you to read this threaded comment; however, any edits to it will get removed if the file is opened in a newer version of Excel. Learn more: https://go.microsoft.com/fwlink/?linkid=870924
Comment:
    Annual booked February 23</t>
      </text>
    </comment>
    <comment ref="M307" authorId="192" shapeId="0" xr:uid="{21465547-4419-492F-AAA7-A3A9F99E7EA8}">
      <text>
        <t>[Threaded comment]
Your version of Excel allows you to read this threaded comment; however, any edits to it will get removed if the file is opened in a newer version of Excel. Learn more: https://go.microsoft.com/fwlink/?linkid=870924
Comment:
    Annual booked February 4</t>
      </text>
    </comment>
    <comment ref="N308" authorId="193" shapeId="0" xr:uid="{0A0553B9-5285-4845-ACCE-CDCE31B84078}">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U309" authorId="194" shapeId="0" xr:uid="{2E5F576C-4C8B-4976-BA13-B35BB8893C7C}">
      <text>
        <t>[Threaded comment]
Your version of Excel allows you to read this threaded comment; however, any edits to it will get removed if the file is opened in a newer version of Excel. Learn more: https://go.microsoft.com/fwlink/?linkid=870924
Comment:
    Annual booked Oct 5</t>
      </text>
    </comment>
    <comment ref="M312" authorId="195" shapeId="0" xr:uid="{8BCAFC25-4127-4105-A47C-841FDE455EBC}">
      <text>
        <t>[Threaded comment]
Your version of Excel allows you to read this threaded comment; however, any edits to it will get removed if the file is opened in a newer version of Excel. Learn more: https://go.microsoft.com/fwlink/?linkid=870924
Comment:
    Annual booked February 9</t>
      </text>
    </comment>
    <comment ref="L316" authorId="196" shapeId="0" xr:uid="{7B64CBF6-A008-4BDD-8495-F6C979FC2B97}">
      <text>
        <t>[Threaded comment]
Your version of Excel allows you to read this threaded comment; however, any edits to it will get removed if the file is opened in a newer version of Excel. Learn more: https://go.microsoft.com/fwlink/?linkid=870924
Comment:
    Annual booked January 30</t>
      </text>
    </comment>
    <comment ref="M316" authorId="197" shapeId="0" xr:uid="{6E8DB9F4-9E50-4FD8-AE1F-CB723708E76A}">
      <text>
        <t>[Threaded comment]
Your version of Excel allows you to read this threaded comment; however, any edits to it will get removed if the file is opened in a newer version of Excel. Learn more: https://go.microsoft.com/fwlink/?linkid=870924
Comment:
    Annual booked January 30</t>
      </text>
    </comment>
    <comment ref="A318" authorId="198" shapeId="0" xr:uid="{D80333B4-7E03-4B50-B554-3DD1C99CE2B6}">
      <text>
        <t>[Threaded comment]
Your version of Excel allows you to read this threaded comment; however, any edits to it will get removed if the file is opened in a newer version of Excel. Learn more: https://go.microsoft.com/fwlink/?linkid=870924
Comment:
    updated address (includes Root Cellar</t>
      </text>
    </comment>
    <comment ref="N318" authorId="199" shapeId="0" xr:uid="{130F7C7F-C896-45ED-B147-31FBE742E305}">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M320" authorId="200" shapeId="0" xr:uid="{E3AAFC99-A1F5-4C14-BB3B-418B30A873B4}">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322" authorId="201" shapeId="0" xr:uid="{F2F87E6F-4E4F-432C-80CA-A331E9AAC2B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322" authorId="202" shapeId="0" xr:uid="{43EE42CC-A31E-41BF-BA22-503B16C51A4B}">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N323" authorId="203" shapeId="0" xr:uid="{84BF89EA-7227-4318-AE01-E796DF9FA0D0}">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M325" authorId="204" shapeId="0" xr:uid="{9A569368-563D-4ED4-A868-5D455AF6B077}">
      <text>
        <t>[Threaded comment]
Your version of Excel allows you to read this threaded comment; however, any edits to it will get removed if the file is opened in a newer version of Excel. Learn more: https://go.microsoft.com/fwlink/?linkid=870924
Comment:
    Tested on February 26</t>
      </text>
    </comment>
    <comment ref="M326" authorId="205" shapeId="0" xr:uid="{9DA8EA0C-866D-49A7-8280-17FD95F9BD77}">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O327" authorId="206" shapeId="0" xr:uid="{9AF68BAA-CB50-4198-9C9A-DA0A80354BCA}">
      <text>
        <t>[Threaded comment]
Your version of Excel allows you to read this threaded comment; however, any edits to it will get removed if the file is opened in a newer version of Excel. Learn more: https://go.microsoft.com/fwlink/?linkid=870924
Comment:
    Annual booked April 27</t>
      </text>
    </comment>
    <comment ref="P327" authorId="207" shapeId="0" xr:uid="{E53B78E7-E333-41C6-8270-E9107FE2A763}">
      <text>
        <t>[Threaded comment]
Your version of Excel allows you to read this threaded comment; however, any edits to it will get removed if the file is opened in a newer version of Excel. Learn more: https://go.microsoft.com/fwlink/?linkid=870924
Comment:
    Annual booked April 27</t>
      </text>
    </comment>
    <comment ref="M328" authorId="208" shapeId="0" xr:uid="{824865FF-B848-4B77-AFE2-ED5909AA8DED}">
      <text>
        <t>[Threaded comment]
Your version of Excel allows you to read this threaded comment; however, any edits to it will get removed if the file is opened in a newer version of Excel. Learn more: https://go.microsoft.com/fwlink/?linkid=870924
Comment:
    Tested on February 26</t>
      </text>
    </comment>
    <comment ref="N330" authorId="209" shapeId="0" xr:uid="{634E8A6F-C158-49F2-B04F-EA893484C34B}">
      <text>
        <t>[Threaded comment]
Your version of Excel allows you to read this threaded comment; however, any edits to it will get removed if the file is opened in a newer version of Excel. Learn more: https://go.microsoft.com/fwlink/?linkid=870924
Comment:
    Annual booked March 17
Reply:
    Site requested to reschedule annual inspection to April</t>
      </text>
    </comment>
    <comment ref="O330" authorId="210" shapeId="0" xr:uid="{BC8B4110-C6BB-44E2-A003-28CE6B9F800D}">
      <text>
        <t>[Threaded comment]
Your version of Excel allows you to read this threaded comment; however, any edits to it will get removed if the file is opened in a newer version of Excel. Learn more: https://go.microsoft.com/fwlink/?linkid=870924
Comment:
    Annual booked April 13</t>
      </text>
    </comment>
    <comment ref="O331" authorId="211" shapeId="0" xr:uid="{B7E82E6D-AB9C-4358-8A12-902A679D34A7}">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O332" authorId="212" shapeId="0" xr:uid="{45C8B30C-2D23-49A7-8479-9C13568804AB}">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M333" authorId="213" shapeId="0" xr:uid="{057F9D3F-6046-4267-91AA-C6F51FCAE8D8}">
      <text>
        <t>[Threaded comment]
Your version of Excel allows you to read this threaded comment; however, any edits to it will get removed if the file is opened in a newer version of Excel. Learn more: https://go.microsoft.com/fwlink/?linkid=870924
Comment:
    Tested on February 26</t>
      </text>
    </comment>
    <comment ref="N334" authorId="214" shapeId="0" xr:uid="{77E853F2-C2B9-427C-84DA-0E77D4AF474C}">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O334" authorId="215" shapeId="0" xr:uid="{49D2CA4E-9C1A-4E38-B201-80662AAC8EF8}">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N335" authorId="216" shapeId="0" xr:uid="{4081099C-B0BD-4959-A8E9-156358937DA5}">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336" authorId="217" shapeId="0" xr:uid="{424F3A23-7138-4048-A742-9683DE6C9AE3}">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M339" authorId="218" shapeId="0" xr:uid="{34B2FA8E-18C7-4EB4-960F-EFC5EDE86F7A}">
      <text>
        <t>[Threaded comment]
Your version of Excel allows you to read this threaded comment; however, any edits to it will get removed if the file is opened in a newer version of Excel. Learn more: https://go.microsoft.com/fwlink/?linkid=870924
Comment:
    Annual booked February 20</t>
      </text>
    </comment>
    <comment ref="P344" authorId="219" shapeId="0" xr:uid="{1CED334A-3AFD-48D0-A854-4F24E581F292}">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L346" authorId="220" shapeId="0" xr:uid="{DEB40088-118D-4E43-A9E3-1DC595A28B8E}">
      <text>
        <t>[Threaded comment]
Your version of Excel allows you to read this threaded comment; however, any edits to it will get removed if the file is opened in a newer version of Excel. Learn more: https://go.microsoft.com/fwlink/?linkid=870924
Comment:
    Bill for our time</t>
      </text>
    </comment>
    <comment ref="N346" authorId="221" shapeId="0" xr:uid="{49634813-63B9-4799-824A-374BBC46A52C}">
      <text>
        <t>[Threaded comment]
Your version of Excel allows you to read this threaded comment; however, any edits to it will get removed if the file is opened in a newer version of Excel. Learn more: https://go.microsoft.com/fwlink/?linkid=870924
Comment:
    Annual booked March 5 &amp; 6</t>
      </text>
    </comment>
    <comment ref="L347" authorId="222" shapeId="0" xr:uid="{A9E5C48E-C33D-438B-80B0-E1ABCD1248CD}">
      <text>
        <t>[Threaded comment]
Your version of Excel allows you to read this threaded comment; however, any edits to it will get removed if the file is opened in a newer version of Excel. Learn more: https://go.microsoft.com/fwlink/?linkid=870924
Comment:
    Bill for our time</t>
      </text>
    </comment>
    <comment ref="N347" authorId="223" shapeId="0" xr:uid="{8FFC2324-2DF2-4FA9-968D-E5F63DEDECFD}">
      <text>
        <t>[Threaded comment]
Your version of Excel allows you to read this threaded comment; however, any edits to it will get removed if the file is opened in a newer version of Excel. Learn more: https://go.microsoft.com/fwlink/?linkid=870924
Comment:
    Annual booked March 3 &amp; 4</t>
      </text>
    </comment>
    <comment ref="L348" authorId="224" shapeId="0" xr:uid="{474758B9-E3F3-46ED-84AF-68238A72956A}">
      <text>
        <t>[Threaded comment]
Your version of Excel allows you to read this threaded comment; however, any edits to it will get removed if the file is opened in a newer version of Excel. Learn more: https://go.microsoft.com/fwlink/?linkid=870924
Comment:
    Bill for our time</t>
      </text>
    </comment>
    <comment ref="N348" authorId="225" shapeId="0" xr:uid="{2F62F2CF-5873-4038-9010-39F869233F32}">
      <text>
        <t>[Threaded comment]
Your version of Excel allows you to read this threaded comment; however, any edits to it will get removed if the file is opened in a newer version of Excel. Learn more: https://go.microsoft.com/fwlink/?linkid=870924
Comment:
    Annual booked March 10-13</t>
      </text>
    </comment>
    <comment ref="N349" authorId="226" shapeId="0" xr:uid="{5D28F15C-50C7-4ED1-BE11-5013C1969892}">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351" authorId="227" shapeId="0" xr:uid="{48FA116F-0350-4291-927E-9F170A00996E}">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O352" authorId="228" shapeId="0" xr:uid="{A3405074-A9AA-4448-9B45-8BFE4C4EE04B}">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O354" authorId="229" shapeId="0" xr:uid="{2B15720D-9E3D-4BBA-8460-A4453A33533A}">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M355" authorId="230" shapeId="0" xr:uid="{F2A9D4EA-0D40-44B3-BEAB-6480676EEE5A}">
      <text>
        <t>[Threaded comment]
Your version of Excel allows you to read this threaded comment; however, any edits to it will get removed if the file is opened in a newer version of Excel. Learn more: https://go.microsoft.com/fwlink/?linkid=870924
Comment:
    Annual booked February 25</t>
      </text>
    </comment>
    <comment ref="L360" authorId="231" shapeId="0" xr:uid="{89BE6D6D-44A4-49C6-AE7B-3EE38575DFBE}">
      <text>
        <t>[Threaded comment]
Your version of Excel allows you to read this threaded comment; however, any edits to it will get removed if the file is opened in a newer version of Excel. Learn more: https://go.microsoft.com/fwlink/?linkid=870924
Comment:
    Just have access to electrical room. Skipped.</t>
      </text>
    </comment>
    <comment ref="O360" authorId="232" shapeId="0" xr:uid="{33BE95DE-9C04-4D23-BFEB-3A2BCE28C12E}">
      <text>
        <t>[Threaded comment]
Your version of Excel allows you to read this threaded comment; however, any edits to it will get removed if the file is opened in a newer version of Excel. Learn more: https://go.microsoft.com/fwlink/?linkid=870924
Comment:
    No Access</t>
      </text>
    </comment>
    <comment ref="B362" authorId="97" shapeId="0" xr:uid="{995F7226-27EB-4688-82E3-B0B168534D59}">
      <text>
        <r>
          <rPr>
            <b/>
            <sz val="9"/>
            <color indexed="81"/>
            <rFont val="Tahoma"/>
            <family val="2"/>
          </rPr>
          <t>Samantha D'Amour:</t>
        </r>
        <r>
          <rPr>
            <sz val="9"/>
            <color indexed="81"/>
            <rFont val="Tahoma"/>
            <family val="2"/>
          </rPr>
          <t xml:space="preserve">
was Brown Bros.</t>
        </r>
      </text>
    </comment>
    <comment ref="O362" authorId="233" shapeId="0" xr:uid="{1C3168BB-9280-8F47-9048-B041B4050DBB}">
      <text>
        <t>[Threaded comment]
Your version of Excel allows you to read this threaded comment; however, any edits to it will get removed if the file is opened in a newer version of Excel. Learn more: https://go.microsoft.com/fwlink/?linkid=870924
Comment:
    Annual booked April 27</t>
      </text>
    </comment>
    <comment ref="N364" authorId="234" shapeId="0" xr:uid="{CEADEB35-8291-4557-9E7A-D80ABD525BF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370" authorId="235" shapeId="0" xr:uid="{FE132D52-5C9E-4448-9035-1371F91053AC}">
      <text>
        <t>[Threaded comment]
Your version of Excel allows you to read this threaded comment; however, any edits to it will get removed if the file is opened in a newer version of Excel. Learn more: https://go.microsoft.com/fwlink/?linkid=870924
Comment:
    No Access</t>
      </text>
    </comment>
    <comment ref="L375" authorId="236" shapeId="0" xr:uid="{B1D7D0FC-8922-4BAC-809A-14CA3F167173}">
      <text>
        <t>[Threaded comment]
Your version of Excel allows you to read this threaded comment; however, any edits to it will get removed if the file is opened in a newer version of Excel. Learn more: https://go.microsoft.com/fwlink/?linkid=870924
Comment:
    Annual booked January 14-15</t>
      </text>
    </comment>
    <comment ref="N376" authorId="237" shapeId="0" xr:uid="{087F7DBC-B18D-4490-B65C-BC2BB2DA976E}">
      <text>
        <t>[Threaded comment]
Your version of Excel allows you to read this threaded comment; however, any edits to it will get removed if the file is opened in a newer version of Excel. Learn more: https://go.microsoft.com/fwlink/?linkid=870924
Comment:
    Annual booked March 12 - 13</t>
      </text>
    </comment>
    <comment ref="M378" authorId="238" shapeId="0" xr:uid="{7E57A1F8-454E-4595-9CE9-8B3EF77D8588}">
      <text>
        <t>[Threaded comment]
Your version of Excel allows you to read this threaded comment; however, any edits to it will get removed if the file is opened in a newer version of Excel. Learn more: https://go.microsoft.com/fwlink/?linkid=870924
Comment:
    Annual booked February 4</t>
      </text>
    </comment>
    <comment ref="P379" authorId="239" shapeId="0" xr:uid="{B405139B-5E9D-4CFD-B653-C0B2CE0E7C86}">
      <text>
        <t>[Threaded comment]
Your version of Excel allows you to read this threaded comment; however, any edits to it will get removed if the file is opened in a newer version of Excel. Learn more: https://go.microsoft.com/fwlink/?linkid=870924
Comment:
    Annual booked May 7</t>
      </text>
    </comment>
    <comment ref="L380" authorId="240" shapeId="0" xr:uid="{3BD3EBBC-439F-4A46-890D-3BD433508FD6}">
      <text>
        <t>[Threaded comment]
Your version of Excel allows you to read this threaded comment; however, any edits to it will get removed if the file is opened in a newer version of Excel. Learn more: https://go.microsoft.com/fwlink/?linkid=870924
Comment:
    Annual booked Jan 21</t>
      </text>
    </comment>
    <comment ref="M384" authorId="241" shapeId="0" xr:uid="{F9EE3CBC-9FE0-463E-A54D-5466C4B867A1}">
      <text>
        <t>[Threaded comment]
Your version of Excel allows you to read this threaded comment; however, any edits to it will get removed if the file is opened in a newer version of Excel. Learn more: https://go.microsoft.com/fwlink/?linkid=870924
Comment:
    Annual booked February 5</t>
      </text>
    </comment>
    <comment ref="Q386" authorId="242" shapeId="0" xr:uid="{555A4100-0394-472C-96A6-9F3BFFE6E625}">
      <text>
        <t>[Threaded comment]
Your version of Excel allows you to read this threaded comment; however, any edits to it will get removed if the file is opened in a newer version of Excel. Learn more: https://go.microsoft.com/fwlink/?linkid=870924
Comment:
    Annual booked June 3</t>
      </text>
    </comment>
    <comment ref="N388" authorId="243" shapeId="0" xr:uid="{EBE5E8EA-E40B-4216-912E-5A2270BDBB36}">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N393" authorId="244" shapeId="0" xr:uid="{5A39BF9A-4CAB-4856-9C5D-9BAD5E38B5CE}">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L398" authorId="245" shapeId="0" xr:uid="{2C8CAEE7-A869-4329-9FBF-994402C3093B}">
      <text>
        <t>[Threaded comment]
Your version of Excel allows you to read this threaded comment; however, any edits to it will get removed if the file is opened in a newer version of Excel. Learn more: https://go.microsoft.com/fwlink/?linkid=870924
Comment:
    Annual booked January 26</t>
      </text>
    </comment>
    <comment ref="N401" authorId="246" shapeId="0" xr:uid="{CDD3B265-B43C-4F7D-AC4D-31B9604F0EA0}">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02" authorId="247" shapeId="0" xr:uid="{64E33604-CD93-477B-B2F7-6C9C3271043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403" authorId="248" shapeId="0" xr:uid="{3E3AA624-105D-4AC2-AD94-0EDD3FEE2F29}">
      <text>
        <t>[Threaded comment]
Your version of Excel allows you to read this threaded comment; however, any edits to it will get removed if the file is opened in a newer version of Excel. Learn more: https://go.microsoft.com/fwlink/?linkid=870924
Comment:
    Annual booked May 4-5</t>
      </text>
    </comment>
    <comment ref="N406" authorId="249" shapeId="0" xr:uid="{352A68AD-2EC1-4135-A298-559D8E519374}">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C412" authorId="250" shapeId="0" xr:uid="{6F32E58E-5EB8-4A26-8B9A-0B0BBE992381}">
      <text>
        <t>[Threaded comment]
Your version of Excel allows you to read this threaded comment; however, any edits to it will get removed if the file is opened in a newer version of Excel. Learn more: https://go.microsoft.com/fwlink/?linkid=870924
Comment:
    Cantec taking over annual. Please update once 2026 annual is booked.</t>
      </text>
    </comment>
    <comment ref="K412" authorId="251" shapeId="0" xr:uid="{9D1822F9-83D0-4B0A-98CB-1D096072C7A5}">
      <text>
        <t>[Threaded comment]
Your version of Excel allows you to read this threaded comment; however, any edits to it will get removed if the file is opened in a newer version of Excel. Learn more: https://go.microsoft.com/fwlink/?linkid=870924
Comment:
    Cantec taking over annual. Please update once 2026 annual is booked.</t>
      </text>
    </comment>
    <comment ref="O412" authorId="252" shapeId="0" xr:uid="{318B668D-3272-4C5B-811F-0E520F7EA64A}">
      <text>
        <t>[Threaded comment]
Your version of Excel allows you to read this threaded comment; however, any edits to it will get removed if the file is opened in a newer version of Excel. Learn more: https://go.microsoft.com/fwlink/?linkid=870924
Comment:
    No Access</t>
      </text>
    </comment>
    <comment ref="N415" authorId="253" shapeId="0" xr:uid="{F9D9D1CA-454E-497F-9816-69D77EE35130}">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19" authorId="254" shapeId="0" xr:uid="{2BCCD86D-7AB2-4A27-9FA0-1A696B770CE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Q419" authorId="255" shapeId="0" xr:uid="{EB832218-CC3D-4C30-B721-8D3DB0A1229B}">
      <text>
        <t>[Threaded comment]
Your version of Excel allows you to read this threaded comment; however, any edits to it will get removed if the file is opened in a newer version of Excel. Learn more: https://go.microsoft.com/fwlink/?linkid=870924
Comment:
    Annual booked June 4</t>
      </text>
    </comment>
    <comment ref="O420" authorId="256" shapeId="0" xr:uid="{038BA136-40BC-4F11-934A-58FC58E5310B}">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P423" authorId="257" shapeId="0" xr:uid="{84AF7E86-2135-4940-A1F1-E4FEBC2653E8}">
      <text>
        <t>[Threaded comment]
Your version of Excel allows you to read this threaded comment; however, any edits to it will get removed if the file is opened in a newer version of Excel. Learn more: https://go.microsoft.com/fwlink/?linkid=870924
Comment:
    Annual booked May 13</t>
      </text>
    </comment>
    <comment ref="P424" authorId="258" shapeId="0" xr:uid="{5AED9951-97AD-435D-B4C8-484AAC3A7D6C}">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E428" authorId="259" shapeId="0" xr:uid="{0A85884D-525C-4F6D-AE21-1C8EB796CEC2}">
      <text>
        <t>[Threaded comment]
Your version of Excel allows you to read this threaded comment; however, any edits to it will get removed if the file is opened in a newer version of Excel. Learn more: https://go.microsoft.com/fwlink/?linkid=870924
Comment:
    Monthlies + ELU + EXT</t>
      </text>
    </comment>
    <comment ref="N428" authorId="260" shapeId="0" xr:uid="{21D190AF-F865-4FCF-B7AE-9969F2BA2F02}">
      <text>
        <t>[Threaded comment]
Your version of Excel allows you to read this threaded comment; however, any edits to it will get removed if the file is opened in a newer version of Excel. Learn more: https://go.microsoft.com/fwlink/?linkid=870924
Comment:
    Annual booked March 30-31</t>
      </text>
    </comment>
    <comment ref="L429" authorId="261" shapeId="0" xr:uid="{39E53880-2196-4D90-AEBE-C028D416C349}">
      <text>
        <t>[Threaded comment]
Your version of Excel allows you to read this threaded comment; however, any edits to it will get removed if the file is opened in a newer version of Excel. Learn more: https://go.microsoft.com/fwlink/?linkid=870924
Comment:
    Annual booked Jan 16</t>
      </text>
    </comment>
    <comment ref="M429" authorId="262" shapeId="0" xr:uid="{B2210E1C-CFE0-4D81-98E8-241F86F80BF5}">
      <text>
        <t>[Threaded comment]
Your version of Excel allows you to read this threaded comment; however, any edits to it will get removed if the file is opened in a newer version of Excel. Learn more: https://go.microsoft.com/fwlink/?linkid=870924
Comment:
    Keys not on ring</t>
      </text>
    </comment>
    <comment ref="O430" authorId="263" shapeId="0" xr:uid="{42B59CD7-530A-4AA3-8082-538425D89911}">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L431" authorId="264" shapeId="0" xr:uid="{6D759FB5-3103-4F26-927D-70416F740CFE}">
      <text>
        <t>[Threaded comment]
Your version of Excel allows you to read this threaded comment; however, any edits to it will get removed if the file is opened in a newer version of Excel. Learn more: https://go.microsoft.com/fwlink/?linkid=870924
Comment:
    Annual booked Jan 15</t>
      </text>
    </comment>
    <comment ref="M431" authorId="265" shapeId="0" xr:uid="{739665C6-7DB4-491F-9BCA-85682A15C8D2}">
      <text>
        <t>[Threaded comment]
Your version of Excel allows you to read this threaded comment; however, any edits to it will get removed if the file is opened in a newer version of Excel. Learn more: https://go.microsoft.com/fwlink/?linkid=870924
Comment:
    Keys not on ring</t>
      </text>
    </comment>
    <comment ref="O433" authorId="266" shapeId="0" xr:uid="{4276246E-960B-4EA8-8E4B-BC908BB8C75F}">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O434" authorId="267" shapeId="0" xr:uid="{AF9A5A02-407F-494F-A8FC-2056365A06F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434" authorId="268" shapeId="0" xr:uid="{20D56F4F-3A86-4B20-8BAB-B3757FB9A032}">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O435" authorId="269" shapeId="0" xr:uid="{95AAAF4D-C016-4B60-AD57-43A9BB42AAB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435" authorId="270" shapeId="0" xr:uid="{C9D063D8-CB2D-476C-90E7-790778A81F39}">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N437" authorId="271" shapeId="0" xr:uid="{436858C4-2F9B-4FD5-BDDA-597B02AE70E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L440" authorId="272" shapeId="0" xr:uid="{C46D808D-A6D1-4163-A093-0B51133E5D07}">
      <text>
        <t>[Threaded comment]
Your version of Excel allows you to read this threaded comment; however, any edits to it will get removed if the file is opened in a newer version of Excel. Learn more: https://go.microsoft.com/fwlink/?linkid=870924
Comment:
    Annual booked Jan 12</t>
      </text>
    </comment>
    <comment ref="B441" authorId="9" shapeId="0" xr:uid="{9A1F34A1-C94D-4563-B031-2E5497CD0C9E}">
      <text>
        <r>
          <rPr>
            <b/>
            <sz val="9"/>
            <color indexed="81"/>
            <rFont val="Tahoma"/>
            <family val="2"/>
          </rPr>
          <t xml:space="preserve">Vogt, Carina:
</t>
        </r>
        <r>
          <rPr>
            <sz val="9"/>
            <color indexed="81"/>
            <rFont val="Tahoma"/>
            <family val="2"/>
          </rPr>
          <t xml:space="preserve">Was: Firm Management
</t>
        </r>
      </text>
    </comment>
    <comment ref="M441" authorId="273" shapeId="0" xr:uid="{D05E68FA-99E7-42B0-898C-A7FB4A0257BE}">
      <text>
        <t>[Threaded comment]
Your version of Excel allows you to read this threaded comment; however, any edits to it will get removed if the file is opened in a newer version of Excel. Learn more: https://go.microsoft.com/fwlink/?linkid=870924
Comment:
    Annual booked February 27</t>
      </text>
    </comment>
    <comment ref="N441" authorId="274" shapeId="0" xr:uid="{136916A1-A53D-43CD-83BA-FCCC88729510}">
      <text>
        <t>[Threaded comment]
Your version of Excel allows you to read this threaded comment; however, any edits to it will get removed if the file is opened in a newer version of Excel. Learn more: https://go.microsoft.com/fwlink/?linkid=870924
Comment:
    Annual one day before the MBT. Skipped.</t>
      </text>
    </comment>
    <comment ref="N442" authorId="275" shapeId="0" xr:uid="{BF7D919D-F89E-44A1-B552-397C08717C1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43" authorId="276" shapeId="0" xr:uid="{9583C4C8-EC67-435D-A7E4-FFEEB3942011}">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M446" authorId="277" shapeId="0" xr:uid="{CAAD9AB0-14CF-47FC-98C5-E7F2DBAEEDAA}">
      <text>
        <t>[Threaded comment]
Your version of Excel allows you to read this threaded comment; however, any edits to it will get removed if the file is opened in a newer version of Excel. Learn more: https://go.microsoft.com/fwlink/?linkid=870924
Comment:
    Not tested due provider change</t>
      </text>
    </comment>
    <comment ref="O446" authorId="278" shapeId="0" xr:uid="{02FC25AE-02AB-4B52-A702-536F1BD95551}">
      <text>
        <t>[Threaded comment]
Your version of Excel allows you to read this threaded comment; however, any edits to it will get removed if the file is opened in a newer version of Excel. Learn more: https://go.microsoft.com/fwlink/?linkid=870924
Comment:
    No Access</t>
      </text>
    </comment>
    <comment ref="N448" authorId="279" shapeId="0" xr:uid="{FAD44F31-A9EC-4025-9A40-8E05EA4CDD0F}">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49" authorId="280" shapeId="0" xr:uid="{21FAF852-CCFD-4864-8EDD-49213F5FA951}">
      <text>
        <t>[Threaded comment]
Your version of Excel allows you to read this threaded comment; however, any edits to it will get removed if the file is opened in a newer version of Excel. Learn more: https://go.microsoft.com/fwlink/?linkid=870924
Comment:
    No Access</t>
      </text>
    </comment>
    <comment ref="I451" authorId="281" shapeId="0" xr:uid="{F407BD3D-3508-4F22-B263-74BE4864D334}">
      <text>
        <t>[Threaded comment]
Your version of Excel allows you to read this threaded comment; however, any edits to it will get removed if the file is opened in a newer version of Excel. Learn more: https://go.microsoft.com/fwlink/?linkid=870924
Comment:
    Wrongly printed as “19”</t>
      </text>
    </comment>
    <comment ref="N451" authorId="282" shapeId="0" xr:uid="{86C29D52-EFD3-419E-8970-0EEFF7FECE87}">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51" authorId="283" shapeId="0" xr:uid="{0EA1D79A-C8B4-4201-B83B-45A2EAE6FC22}">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N452" authorId="284" shapeId="0" xr:uid="{9C80BC47-16DE-4C36-92FB-58C6C2AE9F2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54" authorId="285" shapeId="0" xr:uid="{87DE5E5B-644E-4B6D-BA3B-1DBC2C52FD5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54" authorId="286" shapeId="0" xr:uid="{47480D72-85B5-4D34-81D7-69B87C92205F}">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O456" authorId="287" shapeId="0" xr:uid="{2C44B8DC-E2D7-49BC-B711-2ABE4B16346D}">
      <text>
        <t xml:space="preserve">[Threaded comment]
Your version of Excel allows you to read this threaded comment; however, any edits to it will get removed if the file is opened in a newer version of Excel. Learn more: https://go.microsoft.com/fwlink/?linkid=870924
Comment:
    Annual booked April 30 </t>
      </text>
    </comment>
    <comment ref="N463" authorId="288" shapeId="0" xr:uid="{A732FF77-D835-452F-A736-DD1C1B71194F}">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N469" authorId="289" shapeId="0" xr:uid="{D703F108-B6E9-4C23-BD17-B5684145A28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72" authorId="290" shapeId="0" xr:uid="{0DE50648-66FC-472A-921C-E774F329FF78}">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N473" authorId="291" shapeId="0" xr:uid="{874A9243-42F9-444C-BB39-BF8F6F4E874E}">
      <text>
        <t>[Threaded comment]
Your version of Excel allows you to read this threaded comment; however, any edits to it will get removed if the file is opened in a newer version of Excel. Learn more: https://go.microsoft.com/fwlink/?linkid=870924
Comment:
    Do not bill please. Test is being done on March. 30th. R20 was cancelled originally, but Brown Bros wanted all sites completed. 
Reply:
    VV test not done on March 30</t>
      </text>
    </comment>
    <comment ref="O475" authorId="292" shapeId="0" xr:uid="{FC779AED-77F0-49B5-A6F6-EB47C3C52F6A}">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N477" authorId="293" shapeId="0" xr:uid="{2B5B5FBB-000F-4218-AF8C-280F823CB046}">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78" authorId="294" shapeId="0" xr:uid="{27763094-9DAA-425C-A893-3B41A3930AE7}">
      <text>
        <t>[Threaded comment]
Your version of Excel allows you to read this threaded comment; however, any edits to it will get removed if the file is opened in a newer version of Excel. Learn more: https://go.microsoft.com/fwlink/?linkid=870924
Comment:
    Annual booked April 02</t>
      </text>
    </comment>
    <comment ref="N480" authorId="295" shapeId="0" xr:uid="{68C1764C-54B1-4E71-B2AC-9A2C3727A694}">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M482" authorId="296" shapeId="0" xr:uid="{1D827D97-4FCD-481E-A00A-7EA9C99C794E}">
      <text>
        <t>[Threaded comment]
Your version of Excel allows you to read this threaded comment; however, any edits to it will get removed if the file is opened in a newer version of Excel. Learn more: https://go.microsoft.com/fwlink/?linkid=870924
Comment:
    Annual booked Feb 4</t>
      </text>
    </comment>
    <comment ref="L483" authorId="297" shapeId="0" xr:uid="{C66CCF08-76BA-4DD6-8669-2F3C980CE00A}">
      <text>
        <t>[Threaded comment]
Your version of Excel allows you to read this threaded comment; however, any edits to it will get removed if the file is opened in a newer version of Excel. Learn more: https://go.microsoft.com/fwlink/?linkid=870924
Comment:
    Annual booked January 27</t>
      </text>
    </comment>
    <comment ref="L488" authorId="298" shapeId="0" xr:uid="{3A2AEA8E-CBC3-4104-B377-6DFD2998F4BA}">
      <text>
        <t>[Threaded comment]
Your version of Excel allows you to read this threaded comment; however, any edits to it will get removed if the file is opened in a newer version of Excel. Learn more: https://go.microsoft.com/fwlink/?linkid=870924
Comment:
    Annual booked January 14</t>
      </text>
    </comment>
    <comment ref="A491" authorId="299" shapeId="0" xr:uid="{35B840BF-4D1C-41C4-B69B-0C00770DE416}">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L491" authorId="300" shapeId="0" xr:uid="{597E8E69-0F59-460D-B5A4-E17D0C16A7A2}">
      <text>
        <t>[Threaded comment]
Your version of Excel allows you to read this threaded comment; however, any edits to it will get removed if the file is opened in a newer version of Excel. Learn more: https://go.microsoft.com/fwlink/?linkid=870924
Comment:
    Annual booked Jan 6</t>
      </text>
    </comment>
    <comment ref="P493" authorId="301" shapeId="0" xr:uid="{437FF06C-1C85-4C4D-B1E6-B59F4B2C3351}">
      <text>
        <t>[Threaded comment]
Your version of Excel allows you to read this threaded comment; however, any edits to it will get removed if the file is opened in a newer version of Excel. Learn more: https://go.microsoft.com/fwlink/?linkid=870924
Comment:
    Annual boked May 27-29</t>
      </text>
    </comment>
    <comment ref="A495" authorId="302" shapeId="0" xr:uid="{2E6C5152-D282-4006-8E67-20ECE7460A73}">
      <text>
        <t>[Threaded comment]
Your version of Excel allows you to read this threaded comment; however, any edits to it will get removed if the file is opened in a newer version of Excel. Learn more: https://go.microsoft.com/fwlink/?linkid=870924
Comment:
    ST - 551-563 Johnson St - should update address?
Reply:
    Includes 547-563 Johnson</t>
      </text>
    </comment>
    <comment ref="O495" authorId="303" shapeId="0" xr:uid="{67A3356D-EFA1-4EB1-ACC3-191647F92F20}">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N496" authorId="304" shapeId="0" xr:uid="{10890BC4-9057-447E-BADC-988A4DD8780D}">
      <text>
        <t>[Threaded comment]
Your version of Excel allows you to read this threaded comment; however, any edits to it will get removed if the file is opened in a newer version of Excel. Learn more: https://go.microsoft.com/fwlink/?linkid=870924
Comment:
    Annual booked March 2</t>
      </text>
    </comment>
    <comment ref="N498" authorId="305" shapeId="0" xr:uid="{7359849D-058B-4DB6-BA6C-D167FF7E34DE}">
      <text>
        <t>[Threaded comment]
Your version of Excel allows you to read this threaded comment; however, any edits to it will get removed if the file is opened in a newer version of Excel. Learn more: https://go.microsoft.com/fwlink/?linkid=870924
Comment:
    Annual booked March 3</t>
      </text>
    </comment>
    <comment ref="N499" authorId="306" shapeId="0" xr:uid="{85619998-14D8-455B-A15A-323FE5F1FABD}">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O499" authorId="307" shapeId="0" xr:uid="{BB6686E5-B57F-4A05-8D9B-3EC36E0E3607}">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501" authorId="308" shapeId="0" xr:uid="{482EA363-6D02-2B43-BC5E-E3A8298688FC}">
      <text>
        <t>[Threaded comment]
Your version of Excel allows you to read this threaded comment; however, any edits to it will get removed if the file is opened in a newer version of Excel. Learn more: https://go.microsoft.com/fwlink/?linkid=870924
Comment:
    Annual booked March 16</t>
      </text>
    </comment>
    <comment ref="N502" authorId="309" shapeId="0" xr:uid="{22B6A83E-E522-450A-8D60-ABB5F16D0E4B}">
      <text>
        <t>[Threaded comment]
Your version of Excel allows you to read this threaded comment; however, any edits to it will get removed if the file is opened in a newer version of Excel. Learn more: https://go.microsoft.com/fwlink/?linkid=870924
Comment:
    Annual booked March 4</t>
      </text>
    </comment>
    <comment ref="N505" authorId="310" shapeId="0" xr:uid="{1FD92D50-DB83-4678-BCCC-891CE6252C30}">
      <text>
        <t>[Threaded comment]
Your version of Excel allows you to read this threaded comment; however, any edits to it will get removed if the file is opened in a newer version of Excel. Learn more: https://go.microsoft.com/fwlink/?linkid=870924
Comment:
    Annual booked March 17-20</t>
      </text>
    </comment>
    <comment ref="O507" authorId="311" shapeId="0" xr:uid="{9844B245-6BEB-48D6-A71F-43A7CC4A3D7E}">
      <text>
        <t>[Threaded comment]
Your version of Excel allows you to read this threaded comment; however, any edits to it will get removed if the file is opened in a newer version of Excel. Learn more: https://go.microsoft.com/fwlink/?linkid=870924
Comment:
    Annual booked April 13</t>
      </text>
    </comment>
    <comment ref="M510" authorId="312" shapeId="0" xr:uid="{7407FD7F-4E25-4B6A-BED8-6CB602016DDE}">
      <text>
        <t>[Threaded comment]
Your version of Excel allows you to read this threaded comment; however, any edits to it will get removed if the file is opened in a newer version of Excel. Learn more: https://go.microsoft.com/fwlink/?linkid=870924
Comment:
    Skipped due site request</t>
      </text>
    </comment>
    <comment ref="N510" authorId="313" shapeId="0" xr:uid="{757E3A1C-9520-4C69-BE6A-2452B69D7E33}">
      <text>
        <t>[Threaded comment]
Your version of Excel allows you to read this threaded comment; however, any edits to it will get removed if the file is opened in a newer version of Excel. Learn more: https://go.microsoft.com/fwlink/?linkid=870924
Comment:
    Annual booked March 9</t>
      </text>
    </comment>
    <comment ref="K511" authorId="314" shapeId="0" xr:uid="{C8549F76-1A23-4D60-989B-676AEFF99567}">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P511" authorId="315" shapeId="0" xr:uid="{61E663BC-BA12-4E15-B837-6C39264AED63}">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O513" authorId="316" shapeId="0" xr:uid="{19911D47-13E0-4769-A88E-2612C71C9C76}">
      <text>
        <t>[Threaded comment]
Your version of Excel allows you to read this threaded comment; however, any edits to it will get removed if the file is opened in a newer version of Excel. Learn more: https://go.microsoft.com/fwlink/?linkid=870924
Comment:
    Annual booked April 09</t>
      </text>
    </comment>
    <comment ref="L516" authorId="317" shapeId="0" xr:uid="{74157D35-F2B9-43DA-8B69-3D4033ED6511}">
      <text>
        <t>[Threaded comment]
Your version of Excel allows you to read this threaded comment; however, any edits to it will get removed if the file is opened in a newer version of Excel. Learn more: https://go.microsoft.com/fwlink/?linkid=870924
Comment:
    Site closed</t>
      </text>
    </comment>
    <comment ref="N516" authorId="318" shapeId="0" xr:uid="{6D6142AB-8E75-4010-9DE5-117AD7897399}">
      <text>
        <t>[Threaded comment]
Your version of Excel allows you to read this threaded comment; however, any edits to it will get removed if the file is opened in a newer version of Excel. Learn more: https://go.microsoft.com/fwlink/?linkid=870924
Comment:
    Skipped due spring break</t>
      </text>
    </comment>
    <comment ref="N518" authorId="319" shapeId="0" xr:uid="{68C1F9FA-6958-4C03-8D7F-B8BECEB2A599}">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I523" authorId="320" shapeId="0" xr:uid="{DEC3B392-7464-4F63-82EE-A36A11FAFC64}">
      <text>
        <t>[Threaded comment]
Your version of Excel allows you to read this threaded comment; however, any edits to it will get removed if the file is opened in a newer version of Excel. Learn more: https://go.microsoft.com/fwlink/?linkid=870924
Comment:
    Key not on ring. Will change the key after reno</t>
      </text>
    </comment>
    <comment ref="L523" authorId="321" shapeId="0" xr:uid="{CFA060FE-E097-4BB3-8BAC-82BE609BA8ED}">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M523" authorId="322" shapeId="0" xr:uid="{22301E78-0BCA-443D-8DE3-7784B938BA0E}">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N523" authorId="323" shapeId="0" xr:uid="{A17F0490-86B9-410C-B1E4-F28585EEB058}">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O523" authorId="324" shapeId="0" xr:uid="{A05477AC-2279-4536-85C2-2C6585B3DE17}">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P523" authorId="325" shapeId="0" xr:uid="{8573BFAF-3B0A-4C6C-9AAB-24E108FF0DCC}">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M524" authorId="326" shapeId="0" xr:uid="{B4C5F149-32FE-45C4-A8CE-0CF32D48D2CD}">
      <text>
        <t>[Threaded comment]
Your version of Excel allows you to read this threaded comment; however, any edits to it will get removed if the file is opened in a newer version of Excel. Learn more: https://go.microsoft.com/fwlink/?linkid=870924
Comment:
    Annual booked February 10</t>
      </text>
    </comment>
    <comment ref="P526" authorId="327" shapeId="0" xr:uid="{F5BB748F-BB31-4072-9D53-CEDF27E128AB}">
      <text>
        <t>[Threaded comment]
Your version of Excel allows you to read this threaded comment; however, any edits to it will get removed if the file is opened in a newer version of Excel. Learn more: https://go.microsoft.com/fwlink/?linkid=870924
Comment:
    Annual booked May 20-22</t>
      </text>
    </comment>
    <comment ref="J528" authorId="97" shapeId="0" xr:uid="{9F2E19DB-E88B-4348-990A-B3CAF7330551}">
      <text>
        <r>
          <rPr>
            <b/>
            <sz val="9"/>
            <color indexed="81"/>
            <rFont val="Tahoma"/>
            <family val="2"/>
          </rPr>
          <t>Samantha D'Amour:</t>
        </r>
        <r>
          <rPr>
            <sz val="9"/>
            <color indexed="81"/>
            <rFont val="Tahoma"/>
            <family val="2"/>
          </rPr>
          <t xml:space="preserve">
was 2nd Tuesday</t>
        </r>
      </text>
    </comment>
    <comment ref="B530" authorId="9" shapeId="0" xr:uid="{62C41BF6-D86A-4447-AFF7-9BC2354579B0}">
      <text>
        <r>
          <rPr>
            <b/>
            <sz val="9"/>
            <color indexed="81"/>
            <rFont val="Tahoma"/>
            <family val="2"/>
          </rPr>
          <t>Vogt, Carina:</t>
        </r>
        <r>
          <rPr>
            <sz val="9"/>
            <color indexed="81"/>
            <rFont val="Tahoma"/>
            <family val="2"/>
          </rPr>
          <t xml:space="preserve">
Property Management changed. Was: Hutton</t>
        </r>
      </text>
    </comment>
    <comment ref="N530" authorId="328" shapeId="0" xr:uid="{B7A7A17B-3568-4E8A-B1B2-1787483AFD0A}">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Q530" authorId="329" shapeId="0" xr:uid="{26728B88-724D-4815-A3F0-5E844DF8ECF7}">
      <text>
        <t>[Threaded comment]
Your version of Excel allows you to read this threaded comment; however, any edits to it will get removed if the file is opened in a newer version of Excel. Learn more: https://go.microsoft.com/fwlink/?linkid=870924
Comment:
    Annual booked June 2</t>
      </text>
    </comment>
    <comment ref="P531" authorId="330" shapeId="0" xr:uid="{9E625A4B-1075-453E-B25C-4A70CE6642B2}">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O537" authorId="331" shapeId="0" xr:uid="{0A01C841-8F7F-4DD4-AE4B-4BD333AA4103}">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P537" authorId="332" shapeId="0" xr:uid="{5D7819B8-8172-4FA5-9A0A-9606DCFEC270}">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Q537" authorId="333" shapeId="0" xr:uid="{6656C66D-817C-406F-974F-390AEB2D8299}">
      <text>
        <t>[Threaded comment]
Your version of Excel allows you to read this threaded comment; however, any edits to it will get removed if the file is opened in a newer version of Excel. Learn more: https://go.microsoft.com/fwlink/?linkid=870924
Comment:
    3 months promotion - no charge</t>
      </text>
    </comment>
    <comment ref="M540" authorId="334" shapeId="0" xr:uid="{3704EBBE-D255-4F8A-9F59-1AA915DFDD42}">
      <text>
        <t>[Threaded comment]
Your version of Excel allows you to read this threaded comment; however, any edits to it will get removed if the file is opened in a newer version of Excel. Learn more: https://go.microsoft.com/fwlink/?linkid=870924
Comment:
    Annual booked Feb 9</t>
      </text>
    </comment>
    <comment ref="L541" authorId="335" shapeId="0" xr:uid="{3322D965-0A3C-4D07-8CAC-D8F6C4D27E89}">
      <text>
        <t>[Threaded comment]
Your version of Excel allows you to read this threaded comment; however, any edits to it will get removed if the file is opened in a newer version of Excel. Learn more: https://go.microsoft.com/fwlink/?linkid=870924
Comment:
    Annual booked January 20</t>
      </text>
    </comment>
    <comment ref="M542" authorId="336" shapeId="0" xr:uid="{1DE30289-B9F0-48E3-A890-7D2596ABC3AF}">
      <text>
        <t>[Threaded comment]
Your version of Excel allows you to read this threaded comment; however, any edits to it will get removed if the file is opened in a newer version of Excel. Learn more: https://go.microsoft.com/fwlink/?linkid=870924
Comment:
    On hold</t>
      </text>
    </comment>
    <comment ref="I544" authorId="337" shapeId="0" xr:uid="{6BB0CDF7-0CEA-4DA3-B155-717EA2957666}">
      <text>
        <t>[Threaded comment]
Your version of Excel allows you to read this threaded comment; however, any edits to it will get removed if the file is opened in a newer version of Excel. Learn more: https://go.microsoft.com/fwlink/?linkid=870924
Comment:
    Have a card. Loose inside the bag (not on ring)</t>
      </text>
    </comment>
    <comment ref="L547" authorId="338" shapeId="0" xr:uid="{12C25EC1-1209-4C2F-87CE-7BE8740C5DA9}">
      <text>
        <t>[Threaded comment]
Your version of Excel allows you to read this threaded comment; however, any edits to it will get removed if the file is opened in a newer version of Excel. Learn more: https://go.microsoft.com/fwlink/?linkid=870924
Comment:
    Annual booked Jan 20-22</t>
      </text>
    </comment>
    <comment ref="L548" authorId="339" shapeId="0" xr:uid="{9A41112E-1499-4E17-A2AC-22356ACCD1E6}">
      <text>
        <t>[Threaded comment]
Your version of Excel allows you to read this threaded comment; however, any edits to it will get removed if the file is opened in a newer version of Excel. Learn more: https://go.microsoft.com/fwlink/?linkid=870924
Comment:
    Annual booked January 16</t>
      </text>
    </comment>
    <comment ref="L552" authorId="340" shapeId="0" xr:uid="{749DA68D-52C3-493D-9305-05CD70918F46}">
      <text>
        <t>[Threaded comment]
Your version of Excel allows you to read this threaded comment; however, any edits to it will get removed if the file is opened in a newer version of Excel. Learn more: https://go.microsoft.com/fwlink/?linkid=870924
Comment:
    Annual booked Jan 6-9</t>
      </text>
    </comment>
    <comment ref="M552" authorId="341" shapeId="0" xr:uid="{ED697B55-24BC-4100-A2B5-C646EEDE195C}">
      <text>
        <t>[Threaded comment]
Your version of Excel allows you to read this threaded comment; however, any edits to it will get removed if the file is opened in a newer version of Excel. Learn more: https://go.microsoft.com/fwlink/?linkid=870924
Comment:
    Skipped. Keys with sprinkler’s team</t>
      </text>
    </comment>
    <comment ref="P553" authorId="342" shapeId="0" xr:uid="{A1C692FB-0981-4587-8F21-82DDEAC0DA85}">
      <text>
        <t>[Threaded comment]
Your version of Excel allows you to read this threaded comment; however, any edits to it will get removed if the file is opened in a newer version of Excel. Learn more: https://go.microsoft.com/fwlink/?linkid=870924
Comment:
    Annual booked May 11</t>
      </text>
    </comment>
    <comment ref="J554" authorId="97" shapeId="0" xr:uid="{9B3A114C-4791-4DC8-9293-C5F501CC5549}">
      <text>
        <r>
          <rPr>
            <b/>
            <sz val="9"/>
            <color indexed="81"/>
            <rFont val="Tahoma"/>
            <family val="2"/>
          </rPr>
          <t>Samantha D'Amour:</t>
        </r>
        <r>
          <rPr>
            <sz val="9"/>
            <color indexed="81"/>
            <rFont val="Tahoma"/>
            <family val="2"/>
          </rPr>
          <t xml:space="preserve">
was 2nd Tuesday</t>
        </r>
      </text>
    </comment>
    <comment ref="I556" authorId="97" shapeId="0" xr:uid="{F1B97390-368F-4FDC-B026-B131529ED267}">
      <text>
        <r>
          <rPr>
            <b/>
            <sz val="9"/>
            <color indexed="81"/>
            <rFont val="Tahoma"/>
            <family val="2"/>
          </rPr>
          <t>Samantha D'Amour:</t>
        </r>
        <r>
          <rPr>
            <sz val="9"/>
            <color indexed="81"/>
            <rFont val="Tahoma"/>
            <family val="2"/>
          </rPr>
          <t xml:space="preserve">
Jan 8/21 - SD' - picked up key from cornerstone.</t>
        </r>
      </text>
    </comment>
    <comment ref="P556" authorId="343" shapeId="0" xr:uid="{291EE492-F93E-4F57-9A00-BE7ECA07D9E7}">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H560" authorId="344" shapeId="0" xr:uid="{69C4B9BE-9C3A-4CEE-B31E-F63888E4D41B}">
      <text>
        <t>[Threaded comment]
Your version of Excel allows you to read this threaded comment; however, any edits to it will get removed if the file is opened in a newer version of Excel. Learn more: https://go.microsoft.com/fwlink/?linkid=870924
Comment:
    PM William YU cancelled annual and by default MBT services September 3/2025 
Reply:
    July &amp; August invoiced</t>
      </text>
    </comment>
    <comment ref="M561" authorId="345" shapeId="0" xr:uid="{A0D446B9-8BDB-4F98-9AB8-A56901F2504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562" authorId="346" shapeId="0" xr:uid="{E5CB735C-6B86-49A3-9802-2BFD98DA757A}">
      <text>
        <t>[Threaded comment]
Your version of Excel allows you to read this threaded comment; however, any edits to it will get removed if the file is opened in a newer version of Excel. Learn more: https://go.microsoft.com/fwlink/?linkid=870924
Comment:
    Annual booked March 23-24</t>
      </text>
    </comment>
    <comment ref="M564" authorId="347" shapeId="0" xr:uid="{C81C0FB1-FBB2-42FE-AFA3-C50D135FC0E0}">
      <text>
        <t>[Threaded comment]
Your version of Excel allows you to read this threaded comment; however, any edits to it will get removed if the file is opened in a newer version of Excel. Learn more: https://go.microsoft.com/fwlink/?linkid=870924
Comment:
    Annual booked February 12</t>
      </text>
    </comment>
    <comment ref="M569" authorId="348" shapeId="0" xr:uid="{1A126418-2E1A-464B-9E94-2DB4B72D073E}">
      <text>
        <t>[Threaded comment]
Your version of Excel allows you to read this threaded comment; however, any edits to it will get removed if the file is opened in a newer version of Excel. Learn more: https://go.microsoft.com/fwlink/?linkid=870924
Comment:
    Annual booked February 3</t>
      </text>
    </comment>
    <comment ref="L571" authorId="349" shapeId="0" xr:uid="{961E6A9B-C9A7-43C1-B161-64293FD1AB46}">
      <text>
        <t>[Threaded comment]
Your version of Excel allows you to read this threaded comment; however, any edits to it will get removed if the file is opened in a newer version of Excel. Learn more: https://go.microsoft.com/fwlink/?linkid=870924
Comment:
    Annual booked Jan 28-29</t>
      </text>
    </comment>
    <comment ref="N571" authorId="350" shapeId="0" xr:uid="{B14536E7-2B85-4015-87CA-9486D0009918}">
      <text>
        <t>[Threaded comment]
Your version of Excel allows you to read this threaded comment; however, any edits to it will get removed if the file is opened in a newer version of Excel. Learn more: https://go.microsoft.com/fwlink/?linkid=870924
Comment:
    Billed for our time</t>
      </text>
    </comment>
    <comment ref="O571" authorId="351" shapeId="0" xr:uid="{CBA27499-FA83-40C3-B8BF-CB0BED234A14}">
      <text>
        <t>[Threaded comment]
Your version of Excel allows you to read this threaded comment; however, any edits to it will get removed if the file is opened in a newer version of Excel. Learn more: https://go.microsoft.com/fwlink/?linkid=870924
Comment:
    Billed for our time</t>
      </text>
    </comment>
    <comment ref="L573" authorId="352" shapeId="0" xr:uid="{C2A18B09-FAB3-493E-9C42-35E6A9E4DB48}">
      <text>
        <t>[Threaded comment]
Your version of Excel allows you to read this threaded comment; however, any edits to it will get removed if the file is opened in a newer version of Excel. Learn more: https://go.microsoft.com/fwlink/?linkid=870924
Comment:
    Annual booked January 29</t>
      </text>
    </comment>
    <comment ref="M573" authorId="353" shapeId="0" xr:uid="{B8306EC8-139A-42A5-9A11-54E9E9A53EA0}">
      <text>
        <t>[Threaded comment]
Your version of Excel allows you to read this threaded comment; however, any edits to it will get removed if the file is opened in a newer version of Excel. Learn more: https://go.microsoft.com/fwlink/?linkid=870924
Comment:
    Annual booked January 29</t>
      </text>
    </comment>
    <comment ref="P574" authorId="354" shapeId="0" xr:uid="{2158E433-DFAC-4F57-8793-ACF2E0591ED0}">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M575" authorId="355" shapeId="0" xr:uid="{908BA04B-2809-4B11-98A9-4A7B093753F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L582" authorId="356" shapeId="0" xr:uid="{2410C6F1-88B6-4A82-B1AB-F83FD02F1923}">
      <text>
        <t>[Threaded comment]
Your version of Excel allows you to read this threaded comment; however, any edits to it will get removed if the file is opened in a newer version of Excel. Learn more: https://go.microsoft.com/fwlink/?linkid=870924
Comment:
    Annual booked January 30</t>
      </text>
    </comment>
    <comment ref="L584" authorId="357" shapeId="0" xr:uid="{A79BBF50-F290-46E8-AAAC-E3CA0D91CCEA}">
      <text>
        <t>[Threaded comment]
Your version of Excel allows you to read this threaded comment; however, any edits to it will get removed if the file is opened in a newer version of Excel. Learn more: https://go.microsoft.com/fwlink/?linkid=870924
Comment:
    Annual booked Jan 19</t>
      </text>
    </comment>
    <comment ref="N584" authorId="358" shapeId="0" xr:uid="{82F7BBCD-77FC-4B28-93B9-61269CCFFCA6}">
      <text>
        <t>[Threaded comment]
Your version of Excel allows you to read this threaded comment; however, any edits to it will get removed if the file is opened in a newer version of Excel. Learn more: https://go.microsoft.com/fwlink/?linkid=870924
Comment:
    Wait more then 30 minutes for site contact. Not tested. Billed for our time.</t>
      </text>
    </comment>
    <comment ref="L585" authorId="359" shapeId="0" xr:uid="{5077124B-14E5-4B68-85B8-A328FF085339}">
      <text>
        <t>[Threaded comment]
Your version of Excel allows you to read this threaded comment; however, any edits to it will get removed if the file is opened in a newer version of Excel. Learn more: https://go.microsoft.com/fwlink/?linkid=870924
Comment:
    Done during service call</t>
      </text>
    </comment>
    <comment ref="P585" authorId="360" shapeId="0" xr:uid="{7ECB10DF-AC5B-476B-A1FA-11D29D1C3179}">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N590" authorId="361" shapeId="0" xr:uid="{4B78EC34-BB09-764B-8A70-D1EFE61068E6}">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O590" authorId="362" shapeId="0" xr:uid="{DF7D9B3C-38B0-462C-A8F7-27894FF65047}">
      <text>
        <t>[Threaded comment]
Your version of Excel allows you to read this threaded comment; however, any edits to it will get removed if the file is opened in a newer version of Excel. Learn more: https://go.microsoft.com/fwlink/?linkid=870924
Comment:
    Annual booked March 30</t>
      </text>
    </comment>
    <comment ref="O591" authorId="363" shapeId="0" xr:uid="{6FAD3D18-0931-40E0-96C0-11A8BA90FA47}">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M593" authorId="364" shapeId="0" xr:uid="{5B9440AF-961E-49F0-AB9C-7B3A187BCC0C}">
      <text>
        <t>[Threaded comment]
Your version of Excel allows you to read this threaded comment; however, any edits to it will get removed if the file is opened in a newer version of Excel. Learn more: https://go.microsoft.com/fwlink/?linkid=870924
Comment:
    Annual booked February 2</t>
      </text>
    </comment>
    <comment ref="O594" authorId="365" shapeId="0" xr:uid="{9C0DFAFB-2AB9-43A9-885B-09154E9A1527}">
      <text>
        <t>[Threaded comment]
Your version of Excel allows you to read this threaded comment; however, any edits to it will get removed if the file is opened in a newer version of Excel. Learn more: https://go.microsoft.com/fwlink/?linkid=870924
Comment:
    Skipped due lack of time</t>
      </text>
    </comment>
    <comment ref="N595" authorId="366" shapeId="0" xr:uid="{4314200E-2FD7-6C40-B8ED-7F8ACCEC852C}">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L596" authorId="367" shapeId="0" xr:uid="{82D0D9DB-FFC1-4AA5-A048-91ABBDB82B00}">
      <text>
        <t>[Threaded comment]
Your version of Excel allows you to read this threaded comment; however, any edits to it will get removed if the file is opened in a newer version of Excel. Learn more: https://go.microsoft.com/fwlink/?linkid=870924
Comment:
    Annual booked January 26
Reply:
    Annual rescheduled to February 5th due to several techs being away sick</t>
      </text>
    </comment>
    <comment ref="M596" authorId="368" shapeId="0" xr:uid="{8601B81A-FDCA-48B3-9D93-6E23A3315B92}">
      <text>
        <t>[Threaded comment]
Your version of Excel allows you to read this threaded comment; however, any edits to it will get removed if the file is opened in a newer version of Excel. Learn more: https://go.microsoft.com/fwlink/?linkid=870924
Comment:
    Annual booked February 5th</t>
      </text>
    </comment>
    <comment ref="L597" authorId="369" shapeId="0" xr:uid="{8479987B-22A8-48B6-AD61-4F7CD41CC535}">
      <text>
        <t>[Threaded comment]
Your version of Excel allows you to read this threaded comment; however, any edits to it will get removed if the file is opened in a newer version of Excel. Learn more: https://go.microsoft.com/fwlink/?linkid=870924
Comment:
    Annual booked January 8</t>
      </text>
    </comment>
    <comment ref="N597" authorId="370" shapeId="0" xr:uid="{9E78AD4E-D379-4484-8AC8-181F7C6CFABD}">
      <text>
        <t>[Threaded comment]
Your version of Excel allows you to read this threaded comment; however, any edits to it will get removed if the file is opened in a newer version of Excel. Learn more: https://go.microsoft.com/fwlink/?linkid=870924
Comment:
    Skipped due annual rebooked done in March</t>
      </text>
    </comment>
    <comment ref="H598" authorId="371" shapeId="0" xr:uid="{6E39F684-377A-47A0-B79A-1C37936F0871}">
      <text>
        <t>[Threaded comment]
Your version of Excel allows you to read this threaded comment; however, any edits to it will get removed if the file is opened in a newer version of Excel. Learn more: https://go.microsoft.com/fwlink/?linkid=870924
Comment:
    Key on X Binder</t>
      </text>
    </comment>
    <comment ref="L603" authorId="372" shapeId="0" xr:uid="{741E0A26-9A06-41C1-9A48-2BB4C96CEFC7}">
      <text>
        <t>[Threaded comment]
Your version of Excel allows you to read this threaded comment; however, any edits to it will get removed if the file is opened in a newer version of Excel. Learn more: https://go.microsoft.com/fwlink/?linkid=870924
Comment:
    Annual booked Jan 22</t>
      </text>
    </comment>
    <comment ref="P607" authorId="373" shapeId="0" xr:uid="{225F8E55-8F5F-4DCE-A902-4361A0726582}">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N611" authorId="374" shapeId="0" xr:uid="{2C54A206-8AC3-473B-9D11-0ED0F699D74A}">
      <text>
        <t>[Threaded comment]
Your version of Excel allows you to read this threaded comment; however, any edits to it will get removed if the file is opened in a newer version of Excel. Learn more: https://go.microsoft.com/fwlink/?linkid=870924
Comment:
    School closed. Spring break.</t>
      </text>
    </comment>
    <comment ref="L612" authorId="375" shapeId="0" xr:uid="{E1D8A721-6DF7-449B-AD6B-2A94B6425600}">
      <text>
        <t>[Threaded comment]
Your version of Excel allows you to read this threaded comment; however, any edits to it will get removed if the file is opened in a newer version of Excel. Learn more: https://go.microsoft.com/fwlink/?linkid=870924
Comment:
    Annual booked Jan 13</t>
      </text>
    </comment>
    <comment ref="P613" authorId="376" shapeId="0" xr:uid="{DA246675-C064-4FA3-BE3B-D66DDB37411E}">
      <text>
        <t>[Threaded comment]
Your version of Excel allows you to read this threaded comment; however, any edits to it will get removed if the file is opened in a newer version of Excel. Learn more: https://go.microsoft.com/fwlink/?linkid=870924
Comment:
    Annual booked May 25</t>
      </text>
    </comment>
    <comment ref="K614" authorId="377" shapeId="0" xr:uid="{0B067AD1-E193-464C-A2C0-022EFD7CC64A}">
      <text>
        <t>[Threaded comment]
Your version of Excel allows you to read this threaded comment; however, any edits to it will get removed if the file is opened in a newer version of Excel. Learn more: https://go.microsoft.com/fwlink/?linkid=870924
Comment:
    Done by 4 Seasons in 2025</t>
      </text>
    </comment>
    <comment ref="O614" authorId="378" shapeId="0" xr:uid="{0C1770B4-FC0C-4B29-A376-BD9CE2C54C45}">
      <text>
        <t>[Threaded comment]
Your version of Excel allows you to read this threaded comment; however, any edits to it will get removed if the file is opened in a newer version of Excel. Learn more: https://go.microsoft.com/fwlink/?linkid=870924
Comment:
    No Access</t>
      </text>
    </comment>
    <comment ref="P615" authorId="379" shapeId="0" xr:uid="{BCE64DFF-1CCE-42CE-B8A5-C14E16B725FA}">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P616" authorId="380" shapeId="0" xr:uid="{F83F92E2-44A8-4F69-B448-15A7DC169098}">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L617" authorId="381" shapeId="0" xr:uid="{5E823AF1-AB49-47A5-ADA7-1A0A4E98A8E4}">
      <text>
        <t>[Threaded comment]
Your version of Excel allows you to read this threaded comment; however, any edits to it will get removed if the file is opened in a newer version of Excel. Learn more: https://go.microsoft.com/fwlink/?linkid=870924
Comment:
    No Access</t>
      </text>
    </comment>
    <comment ref="L618" authorId="382" shapeId="0" xr:uid="{DCDC3DFD-F86E-4FCE-B988-8CA0C2FB4835}">
      <text>
        <t>[Threaded comment]
Your version of Excel allows you to read this threaded comment; however, any edits to it will get removed if the file is opened in a newer version of Excel. Learn more: https://go.microsoft.com/fwlink/?linkid=870924
Comment:
    Annual booked January 26</t>
      </text>
    </comment>
    <comment ref="L620" authorId="383" shapeId="0" xr:uid="{D9FB51D1-83B3-46D6-8732-62132118B045}">
      <text>
        <t>[Threaded comment]
Your version of Excel allows you to read this threaded comment; however, any edits to it will get removed if the file is opened in a newer version of Excel. Learn more: https://go.microsoft.com/fwlink/?linkid=870924
Comment:
    Annual booked Jan 5</t>
      </text>
    </comment>
    <comment ref="O625" authorId="384" shapeId="0" xr:uid="{32A5D290-E3FE-4F61-8D89-8CDB1CDDFA7E}">
      <text>
        <t>[Threaded comment]
Your version of Excel allows you to read this threaded comment; however, any edits to it will get removed if the file is opened in a newer version of Excel. Learn more: https://go.microsoft.com/fwlink/?linkid=870924
Comment:
    Skipped due lack of time</t>
      </text>
    </comment>
    <comment ref="O626" authorId="385" shapeId="0" xr:uid="{A9D65182-B328-4E65-A49F-0B476052D147}">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M629" authorId="386" shapeId="0" xr:uid="{EEB6FD95-BE0A-452A-B908-F7CBB8F1E7BB}">
      <text>
        <t>[Threaded comment]
Your version of Excel allows you to read this threaded comment; however, any edits to it will get removed if the file is opened in a newer version of Excel. Learn more: https://go.microsoft.com/fwlink/?linkid=870924
Comment:
    On hold</t>
      </text>
    </comment>
    <comment ref="O630" authorId="387" shapeId="0" xr:uid="{20FCD854-3BC2-4874-B010-427C6D45AE18}">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N631" authorId="388" shapeId="0" xr:uid="{351358C9-CBF1-42A0-A114-1CF4BB25007C}">
      <text>
        <t xml:space="preserve">[Threaded comment]
Your version of Excel allows you to read this threaded comment; however, any edits to it will get removed if the file is opened in a newer version of Excel. Learn more: https://go.microsoft.com/fwlink/?linkid=870924
Comment:
    Annual booked March 26 </t>
      </text>
    </comment>
    <comment ref="Q633" authorId="389" shapeId="0" xr:uid="{B8BA3049-2B2E-4C0F-9F9B-E0F735AAFD65}">
      <text>
        <t>[Threaded comment]
Your version of Excel allows you to read this threaded comment; however, any edits to it will get removed if the file is opened in a newer version of Excel. Learn more: https://go.microsoft.com/fwlink/?linkid=870924
Comment:
    Annual booked June 5</t>
      </text>
    </comment>
    <comment ref="O634" authorId="390" shapeId="0" xr:uid="{6D4DB8ED-FD53-411B-B2D0-E766FFE66BAA}">
      <text>
        <t>[Threaded comment]
Your version of Excel allows you to read this threaded comment; however, any edits to it will get removed if the file is opened in a newer version of Excel. Learn more: https://go.microsoft.com/fwlink/?linkid=870924
Comment:
    Annual booked April 14-17</t>
      </text>
    </comment>
    <comment ref="N635" authorId="391" shapeId="0" xr:uid="{BDEC3416-B7D1-47E3-AFC4-FCEB9AD329E6}">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P636" authorId="392" shapeId="0" xr:uid="{F0BA66E0-42D6-4E25-A43F-19251690E0E6}">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M637" authorId="393" shapeId="0" xr:uid="{0DBBDCC4-14BC-4ED9-99FC-0C09D5B09A8F}">
      <text>
        <t>[Threaded comment]
Your version of Excel allows you to read this threaded comment; however, any edits to it will get removed if the file is opened in a newer version of Excel. Learn more: https://go.microsoft.com/fwlink/?linkid=870924
Comment:
    Annual booked February 12-13</t>
      </text>
    </comment>
    <comment ref="P639" authorId="394" shapeId="0" xr:uid="{3A4DC965-84F4-4B4E-B139-B689DAF2B64D}">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U640" authorId="395" shapeId="0" xr:uid="{FB83450A-E523-4725-B205-FBC5E70D4919}">
      <text>
        <t>[Threaded comment]
Your version of Excel allows you to read this threaded comment; however, any edits to it will get removed if the file is opened in a newer version of Excel. Learn more: https://go.microsoft.com/fwlink/?linkid=870924
Comment:
    Annual booked October 6</t>
      </text>
    </comment>
    <comment ref="L643" authorId="396" shapeId="0" xr:uid="{7E0778AD-F1A2-4154-A637-B72E2C2BEA56}">
      <text>
        <t>[Threaded comment]
Your version of Excel allows you to read this threaded comment; however, any edits to it will get removed if the file is opened in a newer version of Excel. Learn more: https://go.microsoft.com/fwlink/?linkid=870924
Comment:
    Done in January 28</t>
      </text>
    </comment>
    <comment ref="I644" authorId="97" shapeId="0" xr:uid="{A3C86E76-3414-4A9D-BCB6-3F2E2D9404CA}">
      <text>
        <r>
          <rPr>
            <b/>
            <sz val="9"/>
            <color indexed="81"/>
            <rFont val="Tahoma"/>
            <family val="2"/>
          </rPr>
          <t>Samantha D'Amour:</t>
        </r>
        <r>
          <rPr>
            <sz val="9"/>
            <color indexed="81"/>
            <rFont val="Tahoma"/>
            <family val="2"/>
          </rPr>
          <t xml:space="preserve">
June 14/21 (sd') Received two keys from Dave Seregent.</t>
        </r>
      </text>
    </comment>
    <comment ref="N646" authorId="397" shapeId="0" xr:uid="{ADC83662-836F-4F32-B08E-B735A3F95099}">
      <text>
        <t>[Threaded comment]
Your version of Excel allows you to read this threaded comment; however, any edits to it will get removed if the file is opened in a newer version of Excel. Learn more: https://go.microsoft.com/fwlink/?linkid=870924
Comment:
    Skipped due panel replacement</t>
      </text>
    </comment>
    <comment ref="M648" authorId="398" shapeId="0" xr:uid="{45C06960-4801-41B6-83BD-9603CA783C66}">
      <text>
        <t>[Threaded comment]
Your version of Excel allows you to read this threaded comment; however, any edits to it will get removed if the file is opened in a newer version of Excel. Learn more: https://go.microsoft.com/fwlink/?linkid=870924
Comment:
    Annual booked Feb 3 - 4</t>
      </text>
    </comment>
    <comment ref="O648" authorId="399" shapeId="0" xr:uid="{307B105B-B5E4-42D2-8AA2-29F4BE4AFD1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649" authorId="400" shapeId="0" xr:uid="{7DE7BCAD-F9CC-409C-A80E-F43E0015BD04}">
      <text>
        <t>[Threaded comment]
Your version of Excel allows you to read this threaded comment; however, any edits to it will get removed if the file is opened in a newer version of Excel. Learn more: https://go.microsoft.com/fwlink/?linkid=870924
Comment:
    Annual booked February 6</t>
      </text>
    </comment>
    <comment ref="I650" authorId="401" shapeId="0" xr:uid="{D1771D69-0D06-4048-AC44-D9339C383A94}">
      <text>
        <t>[Threaded comment]
Your version of Excel allows you to read this threaded comment; however, any edits to it will get removed if the file is opened in a newer version of Excel. Learn more: https://go.microsoft.com/fwlink/?linkid=870924
Comment:
    KEY CODE SHOULD BE SEA1589</t>
      </text>
    </comment>
    <comment ref="O650" authorId="402" shapeId="0" xr:uid="{8940FB05-8587-4D66-BC96-8CFCD52143C1}">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O652" authorId="403" shapeId="0" xr:uid="{202425B7-5C12-4CEE-90F5-3E23B266177B}">
      <text>
        <t>[Threaded comment]
Your version of Excel allows you to read this threaded comment; however, any edits to it will get removed if the file is opened in a newer version of Excel. Learn more: https://go.microsoft.com/fwlink/?linkid=870924
Comment:
    Annual booked April 28
Reply:
    Update: Site requested to reschedule to May</t>
      </text>
    </comment>
    <comment ref="P652" authorId="404" shapeId="0" xr:uid="{B0D9B584-45B1-467D-88B0-8C2371DFBC57}">
      <text>
        <t>[Threaded comment]
Your version of Excel allows you to read this threaded comment; however, any edits to it will get removed if the file is opened in a newer version of Excel. Learn more: https://go.microsoft.com/fwlink/?linkid=870924
Comment:
    Annual rescheduled to May 27</t>
      </text>
    </comment>
    <comment ref="N654" authorId="405" shapeId="0" xr:uid="{7534B42F-A2C2-43B0-B9A8-40ED48A21669}">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L658" authorId="406" shapeId="0" xr:uid="{BAAD8151-BBFF-4559-A1C5-FA6AAEE52F80}">
      <text>
        <t>[Threaded comment]
Your version of Excel allows you to read this threaded comment; however, any edits to it will get removed if the file is opened in a newer version of Excel. Learn more: https://go.microsoft.com/fwlink/?linkid=870924
Comment:
    Site closed</t>
      </text>
    </comment>
    <comment ref="O658" authorId="407" shapeId="0" xr:uid="{46CB1884-3193-423A-95A5-1C76C081EAB9}">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659" authorId="408" shapeId="0" xr:uid="{557D3C21-597B-4773-B372-99990A8D05EC}">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M661" authorId="409" shapeId="0" xr:uid="{E550E752-A496-4F42-BA97-C98427FD0816}">
      <text>
        <t>[Threaded comment]
Your version of Excel allows you to read this threaded comment; however, any edits to it will get removed if the file is opened in a newer version of Excel. Learn more: https://go.microsoft.com/fwlink/?linkid=870924
Comment:
    Keys with Projects. Skipped.</t>
      </text>
    </comment>
    <comment ref="L662" authorId="410" shapeId="0" xr:uid="{990F71F3-CCE7-478D-B11C-F5C86335CAFD}">
      <text>
        <t>[Threaded comment]
Your version of Excel allows you to read this threaded comment; however, any edits to it will get removed if the file is opened in a newer version of Excel. Learn more: https://go.microsoft.com/fwlink/?linkid=870924
Comment:
    Done in January 28</t>
      </text>
    </comment>
    <comment ref="O662" authorId="411" shapeId="0" xr:uid="{BA49D2A6-EF3F-4872-B1E2-B41C3C3027B8}">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N664" authorId="412" shapeId="0" xr:uid="{E140739D-5AA9-4AA6-A551-162E99E23E63}">
      <text>
        <t>[Threaded comment]
Your version of Excel allows you to read this threaded comment; however, any edits to it will get removed if the file is opened in a newer version of Excel. Learn more: https://go.microsoft.com/fwlink/?linkid=870924
Comment:
    Annual booked March 16</t>
      </text>
    </comment>
    <comment ref="P665" authorId="413" shapeId="0" xr:uid="{2EC9447B-7AE4-48EC-A873-4490668C7D8C}">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666" authorId="414" shapeId="0" xr:uid="{ABF92FBD-1A3E-4312-A37B-5C879E93A7CE}">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M669" authorId="415" shapeId="0" xr:uid="{AEDD8D60-75F4-4619-B90D-D612150098A6}">
      <text>
        <t xml:space="preserve">[Threaded comment]
Your version of Excel allows you to read this threaded comment; however, any edits to it will get removed if the file is opened in a newer version of Excel. Learn more: https://go.microsoft.com/fwlink/?linkid=870924
Comment:
    No Access, site say that they give keys in January. Do not bill. </t>
      </text>
    </comment>
    <comment ref="O670" authorId="416" shapeId="0" xr:uid="{F3A8C137-E37B-41C0-A4E5-67BA58A67472}">
      <text>
        <t>[Threaded comment]
Your version of Excel allows you to read this threaded comment; however, any edits to it will get removed if the file is opened in a newer version of Excel. Learn more: https://go.microsoft.com/fwlink/?linkid=870924
Comment:
    Annual booked April 13</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tc={599FE657-698F-40E5-82E8-4E8EEF99C414}</author>
    <author>tc={93D0DE8B-80B3-4360-A5B5-23696D3ACC02}</author>
    <author>tc={A754B4D0-4F29-49CF-8194-7BDC2F5AB77E}</author>
    <author>tc={BA5E041A-796E-4F42-AD4E-B421373C7D1C}</author>
    <author>tc={5D027905-1F6C-47CB-85F4-9E8FA3268C14}</author>
    <author>tc={4295BB9A-E32E-41C2-8AD9-45610AE7B00D}</author>
    <author>tc={760EF43C-1B0C-465A-8202-8C33179E201B}</author>
    <author>tc={B94E33A4-7566-41E0-9AC7-BAEA989DF3E9}</author>
    <author>tc={1ACFC070-6A84-46DA-9AC9-5467EF616331}</author>
    <author>tc={232BFEFB-9CBA-459E-A8A6-87F6C9B70D77}</author>
    <author>tc={389BE267-CE4C-40AB-AC1F-6E8289A83EB0}</author>
    <author>tc={6A914659-F841-455A-9B24-7823F314BC28}</author>
    <author>tc={DFBB2208-CC06-4B1B-955B-89B92EAE4370}</author>
    <author>tc={FA818069-3E5E-4BD5-9CBE-61B339400261}</author>
    <author>tc={6D3F2C50-F26F-487C-A9DE-BB0EF15F5EE3}</author>
    <author>tc={9A027816-611D-48E1-8ED2-D8999274A6BA}</author>
    <author>Vogt, Carina</author>
    <author>tc={63681F7C-9325-4B41-A02F-438EE635F390}</author>
    <author>tc={F678F217-9498-4CF1-8CA0-69444762622C}</author>
    <author>tc={DC424764-6AED-4ED3-AE05-846D2EE6936C}</author>
    <author>tc={3EC1C3CB-18A0-4D19-9730-1A0102BC46DB}</author>
    <author>tc={273CA6E3-A06E-4047-8775-DD7B1B27F318}</author>
    <author>tc={F1C64E47-10EF-4D41-88EA-B92EE05B4FB3}</author>
    <author>tc={6E898B3E-D998-449A-8534-35580CB7DE71}</author>
    <author>tc={1864176A-99F2-4158-8968-B13F65DAAE0E}</author>
    <author>tc={FC382838-DB8A-419B-9B00-2A145EA453BB}</author>
    <author>tc={911A8A9F-0DC8-4F7C-B7D1-A108D1BD7BE7}</author>
    <author>tc={9D5C5DB6-8014-4D11-824B-01CC23DCD06C}</author>
    <author>tc={D732CF7E-BACF-445D-94F5-D39A5C0BEEAD}</author>
    <author>tc={15568FAF-C7AF-4216-8EC6-024803696C70}</author>
    <author>tc={78E1232D-A259-4D57-A8C1-86BC283FEA54}</author>
    <author>tc={E7E7DD55-2EA3-4A7C-B0EB-A051B49D602F}</author>
    <author>tc={92A34CF9-2AB6-4D4F-9915-BA14558F4A0E}</author>
    <author>tc={9570719B-1854-4BC9-99E5-77A22993D572}</author>
    <author>tc={5D630F0A-DC2B-41BF-8852-E236F7D3447C}</author>
    <author>tc={A91AE902-C998-449A-A7CE-679036FBB6C5}</author>
    <author>tc={F9B0D3DD-F27B-4DBD-AD58-D25D0E72D38D}</author>
    <author>tc={CA39EEC2-AFA5-42A6-A7D9-A8CA0FC6DD9D}</author>
    <author>tc={A9AAFBC2-9423-480B-9B80-5D2FAE31A802}</author>
    <author>tc={BEC5154E-2EC8-478A-80A2-4720240359B9}</author>
    <author>tc={C798C47D-13C3-448F-BF9B-C0C6A69589F9}</author>
    <author>tc={40B26A50-9348-4099-BBBC-B50A8FAA2CEA}</author>
    <author>tc={85F8C19D-20F1-4273-8696-A8D7AF93A9D1}</author>
    <author>tc={21E1EAC2-A2C2-4227-BE0D-5ACA691509CA}</author>
    <author>tc={0A25393D-28B3-4648-92EB-72BA780110D8}</author>
    <author>tc={5A1D4435-25D9-43A0-80DA-D486C07E043D}</author>
    <author>tc={1FB5E247-C07F-40A3-A9ED-9838633FBF4D}</author>
    <author>tc={6544E7C6-21E1-40B9-B107-3A7E1C4E33A6}</author>
    <author>tc={DB80A286-58D5-49A7-B148-ED49E2270C9B}</author>
    <author>tc={96131DAA-3B13-4291-9E2C-04CBC4C2B86F}</author>
    <author>tc={DE698964-4A12-4F7A-92EF-16CC08F34539}</author>
    <author>tc={C69C5CBF-F7EA-4912-BB12-5DDBBDBB4C31}</author>
    <author>tc={009D1666-6652-44A0-AB40-F0408C76CBE1}</author>
    <author>tc={DA9B51C0-6EBA-4F5F-A352-F6E497C9F8F5}</author>
    <author>tc={705F9EDF-9558-409A-BF4B-23B5675659A4}</author>
    <author>tc={FAAB35AE-F786-432E-BBCC-EE2D28C0BB51}</author>
    <author>tc={838439CE-E328-4EB3-BBAC-C27CC9026A86}</author>
    <author>tc={A3820DC9-49E4-4638-9CDC-B16C808885CB}</author>
    <author>tc={60CB9442-EA1C-4A1B-B638-CF13B57D1AAC}</author>
    <author>tc={F4F437EE-B51B-41C0-9708-5DCC12CED5BE}</author>
    <author>tc={60389EE3-36EB-471C-AB21-17D5C31817E2}</author>
    <author>tc={591F8DB6-3ACF-47B3-9501-39A9DDA3C461}</author>
    <author>Jelie Sepada</author>
    <author>tc={F2744081-CF12-465C-8682-107D85EBA3C4}</author>
    <author>tc={059B0B39-4049-4FB5-91D5-424A9DA34541}</author>
    <author>tc={E15984BA-58BE-4668-87AD-B55ABC2D75AC}</author>
    <author>tc={7F52CACB-DC5A-45F7-B93E-56EF632A12BE}</author>
    <author>tc={1EA312BA-616C-4597-B9CA-0A1D61013F0A}</author>
    <author>tc={3C3576AA-AF01-42BB-B99F-5F100EFFC1DF}</author>
    <author>tc={244ACA36-B99D-4F5E-A787-0A48470430C2}</author>
    <author>tc={110ACEE1-DC37-42DB-88B0-2BFE7A374EED}</author>
    <author>tc={4E7D1349-8341-42F7-AC79-4CCD53E54074}</author>
    <author>tc={C8F00E05-5068-40AF-B2DD-0F8AF138F9BF}</author>
    <author>tc={DFCBC1E3-9321-423B-B194-BE74AF15E0DA}</author>
    <author>tc={2E2088DA-27A6-4B61-A654-75B84345C48B}</author>
    <author>tc={8C3B89A4-7895-4EE9-89BE-9B86EFA019D4}</author>
    <author>tc={B1893AB7-8983-417F-9BFE-1B1B336AF193}</author>
    <author>tc={8FD4A3CA-F7CB-4141-9254-8BB4728C6DDE}</author>
    <author>tc={1BDC6E76-AC2E-498F-BC07-80620D23E093}</author>
    <author>tc={027B4C6A-4DFF-4613-97B8-FBC0D05B92C9}</author>
    <author>tc={5618FA34-D46C-4E2D-B61F-13A1FDD34A9C}</author>
    <author>tc={2A072036-67B1-44A6-8DBE-2C49DD35FA04}</author>
    <author>tc={5E3A24B9-8811-4800-99DF-69DDCE04BDAD}</author>
    <author>tc={B8E8BD43-8D9B-47AD-8A67-300B7C4486E5}</author>
    <author>tc={9A9BD50A-4D34-4D36-9DBB-8657D9C222A9}</author>
    <author>tc={36743C59-0198-4668-89FB-CBFCA461352B}</author>
    <author>tc={E15D238B-426A-45AD-AF2E-949479913726}</author>
    <author>tc={922D898E-C0D0-441C-AEF5-E947EDD7EAE4}</author>
    <author>tc={3137BD1B-39B4-4AA2-BC90-009A0D0AD43F}</author>
    <author>tc={FEE1B2B4-21FB-40D3-9392-9246CE8C3AC6}</author>
    <author>tc={71161665-BC67-4FFD-A98C-95A1F2CB1765}</author>
    <author>tc={4A248219-8BA0-4F18-B058-8E128185776C}</author>
    <author>tc={C8B4836F-DEEE-4EC7-8892-588ACB0AECCF}</author>
    <author>tc={66E2E16B-71B5-4E8F-80FF-3058883CF061}</author>
    <author>tc={DCFB8978-D41D-48FA-828D-AB0A1B9B9493}</author>
    <author>tc={4ED2D68A-3CCA-4D54-8A00-A92C867008F6}</author>
    <author>tc={9446F568-5705-482B-98C1-57F3D627CC7E}</author>
    <author>tc={C0A33B4A-CD76-4FDE-B1EC-4EB1191DAB43}</author>
    <author>tc={5B124C04-A834-4E25-840C-58FB389E0785}</author>
    <author>tc={E0EE832A-64A0-432D-8AD5-BD309C22853C}</author>
    <author>tc={F0A54310-76B3-4A24-9444-4020D4BA7092}</author>
    <author>tc={730D9131-F370-4A0F-9ED1-D9AC3A100EB6}</author>
    <author>tc={8A2D6F7A-099B-4046-B904-7B880D0C3C5C}</author>
    <author>tc={EBCB8DAF-7B64-4A5B-BE2B-8A0BF51E2FD6}</author>
    <author>tc={E2A5FDAD-3E80-4A79-ADED-C635F17B6A5B}</author>
    <author>tc={D8E07DAE-C954-4A4B-A0B2-3FF74B6EA166}</author>
    <author>tc={581EEFBC-CB89-4CC5-ACE4-C9565BC3C1B8}</author>
    <author>tc={A0B85A12-680F-4D03-AB3A-6CA5FBF76DC0}</author>
    <author>Weston, Tanya</author>
    <author>tc={42541B63-2776-4A98-9321-5ED2D4C0BCAE}</author>
    <author>tc={5F7CD020-FD04-4B00-8D25-F868ACCA9734}</author>
    <author>tc={F7DF33A5-40BD-428A-80BD-449DEDB8FA0A}</author>
    <author>tc={7252FFE5-D4CB-4120-A12C-98BA20EB4F75}</author>
    <author>tc={31633277-6315-42C7-BC19-2E47A33E217E}</author>
    <author>tc={72AA3EB8-B8DC-43C4-B112-077BC701857E}</author>
    <author>tc={6E99EF50-2DDF-44C8-933C-C4D0FE2F5978}</author>
    <author>tc={42DB4327-356D-451D-95BB-5E30E265F3EF}</author>
    <author>tc={976C9661-2916-42C5-88DA-2C18CF677F5B}</author>
    <author>tc={51D239C5-8C4C-450E-80E2-F43A612D9E81}</author>
    <author>tc={C9ECB798-0F81-4878-8C25-26DDD2AFE925}</author>
    <author>tc={17C6729B-A65E-4AF9-BDC5-2651C4B133D4}</author>
    <author>tc={20F3D9F8-AE2C-4213-9189-E0B4443B9052}</author>
    <author>tc={E8F329BE-500F-4FF1-9F67-1A055FC0B4DC}</author>
    <author>tc={E5B14216-1395-4681-8B36-92796ED91F00}</author>
    <author>tc={12E93F3E-3C94-4FCD-937F-47CD04C74F0D}</author>
    <author>tc={0158730B-5B9D-4A50-82AD-32110390A8E8}</author>
    <author>tc={F58B785F-6BCF-4C95-9789-40C0B856ABCB}</author>
    <author>tc={932B38E6-1015-4076-BCCD-0B62A116D646}</author>
    <author>tc={92EC9A06-4E32-4CD1-94D4-0B2C2C17AF01}</author>
    <author>tc={5CBD7487-6CC6-4603-9A2D-804980FB76E8}</author>
    <author>tc={81B45AA4-E2FD-40D4-A87A-85E95966D6A2}</author>
    <author>tc={4C497001-7B2D-4085-9E45-727D69C6FAA8}</author>
    <author>tc={D07B63B3-2720-4167-B299-C3BC68F39F3A}</author>
    <author>tc={65725DCD-D914-42F8-9861-ACF21A6CF160}</author>
    <author>tc={60C2313C-0243-47D7-9978-DCCE41F7F310}</author>
    <author>tc={5437C9D5-F98A-4078-8E56-C43F90A163DC}</author>
    <author>tc={46837FA3-B086-4896-AC1C-43E24E31C0CE}</author>
    <author>tc={F6B5AF60-22F5-4BCE-B6B7-604585817C41}</author>
    <author>tc={25D9719C-0EB3-41BD-851E-37A9C046450D}</author>
    <author>tc={01A49EE2-346B-4286-B678-AA74B22B7A39}</author>
    <author>tc={0204DA33-881D-4C33-9F08-5F35FFB1D453}</author>
    <author>tc={156A9BB2-01F6-4F22-8365-BC55E2F6F8DA}</author>
    <author>tc={189CADE3-3365-40A7-9FAA-D3C9A1E8D010}</author>
    <author>tc={9AB86F49-736B-431C-A012-38998A098D8B}</author>
    <author>tc={85214BB5-1D64-4F6F-836D-055E4ED44F01}</author>
    <author>tc={5DC1CD21-AAFC-43CD-8B04-2FAFBB80CEC8}</author>
    <author>tc={6C6B949B-4B20-426B-98BC-270B1DC98837}</author>
    <author>tc={698B2C54-F0B6-4EA2-9E66-0A746246F898}</author>
    <author>tc={BB9CA76F-AC0B-4554-848F-D30419B0E0F6}</author>
    <author>tc={09E08075-D570-4DAE-AC99-C46AA8FE0BE2}</author>
    <author>tc={5D7FE550-46C8-4DA4-9235-E9615C47C53D}</author>
    <author>tc={27EF1A30-4B39-4740-A324-26FC2DEE9A02}</author>
    <author>tc={EFF97D78-65F0-4A42-9661-972370BC8CAF}</author>
    <author>tc={711C0764-D62C-4158-A883-5CA6B49386DF}</author>
    <author>tc={894008B4-4D84-4307-9FAB-DF70EEF8A230}</author>
    <author>tc={6267B8CB-DD9A-41E1-AF06-DB5DB255D2D2}</author>
    <author>tc={10067BB5-D084-4F10-81A1-B35910AE90E3}</author>
    <author>tc={221F8A47-D4B7-4B2E-B8D3-BC8A0729D645}</author>
    <author>tc={F8BB507C-1183-4D3D-9E5F-0DCDDF7AFA64}</author>
    <author>tc={9F4DC4D7-59A3-4C7F-8C62-8425608E37C5}</author>
    <author>tc={5454A429-4A0E-451E-9270-D16D25549401}</author>
    <author>tc={71EF98C8-7566-47EB-BD13-2426D6BDC285}</author>
    <author>tc={F30DB642-F138-4D73-89DF-C105400354A9}</author>
    <author>tc={3A74C4F6-0BDB-4D30-B65D-4C3482444CBE}</author>
    <author>tc={1631C9F7-8B55-4795-B13B-1C96FDA0ABE0}</author>
    <author>tc={DC9C0854-6F54-4F09-88C0-72E7D7110224}</author>
    <author>tc={BE4B56DB-EF1C-45F1-ABC3-F3EBBD530C01}</author>
    <author>tc={83D0C07F-4293-4F0E-8798-972DD8D82EFD}</author>
    <author>Samantha D'Amour</author>
    <author>tc={0CD329DC-5339-4986-BD3F-BD9944F5B287}</author>
    <author>tc={70A2C68C-B83F-43F3-927F-F6D9D1CCE498}</author>
    <author>tc={FBBB05CE-61E1-4EA9-BCAA-6FFE650FA5EA}</author>
    <author>tc={1E557FD8-BE10-460B-81CF-C82832C641DB}</author>
    <author>tc={45F74B68-3CC0-4D79-8518-7D57E70AE501}</author>
    <author>tc={2F5359DA-58B2-4660-AAF4-4EB14B7DE702}</author>
    <author>tc={21D8F1C4-14BC-4818-B460-AB41032A6118}</author>
    <author>tc={4255F80C-8588-4185-91ED-7A861905D790}</author>
    <author>tc={3229185F-75AF-4131-B170-ED8F0377639D}</author>
    <author>tc={D9F73E30-DDB1-4667-B568-D722A0CEA77B}</author>
    <author>tc={D8A1C171-0334-447F-845C-5258468BB16F}</author>
    <author>tc={00DFC2C3-0100-4089-99E5-1BD16AA13C36}</author>
    <author>tc={82B921AC-0B3E-4336-9497-EFCC5CB9E98E}</author>
    <author>tc={CEC360A4-20A3-4CF9-88F2-C96E03E7A0D1}</author>
    <author>tc={B08A5DDD-C1D3-4498-B914-465AE2057B46}</author>
    <author>tc={62CDAABB-BB57-4331-A685-464852904735}</author>
    <author>tc={19FCD596-1BB1-468A-9A23-709183FD84DA}</author>
    <author>tc={CD7AC34C-C69F-4EDD-AE57-19FCCF514543}</author>
    <author>tc={78BA799D-F144-4FCD-BE92-D3CDCD944FE1}</author>
    <author>tc={FF5B538D-FBD8-4290-A76C-9CE4DE893B5E}</author>
    <author>tc={BE7C9228-984B-4887-9AC3-4DAA171329C1}</author>
    <author>tc={9BAB1D4E-7F01-4B09-8CC5-C9290EB2EBB3}</author>
    <author>tc={81FEDC45-D081-4F79-97D3-30952F47DF1B}</author>
    <author>tc={B4FF44E1-B7EB-49B5-9C2E-5E9D2A92DCD1}</author>
    <author>tc={AE974E44-3397-44B0-AE45-D2A0C0B83C88}</author>
    <author>tc={30DEB36A-6745-4EF6-A3E8-94D97589E904}</author>
    <author>tc={B93DD6A0-9B1E-4CFA-B640-A6EA68AA6E67}</author>
    <author>tc={D4DC5C48-7A4C-4720-81E9-4323F4FFE224}</author>
    <author>tc={0D46A891-D89D-4612-9808-58365B2F4B80}</author>
    <author>tc={F2BAA9CC-6594-4B85-BAAD-ACD626A12AA5}</author>
    <author>tc={B67FA910-E517-4A96-B7CC-2654DF85CC81}</author>
    <author>tc={EFDB82D8-3D30-41D6-B57C-732CA668E394}</author>
    <author>tc={D770D559-567A-49D6-A4A6-C92771A9DF17}</author>
    <author>tc={F51EB8AA-9581-489A-8D4D-F8EB4C15F0B6}</author>
    <author>tc={056318B0-1852-44D4-8752-131D45A01BC3}</author>
    <author>tc={797289C7-539F-479B-AD9F-DC763B8F7861}</author>
    <author>tc={54AF7C01-B27F-44D3-AF0D-97BB12F86704}</author>
    <author>tc={E95B44DF-4E71-4E13-B506-4BEFF17A4C62}</author>
    <author>tc={B75A46D5-40CC-4766-92D7-0066235305EE}</author>
    <author>tc={362AFEAE-97F1-436C-9CAE-75F3043A4658}</author>
    <author>tc={0B2E8A21-4C57-489E-902E-C4BEA9A5F235}</author>
    <author>tc={6513C478-12E8-4CC4-AE07-7A7501E0BE3A}</author>
    <author>tc={80EA46F9-ED94-41CE-A3C2-0F6EDBC2904E}</author>
    <author>tc={AF16A52E-566D-4C0A-B20D-2C7A0E5B91A8}</author>
    <author>tc={E160BB19-0D65-4F1D-9A31-661F938CC057}</author>
    <author>tc={9B728098-C373-48B2-A598-BD4DF7BF5493}</author>
    <author>tc={7AA6BEB2-60F5-4ECB-8AB6-9AAE2CC342EE}</author>
    <author>tc={E50C765D-51AC-4D08-B247-000C2730C9E8}</author>
    <author>tc={5FED53FC-AD28-4DBF-B5C9-9028E6D64145}</author>
    <author>tc={D8071DCB-76E2-4758-B528-0A316C6648D3}</author>
    <author>tc={E8151634-BC6B-4320-A5FD-4008B9924259}</author>
    <author>tc={53F401CD-3457-4EF5-BA07-5CB1D394DAAC}</author>
    <author>tc={CA1DC3EF-798E-4D5C-8099-912E500960D5}</author>
    <author>tc={AFEC3AEB-11C2-4DD8-8D6D-15EDB15100FB}</author>
    <author>tc={AC97C6D9-C7DA-4DD7-A7D4-5173A64C6F83}</author>
    <author>tc={ACE8AA5E-9569-4184-8C15-289F1282BCCF}</author>
    <author>tc={BA9418E3-FD59-4096-8BF0-A9A686602353}</author>
    <author>tc={FC5D7F31-47B9-48D3-93CE-D2C583FCD2CC}</author>
    <author>tc={C5CED12C-765C-473E-AA96-3573CDF9CA10}</author>
    <author>tc={BD03A55C-F7A9-4D10-A8BA-D63511BFB16D}</author>
    <author>tc={DC12041F-58A3-493C-909B-89A406585C08}</author>
    <author>tc={3A16CE75-9876-480B-A891-F764EA2E3967}</author>
    <author>tc={959A8461-04E1-4E3B-98E6-58DA52A500BF}</author>
    <author>tc={75875A33-15B8-4325-99A4-3FAEA8B60083}</author>
    <author>tc={D0405510-2642-4C72-91B1-45937FBA1108}</author>
    <author>tc={E3F83F4E-FB31-4344-AEF5-4CA2A9B6CF00}</author>
    <author>tc={A48F5A3D-3C87-4F50-918A-4172FC0FFEEA}</author>
    <author>tc={496B7321-DB33-438C-AF3B-9B7DF23C82C4}</author>
    <author>tc={B5A7CA43-E5F1-44BA-9B4B-F5EA3698A028}</author>
    <author>tc={A93F7D0F-180D-4214-A280-0033D5089DFA}</author>
    <author>tc={24F17CC0-E137-4ECA-AF32-C4CDB51F3F33}</author>
    <author>tc={AB4A9437-2CFB-4603-BB06-CE17565C8234}</author>
    <author>tc={F8397ECB-C257-4372-89C7-420B61CA45C9}</author>
    <author>tc={6CA7FA65-2228-4D7E-A640-D60AB8EC8FB5}</author>
    <author>tc={AD8F2007-2EC8-40E5-BFD7-11873166A9B9}</author>
    <author>tc={46C512E1-9E85-40D5-AB14-959113A8C4F8}</author>
    <author>tc={3E8A8CBF-C383-40A9-9B31-431E3D4A3D51}</author>
    <author>tc={6A5932D3-7D84-4EBD-B787-AC2821644774}</author>
    <author>tc={0F9050F0-3955-4D2A-8886-4A4346012F91}</author>
    <author>tc={39C40071-2E0E-468E-9D13-568F0C2E4204}</author>
    <author>tc={041293BE-270F-47B7-862D-D76A0BE6491E}</author>
    <author>tc={3A4E3637-422E-4265-B6E9-B8F7346DA586}</author>
    <author>tc={938CA340-2E5A-44BB-B7E4-F1CF95DA43E0}</author>
    <author>tc={C931244C-8E45-48D8-A169-44488E197957}</author>
    <author>tc={0D5C057E-428E-42E7-BBAE-9EF64174B381}</author>
    <author>tc={1560478C-5770-4FF0-8695-53F7203112E5}</author>
    <author>tc={D70FB8C1-6285-46AB-9C63-906A57D91244}</author>
    <author>tc={4D49C34D-BFA1-4923-87D8-9BA6EFD05BD5}</author>
    <author>tc={C0C9910C-235C-4306-A427-43273E66B085}</author>
    <author>tc={97582ADE-BC37-4FE2-8770-864E338F4B15}</author>
    <author>tc={B3CAE2B6-9B50-4801-AFB0-6AD6793615AF}</author>
    <author>tc={2EAAF160-076D-4B89-81B6-FBAEFC1FF774}</author>
    <author>tc={0AA8FD76-6284-449E-A6CC-BAA1909DE4EF}</author>
    <author>tc={35D91E67-882F-4923-BAA3-126A8754B338}</author>
    <author>tc={523725FB-C19A-4E8C-8801-89E11DA61E9A}</author>
    <author>tc={64D9ED3E-1301-46A5-B984-148FF1325297}</author>
    <author>tc={F5BB101D-1A4D-4982-A3F2-263FF54D59DC}</author>
    <author>tc={9BEAEA99-CE1D-487B-BADE-1AAB55C05CAA}</author>
    <author>tc={747E06B7-7BF7-4B06-9948-E66F1B7CBF88}</author>
    <author>tc={C5BD15A7-4801-4583-8438-36B979BE8939}</author>
    <author>tc={5FE60FAC-1985-4CAD-8DF4-BBC7C1BCD651}</author>
    <author>tc={0D72F371-C136-41D7-A046-8D7049443CE8}</author>
    <author>tc={93BB3C4B-D519-4AAD-A7BA-876558B2D0A7}</author>
    <author>tc={644ECC2B-A35E-408B-8E97-1F2FE2E45BB5}</author>
    <author>tc={F27F3FE2-9DF7-4DE1-B121-E0CA71C89674}</author>
    <author>tc={7940608E-E7EE-472C-A81D-7D3CACF2ABA2}</author>
    <author>tc={5C4F9F23-6F23-43DC-BF8F-3ED541A36F3F}</author>
    <author>tc={AD32F31D-E891-4C62-A011-7277910191A6}</author>
    <author>tc={8EA66606-6C25-470D-A5D8-98EDE94AD8D4}</author>
    <author>tc={265BF7B8-5162-4E52-B501-9AA97B451E4D}</author>
    <author>tc={F9FDDE8A-379C-4165-B1AF-1CE7B8B1C3C3}</author>
    <author>tc={F189E79F-A6DE-46F4-99B4-2EF994A1659D}</author>
    <author>tc={70499365-602F-4361-BF60-0EEC59748D9B}</author>
    <author>tc={F3CCD12C-2D6D-42EF-99A1-54FCE6A8F861}</author>
    <author>tc={C70D69CB-BEA7-4766-9393-7AEEC21EFBCA}</author>
    <author>tc={97EACC78-BAD8-47F8-8832-2FAFA2C77683}</author>
    <author>tc={8E001F40-398C-4468-B3A8-D5C3132137C6}</author>
    <author>tc={4F4F78AF-3730-42A6-865F-2F1F29477485}</author>
    <author>tc={7F75943A-765D-4704-9A70-69ECA4D7A470}</author>
    <author>tc={FB3E3DDB-64FF-4363-A632-65959126DD99}</author>
    <author>tc={11433BD0-641B-48DD-A98A-74C8F35CA82E}</author>
    <author>tc={3397FB61-3F2B-48D5-89B0-32F93FC0F87B}</author>
    <author>tc={E808E5A6-D3FC-4F9C-AEB7-2314A3344932}</author>
    <author>tc={E2EA21A3-0C86-46A3-9673-B171D59910C7}</author>
    <author>tc={014B5758-1FD6-415D-9305-5730BCFFF44A}</author>
    <author>tc={616B60B2-7389-40E6-9A02-A8DDD91F4DD5}</author>
    <author>tc={8A06B48B-A38E-4F1F-8CE0-1F63428B8476}</author>
    <author>tc={E0BCA5FD-9BF3-497D-9242-239161E0FB2F}</author>
    <author>tc={D263DA2D-247D-4466-BDB2-EB9A297B4B5E}</author>
    <author>tc={08488B51-C6E5-43C3-991D-85B278275792}</author>
    <author>tc={B9CA3EA9-BD0B-48B8-BD3D-D04267FCE865}</author>
    <author>tc={4CEEA538-96BB-4D7B-AF5F-5D44970AA657}</author>
    <author>tc={F052071C-15B8-4A91-A8FF-C8A1C34D0134}</author>
    <author>tc={B3B9D645-A450-4569-AC7F-97E27A575C78}</author>
    <author>tc={3D6CD10E-BD37-4B68-BCEA-114F55D22E1C}</author>
    <author>tc={225DBB3D-6234-4613-B5C4-25FD68B7839D}</author>
    <author>tc={300DF6CB-2B14-44D6-A52F-9B181E4661F9}</author>
    <author>tc={62A88635-C598-48F8-A3DF-5A4AE968229C}</author>
    <author>tc={0D55D502-A32A-4111-B5AC-D2E6043714C5}</author>
    <author>tc={F1C20D96-5967-4CDD-84E8-900939AA3364}</author>
    <author>tc={D344CC17-8F7F-4146-91C8-F767B4954879}</author>
    <author>tc={EC44EFCB-72BB-46CE-8423-F60A35124984}</author>
    <author>tc={60B53173-906A-42B1-A700-B2689C4A2BC1}</author>
    <author>tc={30A464FC-5FDF-482F-889B-02899B9BAD90}</author>
    <author>tc={024954DD-7D63-4170-9448-7EF78A259572}</author>
    <author>tc={9931B0F6-0A8A-4CDD-8916-E0751FBC190E}</author>
    <author>tc={2916E3B4-68D1-408B-B419-5F07E25753E5}</author>
    <author>tc={44A38D21-07F4-4736-8B0F-8370C78B87BE}</author>
    <author>tc={FE90267A-9975-4280-AEB1-847ABDB3C437}</author>
    <author>tc={8D0C90AC-AEB7-4418-83CA-4A6E9D65D88D}</author>
    <author>tc={5AF0D44A-107E-45CD-BBAE-5995019A4F6E}</author>
    <author>tc={4A0DC338-1FD7-4AE3-B6F7-F56259381072}</author>
    <author>tc={A166569A-77C7-49D3-908C-27F245F80E3E}</author>
    <author>tc={464F4FE2-80F3-4194-8E99-A0A68234FD11}</author>
    <author>tc={1A5E298A-AB7F-43C3-8E14-9BABC3D363F6}</author>
    <author>tc={85B80202-5776-4BA2-AA7D-2526D8AB3480}</author>
    <author>tc={E9DE64A4-098D-4389-978D-DE69FE2A2907}</author>
    <author>tc={E44C07EA-F9BF-4ED9-A237-CC73DCE602AD}</author>
    <author>tc={7840E7E6-9809-447E-A8D6-F8599ACC2C12}</author>
    <author>tc={7383EA53-FCB9-4683-AA24-3F644FCAD257}</author>
    <author>tc={F0A5DB5A-1AFF-40C9-8825-EF1056283B76}</author>
    <author>tc={5AB4A709-5B7B-4C46-B078-9BCF69B20D1E}</author>
    <author>tc={BE02D193-3CEF-4BF1-BA0E-78A8027ACD0A}</author>
    <author>tc={BDB0D068-5D1A-4DC0-BFE3-4EC8359BA890}</author>
    <author>tc={D9637B99-6EAA-4C8F-9E95-302B2BD4224F}</author>
    <author>tc={419F6D88-2F0F-4880-9616-3B124DBF95B1}</author>
    <author>tc={E2A31027-61B7-4202-BEB0-ED3EC68C8042}</author>
    <author>tc={607C3C5A-D5DA-4A2C-A950-3DFB4E7D216A}</author>
    <author>tc={CDCA1634-EB89-4D19-A25F-E1ED3F6ADFD4}</author>
    <author>tc={3A57C317-3210-4AA2-BAB5-50B9A28FDB76}</author>
    <author>tc={B93D463C-0574-441E-A974-AC5A75740F35}</author>
    <author>tc={B891D685-05CA-400E-8AED-D4A4F5F9B1F2}</author>
    <author>tc={EB132000-508F-41ED-899C-7CDE7DB572B0}</author>
    <author>tc={6ED0154D-E3C5-42E1-9662-C267A2261A7E}</author>
    <author>tc={CAEE53DB-8C6E-4632-BC02-932C3B77541A}</author>
    <author>tc={CE9E38D5-60AC-4B0F-80A0-0881B1CBF924}</author>
    <author>tc={EA25BE7E-F561-4FD0-95EB-C80CCA40F8D8}</author>
    <author>tc={E9C6D533-E9AB-481B-810E-4C84C6C3A795}</author>
    <author>tc={C737C3AC-2223-4B46-B91B-74AEC3100DD5}</author>
    <author>tc={B787C2FB-26ED-40DE-A6EE-28E63FDE5552}</author>
    <author>tc={46789729-FBF7-466D-87E5-6711650750A3}</author>
    <author>tc={E6DA65EA-6310-4684-9C4D-F032D8EA7AE2}</author>
    <author>tc={BFF82D78-E660-4CE2-BFF5-EDBD6681B2F6}</author>
    <author>tc={173DE23D-5C29-49B9-A446-B9D10D6DD0C4}</author>
    <author>tc={112012E1-1E9A-4976-A40A-2803C391F06B}</author>
    <author>tc={C3459D84-343A-4209-9052-73226DF35E49}</author>
    <author>tc={B026BEFD-8372-4720-9442-CE7524658C48}</author>
    <author>tc={D39DF7F3-BA57-406E-A64D-5546FBBF812E}</author>
    <author>tc={58ADED04-BD9D-4FAF-B560-8529FF6CFF6F}</author>
    <author>tc={3C30DE46-3480-4B1C-B25F-6A27BF18E98C}</author>
    <author>tc={F4910FE9-5BDD-4DD6-9BB7-8DB4F9D1D3BB}</author>
    <author>tc={64AC717E-1A50-4579-B829-3B419261AE4A}</author>
    <author>tc={118BB663-9700-4D2A-8001-410AD2ECDCE9}</author>
    <author>tc={A3DE9C04-EF9A-45EF-925F-A414DF72FF7F}</author>
    <author>tc={F0E7CA08-399A-42A5-8741-039459F0DF29}</author>
    <author>tc={A42E04E5-5A31-4110-AAB5-7D3AE1AF670F}</author>
    <author>tc={4F3D7057-7D54-4F22-A59B-745992680492}</author>
    <author>tc={6292A8E7-ADD6-4D2F-BD87-8F5C14752F3C}</author>
    <author>tc={07362EB6-8475-44D4-9011-F7E9ECBFFD9B}</author>
    <author>tc={CFABCE8F-B0D9-42FA-8545-DB00C35645DF}</author>
    <author>tc={CBAD6579-424F-42A0-A365-31843B26F371}</author>
    <author>tc={2A67B366-6F32-43DB-B3BF-72B0FDB34B97}</author>
    <author>tc={80F12020-DA37-4996-B256-D52BEF1FDF92}</author>
    <author>tc={1245D0B4-4A28-4837-B3E2-9BF1355C2CA2}</author>
    <author>tc={000511D9-4B97-47B9-987C-B4AD32EC9C33}</author>
    <author>tc={97E830EB-DB83-4E5C-862F-7D6326AD24C3}</author>
    <author>tc={D8F4B4F7-CB9B-4B67-A9CE-8476A43BA6CA}</author>
    <author>tc={5C291D76-AA55-42D3-8EC5-7789F6543683}</author>
    <author>tc={F89F43F3-2C77-41C0-B12D-46A59418D56E}</author>
    <author>tc={FA3D4E1D-2C07-4CAD-9F91-D3F45EDC2DD3}</author>
    <author>tc={94F2E578-F08A-4288-BAB0-12A070679EFC}</author>
    <author>tc={FFD03C36-71B4-410F-9A07-D17CDEC85BF6}</author>
    <author>tc={1F37DF32-13E5-4EFE-93AB-D8536ADDBC22}</author>
    <author>tc={536C9BD5-2B55-4DE7-8456-0CD5E7AE8706}</author>
    <author>tc={19AC52A9-783E-422D-8F99-ED62598019A3}</author>
    <author>tc={8A289F1C-AC0E-4F14-BE34-510AD0BE2E09}</author>
    <author>tc={8692C9AA-EFCF-4C0E-9D12-3B3E3A278684}</author>
    <author>tc={3BDB38E1-7BFF-474A-A347-B019890BE2F3}</author>
    <author>tc={8579BE84-B594-4A23-AA6C-C97E7D2C2144}</author>
    <author>tc={633091A4-5CD2-4EEF-AD95-77C649AFF0E7}</author>
    <author>tc={5F515DB8-3A72-4281-8232-9AE3A83ED820}</author>
    <author>tc={D69562A1-E7BC-4C7C-B6CF-889D05047812}</author>
    <author>tc={4ABD4859-E36C-471A-A265-2DECB1729B4F}</author>
    <author>tc={F9427959-D8D7-482E-BACF-6A3F2EF53C73}</author>
    <author>tc={90C36B9A-F61F-4808-B936-537B1AC13BFD}</author>
    <author>tc={47785977-385A-4C4A-8FB8-0E7B5FBEB6E3}</author>
    <author>tc={68F8174B-87BF-4BDD-BA12-EAEB099928F0}</author>
    <author>tc={B6C87D13-58BC-495A-818D-07BBA5AE895B}</author>
    <author>tc={1299CB1B-E582-43CA-8999-F806973E03B5}</author>
    <author>tc={715B4D69-EC2C-4ED2-84FD-AEAC6479A119}</author>
    <author>tc={2A1F3170-B642-459E-8584-DF789C78CA32}</author>
    <author>tc={8174FD7B-9CD9-43A7-93DB-505472BCF1C6}</author>
    <author>tc={1104D990-B35D-4947-9A59-371A1E75B0C4}</author>
    <author>tc={65A8A7F9-86C5-45C8-A4EE-AA8393FA97BA}</author>
    <author>tc={D4FA40A0-71A2-49D4-9640-01C79744C880}</author>
    <author>tc={90F7E357-12E8-407A-BCA4-323FDD8682DC}</author>
    <author>tc={BFDD5871-0CA0-48FC-8FA4-A6773A697304}</author>
    <author>tc={67C741EB-A94F-4F13-A3F8-701FA7156004}</author>
    <author>tc={0742510E-E61F-4FCA-9AB6-0D8F96464E2A}</author>
    <author>tc={6D2D9602-6F14-4F94-8BC7-FA466CE9ECCB}</author>
    <author>tc={1B03A199-E8F2-41A4-9AE3-8A330FD6E152}</author>
    <author>tc={AD01FD51-6E2B-497C-84FF-3935686A31D0}</author>
    <author>tc={DF8F4031-E035-4996-BB25-DDE6620235F7}</author>
    <author>tc={53FD0D1D-E133-4B0B-9560-8BBF76272CE7}</author>
    <author>tc={6AEB8543-BA25-4B66-A3AF-34F9A818F83B}</author>
    <author>tc={451567A2-E8DD-4110-B993-DA679BB61DA0}</author>
    <author>tc={2BE6F7B8-601E-404A-9BFE-9DC8B069C110}</author>
    <author>tc={BE62E23D-ED62-49C3-AA01-466ED89E0932}</author>
    <author>tc={9C1A76FB-AB60-42AA-87B5-1F6A600BADE9}</author>
    <author>tc={993FC82D-33D1-4180-B851-FBBCE05269F5}</author>
    <author>tc={AC4403A9-CAE5-4AAD-85A7-3A3B6E4786EE}</author>
    <author>tc={95A3ECD1-CE59-4D39-996E-236AFA320C4E}</author>
    <author>tc={59CFC8A9-FC82-47F8-9A07-ED896B9F003C}</author>
    <author>tc={53FD6C2C-0A4A-49AC-8602-22441304E576}</author>
    <author>tc={53395117-49D7-4B05-AF95-D7213157A0C1}</author>
    <author>tc={93240ACF-D6E3-44D3-9A05-A3CBFAA7433C}</author>
    <author>tc={D60E0C41-1AC5-4270-88E2-E5614173BB3A}</author>
    <author>tc={69FA350F-9B65-4041-8868-E41418BB019E}</author>
    <author>tc={EB37D892-6770-44FD-8066-15E58933180B}</author>
    <author>tc={44277450-249F-4DA3-BD2F-BA39EAE7C3C5}</author>
    <author>tc={1D147CEB-C33E-49FF-9A77-041A76DF18C1}</author>
    <author>tc={CC8C0C37-9287-40BB-86D4-1E5A55810AAD}</author>
    <author>tc={D179D0C3-0F49-49D9-AF31-DCC98E716267}</author>
    <author>tc={2C5A5840-81ED-4A21-A9BD-4CCD7F688672}</author>
    <author>tc={97764D79-20EB-46A5-8E3E-8D10C13E0A3B}</author>
    <author>tc={C2CFF621-B405-4772-8FE1-126C9DBD5A7F}</author>
    <author>tc={1B4EBF97-2C9F-4C04-B456-867F67262937}</author>
    <author>tc={ACC901B3-D952-45A0-8A59-AE3F31175CD8}</author>
    <author>tc={EF5BE6B1-3959-4EDC-9E1F-9F3123EF7997}</author>
    <author>tc={05D5D2F6-04E5-4159-9C43-DEBD561DB696}</author>
    <author>tc={355A0FFB-9366-46DF-9369-72BCA656B113}</author>
    <author>tc={47F50F5C-EDB2-44E3-8B1C-3977B5D18A91}</author>
    <author>tc={17A8D991-A345-4291-AE48-C0DAFD9A4A3D}</author>
    <author>tc={94F21AFE-8FEC-4304-9224-1F110D63C79A}</author>
    <author>tc={183B6420-580C-4B0E-BD30-A0B663268372}</author>
    <author>tc={9C7AD160-577B-4C6A-86A0-44BD449F564B}</author>
    <author>tc={F3BB4E54-FCBF-4A5F-83DF-4B7D0F534745}</author>
    <author>tc={ACC060C9-B81C-45BE-90A8-26232775D1D6}</author>
    <author>tc={33DD5956-01EF-49E7-839A-873FC398D8A3}</author>
    <author>tc={99F16FC7-D6A4-442F-BBA3-A0C1AECE3F53}</author>
    <author>tc={F5C09DFE-9562-49D1-9EAD-49F6AA64DA74}</author>
    <author>tc={51D35F7C-5C18-43FF-BCA7-61C59326CAB1}</author>
    <author>tc={991666ED-BC52-4C16-A4BC-F39FC808F3C7}</author>
    <author>tc={023A4D65-582D-41B8-B431-BEB48C1EECDE}</author>
    <author>tc={E8532B09-8BC9-41F9-8BAC-7173C9832E26}</author>
    <author>tc={E86733F5-CE09-4C13-B285-C130B542087D}</author>
    <author>tc={193464F5-62E9-4F13-999E-14D78E4DF94E}</author>
    <author>tc={7D835CAB-CDC0-4F2C-B0C6-127BC6019D65}</author>
    <author>tc={F9422368-E7DA-4914-9D2B-99869095AC6C}</author>
    <author>tc={63A4F8B1-6F00-4F10-B6A3-D5178381FF99}</author>
    <author>tc={4251097C-77ED-4F00-A585-0B50BA941AA2}</author>
    <author>tc={A9EA9A63-B30C-4EB9-B26A-835BA269C455}</author>
    <author>tc={E88F3523-8898-4540-89BE-54E3F7B7FD57}</author>
    <author>tc={EA603E82-13BA-453B-995F-CB38CE344A3E}</author>
    <author>tc={5383B4EE-4893-4938-BE9F-43AAE6FD3B79}</author>
    <author>tc={82AE90BA-432D-444B-9635-67D475EDF2C0}</author>
    <author>tc={CD5E4C07-1E63-4023-A0D4-863EB7C9FDB4}</author>
    <author>tc={A3EBF2AD-D93B-4D16-A220-8FD272EF5239}</author>
    <author>tc={C7003E60-280F-4609-8232-970D57488786}</author>
    <author>tc={EED25596-8815-41B2-B54C-130AC2AC58B2}</author>
    <author>tc={08D1743B-8A9D-4B13-B795-054DD7EEBD18}</author>
    <author>tc={01295C4F-4F77-4B1C-A719-7647E442C8F0}</author>
    <author>tc={F5B92666-D6A0-4FFA-97F2-1D223FD78B9C}</author>
    <author>tc={BC83E085-E4A7-456F-BA56-533D34DBDEDD}</author>
    <author>tc={BD5B3CB6-537D-4511-B32C-3B6F625F8930}</author>
    <author>tc={B7D6E910-F905-470A-A368-3C9A5D0990C1}</author>
    <author>tc={F2015F02-1727-4937-8F04-2A1998A8E760}</author>
    <author>tc={B17B8CA5-8800-42F2-B87A-F1BF98B50223}</author>
    <author>tc={48BE4D5D-FE3D-43B3-A968-F39550F24FBC}</author>
    <author>tc={151E8445-FFD1-467F-B25F-84FE08701062}</author>
    <author>tc={52C60649-F15A-43EA-A0D2-4DBD583F2462}</author>
    <author>tc={D78ED69A-C006-4DF4-B1C1-5605372C8ECE}</author>
    <author>tc={435A84DE-25D7-423D-B574-E1CB1F1B39BE}</author>
    <author>tc={8F056E74-CB9A-4EE6-9170-F2FDBF34D2B2}</author>
    <author>tc={CAA69498-4649-4BFD-93F3-62C0A19EC77D}</author>
    <author>tc={F461F159-B8A2-4E94-9A51-B1466C5F82D3}</author>
    <author>tc={7F31D893-D90E-4E1B-AE70-73A63EF19768}</author>
    <author>tc={B40A0C22-841E-42D8-81D6-20F1E8AE4325}</author>
    <author>tc={32A2EA13-B4EA-43BD-A90A-902D69BA8227}</author>
    <author>tc={A40AF308-CFB3-45F9-B959-12FE9F0FD819}</author>
    <author>tc={C36B0DAD-C9B1-42F1-9754-D65E315E2A7B}</author>
    <author>tc={228591B9-FB24-4043-829B-05FC9873DD5F}</author>
    <author>tc={7068ECD6-D65B-4ABE-AE03-689EAFE2B4FF}</author>
    <author>tc={67482079-F616-43C4-819F-A08AFC5436AA}</author>
    <author>tc={7277E126-E0CA-414F-A3C3-81D391EEB120}</author>
    <author>tc={1DA85626-6712-4292-A3EB-A906CAAC0F9F}</author>
    <author>tc={E9A13463-5BC2-4310-A803-BCC2820F1844}</author>
    <author>tc={4F299B9E-A672-49F2-AC83-5788281F5810}</author>
    <author>tc={BFF4C684-A9A3-4313-A347-9743C55E9738}</author>
    <author>tc={28D7437E-623B-4550-AB95-22C9B0BA3500}</author>
    <author>tc={11298313-F137-4FC3-803B-D296A375BC4A}</author>
    <author>tc={08FAF44A-A48D-43A8-9363-275B8C9A9EBF}</author>
    <author>tc={EEE6A24B-6297-4394-9352-AF37C135CF65}</author>
    <author>tc={BD6E73E0-253C-4793-9875-C950AF474A9B}</author>
    <author>tc={76A38F0A-4145-4162-868D-25EC45FF7F76}</author>
    <author>tc={5AAE8B06-B5D0-4D95-B8B9-BA106FDC32A8}</author>
    <author>tc={7EB5DB12-29F6-4FF4-852D-C51E5611A8F2}</author>
    <author>tc={F3F98DF4-3FCE-4C25-A8F0-C6E1E92AF4A9}</author>
    <author>tc={FBAA5F0B-6F27-42A1-AA6F-EC9E8BB586A0}</author>
    <author>tc={810C8992-2AA1-492D-AC02-E777FFC8EDFF}</author>
    <author>tc={1467CD1C-B200-4065-950E-ACD33F48690A}</author>
    <author>tc={F8FEE3A4-4A0C-475B-8143-80555AEB27E9}</author>
    <author>tc={167D0B38-D50D-4E83-8D89-7FEFD210C44C}</author>
    <author>tc={637EA6D0-BA7A-4592-A6F1-B94723195125}</author>
    <author>tc={3348A458-0178-4F90-A161-E21B0B0C2D76}</author>
    <author>tc={EF5402E7-ED5A-4E6F-89BD-7E14DD9D4BF7}</author>
    <author>tc={FCF99920-5F51-4BB9-9E3F-396A500E8AD5}</author>
    <author>tc={C6869338-B2BE-4E16-BA7C-4391CC64C604}</author>
    <author>tc={6C7C1DFF-5701-47AC-8DB2-E1F677B550BF}</author>
    <author>tc={D4090B6F-CBD7-4414-AB4E-9E02AFD78F40}</author>
    <author>tc={9388C35D-0852-4320-A6CE-F0F139D21DB3}</author>
    <author>tc={A87906AE-E91A-40CA-9D29-335088B25B89}</author>
    <author>tc={5F405446-6CB4-44F0-A79F-FDA12F1B6A9B}</author>
    <author>tc={22DA68E7-E21A-4DCA-A076-3845C0D1EA8E}</author>
    <author>tc={967EEC6E-9E3E-4264-A056-692394927E2D}</author>
    <author>tc={055540EF-F352-4335-9AED-A98CE03A9B80}</author>
    <author>tc={639C83FA-9178-47CA-AA95-C90C6C0EF107}</author>
    <author>tc={64B36AAA-C740-4179-84B7-C0BD60D48285}</author>
    <author>tc={19215EBC-8E4E-4B57-AE20-BC24C801671B}</author>
    <author>tc={D015E28F-E22E-417E-9B11-08E8049D6FC0}</author>
    <author>tc={2A6CCBA3-16EF-48BA-9303-78597E6737FE}</author>
    <author>tc={BFA9937A-4043-4026-9809-851518D75A3B}</author>
    <author>tc={AACAD82A-F018-4196-A724-693CBDFD1FD3}</author>
    <author>tc={1ACBFDEE-E5E1-47FA-8D8C-80A9CDC6DF78}</author>
    <author>tc={0F06CD5F-034D-45A4-9BD0-00A0603BD650}</author>
    <author>tc={77DF0716-E6E8-4C54-8FD5-0910DCD3DACF}</author>
    <author>tc={DA8F441E-411E-4C0E-A683-F8B40BC54C55}</author>
    <author>tc={372EDD5D-8A87-46BB-B158-926A001BD721}</author>
    <author>tc={62F3BD0F-241D-4FF4-95A3-9C1AB50FC26B}</author>
    <author>tc={053106EA-7CDA-41E1-ACD2-880B5B115964}</author>
    <author>tc={40C017EF-5C78-4B1C-A069-51708BA9F74A}</author>
    <author>tc={52C031CC-4C5B-441A-BFF9-0D32C1851639}</author>
    <author>tc={4DC2B0E4-6B15-4BFD-98A6-0ED6AEABDC3A}</author>
    <author>tc={99A90F29-DDE9-48A2-82C5-D0416DF6FECD}</author>
    <author>tc={57DF6F11-F647-45E5-827A-1F3BDC1B59BF}</author>
    <author>tc={4E8F3499-82A8-4886-A6EA-34F14FA2E213}</author>
    <author>tc={A12B6CC8-F43A-4A7C-AEDB-061CA72A36CC}</author>
    <author>tc={DF068333-0A93-4876-9F12-49C0AE97C689}</author>
    <author>tc={75E05946-6185-48C6-9F70-F0B7AB7825C7}</author>
    <author>tc={DC83E725-E77E-4CE0-9FC9-54C5F5016611}</author>
    <author>tc={CF0BB4A4-8212-4A0C-818B-5F87284A1D65}</author>
    <author>tc={10A2F86D-2F40-4113-A345-631FBAF1321D}</author>
    <author>tc={8AB3B5B6-8F00-47D6-99AF-E0FA466219AC}</author>
    <author>tc={93B07BF8-B25A-4792-95B5-F7E515E639DC}</author>
    <author>tc={57228461-E1B0-4E4E-83E4-A894816ED635}</author>
    <author>tc={AD3A4B13-01D7-465B-BEBE-D678591945E6}</author>
    <author>tc={FD80AC0F-7309-4D95-A188-0A4627A00F25}</author>
    <author>tc={6BD4F882-D026-4831-B498-0E8C6B6EBB1E}</author>
    <author>tc={C132E30F-DABA-41D1-B6FA-BA8E943F64FC}</author>
    <author>tc={86E5F97D-25A4-46B8-86F3-62C32B3C4070}</author>
    <author>tc={57356093-DD0D-4F4B-B5E4-FBB35CA65F06}</author>
    <author>tc={B1BC78C7-DCFA-435F-A0A9-6FCE4F7696FF}</author>
    <author>tc={AD7F4901-E4FF-4ECC-A037-74E35C6D87CA}</author>
    <author>tc={304ED31E-8F30-48EA-93DD-C426B99AD6EB}</author>
    <author>tc={B515C5FF-CA6B-4AC4-AADD-84F776C29543}</author>
    <author>tc={9EED7210-C328-45A6-96B3-59C013254C71}</author>
    <author>tc={C7DD8A56-CFF6-4688-9185-552D31371539}</author>
    <author>tc={FEF7B5C2-8570-4D77-B7B1-EEBFED34587C}</author>
    <author>tc={B7C8714F-2DDF-4E0B-B3CD-E7E79B28C131}</author>
    <author>tc={168235EF-CBE1-4F10-B8BB-2DE238E0772B}</author>
    <author>tc={02D0513E-B123-4523-B859-A4F700C4FB49}</author>
    <author>tc={75DA334E-C89C-4B00-AA3E-6F72E99FBBDE}</author>
    <author>tc={9A0AC0AE-B366-4F62-B8BB-7BF0F80D7500}</author>
    <author>tc={959B5D53-872D-47CE-86D1-786E50ADB2ED}</author>
    <author>tc={E278B9C0-FD7C-45F5-925E-3BC373956650}</author>
    <author>tc={EEE3EBAB-795F-4AF9-9AF7-A2451B0D4DF9}</author>
    <author>tc={01190F7A-2829-4C89-9518-B541283CF7DB}</author>
    <author>tc={45ED16EB-EECC-4AF1-809D-EA117A81A10F}</author>
    <author>tc={65398291-0433-4217-8236-BA8B6B550A89}</author>
    <author>tc={303183F4-D9E4-45A6-803C-5465DB121B1B}</author>
    <author>tc={90ED4E34-E1C4-4F95-8A73-6578169E33D9}</author>
    <author>tc={19A431D9-3080-44AC-A94C-D1DA671A2CB1}</author>
    <author>tc={6128B982-AECF-4EBA-ADCD-DD9B97AB4930}</author>
    <author>tc={FA0923C1-854C-4B79-968E-285EDFCD8466}</author>
    <author>tc={EEEFB17B-ACE7-443D-8B42-3E3D1DF0605B}</author>
    <author>tc={3D6D3969-6DD0-432C-B280-160C33C8C624}</author>
    <author>tc={969C4281-9E1F-4040-809F-3BE5A7D0FAF1}</author>
    <author>tc={8E606542-9D23-47BB-AA21-859F70AA50B6}</author>
    <author>tc={4901A0A3-E50F-4EE1-ADD8-AC76AAD23FB6}</author>
    <author>tc={897196A2-A1A0-4840-95E3-008374B95642}</author>
    <author>tc={B388C05D-F669-4CC2-A572-7FECB62D4F5B}</author>
    <author>tc={8E61454E-4AF9-448B-8037-4D14A831C102}</author>
    <author>tc={4CBF4E3D-4277-4EE6-9F3F-6E755B22102F}</author>
    <author>tc={2A8DB249-34C9-47BE-9C83-8E9FA46A8503}</author>
    <author>tc={7270F599-EFC2-4574-9270-29C3306986FB}</author>
    <author>tc={0F2849FA-A3A9-42CA-B73B-E65878E38784}</author>
    <author>tc={38331D2E-FD64-4D75-9488-091E9B09C0A2}</author>
    <author>tc={DAA6CFFE-39A9-462B-AED4-CED8FE2ABDEC}</author>
    <author>tc={7D7EF2FA-322F-4388-9892-CB1DDC11F748}</author>
    <author>tc={6209F083-650A-4E2F-BA41-55C53DDE2214}</author>
    <author>tc={9C5FE4AB-EF0D-4DE9-B1D6-528967B54B9F}</author>
    <author>tc={F0CD8009-B588-475F-BB20-8BE2A0774D80}</author>
    <author>tc={BAE4114D-26F6-453B-B376-9884EFB53939}</author>
    <author>tc={287AB0C6-BB1E-4C36-B9A1-9D057CDCCDD8}</author>
    <author>tc={E4CDCF62-0A1C-48BD-A074-33C4AC1C4AEF}</author>
    <author>tc={15976591-3A51-4F9A-A0C6-5D4A96D34658}</author>
    <author>tc={064B1D04-BBB0-4044-85B1-7885F94657AD}</author>
    <author>tc={A0BB6EA0-6BE9-4861-A83F-081D036A81CA}</author>
    <author>tc={D159C191-A4C0-476E-94F2-41E6295BB2A8}</author>
    <author>tc={5C4C9696-5F89-4304-8F39-24767ACEB54A}</author>
    <author>tc={39DFAB85-99A2-4B9D-B9BD-12AAF731A939}</author>
    <author>tc={4C0D88E5-62ED-48A5-83A2-693101868AEA}</author>
    <author>tc={BCF160E0-DFF2-44E4-B4AB-6F3F11B36693}</author>
    <author>tc={5594D9C9-53FF-4FF4-A90D-1CF2EFC85416}</author>
    <author>tc={2D37F511-5C2E-4586-B3F9-7BD8D47DF2F8}</author>
    <author>tc={CB0FFADE-164D-4D9F-9914-E83FC464FB9C}</author>
    <author>tc={A4BC5AD8-DA82-42B9-BD3F-527568159B01}</author>
    <author>tc={51F9BCE2-0626-4E36-BF51-7A92FACEA151}</author>
    <author>tc={EAF2DF10-18F4-47D7-B954-2F1B2E24AC4C}</author>
    <author>tc={4CBD0A5E-6701-444E-BFCA-92AFB98F5324}</author>
    <author>tc={39568A6F-5DF9-41AD-9829-A2EB2F91D05E}</author>
    <author>tc={8C3C9FD4-5009-4367-8658-4A5E464D695F}</author>
    <author>tc={8132D5F2-F52A-4CB3-90DD-DA954B6B11B5}</author>
    <author>tc={934B5A71-5212-47AD-B436-C29022D10DD9}</author>
    <author>tc={41F451C6-3A55-40F8-9C01-A53FB6C594AD}</author>
    <author>tc={8329DFEF-6211-4D1E-96E1-30A84BA7246F}</author>
    <author>tc={807AAE51-471F-439D-8CE4-43FBE5E0DDE6}</author>
    <author>tc={147E1D6F-D517-42F4-A11A-D3D83D167BF9}</author>
    <author>tc={4FAEACDD-EF20-4212-9C0A-8C01D9B460B1}</author>
    <author>tc={F29DF811-8C60-4673-BC62-005B25B4BC1C}</author>
    <author>tc={F17B2027-AC50-4104-B8E4-D24CD415ACF3}</author>
    <author>tc={40689060-F10F-41A0-853C-0C2C6F783204}</author>
    <author>tc={8D39A7CD-DE5D-45DE-A9DD-A4D67E307F65}</author>
    <author>tc={0DDE1215-527B-41E8-AC69-6FEF78A46F56}</author>
    <author>tc={7ADD0AB8-8558-40B9-AFCC-6B0E12C2218D}</author>
    <author>tc={0E19B241-5448-40BC-89DB-7D4F8E1279D0}</author>
    <author>tc={9151E88E-5ED1-4CAB-9030-05B0A69765F1}</author>
    <author>tc={205AF757-2CBA-49D9-8332-CEE6BAAF027F}</author>
    <author>tc={2847227B-5BE1-4F3F-AB91-FECFDF42145A}</author>
    <author>tc={B76341F8-29E4-4AB0-9FB2-B1208C7F5075}</author>
    <author>tc={B4F49FE2-CD47-41E7-BC60-D850E7FDE2AF}</author>
    <author>tc={B78F04D0-9251-436B-AA7F-56B0417BA4DC}</author>
    <author>tc={042DCCB7-A1B9-4200-9820-510428E8F9BE}</author>
    <author>tc={C5125DC6-668C-4F0F-89D4-DFD4246B4C63}</author>
    <author>tc={9AB8807C-80BE-44E7-9162-4F3596F18BD1}</author>
    <author>tc={39E2867F-242D-4886-9E7F-5239DC4AEE53}</author>
    <author>tc={11E47F92-69E4-473A-82E0-735DD86A27C2}</author>
    <author>tc={6E0C3C7D-EE81-462A-B0E0-495F2746C175}</author>
    <author>tc={CBD59172-686E-4B76-817E-D976B91CC88D}</author>
    <author>tc={53125C51-3B47-4D4A-A6F9-8428C3E06619}</author>
    <author>tc={617FD255-5ACC-49F9-82B8-CD25E91C3B8F}</author>
    <author>tc={16DDC3A2-E971-4AAD-9F12-19E387484050}</author>
    <author>tc={579359CF-5B5B-4FC8-9284-3315136443B7}</author>
    <author>tc={43076C01-59B8-4FAC-A208-75C802FACA43}</author>
    <author>tc={375466B1-7768-4349-98C8-42EECE46C3CD}</author>
    <author>tc={AD1ECD13-CC07-4215-94F5-E2DA75CBFE8E}</author>
    <author>tc={3BD03FF7-ACB4-4A99-9C62-A03E25D8A73F}</author>
    <author>tc={82246D30-C382-4017-93E9-AEFB7BCC298B}</author>
    <author>tc={53BEEA63-6B32-446B-B12C-B254032508A7}</author>
    <author>tc={3D399D63-72AA-4A59-A0D3-997908BFC24A}</author>
    <author>tc={4781B242-58A7-4FD4-8423-BD5FC4C3FE81}</author>
    <author>tc={CB97FA42-D16C-4320-BB5B-3EC9FC71331B}</author>
    <author>tc={8EABE3FE-63CA-4CA0-8FAA-65F7A95D8F5B}</author>
    <author>tc={C53CCBB0-63BC-45C4-88DA-C749BC78E2D3}</author>
    <author>tc={FD3F2D71-D48E-4C5B-8BF3-AAE8102EA5E0}</author>
    <author>tc={5E1ABC77-C8BE-4D48-9F36-BA1B41B3052A}</author>
    <author>tc={26838681-834C-4D81-AE1E-E6838CE0FDDD}</author>
    <author>tc={1CC18C95-9C8A-40B8-B1F5-52E8424FA69A}</author>
    <author>tc={0524A5B4-62FD-4AD2-9D94-9359534586E3}</author>
    <author>tc={8FF317B5-410A-4721-B390-610CDF082E5B}</author>
    <author>tc={EC23C5EF-45FA-4FDD-8042-854B060C55B1}</author>
    <author>tc={6FEA6975-B326-4E9D-B318-5707105B175A}</author>
    <author>tc={EC52D384-90F5-4383-99A1-8C398DCB7E3D}</author>
    <author>tc={B2B2B5CA-C49F-4735-AB60-EE765CD27ED6}</author>
    <author>tc={0385F6B5-11A1-4812-9015-BB6546EFC197}</author>
    <author>tc={61D5602E-934A-41BB-9C34-7541B289BBC5}</author>
    <author>tc={90A17FA2-B5FD-4610-B8C4-8533ABD7DB95}</author>
    <author>tc={2FF5CA69-4E82-4E7A-8100-B0B8C65CB7DC}</author>
    <author>tc={508C5519-8807-4662-A058-E4739FB039A7}</author>
    <author>tc={85FCFC10-A9B2-4408-AD7A-0F8F06404423}</author>
    <author>tc={0A3B5998-52F7-4B6E-A6CD-A78B69541053}</author>
    <author>tc={7B3D8B3E-627A-4A2D-9FA1-C5DB780279B9}</author>
    <author>tc={FBB13A9C-453D-49D0-B7AF-734C3385AF71}</author>
    <author>tc={DFF875D1-848E-48DA-9099-BBA000504639}</author>
    <author>tc={6ADE4506-6810-481A-9BD1-4C41389FA7C1}</author>
    <author>tc={09AACAD8-BD64-443D-8BF2-5C7D725ABA17}</author>
    <author>tc={6AA9DDAB-DF52-4C67-B54C-733E2D084CB6}</author>
    <author>tc={09D4259E-086F-40A3-8759-8EBEDD1E9996}</author>
    <author>tc={83D6C62D-AD05-4840-AFCF-7AFB7C1813CD}</author>
    <author>tc={4E204D68-F7C5-4E0F-B684-52E1BBA9BD94}</author>
    <author>tc={82E72CAB-70E7-4C56-B797-327C1236730C}</author>
    <author>tc={AA6B28B6-E064-4000-B53C-3A8E29C3BF2C}</author>
    <author>tc={F7BEFCF5-51A8-4FE4-B805-EEA4AFDB056C}</author>
    <author>tc={3059A439-C3C7-4C72-AB6F-4616AE6A3E00}</author>
    <author>tc={7C2E9F04-E5C7-41CB-B0D3-33C5DC1D42C8}</author>
    <author>tc={DEF2D399-594B-46C8-BB8D-E2CD95DF4EDE}</author>
    <author>tc={DDE158BB-0507-43CB-8A0E-8E3E3DA30AB9}</author>
    <author>tc={9BBB5B6A-ED90-4C42-AE82-2256ADC5C10F}</author>
    <author>tc={2DF92EE1-3D8A-47A7-AD80-DF1A2778AF9A}</author>
    <author>tc={B58A62D9-8E95-4B98-B56F-2EC476AC7922}</author>
    <author>tc={3B6A4392-1AA9-4FCC-860B-4C937A816A61}</author>
    <author>tc={F0F0F675-EFC5-4F17-8EF0-23950655239D}</author>
    <author>tc={61E7651B-8DD1-4E65-A1B1-6B21D5219300}</author>
    <author>tc={AD663313-C30F-46E8-9271-E72B7F1362A3}</author>
    <author>tc={7BA02CC6-2148-4543-A5AC-43D9104D35BD}</author>
    <author>tc={741E35D7-FBD4-43FA-ABE6-FEE2F2E54F38}</author>
    <author>tc={F3977B5E-59BE-4DB4-83B7-9CFE239F83AA}</author>
    <author>tc={1100849C-FF06-48D7-A045-D6C261AE89DB}</author>
    <author>tc={F47C7376-8F5E-464B-B055-7C4B74D32E5C}</author>
    <author>tc={CC4CD393-FF9E-4767-A28F-B6CF3A7CC442}</author>
    <author>tc={CB21F5DB-6ABA-4E52-9B97-70FFC5B56558}</author>
    <author>tc={A4FCEABC-408E-4427-AF4A-1488A2DF9C04}</author>
    <author>tc={43FEF217-E4B5-444B-B40C-BA140B81597B}</author>
    <author>tc={09C0BCB3-AE0B-449B-B5EB-6CD8B40B6E67}</author>
    <author>tc={57A31D2A-B03B-449C-9773-5FA683B28700}</author>
    <author>tc={733F063C-9CB8-40DB-B79E-A52385DE446A}</author>
    <author>tc={57F48DEF-FB31-440D-8BA0-16F217B75862}</author>
    <author>tc={EE2D8232-E569-4D05-9F58-6961B6C51F49}</author>
    <author>tc={228B8AAD-0986-4111-A0C3-5BD7E5A61073}</author>
  </authors>
  <commentList>
    <comment ref="O3" authorId="0" shapeId="0" xr:uid="{599FE657-698F-40E5-82E8-4E8EEF99C414}">
      <text>
        <t>[Threaded comment]
Your version of Excel allows you to read this threaded comment; however, any edits to it will get removed if the file is opened in a newer version of Excel. Learn more: https://go.microsoft.com/fwlink/?linkid=870924
Comment:
    Annual booked May 21-22</t>
      </text>
    </comment>
    <comment ref="T4" authorId="1" shapeId="0" xr:uid="{93D0DE8B-80B3-4360-A5B5-23696D3ACC0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 authorId="2" shapeId="0" xr:uid="{A754B4D0-4F29-49CF-8194-7BDC2F5AB77E}">
      <text>
        <t>[Threaded comment]
Your version of Excel allows you to read this threaded comment; however, any edits to it will get removed if the file is opened in a newer version of Excel. Learn more: https://go.microsoft.com/fwlink/?linkid=870924
Comment:
    No Access</t>
      </text>
    </comment>
    <comment ref="T6" authorId="3" shapeId="0" xr:uid="{BA5E041A-796E-4F42-AD4E-B421373C7D1C}">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M7" authorId="4" shapeId="0" xr:uid="{5D027905-1F6C-47CB-85F4-9E8FA3268C14}">
      <text>
        <t>[Threaded comment]
Your version of Excel allows you to read this threaded comment; however, any edits to it will get removed if the file is opened in a newer version of Excel. Learn more: https://go.microsoft.com/fwlink/?linkid=870924
Comment:
    Booked March 22</t>
      </text>
    </comment>
    <comment ref="T8" authorId="5" shapeId="0" xr:uid="{4295BB9A-E32E-41C2-8AD9-45610AE7B00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9" authorId="6" shapeId="0" xr:uid="{760EF43C-1B0C-465A-8202-8C33179E201B}">
      <text>
        <t>[Threaded comment]
Your version of Excel allows you to read this threaded comment; however, any edits to it will get removed if the file is opened in a newer version of Excel. Learn more: https://go.microsoft.com/fwlink/?linkid=870924
Comment:
    Annual booked August 14
Reply:
    Annual moved to Sept 3</t>
      </text>
    </comment>
    <comment ref="P11" authorId="7" shapeId="0" xr:uid="{B94E33A4-7566-41E0-9AC7-BAEA989DF3E9}">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O12" authorId="8" shapeId="0" xr:uid="{1ACFC070-6A84-46DA-9AC9-5467EF616331}">
      <text>
        <t>[Threaded comment]
Your version of Excel allows you to read this threaded comment; however, any edits to it will get removed if the file is opened in a newer version of Excel. Learn more: https://go.microsoft.com/fwlink/?linkid=870924
Comment:
    Annual booked May 21-24</t>
      </text>
    </comment>
    <comment ref="P12" authorId="9" shapeId="0" xr:uid="{232BFEFB-9CBA-459E-A8A6-87F6C9B70D77}">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O13" authorId="10" shapeId="0" xr:uid="{389BE267-CE4C-40AB-AC1F-6E8289A83EB0}">
      <text>
        <t>[Threaded comment]
Your version of Excel allows you to read this threaded comment; however, any edits to it will get removed if the file is opened in a newer version of Excel. Learn more: https://go.microsoft.com/fwlink/?linkid=870924
Comment:
    Potential key change - to confirm with site. Not tested May</t>
      </text>
    </comment>
    <comment ref="U13" authorId="11" shapeId="0" xr:uid="{6A914659-F841-455A-9B24-7823F314BC2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4" authorId="12" shapeId="0" xr:uid="{DFBB2208-CC06-4B1B-955B-89B92EAE4370}">
      <text>
        <t>[Threaded comment]
Your version of Excel allows you to read this threaded comment; however, any edits to it will get removed if the file is opened in a newer version of Excel. Learn more: https://go.microsoft.com/fwlink/?linkid=870924
Comment:
    Annual booked May 15-17</t>
      </text>
    </comment>
    <comment ref="M15" authorId="13" shapeId="0" xr:uid="{FA818069-3E5E-4BD5-9CBE-61B339400261}">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S16" authorId="14" shapeId="0" xr:uid="{6D3F2C50-F26F-487C-A9DE-BB0EF15F5EE3}">
      <text>
        <t xml:space="preserve">[Threaded comment]
Your version of Excel allows you to read this threaded comment; however, any edits to it will get removed if the file is opened in a newer version of Excel. Learn more: https://go.microsoft.com/fwlink/?linkid=870924
Comment:
    Annual was cancelled in September - tech sick. Reschedule to October.
</t>
      </text>
    </comment>
    <comment ref="T16" authorId="15" shapeId="0" xr:uid="{9A027816-611D-48E1-8ED2-D8999274A6BA}">
      <text>
        <t>[Threaded comment]
Your version of Excel allows you to read this threaded comment; however, any edits to it will get removed if the file is opened in a newer version of Excel. Learn more: https://go.microsoft.com/fwlink/?linkid=870924
Comment:
    Booked tent Oct 21</t>
      </text>
    </comment>
    <comment ref="B17" authorId="16" shapeId="0" xr:uid="{88456F13-56B3-4E85-B935-900D56D6DEDA}">
      <text>
        <r>
          <rPr>
            <b/>
            <sz val="9"/>
            <color indexed="81"/>
            <rFont val="Tahoma"/>
            <family val="2"/>
          </rPr>
          <t>Vogt, Carina:</t>
        </r>
        <r>
          <rPr>
            <sz val="9"/>
            <color indexed="81"/>
            <rFont val="Tahoma"/>
            <family val="2"/>
          </rPr>
          <t xml:space="preserve">
Not Richmond!!</t>
        </r>
      </text>
    </comment>
    <comment ref="K17" authorId="17" shapeId="0" xr:uid="{63681F7C-9325-4B41-A02F-438EE635F390}">
      <text>
        <t>[Threaded comment]
Your version of Excel allows you to read this threaded comment; however, any edits to it will get removed if the file is opened in a newer version of Excel. Learn more: https://go.microsoft.com/fwlink/?linkid=870924
Comment:
    Still haven't received keys from site, since Sept 2023</t>
      </text>
    </comment>
    <comment ref="L17" authorId="18" shapeId="0" xr:uid="{F678F217-9498-4CF1-8CA0-69444762622C}">
      <text>
        <t>[Threaded comment]
Your version of Excel allows you to read this threaded comment; however, any edits to it will get removed if the file is opened in a newer version of Excel. Learn more: https://go.microsoft.com/fwlink/?linkid=870924
Comment:
    No access, no keys</t>
      </text>
    </comment>
    <comment ref="M17" authorId="19" shapeId="0" xr:uid="{DC424764-6AED-4ED3-AE05-846D2EE6936C}">
      <text>
        <t>[Threaded comment]
Your version of Excel allows you to read this threaded comment; however, any edits to it will get removed if the file is opened in a newer version of Excel. Learn more: https://go.microsoft.com/fwlink/?linkid=870924
Comment:
    No access, no keys</t>
      </text>
    </comment>
    <comment ref="N17" authorId="20" shapeId="0" xr:uid="{3EC1C3CB-18A0-4D19-9730-1A0102BC46DB}">
      <text>
        <t>[Threaded comment]
Your version of Excel allows you to read this threaded comment; however, any edits to it will get removed if the file is opened in a newer version of Excel. Learn more: https://go.microsoft.com/fwlink/?linkid=870924
Comment:
    No access, no keys</t>
      </text>
    </comment>
    <comment ref="L18" authorId="21" shapeId="0" xr:uid="{273CA6E3-A06E-4047-8775-DD7B1B27F318}">
      <text>
        <t>[Threaded comment]
Your version of Excel allows you to read this threaded comment; however, any edits to it will get removed if the file is opened in a newer version of Excel. Learn more: https://go.microsoft.com/fwlink/?linkid=870924
Comment:
    Not completed-- no keys. Have been requesting from site since Sept 2023
Reply:
    Annual booked Feb 29</t>
      </text>
    </comment>
    <comment ref="U18" authorId="22" shapeId="0" xr:uid="{F1C64E47-10EF-4D41-88EA-B92EE05B4FB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9" authorId="23" shapeId="0" xr:uid="{6E898B3E-D998-449A-8534-35580CB7DE71}">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Q19" authorId="24" shapeId="0" xr:uid="{1864176A-99F2-4158-8968-B13F65DAAE0E}">
      <text>
        <t>[Threaded comment]
Your version of Excel allows you to read this threaded comment; however, any edits to it will get removed if the file is opened in a newer version of Excel. Learn more: https://go.microsoft.com/fwlink/?linkid=870924
Comment:
    Apply credit from QBO before submitting invoice (April-June)</t>
      </text>
    </comment>
    <comment ref="T20" authorId="25" shapeId="0" xr:uid="{FC382838-DB8A-419B-9B00-2A145EA453B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1" authorId="26" shapeId="0" xr:uid="{911A8A9F-0DC8-4F7C-B7D1-A108D1BD7BE7}">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O22" authorId="27" shapeId="0" xr:uid="{9D5C5DB6-8014-4D11-824B-01CC23DCD06C}">
      <text>
        <t>[Threaded comment]
Your version of Excel allows you to read this threaded comment; however, any edits to it will get removed if the file is opened in a newer version of Excel. Learn more: https://go.microsoft.com/fwlink/?linkid=870924
Comment:
    Annual booked May 13</t>
      </text>
    </comment>
    <comment ref="P23" authorId="28" shapeId="0" xr:uid="{D732CF7E-BACF-445D-94F5-D39A5C0BEEAD}">
      <text>
        <t>[Threaded comment]
Your version of Excel allows you to read this threaded comment; however, any edits to it will get removed if the file is opened in a newer version of Excel. Learn more: https://go.microsoft.com/fwlink/?linkid=870924
Comment:
    Annual booked June 21</t>
      </text>
    </comment>
    <comment ref="U23" authorId="29" shapeId="0" xr:uid="{15568FAF-C7AF-4216-8EC6-024803696C70}">
      <text>
        <t>[Threaded comment]
Your version of Excel allows you to read this threaded comment; however, any edits to it will get removed if the file is opened in a newer version of Excel. Learn more: https://go.microsoft.com/fwlink/?linkid=870924
Comment:
    No Access</t>
      </text>
    </comment>
    <comment ref="P24" authorId="30" shapeId="0" xr:uid="{78E1232D-A259-4D57-A8C1-86BC283FEA54}">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T24" authorId="31" shapeId="0" xr:uid="{E7E7DD55-2EA3-4A7C-B0EB-A051B49D602F}">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P25" authorId="32" shapeId="0" xr:uid="{92A34CF9-2AB6-4D4F-9915-BA14558F4A0E}">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N26" authorId="33" shapeId="0" xr:uid="{9570719B-1854-4BC9-99E5-77A22993D572}">
      <text>
        <t>[Threaded comment]
Your version of Excel allows you to read this threaded comment; however, any edits to it will get removed if the file is opened in a newer version of Excel. Learn more: https://go.microsoft.com/fwlink/?linkid=870924
Comment:
    Booked April 4</t>
      </text>
    </comment>
    <comment ref="U28" authorId="34" shapeId="0" xr:uid="{5D630F0A-DC2B-41BF-8852-E236F7D3447C}">
      <text>
        <t>[Threaded comment]
Your version of Excel allows you to read this threaded comment; however, any edits to it will get removed if the file is opened in a newer version of Excel. Learn more: https://go.microsoft.com/fwlink/?linkid=870924
Comment:
    Annual booked Nov 22</t>
      </text>
    </comment>
    <comment ref="U30" authorId="35" shapeId="0" xr:uid="{A91AE902-C998-449A-A7CE-679036FBB6C5}">
      <text>
        <t>[Threaded comment]
Your version of Excel allows you to read this threaded comment; however, any edits to it will get removed if the file is opened in a newer version of Excel. Learn more: https://go.microsoft.com/fwlink/?linkid=870924
Comment:
    Annual booked Nov 12</t>
      </text>
    </comment>
    <comment ref="O33" authorId="36" shapeId="0" xr:uid="{F9B0D3DD-F27B-4DBD-AD58-D25D0E72D38D}">
      <text>
        <t>[Threaded comment]
Your version of Excel allows you to read this threaded comment; however, any edits to it will get removed if the file is opened in a newer version of Excel. Learn more: https://go.microsoft.com/fwlink/?linkid=870924
Comment:
    Mechanical room door keys didn't work</t>
      </text>
    </comment>
    <comment ref="N35" authorId="37" shapeId="0" xr:uid="{CA39EEC2-AFA5-42A6-A7D9-A8CA0FC6DD9D}">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M36" authorId="38" shapeId="0" xr:uid="{A9AAFBC2-9423-480B-9B80-5D2FAE31A802}">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36" authorId="39" shapeId="0" xr:uid="{BEC5154E-2EC8-478A-80A2-4720240359B9}">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R36" authorId="40" shapeId="0" xr:uid="{C798C47D-13C3-448F-BF9B-C0C6A69589F9}">
      <text>
        <t>[Threaded comment]
Your version of Excel allows you to read this threaded comment; however, any edits to it will get removed if the file is opened in a newer version of Excel. Learn more: https://go.microsoft.com/fwlink/?linkid=870924
Comment:
    Annual booked Aug 14-15</t>
      </text>
    </comment>
    <comment ref="S38" authorId="41" shapeId="0" xr:uid="{40B26A50-9348-4099-BBBC-B50A8FAA2CE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39" authorId="42" shapeId="0" xr:uid="{85F8C19D-20F1-4273-8696-A8D7AF93A9D1}">
      <text>
        <t>[Threaded comment]
Your version of Excel allows you to read this threaded comment; however, any edits to it will get removed if the file is opened in a newer version of Excel. Learn more: https://go.microsoft.com/fwlink/?linkid=870924
Comment:
    Annual booked Aug 19</t>
      </text>
    </comment>
    <comment ref="T39" authorId="43" shapeId="0" xr:uid="{21E1EAC2-A2C2-4227-BE0D-5ACA691509CA}">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U39" authorId="44" shapeId="0" xr:uid="{0A25393D-28B3-4648-92EB-72BA780110D8}">
      <text>
        <t>[Threaded comment]
Your version of Excel allows you to read this threaded comment; however, any edits to it will get removed if the file is opened in a newer version of Excel. Learn more: https://go.microsoft.com/fwlink/?linkid=870924
Comment:
    No Access</t>
      </text>
    </comment>
    <comment ref="S40" authorId="45" shapeId="0" xr:uid="{5A1D4435-25D9-43A0-80DA-D486C07E043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41" authorId="46" shapeId="0" xr:uid="{1FB5E247-C07F-40A3-A9ED-9838633FBF4D}">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P41" authorId="47" shapeId="0" xr:uid="{6544E7C6-21E1-40B9-B107-3A7E1C4E33A6}">
      <text>
        <t>[Threaded comment]
Your version of Excel allows you to read this threaded comment; however, any edits to it will get removed if the file is opened in a newer version of Excel. Learn more: https://go.microsoft.com/fwlink/?linkid=870924
Comment:
    Apply credit from QBO before submitting invoice (April-June)</t>
      </text>
    </comment>
    <comment ref="K42" authorId="48" shapeId="0" xr:uid="{DB80A286-58D5-49A7-B148-ED49E2270C9B}">
      <text>
        <t>[Threaded comment]
Your version of Excel allows you to read this threaded comment; however, any edits to it will get removed if the file is opened in a newer version of Excel. Learn more: https://go.microsoft.com/fwlink/?linkid=870924
Comment:
    Changed key for the elec room without notifying Cantec. Please charge for this service.</t>
      </text>
    </comment>
    <comment ref="O42" authorId="49" shapeId="0" xr:uid="{96131DAA-3B13-4291-9E2C-04CBC4C2B86F}">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44" authorId="50" shapeId="0" xr:uid="{DE698964-4A12-4F7A-92EF-16CC08F34539}">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P45" authorId="51" shapeId="0" xr:uid="{C69C5CBF-F7EA-4912-BB12-5DDBBDBB4C31}">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U46" authorId="52" shapeId="0" xr:uid="{009D1666-6652-44A0-AB40-F0408C76CBE1}">
      <text>
        <t xml:space="preserve">[Threaded comment]
Your version of Excel allows you to read this threaded comment; however, any edits to it will get removed if the file is opened in a newer version of Excel. Learn more: https://go.microsoft.com/fwlink/?linkid=870924
Comment:
    Annual booked October 28 (after October monthlies). Skipped during November
</t>
      </text>
    </comment>
    <comment ref="Q47" authorId="53" shapeId="0" xr:uid="{DA9B51C0-6EBA-4F5F-A352-F6E497C9F8F5}">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T47" authorId="54" shapeId="0" xr:uid="{705F9EDF-9558-409A-BF4B-23B5675659A4}">
      <text>
        <t>[Threaded comment]
Your version of Excel allows you to read this threaded comment; however, any edits to it will get removed if the file is opened in a newer version of Excel. Learn more: https://go.microsoft.com/fwlink/?linkid=870924
Comment:
    No Access</t>
      </text>
    </comment>
    <comment ref="L48" authorId="55" shapeId="0" xr:uid="{FAAB35AE-F786-432E-BBCC-EE2D28C0BB51}">
      <text>
        <t>[Threaded comment]
Your version of Excel allows you to read this threaded comment; however, any edits to it will get removed if the file is opened in a newer version of Excel. Learn more: https://go.microsoft.com/fwlink/?linkid=870924
Comment:
    Booked Feb 15</t>
      </text>
    </comment>
    <comment ref="T49" authorId="56" shapeId="0" xr:uid="{838439CE-E328-4EB3-BBAC-C27CC9026A8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50" authorId="57" shapeId="0" xr:uid="{A3820DC9-49E4-4638-9CDC-B16C808885CB}">
      <text>
        <t>[Threaded comment]
Your version of Excel allows you to read this threaded comment; however, any edits to it will get removed if the file is opened in a newer version of Excel. Learn more: https://go.microsoft.com/fwlink/?linkid=870924
Comment:
    Starting in Feb</t>
      </text>
    </comment>
    <comment ref="N51" authorId="58" shapeId="0" xr:uid="{60CB9442-EA1C-4A1B-B638-CF13B57D1AAC}">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U51" authorId="59" shapeId="0" xr:uid="{F4F437EE-B51B-41C0-9708-5DCC12CED5B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52" authorId="60" shapeId="0" xr:uid="{60389EE3-36EB-471C-AB21-17D5C31817E2}">
      <text>
        <t>[Threaded comment]
Your version of Excel allows you to read this threaded comment; however, any edits to it will get removed if the file is opened in a newer version of Excel. Learn more: https://go.microsoft.com/fwlink/?linkid=870924
Comment:
    Apply credit memo #12472530 to July-September</t>
      </text>
    </comment>
    <comment ref="S52" authorId="61" shapeId="0" xr:uid="{591F8DB6-3ACF-47B3-9501-39A9DDA3C461}">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T52" authorId="62" shapeId="0" xr:uid="{EAC20617-2110-4639-A5AA-33AB2F699F06}">
      <text>
        <r>
          <rPr>
            <b/>
            <sz val="9"/>
            <color indexed="81"/>
            <rFont val="Tahoma"/>
            <family val="2"/>
          </rPr>
          <t>Jelie Sepada:</t>
        </r>
        <r>
          <rPr>
            <sz val="9"/>
            <color indexed="81"/>
            <rFont val="Tahoma"/>
            <family val="2"/>
          </rPr>
          <t xml:space="preserve">
Do not charge (charged for September as annual is completed at end of month)</t>
        </r>
      </text>
    </comment>
    <comment ref="U53" authorId="63" shapeId="0" xr:uid="{F2744081-CF12-465C-8682-107D85EBA3C4}">
      <text>
        <t>[Threaded comment]
Your version of Excel allows you to read this threaded comment; however, any edits to it will get removed if the file is opened in a newer version of Excel. Learn more: https://go.microsoft.com/fwlink/?linkid=870924
Comment:
    Annual booked November 12</t>
      </text>
    </comment>
    <comment ref="Q54" authorId="64" shapeId="0" xr:uid="{059B0B39-4049-4FB5-91D5-424A9DA34541}">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O55" authorId="65" shapeId="0" xr:uid="{E15984BA-58BE-4668-87AD-B55ABC2D75AC}">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Q56" authorId="66" shapeId="0" xr:uid="{7F52CACB-DC5A-45F7-B93E-56EF632A12BE}">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N57" authorId="67" shapeId="0" xr:uid="{1EA312BA-616C-4597-B9CA-0A1D61013F0A}">
      <text>
        <t>[Threaded comment]
Your version of Excel allows you to read this threaded comment; however, any edits to it will get removed if the file is opened in a newer version of Excel. Learn more: https://go.microsoft.com/fwlink/?linkid=870924
Comment:
    Annual booked April 10-12</t>
      </text>
    </comment>
    <comment ref="R57" authorId="68" shapeId="0" xr:uid="{3C3576AA-AF01-42BB-B99F-5F100EFFC1DF}">
      <text>
        <t>[Threaded comment]
Your version of Excel allows you to read this threaded comment; however, any edits to it will get removed if the file is opened in a newer version of Excel. Learn more: https://go.microsoft.com/fwlink/?linkid=870924
Comment:
    Key signed out during MBT. CP</t>
      </text>
    </comment>
    <comment ref="K58" authorId="69" shapeId="0" xr:uid="{244ACA36-B99D-4F5E-A787-0A48470430C2}">
      <text>
        <t>[Threaded comment]
Your version of Excel allows you to read this threaded comment; however, any edits to it will get removed if the file is opened in a newer version of Excel. Learn more: https://go.microsoft.com/fwlink/?linkid=870924
Comment:
    Starting in Feb</t>
      </text>
    </comment>
    <comment ref="L58" authorId="70" shapeId="0" xr:uid="{110ACEE1-DC37-42DB-88B0-2BFE7A374EED}">
      <text>
        <t>[Threaded comment]
Your version of Excel allows you to read this threaded comment; however, any edits to it will get removed if the file is opened in a newer version of Excel. Learn more: https://go.microsoft.com/fwlink/?linkid=870924
Comment:
    MBT not completed - reach out to site to get elec room key.</t>
      </text>
    </comment>
    <comment ref="U59" authorId="71" shapeId="0" xr:uid="{4E7D1349-8341-42F7-AC79-4CCD53E54074}">
      <text>
        <t>[Threaded comment]
Your version of Excel allows you to read this threaded comment; however, any edits to it will get removed if the file is opened in a newer version of Excel. Learn more: https://go.microsoft.com/fwlink/?linkid=870924
Comment:
    Annual booked Nov 19</t>
      </text>
    </comment>
    <comment ref="M60" authorId="72" shapeId="0" xr:uid="{C8F00E05-5068-40AF-B2DD-0F8AF138F9BF}">
      <text>
        <t>[Threaded comment]
Your version of Excel allows you to read this threaded comment; however, any edits to it will get removed if the file is opened in a newer version of Excel. Learn more: https://go.microsoft.com/fwlink/?linkid=870924
Comment:
    Tent booked March 8</t>
      </text>
    </comment>
    <comment ref="Q61" authorId="73" shapeId="0" xr:uid="{DFCBC1E3-9321-423B-B194-BE74AF15E0DA}">
      <text>
        <t>[Threaded comment]
Your version of Excel allows you to read this threaded comment; however, any edits to it will get removed if the file is opened in a newer version of Excel. Learn more: https://go.microsoft.com/fwlink/?linkid=870924
Comment:
    Annual booked July 26
Reply:
    MBT completed in July as well</t>
      </text>
    </comment>
    <comment ref="U61" authorId="74" shapeId="0" xr:uid="{2E2088DA-27A6-4B61-A654-75B84345C48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62" authorId="75" shapeId="0" xr:uid="{8C3B89A4-7895-4EE9-89BE-9B86EFA019D4}">
      <text>
        <t>[Threaded comment]
Your version of Excel allows you to read this threaded comment; however, any edits to it will get removed if the file is opened in a newer version of Excel. Learn more: https://go.microsoft.com/fwlink/?linkid=870924
Comment:
    Annual booked Sept 24-26</t>
      </text>
    </comment>
    <comment ref="M63" authorId="76" shapeId="0" xr:uid="{B1893AB7-8983-417F-9BFE-1B1B336AF193}">
      <text>
        <t>[Threaded comment]
Your version of Excel allows you to read this threaded comment; however, any edits to it will get removed if the file is opened in a newer version of Excel. Learn more: https://go.microsoft.com/fwlink/?linkid=870924
Comment:
    Annual Booked March 8</t>
      </text>
    </comment>
    <comment ref="P63" authorId="77" shapeId="0" xr:uid="{8FD4A3CA-F7CB-4141-9254-8BB4728C6DDE}">
      <text>
        <t>[Threaded comment]
Your version of Excel allows you to read this threaded comment; however, any edits to it will get removed if the file is opened in a newer version of Excel. Learn more: https://go.microsoft.com/fwlink/?linkid=870924
Comment:
    Mike Not Available - Skipped Site</t>
      </text>
    </comment>
    <comment ref="Q63" authorId="78" shapeId="0" xr:uid="{1BDC6E76-AC2E-498F-BC07-80620D23E093}">
      <text>
        <t>[Threaded comment]
Your version of Excel allows you to read this threaded comment; however, any edits to it will get removed if the file is opened in a newer version of Excel. Learn more: https://go.microsoft.com/fwlink/?linkid=870924
Comment:
    Mike was not notified of date changes. Another note being sent</t>
      </text>
    </comment>
    <comment ref="S65" authorId="79" shapeId="0" xr:uid="{027B4C6A-4DFF-4613-97B8-FBC0D05B92C9}">
      <text>
        <t>[Threaded comment]
Your version of Excel allows you to read this threaded comment; however, any edits to it will get removed if the file is opened in a newer version of Excel. Learn more: https://go.microsoft.com/fwlink/?linkid=870924
Comment:
    Annual booked Sept 6</t>
      </text>
    </comment>
    <comment ref="B66" authorId="80" shapeId="0" xr:uid="{5618FA34-D46C-4E2D-B61F-13A1FDD34A9C}">
      <text>
        <t>[Threaded comment]
Your version of Excel allows you to read this threaded comment; however, any edits to it will get removed if the file is opened in a newer version of Excel. Learn more: https://go.microsoft.com/fwlink/?linkid=870924
Comment:
    Managed by Colliers as of November 1, 2024</t>
      </text>
    </comment>
    <comment ref="T66" authorId="81" shapeId="0" xr:uid="{2A072036-67B1-44A6-8DBE-2C49DD35FA04}">
      <text>
        <t>[Threaded comment]
Your version of Excel allows you to read this threaded comment; however, any edits to it will get removed if the file is opened in a newer version of Excel. Learn more: https://go.microsoft.com/fwlink/?linkid=870924
Comment:
    Not tested due construction</t>
      </text>
    </comment>
    <comment ref="U66" authorId="82" shapeId="0" xr:uid="{5E3A24B9-8811-4800-99DF-69DDCE04BDAD}">
      <text>
        <t>[Threaded comment]
Your version of Excel allows you to read this threaded comment; however, any edits to it will get removed if the file is opened in a newer version of Excel. Learn more: https://go.microsoft.com/fwlink/?linkid=870924
Comment:
    Not tested due construction</t>
      </text>
    </comment>
    <comment ref="K69" authorId="83" shapeId="0" xr:uid="{B8E8BD43-8D9B-47AD-8A67-300B7C4486E5}">
      <text>
        <t>[Threaded comment]
Your version of Excel allows you to read this threaded comment; however, any edits to it will get removed if the file is opened in a newer version of Excel. Learn more: https://go.microsoft.com/fwlink/?linkid=870924
Comment:
    Site contact not available to provide access. Do not charge for this service.</t>
      </text>
    </comment>
    <comment ref="N69" authorId="84" shapeId="0" xr:uid="{9A9BD50A-4D34-4D36-9DBB-8657D9C222A9}">
      <text>
        <t>[Threaded comment]
Your version of Excel allows you to read this threaded comment; however, any edits to it will get removed if the file is opened in a newer version of Excel. Learn more: https://go.microsoft.com/fwlink/?linkid=870924
Comment:
    Annual booked April 29
Reply:
    Annual rescheduled to June due to techs being away sick</t>
      </text>
    </comment>
    <comment ref="P69" authorId="85" shapeId="0" xr:uid="{36743C59-0198-4668-89FB-CBFCA461352B}">
      <text>
        <t>[Threaded comment]
Your version of Excel allows you to read this threaded comment; however, any edits to it will get removed if the file is opened in a newer version of Excel. Learn more: https://go.microsoft.com/fwlink/?linkid=870924
Comment:
    Annual booked June 17</t>
      </text>
    </comment>
    <comment ref="T70" authorId="86" shapeId="0" xr:uid="{E15D238B-426A-45AD-AF2E-94947991372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71" authorId="87" shapeId="0" xr:uid="{922D898E-C0D0-441C-AEF5-E947EDD7EAE4}">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N72" authorId="88" shapeId="0" xr:uid="{3137BD1B-39B4-4AA2-BC90-009A0D0AD43F}">
      <text>
        <t>[Threaded comment]
Your version of Excel allows you to read this threaded comment; however, any edits to it will get removed if the file is opened in a newer version of Excel. Learn more: https://go.microsoft.com/fwlink/?linkid=870924
Comment:
    Annual booked April 5</t>
      </text>
    </comment>
    <comment ref="P76" authorId="89" shapeId="0" xr:uid="{FEE1B2B4-21FB-40D3-9392-9246CE8C3AC6}">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S76" authorId="90" shapeId="0" xr:uid="{71161665-BC67-4FFD-A98C-95A1F2CB1765}">
      <text>
        <t>[Threaded comment]
Your version of Excel allows you to read this threaded comment; however, any edits to it will get removed if the file is opened in a newer version of Excel. Learn more: https://go.microsoft.com/fwlink/?linkid=870924
Comment:
    Annual booked Sept 18</t>
      </text>
    </comment>
    <comment ref="K78" authorId="91" shapeId="0" xr:uid="{4A248219-8BA0-4F18-B058-8E128185776C}">
      <text>
        <t>[Threaded comment]
Your version of Excel allows you to read this threaded comment; however, any edits to it will get removed if the file is opened in a newer version of Excel. Learn more: https://go.microsoft.com/fwlink/?linkid=870924
Comment:
    Booked January 18</t>
      </text>
    </comment>
    <comment ref="U78" authorId="92" shapeId="0" xr:uid="{C8B4836F-DEEE-4EC7-8892-588ACB0AECC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81" authorId="93" shapeId="0" xr:uid="{66E2E16B-71B5-4E8F-80FF-3058883CF061}">
      <text>
        <t xml:space="preserve">[Threaded comment]
Your version of Excel allows you to read this threaded comment; however, any edits to it will get removed if the file is opened in a newer version of Excel. Learn more: https://go.microsoft.com/fwlink/?linkid=870924
Comment:
    Annual booked March 15
</t>
      </text>
    </comment>
    <comment ref="N81" authorId="94" shapeId="0" xr:uid="{DCFB8978-D41D-48FA-828D-AB0A1B9B9493}">
      <text>
        <t>[Threaded comment]
Your version of Excel allows you to read this threaded comment; however, any edits to it will get removed if the file is opened in a newer version of Excel. Learn more: https://go.microsoft.com/fwlink/?linkid=870924
Comment:
    Accidentally paid for April &amp; May ($105). Invoice for the three months and apply credit in QB</t>
      </text>
    </comment>
    <comment ref="O81" authorId="95" shapeId="0" xr:uid="{4ED2D68A-3CCA-4D54-8A00-A92C867008F6}">
      <text>
        <t>[Threaded comment]
Your version of Excel allows you to read this threaded comment; however, any edits to it will get removed if the file is opened in a newer version of Excel. Learn more: https://go.microsoft.com/fwlink/?linkid=870924
Comment:
    Accidentally paid for April &amp; May ($105). Invoice for the three months and apply credit in QB</t>
      </text>
    </comment>
    <comment ref="U83" authorId="96" shapeId="0" xr:uid="{9446F568-5705-482B-98C1-57F3D627CC7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84" authorId="97" shapeId="0" xr:uid="{C0A33B4A-CD76-4FDE-B1EC-4EB1191DAB43}">
      <text>
        <t>[Threaded comment]
Your version of Excel allows you to read this threaded comment; however, any edits to it will get removed if the file is opened in a newer version of Excel. Learn more: https://go.microsoft.com/fwlink/?linkid=870924
Comment:
    Annual booked Sept 6</t>
      </text>
    </comment>
    <comment ref="M85" authorId="98" shapeId="0" xr:uid="{5B124C04-A834-4E25-840C-58FB389E0785}">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Q86" authorId="99" shapeId="0" xr:uid="{E0EE832A-64A0-432D-8AD5-BD309C22853C}">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O87" authorId="100" shapeId="0" xr:uid="{F0A54310-76B3-4A24-9444-4020D4BA7092}">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T87" authorId="101" shapeId="0" xr:uid="{730D9131-F370-4A0F-9ED1-D9AC3A100EB6}">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N89" authorId="102" shapeId="0" xr:uid="{8A2D6F7A-099B-4046-B904-7B880D0C3C5C}">
      <text>
        <t xml:space="preserve">[Threaded comment]
Your version of Excel allows you to read this threaded comment; however, any edits to it will get removed if the file is opened in a newer version of Excel. Learn more: https://go.microsoft.com/fwlink/?linkid=870924
Comment:
    Key got swapped onto a different route accidentally. </t>
      </text>
    </comment>
    <comment ref="Q89" authorId="103" shapeId="0" xr:uid="{EBCB8DAF-7B64-4A5B-BE2B-8A0BF51E2FD6}">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U89" authorId="104" shapeId="0" xr:uid="{E2A5FDAD-3E80-4A79-ADED-C635F17B6A5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90" authorId="105" shapeId="0" xr:uid="{D8E07DAE-C954-4A4B-A0B2-3FF74B6EA166}">
      <text>
        <t>[Threaded comment]
Your version of Excel allows you to read this threaded comment; however, any edits to it will get removed if the file is opened in a newer version of Excel. Learn more: https://go.microsoft.com/fwlink/?linkid=870924
Comment:
    Annual booked April 19</t>
      </text>
    </comment>
    <comment ref="L91" authorId="106" shapeId="0" xr:uid="{581EEFBC-CB89-4CC5-ACE4-C9565BC3C1B8}">
      <text>
        <t>[Threaded comment]
Your version of Excel allows you to read this threaded comment; however, any edits to it will get removed if the file is opened in a newer version of Excel. Learn more: https://go.microsoft.com/fwlink/?linkid=870924
Comment:
    Booked Feb 14</t>
      </text>
    </comment>
    <comment ref="M92" authorId="107" shapeId="0" xr:uid="{A0B85A12-680F-4D03-AB3A-6CA5FBF76DC0}">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B93" authorId="108" shapeId="0" xr:uid="{587C66E0-1288-4BB2-B3B8-3BB76A7B522C}">
      <text>
        <r>
          <rPr>
            <b/>
            <sz val="9"/>
            <color indexed="81"/>
            <rFont val="Tahoma"/>
            <family val="2"/>
          </rPr>
          <t>Weston, Tanya:April 5/23</t>
        </r>
        <r>
          <rPr>
            <sz val="9"/>
            <color indexed="81"/>
            <rFont val="Tahoma"/>
            <family val="2"/>
          </rPr>
          <t xml:space="preserve">
edited from Logan's Pub to 1196 Strata Corp...</t>
        </r>
      </text>
    </comment>
    <comment ref="M93" authorId="109" shapeId="0" xr:uid="{42541B63-2776-4A98-9321-5ED2D4C0BCAE}">
      <text>
        <t>[Threaded comment]
Your version of Excel allows you to read this threaded comment; however, any edits to it will get removed if the file is opened in a newer version of Excel. Learn more: https://go.microsoft.com/fwlink/?linkid=870924
Comment:
    Booked on Mar 4</t>
      </text>
    </comment>
    <comment ref="T93" authorId="110" shapeId="0" xr:uid="{5F7CD020-FD04-4B00-8D25-F868ACCA973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94" authorId="111" shapeId="0" xr:uid="{F7DF33A5-40BD-428A-80BD-449DEDB8FA0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94" authorId="112" shapeId="0" xr:uid="{7252FFE5-D4CB-4120-A12C-98BA20EB4F75}">
      <text>
        <t>[Threaded comment]
Your version of Excel allows you to read this threaded comment; however, any edits to it will get removed if the file is opened in a newer version of Excel. Learn more: https://go.microsoft.com/fwlink/?linkid=870924
Comment:
    Annual booked October 7</t>
      </text>
    </comment>
    <comment ref="N96" authorId="113" shapeId="0" xr:uid="{31633277-6315-42C7-BC19-2E47A33E217E}">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N97" authorId="114" shapeId="0" xr:uid="{72AA3EB8-B8DC-43C4-B112-077BC701857E}">
      <text>
        <t>[Threaded comment]
Your version of Excel allows you to read this threaded comment; however, any edits to it will get removed if the file is opened in a newer version of Excel. Learn more: https://go.microsoft.com/fwlink/?linkid=870924
Comment:
    Annual booked April 26</t>
      </text>
    </comment>
    <comment ref="S97" authorId="115" shapeId="0" xr:uid="{6E99EF50-2DDF-44C8-933C-C4D0FE2F597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98" authorId="116" shapeId="0" xr:uid="{42DB4327-356D-451D-95BB-5E30E265F3EF}">
      <text>
        <t>[Threaded comment]
Your version of Excel allows you to read this threaded comment; however, any edits to it will get removed if the file is opened in a newer version of Excel. Learn more: https://go.microsoft.com/fwlink/?linkid=870924
Comment:
    Key signed out during MBT</t>
      </text>
    </comment>
    <comment ref="U99" authorId="117" shapeId="0" xr:uid="{976C9661-2916-42C5-88DA-2C18CF677F5B}">
      <text>
        <t>[Threaded comment]
Your version of Excel allows you to read this threaded comment; however, any edits to it will get removed if the file is opened in a newer version of Excel. Learn more: https://go.microsoft.com/fwlink/?linkid=870924
Comment:
    Annual booked Niv 5</t>
      </text>
    </comment>
    <comment ref="L100" authorId="118" shapeId="0" xr:uid="{51D239C5-8C4C-450E-80E2-F43A612D9E81}">
      <text>
        <t xml:space="preserve">[Threaded comment]
Your version of Excel allows you to read this threaded comment; however, any edits to it will get removed if the file is opened in a newer version of Excel. Learn more: https://go.microsoft.com/fwlink/?linkid=870924
Comment:
    Site swapped PM's. Need to confirm if we continue service. </t>
      </text>
    </comment>
    <comment ref="U101" authorId="119" shapeId="0" xr:uid="{C9ECB798-0F81-4878-8C25-26DDD2AFE925}">
      <text>
        <t>[Threaded comment]
Your version of Excel allows you to read this threaded comment; however, any edits to it will get removed if the file is opened in a newer version of Excel. Learn more: https://go.microsoft.com/fwlink/?linkid=870924
Comment:
    No Access</t>
      </text>
    </comment>
    <comment ref="O102" authorId="120" shapeId="0" xr:uid="{17C6729B-A65E-4AF9-BDC5-2651C4B133D4}">
      <text>
        <t>[Threaded comment]
Your version of Excel allows you to read this threaded comment; however, any edits to it will get removed if the file is opened in a newer version of Excel. Learn more: https://go.microsoft.com/fwlink/?linkid=870924
Comment:
    Annual booked May 31</t>
      </text>
    </comment>
    <comment ref="M103" authorId="121" shapeId="0" xr:uid="{20F3D9F8-AE2C-4213-9189-E0B4443B9052}">
      <text>
        <t>[Threaded comment]
Your version of Excel allows you to read this threaded comment; however, any edits to it will get removed if the file is opened in a newer version of Excel. Learn more: https://go.microsoft.com/fwlink/?linkid=870924
Comment:
    Booked Mar 14</t>
      </text>
    </comment>
    <comment ref="S104" authorId="122" shapeId="0" xr:uid="{E8F329BE-500F-4FF1-9F67-1A055FC0B4D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105" authorId="123" shapeId="0" xr:uid="{E5B14216-1395-4681-8B36-92796ED91F00}">
      <text>
        <t>[Threaded comment]
Your version of Excel allows you to read this threaded comment; however, any edits to it will get removed if the file is opened in a newer version of Excel. Learn more: https://go.microsoft.com/fwlink/?linkid=870924
Comment:
    Booked April 11</t>
      </text>
    </comment>
    <comment ref="O105" authorId="124" shapeId="0" xr:uid="{12E93F3E-3C94-4FCD-937F-47CD04C74F0D}">
      <text>
        <t>[Threaded comment]
Your version of Excel allows you to read this threaded comment; however, any edits to it will get removed if the file is opened in a newer version of Excel. Learn more: https://go.microsoft.com/fwlink/?linkid=870924
Comment:
    Annual done on May 6</t>
      </text>
    </comment>
    <comment ref="L106" authorId="125" shapeId="0" xr:uid="{0158730B-5B9D-4A50-82AD-32110390A8E8}">
      <text>
        <t>[Threaded comment]
Your version of Excel allows you to read this threaded comment; however, any edits to it will get removed if the file is opened in a newer version of Excel. Learn more: https://go.microsoft.com/fwlink/?linkid=870924
Comment:
    BOOKED Feb 15</t>
      </text>
    </comment>
    <comment ref="U108" authorId="126" shapeId="0" xr:uid="{F58B785F-6BCF-4C95-9789-40C0B856ABCB}">
      <text>
        <t>[Threaded comment]
Your version of Excel allows you to read this threaded comment; however, any edits to it will get removed if the file is opened in a newer version of Excel. Learn more: https://go.microsoft.com/fwlink/?linkid=870924
Comment:
    Annual booked Nov 12</t>
      </text>
    </comment>
    <comment ref="S109" authorId="127" shapeId="0" xr:uid="{932B38E6-1015-4076-BCCD-0B62A116D64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110" authorId="128" shapeId="0" xr:uid="{92EC9A06-4E32-4CD1-94D4-0B2C2C17AF01}">
      <text>
        <t>[Threaded comment]
Your version of Excel allows you to read this threaded comment; however, any edits to it will get removed if the file is opened in a newer version of Excel. Learn more: https://go.microsoft.com/fwlink/?linkid=870924
Comment:
    Annual booked Oct 1</t>
      </text>
    </comment>
    <comment ref="T111" authorId="129" shapeId="0" xr:uid="{5CBD7487-6CC6-4603-9A2D-804980FB76E8}">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M113" authorId="130" shapeId="0" xr:uid="{81B45AA4-E2FD-40D4-A87A-85E95966D6A2}">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113" authorId="131" shapeId="0" xr:uid="{4C497001-7B2D-4085-9E45-727D69C6FAA8}">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M114" authorId="132" shapeId="0" xr:uid="{D07B63B3-2720-4167-B299-C3BC68F39F3A}">
      <text>
        <t>[Threaded comment]
Your version of Excel allows you to read this threaded comment; however, any edits to it will get removed if the file is opened in a newer version of Excel. Learn more: https://go.microsoft.com/fwlink/?linkid=870924
Comment:
    Booked annual March 21</t>
      </text>
    </comment>
    <comment ref="P114" authorId="133" shapeId="0" xr:uid="{65725DCD-D914-42F8-9861-ACF21A6CF160}">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Q116" authorId="134" shapeId="0" xr:uid="{60C2313C-0243-47D7-9978-DCCE41F7F310}">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R116" authorId="135" shapeId="0" xr:uid="{5437C9D5-F98A-4078-8E56-C43F90A163DC}">
      <text>
        <t>[Threaded comment]
Your version of Excel allows you to read this threaded comment; however, any edits to it will get removed if the file is opened in a newer version of Excel. Learn more: https://go.microsoft.com/fwlink/?linkid=870924
Comment:
    MBT missed. Site needed to be tested in the morning, but was on the route for afternoon arrival</t>
      </text>
    </comment>
    <comment ref="M117" authorId="136" shapeId="0" xr:uid="{46837FA3-B086-4896-AC1C-43E24E31C0CE}">
      <text>
        <t>[Threaded comment]
Your version of Excel allows you to read this threaded comment; however, any edits to it will get removed if the file is opened in a newer version of Excel. Learn more: https://go.microsoft.com/fwlink/?linkid=870924
Comment:
    Booked annual March 28</t>
      </text>
    </comment>
    <comment ref="Q118" authorId="137" shapeId="0" xr:uid="{F6B5AF60-22F5-4BCE-B6B7-604585817C41}">
      <text>
        <t>[Threaded comment]
Your version of Excel allows you to read this threaded comment; however, any edits to it will get removed if the file is opened in a newer version of Excel. Learn more: https://go.microsoft.com/fwlink/?linkid=870924
Comment:
    Annual booked July 22-24</t>
      </text>
    </comment>
    <comment ref="U118" authorId="138" shapeId="0" xr:uid="{25D9719C-0EB3-41BD-851E-37A9C046450D}">
      <text>
        <t xml:space="preserve">[Threaded comment]
Your version of Excel allows you to read this threaded comment; however, any edits to it will get removed if the file is opened in a newer version of Excel. Learn more: https://go.microsoft.com/fwlink/?linkid=870924
Comment:
    Annual #2 booked November 18 &amp; 19
</t>
      </text>
    </comment>
    <comment ref="P119" authorId="139" shapeId="0" xr:uid="{01A49EE2-346B-4286-B678-AA74B22B7A39}">
      <text>
        <t>[Threaded comment]
Your version of Excel allows you to read this threaded comment; however, any edits to it will get removed if the file is opened in a newer version of Excel. Learn more: https://go.microsoft.com/fwlink/?linkid=870924
Comment:
    Annual booked June 4</t>
      </text>
    </comment>
    <comment ref="P120" authorId="140" shapeId="0" xr:uid="{0204DA33-881D-4C33-9F08-5F35FFB1D453}">
      <text>
        <t>[Threaded comment]
Your version of Excel allows you to read this threaded comment; however, any edits to it will get removed if the file is opened in a newer version of Excel. Learn more: https://go.microsoft.com/fwlink/?linkid=870924
Comment:
    Annual booked June 3</t>
      </text>
    </comment>
    <comment ref="O121" authorId="141" shapeId="0" xr:uid="{156A9BB2-01F6-4F22-8365-BC55E2F6F8DA}">
      <text>
        <t>[Threaded comment]
Your version of Excel allows you to read this threaded comment; however, any edits to it will get removed if the file is opened in a newer version of Excel. Learn more: https://go.microsoft.com/fwlink/?linkid=870924
Comment:
    Annual booked May 29</t>
      </text>
    </comment>
    <comment ref="O122" authorId="142" shapeId="0" xr:uid="{189CADE3-3365-40A7-9FAA-D3C9A1E8D010}">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U124" authorId="143" shapeId="0" xr:uid="{9AB86F49-736B-431C-A012-38998A098D8B}">
      <text>
        <t>[Threaded comment]
Your version of Excel allows you to read this threaded comment; however, any edits to it will get removed if the file is opened in a newer version of Excel. Learn more: https://go.microsoft.com/fwlink/?linkid=870924
Comment:
    Annual booked Nov 1</t>
      </text>
    </comment>
    <comment ref="Q125" authorId="144" shapeId="0" xr:uid="{85214BB5-1D64-4F6F-836D-055E4ED44F01}">
      <text>
        <t>[Threaded comment]
Your version of Excel allows you to read this threaded comment; however, any edits to it will get removed if the file is opened in a newer version of Excel. Learn more: https://go.microsoft.com/fwlink/?linkid=870924
Comment:
    Investigating missing key</t>
      </text>
    </comment>
    <comment ref="R125" authorId="145" shapeId="0" xr:uid="{5DC1CD21-AAFC-43CD-8B04-2FAFBB80CEC8}">
      <text>
        <t>[Threaded comment]
Your version of Excel allows you to read this threaded comment; however, any edits to it will get removed if the file is opened in a newer version of Excel. Learn more: https://go.microsoft.com/fwlink/?linkid=870924
Comment:
    No access 2024. Site contacted for electrical room key.</t>
      </text>
    </comment>
    <comment ref="S126" authorId="146" shapeId="0" xr:uid="{6C6B949B-4B20-426B-98BC-270B1DC98837}">
      <text>
        <t>[Threaded comment]
Your version of Excel allows you to read this threaded comment; however, any edits to it will get removed if the file is opened in a newer version of Excel. Learn more: https://go.microsoft.com/fwlink/?linkid=870924
Comment:
    Annual booked September 3</t>
      </text>
    </comment>
    <comment ref="Q127" authorId="147" shapeId="0" xr:uid="{698B2C54-F0B6-4EA2-9E66-0A746246F898}">
      <text>
        <t>[Threaded comment]
Your version of Excel allows you to read this threaded comment; however, any edits to it will get removed if the file is opened in a newer version of Excel. Learn more: https://go.microsoft.com/fwlink/?linkid=870924
Comment:
    Annual booked July 22-24</t>
      </text>
    </comment>
    <comment ref="U127" authorId="148" shapeId="0" xr:uid="{BB9CA76F-AC0B-4554-848F-D30419B0E0F6}">
      <text>
        <t xml:space="preserve">[Threaded comment]
Your version of Excel allows you to read this threaded comment; however, any edits to it will get removed if the file is opened in a newer version of Excel. Learn more: https://go.microsoft.com/fwlink/?linkid=870924
Comment:
    Annual #2 booked November 18 &amp; 19
</t>
      </text>
    </comment>
    <comment ref="O128" authorId="149" shapeId="0" xr:uid="{09E08075-D570-4DAE-AC99-C46AA8FE0BE2}">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Q129" authorId="150" shapeId="0" xr:uid="{5D7FE550-46C8-4DA4-9235-E9615C47C53D}">
      <text>
        <t>[Threaded comment]
Your version of Excel allows you to read this threaded comment; however, any edits to it will get removed if the file is opened in a newer version of Excel. Learn more: https://go.microsoft.com/fwlink/?linkid=870924
Comment:
    Annual booked July 26</t>
      </text>
    </comment>
    <comment ref="M130" authorId="151" shapeId="0" xr:uid="{27EF1A30-4B39-4740-A324-26FC2DEE9A02}">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U130" authorId="152" shapeId="0" xr:uid="{EFF97D78-65F0-4A42-9661-972370BC8CA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131" authorId="153" shapeId="0" xr:uid="{711C0764-D62C-4158-A883-5CA6B49386DF}">
      <text>
        <t>[Threaded comment]
Your version of Excel allows you to read this threaded comment; however, any edits to it will get removed if the file is opened in a newer version of Excel. Learn more: https://go.microsoft.com/fwlink/?linkid=870924
Comment:
    Annual booked Aug 27</t>
      </text>
    </comment>
    <comment ref="K132" authorId="154" shapeId="0" xr:uid="{894008B4-4D84-4307-9FAB-DF70EEF8A230}">
      <text>
        <t>[Threaded comment]
Your version of Excel allows you to read this threaded comment; however, any edits to it will get removed if the file is opened in a newer version of Excel. Learn more: https://go.microsoft.com/fwlink/?linkid=870924
Comment:
    Keys didn't work. TBD on if we charge or not</t>
      </text>
    </comment>
    <comment ref="L132" authorId="155" shapeId="0" xr:uid="{6267B8CB-DD9A-41E1-AF06-DB5DB255D2D2}">
      <text>
        <t>[Threaded comment]
Your version of Excel allows you to read this threaded comment; however, any edits to it will get removed if the file is opened in a newer version of Excel. Learn more: https://go.microsoft.com/fwlink/?linkid=870924
Comment:
    No access, key not updated.</t>
      </text>
    </comment>
    <comment ref="Q132" authorId="156" shapeId="0" xr:uid="{10067BB5-D084-4F10-81A1-B35910AE90E3}">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O133" authorId="157" shapeId="0" xr:uid="{221F8A47-D4B7-4B2E-B8D3-BC8A0729D645}">
      <text>
        <t>[Threaded comment]
Your version of Excel allows you to read this threaded comment; however, any edits to it will get removed if the file is opened in a newer version of Excel. Learn more: https://go.microsoft.com/fwlink/?linkid=870924
Comment:
    Annual booked May 13</t>
      </text>
    </comment>
    <comment ref="N135" authorId="158" shapeId="0" xr:uid="{F8BB507C-1183-4D3D-9E5F-0DCDDF7AFA64}">
      <text>
        <t>[Threaded comment]
Your version of Excel allows you to read this threaded comment; however, any edits to it will get removed if the file is opened in a newer version of Excel. Learn more: https://go.microsoft.com/fwlink/?linkid=870924
Comment:
    Annual booked April 18</t>
      </text>
    </comment>
    <comment ref="U135" authorId="159" shapeId="0" xr:uid="{9F4DC4D7-59A3-4C7F-8C62-8425608E37C5}">
      <text>
        <t xml:space="preserve">[Threaded comment]
Your version of Excel allows you to read this threaded comment; however, any edits to it will get removed if the file is opened in a newer version of Excel. Learn more: https://go.microsoft.com/fwlink/?linkid=870924
Comment:
    Cancelled. Building is to be demolished. </t>
      </text>
    </comment>
    <comment ref="T136" authorId="160" shapeId="0" xr:uid="{5454A429-4A0E-451E-9270-D16D25549401}">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Q138" authorId="161" shapeId="0" xr:uid="{71EF98C8-7566-47EB-BD13-2426D6BDC285}">
      <text>
        <t>[Threaded comment]
Your version of Excel allows you to read this threaded comment; however, any edits to it will get removed if the file is opened in a newer version of Excel. Learn more: https://go.microsoft.com/fwlink/?linkid=870924
Comment:
    Annual booked July 22-24</t>
      </text>
    </comment>
    <comment ref="U138" authorId="162" shapeId="0" xr:uid="{F30DB642-F138-4D73-89DF-C105400354A9}">
      <text>
        <t xml:space="preserve">[Threaded comment]
Your version of Excel allows you to read this threaded comment; however, any edits to it will get removed if the file is opened in a newer version of Excel. Learn more: https://go.microsoft.com/fwlink/?linkid=870924
Comment:
    Annual #2 booked November 18 &amp; 19
</t>
      </text>
    </comment>
    <comment ref="R139" authorId="163" shapeId="0" xr:uid="{3A74C4F6-0BDB-4D30-B65D-4C3482444CBE}">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O140" authorId="164" shapeId="0" xr:uid="{1631C9F7-8B55-4795-B13B-1C96FDA0ABE0}">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U140" authorId="165" shapeId="0" xr:uid="{DC9C0854-6F54-4F09-88C0-72E7D711022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41" authorId="166" shapeId="0" xr:uid="{BE4B56DB-EF1C-45F1-ABC3-F3EBBD530C01}">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141" authorId="167" shapeId="0" xr:uid="{83D0C07F-4293-4F0E-8798-972DD8D82EFD}">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I142" authorId="168" shapeId="0" xr:uid="{B3A61B02-27A0-4996-9B1C-B1B9C0FDB7BE}">
      <text>
        <r>
          <rPr>
            <b/>
            <sz val="9"/>
            <color indexed="81"/>
            <rFont val="Tahoma"/>
            <family val="2"/>
          </rPr>
          <t>Samantha D'Amour:</t>
        </r>
        <r>
          <rPr>
            <sz val="9"/>
            <color indexed="81"/>
            <rFont val="Tahoma"/>
            <family val="2"/>
          </rPr>
          <t xml:space="preserve">
was 2nd Tuesday</t>
        </r>
      </text>
    </comment>
    <comment ref="U143" authorId="169" shapeId="0" xr:uid="{0CD329DC-5339-4986-BD3F-BD9944F5B28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44" authorId="170" shapeId="0" xr:uid="{70A2C68C-B83F-43F3-927F-F6D9D1CCE498}">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S144" authorId="171" shapeId="0" xr:uid="{FBBB05CE-61E1-4EA9-BCAA-6FFE650FA5EA}">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I146" authorId="168" shapeId="0" xr:uid="{A8D48DE4-E65C-4E86-ABE4-B8EC7C1610F7}">
      <text>
        <r>
          <rPr>
            <b/>
            <sz val="9"/>
            <color indexed="81"/>
            <rFont val="Tahoma"/>
            <family val="2"/>
          </rPr>
          <t>Samantha D'Amour:</t>
        </r>
        <r>
          <rPr>
            <sz val="9"/>
            <color indexed="81"/>
            <rFont val="Tahoma"/>
            <family val="2"/>
          </rPr>
          <t xml:space="preserve">
was 2nd Tuesday</t>
        </r>
      </text>
    </comment>
    <comment ref="U146" authorId="172" shapeId="0" xr:uid="{1E557FD8-BE10-460B-81CF-C82832C641DB}">
      <text>
        <t>[Threaded comment]
Your version of Excel allows you to read this threaded comment; however, any edits to it will get removed if the file is opened in a newer version of Excel. Learn more: https://go.microsoft.com/fwlink/?linkid=870924
Comment:
    Annual booked Nov 5</t>
      </text>
    </comment>
    <comment ref="P147" authorId="173" shapeId="0" xr:uid="{45F74B68-3CC0-4D79-8518-7D57E70AE501}">
      <text>
        <t>[Threaded comment]
Your version of Excel allows you to read this threaded comment; however, any edits to it will get removed if the file is opened in a newer version of Excel. Learn more: https://go.microsoft.com/fwlink/?linkid=870924
Comment:
    Annual booked June 25</t>
      </text>
    </comment>
    <comment ref="P149" authorId="174" shapeId="0" xr:uid="{2F5359DA-58B2-4660-AAF4-4EB14B7DE702}">
      <text>
        <t>[Threaded comment]
Your version of Excel allows you to read this threaded comment; however, any edits to it will get removed if the file is opened in a newer version of Excel. Learn more: https://go.microsoft.com/fwlink/?linkid=870924
Comment:
    Annual booked June 21</t>
      </text>
    </comment>
    <comment ref="T149" authorId="175" shapeId="0" xr:uid="{21D8F1C4-14BC-4818-B460-AB41032A611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150" authorId="176" shapeId="0" xr:uid="{4255F80C-8588-4185-91ED-7A861905D790}">
      <text>
        <t>[Threaded comment]
Your version of Excel allows you to read this threaded comment; however, any edits to it will get removed if the file is opened in a newer version of Excel. Learn more: https://go.microsoft.com/fwlink/?linkid=870924
Comment:
    Annual booked July 16</t>
      </text>
    </comment>
    <comment ref="U150" authorId="177" shapeId="0" xr:uid="{3229185F-75AF-4131-B170-ED8F0377639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51" authorId="178" shapeId="0" xr:uid="{D9F73E30-DDB1-4667-B568-D722A0CEA77B}">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U152" authorId="179" shapeId="0" xr:uid="{D8A1C171-0334-447F-845C-5258468BB16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154" authorId="180" shapeId="0" xr:uid="{00DFC2C3-0100-4089-99E5-1BD16AA13C3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155" authorId="181" shapeId="0" xr:uid="{82B921AC-0B3E-4336-9497-EFCC5CB9E98E}">
      <text>
        <t>[Threaded comment]
Your version of Excel allows you to read this threaded comment; however, any edits to it will get removed if the file is opened in a newer version of Excel. Learn more: https://go.microsoft.com/fwlink/?linkid=870924
Comment:
    Annual booked June 18</t>
      </text>
    </comment>
    <comment ref="S155" authorId="182" shapeId="0" xr:uid="{CEC360A4-20A3-4CF9-88F2-C96E03E7A0D1}">
      <text>
        <t>[Threaded comment]
Your version of Excel allows you to read this threaded comment; however, any edits to it will get removed if the file is opened in a newer version of Excel. Learn more: https://go.microsoft.com/fwlink/?linkid=870924
Comment:
    On hold until October 2024</t>
      </text>
    </comment>
    <comment ref="K158" authorId="183" shapeId="0" xr:uid="{B08A5DDD-C1D3-4498-B914-465AE2057B46}">
      <text>
        <t>[Threaded comment]
Your version of Excel allows you to read this threaded comment; however, any edits to it will get removed if the file is opened in a newer version of Excel. Learn more: https://go.microsoft.com/fwlink/?linkid=870924
Comment:
    Booked January 30</t>
      </text>
    </comment>
    <comment ref="T158" authorId="184" shapeId="0" xr:uid="{62CDAABB-BB57-4331-A685-464852904735}">
      <text>
        <t>[Threaded comment]
Your version of Excel allows you to read this threaded comment; however, any edits to it will get removed if the file is opened in a newer version of Excel. Learn more: https://go.microsoft.com/fwlink/?linkid=870924
Comment:
    Religious holiday during October 3 - site sent an email to not test during that day</t>
      </text>
    </comment>
    <comment ref="O159" authorId="185" shapeId="0" xr:uid="{19FCD596-1BB1-468A-9A23-709183FD84DA}">
      <text>
        <t>[Threaded comment]
Your version of Excel allows you to read this threaded comment; however, any edits to it will get removed if the file is opened in a newer version of Excel. Learn more: https://go.microsoft.com/fwlink/?linkid=870924
Comment:
    Annual booked May 13-14</t>
      </text>
    </comment>
    <comment ref="U160" authorId="186" shapeId="0" xr:uid="{CD7AC34C-C69F-4EDD-AE57-19FCCF51454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161" authorId="187" shapeId="0" xr:uid="{78BA799D-F144-4FCD-BE92-D3CDCD944FE1}">
      <text>
        <t>[Threaded comment]
Your version of Excel allows you to read this threaded comment; however, any edits to it will get removed if the file is opened in a newer version of Excel. Learn more: https://go.microsoft.com/fwlink/?linkid=870924
Comment:
    Annual booked April 18-19</t>
      </text>
    </comment>
    <comment ref="L162" authorId="188" shapeId="0" xr:uid="{FF5B538D-FBD8-4290-A76C-9CE4DE893B5E}">
      <text>
        <t>[Threaded comment]
Your version of Excel allows you to read this threaded comment; however, any edits to it will get removed if the file is opened in a newer version of Excel. Learn more: https://go.microsoft.com/fwlink/?linkid=870924
Comment:
    Booked Feb 20</t>
      </text>
    </comment>
    <comment ref="T163" authorId="189" shapeId="0" xr:uid="{BE7C9228-984B-4887-9AC3-4DAA171329C1}">
      <text>
        <t>[Threaded comment]
Your version of Excel allows you to read this threaded comment; however, any edits to it will get removed if the file is opened in a newer version of Excel. Learn more: https://go.microsoft.com/fwlink/?linkid=870924
Comment:
    Annual booked Oct 4</t>
      </text>
    </comment>
    <comment ref="H164" authorId="168" shapeId="0" xr:uid="{8D5A717B-E19B-49A9-BB5A-392E8B51FAC7}">
      <text>
        <r>
          <rPr>
            <b/>
            <sz val="9"/>
            <color indexed="81"/>
            <rFont val="Tahoma"/>
            <family val="2"/>
          </rPr>
          <t>Samantha D'Amour:</t>
        </r>
        <r>
          <rPr>
            <sz val="9"/>
            <color indexed="81"/>
            <rFont val="Tahoma"/>
            <family val="2"/>
          </rPr>
          <t xml:space="preserve">
Received keys July 26/22</t>
        </r>
      </text>
    </comment>
    <comment ref="M164" authorId="190" shapeId="0" xr:uid="{9BAB1D4E-7F01-4B09-8CC5-C9290EB2EBB3}">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164" authorId="191" shapeId="0" xr:uid="{81FEDC45-D081-4F79-97D3-30952F47DF1B}">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Q164" authorId="192" shapeId="0" xr:uid="{B4FF44E1-B7EB-49B5-9C2E-5E9D2A92DCD1}">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L166" authorId="193" shapeId="0" xr:uid="{AE974E44-3397-44B0-AE45-D2A0C0B83C88}">
      <text>
        <t>[Threaded comment]
Your version of Excel allows you to read this threaded comment; however, any edits to it will get removed if the file is opened in a newer version of Excel. Learn more: https://go.microsoft.com/fwlink/?linkid=870924
Comment:
    Booked Feb 8</t>
      </text>
    </comment>
    <comment ref="U166" authorId="194" shapeId="0" xr:uid="{30DEB36A-6745-4EF6-A3E8-94D97589E90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167" authorId="195" shapeId="0" xr:uid="{B93DD6A0-9B1E-4CFA-B640-A6EA68AA6E67}">
      <text>
        <t>[Threaded comment]
Your version of Excel allows you to read this threaded comment; however, any edits to it will get removed if the file is opened in a newer version of Excel. Learn more: https://go.microsoft.com/fwlink/?linkid=870924
Comment:
    Annual booked July 5</t>
      </text>
    </comment>
    <comment ref="T168" authorId="196" shapeId="0" xr:uid="{D4DC5C48-7A4C-4720-81E9-4323F4FFE22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169" authorId="197" shapeId="0" xr:uid="{0D46A891-D89D-4612-9808-58365B2F4B80}">
      <text>
        <t>[Threaded comment]
Your version of Excel allows you to read this threaded comment; however, any edits to it will get removed if the file is opened in a newer version of Excel. Learn more: https://go.microsoft.com/fwlink/?linkid=870924
Comment:
    Annual booked July 12</t>
      </text>
    </comment>
    <comment ref="U169" authorId="198" shapeId="0" xr:uid="{F2BAA9CC-6594-4B85-BAAD-ACD626A12AA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H170" authorId="168" shapeId="0" xr:uid="{DB32F23E-B307-41DA-9019-97AA18232DAA}">
      <text>
        <r>
          <rPr>
            <b/>
            <sz val="9"/>
            <color indexed="81"/>
            <rFont val="Tahoma"/>
            <family val="2"/>
          </rPr>
          <t>Samantha D'Amour:</t>
        </r>
        <r>
          <rPr>
            <sz val="9"/>
            <color indexed="81"/>
            <rFont val="Tahoma"/>
            <family val="2"/>
          </rPr>
          <t xml:space="preserve">
Meet Mark Mutz for Access
</t>
        </r>
      </text>
    </comment>
    <comment ref="Q170" authorId="199" shapeId="0" xr:uid="{B67FA910-E517-4A96-B7CC-2654DF85CC81}">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S170" authorId="200" shapeId="0" xr:uid="{EFDB82D8-3D30-41D6-B57C-732CA668E39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71" authorId="201" shapeId="0" xr:uid="{D770D559-567A-49D6-A4A6-C92771A9DF17}">
      <text>
        <t>[Threaded comment]
Your version of Excel allows you to read this threaded comment; however, any edits to it will get removed if the file is opened in a newer version of Excel. Learn more: https://go.microsoft.com/fwlink/?linkid=870924
Comment:
    Annual March 19</t>
      </text>
    </comment>
    <comment ref="P172" authorId="202" shapeId="0" xr:uid="{F51EB8AA-9581-489A-8D4D-F8EB4C15F0B6}">
      <text>
        <t>[Threaded comment]
Your version of Excel allows you to read this threaded comment; however, any edits to it will get removed if the file is opened in a newer version of Excel. Learn more: https://go.microsoft.com/fwlink/?linkid=870924
Comment:
    Annual booked June 13</t>
      </text>
    </comment>
    <comment ref="T173" authorId="203" shapeId="0" xr:uid="{056318B0-1852-44D4-8752-131D45A01BC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174" authorId="204" shapeId="0" xr:uid="{797289C7-539F-479B-AD9F-DC763B8F7861}">
      <text>
        <t>[Threaded comment]
Your version of Excel allows you to read this threaded comment; however, any edits to it will get removed if the file is opened in a newer version of Excel. Learn more: https://go.microsoft.com/fwlink/?linkid=870924
Comment:
    Annual booked Nov 8</t>
      </text>
    </comment>
    <comment ref="L175" authorId="205" shapeId="0" xr:uid="{54AF7C01-B27F-44D3-AF0D-97BB12F86704}">
      <text>
        <t>[Threaded comment]
Your version of Excel allows you to read this threaded comment; however, any edits to it will get removed if the file is opened in a newer version of Excel. Learn more: https://go.microsoft.com/fwlink/?linkid=870924
Comment:
    Annual scheduled Feb 8th. MBT not done</t>
      </text>
    </comment>
    <comment ref="N175" authorId="206" shapeId="0" xr:uid="{E95B44DF-4E71-4E13-B506-4BEFF17A4C62}">
      <text>
        <t>[Threaded comment]
Your version of Excel allows you to read this threaded comment; however, any edits to it will get removed if the file is opened in a newer version of Excel. Learn more: https://go.microsoft.com/fwlink/?linkid=870924
Comment:
    Charge for this service. Manager did not answer buzzer</t>
      </text>
    </comment>
    <comment ref="T176" authorId="207" shapeId="0" xr:uid="{B75A46D5-40CC-4766-92D7-0066235305EE}">
      <text>
        <t>[Threaded comment]
Your version of Excel allows you to read this threaded comment; however, any edits to it will get removed if the file is opened in a newer version of Excel. Learn more: https://go.microsoft.com/fwlink/?linkid=870924
Comment:
    Annual booked Oct 16-17</t>
      </text>
    </comment>
    <comment ref="L177" authorId="208" shapeId="0" xr:uid="{362AFEAE-97F1-436C-9CAE-75F3043A4658}">
      <text>
        <t>[Threaded comment]
Your version of Excel allows you to read this threaded comment; however, any edits to it will get removed if the file is opened in a newer version of Excel. Learn more: https://go.microsoft.com/fwlink/?linkid=870924
Comment:
    Booked Feb 23</t>
      </text>
    </comment>
    <comment ref="U177" authorId="209" shapeId="0" xr:uid="{0B2E8A21-4C57-489E-902E-C4BEA9A5F23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79" authorId="210" shapeId="0" xr:uid="{6513C478-12E8-4CC4-AE07-7A7501E0BE3A}">
      <text>
        <t>[Threaded comment]
Your version of Excel allows you to read this threaded comment; however, any edits to it will get removed if the file is opened in a newer version of Excel. Learn more: https://go.microsoft.com/fwlink/?linkid=870924
Comment:
    Annual booked May 15-17</t>
      </text>
    </comment>
    <comment ref="M180" authorId="211" shapeId="0" xr:uid="{80EA46F9-ED94-41CE-A3C2-0F6EDBC2904E}">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K181" authorId="212" shapeId="0" xr:uid="{AF16A52E-566D-4C0A-B20D-2C7A0E5B91A8}">
      <text>
        <t>[Threaded comment]
Your version of Excel allows you to read this threaded comment; however, any edits to it will get removed if the file is opened in a newer version of Excel. Learn more: https://go.microsoft.com/fwlink/?linkid=870924
Comment:
    Booked January 19</t>
      </text>
    </comment>
    <comment ref="T181" authorId="213" shapeId="0" xr:uid="{E160BB19-0D65-4F1D-9A31-661F938CC05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182" authorId="214" shapeId="0" xr:uid="{9B728098-C373-48B2-A598-BD4DF7BF549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183" authorId="215" shapeId="0" xr:uid="{7AA6BEB2-60F5-4ECB-8AB6-9AAE2CC342EE}">
      <text>
        <t>[Threaded comment]
Your version of Excel allows you to read this threaded comment; however, any edits to it will get removed if the file is opened in a newer version of Excel. Learn more: https://go.microsoft.com/fwlink/?linkid=870924
Comment:
    Booked Feb 7</t>
      </text>
    </comment>
    <comment ref="K184" authorId="216" shapeId="0" xr:uid="{E50C765D-51AC-4D08-B247-000C2730C9E8}">
      <text>
        <t>[Threaded comment]
Your version of Excel allows you to read this threaded comment; however, any edits to it will get removed if the file is opened in a newer version of Excel. Learn more: https://go.microsoft.com/fwlink/?linkid=870924
Comment:
    Invoiced PH for Jan &amp; Feb</t>
      </text>
    </comment>
    <comment ref="L184" authorId="217" shapeId="0" xr:uid="{5FED53FC-AD28-4DBF-B5C9-9028E6D64145}">
      <text>
        <t>[Threaded comment]
Your version of Excel allows you to read this threaded comment; however, any edits to it will get removed if the file is opened in a newer version of Excel. Learn more: https://go.microsoft.com/fwlink/?linkid=870924
Comment:
    Invoiced PH for Jan &amp; Feb</t>
      </text>
    </comment>
    <comment ref="N184" authorId="218" shapeId="0" xr:uid="{D8071DCB-76E2-4758-B528-0A316C6648D3}">
      <text>
        <t>[Threaded comment]
Your version of Excel allows you to read this threaded comment; however, any edits to it will get removed if the file is opened in a newer version of Excel. Learn more: https://go.microsoft.com/fwlink/?linkid=870924
Comment:
    Annual booked April 3</t>
      </text>
    </comment>
    <comment ref="U184" authorId="219" shapeId="0" xr:uid="{E8151634-BC6B-4320-A5FD-4008B992425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85" authorId="220" shapeId="0" xr:uid="{53F401CD-3457-4EF5-BA07-5CB1D394DAAC}">
      <text>
        <t>[Threaded comment]
Your version of Excel allows you to read this threaded comment; however, any edits to it will get removed if the file is opened in a newer version of Excel. Learn more: https://go.microsoft.com/fwlink/?linkid=870924
Comment:
    Booked March 5-8</t>
      </text>
    </comment>
    <comment ref="P188" authorId="221" shapeId="0" xr:uid="{CA1DC3EF-798E-4D5C-8099-912E500960D5}">
      <text>
        <t>[Threaded comment]
Your version of Excel allows you to read this threaded comment; however, any edits to it will get removed if the file is opened in a newer version of Excel. Learn more: https://go.microsoft.com/fwlink/?linkid=870924
Comment:
    Billing issue previously - this will be made up during R15 next Monday. We were unable to test on June 3rd but testing will be done on June 10th. Site had the option to use a credit &amp; please confirm before billing</t>
      </text>
    </comment>
    <comment ref="U188" authorId="222" shapeId="0" xr:uid="{AFEC3AEB-11C2-4DD8-8D6D-15EDB15100F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189" authorId="223" shapeId="0" xr:uid="{AC97C6D9-C7DA-4DD7-A7D4-5173A64C6F83}">
      <text>
        <t xml:space="preserve">[Threaded comment]
Your version of Excel allows you to read this threaded comment; however, any edits to it will get removed if the file is opened in a newer version of Excel. Learn more: https://go.microsoft.com/fwlink/?linkid=870924
Comment:
    Electrical room door could not be opened. It had seized shut, BM to keep it open for us next month. MBT not performed, but please charge for this service. </t>
      </text>
    </comment>
    <comment ref="Q189" authorId="224" shapeId="0" xr:uid="{ACE8AA5E-9569-4184-8C15-289F1282BCCF}">
      <text>
        <t>[Threaded comment]
Your version of Excel allows you to read this threaded comment; however, any edits to it will get removed if the file is opened in a newer version of Excel. Learn more: https://go.microsoft.com/fwlink/?linkid=870924
Comment:
    FACP undergoing complete upgrade</t>
      </text>
    </comment>
    <comment ref="O190" authorId="225" shapeId="0" xr:uid="{BA9418E3-FD59-4096-8BF0-A9A686602353}">
      <text>
        <t>[Threaded comment]
Your version of Excel allows you to read this threaded comment; however, any edits to it will get removed if the file is opened in a newer version of Excel. Learn more: https://go.microsoft.com/fwlink/?linkid=870924
Comment:
    Annual booked May 7-8</t>
      </text>
    </comment>
    <comment ref="K191" authorId="226" shapeId="0" xr:uid="{FC5D7F31-47B9-48D3-93CE-D2C583FCD2CC}">
      <text>
        <t>[Threaded comment]
Your version of Excel allows you to read this threaded comment; however, any edits to it will get removed if the file is opened in a newer version of Excel. Learn more: https://go.microsoft.com/fwlink/?linkid=870924
Comment:
    Need new electrical room key. Don't charge for this service</t>
      </text>
    </comment>
    <comment ref="L191" authorId="227" shapeId="0" xr:uid="{C5CED12C-765C-473E-AA96-3573CDF9CA10}">
      <text>
        <t>[Threaded comment]
Your version of Excel allows you to read this threaded comment; however, any edits to it will get removed if the file is opened in a newer version of Excel. Learn more: https://go.microsoft.com/fwlink/?linkid=870924
Comment:
    Need new electrical room key. Don't charge for this service</t>
      </text>
    </comment>
    <comment ref="U191" authorId="228" shapeId="0" xr:uid="{BD03A55C-F7A9-4D10-A8BA-D63511BFB16D}">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O192" authorId="229" shapeId="0" xr:uid="{DC12041F-58A3-493C-909B-89A406585C08}">
      <text>
        <t xml:space="preserve">[Threaded comment]
Your version of Excel allows you to read this threaded comment; however, any edits to it will get removed if the file is opened in a newer version of Excel. Learn more: https://go.microsoft.com/fwlink/?linkid=870924
Comment:
    Annual booked May 23
</t>
      </text>
    </comment>
    <comment ref="U192" authorId="230" shapeId="0" xr:uid="{3A16CE75-9876-480B-A891-F764EA2E396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93" authorId="231" shapeId="0" xr:uid="{959A8461-04E1-4E3B-98E6-58DA52A500BF}">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T195" authorId="232" shapeId="0" xr:uid="{75875A33-15B8-4325-99A4-3FAEA8B60083}">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U195" authorId="233" shapeId="0" xr:uid="{D0405510-2642-4C72-91B1-45937FBA110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196" authorId="234" shapeId="0" xr:uid="{E3F83F4E-FB31-4344-AEF5-4CA2A9B6CF00}">
      <text>
        <t xml:space="preserve">[Threaded comment]
Your version of Excel allows you to read this threaded comment; however, any edits to it will get removed if the file is opened in a newer version of Excel. Learn more: https://go.microsoft.com/fwlink/?linkid=870924
Comment:
    Annual booked May 9
</t>
      </text>
    </comment>
    <comment ref="Q197" authorId="235" shapeId="0" xr:uid="{A48F5A3D-3C87-4F50-918A-4172FC0FFEEA}">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R198" authorId="236" shapeId="0" xr:uid="{496B7321-DB33-438C-AF3B-9B7DF23C82C4}">
      <text>
        <t>[Threaded comment]
Your version of Excel allows you to read this threaded comment; however, any edits to it will get removed if the file is opened in a newer version of Excel. Learn more: https://go.microsoft.com/fwlink/?linkid=870924
Comment:
    Annual booked Aug 16</t>
      </text>
    </comment>
    <comment ref="U198" authorId="237" shapeId="0" xr:uid="{B5A7CA43-E5F1-44BA-9B4B-F5EA3698A02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199" authorId="238" shapeId="0" xr:uid="{A93F7D0F-180D-4214-A280-0033D5089DFA}">
      <text>
        <t>[Threaded comment]
Your version of Excel allows you to read this threaded comment; however, any edits to it will get removed if the file is opened in a newer version of Excel. Learn more: https://go.microsoft.com/fwlink/?linkid=870924
Comment:
    Booked March 20</t>
      </text>
    </comment>
    <comment ref="A200" authorId="239" shapeId="0" xr:uid="{24F17CC0-E137-4ECA-AF32-C4CDB51F3F33}">
      <text>
        <t>[Threaded comment]
Your version of Excel allows you to read this threaded comment; however, any edits to it will get removed if the file is opened in a newer version of Excel. Learn more: https://go.microsoft.com/fwlink/?linkid=870924
Comment:
    Updated in ST</t>
      </text>
    </comment>
    <comment ref="S201" authorId="240" shapeId="0" xr:uid="{AB4A9437-2CFB-4603-BB06-CE17565C823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202" authorId="241" shapeId="0" xr:uid="{F8397ECB-C257-4372-89C7-420B61CA45C9}">
      <text>
        <t>[Threaded comment]
Your version of Excel allows you to read this threaded comment; however, any edits to it will get removed if the file is opened in a newer version of Excel. Learn more: https://go.microsoft.com/fwlink/?linkid=870924
Comment:
    Annual booked Nov 12</t>
      </text>
    </comment>
    <comment ref="P203" authorId="242" shapeId="0" xr:uid="{6CA7FA65-2228-4D7E-A640-D60AB8EC8FB5}">
      <text>
        <t>[Threaded comment]
Your version of Excel allows you to read this threaded comment; however, any edits to it will get removed if the file is opened in a newer version of Excel. Learn more: https://go.microsoft.com/fwlink/?linkid=870924
Comment:
    Under Construction, No Access</t>
      </text>
    </comment>
    <comment ref="Q203" authorId="243" shapeId="0" xr:uid="{AD8F2007-2EC8-40E5-BFD7-11873166A9B9}">
      <text>
        <t>[Threaded comment]
Your version of Excel allows you to read this threaded comment; however, any edits to it will get removed if the file is opened in a newer version of Excel. Learn more: https://go.microsoft.com/fwlink/?linkid=870924
Comment:
    Under Construction, No Access</t>
      </text>
    </comment>
    <comment ref="R203" authorId="244" shapeId="0" xr:uid="{46C512E1-9E85-40D5-AB14-959113A8C4F8}">
      <text>
        <t>[Threaded comment]
Your version of Excel allows you to read this threaded comment; however, any edits to it will get removed if the file is opened in a newer version of Excel. Learn more: https://go.microsoft.com/fwlink/?linkid=870924
Comment:
    Under Construction, No Access</t>
      </text>
    </comment>
    <comment ref="U203" authorId="245" shapeId="0" xr:uid="{3E8A8CBF-C383-40A9-9B31-431E3D4A3D51}">
      <text>
        <t>[Threaded comment]
Your version of Excel allows you to read this threaded comment; however, any edits to it will get removed if the file is opened in a newer version of Excel. Learn more: https://go.microsoft.com/fwlink/?linkid=870924
Comment:
    Annual booked Nov 29</t>
      </text>
    </comment>
    <comment ref="Q204" authorId="246" shapeId="0" xr:uid="{6A5932D3-7D84-4EBD-B787-AC2821644774}">
      <text>
        <t>[Threaded comment]
Your version of Excel allows you to read this threaded comment; however, any edits to it will get removed if the file is opened in a newer version of Excel. Learn more: https://go.microsoft.com/fwlink/?linkid=870924
Comment:
    Annual booked July 26</t>
      </text>
    </comment>
    <comment ref="M205" authorId="247" shapeId="0" xr:uid="{0F9050F0-3955-4D2A-8886-4A4346012F91}">
      <text>
        <t>[Threaded comment]
Your version of Excel allows you to read this threaded comment; however, any edits to it will get removed if the file is opened in a newer version of Excel. Learn more: https://go.microsoft.com/fwlink/?linkid=870924
Comment:
    Installation scheduled march 19</t>
      </text>
    </comment>
    <comment ref="S205" authorId="248" shapeId="0" xr:uid="{39C40071-2E0E-468E-9D13-568F0C2E4204}">
      <text>
        <t>[Threaded comment]
Your version of Excel allows you to read this threaded comment; however, any edits to it will get removed if the file is opened in a newer version of Excel. Learn more: https://go.microsoft.com/fwlink/?linkid=870924
Comment:
    Annual booked September 4</t>
      </text>
    </comment>
    <comment ref="L206" authorId="249" shapeId="0" xr:uid="{041293BE-270F-47B7-862D-D76A0BE6491E}">
      <text>
        <t>[Threaded comment]
Your version of Excel allows you to read this threaded comment; however, any edits to it will get removed if the file is opened in a newer version of Excel. Learn more: https://go.microsoft.com/fwlink/?linkid=870924
Comment:
    Panel key did not work per JAW</t>
      </text>
    </comment>
    <comment ref="O207" authorId="250" shapeId="0" xr:uid="{3A4E3637-422E-4265-B6E9-B8F7346DA586}">
      <text>
        <t>[Threaded comment]
Your version of Excel allows you to read this threaded comment; however, any edits to it will get removed if the file is opened in a newer version of Excel. Learn more: https://go.microsoft.com/fwlink/?linkid=870924
Comment:
    (VCS)2nd half of annual happening in may</t>
      </text>
    </comment>
    <comment ref="P207" authorId="251" shapeId="0" xr:uid="{938CA340-2E5A-44BB-B7E4-F1CF95DA43E0}">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N208" authorId="252" shapeId="0" xr:uid="{C931244C-8E45-48D8-A169-44488E197957}">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S208" authorId="253" shapeId="0" xr:uid="{0D5C057E-428E-42E7-BBAE-9EF64174B38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209" authorId="254" shapeId="0" xr:uid="{1560478C-5770-4FF0-8695-53F7203112E5}">
      <text>
        <t>[Threaded comment]
Your version of Excel allows you to read this threaded comment; however, any edits to it will get removed if the file is opened in a newer version of Excel. Learn more: https://go.microsoft.com/fwlink/?linkid=870924
Comment:
    Annual booked April 22-23</t>
      </text>
    </comment>
    <comment ref="S209" authorId="255" shapeId="0" xr:uid="{D70FB8C1-6285-46AB-9C63-906A57D9124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210" authorId="256" shapeId="0" xr:uid="{4D49C34D-BFA1-4923-87D8-9BA6EFD05BD5}">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P211" authorId="257" shapeId="0" xr:uid="{C0C9910C-235C-4306-A427-43273E66B085}">
      <text>
        <t>[Threaded comment]
Your version of Excel allows you to read this threaded comment; however, any edits to it will get removed if the file is opened in a newer version of Excel. Learn more: https://go.microsoft.com/fwlink/?linkid=870924
Comment:
    Annual booked June 13</t>
      </text>
    </comment>
    <comment ref="M212" authorId="258" shapeId="0" xr:uid="{97582ADE-BC37-4FE2-8770-864E338F4B15}">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212" authorId="259" shapeId="0" xr:uid="{B3CAE2B6-9B50-4801-AFB0-6AD6793615AF}">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U213" authorId="260" shapeId="0" xr:uid="{2EAAF160-076D-4B89-81B6-FBAEFC1FF774}">
      <text>
        <t>[Threaded comment]
Your version of Excel allows you to read this threaded comment; however, any edits to it will get removed if the file is opened in a newer version of Excel. Learn more: https://go.microsoft.com/fwlink/?linkid=870924
Comment:
    Key was signed out at the test day</t>
      </text>
    </comment>
    <comment ref="O216" authorId="261" shapeId="0" xr:uid="{0AA8FD76-6284-449E-A6CC-BAA1909DE4EF}">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P217" authorId="262" shapeId="0" xr:uid="{35D91E67-882F-4923-BAA3-126A8754B338}">
      <text>
        <t xml:space="preserve">[Threaded comment]
Your version of Excel allows you to read this threaded comment; however, any edits to it will get removed if the file is opened in a newer version of Excel. Learn more: https://go.microsoft.com/fwlink/?linkid=870924
Comment:
    Annual booked June 18-19
</t>
      </text>
    </comment>
    <comment ref="T217" authorId="263" shapeId="0" xr:uid="{523725FB-C19A-4E8C-8801-89E11DA61E9A}">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U218" authorId="264" shapeId="0" xr:uid="{64D9ED3E-1301-46A5-B984-148FF1325297}">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K219" authorId="265" shapeId="0" xr:uid="{F5BB101D-1A4D-4982-A3F2-263FF54D59DC}">
      <text>
        <t>[Threaded comment]
Your version of Excel allows you to read this threaded comment; however, any edits to it will get removed if the file is opened in a newer version of Excel. Learn more: https://go.microsoft.com/fwlink/?linkid=870924
Comment:
    Techs were on hold with Telus for 20+ minutes and bells cannot ring after 7:45am please charge for this service</t>
      </text>
    </comment>
    <comment ref="L220" authorId="266" shapeId="0" xr:uid="{9BEAEA99-CE1D-487B-BADE-1AAB55C05CAA}">
      <text>
        <t xml:space="preserve">[Threaded comment]
Your version of Excel allows you to read this threaded comment; however, any edits to it will get removed if the file is opened in a newer version of Excel. Learn more: https://go.microsoft.com/fwlink/?linkid=870924
Comment:
    Not done, keys missing at time of MBT
Reply:
    Technically we tested the speakers in 205 Kimta on Feb 27 during the speaker replacement in suite 845- 205 Kimta.  Will need to confirm with Adam if both buildings sounded... and we can fill in the record sheet at the next monthly? </t>
      </text>
    </comment>
    <comment ref="M220" authorId="267" shapeId="0" xr:uid="{747E06B7-7BF7-4B06-9948-E66F1B7CBF88}">
      <text>
        <t xml:space="preserve">[Threaded comment]
Your version of Excel allows you to read this threaded comment; however, any edits to it will get removed if the file is opened in a newer version of Excel. Learn more: https://go.microsoft.com/fwlink/?linkid=870924
Comment:
    Still waiting on keys, management is working on it as of March 18th </t>
      </text>
    </comment>
    <comment ref="N220" authorId="268" shapeId="0" xr:uid="{C5BD15A7-4801-4583-8438-36B979BE8939}">
      <text>
        <t>[Threaded comment]
Your version of Excel allows you to read this threaded comment; however, any edits to it will get removed if the file is opened in a newer version of Excel. Learn more: https://go.microsoft.com/fwlink/?linkid=870924
Comment:
    Annual booked April 10-12</t>
      </text>
    </comment>
    <comment ref="P221" authorId="269" shapeId="0" xr:uid="{5FE60FAC-1985-4CAD-8DF4-BBC7C1BCD651}">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M222" authorId="270" shapeId="0" xr:uid="{0D72F371-C136-41D7-A046-8D7049443CE8}">
      <text>
        <t>[Threaded comment]
Your version of Excel allows you to read this threaded comment; however, any edits to it will get removed if the file is opened in a newer version of Excel. Learn more: https://go.microsoft.com/fwlink/?linkid=870924
Comment:
    Annual scheduled march 20</t>
      </text>
    </comment>
    <comment ref="P223" authorId="271" shapeId="0" xr:uid="{93BB3C4B-D519-4AAD-A7BA-876558B2D0A7}">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N224" authorId="272" shapeId="0" xr:uid="{644ECC2B-A35E-408B-8E97-1F2FE2E45BB5}">
      <text>
        <t>[Threaded comment]
Your version of Excel allows you to read this threaded comment; however, any edits to it will get removed if the file is opened in a newer version of Excel. Learn more: https://go.microsoft.com/fwlink/?linkid=870924
Comment:
    Annual booked April 25-26</t>
      </text>
    </comment>
    <comment ref="Q224" authorId="273" shapeId="0" xr:uid="{F27F3FE2-9DF7-4DE1-B121-E0CA71C89674}">
      <text>
        <t>[Threaded comment]
Your version of Excel allows you to read this threaded comment; however, any edits to it will get removed if the file is opened in a newer version of Excel. Learn more: https://go.microsoft.com/fwlink/?linkid=870924
Comment:
    Was not tested. However site did not make us aware of nap-time before</t>
      </text>
    </comment>
    <comment ref="S225" authorId="274" shapeId="0" xr:uid="{7940608E-E7EE-472C-A81D-7D3CACF2ABA2}">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P226" authorId="275" shapeId="0" xr:uid="{5C4F9F23-6F23-43DC-BF8F-3ED541A36F3F}">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N227" authorId="276" shapeId="0" xr:uid="{AD32F31D-E891-4C62-A011-7277910191A6}">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N230" authorId="277" shapeId="0" xr:uid="{8EA66606-6C25-470D-A5D8-98EDE94AD8D4}">
      <text>
        <t>[Threaded comment]
Your version of Excel allows you to read this threaded comment; however, any edits to it will get removed if the file is opened in a newer version of Excel. Learn more: https://go.microsoft.com/fwlink/?linkid=870924
Comment:
    Annual booked April 19</t>
      </text>
    </comment>
    <comment ref="K231" authorId="278" shapeId="0" xr:uid="{265BF7B8-5162-4E52-B501-9AA97B451E4D}">
      <text>
        <t>[Threaded comment]
Your version of Excel allows you to read this threaded comment; however, any edits to it will get removed if the file is opened in a newer version of Excel. Learn more: https://go.microsoft.com/fwlink/?linkid=870924
Comment:
    Do not charge for this service. Need to request keys</t>
      </text>
    </comment>
    <comment ref="U231" authorId="279" shapeId="0" xr:uid="{F9FDDE8A-379C-4165-B1AF-1CE7B8B1C3C3}">
      <text>
        <t>[Threaded comment]
Your version of Excel allows you to read this threaded comment; however, any edits to it will get removed if the file is opened in a newer version of Excel. Learn more: https://go.microsoft.com/fwlink/?linkid=870924
Comment:
    Annual booked Nov 19</t>
      </text>
    </comment>
    <comment ref="Q232" authorId="280" shapeId="0" xr:uid="{F189E79F-A6DE-46F4-99B4-2EF994A1659D}">
      <text>
        <t>[Threaded comment]
Your version of Excel allows you to read this threaded comment; however, any edits to it will get removed if the file is opened in a newer version of Excel. Learn more: https://go.microsoft.com/fwlink/?linkid=870924
Comment:
    Annual booked July 18</t>
      </text>
    </comment>
    <comment ref="M233" authorId="281" shapeId="0" xr:uid="{70499365-602F-4361-BF60-0EEC59748D9B}">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U234" authorId="282" shapeId="0" xr:uid="{F3CCD12C-2D6D-42EF-99A1-54FCE6A8F861}">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Q236" authorId="283" shapeId="0" xr:uid="{C70D69CB-BEA7-4766-9393-7AEEC21EFBCA}">
      <text>
        <t>[Threaded comment]
Your version of Excel allows you to read this threaded comment; however, any edits to it will get removed if the file is opened in a newer version of Excel. Learn more: https://go.microsoft.com/fwlink/?linkid=870924
Comment:
    Annual booked July 18</t>
      </text>
    </comment>
    <comment ref="R237" authorId="284" shapeId="0" xr:uid="{97EACC78-BAD8-47F8-8832-2FAFA2C77683}">
      <text>
        <t>[Threaded comment]
Your version of Excel allows you to read this threaded comment; however, any edits to it will get removed if the file is opened in a newer version of Excel. Learn more: https://go.microsoft.com/fwlink/?linkid=870924
Comment:
    Annual booked Aug 22-23</t>
      </text>
    </comment>
    <comment ref="T237" authorId="285" shapeId="0" xr:uid="{8E001F40-398C-4468-B3A8-D5C3132137C6}">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L240" authorId="286" shapeId="0" xr:uid="{4F4F78AF-3730-42A6-865F-2F1F29477485}">
      <text>
        <t>[Threaded comment]
Your version of Excel allows you to read this threaded comment; however, any edits to it will get removed if the file is opened in a newer version of Excel. Learn more: https://go.microsoft.com/fwlink/?linkid=870924
Comment:
    Booked Feb 5</t>
      </text>
    </comment>
    <comment ref="P240" authorId="287" shapeId="0" xr:uid="{7F75943A-765D-4704-9A70-69ECA4D7A470}">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O243" authorId="288" shapeId="0" xr:uid="{FB3E3DDB-64FF-4363-A632-65959126DD99}">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M244" authorId="289" shapeId="0" xr:uid="{11433BD0-641B-48DD-A98A-74C8F35CA82E}">
      <text>
        <t>[Threaded comment]
Your version of Excel allows you to read this threaded comment; however, any edits to it will get removed if the file is opened in a newer version of Excel. Learn more: https://go.microsoft.com/fwlink/?linkid=870924
Comment:
    Annual done March 4</t>
      </text>
    </comment>
    <comment ref="R245" authorId="290" shapeId="0" xr:uid="{3397FB61-3F2B-48D5-89B0-32F93FC0F87B}">
      <text>
        <t>[Threaded comment]
Your version of Excel allows you to read this threaded comment; however, any edits to it will get removed if the file is opened in a newer version of Excel. Learn more: https://go.microsoft.com/fwlink/?linkid=870924
Comment:
    Annual booked Aug 19</t>
      </text>
    </comment>
    <comment ref="M246" authorId="291" shapeId="0" xr:uid="{E808E5A6-D3FC-4F9C-AEB7-2314A3344932}">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N247" authorId="292" shapeId="0" xr:uid="{E2EA21A3-0C86-46A3-9673-B171D59910C7}">
      <text>
        <t>[Threaded comment]
Your version of Excel allows you to read this threaded comment; however, any edits to it will get removed if the file is opened in a newer version of Excel. Learn more: https://go.microsoft.com/fwlink/?linkid=870924
Comment:
    Key mix-up on our end. Missed in April</t>
      </text>
    </comment>
    <comment ref="Q247" authorId="293" shapeId="0" xr:uid="{014B5758-1FD6-415D-9305-5730BCFFF44A}">
      <text>
        <t>[Threaded comment]
Your version of Excel allows you to read this threaded comment; however, any edits to it will get removed if the file is opened in a newer version of Excel. Learn more: https://go.microsoft.com/fwlink/?linkid=870924
Comment:
    Key was signed out on test day</t>
      </text>
    </comment>
    <comment ref="Q248" authorId="294" shapeId="0" xr:uid="{616B60B2-7389-40E6-9A02-A8DDD91F4DD5}">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O249" authorId="295" shapeId="0" xr:uid="{8A06B48B-A38E-4F1F-8CE0-1F63428B8476}">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K251" authorId="296" shapeId="0" xr:uid="{E0BCA5FD-9BF3-497D-9242-239161E0FB2F}">
      <text>
        <t>[Threaded comment]
Your version of Excel allows you to read this threaded comment; however, any edits to it will get removed if the file is opened in a newer version of Excel. Learn more: https://go.microsoft.com/fwlink/?linkid=870924
Comment:
    Annual done Jan 2nd</t>
      </text>
    </comment>
    <comment ref="U251" authorId="297" shapeId="0" xr:uid="{D263DA2D-247D-4466-BDB2-EB9A297B4B5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52" authorId="298" shapeId="0" xr:uid="{08488B51-C6E5-43C3-991D-85B278275792}">
      <text>
        <t>[Threaded comment]
Your version of Excel allows you to read this threaded comment; however, any edits to it will get removed if the file is opened in a newer version of Excel. Learn more: https://go.microsoft.com/fwlink/?linkid=870924
Comment:
    No Access (Need Key)</t>
      </text>
    </comment>
    <comment ref="Q252" authorId="299" shapeId="0" xr:uid="{B9CA3EA9-BD0B-48B8-BD3D-D04267FCE865}">
      <text>
        <t>[Threaded comment]
Your version of Excel allows you to read this threaded comment; however, any edits to it will get removed if the file is opened in a newer version of Excel. Learn more: https://go.microsoft.com/fwlink/?linkid=870924
Comment:
    Performed fire phone test. Site hasn't given us the updated electrical room key</t>
      </text>
    </comment>
    <comment ref="T252" authorId="300" shapeId="0" xr:uid="{4CEEA538-96BB-4D7B-AF5F-5D44970AA657}">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O253" authorId="301" shapeId="0" xr:uid="{F052071C-15B8-4A91-A8FF-C8A1C34D0134}">
      <text>
        <t>[Threaded comment]
Your version of Excel allows you to read this threaded comment; however, any edits to it will get removed if the file is opened in a newer version of Excel. Learn more: https://go.microsoft.com/fwlink/?linkid=870924
Comment:
    Annual booked May 24</t>
      </text>
    </comment>
    <comment ref="Q253" authorId="302" shapeId="0" xr:uid="{B3B9D645-A450-4569-AC7F-97E27A575C78}">
      <text>
        <t>[Threaded comment]
Your version of Excel allows you to read this threaded comment; however, any edits to it will get removed if the file is opened in a newer version of Excel. Learn more: https://go.microsoft.com/fwlink/?linkid=870924
Comment:
    Key was on another route by accident. All good now. Do not charge for this service</t>
      </text>
    </comment>
    <comment ref="R253" authorId="303" shapeId="0" xr:uid="{3D6CD10E-BD37-4B68-BCEA-114F55D22E1C}">
      <text>
        <t>[Threaded comment]
Your version of Excel allows you to read this threaded comment; however, any edits to it will get removed if the file is opened in a newer version of Excel. Learn more: https://go.microsoft.com/fwlink/?linkid=870924
Comment:
    MBT missed. Site needed to be tested in the morning, but was on the route for afternoon arrival</t>
      </text>
    </comment>
    <comment ref="K254" authorId="304" shapeId="0" xr:uid="{225DBB3D-6234-4613-B5C4-25FD68B7839D}">
      <text>
        <t>[Threaded comment]
Your version of Excel allows you to read this threaded comment; however, any edits to it will get removed if the file is opened in a newer version of Excel. Learn more: https://go.microsoft.com/fwlink/?linkid=870924
Comment:
    Booked Jan 22-25</t>
      </text>
    </comment>
    <comment ref="S254" authorId="305" shapeId="0" xr:uid="{300DF6CB-2B14-44D6-A52F-9B181E4661F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54" authorId="306" shapeId="0" xr:uid="{62A88635-C598-48F8-A3DF-5A4AE968229C}">
      <text>
        <t>[Threaded comment]
Your version of Excel allows you to read this threaded comment; however, any edits to it will get removed if the file is opened in a newer version of Excel. Learn more: https://go.microsoft.com/fwlink/?linkid=870924
Comment:
    SKIP IN OCT - SITE FILMING A COMMERCIAL TODAY</t>
      </text>
    </comment>
    <comment ref="Q255" authorId="307" shapeId="0" xr:uid="{0D55D502-A32A-4111-B5AC-D2E6043714C5}">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L256" authorId="308" shapeId="0" xr:uid="{F1C20D96-5967-4CDD-84E8-900939AA3364}">
      <text>
        <t>[Threaded comment]
Your version of Excel allows you to read this threaded comment; however, any edits to it will get removed if the file is opened in a newer version of Excel. Learn more: https://go.microsoft.com/fwlink/?linkid=870924
Comment:
    Annual done Jan 31st. No MBT in feb</t>
      </text>
    </comment>
    <comment ref="Q257" authorId="309" shapeId="0" xr:uid="{D344CC17-8F7F-4146-91C8-F767B4954879}">
      <text>
        <t>[Threaded comment]
Your version of Excel allows you to read this threaded comment; however, any edits to it will get removed if the file is opened in a newer version of Excel. Learn more: https://go.microsoft.com/fwlink/?linkid=870924
Comment:
    Annual booked July 5</t>
      </text>
    </comment>
    <comment ref="U257" authorId="310" shapeId="0" xr:uid="{EC44EFCB-72BB-46CE-8423-F60A35124984}">
      <text>
        <t>[Threaded comment]
Your version of Excel allows you to read this threaded comment; however, any edits to it will get removed if the file is opened in a newer version of Excel. Learn more: https://go.microsoft.com/fwlink/?linkid=870924
Comment:
    No access</t>
      </text>
    </comment>
    <comment ref="N258" authorId="311" shapeId="0" xr:uid="{60B53173-906A-42B1-A700-B2689C4A2BC1}">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L259" authorId="312" shapeId="0" xr:uid="{30A464FC-5FDF-482F-889B-02899B9BAD90}">
      <text>
        <t>[Threaded comment]
Your version of Excel allows you to read this threaded comment; however, any edits to it will get removed if the file is opened in a newer version of Excel. Learn more: https://go.microsoft.com/fwlink/?linkid=870924
Comment:
    Annual done Jan 31st. No MBT in feb</t>
      </text>
    </comment>
    <comment ref="M260" authorId="313" shapeId="0" xr:uid="{024954DD-7D63-4170-9448-7EF78A259572}">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P260" authorId="314" shapeId="0" xr:uid="{9931B0F6-0A8A-4CDD-8916-E0751FBC190E}">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261" authorId="315" shapeId="0" xr:uid="{2916E3B4-68D1-408B-B419-5F07E25753E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62" authorId="316" shapeId="0" xr:uid="{44A38D21-07F4-4736-8B0F-8370C78B87BE}">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262" authorId="317" shapeId="0" xr:uid="{FE90267A-9975-4280-AEB1-847ABDB3C437}">
      <text>
        <t>[Threaded comment]
Your version of Excel allows you to read this threaded comment; however, any edits to it will get removed if the file is opened in a newer version of Excel. Learn more: https://go.microsoft.com/fwlink/?linkid=870924
Comment:
    Annual booked Nov 22</t>
      </text>
    </comment>
    <comment ref="L263" authorId="318" shapeId="0" xr:uid="{8D0C90AC-AEB7-4418-83CA-4A6E9D65D88D}">
      <text>
        <t>[Threaded comment]
Your version of Excel allows you to read this threaded comment; however, any edits to it will get removed if the file is opened in a newer version of Excel. Learn more: https://go.microsoft.com/fwlink/?linkid=870924
Comment:
    Booked Feb5</t>
      </text>
    </comment>
    <comment ref="P263" authorId="319" shapeId="0" xr:uid="{5AF0D44A-107E-45CD-BBAE-5995019A4F6E}">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S264" authorId="320" shapeId="0" xr:uid="{4A0DC338-1FD7-4AE3-B6F7-F56259381072}">
      <text>
        <t>[Threaded comment]
Your version of Excel allows you to read this threaded comment; however, any edits to it will get removed if the file is opened in a newer version of Excel. Learn more: https://go.microsoft.com/fwlink/?linkid=870924
Comment:
    Annual booked Sept 27</t>
      </text>
    </comment>
    <comment ref="L265" authorId="321" shapeId="0" xr:uid="{A166569A-77C7-49D3-908C-27F245F80E3E}">
      <text>
        <t>[Threaded comment]
Your version of Excel allows you to read this threaded comment; however, any edits to it will get removed if the file is opened in a newer version of Excel. Learn more: https://go.microsoft.com/fwlink/?linkid=870924
Comment:
    Booked Feb 15</t>
      </text>
    </comment>
    <comment ref="T266" authorId="322" shapeId="0" xr:uid="{464F4FE2-80F3-4194-8E99-A0A68234FD11}">
      <text>
        <t>[Threaded comment]
Your version of Excel allows you to read this threaded comment; however, any edits to it will get removed if the file is opened in a newer version of Excel. Learn more: https://go.microsoft.com/fwlink/?linkid=870924
Comment:
    Annual booked Oct 25</t>
      </text>
    </comment>
    <comment ref="U266" authorId="323" shapeId="0" xr:uid="{1A5E298A-AB7F-43C3-8E14-9BABC3D363F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267" authorId="324" shapeId="0" xr:uid="{85B80202-5776-4BA2-AA7D-2526D8AB3480}">
      <text>
        <t xml:space="preserve">[Threaded comment]
Your version of Excel allows you to read this threaded comment; however, any edits to it will get removed if the file is opened in a newer version of Excel. Learn more: https://go.microsoft.com/fwlink/?linkid=870924
Comment:
    Annual booked March 19
</t>
      </text>
    </comment>
    <comment ref="U268" authorId="325" shapeId="0" xr:uid="{E9DE64A4-098D-4389-978D-DE69FE2A290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69" authorId="326" shapeId="0" xr:uid="{E44C07EA-F9BF-4ED9-A237-CC73DCE602AD}">
      <text>
        <t>[Threaded comment]
Your version of Excel allows you to read this threaded comment; however, any edits to it will get removed if the file is opened in a newer version of Excel. Learn more: https://go.microsoft.com/fwlink/?linkid=870924
Comment:
    ON HOLD - FIRE ALARM PANEL TO BE REPLACED</t>
      </text>
    </comment>
    <comment ref="P270" authorId="327" shapeId="0" xr:uid="{7840E7E6-9809-447E-A8D6-F8599ACC2C12}">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Q270" authorId="328" shapeId="0" xr:uid="{7383EA53-FCB9-4683-AA24-3F644FCAD257}">
      <text>
        <t>[Threaded comment]
Your version of Excel allows you to read this threaded comment; however, any edits to it will get removed if the file is opened in a newer version of Excel. Learn more: https://go.microsoft.com/fwlink/?linkid=870924
Comment:
    Key not on ring for test date</t>
      </text>
    </comment>
    <comment ref="R270" authorId="329" shapeId="0" xr:uid="{F0A5DB5A-1AFF-40C9-8825-EF1056283B76}">
      <text>
        <t>[Threaded comment]
Your version of Excel allows you to read this threaded comment; however, any edits to it will get removed if the file is opened in a newer version of Excel. Learn more: https://go.microsoft.com/fwlink/?linkid=870924
Comment:
    Annual booked Aug 15</t>
      </text>
    </comment>
    <comment ref="Q271" authorId="330" shapeId="0" xr:uid="{5AB4A709-5B7B-4C46-B078-9BCF69B20D1E}">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U272" authorId="331" shapeId="0" xr:uid="{BE02D193-3CEF-4BF1-BA0E-78A8027ACD0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273" authorId="332" shapeId="0" xr:uid="{BDB0D068-5D1A-4DC0-BFE3-4EC8359BA890}">
      <text>
        <t>[Threaded comment]
Your version of Excel allows you to read this threaded comment; however, any edits to it will get removed if the file is opened in a newer version of Excel. Learn more: https://go.microsoft.com/fwlink/?linkid=870924
Comment:
    Annual booked July 22-25</t>
      </text>
    </comment>
    <comment ref="U273" authorId="333" shapeId="0" xr:uid="{D9637B99-6EAA-4C8F-9E95-302B2BD4224F}">
      <text>
        <t>[Threaded comment]
Your version of Excel allows you to read this threaded comment; however, any edits to it will get removed if the file is opened in a newer version of Excel. Learn more: https://go.microsoft.com/fwlink/?linkid=870924
Comment:
    Route cancelled due to lack of techs 
Reply:
    PM requested a rescheduled MBT -set up for Nov 26</t>
      </text>
    </comment>
    <comment ref="A274" authorId="334" shapeId="0" xr:uid="{419F6D88-2F0F-4880-9616-3B124DBF95B1}">
      <text>
        <t>[Threaded comment]
Your version of Excel allows you to read this threaded comment; however, any edits to it will get removed if the file is opened in a newer version of Excel. Learn more: https://go.microsoft.com/fwlink/?linkid=870924
Comment:
    updated address (includes Root Cellar</t>
      </text>
    </comment>
    <comment ref="M274" authorId="335" shapeId="0" xr:uid="{E2A31027-61B7-4202-BEB0-ED3EC68C8042}">
      <text>
        <t>[Threaded comment]
Your version of Excel allows you to read this threaded comment; however, any edits to it will get removed if the file is opened in a newer version of Excel. Learn more: https://go.microsoft.com/fwlink/?linkid=870924
Comment:
    Annual booked March 18</t>
      </text>
    </comment>
    <comment ref="N274" authorId="336" shapeId="0" xr:uid="{607C3C5A-D5DA-4A2C-A950-3DFB4E7D216A}">
      <text>
        <t>[Threaded comment]
Your version of Excel allows you to read this threaded comment; however, any edits to it will get removed if the file is opened in a newer version of Excel. Learn more: https://go.microsoft.com/fwlink/?linkid=870924
Comment:
    Key issue. Not on ring. DF to investigate</t>
      </text>
    </comment>
    <comment ref="Q274" authorId="337" shapeId="0" xr:uid="{CDCA1634-EB89-4D19-A25F-E1ED3F6ADFD4}">
      <text>
        <t>[Threaded comment]
Your version of Excel allows you to read this threaded comment; however, any edits to it will get removed if the file is opened in a newer version of Excel. Learn more: https://go.microsoft.com/fwlink/?linkid=870924
Comment:
    Key issue - No access July</t>
      </text>
    </comment>
    <comment ref="O275" authorId="338" shapeId="0" xr:uid="{3A57C317-3210-4AA2-BAB5-50B9A28FDB76}">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S275" authorId="339" shapeId="0" xr:uid="{B93D463C-0574-441E-A974-AC5A75740F3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276" authorId="340" shapeId="0" xr:uid="{B891D685-05CA-400E-8AED-D4A4F5F9B1F2}">
      <text>
        <t>[Threaded comment]
Your version of Excel allows you to read this threaded comment; however, any edits to it will get removed if the file is opened in a newer version of Excel. Learn more: https://go.microsoft.com/fwlink/?linkid=870924
Comment:
    Annual booked July 19</t>
      </text>
    </comment>
    <comment ref="P277" authorId="341" shapeId="0" xr:uid="{EB132000-508F-41ED-899C-7CDE7DB572B0}">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Q277" authorId="342" shapeId="0" xr:uid="{6ED0154D-E3C5-42E1-9662-C267A2261A7E}">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M278" authorId="343" shapeId="0" xr:uid="{CAEE53DB-8C6E-4632-BC02-932C3B77541A}">
      <text>
        <t>[Threaded comment]
Your version of Excel allows you to read this threaded comment; however, any edits to it will get removed if the file is opened in a newer version of Excel. Learn more: https://go.microsoft.com/fwlink/?linkid=870924
Comment:
    Booked March 15</t>
      </text>
    </comment>
    <comment ref="P278" authorId="344" shapeId="0" xr:uid="{CE9E38D5-60AC-4B0F-80A0-0881B1CBF924}">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S279" authorId="345" shapeId="0" xr:uid="{EA25BE7E-F561-4FD0-95EB-C80CCA40F8D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279" authorId="346" shapeId="0" xr:uid="{E9C6D533-E9AB-481B-810E-4C84C6C3A795}">
      <text>
        <t>[Threaded comment]
Your version of Excel allows you to read this threaded comment; however, any edits to it will get removed if the file is opened in a newer version of Excel. Learn more: https://go.microsoft.com/fwlink/?linkid=870924
Comment:
    Annual  booked Nov 22</t>
      </text>
    </comment>
    <comment ref="M281" authorId="347" shapeId="0" xr:uid="{C737C3AC-2223-4B46-B91B-74AEC3100DD5}">
      <text>
        <t>[Threaded comment]
Your version of Excel allows you to read this threaded comment; however, any edits to it will get removed if the file is opened in a newer version of Excel. Learn more: https://go.microsoft.com/fwlink/?linkid=870924
Comment:
    Booked March 14</t>
      </text>
    </comment>
    <comment ref="P281" authorId="348" shapeId="0" xr:uid="{B787C2FB-26ED-40DE-A6EE-28E63FDE5552}">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282" authorId="349" shapeId="0" xr:uid="{46789729-FBF7-466D-87E5-6711650750A3}">
      <text>
        <t>[Threaded comment]
Your version of Excel allows you to read this threaded comment; however, any edits to it will get removed if the file is opened in a newer version of Excel. Learn more: https://go.microsoft.com/fwlink/?linkid=870924
Comment:
    (AR): Missed due to electrical room lock change.</t>
      </text>
    </comment>
    <comment ref="M282" authorId="350" shapeId="0" xr:uid="{E6DA65EA-6310-4684-9C4D-F032D8EA7AE2}">
      <text>
        <t>[Threaded comment]
Your version of Excel allows you to read this threaded comment; however, any edits to it will get removed if the file is opened in a newer version of Excel. Learn more: https://go.microsoft.com/fwlink/?linkid=870924
Comment:
    Key changed - on-site key pickup was required after missed MBT. Please charge</t>
      </text>
    </comment>
    <comment ref="N282" authorId="351" shapeId="0" xr:uid="{BFF82D78-E660-4CE2-BFF5-EDBD6681B2F6}">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Q283" authorId="352" shapeId="0" xr:uid="{173DE23D-5C29-49B9-A446-B9D10D6DD0C4}">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P285" authorId="353" shapeId="0" xr:uid="{112012E1-1E9A-4976-A40A-2803C391F06B}">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85" authorId="354" shapeId="0" xr:uid="{C3459D84-343A-4209-9052-73226DF35E4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86" authorId="355" shapeId="0" xr:uid="{B026BEFD-8372-4720-9442-CE7524658C48}">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86" authorId="356" shapeId="0" xr:uid="{D39DF7F3-BA57-406E-A64D-5546FBBF812E}">
      <text>
        <t>[Threaded comment]
Your version of Excel allows you to read this threaded comment; however, any edits to it will get removed if the file is opened in a newer version of Excel. Learn more: https://go.microsoft.com/fwlink/?linkid=870924
Comment:
    Annual booked Oct 4</t>
      </text>
    </comment>
    <comment ref="T287" authorId="357" shapeId="0" xr:uid="{58ADED04-BD9D-4FAF-B560-8529FF6CFF6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288" authorId="358" shapeId="0" xr:uid="{3C30DE46-3480-4B1C-B25F-6A27BF18E98C}">
      <text>
        <t>[Threaded comment]
Your version of Excel allows you to read this threaded comment; however, any edits to it will get removed if the file is opened in a newer version of Excel. Learn more: https://go.microsoft.com/fwlink/?linkid=870924
Comment:
    Annual booked June 20</t>
      </text>
    </comment>
    <comment ref="T288" authorId="359" shapeId="0" xr:uid="{F4910FE9-5BDD-4DD6-9BB7-8DB4F9D1D3B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89" authorId="360" shapeId="0" xr:uid="{64AC717E-1A50-4579-B829-3B419261AE4A}">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T290" authorId="361" shapeId="0" xr:uid="{118BB663-9700-4D2A-8001-410AD2ECDCE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291" authorId="362" shapeId="0" xr:uid="{A3DE9C04-EF9A-45EF-925F-A414DF72FF7F}">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P291" authorId="363" shapeId="0" xr:uid="{F0E7CA08-399A-42A5-8741-039459F0DF29}">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91" authorId="364" shapeId="0" xr:uid="{A42E04E5-5A31-4110-AAB5-7D3AE1AF670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292" authorId="365" shapeId="0" xr:uid="{4F3D7057-7D54-4F22-A59B-745992680492}">
      <text>
        <t>[Threaded comment]
Your version of Excel allows you to read this threaded comment; however, any edits to it will get removed if the file is opened in a newer version of Excel. Learn more: https://go.microsoft.com/fwlink/?linkid=870924
Comment:
    Annual booked November 13</t>
      </text>
    </comment>
    <comment ref="P293" authorId="366" shapeId="0" xr:uid="{6292A8E7-ADD6-4D2F-BD87-8F5C14752F3C}">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P294" authorId="367" shapeId="0" xr:uid="{07362EB6-8475-44D4-9011-F7E9ECBFFD9B}">
      <text>
        <t>[Threaded comment]
Your version of Excel allows you to read this threaded comment; however, any edits to it will get removed if the file is opened in a newer version of Excel. Learn more: https://go.microsoft.com/fwlink/?linkid=870924
Comment:
    Annual booked June 10</t>
      </text>
    </comment>
    <comment ref="U294" authorId="368" shapeId="0" xr:uid="{CFABCE8F-B0D9-42FA-8545-DB00C35645D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295" authorId="369" shapeId="0" xr:uid="{CBAD6579-424F-42A0-A365-31843B26F371}">
      <text>
        <t>[Threaded comment]
Your version of Excel allows you to read this threaded comment; however, any edits to it will get removed if the file is opened in a newer version of Excel. Learn more: https://go.microsoft.com/fwlink/?linkid=870924
Comment:
    Booked March 11</t>
      </text>
    </comment>
    <comment ref="P295" authorId="370" shapeId="0" xr:uid="{2A67B366-6F32-43DB-B3BF-72B0FDB34B97}">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95" authorId="371" shapeId="0" xr:uid="{80F12020-DA37-4996-B256-D52BEF1FDF9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296" authorId="372" shapeId="0" xr:uid="{1245D0B4-4A28-4837-B3E2-9BF1355C2CA2}">
      <text>
        <t xml:space="preserve">[Threaded comment]
Your version of Excel allows you to read this threaded comment; however, any edits to it will get removed if the file is opened in a newer version of Excel. Learn more: https://go.microsoft.com/fwlink/?linkid=870924
Comment:
    Annual booked in October
</t>
      </text>
    </comment>
    <comment ref="N297" authorId="373" shapeId="0" xr:uid="{000511D9-4B97-47B9-987C-B4AD32EC9C33}">
      <text>
        <t>[Threaded comment]
Your version of Excel allows you to read this threaded comment; however, any edits to it will get removed if the file is opened in a newer version of Excel. Learn more: https://go.microsoft.com/fwlink/?linkid=870924
Comment:
    Annual booked April 17</t>
      </text>
    </comment>
    <comment ref="P298" authorId="374" shapeId="0" xr:uid="{97E830EB-DB83-4E5C-862F-7D6326AD24C3}">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298" authorId="375" shapeId="0" xr:uid="{D8F4B4F7-CB9B-4B67-A9CE-8476A43BA6C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299" authorId="376" shapeId="0" xr:uid="{5C291D76-AA55-42D3-8EC5-7789F6543683}">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T300" authorId="377" shapeId="0" xr:uid="{F89F43F3-2C77-41C0-B12D-46A59418D56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302" authorId="378" shapeId="0" xr:uid="{FA3D4E1D-2C07-4CAD-9F91-D3F45EDC2DD3}">
      <text>
        <t>[Threaded comment]
Your version of Excel allows you to read this threaded comment; however, any edits to it will get removed if the file is opened in a newer version of Excel. Learn more: https://go.microsoft.com/fwlink/?linkid=870924
Comment:
    Annual booked June 10</t>
      </text>
    </comment>
    <comment ref="T302" authorId="379" shapeId="0" xr:uid="{94F2E578-F08A-4288-BAB0-12A070679EF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B303" authorId="168" shapeId="0" xr:uid="{53554B49-55B4-426A-AADE-DE215B7DB459}">
      <text>
        <r>
          <rPr>
            <b/>
            <sz val="9"/>
            <color indexed="81"/>
            <rFont val="Tahoma"/>
            <family val="2"/>
          </rPr>
          <t>Samantha D'Amour:</t>
        </r>
        <r>
          <rPr>
            <sz val="9"/>
            <color indexed="81"/>
            <rFont val="Tahoma"/>
            <family val="2"/>
          </rPr>
          <t xml:space="preserve">
was Brown Bros.</t>
        </r>
      </text>
    </comment>
    <comment ref="P304" authorId="380" shapeId="0" xr:uid="{FFD03C36-71B4-410F-9A07-D17CDEC85BF6}">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U304" authorId="381" shapeId="0" xr:uid="{1F37DF32-13E5-4EFE-93AB-D8536ADDBC22}">
      <text>
        <t>[Threaded comment]
Your version of Excel allows you to read this threaded comment; however, any edits to it will get removed if the file is opened in a newer version of Excel. Learn more: https://go.microsoft.com/fwlink/?linkid=870924
Comment:
    Annual booked Nov 15</t>
      </text>
    </comment>
    <comment ref="S305" authorId="382" shapeId="0" xr:uid="{536C9BD5-2B55-4DE7-8456-0CD5E7AE8706}">
      <text>
        <t>[Threaded comment]
Your version of Excel allows you to read this threaded comment; however, any edits to it will get removed if the file is opened in a newer version of Excel. Learn more: https://go.microsoft.com/fwlink/?linkid=870924
Comment:
    Annual booked Sept 20</t>
      </text>
    </comment>
    <comment ref="K306" authorId="383" shapeId="0" xr:uid="{19AC52A9-783E-422D-8F99-ED62598019A3}">
      <text>
        <t>[Threaded comment]
Your version of Excel allows you to read this threaded comment; however, any edits to it will get removed if the file is opened in a newer version of Excel. Learn more: https://go.microsoft.com/fwlink/?linkid=870924
Comment:
    Invoiced as requested. PO issued for January only</t>
      </text>
    </comment>
    <comment ref="L306" authorId="384" shapeId="0" xr:uid="{8A289F1C-AC0E-4F14-BE34-510AD0BE2E09}">
      <text>
        <t xml:space="preserve">[Threaded comment]
Your version of Excel allows you to read this threaded comment; however, any edits to it will get removed if the file is opened in a newer version of Excel. Learn more: https://go.microsoft.com/fwlink/?linkid=870924
Comment:
    Invoiced February
</t>
      </text>
    </comment>
    <comment ref="M306" authorId="385" shapeId="0" xr:uid="{8692C9AA-EFCF-4C0E-9D12-3B3E3A278684}">
      <text>
        <t>[Threaded comment]
Your version of Excel allows you to read this threaded comment; however, any edits to it will get removed if the file is opened in a newer version of Excel. Learn more: https://go.microsoft.com/fwlink/?linkid=870924
Comment:
    Invoiced March</t>
      </text>
    </comment>
    <comment ref="Q306" authorId="386" shapeId="0" xr:uid="{3BDB38E1-7BFF-474A-A347-B019890BE2F3}">
      <text>
        <t>[Threaded comment]
Your version of Excel allows you to read this threaded comment; however, any edits to it will get removed if the file is opened in a newer version of Excel. Learn more: https://go.microsoft.com/fwlink/?linkid=870924
Comment:
    Annual booked July 15-17</t>
      </text>
    </comment>
    <comment ref="Q307" authorId="387" shapeId="0" xr:uid="{8579BE84-B594-4A23-AA6C-C97E7D2C2144}">
      <text>
        <t>[Threaded comment]
Your version of Excel allows you to read this threaded comment; however, any edits to it will get removed if the file is opened in a newer version of Excel. Learn more: https://go.microsoft.com/fwlink/?linkid=870924
Comment:
    Annual booked July 19</t>
      </text>
    </comment>
    <comment ref="Q308" authorId="388" shapeId="0" xr:uid="{633091A4-5CD2-4EEF-AD95-77C649AFF0E7}">
      <text>
        <t>[Threaded comment]
Your version of Excel allows you to read this threaded comment; however, any edits to it will get removed if the file is opened in a newer version of Excel. Learn more: https://go.microsoft.com/fwlink/?linkid=870924
Comment:
    Annual booked July 18-19</t>
      </text>
    </comment>
    <comment ref="S309" authorId="389" shapeId="0" xr:uid="{5F515DB8-3A72-4281-8232-9AE3A83ED820}">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S310" authorId="390" shapeId="0" xr:uid="{D69562A1-E7BC-4C7C-B6CF-889D05047812}">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Q311" authorId="391" shapeId="0" xr:uid="{4ABD4859-E36C-471A-A265-2DECB1729B4F}">
      <text>
        <t>[Threaded comment]
Your version of Excel allows you to read this threaded comment; however, any edits to it will get removed if the file is opened in a newer version of Excel. Learn more: https://go.microsoft.com/fwlink/?linkid=870924
Comment:
    Annual booked July 24-25</t>
      </text>
    </comment>
    <comment ref="T314" authorId="392" shapeId="0" xr:uid="{F9427959-D8D7-482E-BACF-6A3F2EF53C73}">
      <text>
        <t>[Threaded comment]
Your version of Excel allows you to read this threaded comment; however, any edits to it will get removed if the file is opened in a newer version of Excel. Learn more: https://go.microsoft.com/fwlink/?linkid=870924
Comment:
    Annual booked Oct 1</t>
      </text>
    </comment>
    <comment ref="M315" authorId="393" shapeId="0" xr:uid="{90C36B9A-F61F-4808-B936-537B1AC13BFD}">
      <text>
        <t>[Threaded comment]
Your version of Excel allows you to read this threaded comment; however, any edits to it will get removed if the file is opened in a newer version of Excel. Learn more: https://go.microsoft.com/fwlink/?linkid=870924
Comment:
    Booked March 21</t>
      </text>
    </comment>
    <comment ref="P316" authorId="394" shapeId="0" xr:uid="{47785977-385A-4C4A-8FB8-0E7B5FBEB6E3}">
      <text>
        <t>[Threaded comment]
Your version of Excel allows you to read this threaded comment; however, any edits to it will get removed if the file is opened in a newer version of Excel. Learn more: https://go.microsoft.com/fwlink/?linkid=870924
Comment:
    Annual booked June 13</t>
      </text>
    </comment>
    <comment ref="T320" authorId="395" shapeId="0" xr:uid="{68F8174B-87BF-4BDD-BA12-EAEB099928F0}">
      <text>
        <t>[Threaded comment]
Your version of Excel allows you to read this threaded comment; however, any edits to it will get removed if the file is opened in a newer version of Excel. Learn more: https://go.microsoft.com/fwlink/?linkid=870924
Comment:
    Not tested. Annual booked October 11 was reescheduled</t>
      </text>
    </comment>
    <comment ref="U320" authorId="396" shapeId="0" xr:uid="{B6C87D13-58BC-495A-818D-07BBA5AE895B}">
      <text>
        <t>[Threaded comment]
Your version of Excel allows you to read this threaded comment; however, any edits to it will get removed if the file is opened in a newer version of Excel. Learn more: https://go.microsoft.com/fwlink/?linkid=870924
Comment:
    Annual booked November 15</t>
      </text>
    </comment>
    <comment ref="S322" authorId="397" shapeId="0" xr:uid="{1299CB1B-E582-43CA-8999-F806973E03B5}">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T323" authorId="398" shapeId="0" xr:uid="{715B4D69-EC2C-4ED2-84FD-AEAC6479A11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324" authorId="399" shapeId="0" xr:uid="{2A1F3170-B642-459E-8584-DF789C78CA32}">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N325" authorId="400" shapeId="0" xr:uid="{8174FD7B-9CD9-43A7-93DB-505472BCF1C6}">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L326" authorId="401" shapeId="0" xr:uid="{1104D990-B35D-4947-9A59-371A1E75B0C4}">
      <text>
        <t>[Threaded comment]
Your version of Excel allows you to read this threaded comment; however, any edits to it will get removed if the file is opened in a newer version of Excel. Learn more: https://go.microsoft.com/fwlink/?linkid=870924
Comment:
    Booked Feb 15</t>
      </text>
    </comment>
    <comment ref="T326" authorId="402" shapeId="0" xr:uid="{65A8A7F9-86C5-45C8-A4EE-AA8393FA97B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327" authorId="403" shapeId="0" xr:uid="{D4FA40A0-71A2-49D4-9640-01C79744C88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328" authorId="404" shapeId="0" xr:uid="{90F7E357-12E8-407A-BCA4-323FDD8682DC}">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T328" authorId="405" shapeId="0" xr:uid="{BFDD5871-0CA0-48FC-8FA4-A6773A69730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329" authorId="406" shapeId="0" xr:uid="{67C741EB-A94F-4F13-A3F8-701FA7156004}">
      <text>
        <t>[Threaded comment]
Your version of Excel allows you to read this threaded comment; however, any edits to it will get removed if the file is opened in a newer version of Excel. Learn more: https://go.microsoft.com/fwlink/?linkid=870924
Comment:
    Booked March 13</t>
      </text>
    </comment>
    <comment ref="R330" authorId="407" shapeId="0" xr:uid="{0742510E-E61F-4FCA-9AB6-0D8F96464E2A}">
      <text>
        <t>[Threaded comment]
Your version of Excel allows you to read this threaded comment; however, any edits to it will get removed if the file is opened in a newer version of Excel. Learn more: https://go.microsoft.com/fwlink/?linkid=870924
Comment:
    Annual booked Aug 8</t>
      </text>
    </comment>
    <comment ref="T331" authorId="408" shapeId="0" xr:uid="{6D2D9602-6F14-4F94-8BC7-FA466CE9ECC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31" authorId="409" shapeId="0" xr:uid="{1B03A199-E8F2-41A4-9AE3-8A330FD6E152}">
      <text>
        <t>[Threaded comment]
Your version of Excel allows you to read this threaded comment; however, any edits to it will get removed if the file is opened in a newer version of Excel. Learn more: https://go.microsoft.com/fwlink/?linkid=870924
Comment:
    No access</t>
      </text>
    </comment>
    <comment ref="R332" authorId="410" shapeId="0" xr:uid="{AD01FD51-6E2B-497C-84FF-3935686A31D0}">
      <text>
        <t>[Threaded comment]
Your version of Excel allows you to read this threaded comment; however, any edits to it will get removed if the file is opened in a newer version of Excel. Learn more: https://go.microsoft.com/fwlink/?linkid=870924
Comment:
    Annual booked Aug 14-15</t>
      </text>
    </comment>
    <comment ref="R334" authorId="411" shapeId="0" xr:uid="{DF8F4031-E035-4996-BB25-DDE6620235F7}">
      <text>
        <t>[Threaded comment]
Your version of Excel allows you to read this threaded comment; however, any edits to it will get removed if the file is opened in a newer version of Excel. Learn more: https://go.microsoft.com/fwlink/?linkid=870924
Comment:
    Ran out of time on MBT route</t>
      </text>
    </comment>
    <comment ref="U334" authorId="412" shapeId="0" xr:uid="{53FD0D1D-E133-4B0B-9560-8BBF76272CE7}">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R335" authorId="413" shapeId="0" xr:uid="{6AEB8543-BA25-4B66-A3AF-34F9A818F83B}">
      <text>
        <t>[Threaded comment]
Your version of Excel allows you to read this threaded comment; however, any edits to it will get removed if the file is opened in a newer version of Excel. Learn more: https://go.microsoft.com/fwlink/?linkid=870924
Comment:
    Ran out of time on MBT route</t>
      </text>
    </comment>
    <comment ref="U335" authorId="414" shapeId="0" xr:uid="{451567A2-E8DD-4110-B993-DA679BB61DA0}">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L336" authorId="415" shapeId="0" xr:uid="{2BE6F7B8-601E-404A-9BFE-9DC8B069C110}">
      <text>
        <t>[Threaded comment]
Your version of Excel allows you to read this threaded comment; however, any edits to it will get removed if the file is opened in a newer version of Excel. Learn more: https://go.microsoft.com/fwlink/?linkid=870924
Comment:
    No access Fab 2024--Per JWB: Door code not working, need to get door key and/or code</t>
      </text>
    </comment>
    <comment ref="N336" authorId="416" shapeId="0" xr:uid="{BE62E23D-ED62-49C3-AA01-466ED89E0932}">
      <text>
        <t>[Threaded comment]
Your version of Excel allows you to read this threaded comment; however, any edits to it will get removed if the file is opened in a newer version of Excel. Learn more: https://go.microsoft.com/fwlink/?linkid=870924
Comment:
    No access/contact with manager</t>
      </text>
    </comment>
    <comment ref="R336" authorId="417" shapeId="0" xr:uid="{9C1A76FB-AB60-42AA-87B5-1F6A600BADE9}">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T336" authorId="418" shapeId="0" xr:uid="{993FC82D-33D1-4180-B851-FBBCE05269F5}">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R337" authorId="419" shapeId="0" xr:uid="{AC4403A9-CAE5-4AAD-85A7-3A3B6E4786EE}">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T337" authorId="420" shapeId="0" xr:uid="{95A3ECD1-CE59-4D39-996E-236AFA320C4E}">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O338" authorId="421" shapeId="0" xr:uid="{59CFC8A9-FC82-47F8-9A07-ED896B9F003C}">
      <text>
        <t>[Threaded comment]
Your version of Excel allows you to read this threaded comment; however, any edits to it will get removed if the file is opened in a newer version of Excel. Learn more: https://go.microsoft.com/fwlink/?linkid=870924
Comment:
    Annual booked May 23-24</t>
      </text>
    </comment>
    <comment ref="U340" authorId="422" shapeId="0" xr:uid="{53FD6C2C-0A4A-49AC-8602-22441304E576}">
      <text>
        <t>[Threaded comment]
Your version of Excel allows you to read this threaded comment; however, any edits to it will get removed if the file is opened in a newer version of Excel. Learn more: https://go.microsoft.com/fwlink/?linkid=870924
Comment:
    No access</t>
      </text>
    </comment>
    <comment ref="T341" authorId="423" shapeId="0" xr:uid="{53395117-49D7-4B05-AF95-D7213157A0C1}">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R343" authorId="424" shapeId="0" xr:uid="{93240ACF-D6E3-44D3-9A05-A3CBFAA7433C}">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R344" authorId="425" shapeId="0" xr:uid="{D60E0C41-1AC5-4270-88E2-E5614173BB3A}">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R345" authorId="426" shapeId="0" xr:uid="{69FA350F-9B65-4041-8868-E41418BB019E}">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R346" authorId="427" shapeId="0" xr:uid="{EB37D892-6770-44FD-8066-15E58933180B}">
      <text>
        <t>[Threaded comment]
Your version of Excel allows you to read this threaded comment; however, any edits to it will get removed if the file is opened in a newer version of Excel. Learn more: https://go.microsoft.com/fwlink/?linkid=870924
Comment:
    Annual tent booked Aug 29&amp;30</t>
      </text>
    </comment>
    <comment ref="S347" authorId="428" shapeId="0" xr:uid="{44277450-249F-4DA3-BD2F-BA39EAE7C3C5}">
      <text>
        <t>[Threaded comment]
Your version of Excel allows you to read this threaded comment; however, any edits to it will get removed if the file is opened in a newer version of Excel. Learn more: https://go.microsoft.com/fwlink/?linkid=870924
Comment:
    Annual booked September 12</t>
      </text>
    </comment>
    <comment ref="R350" authorId="429" shapeId="0" xr:uid="{1D147CEB-C33E-49FF-9A77-041A76DF18C1}">
      <text>
        <t>[Threaded comment]
Your version of Excel allows you to read this threaded comment; however, any edits to it will get removed if the file is opened in a newer version of Excel. Learn more: https://go.microsoft.com/fwlink/?linkid=870924
Comment:
    Four Seasons to inspect until september</t>
      </text>
    </comment>
    <comment ref="T350" authorId="430" shapeId="0" xr:uid="{CC8C0C37-9287-40BB-86D4-1E5A55810AAD}">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U352" authorId="431" shapeId="0" xr:uid="{D179D0C3-0F49-49D9-AF31-DCC98E716267}">
      <text>
        <t xml:space="preserve">[Threaded comment]
Your version of Excel allows you to read this threaded comment; however, any edits to it will get removed if the file is opened in a newer version of Excel. Learn more: https://go.microsoft.com/fwlink/?linkid=870924
Comment:
    Cancelled. Another company performing this work.
</t>
      </text>
    </comment>
    <comment ref="P353" authorId="432" shapeId="0" xr:uid="{2C5A5840-81ED-4A21-A9BD-4CCD7F688672}">
      <text>
        <t>[Threaded comment]
Your version of Excel allows you to read this threaded comment; however, any edits to it will get removed if the file is opened in a newer version of Excel. Learn more: https://go.microsoft.com/fwlink/?linkid=870924
Comment:
    Annual booked on June 25-26
Reply:
    Rescheduled per request of Sharon</t>
      </text>
    </comment>
    <comment ref="Q354" authorId="433" shapeId="0" xr:uid="{97764D79-20EB-46A5-8E3E-8D10C13E0A3B}">
      <text>
        <t xml:space="preserve">[Threaded comment]
Your version of Excel allows you to read this threaded comment; however, any edits to it will get removed if the file is opened in a newer version of Excel. Learn more: https://go.microsoft.com/fwlink/?linkid=870924
Comment:
    Annual booked July 12
</t>
      </text>
    </comment>
    <comment ref="R355" authorId="434" shapeId="0" xr:uid="{C2CFF621-B405-4772-8FE1-126C9DBD5A7F}">
      <text>
        <t>[Threaded comment]
Your version of Excel allows you to read this threaded comment; however, any edits to it will get removed if the file is opened in a newer version of Excel. Learn more: https://go.microsoft.com/fwlink/?linkid=870924
Comment:
    Annual booked August 27</t>
      </text>
    </comment>
    <comment ref="O356" authorId="435" shapeId="0" xr:uid="{1B4EBF97-2C9F-4C04-B456-867F67262937}">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L357" authorId="436" shapeId="0" xr:uid="{ACC901B3-D952-45A0-8A59-AE3F31175CD8}">
      <text>
        <t>[Threaded comment]
Your version of Excel allows you to read this threaded comment; however, any edits to it will get removed if the file is opened in a newer version of Excel. Learn more: https://go.microsoft.com/fwlink/?linkid=870924
Comment:
    Not completed - Site key not brought on route. Do not charge</t>
      </text>
    </comment>
    <comment ref="T358" authorId="437" shapeId="0" xr:uid="{EF5BE6B1-3959-4EDC-9E1F-9F3123EF7997}">
      <text>
        <t>[Threaded comment]
Your version of Excel allows you to read this threaded comment; however, any edits to it will get removed if the file is opened in a newer version of Excel. Learn more: https://go.microsoft.com/fwlink/?linkid=870924
Comment:
    Annual booked Oct 17-18</t>
      </text>
    </comment>
    <comment ref="N366" authorId="438" shapeId="0" xr:uid="{05D5D2F6-04E5-4159-9C43-DEBD561DB696}">
      <text>
        <t>[Threaded comment]
Your version of Excel allows you to read this threaded comment; however, any edits to it will get removed if the file is opened in a newer version of Excel. Learn more: https://go.microsoft.com/fwlink/?linkid=870924
Comment:
    Missed in April. Techs ran out of time</t>
      </text>
    </comment>
    <comment ref="Q366" authorId="439" shapeId="0" xr:uid="{355A0FFB-9366-46DF-9369-72BCA656B113}">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S366" authorId="440" shapeId="0" xr:uid="{47F50F5C-EDB2-44E3-8B1C-3977B5D18A91}">
      <text>
        <t>[Threaded comment]
Your version of Excel allows you to read this threaded comment; however, any edits to it will get removed if the file is opened in a newer version of Excel. Learn more: https://go.microsoft.com/fwlink/?linkid=870924
Comment:
    No Access</t>
      </text>
    </comment>
    <comment ref="T366" authorId="441" shapeId="0" xr:uid="{17A8D991-A345-4291-AE48-C0DAFD9A4A3D}">
      <text>
        <t>[Threaded comment]
Your version of Excel allows you to read this threaded comment; however, any edits to it will get removed if the file is opened in a newer version of Excel. Learn more: https://go.microsoft.com/fwlink/?linkid=870924
Comment:
    No Access</t>
      </text>
    </comment>
    <comment ref="K367" authorId="442" shapeId="0" xr:uid="{94F21AFE-8FEC-4304-9224-1F110D63C79A}">
      <text>
        <t>[Threaded comment]
Your version of Excel allows you to read this threaded comment; however, any edits to it will get removed if the file is opened in a newer version of Excel. Learn more: https://go.microsoft.com/fwlink/?linkid=870924
Comment:
    Site approved quote in Feb</t>
      </text>
    </comment>
    <comment ref="M367" authorId="443" shapeId="0" xr:uid="{183B6420-580C-4B0E-BD30-A0B663268372}">
      <text>
        <t>[Threaded comment]
Your version of Excel allows you to read this threaded comment; however, any edits to it will get removed if the file is opened in a newer version of Excel. Learn more: https://go.microsoft.com/fwlink/?linkid=870924
Comment:
    No Access March 2024, no keys</t>
      </text>
    </comment>
    <comment ref="N367" authorId="444" shapeId="0" xr:uid="{9C7AD160-577B-4C6A-86A0-44BD449F564B}">
      <text>
        <t>[Threaded comment]
Your version of Excel allows you to read this threaded comment; however, any edits to it will get removed if the file is opened in a newer version of Excel. Learn more: https://go.microsoft.com/fwlink/?linkid=870924
Comment:
    No Access March 2024, no keys</t>
      </text>
    </comment>
    <comment ref="O367" authorId="445" shapeId="0" xr:uid="{F3BB4E54-FCBF-4A5F-83DF-4B7D0F534745}">
      <text>
        <t>[Threaded comment]
Your version of Excel allows you to read this threaded comment; however, any edits to it will get removed if the file is opened in a newer version of Excel. Learn more: https://go.microsoft.com/fwlink/?linkid=870924
Comment:
    No Access March 2024, no keys</t>
      </text>
    </comment>
    <comment ref="Q367" authorId="446" shapeId="0" xr:uid="{ACC060C9-B81C-45BE-90A8-26232775D1D6}">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P368" authorId="447" shapeId="0" xr:uid="{33DD5956-01EF-49E7-839A-873FC398D8A3}">
      <text>
        <t>[Threaded comment]
Your version of Excel allows you to read this threaded comment; however, any edits to it will get removed if the file is opened in a newer version of Excel. Learn more: https://go.microsoft.com/fwlink/?linkid=870924
Comment:
    Annual booked June 17</t>
      </text>
    </comment>
    <comment ref="P370" authorId="448" shapeId="0" xr:uid="{99F16FC7-D6A4-442F-BBA3-A0C1AECE3F53}">
      <text>
        <t>[Threaded comment]
Your version of Excel allows you to read this threaded comment; however, any edits to it will get removed if the file is opened in a newer version of Excel. Learn more: https://go.microsoft.com/fwlink/?linkid=870924
Comment:
    Annual booked June 17</t>
      </text>
    </comment>
    <comment ref="B371" authorId="16" shapeId="0" xr:uid="{E5D8FD1C-5D19-4F52-809A-6C2315AFC30F}">
      <text>
        <r>
          <rPr>
            <b/>
            <sz val="9"/>
            <color indexed="81"/>
            <rFont val="Tahoma"/>
            <family val="2"/>
          </rPr>
          <t xml:space="preserve">Vogt, Carina:
</t>
        </r>
        <r>
          <rPr>
            <sz val="9"/>
            <color indexed="81"/>
            <rFont val="Tahoma"/>
            <family val="2"/>
          </rPr>
          <t xml:space="preserve">Was: Firm Management
</t>
        </r>
      </text>
    </comment>
    <comment ref="N371" authorId="449" shapeId="0" xr:uid="{F5C09DFE-9562-49D1-9EAD-49F6AA64DA74}">
      <text>
        <t>[Threaded comment]
Your version of Excel allows you to read this threaded comment; however, any edits to it will get removed if the file is opened in a newer version of Excel. Learn more: https://go.microsoft.com/fwlink/?linkid=870924
Comment:
    Key didn't work at the electrical room</t>
      </text>
    </comment>
    <comment ref="S372" authorId="450" shapeId="0" xr:uid="{51D35F7C-5C18-43FF-BCA7-61C59326CAB1}">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N373" authorId="451" shapeId="0" xr:uid="{991666ED-BC52-4C16-A4BC-F39FC808F3C7}">
      <text>
        <t>[Threaded comment]
Your version of Excel allows you to read this threaded comment; however, any edits to it will get removed if the file is opened in a newer version of Excel. Learn more: https://go.microsoft.com/fwlink/?linkid=870924
Comment:
    Missed in April. Techs ran out of time</t>
      </text>
    </comment>
    <comment ref="T374" authorId="452" shapeId="0" xr:uid="{023A4D65-582D-41B8-B431-BEB48C1EECDE}">
      <text>
        <t>[Threaded comment]
Your version of Excel allows you to read this threaded comment; however, any edits to it will get removed if the file is opened in a newer version of Excel. Learn more: https://go.microsoft.com/fwlink/?linkid=870924
Comment:
    Annual booked Oct 7</t>
      </text>
    </comment>
    <comment ref="T375" authorId="453" shapeId="0" xr:uid="{E8532B09-8BC9-41F9-8BAC-7173C9832E26}">
      <text>
        <t>[Threaded comment]
Your version of Excel allows you to read this threaded comment; however, any edits to it will get removed if the file is opened in a newer version of Excel. Learn more: https://go.microsoft.com/fwlink/?linkid=870924
Comment:
    No Access</t>
      </text>
    </comment>
    <comment ref="Q376" authorId="454" shapeId="0" xr:uid="{E86733F5-CE09-4C13-B285-C130B542087D}">
      <text>
        <t>[Threaded comment]
Your version of Excel allows you to read this threaded comment; however, any edits to it will get removed if the file is opened in a newer version of Excel. Learn more: https://go.microsoft.com/fwlink/?linkid=870924
Comment:
    Annual booked July 24</t>
      </text>
    </comment>
    <comment ref="S377" authorId="455" shapeId="0" xr:uid="{193464F5-62E9-4F13-999E-14D78E4DF94E}">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N378" authorId="456" shapeId="0" xr:uid="{7D835CAB-CDC0-4F2C-B0C6-127BC6019D65}">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Q379" authorId="457" shapeId="0" xr:uid="{F9422368-E7DA-4914-9D2B-99869095AC6C}">
      <text>
        <t>[Threaded comment]
Your version of Excel allows you to read this threaded comment; however, any edits to it will get removed if the file is opened in a newer version of Excel. Learn more: https://go.microsoft.com/fwlink/?linkid=870924
Comment:
    Annual booked July 18-19</t>
      </text>
    </comment>
    <comment ref="U380" authorId="458" shapeId="0" xr:uid="{63A4F8B1-6F00-4F10-B6A3-D5178381FF99}">
      <text>
        <t>[Threaded comment]
Your version of Excel allows you to read this threaded comment; however, any edits to it will get removed if the file is opened in a newer version of Excel. Learn more: https://go.microsoft.com/fwlink/?linkid=870924
Comment:
    Annual booked Nov 15</t>
      </text>
    </comment>
    <comment ref="N381" authorId="459" shapeId="0" xr:uid="{4251097C-77ED-4F00-A585-0B50BA941AA2}">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N382" authorId="460" shapeId="0" xr:uid="{A9EA9A63-B30C-4EB9-B26A-835BA269C455}">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N383" authorId="461" shapeId="0" xr:uid="{E88F3523-8898-4540-89BE-54E3F7B7FD57}">
      <text>
        <t>[Threaded comment]
Your version of Excel allows you to read this threaded comment; however, any edits to it will get removed if the file is opened in a newer version of Excel. Learn more: https://go.microsoft.com/fwlink/?linkid=870924
Comment:
    Annual booked April 12</t>
      </text>
    </comment>
    <comment ref="U384" authorId="462" shapeId="0" xr:uid="{EA603E82-13BA-453B-995F-CB38CE344A3E}">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5" authorId="463" shapeId="0" xr:uid="{5383B4EE-4893-4938-BE9F-43AAE6FD3B79}">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6" authorId="464" shapeId="0" xr:uid="{82AE90BA-432D-444B-9635-67D475EDF2C0}">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7" authorId="465" shapeId="0" xr:uid="{CD5E4C07-1E63-4023-A0D4-863EB7C9FDB4}">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U388" authorId="466" shapeId="0" xr:uid="{A3EBF2AD-D93B-4D16-A220-8FD272EF5239}">
      <text>
        <t>[Threaded comment]
Your version of Excel allows you to read this threaded comment; however, any edits to it will get removed if the file is opened in a newer version of Excel. Learn more: https://go.microsoft.com/fwlink/?linkid=870924
Comment:
    ANNUAL BOOKED NOV 19  / 20 / 21</t>
      </text>
    </comment>
    <comment ref="L389" authorId="467" shapeId="0" xr:uid="{C7003E60-280F-4609-8232-970D57488786}">
      <text>
        <t>[Threaded comment]
Your version of Excel allows you to read this threaded comment; however, any edits to it will get removed if the file is opened in a newer version of Excel. Learn more: https://go.microsoft.com/fwlink/?linkid=870924
Comment:
    Booked Feb 26</t>
      </text>
    </comment>
    <comment ref="U389" authorId="468" shapeId="0" xr:uid="{EED25596-8815-41B2-B54C-130AC2AC58B2}">
      <text>
        <t>[Threaded comment]
Your version of Excel allows you to read this threaded comment; however, any edits to it will get removed if the file is opened in a newer version of Excel. Learn more: https://go.microsoft.com/fwlink/?linkid=870924
Comment:
    No Access</t>
      </text>
    </comment>
    <comment ref="K390" authorId="469" shapeId="0" xr:uid="{08D1743B-8A9D-4B13-B795-054DD7EEBD18}">
      <text>
        <t>[Threaded comment]
Your version of Excel allows you to read this threaded comment; however, any edits to it will get removed if the file is opened in a newer version of Excel. Learn more: https://go.microsoft.com/fwlink/?linkid=870924
Comment:
    Tested separately on a service call/consultation job for January. Full start-up in Feb/24</t>
      </text>
    </comment>
    <comment ref="S390" authorId="470" shapeId="0" xr:uid="{01295C4F-4F77-4B1C-A719-7647E442C8F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0" authorId="471" shapeId="0" xr:uid="{F5B92666-D6A0-4FFA-97F2-1D223FD78B9C}">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1" authorId="472" shapeId="0" xr:uid="{BC83E085-E4A7-456F-BA56-533D34DBDED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1" authorId="473" shapeId="0" xr:uid="{BD5B3CB6-537D-4511-B32C-3B6F625F8930}">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2" authorId="474" shapeId="0" xr:uid="{B7D6E910-F905-470A-A368-3C9A5D0990C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2" authorId="475" shapeId="0" xr:uid="{F2015F02-1727-4937-8F04-2A1998A8E760}">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3" authorId="476" shapeId="0" xr:uid="{B17B8CA5-8800-42F2-B87A-F1BF98B5022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3" authorId="477" shapeId="0" xr:uid="{48BE4D5D-FE3D-43B3-A968-F39550F24FBC}">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S394" authorId="478" shapeId="0" xr:uid="{151E8445-FFD1-467F-B25F-84FE0870106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394" authorId="479" shapeId="0" xr:uid="{52C60649-F15A-43EA-A0D2-4DBD583F2462}">
      <text>
        <t>[Threaded comment]
Your version of Excel allows you to read this threaded comment; however, any edits to it will get removed if the file is opened in a newer version of Excel. Learn more: https://go.microsoft.com/fwlink/?linkid=870924
Comment:
    Annual booked Nov 26-28</t>
      </text>
    </comment>
    <comment ref="N395" authorId="480" shapeId="0" xr:uid="{D78ED69A-C006-4DF4-B1C1-5605372C8ECE}">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O395" authorId="481" shapeId="0" xr:uid="{435A84DE-25D7-423D-B574-E1CB1F1B39BE}">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P395" authorId="482" shapeId="0" xr:uid="{8F056E74-CB9A-4EE6-9170-F2FDBF34D2B2}">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Q395" authorId="483" shapeId="0" xr:uid="{CAA69498-4649-4BFD-93F3-62C0A19EC77D}">
      <text>
        <t>[Threaded comment]
Your version of Excel allows you to read this threaded comment; however, any edits to it will get removed if the file is opened in a newer version of Excel. Learn more: https://go.microsoft.com/fwlink/?linkid=870924
Comment:
    On-hold - construction on-site
Reply:
    Annual booked July 4</t>
      </text>
    </comment>
    <comment ref="U395" authorId="484" shapeId="0" xr:uid="{F461F159-B8A2-4E94-9A51-B1466C5F82D3}">
      <text>
        <t>[Threaded comment]
Your version of Excel allows you to read this threaded comment; however, any edits to it will get removed if the file is opened in a newer version of Excel. Learn more: https://go.microsoft.com/fwlink/?linkid=870924
Comment:
    On-hold - construction on-site</t>
      </text>
    </comment>
    <comment ref="K396" authorId="485" shapeId="0" xr:uid="{7F31D893-D90E-4E1B-AE70-73A63EF19768}">
      <text>
        <t>[Threaded comment]
Your version of Excel allows you to read this threaded comment; however, any edits to it will get removed if the file is opened in a newer version of Excel. Learn more: https://go.microsoft.com/fwlink/?linkid=870924
Comment:
    Booked Jan 4</t>
      </text>
    </comment>
    <comment ref="L397" authorId="486" shapeId="0" xr:uid="{B40A0C22-841E-42D8-81D6-20F1E8AE4325}">
      <text>
        <t>[Threaded comment]
Your version of Excel allows you to read this threaded comment; however, any edits to it will get removed if the file is opened in a newer version of Excel. Learn more: https://go.microsoft.com/fwlink/?linkid=870924
Comment:
    Tent Booked Feb 21
Reply:
    MBT done Feb 2024</t>
      </text>
    </comment>
    <comment ref="O397" authorId="487" shapeId="0" xr:uid="{32A2EA13-B4EA-43BD-A90A-902D69BA8227}">
      <text>
        <t>[Threaded comment]
Your version of Excel allows you to read this threaded comment; however, any edits to it will get removed if the file is opened in a newer version of Excel. Learn more: https://go.microsoft.com/fwlink/?linkid=870924
Comment:
    Annual booked May 10</t>
      </text>
    </comment>
    <comment ref="T397" authorId="488" shapeId="0" xr:uid="{A40AF308-CFB3-45F9-B959-12FE9F0FD819}">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O398" authorId="489" shapeId="0" xr:uid="{C36B0DAD-C9B1-42F1-9754-D65E315E2A7B}">
      <text>
        <t>[Threaded comment]
Your version of Excel allows you to read this threaded comment; however, any edits to it will get removed if the file is opened in a newer version of Excel. Learn more: https://go.microsoft.com/fwlink/?linkid=870924
Comment:
    Annual booked May 8-9</t>
      </text>
    </comment>
    <comment ref="N399" authorId="490" shapeId="0" xr:uid="{228591B9-FB24-4043-829B-05FC9873DD5F}">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R400" authorId="491" shapeId="0" xr:uid="{7068ECD6-D65B-4ABE-AE03-689EAFE2B4FF}">
      <text>
        <t>[Threaded comment]
Your version of Excel allows you to read this threaded comment; however, any edits to it will get removed if the file is opened in a newer version of Excel. Learn more: https://go.microsoft.com/fwlink/?linkid=870924
Comment:
    Annual booked Aug 27</t>
      </text>
    </comment>
    <comment ref="U401" authorId="492" shapeId="0" xr:uid="{67482079-F616-43C4-819F-A08AFC5436AA}">
      <text>
        <t>[Threaded comment]
Your version of Excel allows you to read this threaded comment; however, any edits to it will get removed if the file is opened in a newer version of Excel. Learn more: https://go.microsoft.com/fwlink/?linkid=870924
Comment:
    First 3 Months Free</t>
      </text>
    </comment>
    <comment ref="V401" authorId="493" shapeId="0" xr:uid="{7277E126-E0CA-414F-A3C3-81D391EEB120}">
      <text>
        <t>[Threaded comment]
Your version of Excel allows you to read this threaded comment; however, any edits to it will get removed if the file is opened in a newer version of Excel. Learn more: https://go.microsoft.com/fwlink/?linkid=870924
Comment:
    First 3 Months Free</t>
      </text>
    </comment>
    <comment ref="Q403" authorId="494" shapeId="0" xr:uid="{1DA85626-6712-4292-A3EB-A906CAAC0F9F}">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S403" authorId="495" shapeId="0" xr:uid="{E9A13463-5BC2-4310-A803-BCC2820F1844}">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404" authorId="496" shapeId="0" xr:uid="{4F299B9E-A672-49F2-AC83-5788281F5810}">
      <text>
        <t>[Threaded comment]
Your version of Excel allows you to read this threaded comment; however, any edits to it will get removed if the file is opened in a newer version of Excel. Learn more: https://go.microsoft.com/fwlink/?linkid=870924
Comment:
    Booked March 13</t>
      </text>
    </comment>
    <comment ref="L406" authorId="497" shapeId="0" xr:uid="{BFF4C684-A9A3-4313-A347-9743C55E9738}">
      <text>
        <t>[Threaded comment]
Your version of Excel allows you to read this threaded comment; however, any edits to it will get removed if the file is opened in a newer version of Excel. Learn more: https://go.microsoft.com/fwlink/?linkid=870924
Comment:
    Booked Feb 9</t>
      </text>
    </comment>
    <comment ref="K407" authorId="498" shapeId="0" xr:uid="{28D7437E-623B-4550-AB95-22C9B0BA3500}">
      <text>
        <t>[Threaded comment]
Your version of Excel allows you to read this threaded comment; however, any edits to it will get removed if the file is opened in a newer version of Excel. Learn more: https://go.microsoft.com/fwlink/?linkid=870924
Comment:
    Booked Jan 11</t>
      </text>
    </comment>
    <comment ref="U408" authorId="499" shapeId="0" xr:uid="{11298313-F137-4FC3-803B-D296A375BC4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409" authorId="500" shapeId="0" xr:uid="{08FAF44A-A48D-43A8-9363-275B8C9A9EBF}">
      <text>
        <t>[Threaded comment]
Your version of Excel allows you to read this threaded comment; however, any edits to it will get removed if the file is opened in a newer version of Excel. Learn more: https://go.microsoft.com/fwlink/?linkid=870924
Comment:
    Annual booked May 23-24</t>
      </text>
    </comment>
    <comment ref="U409" authorId="501" shapeId="0" xr:uid="{EEE6A24B-6297-4394-9352-AF37C135CF65}">
      <text>
        <t>[Threaded comment]
Your version of Excel allows you to read this threaded comment; however, any edits to it will get removed if the file is opened in a newer version of Excel. Learn more: https://go.microsoft.com/fwlink/?linkid=870924
Comment:
    No keys. Sprinkler inspection one day before.</t>
      </text>
    </comment>
    <comment ref="R410" authorId="502" shapeId="0" xr:uid="{BD6E73E0-253C-4793-9875-C950AF474A9B}">
      <text>
        <t>[Threaded comment]
Your version of Excel allows you to read this threaded comment; however, any edits to it will get removed if the file is opened in a newer version of Excel. Learn more: https://go.microsoft.com/fwlink/?linkid=870924
Comment:
    Starting in September</t>
      </text>
    </comment>
    <comment ref="S410" authorId="503" shapeId="0" xr:uid="{76A38F0A-4145-4162-868D-25EC45FF7F7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410" authorId="504" shapeId="0" xr:uid="{5AAE8B06-B5D0-4D95-B8B9-BA106FDC32A8}">
      <text>
        <t>[Threaded comment]
Your version of Excel allows you to read this threaded comment; however, any edits to it will get removed if the file is opened in a newer version of Excel. Learn more: https://go.microsoft.com/fwlink/?linkid=870924
Comment:
    Waiting keys</t>
      </text>
    </comment>
    <comment ref="U410" authorId="505" shapeId="0" xr:uid="{7EB5DB12-29F6-4FF4-852D-C51E5611A8F2}">
      <text>
        <t>[Threaded comment]
Your version of Excel allows you to read this threaded comment; however, any edits to it will get removed if the file is opened in a newer version of Excel. Learn more: https://go.microsoft.com/fwlink/?linkid=870924
Comment:
    Waiting keys</t>
      </text>
    </comment>
    <comment ref="S412" authorId="506" shapeId="0" xr:uid="{F3F98DF4-3FCE-4C25-A8F0-C6E1E92AF4A9}">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P413" authorId="507" shapeId="0" xr:uid="{FBAA5F0B-6F27-42A1-AA6F-EC9E8BB586A0}">
      <text>
        <t>[Threaded comment]
Your version of Excel allows you to read this threaded comment; however, any edits to it will get removed if the file is opened in a newer version of Excel. Learn more: https://go.microsoft.com/fwlink/?linkid=870924
Comment:
    No access, need mech room key. NT to investigate.</t>
      </text>
    </comment>
    <comment ref="A414" authorId="508" shapeId="0" xr:uid="{810C8992-2AA1-492D-AC02-E777FFC8EDFF}">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K414" authorId="509" shapeId="0" xr:uid="{1467CD1C-B200-4065-950E-ACD33F48690A}">
      <text>
        <t>[Threaded comment]
Your version of Excel allows you to read this threaded comment; however, any edits to it will get removed if the file is opened in a newer version of Excel. Learn more: https://go.microsoft.com/fwlink/?linkid=870924
Comment:
    Booked Jan 31</t>
      </text>
    </comment>
    <comment ref="Q414" authorId="510" shapeId="0" xr:uid="{F8FEE3A4-4A0C-475B-8143-80555AEB27E9}">
      <text>
        <t>[Threaded comment]
Your version of Excel allows you to read this threaded comment; however, any edits to it will get removed if the file is opened in a newer version of Excel. Learn more: https://go.microsoft.com/fwlink/?linkid=870924
Comment:
    Wasn’t able to meet with Gordon</t>
      </text>
    </comment>
    <comment ref="S415" authorId="511" shapeId="0" xr:uid="{167D0B38-D50D-4E83-8D89-7FEFD210C44C}">
      <text>
        <t>[Threaded comment]
Your version of Excel allows you to read this threaded comment; however, any edits to it will get removed if the file is opened in a newer version of Excel. Learn more: https://go.microsoft.com/fwlink/?linkid=870924
Comment:
    Keys did not work inaccessible.</t>
      </text>
    </comment>
    <comment ref="A417" authorId="512" shapeId="0" xr:uid="{637EA6D0-BA7A-4592-A6F1-B94723195125}">
      <text>
        <t>[Threaded comment]
Your version of Excel allows you to read this threaded comment; however, any edits to it will get removed if the file is opened in a newer version of Excel. Learn more: https://go.microsoft.com/fwlink/?linkid=870924
Comment:
    ST - 551-563 Johnson St - should update address?
Reply:
    Includes 547-563 Johnson</t>
      </text>
    </comment>
    <comment ref="K417" authorId="513" shapeId="0" xr:uid="{3348A458-0178-4F90-A161-E21B0B0C2D76}">
      <text>
        <t>[Threaded comment]
Your version of Excel allows you to read this threaded comment; however, any edits to it will get removed if the file is opened in a newer version of Excel. Learn more: https://go.microsoft.com/fwlink/?linkid=870924
Comment:
    MBT not completed. PM not available after a few calls trying to gain access. No answer. Please charge for this service</t>
      </text>
    </comment>
    <comment ref="M417" authorId="514" shapeId="0" xr:uid="{EF5402E7-ED5A-4E6F-89BD-7E14DD9D4BF7}">
      <text>
        <t>[Threaded comment]
Your version of Excel allows you to read this threaded comment; however, any edits to it will get removed if the file is opened in a newer version of Excel. Learn more: https://go.microsoft.com/fwlink/?linkid=870924
Comment:
    Annual tent March 15
Reply:
    Booked Annual March 15</t>
      </text>
    </comment>
    <comment ref="Q417" authorId="515" shapeId="0" xr:uid="{FCF99920-5F51-4BB9-9E3F-396A500E8AD5}">
      <text>
        <t>[Threaded comment]
Your version of Excel allows you to read this threaded comment; however, any edits to it will get removed if the file is opened in a newer version of Excel. Learn more: https://go.microsoft.com/fwlink/?linkid=870924
Comment:
    Wasn’t able to meet with Gordon</t>
      </text>
    </comment>
    <comment ref="K419" authorId="516" shapeId="0" xr:uid="{C6869338-B2BE-4E16-BA7C-4391CC64C604}">
      <text>
        <t>[Threaded comment]
Your version of Excel allows you to read this threaded comment; however, any edits to it will get removed if the file is opened in a newer version of Excel. Learn more: https://go.microsoft.com/fwlink/?linkid=870924
Comment:
    Booked Jan 9</t>
      </text>
    </comment>
    <comment ref="T421" authorId="517" shapeId="0" xr:uid="{6C7C1DFF-5701-47AC-8DB2-E1F677B550BF}">
      <text>
        <t xml:space="preserve">[Threaded comment]
Your version of Excel allows you to read this threaded comment; however, any edits to it will get removed if the file is opened in a newer version of Excel. Learn more: https://go.microsoft.com/fwlink/?linkid=870924
Comment:
    No finished due lack of techs and time
</t>
      </text>
    </comment>
    <comment ref="T422" authorId="518" shapeId="0" xr:uid="{D4090B6F-CBD7-4414-AB4E-9E02AFD78F40}">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N423" authorId="519" shapeId="0" xr:uid="{9388C35D-0852-4320-A6CE-F0F139D21DB3}">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Q425" authorId="520" shapeId="0" xr:uid="{A87906AE-E91A-40CA-9D29-335088B25B89}">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R425" authorId="521" shapeId="0" xr:uid="{5F405446-6CB4-44F0-A79F-FDA12F1B6A9B}">
      <text>
        <t>[Threaded comment]
Your version of Excel allows you to read this threaded comment; however, any edits to it will get removed if the file is opened in a newer version of Excel. Learn more: https://go.microsoft.com/fwlink/?linkid=870924
Comment:
    Keys not on ring during MBT. Currently Investigating</t>
      </text>
    </comment>
    <comment ref="S425" authorId="522" shapeId="0" xr:uid="{22DA68E7-E21A-4DCA-A076-3845C0D1EA8E}">
      <text>
        <t>[Threaded comment]
Your version of Excel allows you to read this threaded comment; however, any edits to it will get removed if the file is opened in a newer version of Excel. Learn more: https://go.microsoft.com/fwlink/?linkid=870924
Comment:
    Keys not on ring during MBT. Currently Investigating</t>
      </text>
    </comment>
    <comment ref="T426" authorId="523" shapeId="0" xr:uid="{967EEC6E-9E3E-4264-A056-692394927E2D}">
      <text>
        <t>[Threaded comment]
Your version of Excel allows you to read this threaded comment; however, any edits to it will get removed if the file is opened in a newer version of Excel. Learn more: https://go.microsoft.com/fwlink/?linkid=870924
Comment:
    Annual booked Oct 23-25</t>
      </text>
    </comment>
    <comment ref="T427" authorId="524" shapeId="0" xr:uid="{055540EF-F352-4335-9AED-A98CE03A9B80}">
      <text>
        <t>[Threaded comment]
Your version of Excel allows you to read this threaded comment; however, any edits to it will get removed if the file is opened in a newer version of Excel. Learn more: https://go.microsoft.com/fwlink/?linkid=870924
Comment:
    Annual booked Oct 22</t>
      </text>
    </comment>
    <comment ref="M428" authorId="525" shapeId="0" xr:uid="{639C83FA-9178-47CA-AA95-C90C6C0EF107}">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J430" authorId="526" shapeId="0" xr:uid="{64B36AAA-C740-4179-84B7-C0BD60D48285}">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N430" authorId="527" shapeId="0" xr:uid="{19215EBC-8E4E-4B57-AE20-BC24C801671B}">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N431" authorId="528" shapeId="0" xr:uid="{D015E28F-E22E-417E-9B11-08E8049D6FC0}">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431" authorId="529" shapeId="0" xr:uid="{2A6CCBA3-16EF-48BA-9303-78597E6737FE}">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U432" authorId="530" shapeId="0" xr:uid="{BFA9937A-4043-4026-9809-851518D75A3B}">
      <text>
        <t>[Threaded comment]
Your version of Excel allows you to read this threaded comment; however, any edits to it will get removed if the file is opened in a newer version of Excel. Learn more: https://go.microsoft.com/fwlink/?linkid=870924
Comment:
    Annual booked Nov 13</t>
      </text>
    </comment>
    <comment ref="K433" authorId="531" shapeId="0" xr:uid="{AACAD82A-F018-4196-A724-693CBDFD1FD3}">
      <text>
        <t>[Threaded comment]
Your version of Excel allows you to read this threaded comment; however, any edits to it will get removed if the file is opened in a newer version of Excel. Learn more: https://go.microsoft.com/fwlink/?linkid=870924
Comment:
    School not open until January 8th, do not charge</t>
      </text>
    </comment>
    <comment ref="Q433" authorId="532" shapeId="0" xr:uid="{1ACBFDEE-E5E1-47FA-8D8C-80A9CDC6DF78}">
      <text>
        <t>[Threaded comment]
Your version of Excel allows you to read this threaded comment; however, any edits to it will get removed if the file is opened in a newer version of Excel. Learn more: https://go.microsoft.com/fwlink/?linkid=870924
Comment:
    Headmaster does not want testing during July &amp; August</t>
      </text>
    </comment>
    <comment ref="R433" authorId="533" shapeId="0" xr:uid="{0F06CD5F-034D-45A4-9BD0-00A0603BD650}">
      <text>
        <t>[Threaded comment]
Your version of Excel allows you to read this threaded comment; however, any edits to it will get removed if the file is opened in a newer version of Excel. Learn more: https://go.microsoft.com/fwlink/?linkid=870924
Comment:
    Headmaster does not want testing during July &amp; August</t>
      </text>
    </comment>
    <comment ref="R434" authorId="534" shapeId="0" xr:uid="{77DF0716-E6E8-4C54-8FD5-0910DCD3DACF}">
      <text>
        <t>[Threaded comment]
Your version of Excel allows you to read this threaded comment; however, any edits to it will get removed if the file is opened in a newer version of Excel. Learn more: https://go.microsoft.com/fwlink/?linkid=870924
Comment:
    Booked August 1</t>
      </text>
    </comment>
    <comment ref="O435" authorId="535" shapeId="0" xr:uid="{DA8F441E-411E-4C0E-A683-F8B40BC54C55}">
      <text>
        <t>[Threaded comment]
Your version of Excel allows you to read this threaded comment; however, any edits to it will get removed if the file is opened in a newer version of Excel. Learn more: https://go.microsoft.com/fwlink/?linkid=870924
Comment:
    Annual booked May 30-31</t>
      </text>
    </comment>
    <comment ref="T436" authorId="536" shapeId="0" xr:uid="{372EDD5D-8A87-46BB-B158-926A001BD721}">
      <text>
        <t>[Threaded comment]
Your version of Excel allows you to read this threaded comment; however, any edits to it will get removed if the file is opened in a newer version of Excel. Learn more: https://go.microsoft.com/fwlink/?linkid=870924
Comment:
    Construction</t>
      </text>
    </comment>
    <comment ref="U436" authorId="537" shapeId="0" xr:uid="{62F3BD0F-241D-4FF4-95A3-9C1AB50FC26B}">
      <text>
        <t>[Threaded comment]
Your version of Excel allows you to read this threaded comment; however, any edits to it will get removed if the file is opened in a newer version of Excel. Learn more: https://go.microsoft.com/fwlink/?linkid=870924
Comment:
    Annual booked Nov 18</t>
      </text>
    </comment>
    <comment ref="N438" authorId="538" shapeId="0" xr:uid="{053106EA-7CDA-41E1-ACD2-880B5B115964}">
      <text>
        <t>[Threaded comment]
Your version of Excel allows you to read this threaded comment; however, any edits to it will get removed if the file is opened in a newer version of Excel. Learn more: https://go.microsoft.com/fwlink/?linkid=870924
Comment:
    Annual booked April 29-May 1</t>
      </text>
    </comment>
    <comment ref="M439" authorId="539" shapeId="0" xr:uid="{40C017EF-5C78-4B1C-A069-51708BA9F74A}">
      <text>
        <t>[Threaded comment]
Your version of Excel allows you to read this threaded comment; however, any edits to it will get removed if the file is opened in a newer version of Excel. Learn more: https://go.microsoft.com/fwlink/?linkid=870924
Comment:
    Missed March/24 - ran out of time</t>
      </text>
    </comment>
    <comment ref="O439" authorId="540" shapeId="0" xr:uid="{52C031CC-4C5B-441A-BFF9-0D32C1851639}">
      <text>
        <t>[Threaded comment]
Your version of Excel allows you to read this threaded comment; however, any edits to it will get removed if the file is opened in a newer version of Excel. Learn more: https://go.microsoft.com/fwlink/?linkid=870924
Comment:
    Un-able to finish route</t>
      </text>
    </comment>
    <comment ref="T439" authorId="541" shapeId="0" xr:uid="{4DC2B0E4-6B15-4BFD-98A6-0ED6AEABDC3A}">
      <text>
        <t>[Threaded comment]
Your version of Excel allows you to read this threaded comment; however, any edits to it will get removed if the file is opened in a newer version of Excel. Learn more: https://go.microsoft.com/fwlink/?linkid=870924
Comment:
    Annual booked Oct 17</t>
      </text>
    </comment>
    <comment ref="I440" authorId="168" shapeId="0" xr:uid="{56270902-B545-466E-8B52-C4248F0ED278}">
      <text>
        <r>
          <rPr>
            <b/>
            <sz val="9"/>
            <color indexed="81"/>
            <rFont val="Tahoma"/>
            <family val="2"/>
          </rPr>
          <t>Samantha D'Amour:</t>
        </r>
        <r>
          <rPr>
            <sz val="9"/>
            <color indexed="81"/>
            <rFont val="Tahoma"/>
            <family val="2"/>
          </rPr>
          <t xml:space="preserve">
was 2nd Tuesday</t>
        </r>
      </text>
    </comment>
    <comment ref="P440" authorId="542" shapeId="0" xr:uid="{99A90F29-DDE9-48A2-82C5-D0416DF6FECD}">
      <text>
        <t>[Threaded comment]
Your version of Excel allows you to read this threaded comment; however, any edits to it will get removed if the file is opened in a newer version of Excel. Learn more: https://go.microsoft.com/fwlink/?linkid=870924
Comment:
    Annual booked June 7</t>
      </text>
    </comment>
    <comment ref="P441" authorId="543" shapeId="0" xr:uid="{57DF6F11-F647-45E5-827A-1F3BDC1B59BF}">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S441" authorId="544" shapeId="0" xr:uid="{4E8F3499-82A8-4886-A6EA-34F14FA2E21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B442" authorId="16" shapeId="0" xr:uid="{7587628B-EAFD-417A-B090-5168BBC82368}">
      <text>
        <r>
          <rPr>
            <b/>
            <sz val="9"/>
            <color indexed="81"/>
            <rFont val="Tahoma"/>
            <family val="2"/>
          </rPr>
          <t>Vogt, Carina:</t>
        </r>
        <r>
          <rPr>
            <sz val="9"/>
            <color indexed="81"/>
            <rFont val="Tahoma"/>
            <family val="2"/>
          </rPr>
          <t xml:space="preserve">
Property Management changed. Was: Hutton</t>
        </r>
      </text>
    </comment>
    <comment ref="Q442" authorId="545" shapeId="0" xr:uid="{A12B6CC8-F43A-4A7C-AEDB-061CA72A36CC}">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S443" authorId="546" shapeId="0" xr:uid="{DF068333-0A93-4876-9F12-49C0AE97C68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S444" authorId="547" shapeId="0" xr:uid="{75E05946-6185-48C6-9F70-F0B7AB7825C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445" authorId="548" shapeId="0" xr:uid="{DC83E725-E77E-4CE0-9FC9-54C5F5016611}">
      <text>
        <t>[Threaded comment]
Your version of Excel allows you to read this threaded comment; however, any edits to it will get removed if the file is opened in a newer version of Excel. Learn more: https://go.microsoft.com/fwlink/?linkid=870924
Comment:
    No access</t>
      </text>
    </comment>
    <comment ref="P448" authorId="549" shapeId="0" xr:uid="{CF0BB4A4-8212-4A0C-818B-5F87284A1D65}">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Q448" authorId="550" shapeId="0" xr:uid="{10A2F86D-2F40-4113-A345-631FBAF1321D}">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R448" authorId="551" shapeId="0" xr:uid="{8AB3B5B6-8F00-47D6-99AF-E0FA466219AC}">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S448" authorId="552" shapeId="0" xr:uid="{93B07BF8-B25A-4792-95B5-F7E515E639DC}">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T448" authorId="553" shapeId="0" xr:uid="{57228461-E1B0-4E4E-83E4-A894816ED635}">
      <text>
        <t>[Threaded comment]
Your version of Excel allows you to read this threaded comment; however, any edits to it will get removed if the file is opened in a newer version of Excel. Learn more: https://go.microsoft.com/fwlink/?linkid=870924
Comment:
    On-Hold till system verified</t>
      </text>
    </comment>
    <comment ref="S450" authorId="554" shapeId="0" xr:uid="{AD3A4B13-01D7-465B-BEBE-D678591945E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452" authorId="555" shapeId="0" xr:uid="{FD80AC0F-7309-4D95-A188-0A4627A00F25}">
      <text>
        <t>[Threaded comment]
Your version of Excel allows you to read this threaded comment; however, any edits to it will get removed if the file is opened in a newer version of Excel. Learn more: https://go.microsoft.com/fwlink/?linkid=870924
Comment:
    Site contact not available to provide access. Do not charge for this service.</t>
      </text>
    </comment>
    <comment ref="N452" authorId="556" shapeId="0" xr:uid="{6BD4F882-D026-4831-B498-0E8C6B6EBB1E}">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R453" authorId="557" shapeId="0" xr:uid="{C132E30F-DABA-41D1-B6FA-BA8E943F64FC}">
      <text>
        <t>[Threaded comment]
Your version of Excel allows you to read this threaded comment; however, any edits to it will get removed if the file is opened in a newer version of Excel. Learn more: https://go.microsoft.com/fwlink/?linkid=870924
Comment:
    Annual booked August 19</t>
      </text>
    </comment>
    <comment ref="T454" authorId="558" shapeId="0" xr:uid="{86E5F97D-25A4-46B8-86F3-62C32B3C4070}">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Q455" authorId="559" shapeId="0" xr:uid="{57356093-DD0D-4F4B-B5E4-FBB35CA65F06}">
      <text>
        <t>[Threaded comment]
Your version of Excel allows you to read this threaded comment; however, any edits to it will get removed if the file is opened in a newer version of Excel. Learn more: https://go.microsoft.com/fwlink/?linkid=870924
Comment:
    Booked July 24</t>
      </text>
    </comment>
    <comment ref="S455" authorId="560" shapeId="0" xr:uid="{B1BC78C7-DCFA-435F-A0A9-6FCE4F7696FF}">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459" authorId="561" shapeId="0" xr:uid="{AD7F4901-E4FF-4ECC-A037-74E35C6D87CA}">
      <text>
        <t>[Threaded comment]
Your version of Excel allows you to read this threaded comment; however, any edits to it will get removed if the file is opened in a newer version of Excel. Learn more: https://go.microsoft.com/fwlink/?linkid=870924
Comment:
    Keys added to wrong route. Our error. Will begin testing in March/24</t>
      </text>
    </comment>
    <comment ref="P459" authorId="562" shapeId="0" xr:uid="{304ED31E-8F30-48EA-93DD-C426B99AD6EB}">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460" authorId="563" shapeId="0" xr:uid="{B515C5FF-CA6B-4AC4-AADD-84F776C29543}">
      <text>
        <t>[Threaded comment]
Your version of Excel allows you to read this threaded comment; however, any edits to it will get removed if the file is opened in a newer version of Excel. Learn more: https://go.microsoft.com/fwlink/?linkid=870924
Comment:
    Booked Feb 22</t>
      </text>
    </comment>
    <comment ref="L461" authorId="564" shapeId="0" xr:uid="{9EED7210-C328-45A6-96B3-59C013254C71}">
      <text>
        <t>[Threaded comment]
Your version of Excel allows you to read this threaded comment; however, any edits to it will get removed if the file is opened in a newer version of Excel. Learn more: https://go.microsoft.com/fwlink/?linkid=870924
Comment:
    FEB/24 (JM): Community fire currently working on system. No MBT this month.</t>
      </text>
    </comment>
    <comment ref="P461" authorId="565" shapeId="0" xr:uid="{C7DD8A56-CFF6-4688-9185-552D31371539}">
      <text>
        <t>[Threaded comment]
Your version of Excel allows you to read this threaded comment; however, any edits to it will get removed if the file is opened in a newer version of Excel. Learn more: https://go.microsoft.com/fwlink/?linkid=870924
Comment:
    Keys were out for a service call. MBT not completed. Do not charge</t>
      </text>
    </comment>
    <comment ref="O462" authorId="566" shapeId="0" xr:uid="{FEF7B5C2-8570-4D77-B7B1-EEBFED34587C}">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I463" authorId="168" shapeId="0" xr:uid="{CBD4DA32-A968-4F24-9003-D30D600F2A6F}">
      <text>
        <r>
          <rPr>
            <b/>
            <sz val="9"/>
            <color indexed="81"/>
            <rFont val="Tahoma"/>
            <family val="2"/>
          </rPr>
          <t>Samantha D'Amour:</t>
        </r>
        <r>
          <rPr>
            <sz val="9"/>
            <color indexed="81"/>
            <rFont val="Tahoma"/>
            <family val="2"/>
          </rPr>
          <t xml:space="preserve">
was 2nd Tuesday</t>
        </r>
      </text>
    </comment>
    <comment ref="R463" authorId="567" shapeId="0" xr:uid="{B7C8714F-2DDF-4E0B-B3CD-E7E79B28C131}">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U464" authorId="568" shapeId="0" xr:uid="{168235EF-CBE1-4F10-B8BB-2DE238E0772B}">
      <text>
        <t>[Threaded comment]
Your version of Excel allows you to read this threaded comment; however, any edits to it will get removed if the file is opened in a newer version of Excel. Learn more: https://go.microsoft.com/fwlink/?linkid=870924
Comment:
    Annual booked Nov 1</t>
      </text>
    </comment>
    <comment ref="H465" authorId="168" shapeId="0" xr:uid="{55B63143-DC14-4D33-A74B-90518A041D30}">
      <text>
        <r>
          <rPr>
            <b/>
            <sz val="9"/>
            <color indexed="81"/>
            <rFont val="Tahoma"/>
            <family val="2"/>
          </rPr>
          <t>Samantha D'Amour:</t>
        </r>
        <r>
          <rPr>
            <sz val="9"/>
            <color indexed="81"/>
            <rFont val="Tahoma"/>
            <family val="2"/>
          </rPr>
          <t xml:space="preserve">
Jan 8/21 - SD' - picked up key from cornerstone.</t>
        </r>
      </text>
    </comment>
    <comment ref="N465" authorId="569" shapeId="0" xr:uid="{02D0513E-B123-4523-B859-A4F700C4FB49}">
      <text>
        <t>[Threaded comment]
Your version of Excel allows you to read this threaded comment; however, any edits to it will get removed if the file is opened in a newer version of Excel. Learn more: https://go.microsoft.com/fwlink/?linkid=870924
Comment:
    Booked April 2</t>
      </text>
    </comment>
    <comment ref="S465" authorId="570" shapeId="0" xr:uid="{75DA334E-C89C-4B00-AA3E-6F72E99FBBDE}">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T467" authorId="571" shapeId="0" xr:uid="{9A0AC0AE-B366-4F62-B8BB-7BF0F80D7500}">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U467" authorId="572" shapeId="0" xr:uid="{959B5D53-872D-47CE-86D1-786E50ADB2E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468" authorId="573" shapeId="0" xr:uid="{E278B9C0-FD7C-45F5-925E-3BC373956650}">
      <text>
        <t>[Threaded comment]
Your version of Excel allows you to read this threaded comment; however, any edits to it will get removed if the file is opened in a newer version of Excel. Learn more: https://go.microsoft.com/fwlink/?linkid=870924
Comment:
    Annual booked May 22-23</t>
      </text>
    </comment>
    <comment ref="P468" authorId="574" shapeId="0" xr:uid="{EEE3EBAB-795F-4AF9-9AF7-A2451B0D4DF9}">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469" authorId="575" shapeId="0" xr:uid="{01190F7A-2829-4C89-9518-B541283CF7DB}">
      <text>
        <t>[Threaded comment]
Your version of Excel allows you to read this threaded comment; however, any edits to it will get removed if the file is opened in a newer version of Excel. Learn more: https://go.microsoft.com/fwlink/?linkid=870924
Comment:
    Inadvertently missed. Site is ok for us to just start in march</t>
      </text>
    </comment>
    <comment ref="T469" authorId="576" shapeId="0" xr:uid="{45ED16EB-EECC-4AF1-809D-EA117A81A10F}">
      <text>
        <t>[Threaded comment]
Your version of Excel allows you to read this threaded comment; however, any edits to it will get removed if the file is opened in a newer version of Excel. Learn more: https://go.microsoft.com/fwlink/?linkid=870924
Comment:
    Annual booked Oct 29</t>
      </text>
    </comment>
    <comment ref="K470" authorId="577" shapeId="0" xr:uid="{65398291-0433-4217-8236-BA8B6B550A89}">
      <text>
        <t>[Threaded comment]
Your version of Excel allows you to read this threaded comment; however, any edits to it will get removed if the file is opened in a newer version of Excel. Learn more: https://go.microsoft.com/fwlink/?linkid=870924
Comment:
    Booked Jan 5</t>
      </text>
    </comment>
    <comment ref="L472" authorId="578" shapeId="0" xr:uid="{303183F4-D9E4-45A6-803C-5465DB121B1B}">
      <text>
        <t>[Threaded comment]
Your version of Excel allows you to read this threaded comment; however, any edits to it will get removed if the file is opened in a newer version of Excel. Learn more: https://go.microsoft.com/fwlink/?linkid=870924
Comment:
    skipped as annual is same week (Friday 9th)</t>
      </text>
    </comment>
    <comment ref="R473" authorId="579" shapeId="0" xr:uid="{90ED4E34-E1C4-4F95-8A73-6578169E33D9}">
      <text>
        <t>[Threaded comment]
Your version of Excel allows you to read this threaded comment; however, any edits to it will get removed if the file is opened in a newer version of Excel. Learn more: https://go.microsoft.com/fwlink/?linkid=870924
Comment:
    Annual booked Aug 30</t>
      </text>
    </comment>
    <comment ref="R474" authorId="580" shapeId="0" xr:uid="{19A431D9-3080-44AC-A94C-D1DA671A2CB1}">
      <text>
        <t>[Threaded comment]
Your version of Excel allows you to read this threaded comment; however, any edits to it will get removed if the file is opened in a newer version of Excel. Learn more: https://go.microsoft.com/fwlink/?linkid=870924
Comment:
    Annual booked August 15</t>
      </text>
    </comment>
    <comment ref="N475" authorId="581" shapeId="0" xr:uid="{6128B982-AECF-4EBA-ADCD-DD9B97AB4930}">
      <text>
        <t>[Threaded comment]
Your version of Excel allows you to read this threaded comment; however, any edits to it will get removed if the file is opened in a newer version of Excel. Learn more: https://go.microsoft.com/fwlink/?linkid=870924
Comment:
    Annual booked April 10-11</t>
      </text>
    </comment>
    <comment ref="R476" authorId="582" shapeId="0" xr:uid="{FA0923C1-854C-4B79-968E-285EDFCD8466}">
      <text>
        <t>[Threaded comment]
Your version of Excel allows you to read this threaded comment; however, any edits to it will get removed if the file is opened in a newer version of Excel. Learn more: https://go.microsoft.com/fwlink/?linkid=870924
Comment:
    Annual booked Aug 30</t>
      </text>
    </comment>
    <comment ref="R478" authorId="583" shapeId="0" xr:uid="{EEEFB17B-ACE7-443D-8B42-3E3D1DF0605B}">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R480" authorId="584" shapeId="0" xr:uid="{3D6D3969-6DD0-432C-B280-160C33C8C624}">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S481" authorId="585" shapeId="0" xr:uid="{969C4281-9E1F-4040-809F-3BE5A7D0FAF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481" authorId="586" shapeId="0" xr:uid="{8E606542-9D23-47BB-AA21-859F70AA50B6}">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M482" authorId="587" shapeId="0" xr:uid="{4901A0A3-E50F-4EE1-ADD8-AC76AAD23FB6}">
      <text>
        <t>[Threaded comment]
Your version of Excel allows you to read this threaded comment; however, any edits to it will get removed if the file is opened in a newer version of Excel. Learn more: https://go.microsoft.com/fwlink/?linkid=870924
Comment:
    Please charge for this service, chubb unreachable</t>
      </text>
    </comment>
    <comment ref="O482" authorId="588" shapeId="0" xr:uid="{897196A2-A1A0-4840-95E3-008374B95642}">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M483" authorId="589" shapeId="0" xr:uid="{B388C05D-F669-4CC2-A572-7FECB62D4F5B}">
      <text>
        <t>[Threaded comment]
Your version of Excel allows you to read this threaded comment; however, any edits to it will get removed if the file is opened in a newer version of Excel. Learn more: https://go.microsoft.com/fwlink/?linkid=870924
Comment:
    No access, electrical room lock broken. Site is having it fixed later this week.</t>
      </text>
    </comment>
    <comment ref="S483" authorId="590" shapeId="0" xr:uid="{8E61454E-4AF9-448B-8037-4D14A831C10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484" authorId="591" shapeId="0" xr:uid="{4CBF4E3D-4277-4EE6-9F3F-6E755B22102F}">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T485" authorId="592" shapeId="0" xr:uid="{2A8DB249-34C9-47BE-9C83-8E9FA46A8503}">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Q486" authorId="593" shapeId="0" xr:uid="{7270F599-EFC2-4574-9270-29C3306986FB}">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P487" authorId="594" shapeId="0" xr:uid="{0F2849FA-A3A9-42CA-B73B-E65878E38784}">
      <text>
        <t xml:space="preserve">[Threaded comment]
Your version of Excel allows you to read this threaded comment; however, any edits to it will get removed if the file is opened in a newer version of Excel. Learn more: https://go.microsoft.com/fwlink/?linkid=870924
Comment:
    Annual booked June 17
</t>
      </text>
    </comment>
    <comment ref="Q489" authorId="595" shapeId="0" xr:uid="{38331D2E-FD64-4D75-9488-091E9B09C0A2}">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K490" authorId="596" shapeId="0" xr:uid="{DAA6CFFE-39A9-462B-AED4-CED8FE2ABDEC}">
      <text>
        <t>[Threaded comment]
Your version of Excel allows you to read this threaded comment; however, any edits to it will get removed if the file is opened in a newer version of Excel. Learn more: https://go.microsoft.com/fwlink/?linkid=870924
Comment:
    Scheduled Jan 19.</t>
      </text>
    </comment>
    <comment ref="M490" authorId="597" shapeId="0" xr:uid="{7D7EF2FA-322F-4388-9892-CB1DDC11F748}">
      <text>
        <t>[Threaded comment]
Your version of Excel allows you to read this threaded comment; however, any edits to it will get removed if the file is opened in a newer version of Excel. Learn more: https://go.microsoft.com/fwlink/?linkid=870924
Comment:
    No access, site has been contacted about keys but none received yet. Probably missed in Feb as well</t>
      </text>
    </comment>
    <comment ref="P490" authorId="598" shapeId="0" xr:uid="{6209F083-650A-4E2F-BA41-55C53DDE2214}">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Q491" authorId="599" shapeId="0" xr:uid="{9C5FE4AB-EF0D-4DE9-B1D6-528967B54B9F}">
      <text>
        <t>[Threaded comment]
Your version of Excel allows you to read this threaded comment; however, any edits to it will get removed if the file is opened in a newer version of Excel. Learn more: https://go.microsoft.com/fwlink/?linkid=870924
Comment:
    Annual booked July 31
Reply:
    Jordan Silber called to postpone the annual inspection. New date for annual: Aug 29</t>
      </text>
    </comment>
    <comment ref="R491" authorId="600" shapeId="0" xr:uid="{F0CD8009-B588-475F-BB20-8BE2A0774D80}">
      <text>
        <t>[Threaded comment]
Your version of Excel allows you to read this threaded comment; however, any edits to it will get removed if the file is opened in a newer version of Excel. Learn more: https://go.microsoft.com/fwlink/?linkid=870924
Comment:
    Annual booked Aug 29</t>
      </text>
    </comment>
    <comment ref="Q492" authorId="601" shapeId="0" xr:uid="{BAE4114D-26F6-453B-B376-9884EFB53939}">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S493" authorId="602" shapeId="0" xr:uid="{287AB0C6-BB1E-4C36-B9A1-9D057CDCCDD8}">
      <text>
        <t>[Threaded comment]
Your version of Excel allows you to read this threaded comment; however, any edits to it will get removed if the file is opened in a newer version of Excel. Learn more: https://go.microsoft.com/fwlink/?linkid=870924
Comment:
    Annual booked Aug 28</t>
      </text>
    </comment>
    <comment ref="Q494" authorId="603" shapeId="0" xr:uid="{E4CDCF62-0A1C-48BD-A074-33C4AC1C4AEF}">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T495" authorId="604" shapeId="0" xr:uid="{15976591-3A51-4F9A-A0C6-5D4A96D34658}">
      <text>
        <t>[Threaded comment]
Your version of Excel allows you to read this threaded comment; however, any edits to it will get removed if the file is opened in a newer version of Excel. Learn more: https://go.microsoft.com/fwlink/?linkid=870924
Comment:
    Annual booked Oct 18</t>
      </text>
    </comment>
    <comment ref="M496" authorId="605" shapeId="0" xr:uid="{064B1D04-BBB0-4044-85B1-7885F94657AD}">
      <text>
        <t>[Threaded comment]
Your version of Excel allows you to read this threaded comment; however, any edits to it will get removed if the file is opened in a newer version of Excel. Learn more: https://go.microsoft.com/fwlink/?linkid=870924
Comment:
    Booked March 11</t>
      </text>
    </comment>
    <comment ref="P496" authorId="606" shapeId="0" xr:uid="{A0BB6EA0-6BE9-4861-A83F-081D036A81CA}">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L497" authorId="607" shapeId="0" xr:uid="{D159C191-A4C0-476E-94F2-41E6295BB2A8}">
      <text>
        <t>[Threaded comment]
Your version of Excel allows you to read this threaded comment; however, any edits to it will get removed if the file is opened in a newer version of Excel. Learn more: https://go.microsoft.com/fwlink/?linkid=870924
Comment:
    Booked Feb 8</t>
      </text>
    </comment>
    <comment ref="T498" authorId="608" shapeId="0" xr:uid="{5C4C9696-5F89-4304-8F39-24767ACEB54A}">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J500" authorId="609" shapeId="0" xr:uid="{39DFAB85-99A2-4B9D-B9BD-12AAF731A939}">
      <text>
        <t>[Threaded comment]
Your version of Excel allows you to read this threaded comment; however, any edits to it will get removed if the file is opened in a newer version of Excel. Learn more: https://go.microsoft.com/fwlink/?linkid=870924
Comment:
    Updated to Dec from May</t>
      </text>
    </comment>
    <comment ref="O501" authorId="610" shapeId="0" xr:uid="{4C0D88E5-62ED-48A5-83A2-693101868AEA}">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P501" authorId="611" shapeId="0" xr:uid="{BCF160E0-DFF2-44E4-B4AB-6F3F11B36693}">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Q501" authorId="612" shapeId="0" xr:uid="{5594D9C9-53FF-4FF4-A90D-1CF2EFC85416}">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R501" authorId="613" shapeId="0" xr:uid="{2D37F511-5C2E-4586-B3F9-7BD8D47DF2F8}">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S501" authorId="614" shapeId="0" xr:uid="{CB0FFADE-164D-4D9F-9914-E83FC464FB9C}">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T501" authorId="615" shapeId="0" xr:uid="{A4BC5AD8-DA82-42B9-BD3F-527568159B01}">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U501" authorId="616" shapeId="0" xr:uid="{51F9BCE2-0626-4E36-BF51-7A92FACEA151}">
      <text>
        <t>[Threaded comment]
Your version of Excel allows you to read this threaded comment; however, any edits to it will get removed if the file is opened in a newer version of Excel. Learn more: https://go.microsoft.com/fwlink/?linkid=870924
Comment:
    On hold until further notice. New ownership for this building. Waiting until we hear from new owners</t>
      </text>
    </comment>
    <comment ref="T502" authorId="617" shapeId="0" xr:uid="{EAF2DF10-18F4-47D7-B954-2F1B2E24AC4C}">
      <text>
        <t>[Threaded comment]
Your version of Excel allows you to read this threaded comment; however, any edits to it will get removed if the file is opened in a newer version of Excel. Learn more: https://go.microsoft.com/fwlink/?linkid=870924
Comment:
    Annual booked Oct 8</t>
      </text>
    </comment>
    <comment ref="U503" authorId="618" shapeId="0" xr:uid="{4CBD0A5E-6701-444E-BFCA-92AFB98F5324}">
      <text>
        <t>[Threaded comment]
Your version of Excel allows you to read this threaded comment; however, any edits to it will get removed if the file is opened in a newer version of Excel. Learn more: https://go.microsoft.com/fwlink/?linkid=870924
Comment:
    Annual booked Nov 7</t>
      </text>
    </comment>
    <comment ref="Q504" authorId="619" shapeId="0" xr:uid="{39568A6F-5DF9-41AD-9829-A2EB2F91D05E}">
      <text>
        <t>[Threaded comment]
Your version of Excel allows you to read this threaded comment; however, any edits to it will get removed if the file is opened in a newer version of Excel. Learn more: https://go.microsoft.com/fwlink/?linkid=870924
Comment:
    New panel being installed</t>
      </text>
    </comment>
    <comment ref="S504" authorId="620" shapeId="0" xr:uid="{8C3C9FD4-5009-4367-8658-4A5E464D695F}">
      <text>
        <t>[Threaded comment]
Your version of Excel allows you to read this threaded comment; however, any edits to it will get removed if the file is opened in a newer version of Excel. Learn more: https://go.microsoft.com/fwlink/?linkid=870924
Comment:
    New panel being installed</t>
      </text>
    </comment>
    <comment ref="T504" authorId="621" shapeId="0" xr:uid="{8132D5F2-F52A-4CB3-90DD-DA954B6B11B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505" authorId="622" shapeId="0" xr:uid="{934B5A71-5212-47AD-B436-C29022D10DD9}">
      <text>
        <t>[Threaded comment]
Your version of Excel allows you to read this threaded comment; however, any edits to it will get removed if the file is opened in a newer version of Excel. Learn more: https://go.microsoft.com/fwlink/?linkid=870924
Comment:
    Annual booked Sept 13</t>
      </text>
    </comment>
    <comment ref="P506" authorId="623" shapeId="0" xr:uid="{41F451C6-3A55-40F8-9C01-A53FB6C594AD}">
      <text>
        <t>[Threaded comment]
Your version of Excel allows you to read this threaded comment; however, any edits to it will get removed if the file is opened in a newer version of Excel. Learn more: https://go.microsoft.com/fwlink/?linkid=870924
Comment:
    Annual booked June 24</t>
      </text>
    </comment>
    <comment ref="N507" authorId="624" shapeId="0" xr:uid="{8329DFEF-6211-4D1E-96E1-30A84BA7246F}">
      <text>
        <t>[Threaded comment]
Your version of Excel allows you to read this threaded comment; however, any edits to it will get removed if the file is opened in a newer version of Excel. Learn more: https://go.microsoft.com/fwlink/?linkid=870924
Comment:
    Missed in April. Techs ran out of time</t>
      </text>
    </comment>
    <comment ref="R507" authorId="625" shapeId="0" xr:uid="{807AAE51-471F-439D-8CE4-43FBE5E0DDE6}">
      <text>
        <t>[Threaded comment]
Your version of Excel allows you to read this threaded comment; however, any edits to it will get removed if the file is opened in a newer version of Excel. Learn more: https://go.microsoft.com/fwlink/?linkid=870924
Comment:
    Annual booked Aug 27-29</t>
      </text>
    </comment>
    <comment ref="N508" authorId="626" shapeId="0" xr:uid="{147E1D6F-D517-42F4-A11A-D3D83D167BF9}">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K511" authorId="627" shapeId="0" xr:uid="{4FAEACDD-EF20-4212-9C0A-8C01D9B460B1}">
      <text>
        <t>[Threaded comment]
Your version of Excel allows you to read this threaded comment; however, any edits to it will get removed if the file is opened in a newer version of Excel. Learn more: https://go.microsoft.com/fwlink/?linkid=870924
Comment:
    School closed for winter break during Jan/24 test. Do not charge for this service</t>
      </text>
    </comment>
    <comment ref="R511" authorId="628" shapeId="0" xr:uid="{F29DF811-8C60-4673-BC62-005B25B4BC1C}">
      <text>
        <t>[Threaded comment]
Your version of Excel allows you to read this threaded comment; however, any edits to it will get removed if the file is opened in a newer version of Excel. Learn more: https://go.microsoft.com/fwlink/?linkid=870924
Comment:
    Annual booked Aug 26-27</t>
      </text>
    </comment>
    <comment ref="N513" authorId="629" shapeId="0" xr:uid="{F17B2027-AC50-4104-B8E4-D24CD415ACF3}">
      <text>
        <t>[Threaded comment]
Your version of Excel allows you to read this threaded comment; however, any edits to it will get removed if the file is opened in a newer version of Excel. Learn more: https://go.microsoft.com/fwlink/?linkid=870924
Comment:
    Annual booked April 8</t>
      </text>
    </comment>
    <comment ref="N515" authorId="630" shapeId="0" xr:uid="{40689060-F10F-41A0-853C-0C2C6F783204}">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N516" authorId="631" shapeId="0" xr:uid="{8D39A7CD-DE5D-45DE-A9DD-A4D67E307F65}">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K517" authorId="632" shapeId="0" xr:uid="{0DDE1215-527B-41E8-AC69-6FEF78A46F56}">
      <text>
        <t>[Threaded comment]
Your version of Excel allows you to read this threaded comment; however, any edits to it will get removed if the file is opened in a newer version of Excel. Learn more: https://go.microsoft.com/fwlink/?linkid=870924
Comment:
    Keys give access to building &amp; electrical room, but not elevator to test upper floors. MBT not completed, but please charge for this service.</t>
      </text>
    </comment>
    <comment ref="M517" authorId="633" shapeId="0" xr:uid="{7ADD0AB8-8558-40B9-AFCC-6B0E12C2218D}">
      <text>
        <t>[Threaded comment]
Your version of Excel allows you to read this threaded comment; however, any edits to it will get removed if the file is opened in a newer version of Excel. Learn more: https://go.microsoft.com/fwlink/?linkid=870924
Comment:
    Multiple emails sent. Still don't have the updated keys to test. Please charge for this service.</t>
      </text>
    </comment>
    <comment ref="S519" authorId="634" shapeId="0" xr:uid="{0E19B241-5448-40BC-89DB-7D4F8E1279D0}">
      <text>
        <t>[Threaded comment]
Your version of Excel allows you to read this threaded comment; however, any edits to it will get removed if the file is opened in a newer version of Excel. Learn more: https://go.microsoft.com/fwlink/?linkid=870924
Comment:
    Annual booked Aug 16</t>
      </text>
    </comment>
    <comment ref="U519" authorId="635" shapeId="0" xr:uid="{9151E88E-5ED1-4CAB-9030-05B0A69765F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521" authorId="636" shapeId="0" xr:uid="{205AF757-2CBA-49D9-8332-CEE6BAAF027F}">
      <text>
        <t>[Threaded comment]
Your version of Excel allows you to read this threaded comment; however, any edits to it will get removed if the file is opened in a newer version of Excel. Learn more: https://go.microsoft.com/fwlink/?linkid=870924
Comment:
    Apply credit of $173.25 in QBO to invoice before sending out (April-June)</t>
      </text>
    </comment>
    <comment ref="S521" authorId="637" shapeId="0" xr:uid="{2847227B-5BE1-4F3F-AB91-FECFDF42145A}">
      <text>
        <t>[Threaded comment]
Your version of Excel allows you to read this threaded comment; however, any edits to it will get removed if the file is opened in a newer version of Excel. Learn more: https://go.microsoft.com/fwlink/?linkid=870924
Comment:
    Annual booked Sept 13</t>
      </text>
    </comment>
    <comment ref="U521" authorId="638" shapeId="0" xr:uid="{B76341F8-29E4-4AB0-9FB2-B1208C7F5075}">
      <text>
        <t>[Threaded comment]
Your version of Excel allows you to read this threaded comment; however, any edits to it will get removed if the file is opened in a newer version of Excel. Learn more: https://go.microsoft.com/fwlink/?linkid=870924
Comment:
    No Access</t>
      </text>
    </comment>
    <comment ref="K522" authorId="639" shapeId="0" xr:uid="{B4F49FE2-CD47-41E7-BC60-D850E7FDE2AF}">
      <text>
        <t>[Threaded comment]
Your version of Excel allows you to read this threaded comment; however, any edits to it will get removed if the file is opened in a newer version of Excel. Learn more: https://go.microsoft.com/fwlink/?linkid=870924
Comment:
    Electrical room not left open for us to pick up keys &amp; perform test as previously arranged with DF. Please charge for this service</t>
      </text>
    </comment>
    <comment ref="T522" authorId="640" shapeId="0" xr:uid="{B78F04D0-9251-436B-AA7F-56B0417BA4DC}">
      <text>
        <t>[Threaded comment]
Your version of Excel allows you to read this threaded comment; however, any edits to it will get removed if the file is opened in a newer version of Excel. Learn more: https://go.microsoft.com/fwlink/?linkid=870924
Comment:
    Annual booked Oct 2</t>
      </text>
    </comment>
    <comment ref="S523" authorId="641" shapeId="0" xr:uid="{042DCCB7-A1B9-4200-9820-510428E8F9BE}">
      <text>
        <t>[Threaded comment]
Your version of Excel allows you to read this threaded comment; however, any edits to it will get removed if the file is opened in a newer version of Excel. Learn more: https://go.microsoft.com/fwlink/?linkid=870924
Comment:
    Annual booked Sept 3</t>
      </text>
    </comment>
    <comment ref="T523" authorId="642" shapeId="0" xr:uid="{C5125DC6-668C-4F0F-89D4-DFD4246B4C6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524" authorId="643" shapeId="0" xr:uid="{9AB8807C-80BE-44E7-9162-4F3596F18BD1}">
      <text>
        <t>[Threaded comment]
Your version of Excel allows you to read this threaded comment; however, any edits to it will get removed if the file is opened in a newer version of Excel. Learn more: https://go.microsoft.com/fwlink/?linkid=870924
Comment:
    Annual booked Sept 3</t>
      </text>
    </comment>
    <comment ref="T524" authorId="644" shapeId="0" xr:uid="{39E2867F-242D-4886-9E7F-5239DC4AEE53}">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Q526" authorId="645" shapeId="0" xr:uid="{11E47F92-69E4-473A-82E0-735DD86A27C2}">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P527" authorId="646" shapeId="0" xr:uid="{6E0C3C7D-EE81-462A-B0E0-495F2746C175}">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527" authorId="647" shapeId="0" xr:uid="{CBD59172-686E-4B76-817E-D976B91CC88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528" authorId="648" shapeId="0" xr:uid="{53125C51-3B47-4D4A-A6F9-8428C3E06619}">
      <text>
        <t>[Threaded comment]
Your version of Excel allows you to read this threaded comment; however, any edits to it will get removed if the file is opened in a newer version of Excel. Learn more: https://go.microsoft.com/fwlink/?linkid=870924
Comment:
    R20 not done in June. Several sick techs caused a scheduling shuffle. Route skipped for this month</t>
      </text>
    </comment>
    <comment ref="T528" authorId="649" shapeId="0" xr:uid="{617FD255-5ACC-49F9-82B8-CD25E91C3B8F}">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N529" authorId="650" shapeId="0" xr:uid="{16DDC3A2-E971-4AAD-9F12-19E387484050}">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O529" authorId="651" shapeId="0" xr:uid="{579359CF-5B5B-4FC8-9284-3315136443B7}">
      <text>
        <t>[Threaded comment]
Your version of Excel allows you to read this threaded comment; however, any edits to it will get removed if the file is opened in a newer version of Excel. Learn more: https://go.microsoft.com/fwlink/?linkid=870924
Comment:
    CP Had keys during MBT. Did not return them from service call. Do not charge please</t>
      </text>
    </comment>
    <comment ref="N530" authorId="652" shapeId="0" xr:uid="{43076C01-59B8-4FAC-A208-75C802FACA43}">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U531" authorId="653" shapeId="0" xr:uid="{375466B1-7768-4349-98C8-42EECE46C3CD}">
      <text>
        <t>[Threaded comment]
Your version of Excel allows you to read this threaded comment; however, any edits to it will get removed if the file is opened in a newer version of Excel. Learn more: https://go.microsoft.com/fwlink/?linkid=870924
Comment:
    Annual booked Nov 8</t>
      </text>
    </comment>
    <comment ref="O532" authorId="654" shapeId="0" xr:uid="{AD1ECD13-CC07-4215-94F5-E2DA75CBFE8E}">
      <text>
        <t>[Threaded comment]
Your version of Excel allows you to read this threaded comment; however, any edits to it will get removed if the file is opened in a newer version of Excel. Learn more: https://go.microsoft.com/fwlink/?linkid=870924
Comment:
    Annual booked May 17</t>
      </text>
    </comment>
    <comment ref="R533" authorId="655" shapeId="0" xr:uid="{3BD03FF7-ACB4-4A99-9C62-A03E25D8A73F}">
      <text>
        <t>[Threaded comment]
Your version of Excel allows you to read this threaded comment; however, any edits to it will get removed if the file is opened in a newer version of Excel. Learn more: https://go.microsoft.com/fwlink/?linkid=870924
Comment:
    PM asked to skip testing this month due to power outages.</t>
      </text>
    </comment>
    <comment ref="M534" authorId="656" shapeId="0" xr:uid="{82246D30-C382-4017-93E9-AEFB7BCC298B}">
      <text>
        <t>[Threaded comment]
Your version of Excel allows you to read this threaded comment; however, any edits to it will get removed if the file is opened in a newer version of Excel. Learn more: https://go.microsoft.com/fwlink/?linkid=870924
Comment:
    Annual on March 1st</t>
      </text>
    </comment>
    <comment ref="O535" authorId="657" shapeId="0" xr:uid="{53BEEA63-6B32-446B-B12C-B254032508A7}">
      <text>
        <t>[Threaded comment]
Your version of Excel allows you to read this threaded comment; however, any edits to it will get removed if the file is opened in a newer version of Excel. Learn more: https://go.microsoft.com/fwlink/?linkid=870924
Comment:
    Annual May 28</t>
      </text>
    </comment>
    <comment ref="L536" authorId="658" shapeId="0" xr:uid="{3D399D63-72AA-4A59-A0D3-997908BFC24A}">
      <text>
        <t>[Threaded comment]
Your version of Excel allows you to read this threaded comment; however, any edits to it will get removed if the file is opened in a newer version of Excel. Learn more: https://go.microsoft.com/fwlink/?linkid=870924
Comment:
    BOOKED FEB 14/15</t>
      </text>
    </comment>
    <comment ref="K537" authorId="659" shapeId="0" xr:uid="{4781B242-58A7-4FD4-8423-BD5FC4C3FE81}">
      <text>
        <t>[Threaded comment]
Your version of Excel allows you to read this threaded comment; however, any edits to it will get removed if the file is opened in a newer version of Excel. Learn more: https://go.microsoft.com/fwlink/?linkid=870924
Comment:
    Denver to confirm action on this. Will arrange to reschedule as we were not able to access during regular MBT schedule</t>
      </text>
    </comment>
    <comment ref="O537" authorId="660" shapeId="0" xr:uid="{CB97FA42-D16C-4320-BB5B-3EC9FC71331B}">
      <text>
        <t>[Threaded comment]
Your version of Excel allows you to read this threaded comment; however, any edits to it will get removed if the file is opened in a newer version of Excel. Learn more: https://go.microsoft.com/fwlink/?linkid=870924
Comment:
    Annual booked May 24</t>
      </text>
    </comment>
    <comment ref="U538" authorId="661" shapeId="0" xr:uid="{8EABE3FE-63CA-4CA0-8FAA-65F7A95D8F5B}">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P539" authorId="662" shapeId="0" xr:uid="{C53CCBB0-63BC-45C4-88DA-C749BC78E2D3}">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539" authorId="663" shapeId="0" xr:uid="{FD3F2D71-D48E-4C5B-8BF3-AAE8102EA5E0}">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H540" authorId="168" shapeId="0" xr:uid="{A580A525-61FC-401D-8E4C-1899B262D3B7}">
      <text>
        <r>
          <rPr>
            <b/>
            <sz val="9"/>
            <color indexed="81"/>
            <rFont val="Tahoma"/>
            <family val="2"/>
          </rPr>
          <t>Samantha D'Amour:</t>
        </r>
        <r>
          <rPr>
            <sz val="9"/>
            <color indexed="81"/>
            <rFont val="Tahoma"/>
            <family val="2"/>
          </rPr>
          <t xml:space="preserve">
June 14/21 (sd') Received two keys from Dave Seregent.</t>
        </r>
      </text>
    </comment>
    <comment ref="T540" authorId="664" shapeId="0" xr:uid="{5E1ABC77-C8BE-4D48-9F36-BA1B41B3052A}">
      <text>
        <t>[Threaded comment]
Your version of Excel allows you to read this threaded comment; however, any edits to it will get removed if the file is opened in a newer version of Excel. Learn more: https://go.microsoft.com/fwlink/?linkid=870924
Comment:
    Annual booked Oct 28</t>
      </text>
    </comment>
    <comment ref="U540" authorId="665" shapeId="0" xr:uid="{26838681-834C-4D81-AE1E-E6838CE0FDD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41" authorId="666" shapeId="0" xr:uid="{1CC18C95-9C8A-40B8-B1F5-52E8424FA69A}">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U542" authorId="667" shapeId="0" xr:uid="{0524A5B4-62FD-4AD2-9D94-9359534586E3}">
      <text>
        <t>[Threaded comment]
Your version of Excel allows you to read this threaded comment; however, any edits to it will get removed if the file is opened in a newer version of Excel. Learn more: https://go.microsoft.com/fwlink/?linkid=870924
Comment:
    Annual booked Nov 27-29</t>
      </text>
    </comment>
    <comment ref="N543" authorId="668" shapeId="0" xr:uid="{8FF317B5-410A-4721-B390-610CDF082E5B}">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U543" authorId="669" shapeId="0" xr:uid="{EC23C5EF-45FA-4FDD-8042-854B060C55B1}">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Q544" authorId="670" shapeId="0" xr:uid="{6FEA6975-B326-4E9D-B318-5707105B175A}">
      <text>
        <t>[Threaded comment]
Your version of Excel allows you to read this threaded comment; however, any edits to it will get removed if the file is opened in a newer version of Excel. Learn more: https://go.microsoft.com/fwlink/?linkid=870924
Comment:
    Annual booked July 22-25</t>
      </text>
    </comment>
    <comment ref="U544" authorId="671" shapeId="0" xr:uid="{EC52D384-90F5-4383-99A1-8C398DCB7E3D}">
      <text>
        <t>[Threaded comment]
Your version of Excel allows you to read this threaded comment; however, any edits to it will get removed if the file is opened in a newer version of Excel. Learn more: https://go.microsoft.com/fwlink/?linkid=870924
Comment:
    Route cancelled due to lack of techs 
Reply:
    PM requested a rescheduled MBT -set up for Nov 26</t>
      </text>
    </comment>
    <comment ref="S545" authorId="672" shapeId="0" xr:uid="{B2B2B5CA-C49F-4735-AB60-EE765CD27ED6}">
      <text>
        <t>[Threaded comment]
Your version of Excel allows you to read this threaded comment; however, any edits to it will get removed if the file is opened in a newer version of Excel. Learn more: https://go.microsoft.com/fwlink/?linkid=870924
Comment:
    No access</t>
      </text>
    </comment>
    <comment ref="T545" authorId="673" shapeId="0" xr:uid="{0385F6B5-11A1-4812-9015-BB6546EFC19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546" authorId="674" shapeId="0" xr:uid="{61D5602E-934A-41BB-9C34-7541B289BBC5}">
      <text>
        <t>[Threaded comment]
Your version of Excel allows you to read this threaded comment; however, any edits to it will get removed if the file is opened in a newer version of Excel. Learn more: https://go.microsoft.com/fwlink/?linkid=870924
Comment:
    Booked Feb 8</t>
      </text>
    </comment>
    <comment ref="U546" authorId="675" shapeId="0" xr:uid="{90A17FA2-B5FD-4610-B8C4-8533ABD7DB95}">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H547" authorId="676" shapeId="0" xr:uid="{2FF5CA69-4E82-4E7A-8100-B0B8C65CB7DC}">
      <text>
        <t>[Threaded comment]
Your version of Excel allows you to read this threaded comment; however, any edits to it will get removed if the file is opened in a newer version of Excel. Learn more: https://go.microsoft.com/fwlink/?linkid=870924
Comment:
    KEY CODE SHOULD BE SEA1589</t>
      </text>
    </comment>
    <comment ref="N547" authorId="677" shapeId="0" xr:uid="{508C5519-8807-4662-A058-E4739FB039A7}">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Q547" authorId="678" shapeId="0" xr:uid="{85FCFC10-A9B2-4408-AD7A-0F8F06404423}">
      <text>
        <t>[Threaded comment]
Your version of Excel allows you to read this threaded comment; however, any edits to it will get removed if the file is opened in a newer version of Excel. Learn more: https://go.microsoft.com/fwlink/?linkid=870924
Comment:
    Needs to be tested before 11am, arrived at 2:00. Route paperwork adjusted for August</t>
      </text>
    </comment>
    <comment ref="U547" authorId="679" shapeId="0" xr:uid="{0A3B5998-52F7-4B6E-A6CD-A78B6954105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48" authorId="680" shapeId="0" xr:uid="{7B3D8B3E-627A-4A2D-9FA1-C5DB780279B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549" authorId="681" shapeId="0" xr:uid="{FBB13A9C-453D-49D0-B7AF-734C3385AF71}">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U549" authorId="682" shapeId="0" xr:uid="{DFF875D1-848E-48DA-9099-BBA00050463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R550" authorId="683" shapeId="0" xr:uid="{6ADE4506-6810-481A-9BD1-4C41389FA7C1}">
      <text>
        <t>[Threaded comment]
Your version of Excel allows you to read this threaded comment; however, any edits to it will get removed if the file is opened in a newer version of Excel. Learn more: https://go.microsoft.com/fwlink/?linkid=870924
Comment:
    Annual booked Aug 1</t>
      </text>
    </comment>
    <comment ref="U550" authorId="684" shapeId="0" xr:uid="{09AACAD8-BD64-443D-8BF2-5C7D725ABA17}">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551" authorId="685" shapeId="0" xr:uid="{6AA9DDAB-DF52-4C67-B54C-733E2D084CB6}">
      <text>
        <t>[Threaded comment]
Your version of Excel allows you to read this threaded comment; however, any edits to it will get removed if the file is opened in a newer version of Excel. Learn more: https://go.microsoft.com/fwlink/?linkid=870924
Comment:
    Booked March 15</t>
      </text>
    </comment>
    <comment ref="U551" authorId="686" shapeId="0" xr:uid="{09D4259E-086F-40A3-8759-8EBEDD1E9996}">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52" authorId="687" shapeId="0" xr:uid="{83D6C62D-AD05-4840-AFCF-7AFB7C1813CD}">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U553" authorId="688" shapeId="0" xr:uid="{4E204D68-F7C5-4E0F-B684-52E1BBA9BD94}">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T554" authorId="689" shapeId="0" xr:uid="{82E72CAB-70E7-4C56-B797-327C1236730C}">
      <text>
        <t>[Threaded comment]
Your version of Excel allows you to read this threaded comment; however, any edits to it will get removed if the file is opened in a newer version of Excel. Learn more: https://go.microsoft.com/fwlink/?linkid=870924
Comment:
    No access</t>
      </text>
    </comment>
    <comment ref="U554" authorId="690" shapeId="0" xr:uid="{AA6B28B6-E064-4000-B53C-3A8E29C3BF2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555" authorId="691" shapeId="0" xr:uid="{F7BEFCF5-51A8-4FE4-B805-EEA4AFDB056C}">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U555" authorId="692" shapeId="0" xr:uid="{3059A439-C3C7-4C72-AB6F-4616AE6A3E0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P556" authorId="693" shapeId="0" xr:uid="{7C2E9F04-E5C7-41CB-B0D3-33C5DC1D42C8}">
      <text>
        <t>[Threaded comment]
Your version of Excel allows you to read this threaded comment; however, any edits to it will get removed if the file is opened in a newer version of Excel. Learn more: https://go.microsoft.com/fwlink/?linkid=870924
Comment:
    Annual booked June 14</t>
      </text>
    </comment>
    <comment ref="R556" authorId="694" shapeId="0" xr:uid="{DEF2D399-594B-46C8-BB8D-E2CD95DF4EDE}">
      <text>
        <t>[Threaded comment]
Your version of Excel allows you to read this threaded comment; however, any edits to it will get removed if the file is opened in a newer version of Excel. Learn more: https://go.microsoft.com/fwlink/?linkid=870924
Comment:
    Need new electrical room key. Site contacted</t>
      </text>
    </comment>
    <comment ref="U557" authorId="695" shapeId="0" xr:uid="{DDE158BB-0507-43CB-8A0E-8E3E3DA30AB9}">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V557" authorId="696" shapeId="0" xr:uid="{9BBB5B6A-ED90-4C42-AE82-2256ADC5C10F}">
      <text>
        <t>[Threaded comment]
Your version of Excel allows you to read this threaded comment; however, any edits to it will get removed if the file is opened in a newer version of Excel. Learn more: https://go.microsoft.com/fwlink/?linkid=870924
Comment:
    Annual booked Dec 9</t>
      </text>
    </comment>
    <comment ref="P558" authorId="697" shapeId="0" xr:uid="{2DF92EE1-3D8A-47A7-AD80-DF1A2778AF9A}">
      <text>
        <t>[Threaded comment]
Your version of Excel allows you to read this threaded comment; however, any edits to it will get removed if the file is opened in a newer version of Excel. Learn more: https://go.microsoft.com/fwlink/?linkid=870924
Comment:
    R19 not done in June. Several sick techs caused a scheduling shuffle. Route skipped for this month</t>
      </text>
    </comment>
    <comment ref="U558" authorId="698" shapeId="0" xr:uid="{B58A62D9-8E95-4B98-B56F-2EC476AC792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M559" authorId="699" shapeId="0" xr:uid="{3B6A4392-1AA9-4FCC-860B-4C937A816A61}">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N559" authorId="700" shapeId="0" xr:uid="{F0F0F675-EFC5-4F17-8EF0-23950655239D}">
      <text>
        <t>[Threaded comment]
Your version of Excel allows you to read this threaded comment; however, any edits to it will get removed if the file is opened in a newer version of Excel. Learn more: https://go.microsoft.com/fwlink/?linkid=870924
Comment:
    Annual done in late March. MBT skipped in error</t>
      </text>
    </comment>
    <comment ref="L560" authorId="701" shapeId="0" xr:uid="{61E7651B-8DD1-4E65-A1B1-6B21D5219300}">
      <text>
        <t>[Threaded comment]
Your version of Excel allows you to read this threaded comment; however, any edits to it will get removed if the file is opened in a newer version of Excel. Learn more: https://go.microsoft.com/fwlink/?linkid=870924
Comment:
    Annual Scheduled Feb 5th</t>
      </text>
    </comment>
    <comment ref="M560" authorId="702" shapeId="0" xr:uid="{AD663313-C30F-46E8-9271-E72B7F1362A3}">
      <text>
        <t>[Threaded comment]
Your version of Excel allows you to read this threaded comment; however, any edits to it will get removed if the file is opened in a newer version of Excel. Learn more: https://go.microsoft.com/fwlink/?linkid=870924
Comment:
    Keys are missing - trying to find them</t>
      </text>
    </comment>
    <comment ref="N560" authorId="703" shapeId="0" xr:uid="{7BA02CC6-2148-4543-A5AC-43D9104D35BD}">
      <text>
        <t>[Threaded comment]
Your version of Excel allows you to read this threaded comment; however, any edits to it will get removed if the file is opened in a newer version of Excel. Learn more: https://go.microsoft.com/fwlink/?linkid=870924
Comment:
    Keys are missing - trying to find them</t>
      </text>
    </comment>
    <comment ref="P560" authorId="704" shapeId="0" xr:uid="{741E35D7-FBD4-43FA-ABE6-FEE2F2E54F38}">
      <text>
        <t>[Threaded comment]
Your version of Excel allows you to read this threaded comment; however, any edits to it will get removed if the file is opened in a newer version of Excel. Learn more: https://go.microsoft.com/fwlink/?linkid=870924
Comment:
    No access to electrical room</t>
      </text>
    </comment>
    <comment ref="U560" authorId="705" shapeId="0" xr:uid="{F3977B5E-59BE-4DB4-83B7-9CFE239F83AA}">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L561" authorId="706" shapeId="0" xr:uid="{1100849C-FF06-48D7-A045-D6C261AE89DB}">
      <text>
        <t>[Threaded comment]
Your version of Excel allows you to read this threaded comment; however, any edits to it will get removed if the file is opened in a newer version of Excel. Learn more: https://go.microsoft.com/fwlink/?linkid=870924
Comment:
    Booked Feb 9</t>
      </text>
    </comment>
    <comment ref="U561" authorId="707" shapeId="0" xr:uid="{F47C7376-8F5E-464B-B055-7C4B74D32E5C}">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562" authorId="708" shapeId="0" xr:uid="{CC4CD393-FF9E-4767-A28F-B6CF3A7CC442}">
      <text>
        <t xml:space="preserve">[Threaded comment]
Your version of Excel allows you to read this threaded comment; however, any edits to it will get removed if the file is opened in a newer version of Excel. Learn more: https://go.microsoft.com/fwlink/?linkid=870924
Comment:
    Annual booked May 15
</t>
      </text>
    </comment>
    <comment ref="U562" authorId="709" shapeId="0" xr:uid="{CB21F5DB-6ABA-4E52-9B97-70FFC5B56558}">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O563" authorId="710" shapeId="0" xr:uid="{A4FCEABC-408E-4427-AF4A-1488A2DF9C04}">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U563" authorId="711" shapeId="0" xr:uid="{43FEF217-E4B5-444B-B40C-BA140B81597B}">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564" authorId="712" shapeId="0" xr:uid="{09C0BCB3-AE0B-449B-B5EB-6CD8B40B6E67}">
      <text>
        <t>[Threaded comment]
Your version of Excel allows you to read this threaded comment; however, any edits to it will get removed if the file is opened in a newer version of Excel. Learn more: https://go.microsoft.com/fwlink/?linkid=870924
Comment:
    Booked Jan 4</t>
      </text>
    </comment>
    <comment ref="U564" authorId="713" shapeId="0" xr:uid="{57A31D2A-B03B-449C-9773-5FA683B28700}">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K565" authorId="714" shapeId="0" xr:uid="{733F063C-9CB8-40DB-B79E-A52385DE446A}">
      <text>
        <t>[Threaded comment]
Your version of Excel allows you to read this threaded comment; however, any edits to it will get removed if the file is opened in a newer version of Excel. Learn more: https://go.microsoft.com/fwlink/?linkid=870924
Comment:
    Booked Jan 4</t>
      </text>
    </comment>
    <comment ref="U565" authorId="715" shapeId="0" xr:uid="{57F48DEF-FB31-440D-8BA0-16F217B75862}">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 ref="N567" authorId="716" shapeId="0" xr:uid="{EE2D8232-E569-4D05-9F58-6961B6C51F49}">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U567" authorId="717" shapeId="0" xr:uid="{228B8AAD-0986-4111-A0C3-5BD7E5A61073}">
      <text>
        <t xml:space="preserve">[Threaded comment]
Your version of Excel allows you to read this threaded comment; however, any edits to it will get removed if the file is opened in a newer version of Excel. Learn more: https://go.microsoft.com/fwlink/?linkid=870924
Comment:
    Route cancelled due to lack of techs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tc={315CE980-BFD4-4A2F-8C83-91050DE5BDF5}</author>
    <author>tc={C0AF956D-126D-4E5D-8DEA-FEDDDC73BA8F}</author>
    <author>tc={B88F3539-AFFA-4C66-B13B-A1A6F21B1BCA}</author>
    <author>tc={8820DCD3-E9BC-4CAF-9BC0-A41C4E160F80}</author>
    <author>tc={87BDE77D-F912-402D-A729-7DBB54117292}</author>
    <author>tc={98556550-2F73-48E0-97FB-27FCFCCED884}</author>
    <author>tc={FF351E4F-1504-4458-A87F-1768A38C7F4B}</author>
    <author>tc={04CD27FC-224C-42D3-B0D0-9012121F9643}</author>
    <author>tc={55BBB762-06D8-4578-96F7-75C42577FCB2}</author>
    <author>tc={21BED9A4-4480-4271-B729-785A741CC4C3}</author>
    <author>tc={9A6D9EC4-7F24-4C17-B257-703AFB6BB9B7}</author>
    <author>tc={1217D65E-7BA1-4B20-998D-C9C7C273A026}</author>
    <author>tc={3A593501-DF72-4A41-A1A3-DACBAB7CAB2D}</author>
    <author>tc={873E748C-A18E-4FA1-9FD2-E9787958B242}</author>
    <author>tc={F3564A78-5AA8-4C9A-B81B-679067BBA94E}</author>
    <author>tc={74E000D0-D430-408C-BA00-26E73B69CA0B}</author>
  </authors>
  <commentList>
    <comment ref="L8" authorId="0" shapeId="0" xr:uid="{315CE980-BFD4-4A2F-8C83-91050DE5BDF5}">
      <text>
        <t>[Threaded comment]
Your version of Excel allows you to read this threaded comment; however, any edits to it will get removed if the file is opened in a newer version of Excel. Learn more: https://go.microsoft.com/fwlink/?linkid=870924
Comment:
    Skipped Lunch</t>
      </text>
    </comment>
    <comment ref="P10" authorId="1" shapeId="0" xr:uid="{C0AF956D-126D-4E5D-8DEA-FEDDDC73BA8F}">
      <text>
        <t>[Threaded comment]
Your version of Excel allows you to read this threaded comment; however, any edits to it will get removed if the file is opened in a newer version of Excel. Learn more: https://go.microsoft.com/fwlink/?linkid=870924
Comment:
    5 sites not tested due lack of time - new tech training</t>
      </text>
    </comment>
    <comment ref="P12" authorId="2" shapeId="0" xr:uid="{B88F3539-AFFA-4C66-B13B-A1A6F21B1BCA}">
      <text>
        <t>[Threaded comment]
Your version of Excel allows you to read this threaded comment; however, any edits to it will get removed if the file is opened in a newer version of Excel. Learn more: https://go.microsoft.com/fwlink/?linkid=870924
Comment:
    2 sites not tested due lack of time - new tech training</t>
      </text>
    </comment>
    <comment ref="J16" authorId="3" shapeId="0" xr:uid="{8820DCD3-E9BC-4CAF-9BC0-A41C4E160F80}">
      <text>
        <t>[Threaded comment]
Your version of Excel allows you to read this threaded comment; however, any edits to it will get removed if the file is opened in a newer version of Excel. Learn more: https://go.microsoft.com/fwlink/?linkid=870924
Comment:
    6 sites not tested due lack of time - late start in the morning</t>
      </text>
    </comment>
    <comment ref="M17" authorId="4" shapeId="0" xr:uid="{87BDE77D-F912-402D-A729-7DBB54117292}">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G21" authorId="5" shapeId="0" xr:uid="{98556550-2F73-48E0-97FB-27FCFCCED884}">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M24" authorId="6" shapeId="0" xr:uid="{FF351E4F-1504-4458-A87F-1768A38C7F4B}">
      <text>
        <t>[Threaded comment]
Your version of Excel allows you to read this threaded comment; however, any edits to it will get removed if the file is opened in a newer version of Excel. Learn more: https://go.microsoft.com/fwlink/?linkid=870924
Comment:
    Not tested due lack of techs</t>
      </text>
    </comment>
    <comment ref="P24" authorId="7" shapeId="0" xr:uid="{04CD27FC-224C-42D3-B0D0-9012121F9643}">
      <text>
        <t>[Threaded comment]
Your version of Excel allows you to read this threaded comment; however, any edits to it will get removed if the file is opened in a newer version of Excel. Learn more: https://go.microsoft.com/fwlink/?linkid=870924
Comment:
    2 sites not tested due lack of time - new tech training</t>
      </text>
    </comment>
    <comment ref="J26" authorId="8" shapeId="0" xr:uid="{55BBB762-06D8-4578-96F7-75C42577FCB2}">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I28" authorId="9" shapeId="0" xr:uid="{21BED9A4-4480-4271-B729-785A741CC4C3}">
      <text>
        <t>[Threaded comment]
Your version of Excel allows you to read this threaded comment; however, any edits to it will get removed if the file is opened in a newer version of Excel. Learn more: https://go.microsoft.com/fwlink/?linkid=870924
Comment:
    Started 10AM</t>
      </text>
    </comment>
    <comment ref="H31" authorId="10" shapeId="0" xr:uid="{9A6D9EC4-7F24-4C17-B257-703AFB6BB9B7}">
      <text>
        <t>[Threaded comment]
Your version of Excel allows you to read this threaded comment; however, any edits to it will get removed if the file is opened in a newer version of Excel. Learn more: https://go.microsoft.com/fwlink/?linkid=870924
Comment:
    3 sites tested on January 28</t>
      </text>
    </comment>
    <comment ref="K31" authorId="11" shapeId="0" xr:uid="{1217D65E-7BA1-4B20-998D-C9C7C273A026}">
      <text>
        <t>[Threaded comment]
Your version of Excel allows you to read this threaded comment; however, any edits to it will get removed if the file is opened in a newer version of Excel. Learn more: https://go.microsoft.com/fwlink/?linkid=870924
Comment:
    3 sites tested on February 26 / 1 on February 27</t>
      </text>
    </comment>
    <comment ref="H33" authorId="12" shapeId="0" xr:uid="{3A593501-DF72-4A41-A1A3-DACBAB7CAB2D}">
      <text>
        <t>[Threaded comment]
Your version of Excel allows you to read this threaded comment; however, any edits to it will get removed if the file is opened in a newer version of Excel. Learn more: https://go.microsoft.com/fwlink/?linkid=870924
Comment:
    1461 Blanshard Street / 2261 Keating Cross Road / 2676 Wilfert Road</t>
      </text>
    </comment>
    <comment ref="N33" authorId="13" shapeId="0" xr:uid="{873E748C-A18E-4FA1-9FD2-E9787958B242}">
      <text>
        <t>[Threaded comment]
Your version of Excel allows you to read this threaded comment; however, any edits to it will get removed if the file is opened in a newer version of Excel. Learn more: https://go.microsoft.com/fwlink/?linkid=870924
Comment:
    780 Kings Road / 818 Fort Street</t>
      </text>
    </comment>
    <comment ref="Q33" authorId="14" shapeId="0" xr:uid="{F3564A78-5AA8-4C9A-B81B-679067BBA94E}">
      <text>
        <t>[Threaded comment]
Your version of Excel allows you to read this threaded comment; however, any edits to it will get removed if the file is opened in a newer version of Excel. Learn more: https://go.microsoft.com/fwlink/?linkid=870924
Comment:
    1180 Fort Street / 780 Kings Road</t>
      </text>
    </comment>
    <comment ref="H34" authorId="15" shapeId="0" xr:uid="{74E000D0-D430-408C-BA00-26E73B69CA0B}">
      <text>
        <t>[Threaded comment]
Your version of Excel allows you to read this threaded comment; however, any edits to it will get removed if the file is opened in a newer version of Excel. Learn more: https://go.microsoft.com/fwlink/?linkid=870924
Comment:
    820 Craigflower Road done during service call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tc={1B9A1704-0B07-4DB0-B5D7-6F60F52FDB6E}</author>
    <author>tc={93E680B8-4B1F-4B2C-B53A-9640F3B4914B}</author>
    <author>tc={15B233F7-76D1-480B-8CC2-45CFAF672B34}</author>
    <author>tc={DE87104E-5499-4225-ADE0-BF6A3CC8E1DC}</author>
    <author>tc={A823E914-A9D5-415E-AC2E-AF4F2160C11C}</author>
    <author>tc={B5E2BC2C-38E7-4E8F-9EA0-88321AD4C561}</author>
    <author>tc={331B6FDF-8C3C-48E1-B0E6-C96736B3CF1F}</author>
    <author>tc={9455451C-AAB2-4951-B61E-E73907542479}</author>
    <author>tc={943D3365-4288-48C1-9C4D-19D097E8DBA6}</author>
    <author>tc={CD4B877B-ECC9-489A-A3BC-3000D6D81AD6}</author>
    <author>tc={ACD1123A-3124-42C2-89D0-5F5C69C968DE}</author>
    <author>tc={B07E14E2-A7D8-4A33-9A58-F8D2A330809D}</author>
    <author>tc={AFBB6D68-8C17-4D72-B17F-EE155A909B15}</author>
    <author>tc={67C4D27F-637E-4483-B6F5-880F3E654CE1}</author>
    <author>tc={9B0B2569-ABBD-48FD-B757-7F9324C3017A}</author>
    <author>tc={F8CD2E06-C55D-4CB3-9E8D-CD80A08A2D29}</author>
    <author>tc={DC246110-6E8E-4656-B9CB-76B4E1733919}</author>
    <author>tc={0435E328-B527-4221-8F51-4B00678175EE}</author>
    <author>tc={2FDA35AA-E836-48B6-A1D4-573A64760213}</author>
    <author>tc={080E1CE7-E5DA-4BBC-8FD7-A64CECBAC328}</author>
    <author>tc={5C8596FA-BF0C-4D86-B619-371ABD047A76}</author>
    <author>tc={84BB2311-C905-46DC-A163-3BCF7C687BB7}</author>
    <author>tc={8C9C9CF2-474F-4CC4-BD05-7A316D9382E1}</author>
    <author>tc={CEA01288-3B3C-4F24-A98C-CEF935EF9B2C}</author>
    <author>tc={FD940557-5EAD-49A5-B7D0-DC190C08404F}</author>
    <author>tc={D3FC0DA1-356B-46B4-9A3F-9AFC0E09F551}</author>
    <author>tc={7E2A392F-E0B9-44A6-B4A5-45BD7B792B4C}</author>
    <author>tc={AB9E3820-DECA-42CF-B7E9-E84D918DD202}</author>
    <author>Vogt, Carina</author>
    <author>tc={03265370-0274-4BD3-94E3-E5D8C25BCE27}</author>
    <author>tc={66E11CAA-278E-451E-AAC5-E07F5BE2429A}</author>
    <author>tc={73B53E5B-F8D3-498E-A0E7-C74DA955A9A6}</author>
    <author>tc={442E82E7-6718-4765-B2B0-523A59D72E9B}</author>
    <author>tc={92636780-48DC-42CE-B7C3-DCE4937B1BBE}</author>
    <author>tc={F3ADA46E-17C6-4E2F-A024-C8A595A505FE}</author>
    <author>tc={F353FDC8-2E25-4E3E-A86F-3216FFB15722}</author>
    <author>tc={9CDBE9EC-6D03-44A4-A1B9-8A5119B94026}</author>
    <author>tc={683D07CE-3C6A-4A53-961D-05B12BF56279}</author>
    <author>tc={7C856C75-4BD8-4C45-87CF-101EEA3ADB9A}</author>
    <author>tc={BADA8BBC-35EF-4AE2-8835-819EAC78129E}</author>
    <author>tc={4BE9EF5F-F285-4AC1-8725-8636F626FE70}</author>
    <author>tc={CF991B72-DF18-43DD-BC28-80A69A05BFC9}</author>
    <author>tc={0CDDC9EE-114A-4759-83C9-DFA66F4C9C94}</author>
    <author>tc={B7CAFB70-DAD1-477F-ABA7-D4115F02F5CE}</author>
    <author>tc={F61256F8-4567-4CF4-A18B-1F668A9F53D0}</author>
    <author>tc={CF404AD1-2F78-4497-A0D0-F66410B20B18}</author>
    <author>tc={F22227A3-5018-484B-A499-5AD18CB61D8B}</author>
    <author>tc={2031BC95-4775-4573-8145-6FC50961BE56}</author>
    <author>tc={AFE32A6E-FAAC-40F8-A1F1-354CB926AD0F}</author>
    <author>tc={20A0E187-5EF2-498F-9350-1F51E975DB5B}</author>
    <author>tc={9AD87E02-F2B5-4E7E-A7DC-5F1E517E0EFF}</author>
    <author>tc={A41465B2-373B-4719-A58D-5A5F227CA734}</author>
    <author>tc={8AD06A78-E343-4A6B-B0B5-595635D54041}</author>
    <author>tc={F49272F0-42B5-4568-B7AD-596178F05E82}</author>
    <author>tc={DEE138E5-8F42-4705-913F-B70BE03F2777}</author>
    <author>tc={63776249-4094-4463-B29D-5894C85B94B3}</author>
    <author>tc={C5569D7A-764F-4813-83CE-F773DD565BBC}</author>
    <author>tc={9F616BA2-81ED-4911-81CF-31BE2E818C9A}</author>
    <author>tc={EE9A307D-D382-448C-8DE0-B3680F5A5877}</author>
    <author>tc={B67C0643-AAD5-4942-AC02-FEFAEDD1E08E}</author>
    <author>tc={148BAF40-2742-42FE-997E-BF2E88455B94}</author>
    <author>tc={87EEE1A5-75A8-4C8B-82B0-95E2C48295D6}</author>
    <author>tc={94273AE6-422F-4653-BCE0-6949F0FCC54D}</author>
    <author>tc={16FFB9AF-3884-4C40-A78D-E88EDCA501DE}</author>
    <author>tc={3B6CD753-EC9F-4045-9536-D6668239B81D}</author>
    <author>tc={108885C6-D984-40D5-AB67-773FBEB2B42E}</author>
    <author>tc={18215C27-5373-4725-BB88-9F5841263EF5}</author>
    <author>tc={79518481-FAA7-46B3-B39E-EED9FE0A6BBB}</author>
    <author>tc={E029944F-E4C3-4B30-99A2-145894C5F832}</author>
    <author>tc={6B2A4CF8-50E6-4000-8DDD-23E73C3460B1}</author>
    <author>tc={4BDE2E1F-C02E-41C4-B36A-80174EB640E6}</author>
    <author>tc={C294163E-54A9-417C-8D2B-5ADB37B668CB}</author>
    <author>tc={F8E9A08F-A663-402B-B328-022422FFAA2B}</author>
    <author>tc={50745E25-86BD-472C-97CD-CFA17189D988}</author>
    <author>tc={9DED6288-65B8-4572-832C-DB6C511E84E7}</author>
    <author>tc={CA2255FD-3278-4C44-AC43-3DA0B4ACE23B}</author>
    <author>tc={0116A829-7D48-4B55-AE79-0F819263220B}</author>
    <author>tc={D3F7F35C-71BE-4D10-8E0B-5E949B246CA6}</author>
    <author>tc={B0A4A897-0AA0-4173-A542-61FC7FEDDD6D}</author>
    <author>tc={5D3CAE2A-2417-46B7-8B7E-74D8C92799E6}</author>
    <author>tc={C6DC973B-C238-425E-B5B5-D45F5EFB281B}</author>
    <author>tc={1A1E1970-28D2-4C7D-A393-DB7C4ED6FCFE}</author>
    <author>tc={C0107C5E-9815-483F-A6B4-D4E7755ED6A3}</author>
    <author>tc={21D27665-A485-4760-B426-F693AF401D09}</author>
    <author>tc={35C39F7B-319B-434B-B940-C4F014CA5BFE}</author>
    <author>tc={421C4FCC-FE5D-4088-9893-D0898E320AB5}</author>
    <author>tc={F80CFE54-89C3-48D7-9118-766A0477CEDE}</author>
    <author>tc={F9BF06BC-7569-4020-81F6-2A27142693E2}</author>
    <author>tc={729AC5C4-9CE1-467B-B60D-5B551D3AC8ED}</author>
    <author>tc={DCCACE0A-9E9C-4948-8FDB-265030126E14}</author>
    <author>tc={1D2CFB4F-89FA-4DB3-A8B3-087A29AB2F3D}</author>
    <author>tc={E4FB01AF-8512-468A-A6BC-8C8197475DEA}</author>
    <author>tc={99B1BC0D-CF96-43B3-8BA6-2CC7DAF7E31E}</author>
    <author>tc={FFE02641-467E-4F5C-8A59-47B587669BA0}</author>
    <author>tc={48619509-A74F-4798-822D-7EB8CC6749AC}</author>
    <author>tc={9B607098-29BF-4D8D-8091-B17D97D7D632}</author>
    <author>tc={D24DF5B3-8396-49B0-9309-CB5BFB5BD40B}</author>
    <author>tc={9C19362F-69A8-4613-ACFD-EC8E5AB1AFB5}</author>
    <author>tc={BB988872-4F4C-46C6-8D5D-8FD5DA0FCF72}</author>
    <author>tc={6AFF6C1F-5CCF-40DB-BC53-E8C62511F4A5}</author>
    <author>tc={77AF6B63-9E9D-44CE-9E4E-3131BF192B08}</author>
    <author>tc={4C0596AC-6599-4416-BF3C-077CAD7A65B5}</author>
    <author>tc={0463CBA3-7E3A-4899-8846-84103FA1C084}</author>
    <author>tc={457FF2AC-2FC5-4CA8-80CA-F37A9355B31B}</author>
    <author>tc={91657BB5-889D-4555-95A6-7844539C1E91}</author>
    <author>tc={0D8917D2-E694-4244-B804-C395B0ADAAEE}</author>
    <author>tc={C307B5E8-5BA3-4B0D-976E-9B95C6C3D790}</author>
    <author>tc={5B079811-48D6-4A01-BDF3-408EBA1DDBBA}</author>
    <author>tc={5F965D71-0E21-4B15-8DA5-21DD76378259}</author>
    <author>tc={07143CD9-26C9-4224-94DC-AF822FA6C723}</author>
    <author>tc={9A8F1F95-9128-4992-8A48-34F1A0439AAF}</author>
    <author>tc={3FE28F15-2B9B-4DA6-8943-4F77B68FF423}</author>
    <author>tc={33EC850D-8D8E-4556-A409-750CFC2A5C81}</author>
    <author>tc={4889F8FE-8A30-45F3-BD14-C47B7240FD55}</author>
    <author>tc={7018D4E1-D822-41A8-94A5-132903914A03}</author>
    <author>tc={404F8813-CB83-4F82-AC58-B3F15694A04E}</author>
    <author>tc={066CC514-FE60-4B3E-A178-85F15870DE1E}</author>
    <author>tc={53E5CC66-762A-40E5-82F9-584916708E3F}</author>
    <author>tc={291DBED7-AFAB-420C-BA8D-7553340894B6}</author>
    <author>tc={BB9F55EC-0ECB-4863-AC98-6FDB114E41DB}</author>
    <author>tc={9C6ECDB4-0775-40A4-85AE-65441EA5DF56}</author>
    <author>tc={E1A0A77E-54D8-40DF-99C8-D0ED69414B9C}</author>
    <author>tc={2CD7918D-BC22-4B4C-970A-D8D93E53B4A2}</author>
    <author>tc={02B01337-4AC7-470A-999C-C6E17355A91A}</author>
    <author>tc={15A1681A-0DBF-4105-91FB-80409EFF8660}</author>
    <author>tc={EAA79D06-A8B4-486A-9AD0-256F622B0FBE}</author>
    <author>tc={D38B5FF6-EE56-4C31-BD8C-B0E35327CF3E}</author>
    <author>tc={1FD7FCB6-D763-41CA-92D4-A8E46CB1CD69}</author>
    <author>tc={7DCA2BB9-61EC-48A0-940A-2524D8254371}</author>
    <author>tc={1514D7FB-5096-4B9A-AF3C-51F0A6744460}</author>
    <author>tc={4B6AF28A-B4E5-4C4D-9A62-E8CC11F99743}</author>
    <author>tc={B14B489F-3C57-47AB-9B53-28F60A0EB6D3}</author>
    <author>tc={301A391C-2C07-496F-9523-BD5F68052CA4}</author>
    <author>tc={CF0B14C9-652C-4816-8462-B9B73E5D6D12}</author>
    <author>tc={F78F882D-A791-4346-95B0-6FA337519052}</author>
    <author>tc={F661EF2C-E815-453E-86EA-C216FC791333}</author>
    <author>tc={F5660CE5-66BD-4F37-957C-1F2F979E82EF}</author>
    <author>tc={D2351286-A357-425C-BBF2-F09F0967D2F9}</author>
    <author>tc={1976D8BD-0DF3-426F-ACD9-7066FECD1DFB}</author>
    <author>tc={A1B1EEF1-38E0-4B46-B530-D0D9F7055FC0}</author>
    <author>tc={EFE3562C-6335-4DA8-AC4B-3156F3AD8344}</author>
    <author>tc={9B2AE645-45A8-465C-AEB5-32649141F3DE}</author>
    <author>tc={C9BCC722-E3C4-40F4-967E-27A55766AF94}</author>
    <author>tc={334FAF99-01A6-4C1D-AFC6-BDA1D4E0C48C}</author>
    <author>tc={2E5818E4-ED4E-4575-B5E2-B525E5616E63}</author>
    <author>tc={53C06A2F-AFFA-4581-8821-E3E36A45FD4C}</author>
    <author>tc={0AF300BB-9124-490F-85FA-3ABC6F4DB06B}</author>
    <author>tc={245D9EB9-0982-4690-9ADF-6331BBD0C7D1}</author>
    <author>tc={678B1011-98D6-423F-9579-C3A85A999BCC}</author>
    <author>tc={6EED13DD-9661-4723-AEE8-DF104C31CA8B}</author>
    <author>tc={BA09B681-8007-4420-BB6D-9404954E57D7}</author>
    <author>Weston, Tanya</author>
    <author>tc={21B48E85-8426-4922-832A-2FE295D6F678}</author>
    <author>tc={FC8AE6A5-6FC9-4204-9ABC-4D881346EABE}</author>
    <author>tc={08876096-0705-4585-ABCE-039B97BFCDC8}</author>
    <author>tc={320C1270-164D-4D46-A786-54055651C84F}</author>
    <author>tc={77313844-3B56-4AC3-A670-B92B98F3E7C8}</author>
    <author>tc={ED89C47D-6F9A-4D13-B741-35AF63D97197}</author>
    <author>tc={86803A79-0AB5-419E-80D0-48DACBD3C5A2}</author>
    <author>tc={C6F834E0-261B-48C8-B893-E932AC8303E3}</author>
    <author>tc={73F2CC67-207D-45C2-A6AA-4FE519904515}</author>
    <author>tc={0FB761CA-B318-4F7D-BADA-8D790EFC37B7}</author>
    <author>tc={47CAB8A9-A65F-4527-B493-AA28291A0C9E}</author>
    <author>tc={1162399D-D035-4D9A-A76C-61F7F9CE80EA}</author>
    <author>tc={5332E488-A37A-4E51-8BBB-6C61566F9C9A}</author>
    <author>tc={8F73F928-0A98-48A9-99B6-94A1830AF28D}</author>
    <author>tc={C7BA9F95-05EB-40AD-A4D7-0DCA7FE0E921}</author>
    <author>tc={44C0FA27-54F7-4839-8970-82129E3C8B12}</author>
    <author>tc={D07C7B00-A318-436E-9E68-0C4E69F17837}</author>
    <author>tc={6C166E7E-A044-4EE1-B31A-687B52E61700}</author>
    <author>tc={F8E98026-A7D0-43BF-A242-9BE5200286DB}</author>
    <author>tc={6B563A1B-32E4-4E37-B739-9A4C8C719F9A}</author>
    <author>tc={BCACDF53-5051-48E8-BB7E-87540E9FE590}</author>
    <author>tc={785AD9DB-CCEF-4C73-A9BD-C7A3F3496174}</author>
    <author>tc={B92D90C8-117F-4FA3-AD80-7D5753744F42}</author>
    <author>tc={8CF46B72-49DA-49D4-B9AC-33CCACAEE458}</author>
    <author>tc={69183730-0CD5-4F3C-9E01-2A298A877426}</author>
    <author>tc={2DBF2807-0864-4BD3-980C-4A1C47AD5440}</author>
    <author>tc={3D8183AF-5A26-4AE1-A195-95C8042B2410}</author>
    <author>tc={2049CC6D-D7CA-4B86-8CD6-8D4A000F29DB}</author>
    <author>tc={02C4E73A-78F6-4442-A329-F15A1E02A420}</author>
    <author>tc={A847D884-7A1A-4906-B877-12AA152EAEA7}</author>
    <author>tc={0BA539DC-0311-4C0E-A25A-9DC18FA649BE}</author>
    <author>tc={3B6AF9C2-12AC-4352-AB74-5236B83D2ADF}</author>
    <author>tc={4D38D480-5FAD-433F-B5FB-DB03615BD0DE}</author>
    <author>tc={289E73A3-1442-42AB-9FE6-EF6008C4B09D}</author>
    <author>tc={9D4FF592-F374-4C4D-926F-EE0FB7CEA000}</author>
    <author>tc={ABEF5720-8043-413B-A967-4D978D493E5A}</author>
    <author>tc={C01F7EEC-71AB-4C81-A980-0ADB6F71CEB2}</author>
    <author>tc={86434A27-E1A6-44E8-B257-580CCE63D8F8}</author>
    <author>tc={6C2232A0-B008-4009-9AA5-D351BB0C9C3A}</author>
    <author>tc={217DF3C0-6D13-49A4-AC3C-A3381185A150}</author>
    <author>tc={04CF0611-E19A-466B-B089-159C393C09FE}</author>
    <author>tc={595BB6C7-1ED6-42CC-8CF3-7AA66651E7FD}</author>
    <author>tc={21FC03AB-8567-45E8-92BD-1666AA6CDAD2}</author>
    <author>tc={DDDB4F04-A40F-440B-8177-14294F82BE66}</author>
    <author>tc={5F986818-36FB-42C0-B3AE-81A949A09CE1}</author>
    <author>tc={08377D3B-26EA-47EB-B94D-0D0613575F10}</author>
    <author>tc={A29C8998-4281-4CD1-8890-183E32526D8D}</author>
    <author>tc={AF5942FC-461A-4A8B-8CED-E138E3E14944}</author>
    <author>tc={3476B230-D7D2-4345-8889-5D31ECE3F214}</author>
    <author>tc={2E3E2C14-2EBD-4D4B-8F1D-E0A8FF449B49}</author>
    <author>tc={B1A85A69-5282-46FC-8C60-2B347E93E272}</author>
    <author>tc={7AB2F305-056F-465B-A495-72ADFA709370}</author>
    <author>tc={B3A2D064-839D-414B-8EA8-32DD5E8AC4B4}</author>
    <author>tc={5796D638-09B9-4AB3-81B7-55513DDAFC1A}</author>
    <author>tc={5C6E206B-02AD-4645-A5B1-5B4BFC6A8D83}</author>
    <author>tc={910C53FA-11C4-4EE1-B8B3-931CE3E7F486}</author>
    <author>tc={A1DB234F-79E3-4E23-82A8-AEBB4D5DD82B}</author>
    <author>tc={934B92E1-4688-45B0-A511-81A110D7D394}</author>
    <author>tc={DA0B28D3-CA4E-411F-B319-E2FD114297CE}</author>
    <author>tc={D70D67AE-12CB-4B61-AA51-DA1D922EF234}</author>
    <author>tc={1AE92816-1F0B-488E-BAEE-8D216B641384}</author>
    <author>tc={3BB6F00E-20F0-403A-AB04-233E58BA0A91}</author>
    <author>tc={09C0BFBF-6A44-477C-ACD5-917B33C33B9E}</author>
    <author>tc={D1EC969B-444E-4AA3-9578-2265EE6BC7A1}</author>
    <author>tc={0D5240DA-BA8B-4916-AD0A-5705AECDB8DE}</author>
    <author>tc={806E9C49-4DBF-4970-B2E6-D509A2FE8CDF}</author>
    <author>tc={03AA384A-5C9D-4429-880C-A0AFD04F6383}</author>
    <author>tc={EB84C956-22F0-40EB-845D-5A469601FF18}</author>
    <author>tc={4D79A275-6A85-4D19-BE21-3170AC5591AF}</author>
    <author>tc={E35FE641-1D84-426F-8557-72130BCA4B8B}</author>
    <author>tc={99CB2069-36C1-40E6-9A3D-142BD3B63E86}</author>
    <author>tc={92F49BAD-50B7-43DD-8F53-CF8DE876CF1D}</author>
    <author>tc={F684F300-718E-4884-AE34-E86185C63C5B}</author>
    <author>tc={7F59ABCE-372D-4836-8E83-7C72769FAE86}</author>
    <author>tc={516A3D53-DAAC-43B0-9259-0D0BBF5AD181}</author>
    <author>tc={B221B6F4-543E-4F3E-B374-FA0A4B5C0CC1}</author>
    <author>tc={5C813882-68FE-4590-9525-A26DDEB4DA0B}</author>
    <author>tc={9A0D31A6-190F-4538-A11F-FD08FC859A81}</author>
    <author>Samantha D'Amour</author>
    <author>tc={E7BBE18E-31A9-403B-88BB-0DDB1AE30ABE}</author>
    <author>tc={04745488-52F3-4E02-A9C6-18C169F6EA37}</author>
    <author>tc={34291F1B-AB8F-48FE-BDD5-BAEA89C07E21}</author>
    <author>tc={A45F5463-F526-4A6C-ACC8-93EE6F2AD915}</author>
    <author>tc={9853D7A5-1B5E-4C99-9663-A3B7C8261B5B}</author>
    <author>tc={ED5D4CE2-4253-4C1B-B4F2-DFA88B0C015A}</author>
    <author>tc={E60B1023-DCFF-4F2D-BB8E-CE1F7B41E4BD}</author>
    <author>tc={D8F703A7-10B1-453E-B6E7-BD94DA86AA9B}</author>
    <author>tc={32F1077B-86FE-4BC3-880C-688C33F0D535}</author>
    <author>tc={2D14698F-0AAC-4FEF-886E-84B64676C5F0}</author>
    <author>tc={3DA94BFD-AE4E-459E-8F18-181FD2E191AD}</author>
    <author>tc={EA630432-F1B4-4BC7-900E-85C8C3694D95}</author>
    <author>tc={E81DDF4B-952E-474B-A710-92DE7243CE67}</author>
    <author>tc={721A20E3-B14F-4D82-9F05-68CD15181A3F}</author>
    <author>tc={1D150B5D-565F-4B0F-A5F7-170EE472984F}</author>
    <author>tc={0FA1BB0C-00FC-4E0A-A7E9-9A9DEA3389CD}</author>
    <author>tc={246C1328-0BF6-4A0E-896E-AAD85B639445}</author>
    <author>tc={C9901877-50D5-4E8F-98B0-BFCCE535833B}</author>
    <author>tc={EA56E23D-F172-4BFE-B641-C83B423A1229}</author>
    <author>tc={1E7C95BB-3F90-4478-9F9E-7B7F53538DE1}</author>
    <author>tc={825DDAFC-A2AB-4416-8A3C-AC82AA56E066}</author>
    <author>tc={BAB68343-1F00-4B81-8398-AAC2A8029443}</author>
    <author>tc={BC0FCE00-2104-4CD3-A8C6-E9E3237A7BE6}</author>
    <author>tc={F833BF05-2652-4BED-853F-401A1FCB518C}</author>
    <author>tc={645A8929-A94A-4B34-ABD3-331BFA60AC2D}</author>
    <author>tc={CE5AE7C7-1C61-4793-AB47-B03B32E80AD9}</author>
    <author>tc={8258693B-D925-4C63-9E89-3D449DB8446C}</author>
    <author>tc={78BFBFEB-282E-4CB8-8A94-5DCAB2601B26}</author>
    <author>tc={3B1ED426-F8B6-46FB-90E3-1D4166E32FCA}</author>
    <author>tc={07017685-8DCF-407F-A67C-947CA519E47A}</author>
    <author>tc={A5201429-D0E3-47CE-B2E9-F7CD3F1E8012}</author>
    <author>tc={EBEBAB0A-BC76-4BD5-9E64-73A52C6DE29D}</author>
    <author>tc={D6319991-A6EC-4452-A864-06C0F96608EB}</author>
    <author>tc={8532F9E4-9934-41D6-9458-70BB71BDD9C7}</author>
    <author>tc={B3A4BDFF-AE5D-4BD9-9A13-DB3C9CD3C557}</author>
    <author>tc={E4723A14-0B34-4D4A-8A72-0BB4342A216F}</author>
    <author>tc={5261F63D-CDB9-494B-8A1E-047C6E633B7F}</author>
    <author>tc={30590796-D0C8-43DA-9A69-024BF682190A}</author>
    <author>tc={9DB10BA5-6128-4FB4-8315-4153006BDA10}</author>
    <author>tc={415D2313-329E-4714-B9A5-1C1CAC1335CB}</author>
    <author>tc={B331124D-F52B-4102-A16F-50A6ABB7A382}</author>
    <author>tc={48832552-FEC2-40A8-AC5A-207879F5BDE9}</author>
    <author>tc={0C6C6E66-CD2C-4D44-8631-49E32B878329}</author>
    <author>tc={423573A4-14BA-4BBD-B323-5E8EC8691EE2}</author>
    <author>tc={49DA6338-CFBB-467A-B57A-DFA4E323BFA9}</author>
    <author>tc={36981ED7-25E5-4301-995C-BD6EC4CB588F}</author>
    <author>tc={AECD5C74-8780-4DB6-9A3C-D3D89F134C06}</author>
    <author>tc={B38C865F-3EBD-4E10-81BE-2DF0E70612A0}</author>
    <author>tc={3CF98472-7BEC-4F02-91A7-DAB0C83A504F}</author>
    <author>tc={F250A4A7-9AC3-4057-A7E9-5F48CB59A68D}</author>
    <author>tc={12407038-20EB-48D3-B70F-6726C6989FA3}</author>
    <author>tc={948BC9FE-EC98-43AB-9A71-55D02E70EA1A}</author>
    <author>tc={085209A8-595A-4102-8F05-5D0D76C19BA3}</author>
    <author>tc={CF9E4AF4-BC1D-4153-BDBE-A7574DB73E78}</author>
    <author>tc={C88DC253-3C12-42D0-B0DE-CDA6E2F8F82E}</author>
    <author>tc={A05FE3E3-3FC5-4282-ADC5-0DC5AF9A673D}</author>
    <author>tc={7A0B3CE9-3A7F-4FD3-B03B-B8D2D245E021}</author>
    <author>tc={1AA519E0-B828-4492-9E8E-275D7AF27C71}</author>
    <author>tc={37662C6A-3271-4EDA-9917-757A46B4EBA5}</author>
    <author>tc={66DB7275-34AF-4FF3-A6A8-C60A600BC86F}</author>
    <author>tc={E4261638-B3E1-4FA5-BC6B-F6D000FA6E61}</author>
    <author>tc={F833DB94-65DC-4FAF-ABEC-08CDF2416C23}</author>
    <author>tc={6A91EA7F-F7AF-4121-B543-65309BD5BA41}</author>
    <author>tc={A53CC6EC-245A-4E8F-86C7-3127FE9261F1}</author>
    <author>tc={4DCD94EA-A4DD-46C3-B12C-444D6CF58F50}</author>
    <author>tc={1AFCA8A0-A36F-4AB8-A478-2A2230345911}</author>
    <author>tc={1E22F2ED-51A8-47E8-B278-4A6898EE1474}</author>
    <author>tc={9C1E1966-6BE7-48DC-B00C-F7625035BEE1}</author>
    <author>tc={742D2B64-6B79-43AE-B92F-20DBF6088C09}</author>
    <author>tc={7F87B700-E528-47D3-836C-66F4DF35980A}</author>
    <author>tc={8EC521D1-3CCD-4571-9858-96A7C52AD2A1}</author>
    <author>tc={F9D9AAA1-9A9D-41F9-9986-8310A52A905F}</author>
    <author>tc={6A88ADB0-F8F5-4B14-B202-1B028217A9D1}</author>
    <author>tc={0191F8BA-04F4-4F98-9A17-BB35CBC9BAB2}</author>
    <author>tc={A706059C-6B89-4378-84F8-F49035C05124}</author>
    <author>tc={6185CF22-7AC2-441D-8E4E-3357C8BE59F2}</author>
    <author>tc={68CDAAA6-F344-47A1-BE14-2A28D3EAED87}</author>
    <author>tc={16D0544D-DFD0-43EB-B03F-91F33E32E2AC}</author>
    <author>tc={8AF185E8-E193-4E47-AE84-CF1C9E4F5495}</author>
    <author>tc={3ED257BF-DBA7-4EE6-B401-DE8BB3B80A20}</author>
    <author>tc={1983F81C-6068-4FE8-BC99-EEECFEB1B928}</author>
    <author>tc={2C6FFB80-8B2A-4099-A5C7-FB8F31007098}</author>
    <author>tc={2F148F3A-B245-4D32-8F0E-DC890E4F1B79}</author>
    <author>tc={B7113821-2185-4E68-BAFC-DF5AC76C5CC4}</author>
    <author>tc={DAE49D68-E352-4098-B139-68A896191955}</author>
    <author>tc={3AB2E8E5-A2AA-4573-A1D9-967EF83A1D9C}</author>
    <author>tc={35EA3676-8448-40DB-BB30-B0EF5DCB7609}</author>
    <author>tc={5C27ED71-12BC-4B70-91A6-A39E882848CF}</author>
    <author>tc={1241E0B7-62DE-49F0-A15C-D0095463303F}</author>
    <author>tc={6DDEDF43-5E79-4BFE-9E48-48CD7F24E76A}</author>
    <author>tc={64AED824-075D-442E-AEE4-3C50449B2F89}</author>
    <author>tc={B6BE75DD-2C04-4CDE-87D3-A85D5EDFAD94}</author>
    <author>tc={ED560929-53EF-42FC-8785-2A40053C6F9B}</author>
    <author>tc={821D68CC-1534-426D-8C6A-860F96A881AC}</author>
    <author>tc={B2C4F032-A3AC-44A4-B0A2-B41A104DA921}</author>
    <author>tc={C5A06DF8-8627-41A1-9CDD-2F6AAD0D8312}</author>
    <author>tc={ECBAAAC0-A8EE-4BAF-BA3D-63E07A6EAD08}</author>
    <author>tc={F512256D-2CB0-414B-BB54-353FA06B49B0}</author>
    <author>tc={474E3119-EEB1-4508-8954-8F9943B29BAC}</author>
    <author>tc={3856CD41-2E42-4EA8-8F65-BF390ACF2327}</author>
    <author>tc={878E26ED-5E80-46BB-88B6-96C40D546DF1}</author>
    <author>tc={C334E056-C3B1-470F-B9B8-27F9719B0B93}</author>
    <author>tc={0769C393-1358-4D75-A5F2-4B02B66E4E08}</author>
    <author>tc={D0407844-68C7-41C4-A28D-DD3C674F1C17}</author>
    <author>tc={353E9C6E-175F-4198-A377-3234367D5A00}</author>
    <author>tc={2E757DCB-D9D4-4849-9513-B4D4084413A5}</author>
    <author>tc={5A8901DD-FF33-4879-A1F6-E695BCB02B4C}</author>
    <author>tc={726ADCD3-F01C-417C-BA81-EFC325AFCEFC}</author>
    <author>tc={FDE37076-F69F-4B08-9F4F-E9076D403E62}</author>
    <author>tc={25F44901-8F6B-4F44-BA80-8094D1ADDC48}</author>
    <author>tc={FA220510-C0E4-4D2F-82DE-22E5E544DB7D}</author>
    <author>tc={00CB13E4-81BC-46D0-B4FB-6349B3FFA274}</author>
    <author>tc={FED6CE22-97EA-493E-8221-378A7AEE4CF6}</author>
    <author>tc={33A09841-9913-445B-BE1F-37FA03536925}</author>
    <author>tc={B7C4CAA9-54FC-4081-B759-013C51590B4B}</author>
    <author>tc={A6313C11-2C42-45E0-9173-364BF53E06C0}</author>
    <author>tc={BFDE9747-C6D9-4DC3-8825-02982AC60D93}</author>
    <author>tc={BE8AD14F-F7A5-42CD-AE4E-3D0BBA611AF8}</author>
    <author>tc={B866FC56-8326-4503-8654-B06EB375711B}</author>
    <author>tc={E17E6EC0-CD9E-4EF9-9C99-8F6C5528BC82}</author>
    <author>tc={8660BDF8-8792-43DE-9DC6-4B08A5ACBD94}</author>
    <author>tc={F5C98F7D-2511-43AE-83A6-DE30DDCF6F56}</author>
    <author>tc={96C6E272-33BF-477F-957C-8DC749A160F2}</author>
    <author>tc={ED23D0D7-4886-4FC7-8CFB-66AA72376A3B}</author>
    <author>tc={742ACE27-7815-4FCD-A785-5416A0FE6E38}</author>
    <author>tc={A24BA2AC-5078-4C5D-942F-B0889D61DA41}</author>
    <author>tc={2B3B0638-4969-4B79-8C7E-C3A9A354F6FD}</author>
    <author>tc={1E6949B7-4BB8-4A50-B9C4-07B7492DC3E9}</author>
    <author>tc={2FC64493-F576-43FA-9336-035050916E53}</author>
    <author>tc={9E36766F-85DD-4651-910E-AEE636821DDD}</author>
    <author>tc={11C729E3-178E-4F61-A712-A26E994DD2DE}</author>
    <author>tc={3C475E7D-5A8D-4632-B36C-FF2F89E9FBAA}</author>
    <author>tc={333942CD-819B-4956-A21D-7A30CC557BD2}</author>
    <author>tc={25F1B949-60A9-4A10-AD9E-DA855BBEB17B}</author>
    <author>tc={8FB67B00-AEC3-416C-A2DA-3E973BF577D3}</author>
    <author>tc={10B67A7C-697A-4CD3-AB54-1FB62CCA0C58}</author>
    <author>tc={A3652435-60C4-4D5C-871B-757669902469}</author>
    <author>tc={770CA328-5B1B-497B-813A-66B942CDE877}</author>
    <author>tc={B6BE2B1B-212D-4EAE-BA32-CB942E65BF0B}</author>
    <author>tc={EB45EA3E-4A18-451B-9573-7D6BBC759751}</author>
    <author>tc={1E44F793-AB17-48DA-916E-FE504E03FA13}</author>
    <author>tc={4D1A5A0C-F2C7-4322-B635-502EA4B9054F}</author>
    <author>tc={6C1CD195-D9D1-45DB-87CB-93BD9896214F}</author>
    <author>tc={AE8026BB-3456-4D65-BECA-C20C0C76C398}</author>
    <author>tc={B62FCE40-3C01-4ADB-9661-890A6B290593}</author>
    <author>tc={59E2F3C4-1D79-408E-973A-8FF48CC474A2}</author>
    <author>tc={D903F0B6-0E6B-491A-BEDC-61E1EC24C5D6}</author>
    <author>tc={94012067-479C-4E96-941F-54DC5D8DF4E7}</author>
    <author>tc={784C4CA4-3217-470B-862B-29305E809922}</author>
    <author>tc={79736D62-629C-43D1-83AD-39304A1C389D}</author>
    <author>tc={83474104-C60C-4CF0-9586-BFE86D85597D}</author>
    <author>tc={D505ABBB-6C81-4490-B57E-4686AA96F57D}</author>
    <author>tc={4FB6050A-66E0-4CB2-A133-CC4516ABE454}</author>
    <author>tc={364D59C0-BE8E-4DA2-8E8A-1572EABB6624}</author>
    <author>tc={71B770F9-DA63-4EB3-9B23-2A7B3B45D1F7}</author>
    <author>tc={476BD111-FBCB-4EB7-8908-7E248BBA7EAD}</author>
    <author>tc={0D12F06E-1F92-4590-BBED-2C937543D345}</author>
    <author>tc={86D4CF11-DEBA-4639-83F5-371CEC164455}</author>
    <author>tc={AB38F161-3347-467B-B5B7-978A32AC593D}</author>
    <author>tc={4D4FAE32-0E76-447A-9CDD-DB1DB1772CC4}</author>
    <author>tc={DD2720CE-63F3-4F48-910D-4E15F30DC2EC}</author>
    <author>tc={B0595103-57AD-4FAA-8D4C-A2310164E41F}</author>
    <author>tc={A9DB2C76-9990-4A68-A7CB-848944A279B2}</author>
    <author>tc={50D598E5-4E2F-48AB-9C23-E82BFDE6CB20}</author>
    <author>tc={5B9E5345-8E50-4A1F-B511-37D862293EC1}</author>
    <author>tc={F8FEDFB5-FB1A-4CF9-B14F-1DA699B9EB88}</author>
    <author>tc={CC85C223-D7F8-4B63-9014-BA016A6F7A2A}</author>
    <author>tc={226B2A05-A965-48C5-BA56-4805DEF6B719}</author>
    <author>tc={9D575CE4-D3CD-4174-8D5C-B702C60D544B}</author>
    <author>tc={2305F7C3-26D2-4269-970D-4C663417B94C}</author>
    <author>tc={0A62F2AE-40BD-4B60-AE31-65A874A0870D}</author>
    <author>tc={7E931EEB-EA5A-45FC-9EA7-54ACEEDFE289}</author>
    <author>tc={9C2E8187-E776-40B5-A0BD-4D358E5F2872}</author>
    <author>tc={9C356788-096E-4413-8AD2-08AF7FD34BE9}</author>
    <author>tc={06448D45-59BB-4349-A4AA-675ADB2648E0}</author>
    <author>tc={DCE9D6AC-F58C-466B-8B55-D2A2DCCEF61E}</author>
    <author>tc={8067AAC9-F976-4F20-880B-1BD22170931F}</author>
    <author>tc={4C698404-4CC7-436C-9E76-A0A08AC030CE}</author>
    <author>tc={B3FFE7C3-E96F-4E3A-A589-81134295E25E}</author>
    <author>tc={2CC7CE85-2442-4923-AF0A-A90E286D6565}</author>
    <author>tc={F6DCD2FE-0D04-A846-B89C-AB52436CB804}</author>
    <author>tc={9088CB0B-BD4E-4017-B3A6-3868B7EADD21}</author>
    <author>tc={765EDB7F-A792-49D9-86B5-211E1AF204B4}</author>
    <author>tc={5910A459-C765-4178-AC81-0570E814C6C7}</author>
    <author>tc={5DF227AC-3619-4538-A6EA-72B340391D11}</author>
    <author>tc={08A3018A-303F-44F3-8578-46B5756ECDDC}</author>
    <author>tc={B48FEBBA-35A0-45E0-B822-380E5DDABD5D}</author>
    <author>tc={CC61C6A0-3B33-463B-BA83-8AD120B89992}</author>
    <author>tc={4387697F-B36F-4AC5-9832-C17D8A039A73}</author>
    <author>tc={56153C9A-33A4-44A6-BC0C-EAED8A826C2F}</author>
    <author>tc={8D2CDC57-B3F4-47D7-829D-7626EE5E3139}</author>
    <author>tc={1A1735BC-D973-45BA-AE56-213C9030912D}</author>
    <author>tc={39292BD1-8A7F-43A6-9927-82B8055FDB79}</author>
    <author>tc={95B2AECE-3043-4BCF-A9A2-D045BACDC56B}</author>
    <author>tc={EFDBA03A-BCD4-4210-946A-BBAB8EAA71A7}</author>
    <author>tc={1905CD7C-C062-486C-9406-845AE7934F42}</author>
    <author>tc={8D537543-12BF-4561-8739-432DFB6ECAE3}</author>
    <author>tc={5D5752E7-03B1-4977-BFB9-5318DE743F97}</author>
    <author>tc={8AC8E420-8410-421F-BD32-626538BE17CC}</author>
    <author>tc={4059F834-66FE-4DD9-A170-B5E13AA9010C}</author>
    <author>tc={312173A5-1B97-484E-97C5-64F66BDCFF25}</author>
    <author>tc={2A14D861-443C-4B14-B92C-10881BEDFA18}</author>
    <author>tc={7165986F-ADF5-42AF-944F-EFFAB185B791}</author>
    <author>tc={FE456BAE-2E7D-451D-8ACB-2A15169C329B}</author>
    <author>tc={EC1AB79C-0FDB-4F9F-A97D-1A05B18E64B3}</author>
    <author>tc={01B83D86-78A1-4C2A-95CA-578B07B4F7BC}</author>
    <author>tc={B5416BA6-9732-4453-A394-EEA46E15A7D1}</author>
    <author>tc={D6D01A44-B1CB-4BE8-8F81-57809CE5A65C}</author>
    <author>tc={936ECF02-D9E2-4396-A9A4-B411A0C91408}</author>
    <author>tc={8B88775B-088C-4F52-ACDB-5A8FBA501867}</author>
    <author>tc={DC101B44-1AEB-498F-BFFC-74EEC941D644}</author>
    <author>tc={9A10962A-580E-4A20-8ED1-C8B5628A4F72}</author>
    <author>tc={4ED688CB-7AC9-40D1-B310-0F45E864EF44}</author>
    <author>tc={6DC4376C-A36F-40F8-BEB0-F4BAF508408A}</author>
    <author>tc={A1BB7007-626E-4874-8567-5EECCD60882B}</author>
    <author>tc={3EFB537B-8447-4B12-9273-BDDAF4FE6C9B}</author>
    <author>tc={1309C9BC-E706-46AF-8C5A-EA925DAD535A}</author>
    <author>tc={6C373378-2764-4D29-862B-0305C5973331}</author>
    <author>tc={78363004-5BFA-4CA1-8F9C-5E669F569B26}</author>
    <author>tc={A00E2F38-C121-4309-B881-D64A6AA5FD30}</author>
    <author>tc={8F139914-D9B2-44A4-B092-F2A6901EDD3C}</author>
    <author>tc={6D6CCB6E-72DC-4450-BD11-5DAC6DC932DA}</author>
    <author>tc={3FD74F06-A3C4-4BF5-A086-B8BD8EBC524E}</author>
    <author>tc={8E4E8B9B-A3BF-4E11-9EA7-7C3DC4806877}</author>
    <author>tc={8F6AF507-DEE0-4A43-BF2C-E4DE85369B6C}</author>
    <author>tc={4386BDB4-544F-44C7-A216-DAF1C74A0E34}</author>
    <author>tc={94441DDE-BFC7-4F1F-A7AB-04403375DB3C}</author>
    <author>tc={98CD9833-9D91-4D94-8E00-5DED69A05D73}</author>
    <author>tc={FDC36E07-E7BC-4897-87F8-4EE071B76241}</author>
    <author>tc={3FAAB279-55A5-4BD7-998F-E3BC8845E34F}</author>
    <author>tc={8E794F2A-78C3-42EA-AAA8-5E0D8A504EA8}</author>
    <author>tc={DDF4B224-B25E-4377-953A-4585B0B9E186}</author>
    <author>tc={B215F01E-082C-49E9-8149-21FE526F95BB}</author>
    <author>tc={13E81891-C683-4189-96A3-F6CE2E852113}</author>
    <author>tc={6541A218-DC06-4D7F-B542-B4431CEE23E9}</author>
    <author>tc={704B0E88-A134-4E83-BB92-F2454E8DD3CB}</author>
    <author>tc={6BB121EF-5977-4861-A396-9A4ACC2902F1}</author>
    <author>tc={26584EF6-B002-45D8-9D5C-F57A6A7AD1F8}</author>
    <author>tc={1A16316D-70CB-4B4E-B5AF-A9FB275FF39D}</author>
    <author>tc={6621B677-F660-4B35-A610-4C2C28D2907D}</author>
    <author>tc={5782497F-036F-4735-B9A5-09B5EBB86B9E}</author>
    <author>tc={34508D00-883A-41DC-9DA5-AAB026704DC6}</author>
    <author>tc={FB1B5FC1-DD69-4564-A0AB-5FBCB2CDB9D0}</author>
    <author>tc={9AA6E687-93CD-4C2B-8F68-0CE968CB47FA}</author>
    <author>tc={A87D0F68-7222-4B5C-8F87-2ACF46BBBA3C}</author>
    <author>tc={B0935F86-A936-41E6-B7C0-E89F84D1EC8C}</author>
    <author>tc={61E59E86-0AFD-43E8-B0AB-904969A97109}</author>
    <author>tc={502D3E8A-FB83-41AD-81C0-F1DEE95EF3D1}</author>
    <author>tc={35A64E71-67ED-450E-AE61-A5022BFA2362}</author>
    <author>tc={0F689680-0B68-4532-A6D1-857DF8C94605}</author>
    <author>tc={A621BC8C-224E-470A-B092-4EF197D13C3B}</author>
    <author>tc={18DCC5B6-5BC5-41BD-B1B8-688465FE73B4}</author>
    <author>tc={1627407F-0151-42D6-B83A-D7CD1650CF24}</author>
    <author>tc={11280996-3A51-49AD-80DC-5122E634CB42}</author>
    <author>tc={37B1A105-9763-4928-9D01-71E64892693C}</author>
    <author>tc={B860DFDA-63FD-43E0-B62F-2F1F28E52474}</author>
    <author>tc={E4C91613-3325-4E50-9817-E2207D54E536}</author>
    <author>tc={BAEA5491-48AD-4DCD-AE9A-9DCBD921EDE7}</author>
    <author>tc={9E74C1CB-18E6-416A-B498-025FD92FF5EB}</author>
    <author>tc={9E94CF70-BE86-4D92-9B14-92DB762CC3FE}</author>
    <author>tc={43D19162-E3C1-4B47-9065-3F2FBCB555AD}</author>
    <author>tc={105A6A25-001C-425E-BB79-7E432DE7145B}</author>
    <author>tc={AB83F627-205E-49C1-BC4E-AF25FDB2A420}</author>
    <author>tc={2396F4CF-35CD-45EA-BCA3-3B2B04BCED56}</author>
    <author>tc={AF9F019F-4F61-42BB-A51D-129AC890185E}</author>
    <author>tc={2C223838-B0EF-45F8-A18A-989CE89ED7A0}</author>
    <author>tc={06A63D5C-CE36-4847-B56A-D92A393798CE}</author>
    <author>tc={ED8F003C-687E-41C6-8BAE-ACA3E67CEAAF}</author>
    <author>tc={2BC0D6E0-65AC-4C46-884B-464391FE6A34}</author>
    <author>tc={80F21299-B179-4D33-B33C-39A4AF14B567}</author>
    <author>tc={C0376DFB-DA6D-42DA-9D46-568B5A996F0C}</author>
    <author>tc={8C0CCA89-0739-433E-9DE7-A9ABB4AA3040}</author>
    <author>tc={3C4154D5-1CA0-48C6-B65A-40B14398B271}</author>
    <author>tc={3BFFDF4C-272D-4498-9955-1467F165A3EF}</author>
    <author>tc={ADB98EC3-AE03-49DE-B964-6000CC548869}</author>
    <author>tc={69CA9687-E4A0-43BB-8C70-A3DF4B0A6AE9}</author>
    <author>tc={A7F3225C-71EE-42B4-BFBF-C6939196D3CB}</author>
    <author>tc={74420F60-DF67-4084-8725-1C4723E6E64B}</author>
    <author>tc={EF60A941-FB07-4683-899E-26B0D32629C2}</author>
    <author>tc={678D49A8-411F-4275-8BDC-AB6ABFCD1324}</author>
    <author>tc={DFB7073B-53B9-46B4-8930-809D4763A025}</author>
    <author>tc={6EA8F278-0A00-42F4-B36D-ADA4CAA1FC2E}</author>
    <author>tc={E7DB1A4C-A8B5-4EC6-A2CC-15730B75A589}</author>
    <author>tc={6302B9D8-821B-43D9-A0F0-EEADA637133E}</author>
    <author>tc={83F12AB4-9588-4EB0-84D5-DBA264E90D1C}</author>
    <author>tc={A4A20CF8-36B5-4E00-BACF-D00235F5B47D}</author>
    <author>tc={CEBB13C8-D9CD-4AC2-9DDF-A5EEC9B1F722}</author>
    <author>tc={FBFFCE74-8F00-4892-8A77-5FDCBB54995D}</author>
    <author>tc={1A3B585F-B09F-4771-94F5-A14BB26D2309}</author>
    <author>tc={55EC1C73-84B9-43BE-B7D4-AC9B0AE62D5A}</author>
    <author>tc={F6B33DB8-B7C6-497E-BFF1-AA62BADF0BCD}</author>
    <author>tc={40E2884F-D8F7-4F74-8E2F-3C5BBC2FFD64}</author>
    <author>tc={10B07D92-D727-47A2-818D-1466579F5390}</author>
    <author>tc={E45D1F59-8AE7-43A1-B295-C64DD6962EB6}</author>
    <author>tc={6C44D5CF-B50F-44D9-BAC4-A6246A629754}</author>
    <author>tc={8ECB2BA4-8CEE-45E6-97B7-5BB7CE4B356A}</author>
    <author>tc={F49C0330-10C9-4D6E-9D97-5A67682BB224}</author>
    <author>tc={AD57F065-0114-4828-AE6C-6CAB599C24CC}</author>
    <author>tc={5F505046-A4F3-4C6E-838D-B3CCFAF655B6}</author>
    <author>tc={0335B0DE-E8EA-453B-9AF9-6DE33AD4063D}</author>
    <author>tc={36651BAB-C10A-414D-A0D9-C5FFA856BD2E}</author>
    <author>tc={3BB2801E-FC04-4734-9891-5C1A05ED6A48}</author>
    <author>tc={776AC5E2-5696-4E48-A668-04B26FB90106}</author>
    <author>tc={2F65FE46-D340-434A-A603-99284E6A5E49}</author>
    <author>tc={B2E5FCA1-6CDC-4AB7-90ED-7798D4E8D168}</author>
    <author>tc={374460FB-CE0D-4672-9A4B-0B29EBF81F57}</author>
    <author>tc={C7849BAB-206F-4AB4-8B2D-20B17997BFD7}</author>
    <author>tc={2F5A7224-C17D-42C9-8785-A3C440A6B885}</author>
    <author>tc={2C353ADF-EC5E-4B55-B43C-A408581D4EEB}</author>
    <author>tc={0B25E5BB-C54B-414C-BF8A-F065E3D830F3}</author>
    <author>tc={DAB059E1-D62E-466B-AE3C-8FC555BEDDAB}</author>
    <author>tc={A6469213-6C5C-4BC9-8CFF-C092A093F0F3}</author>
    <author>tc={2972042F-BFA6-4DE3-A14C-ABB1DD095477}</author>
    <author>tc={92E440ED-3A52-4C99-A004-38C3F3B29909}</author>
    <author>tc={286FF4EC-448C-4D8B-912B-767F04ECE048}</author>
    <author>tc={1236D4A5-C221-46F5-874F-AF6089792C1A}</author>
    <author>tc={30529F54-93E2-4C3E-9EE7-76847BA4EEA1}</author>
    <author>tc={80F9CAA8-4941-4520-B0EE-90E81FE4D7FB}</author>
    <author>tc={17ACF40F-EAC9-4BF6-A51C-B72A44C3BD92}</author>
    <author>tc={F12559CB-E1B5-4839-930D-BF3F05104723}</author>
    <author>tc={BA703BBF-3047-437E-926C-3AA0FD0E6DC6}</author>
    <author>tc={45B7924C-5ACA-4726-B089-675F68818FF6}</author>
    <author>tc={EF9061BA-3CBA-49EC-9E19-CEB9F271986B}</author>
    <author>tc={26D263EC-AE9B-4BAC-9846-DD3D5FEBBFB2}</author>
    <author>tc={7FE37860-5F57-4AD9-8A25-884A838CC3CA}</author>
    <author>tc={D681DC7D-FD24-440D-8A05-0A8E79B6AAD4}</author>
    <author>tc={1BCB6BA0-82C9-4FCB-931A-DE96DA086D52}</author>
    <author>tc={A5C7A167-F180-48FC-BC05-FDE2850E65EA}</author>
    <author>tc={1DD75463-ED09-4EDF-9B6C-F6E5C709BE43}</author>
    <author>tc={55DF21BB-5430-4C06-963E-29C770E39369}</author>
    <author>tc={7DB71AE9-C143-41D6-86AE-77D28EF96E96}</author>
    <author>tc={722261C9-AF96-4E97-B90A-A12EBF92008A}</author>
    <author>tc={044DF588-CFA2-42DA-A3B9-BF4290F39409}</author>
    <author>tc={8AC97679-B679-459D-842F-5EC9EE3C94A3}</author>
    <author>tc={978EDACD-2DB1-4AE1-9FB4-F813AF1DF941}</author>
    <author>tc={36996E21-3AA6-4AC0-96CD-51DE9564CC3E}</author>
    <author>tc={E38E0223-CA3F-4200-9FB5-DCD44F1D6431}</author>
    <author>tc={98C0D466-C8A9-4239-8DD7-24963078A35C}</author>
    <author>tc={9EA5C8B9-6B4F-448D-8D48-46BDD6F4F8BC}</author>
    <author>tc={A06637A4-7989-4EB9-BC01-0B19079F0B32}</author>
    <author>tc={D616587F-4370-4E1E-BEC9-D3C5F9EB9935}</author>
    <author>tc={9F4F336E-9D1C-4A5F-8383-FEDBAE512F0B}</author>
    <author>tc={2F25C852-1FAC-48A0-8863-C25B0302BF3E}</author>
    <author>tc={82C5BFF3-AB25-4FC6-90DE-70144E759531}</author>
    <author>tc={13212921-F12A-4484-B628-9D94CF0E0BD9}</author>
    <author>tc={85A15B8B-A2BF-462E-B668-A49D23F40235}</author>
    <author>tc={A0CA83A0-AE15-4136-97EC-196E718C2EFD}</author>
    <author>tc={A77826F1-9B8D-4019-81EA-37E1EC2B3C8D}</author>
    <author>tc={5EE7137B-7B51-4148-AD45-4DD6C3462A73}</author>
    <author>tc={F81F83A1-52D5-4825-9CFE-D148B59A48CB}</author>
    <author>tc={F818CD35-2991-4EF9-8A43-731485828F35}</author>
    <author>tc={D3EDA03C-BD5F-4BCD-92AF-937842020929}</author>
    <author>tc={11B1D387-9DBD-4F48-AB6F-90DEACF76B2E}</author>
    <author>tc={262F9695-7963-4599-A8B0-7199074E08BC}</author>
    <author>tc={54F8953F-489F-4F66-87A5-F24B08FB92E0}</author>
    <author>tc={0726DB0E-532C-427A-96B7-35F160B499D7}</author>
    <author>tc={EEB16BA7-0198-41A1-9943-8BBE028A118B}</author>
    <author>tc={31F2DA24-19CE-4E5D-87E5-EFB7180181C3}</author>
    <author>tc={A46703B4-E7D1-432C-96DB-2AA85C39C732}</author>
    <author>tc={4FC86B4E-3204-4073-8162-0D5CB2049934}</author>
    <author>tc={F41E7815-56F1-4652-8660-2B744DEA8BD5}</author>
    <author>tc={9E0F0A89-DDCF-4D2A-AA8F-C11E78FFCA5E}</author>
    <author>tc={3C531C81-3FC4-443B-BA24-512B1ED9607D}</author>
    <author>tc={AA81A630-537C-426D-8B82-1A643DEC206F}</author>
    <author>tc={EC216779-8FEA-4BAC-990A-7E4ED0E14B86}</author>
    <author>tc={39B250B6-23F3-4008-AAA4-9C5AA05971B7}</author>
    <author>tc={A574F1C0-9C82-4A39-9796-E2574E615740}</author>
    <author>tc={A566AA28-BBE0-374A-BE9E-D359371ED751}</author>
    <author>tc={4043EB62-1A67-40C2-A80B-CE0D9D120A5A}</author>
    <author>tc={67D696B7-A2C0-443F-B9C1-625DB2C26674}</author>
    <author>tc={93DECD55-2EA7-4D8B-B1A4-160A14D79207}</author>
    <author>tc={6ED185BB-015C-6049-9A04-05F1B96C28A9}</author>
    <author>tc={4664AE99-DBF0-45DF-8E7C-8ECB9A4A0048}</author>
    <author>tc={342CAE7E-3221-4CC0-BE9E-C0243064E042}</author>
    <author>tc={276E50AA-1EEA-47F8-9B1C-95E72074432E}</author>
    <author>tc={0A911B8A-7093-4381-AF7B-F2BB686575C2}</author>
    <author>tc={7C569DA6-0619-48D5-8BFE-3BFAE2222952}</author>
    <author>tc={9BB60472-F6C1-4F80-893F-0F369276A70E}</author>
    <author>tc={66B372AC-7FA9-4664-80D1-23B405908004}</author>
    <author>tc={52C32899-2DDF-4FEB-B9C7-360D96EB2EB6}</author>
    <author>tc={8CF67A4C-8D0A-4ACA-BB90-9A988C001AE2}</author>
    <author>tc={6E834876-335F-4C65-99AE-841980E6F054}</author>
    <author>tc={B2D7D7AD-C565-49B7-8337-F4B522BA4D86}</author>
    <author>tc={BC731217-81D2-4F60-AA7B-3A6628C9896A}</author>
    <author>tc={10A12995-0F73-4E8A-8278-0D154043092E}</author>
    <author>tc={2E70759A-8695-4A4B-95F5-77F8AB5A0D42}</author>
    <author>tc={BFDBB6E5-81C8-41C0-9582-DE0120017C50}</author>
    <author>tc={B2E39DAC-7915-4625-A044-2CD24C7A5B59}</author>
    <author>tc={9306C35D-416A-4EE9-B6FE-3F96A60C3B07}</author>
    <author>tc={F3B9DA89-B674-492F-BFA8-3BD4597458D3}</author>
    <author>tc={E49FBA91-A011-4E30-8906-845CA588B483}</author>
    <author>tc={D3E29F3E-1C06-494D-A76E-9C089822D41B}</author>
    <author>tc={810D3CA2-3EF6-4881-BD43-BB6ACA00D9A3}</author>
    <author>tc={60BD467F-EADD-4321-906D-F2D6A4F74972}</author>
    <author>tc={787B6FD6-4580-402F-81CB-56C9B96CA4CB}</author>
    <author>tc={702822FE-BC34-41E6-A1FE-897BE8371FCA}</author>
    <author>tc={D962E97E-D526-40F5-B1AA-DE0BDC08C4E8}</author>
    <author>tc={A8EA8B65-B46D-450E-89EE-36DED0674420}</author>
    <author>tc={6ECFED29-BB5D-468A-B5E5-CB12C82F4220}</author>
    <author>tc={E65DB6DC-3D35-4444-A6A2-A1A1EC45A733}</author>
    <author>tc={52137DE7-571E-4FA6-BD0C-BE7CC01C743D}</author>
    <author>tc={4084A8EB-CE6A-4599-8A2D-20AF1A00A075}</author>
    <author>tc={990CCB52-2BE2-4141-BD30-31ECA9B4C0DA}</author>
    <author>tc={260CDAE5-84A3-46FD-8144-AB8CDF3479D1}</author>
    <author>tc={2BEAA9A5-0FDD-4328-8F2C-E84A3CB1F9CA}</author>
    <author>tc={3A3B80C5-B7AE-4527-98E5-120E3B2090AB}</author>
    <author>tc={3CE5ADC2-8303-4B50-9E77-513691570232}</author>
    <author>tc={7481BA6F-2E4B-4D0C-99EF-D75D7381E8D1}</author>
    <author>tc={AF9B6B8D-5710-4696-B184-C29E7A85C236}</author>
    <author>tc={9B0C043D-33E1-486B-920A-166F591D6622}</author>
    <author>tc={00801B6D-DEA7-4760-98ED-5A7170C004D3}</author>
    <author>tc={5EEF9E29-9927-414E-B7C3-3C37DED8B32D}</author>
    <author>tc={58703DAA-F5B7-4C66-9C00-E7C539C06643}</author>
    <author>tc={D88CC553-A876-44CE-B577-E500461D6432}</author>
    <author>tc={8E643FC4-33AA-43BB-AD58-460258FBE28A}</author>
    <author>tc={8550E42B-FEE8-4956-8D11-99959C61A5CF}</author>
    <author>tc={1FA1F147-E9E0-4710-91D9-8DD9B9BF8B04}</author>
    <author>tc={3D696428-8B3F-4FB8-82FD-79696D3EA1EC}</author>
    <author>tc={302609DD-B2EF-4CD4-86FE-9BE91F91A775}</author>
    <author>tc={E76B7249-EE08-4A22-BB49-1BA8990C3F25}</author>
    <author>tc={FF84E7DE-6DFE-471C-AF0A-68BBF40D1E05}</author>
    <author>tc={B96435F0-164D-4060-9572-B6B3A3C7EB1E}</author>
    <author>tc={10477986-20F2-42C1-BDFD-06CAFCB62F27}</author>
    <author>tc={C97744E6-7D3F-4726-9FE6-E4F5B2508B13}</author>
    <author>tc={F468962A-71FC-4A6F-BF9C-9503F80BC607}</author>
    <author>tc={756E8CEF-1E60-4D54-90B3-5E79A980CC6F}</author>
    <author>tc={8EB5609C-A242-400F-AE58-AD7F59B51965}</author>
    <author>tc={9C8BED5C-64D8-4F82-B0DD-3BDD57F657A5}</author>
    <author>tc={C968108E-F791-4C1A-9ACF-62C4DB8F3CA5}</author>
    <author>tc={A4A2BC16-413C-49CA-B98B-EBAD9B971FFE}</author>
    <author>tc={FB306C0E-5FEA-4894-BD84-423F5B637F11}</author>
    <author>tc={30C9A42C-60C3-4B48-BD6F-F54FCC5092E4}</author>
    <author>tc={83625ADB-10E1-4693-80E8-F751ADD8DA1A}</author>
    <author>tc={04448F91-7AA4-46D5-8AA9-69F148A6E7B7}</author>
    <author>tc={D5577BD9-7F00-4AEF-80B2-81E5E8CD60F3}</author>
    <author>tc={E78E888A-FC17-4C13-937D-17EFD8A3944F}</author>
    <author>tc={60FF02A5-101A-4054-BC64-4EE1C609BD30}</author>
    <author>tc={6CECDB4F-9536-4210-A581-0816C8595A90}</author>
    <author>tc={C09FB7F5-20AB-4D46-A9AE-5A1FA6859558}</author>
    <author>tc={01E4A3DF-A1D3-4BD8-B150-2C26A41A908B}</author>
    <author>tc={AD6FE17F-DB4E-48CF-BE3E-EEA85B17846B}</author>
    <author>tc={7CDA5046-A7D9-4736-9823-67CB19CCEB22}</author>
    <author>tc={167963C1-CEC8-40C6-9010-CC01F8C4FA5E}</author>
    <author>tc={226B9591-B3E8-4A95-A668-439A27406554}</author>
    <author>tc={2F8C4071-8366-40F0-99CE-250F70D36FFF}</author>
    <author>tc={DE2F3FCD-E69E-4626-8B5B-25A475F416D6}</author>
    <author>tc={457FC3EE-93A2-4173-8FE8-C380DA74FE81}</author>
    <author>tc={0D991534-C242-46FD-85B2-454084BF83E0}</author>
    <author>tc={38C747ED-E99E-46E6-8CEF-0005A24525BE}</author>
    <author>tc={2EBA3E6A-180B-47D1-B915-4D89060205B4}</author>
    <author>tc={B4D3314D-FB68-4B22-9262-5F3E6606EA5E}</author>
    <author>tc={C2D7BF14-8263-4BB1-BB67-4F2072153E52}</author>
    <author>tc={6FB52E86-3176-4262-9F3D-2ECFC85A425B}</author>
    <author>tc={F9EE492E-11AC-45BE-A97F-C7DA3AF6775C}</author>
    <author>tc={A244B435-C7EB-4EC8-8F9B-CBC1BD10DCB0}</author>
    <author>tc={9B80B12B-0D90-4CE3-B2FC-A31DA5247817}</author>
    <author>tc={FB4E1F63-DCE6-4480-96D0-F495BAC0B3F8}</author>
    <author>tc={1A7B1C37-0301-4A4E-A363-57F36DE9A9EB}</author>
    <author>tc={0D49D619-AA2D-466D-87CC-6601976287C1}</author>
    <author>tc={04C0CF87-129A-49BF-BF38-C085CD58293F}</author>
    <author>tc={629C4F5E-4D36-4DD2-B5B1-170BD1C0CF6B}</author>
    <author>tc={9741A253-A448-4AE5-BD0F-862638E7E9E7}</author>
    <author>tc={431DCD88-D56E-42ED-8A52-8BFE6901F138}</author>
    <author>tc={4C507137-34AC-4F4E-AB1A-79DE31B7A9A3}</author>
    <author>tc={F680EC13-0E16-48A2-8967-E545BBD194F6}</author>
    <author>tc={248B2C66-A431-43F6-81FC-EC339E403314}</author>
    <author>tc={A8CE5125-A7B0-482C-9758-5BC815740359}</author>
    <author>tc={58D669B9-14E1-43FA-AD31-FAC876B36D11}</author>
    <author>tc={B9405E73-D9FE-4E39-8141-8A56C3B8C4CF}</author>
    <author>tc={F126F4EB-6808-4A91-A775-A7F451E8201C}</author>
    <author>tc={60D03D56-5936-48F8-BA18-FB643934F2C6}</author>
    <author>tc={8831ABE3-D8AD-4723-B209-D1AC083B95FD}</author>
    <author>tc={9A2C286E-4E59-4D65-9B3F-032279EE0E6F}</author>
    <author>tc={5DC933CC-40B0-467D-A0B9-69DF4A1B2D2F}</author>
    <author>tc={07176FB3-B3E0-4AA0-8347-76975808EF32}</author>
    <author>tc={1ADAE84F-0C3F-4282-A80A-59355BEA3304}</author>
    <author>tc={BB5ED8EE-CD05-420C-97DB-95D5B340E3C4}</author>
    <author>tc={9D423758-1498-4174-8E86-F297A179D8A9}</author>
    <author>tc={BD0C85A2-B6AD-446D-921D-B4C431A4155B}</author>
    <author>tc={551816F0-7202-418A-8BB7-254E1C4ACBBE}</author>
    <author>tc={84865477-9307-4A04-A61C-1BB6B0058992}</author>
    <author>tc={7718953A-5BB6-45A1-A25F-B86357DAE397}</author>
    <author>tc={8F7B0791-B3E7-4097-9B2B-F2ED2DF0C538}</author>
    <author>tc={8B03366E-022F-4A28-8A3A-6DCC90288010}</author>
    <author>tc={329BDF73-FABA-4669-909B-C7A88C141F67}</author>
    <author>tc={41B78700-610A-4EFB-9C0A-301E19D1F843}</author>
    <author>tc={D906D5FF-EF0D-4A54-B06C-DBC44FCA07B8}</author>
    <author>tc={6128E5FD-A51F-4964-8F17-1B842377699D}</author>
    <author>tc={15CE0851-210D-4C7A-829F-7860F215DE32}</author>
    <author>tc={80851328-BEAA-4C43-86EA-9865A9A495C3}</author>
    <author>tc={9BD55F9B-482C-424C-AF01-3ED7DF13601C}</author>
    <author>tc={0A8FB43C-5CBA-4AE8-A805-D1C6DB057E7F}</author>
    <author>tc={B733B085-7712-43A1-85DF-31C49FFF8975}</author>
    <author>tc={D8013CF9-9DF4-4D50-83A4-F97F35F747F4}</author>
    <author>tc={8C765032-6862-4DDF-B673-93F96B46118F}</author>
    <author>tc={617F5A36-0D48-4D49-BFDE-1B083396A1E5}</author>
    <author>tc={0DD006CB-DF1C-40F5-AEDA-84D6104C2B6C}</author>
    <author>tc={7510FA5F-B950-445B-A3A2-EB1AB2B8E4CA}</author>
    <author>tc={BD06FC85-AEE7-4C3A-97B6-D8A5ED3F2184}</author>
    <author>tc={1A14C939-F909-4F29-9456-DB8A333BE673}</author>
    <author>tc={46F6624A-8B18-460D-A793-55C52D7DD2ED}</author>
    <author>tc={5503A60B-51FF-4FEE-94C1-268C026F6295}</author>
    <author>tc={88375CE3-AFD6-4CBB-93F5-88612FB98C54}</author>
    <author>tc={D5F8B0C3-9CF2-4BEA-86A8-0B897A3B69C3}</author>
    <author>tc={9EED3640-D38D-48BF-849F-1A5D8DC3BA76}</author>
    <author>tc={030D8BBB-60B3-4BE8-9697-608623F2FA55}</author>
    <author>tc={BE122790-76E4-4A02-AD05-72235F4092AD}</author>
    <author>tc={B3E05DD5-A764-4E9F-A112-B2758A7594A9}</author>
    <author>tc={404F66E0-8772-424B-AA2E-B7DB8013DAF7}</author>
    <author>tc={C57D8C34-84EA-4D7D-A773-84F1406CC365}</author>
    <author>tc={64543265-13AE-43D3-BFAD-F86C46D98A28}</author>
    <author>tc={C1930E8D-9233-460E-9FFC-7B4A54DD892D}</author>
    <author>tc={0723B4CD-732F-4460-A611-E9596552320C}</author>
    <author>tc={4061E3CD-9CE5-4DF8-ADA9-CCB22B27FF5F}</author>
    <author>tc={BBC0CA91-99D0-4E44-AA24-45BAD49A18B7}</author>
    <author>tc={C01FEAC5-031E-4CCA-A137-132898877B31}</author>
    <author>tc={701F5180-2A0C-4F21-AA74-48FA6FE2A059}</author>
    <author>tc={FC97C005-F668-4337-8758-C3A8975C20F3}</author>
    <author>tc={FC5606F4-9FF1-4EE0-8C04-9C88449D7B7F}</author>
    <author>tc={0EF5A1F6-83A7-4FB8-B6F8-BFF75D6A927D}</author>
    <author>tc={9BA4FE4A-3FA8-4379-9BD0-1A9DF803DEE7}</author>
    <author>tc={AB1F61A8-B610-46C2-8E82-71E5EA8993A8}</author>
    <author>tc={6429B9F0-D51C-4EEF-87AB-311F8DABF22A}</author>
    <author>tc={1CF3A594-04B3-43CE-B30A-BF301B222A49}</author>
    <author>tc={303CE0BF-9C0D-4AB4-AC25-99C7082ADC04}</author>
    <author>tc={B3203041-B2D3-431B-A8D9-EAC65BA35A70}</author>
    <author>tc={B0BAE08E-7574-4525-87C1-902CD6806D4D}</author>
    <author>tc={143C5E4B-2D1F-4718-93B7-9C5B8FC6467C}</author>
    <author>tc={8F621771-5FDF-4EE4-BA52-142140E913B4}</author>
    <author>tc={257AF173-4AEA-48E5-A201-94AD05293053}</author>
    <author>tc={2C9A9CE7-DD0B-4497-AB74-C769F2295044}</author>
    <author>tc={4CC6ADE8-5BA6-4F6E-8B59-9D7E982FD614}</author>
    <author>tc={2E5EB066-28DE-416E-BCB6-1AFAABCA8F9A}</author>
    <author>tc={BFB81494-9D5B-462C-8A28-F7FFA7C25C39}</author>
    <author>tc={A9247657-F1D9-48F2-9FA6-4A3965594E0D}</author>
    <author>tc={C02D5D98-4225-4FBB-AF0D-B55D94819F24}</author>
    <author>tc={16C3DC1A-F4FA-4D7E-8D9D-502A7F356646}</author>
    <author>tc={4771D2BA-168F-429C-A6AB-441B3015E3D4}</author>
    <author>tc={6342C2F4-220D-4E50-AB76-6312319B6AE0}</author>
    <author>tc={FA151285-D522-4DB7-8B40-2B9FB40BE8CA}</author>
    <author>tc={B2BD695E-2080-46B6-BEE8-844B4E94B799}</author>
    <author>tc={95FA8F53-093A-4617-9A1E-B0ADFA315FE7}</author>
    <author>tc={56834921-2EE6-4080-B6EF-1F190D7347B8}</author>
    <author>tc={31808A51-AA6F-476C-9302-BE6F146B737E}</author>
    <author>tc={5966414E-8F1F-423D-B25A-A96B56196BAD}</author>
    <author>tc={2DF2DB46-5882-463A-AD00-630585C7D33D}</author>
    <author>tc={21697429-602E-43E4-BB64-768771E71E9B}</author>
    <author>tc={A97476B3-314A-4F4A-900A-6E2712B0BA44}</author>
    <author>tc={F4AA4892-6C82-4D56-8494-6AB2E486B73E}</author>
    <author>tc={C13CDF39-27F8-48B0-8AB5-01AF79EB5BD0}</author>
    <author>tc={0EC67885-8D45-470C-8BEB-D5CC955722B9}</author>
    <author>tc={FDA08B06-53BF-4839-B939-F45927BA973C}</author>
    <author>tc={3667E5B6-E04B-4F9C-A763-72B1F87926D4}</author>
    <author>tc={C6F0F76D-3BB0-44B2-A63A-FF04B9C30B58}</author>
    <author>tc={48100361-2522-4A4B-A46D-A304021E521E}</author>
    <author>tc={C810D778-6D75-4B86-8CCD-09967E1056E7}</author>
    <author>tc={CB171D47-3BD6-41E2-9067-0EE9754FCAEC}</author>
    <author>tc={7196997C-FE42-466C-A340-E14A4B48F46A}</author>
    <author>tc={784CA7C2-6496-48CA-B5AB-6A4A05624DC4}</author>
    <author>tc={7400478E-CFFA-4551-8571-2AD397AFA03D}</author>
    <author>tc={3A23BBD6-A465-477C-94AC-EAC74CAA8C38}</author>
    <author>tc={A47BF95D-07C3-4864-859C-0F9BA47AD5F6}</author>
    <author>tc={2488C477-1331-47F7-9F16-AEE1F1F2B5D1}</author>
    <author>tc={E0382909-7E26-415E-8653-FB4E79C83DF4}</author>
    <author>tc={698E0B4A-5DC1-447F-A234-AF9EC3AA0BE2}</author>
    <author>tc={5B37F220-28B2-4519-BB96-FCB50FA9B8F1}</author>
    <author>tc={A3DC369B-E8F8-4018-8EBD-DA07490D860A}</author>
    <author>tc={C9680D30-7D89-4154-A25B-BC2F28B97E5F}</author>
    <author>tc={557CCA9B-2274-4CE6-B3F2-57BF75FD8BBD}</author>
    <author>tc={2DCDC144-BEBB-45BB-A3C5-B828D4B5707E}</author>
    <author>tc={6C12DFCF-BC53-427D-8FE2-14FF51BD69FF}</author>
    <author>tc={D738456E-BF9B-4313-8F1E-47AC8BCBDA87}</author>
    <author>tc={CFC62DD2-FF5D-48C8-8075-E76FF8B14046}</author>
    <author>tc={0AA56C7C-9B7C-4B6A-BDB6-A356A3BF9FB9}</author>
    <author>tc={4B5B89AC-3EB4-43CD-8D15-1CC31A948395}</author>
    <author>tc={D577EF1E-3FCB-40F8-9EAC-B7280118D326}</author>
    <author>tc={64661D28-F016-4F02-9811-B3154D48BE2F}</author>
    <author>tc={FEBB0EE1-EB3F-44D3-BF30-7D9454EBC007}</author>
    <author>tc={91D6DA09-7A95-4EE1-AA6E-59009E1CA4A8}</author>
    <author>tc={1B4FC0F6-59AF-4899-94DD-6E48CE5D498D}</author>
    <author>tc={F6936A28-5C34-42DC-8FFD-BB70E207BF7D}</author>
    <author>tc={BADA9122-4602-4D51-BF17-D4A7CB43EBE2}</author>
    <author>tc={1E7B4D27-BB6B-4182-BBB0-B04A7852F5D2}</author>
    <author>tc={A3EB045C-D106-44EE-8CB6-78A8ADA50AAE}</author>
    <author>tc={D5908334-DB37-4E70-812A-6A57B4E00B6B}</author>
    <author>tc={CCA519AC-C824-495D-BD6D-71FB92F8B56B}</author>
    <author>tc={CDACFF7E-75B8-49BE-BF8D-374A387B5DD8}</author>
    <author>tc={EA9DC7F1-EA43-4B0B-B22D-A0B5E87C0E6B}</author>
    <author>tc={53F2E8C3-F3E4-4CB9-8473-06AB687B0238}</author>
    <author>tc={2FA417E0-BFB8-4E4B-AC93-74F2E4FB135D}</author>
    <author>tc={8D8FE9DC-D721-4C10-9C0E-2A2949D99616}</author>
    <author>tc={730EF85B-092E-4D1B-99F4-F5795059ED6D}</author>
    <author>tc={B30E6C25-BD07-430E-97AE-25E683C513A9}</author>
    <author>tc={BDFC4C84-742F-461A-879F-CE9D97BC806A}</author>
    <author>tc={88E7701E-BC68-4376-B47A-D33798C10A7E}</author>
    <author>tc={4E21875E-24C7-4345-8EF7-A72A9204C40B}</author>
    <author>tc={419E2D9B-9C94-4DCC-8DD6-5026232F559D}</author>
    <author>tc={0E310FCE-E8EC-453E-8DB3-DEA1EBB67689}</author>
    <author>tc={96B6B9A2-C55F-4EF6-A752-8D08ADFA5044}</author>
    <author>tc={357F3CC9-0A60-4ECA-9855-AEABB17074E3}</author>
    <author>tc={87E8CF9F-6B7A-4CD3-96AC-7F8A00FA1ED3}</author>
    <author>tc={C6CE42AA-3398-4F5D-A1E7-84FBAEBE7A5A}</author>
    <author>tc={84E5F3F4-1068-4904-9EDE-503CFB71EC4B}</author>
    <author>tc={2D2D9A2C-0E7D-4DE4-B69E-14BEBC9EDF1B}</author>
    <author>tc={8B829C2A-6556-4588-A2ED-06C6CA01CA96}</author>
    <author>tc={E6310736-A5F7-41AA-9AB7-75132B2E1649}</author>
    <author>tc={F4E8DFA2-F799-4338-9D48-BD3D0A400CC9}</author>
    <author>tc={AD034DDB-BDBB-4FE0-B586-1DE33B40FB7D}</author>
    <author>tc={98B8A848-6D5C-4247-8BCD-BDD774FBA9EF}</author>
    <author>tc={52A312A5-28B3-47C4-A086-F12ADFBF7506}</author>
    <author>tc={E42875F2-7A44-40BC-903B-9CC71974AF5B}</author>
    <author>tc={5B35B5D6-6326-4967-80A8-C3AD6337F4C5}</author>
    <author>tc={5A2BBC83-F3A0-424C-97D9-EE8F6DBD6316}</author>
    <author>tc={B1FA9E10-C723-4B2E-809F-03EB9608F42A}</author>
    <author>tc={F1A3A024-90B4-4747-87FD-5D9B9F2D0E8A}</author>
    <author>tc={F5092C53-84DF-448D-B262-B908FA715034}</author>
    <author>tc={A9D527CC-C6D5-4EB1-9B84-908AE3206F92}</author>
    <author>tc={6ACB44A1-E127-4B8E-ADBE-A1FC42A0B5B2}</author>
    <author>tc={175EF1D9-1659-483C-B05F-F76BFCEC9D4D}</author>
    <author>tc={0233123A-612B-4C81-91A3-9D7DE634223C}</author>
    <author>tc={8BCB8072-76A1-4DA3-B33B-2E578C06C69E}</author>
    <author>tc={128CB9E2-1B23-4038-B033-5C9EBEB37014}</author>
    <author>tc={8939C598-2142-4B4A-8D76-9AD61F274CA2}</author>
    <author>tc={936C7A9E-0D2C-4ED3-8CE7-EFA934064F6B}</author>
    <author>tc={BEEFDDB9-FF81-4314-8284-DD2B01E8EA58}</author>
    <author>tc={C209B6F6-93C7-4E2E-AD62-B7D6FC11F17B}</author>
    <author>tc={746D4675-662A-497C-8D75-AB97BF1648B0}</author>
    <author>tc={6307A25B-B12C-4C34-902F-312AD0E09E37}</author>
    <author>tc={93323F7B-3889-49FF-9D6D-3E46285374C8}</author>
    <author>tc={E9CF784B-FF6A-4045-97E4-30618983BB8B}</author>
    <author>tc={E053081B-9591-4835-A0E0-5701BA5674E9}</author>
    <author>tc={A725EEB8-7EE2-4157-8179-050C29C33B61}</author>
    <author>tc={224C8A54-7BDB-4A34-81E2-679D21E26CD7}</author>
    <author>tc={345F9E6A-3BC7-41C3-9E22-848433410974}</author>
    <author>tc={E86AECBB-0382-4EFE-BBE2-601E6BAD0337}</author>
    <author>tc={4B0EB8A2-FDEC-4C9C-B7A2-A35DF7975AF3}</author>
    <author>tc={75AB55BB-A792-4100-BF08-67B1D403C8AB}</author>
    <author>tc={16F4ACA6-D3E4-43FB-A90D-25DB20DC3F55}</author>
    <author>tc={E0614BB8-A87E-4652-8384-D0527F2E0EC0}</author>
    <author>tc={86FFDD21-F410-41BD-86A2-204BEA8983E0}</author>
    <author>tc={1C54976C-84E6-4A40-9856-9192F70C09F6}</author>
    <author>tc={071E7156-90B9-4A0C-8751-95A28181945C}</author>
    <author>tc={361DE25E-7DD0-41AD-A5A7-55D37BF19E05}</author>
    <author>tc={BA4D7239-A65A-4FA2-ACB4-6C74A7C6D259}</author>
    <author>tc={62C2B458-37D4-4779-9352-4DA30991C86F}</author>
    <author>tc={85E30A29-EED7-4CFB-8976-91A6F45844C5}</author>
    <author>tc={34822B8B-EB8C-4098-BC54-E6E4DAD2BE17}</author>
    <author>tc={6562E865-8BAA-4412-9ADF-38E95FCAF43C}</author>
    <author>tc={13E161D5-EFBA-48BB-8FD7-AD2970AC131B}</author>
    <author>tc={C239F4E3-95B3-4BF3-9373-22DA7925E37B}</author>
    <author>tc={7BB5C251-884E-461E-BD6C-E899114BB835}</author>
    <author>tc={D8A532E7-6910-44F1-AF4F-763274CAB9AE}</author>
    <author>tc={928F5383-FD9B-42F3-8A8B-E7B87EEC1768}</author>
    <author>tc={6F6A09CF-137E-4BFD-9627-EECD99B18983}</author>
    <author>tc={3B5037A9-8C77-44A8-8527-0FD0FEF3AC4D}</author>
    <author>tc={031F3693-B4A3-4AD8-AEF2-5A7C5EDE37DE}</author>
    <author>tc={A32BD85F-D0C2-458C-B273-A87751065B3F}</author>
    <author>tc={AC0DC3BA-C20B-438B-A973-F53CC6959F82}</author>
    <author>tc={50A0E182-36C9-4409-9968-BDB126A2DA78}</author>
    <author>tc={6F2DE38B-429C-4D8D-9A42-1A0224424E28}</author>
    <author>tc={063C7518-26B5-4E40-909F-08228E84495E}</author>
    <author>tc={7510DB41-1974-4F28-9CA6-58841F86B302}</author>
    <author>tc={2C485F6C-FF65-41BD-A8DB-C2AC7DE78DA8}</author>
    <author>tc={9537FF1C-8BA8-401B-B072-D3FD2F8BB4D8}</author>
    <author>tc={B4A3B32C-5BE6-4EE0-9B79-FB1C3AB5D379}</author>
    <author>tc={30B221CB-A93E-45BC-96B6-B275B9CB112B}</author>
    <author>tc={44300B72-2B13-4BD2-A292-3A075F1BC0DA}</author>
    <author>tc={E7FE13C1-325C-492D-BD5C-196784A8215D}</author>
    <author>tc={6BE8F18B-D049-4B73-A0F2-C19A8794F615}</author>
    <author>tc={C18FE07F-5389-4E54-A3A1-94CF960E62F8}</author>
    <author>tc={4CC31B84-F52B-4922-8637-CEC04F3A319A}</author>
    <author>tc={C4D192F6-6CBD-4E73-B8CF-A2C9B6C9CA29}</author>
    <author>tc={4F5FBE8F-3762-4871-B255-28B90A62B71D}</author>
    <author>tc={49ED4C63-2420-4E96-A518-7C198D106DCC}</author>
    <author>tc={67C9DFBE-853C-4EA0-94CD-6FCE9326CB8D}</author>
    <author>tc={1A69C724-C8EA-4E93-9886-EA23193E2690}</author>
    <author>tc={87957CC4-FDDA-428B-A152-FE712F09218B}</author>
    <author>tc={B17927AA-9249-4E0E-9B36-95E5E8FA6155}</author>
    <author>tc={25C6DCB1-6D88-4DF1-B261-1A14F5763F03}</author>
    <author>tc={B7AC53FD-73E2-4DE2-BF0F-19865D97A00A}</author>
    <author>tc={29383C69-2241-40A0-9313-698DAD1019A0}</author>
    <author>tc={5AA41383-88E6-4A2E-83BF-B46A5C944A99}</author>
    <author>tc={D80A2718-8B99-4012-AF77-D9CBB700C3C3}</author>
    <author>tc={EFCC5BA1-64CD-4D67-BC0D-037385601856}</author>
    <author>tc={1DBAA5A3-D164-494A-B2FE-DCCCA2391EC7}</author>
    <author>tc={9B1306F0-FE1B-4359-8177-86A54C254899}</author>
    <author>tc={020E0926-5369-4194-B70E-F65FD3F0B8EF}</author>
    <author>tc={B75F2644-05CE-47D3-8AEB-D58303790178}</author>
    <author>tc={F1EE103E-08AA-431A-81D9-A08158FC7CDB}</author>
    <author>tc={6B67634A-F31B-431D-BABB-6CA57F9103FB}</author>
    <author>tc={EFD63152-4F72-4BF3-9391-60A8CEED9AAD}</author>
    <author>tc={2A2874D9-C7EE-4674-A86E-DF5F9D34998A}</author>
    <author>tc={B42772EB-395F-40C3-9D85-1D4D2BA59B3B}</author>
    <author>tc={A30D812E-FB03-4BAE-B9ED-F6F1225C93A2}</author>
    <author>tc={E2E02A33-EEB5-426A-B267-1485286DE355}</author>
    <author>tc={CC333108-FCFE-49DD-B31E-A4575EAE72D3}</author>
    <author>tc={2E9E0F1E-D21C-4068-86D0-D71E1C5FE6DB}</author>
    <author>tc={6144AC10-78D5-4C79-ABFE-A9C3037089CD}</author>
    <author>tc={CAEFFCE7-AF51-4939-9734-138038802023}</author>
    <author>tc={872D4CBB-C41E-46D4-A454-7188A67BE518}</author>
    <author>tc={AB78F532-8B6C-4AC6-968C-273D34D9D958}</author>
    <author>tc={B9D0D373-F182-43BA-BDC3-4B378E655C0F}</author>
    <author>tc={C2561394-7606-4304-AB9F-0E12128DD711}</author>
    <author>tc={B785BC66-DCA8-45A0-87DB-2155253452AC}</author>
    <author>tc={B8F69E2E-31C5-4CA9-B0EE-4D935E5235B5}</author>
    <author>tc={563C1B17-B3BB-4938-A170-EDE2282443C0}</author>
    <author>tc={8D67AD1F-A735-4391-ABC7-DB0933C706CD}</author>
    <author>tc={51D1A989-D7C0-476C-A368-C0A370EBD3A3}</author>
    <author>tc={07F789D9-2673-42E4-BBFF-B3609A4105CA}</author>
    <author>tc={2970945B-FD9B-4101-9384-B87CDE2838E9}</author>
    <author>tc={90ACF2C7-FC35-4273-8BFA-7DB93ECBE586}</author>
    <author>tc={5572E23E-F7DF-44EB-91A6-B28CCEF74D3C}</author>
    <author>tc={D85BA166-DC74-47EA-8D53-2CFC2DC0DCC3}</author>
    <author>tc={DA6EB13F-717B-4B0A-94D6-37FDA9344053}</author>
    <author>tc={27CB384E-DDC3-42AC-998C-7F60B6619C79}</author>
    <author>tc={B65B7FE1-ACF4-4073-94E3-4AADF393EAF2}</author>
    <author>tc={C8CBC660-D5CD-4278-B53B-B1173D8B3A87}</author>
    <author>tc={67C7D9E6-DDA4-4B5C-AAC3-4469770EBDD3}</author>
    <author>tc={51A2729C-10FB-45C9-91D6-B8B6AF3D3C96}</author>
    <author>tc={0A43E647-0DF3-42B5-9814-DE116E355AEB}</author>
    <author>tc={23DA6929-7FC1-45CD-BEC6-61BDAEDDC869}</author>
    <author>tc={142426A4-95F8-4132-A155-0808C5DAF493}</author>
    <author>tc={23269057-2F47-459F-A7CB-D8ED86CBDA2F}</author>
    <author>tc={3B8386B1-CA83-444E-8D63-D71B40BF75DC}</author>
    <author>tc={DB2E6CB1-C0DB-4FE5-918B-213928391612}</author>
  </authors>
  <commentList>
    <comment ref="P2" authorId="0" shapeId="0" xr:uid="{1B9A1704-0B07-4DB0-B5D7-6F60F52FDB6E}">
      <text>
        <t>[Threaded comment]
Your version of Excel allows you to read this threaded comment; however, any edits to it will get removed if the file is opened in a newer version of Excel. Learn more: https://go.microsoft.com/fwlink/?linkid=870924
Comment:
    Annual booked May 12</t>
      </text>
    </comment>
    <comment ref="M3" authorId="1" shapeId="0" xr:uid="{93E680B8-4B1F-4B2C-B53A-9640F3B4914B}">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P3" authorId="2" shapeId="0" xr:uid="{15B233F7-76D1-480B-8CC2-45CFAF672B34}">
      <text>
        <t>[Threaded comment]
Your version of Excel allows you to read this threaded comment; however, any edits to it will get removed if the file is opened in a newer version of Excel. Learn more: https://go.microsoft.com/fwlink/?linkid=870924
Comment:
    Annual booked May 21-22</t>
      </text>
    </comment>
    <comment ref="Q3" authorId="3" shapeId="0" xr:uid="{DE87104E-5499-4225-ADE0-BF6A3CC8E1DC}">
      <text>
        <t>[Threaded comment]
Your version of Excel allows you to read this threaded comment; however, any edits to it will get removed if the file is opened in a newer version of Excel. Learn more: https://go.microsoft.com/fwlink/?linkid=870924
Comment:
    Keys with sprinkler company. Not tested</t>
      </text>
    </comment>
    <comment ref="W3" authorId="4" shapeId="0" xr:uid="{A823E914-A9D5-415E-AC2E-AF4F2160C11C}">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Q4" authorId="5" shapeId="0" xr:uid="{B5E2BC2C-38E7-4E8F-9EA0-88321AD4C561}">
      <text>
        <t>[Threaded comment]
Your version of Excel allows you to read this threaded comment; however, any edits to it will get removed if the file is opened in a newer version of Excel. Learn more: https://go.microsoft.com/fwlink/?linkid=870924
Comment:
    Annual booked June 9</t>
      </text>
    </comment>
    <comment ref="R4" authorId="6" shapeId="0" xr:uid="{331B6FDF-8C3C-48E1-B0E6-C96736B3CF1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 authorId="7" shapeId="0" xr:uid="{9455451C-AAB2-4951-B61E-E7390754247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6" authorId="8" shapeId="0" xr:uid="{943D3365-4288-48C1-9C4D-19D097E8DBA6}">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N7" authorId="9" shapeId="0" xr:uid="{CD4B877B-ECC9-489A-A3BC-3000D6D81AD6}">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R8" authorId="10" shapeId="0" xr:uid="{ACD1123A-3124-42C2-89D0-5F5C69C968DE}">
      <text>
        <t>[Threaded comment]
Your version of Excel allows you to read this threaded comment; however, any edits to it will get removed if the file is opened in a newer version of Excel. Learn more: https://go.microsoft.com/fwlink/?linkid=870924
Comment:
    Not done due lack of time (service call)</t>
      </text>
    </comment>
    <comment ref="U8" authorId="11" shapeId="0" xr:uid="{B07E14E2-A7D8-4A33-9A58-F8D2A330809D}">
      <text>
        <t>[Threaded comment]
Your version of Excel allows you to read this threaded comment; however, any edits to it will get removed if the file is opened in a newer version of Excel. Learn more: https://go.microsoft.com/fwlink/?linkid=870924
Comment:
    Annual booked October 9</t>
      </text>
    </comment>
    <comment ref="R9" authorId="12" shapeId="0" xr:uid="{AFBB6D68-8C17-4D72-B17F-EE155A909B1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10" authorId="13" shapeId="0" xr:uid="{67C4D27F-637E-4483-B6F5-880F3E654CE1}">
      <text>
        <t>[Threaded comment]
Your version of Excel allows you to read this threaded comment; however, any edits to it will get removed if the file is opened in a newer version of Excel. Learn more: https://go.microsoft.com/fwlink/?linkid=870924
Comment:
    Annual booked Sept 5</t>
      </text>
    </comment>
    <comment ref="L11" authorId="14" shapeId="0" xr:uid="{9B0B2569-ABBD-48FD-B757-7F9324C3017A}">
      <text>
        <t xml:space="preserve">[Threaded comment]
Your version of Excel allows you to read this threaded comment; however, any edits to it will get removed if the file is opened in a newer version of Excel. Learn more: https://go.microsoft.com/fwlink/?linkid=870924
Comment:
    Annual and MBT done in January
</t>
      </text>
    </comment>
    <comment ref="M11" authorId="15" shapeId="0" xr:uid="{F8CD2E06-C55D-4CB3-9E8D-CD80A08A2D29}">
      <text>
        <t xml:space="preserve">[Threaded comment]
Your version of Excel allows you to read this threaded comment; however, any edits to it will get removed if the file is opened in a newer version of Excel. Learn more: https://go.microsoft.com/fwlink/?linkid=870924
Comment:
    Annual and MBT done in January
</t>
      </text>
    </comment>
    <comment ref="M12" authorId="16" shapeId="0" xr:uid="{DC246110-6E8E-4656-B9CB-76B4E1733919}">
      <text>
        <t>[Threaded comment]
Your version of Excel allows you to read this threaded comment; however, any edits to it will get removed if the file is opened in a newer version of Excel. Learn more: https://go.microsoft.com/fwlink/?linkid=870924
Comment:
    Annual booked Feb 28</t>
      </text>
    </comment>
    <comment ref="N12" authorId="17" shapeId="0" xr:uid="{0435E328-B527-4221-8F51-4B00678175EE}">
      <text>
        <t>[Threaded comment]
Your version of Excel allows you to read this threaded comment; however, any edits to it will get removed if the file is opened in a newer version of Excel. Learn more: https://go.microsoft.com/fwlink/?linkid=870924
Comment:
    Return visit booked March 13</t>
      </text>
    </comment>
    <comment ref="L14" authorId="18" shapeId="0" xr:uid="{2FDA35AA-E836-48B6-A1D4-573A64760213}">
      <text>
        <t>[Threaded comment]
Your version of Excel allows you to read this threaded comment; however, any edits to it will get removed if the file is opened in a newer version of Excel. Learn more: https://go.microsoft.com/fwlink/?linkid=870924
Comment:
    Annual booked in December. Test done in December too. Skipped in January</t>
      </text>
    </comment>
    <comment ref="W14" authorId="19" shapeId="0" xr:uid="{080E1CE7-E5DA-4BBC-8FD7-A64CECBAC328}">
      <text>
        <t>[Threaded comment]
Your version of Excel allows you to read this threaded comment; however, any edits to it will get removed if the file is opened in a newer version of Excel. Learn more: https://go.microsoft.com/fwlink/?linkid=870924
Comment:
    Annual booked Dec 9</t>
      </text>
    </comment>
    <comment ref="L15" authorId="20" shapeId="0" xr:uid="{5C8596FA-BF0C-4D86-B619-371ABD047A76}">
      <text>
        <t xml:space="preserve">[Threaded comment]
Your version of Excel allows you to read this threaded comment; however, any edits to it will get removed if the file is opened in a newer version of Excel. Learn more: https://go.microsoft.com/fwlink/?linkid=870924
Comment:
    1005 McKenzie was not tested due to ongoing renovations and asbestos </t>
      </text>
    </comment>
    <comment ref="M15" authorId="21" shapeId="0" xr:uid="{84BB2311-C905-46DC-A163-3BCF7C687BB7}">
      <text>
        <t xml:space="preserve">[Threaded comment]
Your version of Excel allows you to read this threaded comment; however, any edits to it will get removed if the file is opened in a newer version of Excel. Learn more: https://go.microsoft.com/fwlink/?linkid=870924
Comment:
    1005 McKenzie was not tested due to ongoing renovations and asbestos </t>
      </text>
    </comment>
    <comment ref="N15" authorId="22" shapeId="0" xr:uid="{8C9C9CF2-474F-4CC4-BD05-7A316D9382E1}">
      <text>
        <t>[Threaded comment]
Your version of Excel allows you to read this threaded comment; however, any edits to it will get removed if the file is opened in a newer version of Excel. Learn more: https://go.microsoft.com/fwlink/?linkid=870924
Comment:
    On fire watch</t>
      </text>
    </comment>
    <comment ref="O15" authorId="23" shapeId="0" xr:uid="{CEA01288-3B3C-4F24-A98C-CEF935EF9B2C}">
      <text>
        <t>[Threaded comment]
Your version of Excel allows you to read this threaded comment; however, any edits to it will get removed if the file is opened in a newer version of Excel. Learn more: https://go.microsoft.com/fwlink/?linkid=870924
Comment:
    Projects</t>
      </text>
    </comment>
    <comment ref="P15" authorId="24" shapeId="0" xr:uid="{FD940557-5EAD-49A5-B7D0-DC190C08404F}">
      <text>
        <t>[Threaded comment]
Your version of Excel allows you to read this threaded comment; however, any edits to it will get removed if the file is opened in a newer version of Excel. Learn more: https://go.microsoft.com/fwlink/?linkid=870924
Comment:
    Projects</t>
      </text>
    </comment>
    <comment ref="N16" authorId="25" shapeId="0" xr:uid="{D3FC0DA1-356B-46B4-9A3F-9AFC0E09F551}">
      <text>
        <t>[Threaded comment]
Your version of Excel allows you to read this threaded comment; however, any edits to it will get removed if the file is opened in a newer version of Excel. Learn more: https://go.microsoft.com/fwlink/?linkid=870924
Comment:
    Annual booked March 14</t>
      </text>
    </comment>
    <comment ref="T17" authorId="26" shapeId="0" xr:uid="{7E2A392F-E0B9-44A6-B4A5-45BD7B792B4C}">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L18" authorId="27" shapeId="0" xr:uid="{AB9E3820-DECA-42CF-B7E9-E84D918DD202}">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B19" authorId="28" shapeId="0" xr:uid="{31DE1ED6-A88B-418B-BD10-4AE22CD5134A}">
      <text>
        <r>
          <rPr>
            <b/>
            <sz val="9"/>
            <color indexed="81"/>
            <rFont val="Tahoma"/>
            <family val="2"/>
          </rPr>
          <t>Vogt, Carina:</t>
        </r>
        <r>
          <rPr>
            <sz val="9"/>
            <color indexed="81"/>
            <rFont val="Tahoma"/>
            <family val="2"/>
          </rPr>
          <t xml:space="preserve">
Not Richmond!!</t>
        </r>
      </text>
    </comment>
    <comment ref="S19" authorId="29" shapeId="0" xr:uid="{03265370-0274-4BD3-94E3-E5D8C25BCE27}">
      <text>
        <t>[Threaded comment]
Your version of Excel allows you to read this threaded comment; however, any edits to it will get removed if the file is opened in a newer version of Excel. Learn more: https://go.microsoft.com/fwlink/?linkid=870924
Comment:
    Annual booked Aug 15</t>
      </text>
    </comment>
    <comment ref="L20" authorId="30" shapeId="0" xr:uid="{66E11CAA-278E-451E-AAC5-E07F5BE2429A}">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20" authorId="31" shapeId="0" xr:uid="{73B53E5B-F8D3-498E-A0E7-C74DA955A9A6}">
      <text>
        <t>[Threaded comment]
Your version of Excel allows you to read this threaded comment; however, any edits to it will get removed if the file is opened in a newer version of Excel. Learn more: https://go.microsoft.com/fwlink/?linkid=870924
Comment:
    Annual booked Jan 30</t>
      </text>
    </comment>
    <comment ref="P21" authorId="32" shapeId="0" xr:uid="{442E82E7-6718-4765-B2B0-523A59D72E9B}">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W21" authorId="33" shapeId="0" xr:uid="{92636780-48DC-42CE-B7C3-DCE4937B1BBE}">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23" authorId="34" shapeId="0" xr:uid="{F3ADA46E-17C6-4E2F-A024-C8A595A505FE}">
      <text>
        <t>[Threaded comment]
Your version of Excel allows you to read this threaded comment; however, any edits to it will get removed if the file is opened in a newer version of Excel. Learn more: https://go.microsoft.com/fwlink/?linkid=870924
Comment:
    ANNUAL
Reply:
    Annual booked Feb 26 &amp; 27</t>
      </text>
    </comment>
    <comment ref="Q23" authorId="35" shapeId="0" xr:uid="{F353FDC8-2E25-4E3E-A86F-3216FFB1572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23" authorId="36" shapeId="0" xr:uid="{9CDBE9EC-6D03-44A4-A1B9-8A5119B9402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24" authorId="37" shapeId="0" xr:uid="{683D07CE-3C6A-4A53-961D-05B12BF56279}">
      <text>
        <t>[Threaded comment]
Your version of Excel allows you to read this threaded comment; however, any edits to it will get removed if the file is opened in a newer version of Excel. Learn more: https://go.microsoft.com/fwlink/?linkid=870924
Comment:
    Annual booked Oct 7</t>
      </text>
    </comment>
    <comment ref="P25" authorId="38" shapeId="0" xr:uid="{7C856C75-4BD8-4C45-87CF-101EEA3ADB9A}">
      <text>
        <t>[Threaded comment]
Your version of Excel allows you to read this threaded comment; however, any edits to it will get removed if the file is opened in a newer version of Excel. Learn more: https://go.microsoft.com/fwlink/?linkid=870924
Comment:
    No access</t>
      </text>
    </comment>
    <comment ref="P26" authorId="39" shapeId="0" xr:uid="{BADA8BBC-35EF-4AE2-8835-819EAC78129E}">
      <text>
        <t>[Threaded comment]
Your version of Excel allows you to read this threaded comment; however, any edits to it will get removed if the file is opened in a newer version of Excel. Learn more: https://go.microsoft.com/fwlink/?linkid=870924
Comment:
    Annual booked May 14</t>
      </text>
    </comment>
    <comment ref="U27" authorId="40" shapeId="0" xr:uid="{4BE9EF5F-F285-4AC1-8725-8636F626FE70}">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O28" authorId="41" shapeId="0" xr:uid="{CF991B72-DF18-43DD-BC28-80A69A05BFC9}">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O29" authorId="42" shapeId="0" xr:uid="{0CDDC9EE-114A-4759-83C9-DFA66F4C9C94}">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O30" authorId="43" shapeId="0" xr:uid="{B7CAFB70-DAD1-477F-ABA7-D4115F02F5CE}">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U31" authorId="44" shapeId="0" xr:uid="{F61256F8-4567-4CF4-A18B-1F668A9F53D0}">
      <text>
        <t>[Threaded comment]
Your version of Excel allows you to read this threaded comment; however, any edits to it will get removed if the file is opened in a newer version of Excel. Learn more: https://go.microsoft.com/fwlink/?linkid=870924
Comment:
    Annual booked Oct 8</t>
      </text>
    </comment>
    <comment ref="R32" authorId="45" shapeId="0" xr:uid="{CF404AD1-2F78-4497-A0D0-F66410B20B18}">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U32" authorId="46" shapeId="0" xr:uid="{F22227A3-5018-484B-A499-5AD18CB61D8B}">
      <text>
        <t>[Threaded comment]
Your version of Excel allows you to read this threaded comment; however, any edits to it will get removed if the file is opened in a newer version of Excel. Learn more: https://go.microsoft.com/fwlink/?linkid=870924
Comment:
    Skipped due panel replacement</t>
      </text>
    </comment>
    <comment ref="P33" authorId="47" shapeId="0" xr:uid="{2031BC95-4775-4573-8145-6FC50961BE56}">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V33" authorId="48" shapeId="0" xr:uid="{AFE32A6E-FAAC-40F8-A1F1-354CB926AD0F}">
      <text>
        <t>[Threaded comment]
Your version of Excel allows you to read this threaded comment; however, any edits to it will get removed if the file is opened in a newer version of Excel. Learn more: https://go.microsoft.com/fwlink/?linkid=870924
Comment:
    Annual booked November 7</t>
      </text>
    </comment>
    <comment ref="R36" authorId="49" shapeId="0" xr:uid="{20A0E187-5EF2-498F-9350-1F51E975DB5B}">
      <text>
        <t>[Threaded comment]
Your version of Excel allows you to read this threaded comment; however, any edits to it will get removed if the file is opened in a newer version of Excel. Learn more: https://go.microsoft.com/fwlink/?linkid=870924
Comment:
    Annual booked July 23</t>
      </text>
    </comment>
    <comment ref="U36" authorId="50" shapeId="0" xr:uid="{9AD87E02-F2B5-4E7E-A7DC-5F1E517E0EFF}">
      <text>
        <t>[Threaded comment]
Your version of Excel allows you to read this threaded comment; however, any edits to it will get removed if the file is opened in a newer version of Excel. Learn more: https://go.microsoft.com/fwlink/?linkid=870924
Comment:
    No Access Road Closed</t>
      </text>
    </comment>
    <comment ref="L38" authorId="51" shapeId="0" xr:uid="{A41465B2-373B-4719-A58D-5A5F227CA734}">
      <text>
        <t>[Threaded comment]
Your version of Excel allows you to read this threaded comment; however, any edits to it will get removed if the file is opened in a newer version of Excel. Learn more: https://go.microsoft.com/fwlink/?linkid=870924
Comment:
    No Access</t>
      </text>
    </comment>
    <comment ref="N38" authorId="52" shapeId="0" xr:uid="{8AD06A78-E343-4A6B-B0B5-595635D54041}">
      <text>
        <t>[Threaded comment]
Your version of Excel allows you to read this threaded comment; however, any edits to it will get removed if the file is opened in a newer version of Excel. Learn more: https://go.microsoft.com/fwlink/?linkid=870924
Comment:
    Monitoring issues</t>
      </text>
    </comment>
    <comment ref="O38" authorId="53" shapeId="0" xr:uid="{F49272F0-42B5-4568-B7AD-596178F05E82}">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38" authorId="54" shapeId="0" xr:uid="{DEE138E5-8F42-4705-913F-B70BE03F2777}">
      <text>
        <t>[Threaded comment]
Your version of Excel allows you to read this threaded comment; however, any edits to it will get removed if the file is opened in a newer version of Excel. Learn more: https://go.microsoft.com/fwlink/?linkid=870924
Comment:
    Monitoring issues</t>
      </text>
    </comment>
    <comment ref="Q38" authorId="55" shapeId="0" xr:uid="{63776249-4094-4463-B29D-5894C85B94B3}">
      <text>
        <t>[Threaded comment]
Your version of Excel allows you to read this threaded comment; however, any edits to it will get removed if the file is opened in a newer version of Excel. Learn more: https://go.microsoft.com/fwlink/?linkid=870924
Comment:
    Monitoring issues</t>
      </text>
    </comment>
    <comment ref="R38" authorId="56" shapeId="0" xr:uid="{C5569D7A-764F-4813-83CE-F773DD565BBC}">
      <text>
        <t>[Threaded comment]
Your version of Excel allows you to read this threaded comment; however, any edits to it will get removed if the file is opened in a newer version of Excel. Learn more: https://go.microsoft.com/fwlink/?linkid=870924
Comment:
    Monitoring issues</t>
      </text>
    </comment>
    <comment ref="T39" authorId="57" shapeId="0" xr:uid="{9F616BA2-81ED-4911-81CF-31BE2E818C9A}">
      <text>
        <t>[Threaded comment]
Your version of Excel allows you to read this threaded comment; however, any edits to it will get removed if the file is opened in a newer version of Excel. Learn more: https://go.microsoft.com/fwlink/?linkid=870924
Comment:
    Annual booked September 10 - 11</t>
      </text>
    </comment>
    <comment ref="R40" authorId="58" shapeId="0" xr:uid="{EE9A307D-D382-448C-8DE0-B3680F5A5877}">
      <text>
        <t>[Threaded comment]
Your version of Excel allows you to read this threaded comment; however, any edits to it will get removed if the file is opened in a newer version of Excel. Learn more: https://go.microsoft.com/fwlink/?linkid=870924
Comment:
    Annual booked July 24</t>
      </text>
    </comment>
    <comment ref="U40" authorId="59" shapeId="0" xr:uid="{B67C0643-AAD5-4942-AC02-FEFAEDD1E08E}">
      <text>
        <t>[Threaded comment]
Your version of Excel allows you to read this threaded comment; however, any edits to it will get removed if the file is opened in a newer version of Excel. Learn more: https://go.microsoft.com/fwlink/?linkid=870924
Comment:
    No Access Road Closed</t>
      </text>
    </comment>
    <comment ref="W41" authorId="60" shapeId="0" xr:uid="{148BAF40-2742-42FE-997E-BF2E88455B94}">
      <text>
        <t>[Threaded comment]
Your version of Excel allows you to read this threaded comment; however, any edits to it will get removed if the file is opened in a newer version of Excel. Learn more: https://go.microsoft.com/fwlink/?linkid=870924
Comment:
    Annual booked Dec 16-17</t>
      </text>
    </comment>
    <comment ref="S42" authorId="61" shapeId="0" xr:uid="{87EEE1A5-75A8-4C8B-82B0-95E2C48295D6}">
      <text>
        <t>[Threaded comment]
Your version of Excel allows you to read this threaded comment; however, any edits to it will get removed if the file is opened in a newer version of Excel. Learn more: https://go.microsoft.com/fwlink/?linkid=870924
Comment:
    Annual booked Aug 25</t>
      </text>
    </comment>
    <comment ref="W43" authorId="62" shapeId="0" xr:uid="{94273AE6-422F-4653-BCE0-6949F0FCC54D}">
      <text>
        <t>[Threaded comment]
Your version of Excel allows you to read this threaded comment; however, any edits to it will get removed if the file is opened in a newer version of Excel. Learn more: https://go.microsoft.com/fwlink/?linkid=870924
Comment:
    Annual booked Dec 16-17</t>
      </text>
    </comment>
    <comment ref="O44" authorId="63" shapeId="0" xr:uid="{16FFB9AF-3884-4C40-A78D-E88EDCA501DE}">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P45" authorId="64" shapeId="0" xr:uid="{3B6CD753-EC9F-4045-9536-D6668239B81D}">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T49" authorId="65" shapeId="0" xr:uid="{108885C6-D984-40D5-AB67-773FBEB2B42E}">
      <text>
        <t>[Threaded comment]
Your version of Excel allows you to read this threaded comment; however, any edits to it will get removed if the file is opened in a newer version of Excel. Learn more: https://go.microsoft.com/fwlink/?linkid=870924
Comment:
    Annual booked Sept 22</t>
      </text>
    </comment>
    <comment ref="M50" authorId="66" shapeId="0" xr:uid="{18215C27-5373-4725-BB88-9F5841263EF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R50" authorId="67" shapeId="0" xr:uid="{79518481-FAA7-46B3-B39E-EED9FE0A6BBB}">
      <text>
        <t>[Threaded comment]
Your version of Excel allows you to read this threaded comment; however, any edits to it will get removed if the file is opened in a newer version of Excel. Learn more: https://go.microsoft.com/fwlink/?linkid=870924
Comment:
    Annual booked July 23-25</t>
      </text>
    </comment>
    <comment ref="S50" authorId="68" shapeId="0" xr:uid="{E029944F-E4C3-4B30-99A2-145894C5F832}">
      <text>
        <t>[Threaded comment]
Your version of Excel allows you to read this threaded comment; however, any edits to it will get removed if the file is opened in a newer version of Excel. Learn more: https://go.microsoft.com/fwlink/?linkid=870924
Comment:
    Annual booked July 23-25</t>
      </text>
    </comment>
    <comment ref="W50" authorId="69" shapeId="0" xr:uid="{6B2A4CF8-50E6-4000-8DDD-23E73C3460B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51" authorId="70" shapeId="0" xr:uid="{4BDE2E1F-C02E-41C4-B36A-80174EB640E6}">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O51" authorId="71" shapeId="0" xr:uid="{C294163E-54A9-417C-8D2B-5ADB37B668CB}">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U52" authorId="72" shapeId="0" xr:uid="{F8E9A08F-A663-402B-B328-022422FFAA2B}">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V52" authorId="73" shapeId="0" xr:uid="{50745E25-86BD-472C-97CD-CFA17189D988}">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T54" authorId="74" shapeId="0" xr:uid="{9DED6288-65B8-4572-832C-DB6C511E84E7}">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U55" authorId="75" shapeId="0" xr:uid="{CA2255FD-3278-4C44-AC43-3DA0B4ACE23B}">
      <text>
        <t>[Threaded comment]
Your version of Excel allows you to read this threaded comment; however, any edits to it will get removed if the file is opened in a newer version of Excel. Learn more: https://go.microsoft.com/fwlink/?linkid=870924
Comment:
    Panel has been upgraded. Need to moved to a different route ( this is a Pac Pro route)</t>
      </text>
    </comment>
    <comment ref="T56" authorId="76" shapeId="0" xr:uid="{0116A829-7D48-4B55-AE79-0F819263220B}">
      <text>
        <t>[Threaded comment]
Your version of Excel allows you to read this threaded comment; however, any edits to it will get removed if the file is opened in a newer version of Excel. Learn more: https://go.microsoft.com/fwlink/?linkid=870924
Comment:
    Annual booked Sept 16 and 17</t>
      </text>
    </comment>
    <comment ref="U57" authorId="77" shapeId="0" xr:uid="{D3F7F35C-71BE-4D10-8E0B-5E949B246CA6}">
      <text>
        <t>[Threaded comment]
Your version of Excel allows you to read this threaded comment; however, any edits to it will get removed if the file is opened in a newer version of Excel. Learn more: https://go.microsoft.com/fwlink/?linkid=870924
Comment:
    Annual booked October 28</t>
      </text>
    </comment>
    <comment ref="P58" authorId="78" shapeId="0" xr:uid="{B0A4A897-0AA0-4173-A542-61FC7FEDDD6D}">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L60" authorId="79" shapeId="0" xr:uid="{5D3CAE2A-2417-46B7-8B7E-74D8C92799E6}">
      <text>
        <t>[Threaded comment]
Your version of Excel allows you to read this threaded comment; however, any edits to it will get removed if the file is opened in a newer version of Excel. Learn more: https://go.microsoft.com/fwlink/?linkid=870924
Comment:
    Starts in April</t>
      </text>
    </comment>
    <comment ref="M60" authorId="80" shapeId="0" xr:uid="{C6DC973B-C238-425E-B5B5-D45F5EFB281B}">
      <text>
        <t>[Threaded comment]
Your version of Excel allows you to read this threaded comment; however, any edits to it will get removed if the file is opened in a newer version of Excel. Learn more: https://go.microsoft.com/fwlink/?linkid=870924
Comment:
    Starts in April</t>
      </text>
    </comment>
    <comment ref="N60" authorId="81" shapeId="0" xr:uid="{1A1E1970-28D2-4C7D-A393-DB7C4ED6FCFE}">
      <text>
        <t>[Threaded comment]
Your version of Excel allows you to read this threaded comment; however, any edits to it will get removed if the file is opened in a newer version of Excel. Learn more: https://go.microsoft.com/fwlink/?linkid=870924
Comment:
    Starts in April</t>
      </text>
    </comment>
    <comment ref="O60" authorId="82" shapeId="0" xr:uid="{C0107C5E-9815-483F-A6B4-D4E7755ED6A3}">
      <text>
        <t>[Threaded comment]
Your version of Excel allows you to read this threaded comment; however, any edits to it will get removed if the file is opened in a newer version of Excel. Learn more: https://go.microsoft.com/fwlink/?linkid=870924
Comment:
    Skipped. No available time to post notices.</t>
      </text>
    </comment>
    <comment ref="Q60" authorId="83" shapeId="0" xr:uid="{21D27665-A485-4760-B426-F693AF401D0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61" authorId="84" shapeId="0" xr:uid="{35C39F7B-319B-434B-B940-C4F014CA5BF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R61" authorId="85" shapeId="0" xr:uid="{421C4FCC-FE5D-4088-9893-D0898E320AB5}">
      <text>
        <t>[Threaded comment]
Your version of Excel allows you to read this threaded comment; however, any edits to it will get removed if the file is opened in a newer version of Excel. Learn more: https://go.microsoft.com/fwlink/?linkid=870924
Comment:
    Annual booked July 21-22</t>
      </text>
    </comment>
    <comment ref="S61" authorId="86" shapeId="0" xr:uid="{F80CFE54-89C3-48D7-9118-766A0477CEDE}">
      <text>
        <t>[Threaded comment]
Your version of Excel allows you to read this threaded comment; however, any edits to it will get removed if the file is opened in a newer version of Excel. Learn more: https://go.microsoft.com/fwlink/?linkid=870924
Comment:
    Annual booked July 21-22</t>
      </text>
    </comment>
    <comment ref="W61" authorId="87" shapeId="0" xr:uid="{F9BF06BC-7569-4020-81F6-2A27142693E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Q63" authorId="88" shapeId="0" xr:uid="{729AC5C4-9CE1-467B-B60D-5B551D3AC8ED}">
      <text>
        <t>[Threaded comment]
Your version of Excel allows you to read this threaded comment; however, any edits to it will get removed if the file is opened in a newer version of Excel. Learn more: https://go.microsoft.com/fwlink/?linkid=870924
Comment:
    Monitoring issues. Take more then 15 minutes to put on test</t>
      </text>
    </comment>
    <comment ref="R63" authorId="89" shapeId="0" xr:uid="{DCCACE0A-9E9C-4948-8FDB-265030126E14}">
      <text>
        <t>[Threaded comment]
Your version of Excel allows you to read this threaded comment; however, any edits to it will get removed if the file is opened in a newer version of Excel. Learn more: https://go.microsoft.com/fwlink/?linkid=870924
Comment:
    Monitoring issues. Take more then 15 minutes to put on test</t>
      </text>
    </comment>
    <comment ref="W63" authorId="90" shapeId="0" xr:uid="{1D2CFB4F-89FA-4DB3-A8B3-087A29AB2F3D}">
      <text>
        <t>[Threaded comment]
Your version of Excel allows you to read this threaded comment; however, any edits to it will get removed if the file is opened in a newer version of Excel. Learn more: https://go.microsoft.com/fwlink/?linkid=870924
Comment:
    Annual booked December 2-4</t>
      </text>
    </comment>
    <comment ref="U64" authorId="91" shapeId="0" xr:uid="{E4FB01AF-8512-468A-A6BC-8C8197475DEA}">
      <text>
        <t>[Threaded comment]
Your version of Excel allows you to read this threaded comment; however, any edits to it will get removed if the file is opened in a newer version of Excel. Learn more: https://go.microsoft.com/fwlink/?linkid=870924
Comment:
    Annual booked Oct 17</t>
      </text>
    </comment>
    <comment ref="O65" authorId="92" shapeId="0" xr:uid="{99B1BC0D-CF96-43B3-8BA6-2CC7DAF7E31E}">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V66" authorId="93" shapeId="0" xr:uid="{FFE02641-467E-4F5C-8A59-47B587669BA0}">
      <text>
        <t>[Threaded comment]
Your version of Excel allows you to read this threaded comment; however, any edits to it will get removed if the file is opened in a newer version of Excel. Learn more: https://go.microsoft.com/fwlink/?linkid=870924
Comment:
    Annual booked November 24-25</t>
      </text>
    </comment>
    <comment ref="R67" authorId="94" shapeId="0" xr:uid="{48619509-A74F-4798-822D-7EB8CC6749AC}">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S67" authorId="95" shapeId="0" xr:uid="{9B607098-29BF-4D8D-8091-B17D97D7D632}">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V68" authorId="96" shapeId="0" xr:uid="{D24DF5B3-8396-49B0-9309-CB5BFB5BD40B}">
      <text>
        <t>[Threaded comment]
Your version of Excel allows you to read this threaded comment; however, any edits to it will get removed if the file is opened in a newer version of Excel. Learn more: https://go.microsoft.com/fwlink/?linkid=870924
Comment:
    Annual booked November 26-27</t>
      </text>
    </comment>
    <comment ref="T69" authorId="97" shapeId="0" xr:uid="{9C19362F-69A8-4613-ACFD-EC8E5AB1AFB5}">
      <text>
        <t>[Threaded comment]
Your version of Excel allows you to read this threaded comment; however, any edits to it will get removed if the file is opened in a newer version of Excel. Learn more: https://go.microsoft.com/fwlink/?linkid=870924
Comment:
    Annual booked Sept 23-25</t>
      </text>
    </comment>
    <comment ref="V69" authorId="98" shapeId="0" xr:uid="{BB988872-4F4C-46C6-8D5D-8FD5DA0FCF7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70" authorId="99" shapeId="0" xr:uid="{6AFF6C1F-5CCF-40DB-BC53-E8C62511F4A5}">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U71" authorId="100" shapeId="0" xr:uid="{77AF6B63-9E9D-44CE-9E4E-3131BF192B08}">
      <text>
        <t>[Threaded comment]
Your version of Excel allows you to read this threaded comment; however, any edits to it will get removed if the file is opened in a newer version of Excel. Learn more: https://go.microsoft.com/fwlink/?linkid=870924
Comment:
    Annual booked October 2 &amp; 3</t>
      </text>
    </comment>
    <comment ref="B73" authorId="101" shapeId="0" xr:uid="{4C0596AC-6599-4416-BF3C-077CAD7A65B5}">
      <text>
        <t>[Threaded comment]
Your version of Excel allows you to read this threaded comment; however, any edits to it will get removed if the file is opened in a newer version of Excel. Learn more: https://go.microsoft.com/fwlink/?linkid=870924
Comment:
    Managed by Colliers as of November 1, 2024</t>
      </text>
    </comment>
    <comment ref="Q73" authorId="102" shapeId="0" xr:uid="{0463CBA3-7E3A-4899-8846-84103FA1C08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73" authorId="103" shapeId="0" xr:uid="{457FF2AC-2FC5-4CA8-80CA-F37A9355B31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73" authorId="104" shapeId="0" xr:uid="{91657BB5-889D-4555-95A6-7844539C1E9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73" authorId="105" shapeId="0" xr:uid="{0D8917D2-E694-4244-B804-C395B0ADAAE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73" authorId="106" shapeId="0" xr:uid="{C307B5E8-5BA3-4B0D-976E-9B95C6C3D790}">
      <text>
        <t>[Threaded comment]
Your version of Excel allows you to read this threaded comment; however, any edits to it will get removed if the file is opened in a newer version of Excel. Learn more: https://go.microsoft.com/fwlink/?linkid=870924
Comment:
    Annual booked November 14</t>
      </text>
    </comment>
    <comment ref="V74" authorId="107" shapeId="0" xr:uid="{5B079811-48D6-4A01-BDF3-408EBA1DDBBA}">
      <text>
        <t>[Threaded comment]
Your version of Excel allows you to read this threaded comment; however, any edits to it will get removed if the file is opened in a newer version of Excel. Learn more: https://go.microsoft.com/fwlink/?linkid=870924
Comment:
    Annual booked Nov 3</t>
      </text>
    </comment>
    <comment ref="N75" authorId="108" shapeId="0" xr:uid="{5F965D71-0E21-4B15-8DA5-21DD76378259}">
      <text>
        <t>[Threaded comment]
Your version of Excel allows you to read this threaded comment; however, any edits to it will get removed if the file is opened in a newer version of Excel. Learn more: https://go.microsoft.com/fwlink/?linkid=870924
Comment:
    Annual booked March 27</t>
      </text>
    </comment>
    <comment ref="S76" authorId="109" shapeId="0" xr:uid="{07143CD9-26C9-4224-94DC-AF822FA6C723}">
      <text>
        <t>[Threaded comment]
Your version of Excel allows you to read this threaded comment; however, any edits to it will get removed if the file is opened in a newer version of Excel. Learn more: https://go.microsoft.com/fwlink/?linkid=870924
Comment:
    Panel replacement</t>
      </text>
    </comment>
    <comment ref="W76" authorId="110" shapeId="0" xr:uid="{9A8F1F95-9128-4992-8A48-34F1A0439AAF}">
      <text>
        <t xml:space="preserve">[Threaded comment]
Your version of Excel allows you to read this threaded comment; however, any edits to it will get removed if the file is opened in a newer version of Excel. Learn more: https://go.microsoft.com/fwlink/?linkid=870924
Comment:
    Tested on Route 18 in December
</t>
      </text>
    </comment>
    <comment ref="P77" authorId="111" shapeId="0" xr:uid="{3FE28F15-2B9B-4DA6-8943-4F77B68FF423}">
      <text>
        <t>[Threaded comment]
Your version of Excel allows you to read this threaded comment; however, any edits to it will get removed if the file is opened in a newer version of Excel. Learn more: https://go.microsoft.com/fwlink/?linkid=870924
Comment:
    Cancelled</t>
      </text>
    </comment>
    <comment ref="O79" authorId="112" shapeId="0" xr:uid="{33EC850D-8D8E-4556-A409-750CFC2A5C81}">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P79" authorId="113" shapeId="0" xr:uid="{4889F8FE-8A30-45F3-BD14-C47B7240FD55}">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O80" authorId="114" shapeId="0" xr:uid="{7018D4E1-D822-41A8-94A5-132903914A03}">
      <text>
        <t xml:space="preserve">[Threaded comment]
Your version of Excel allows you to read this threaded comment; however, any edits to it will get removed if the file is opened in a newer version of Excel. Learn more: https://go.microsoft.com/fwlink/?linkid=870924
Comment:
    Skipped due unsafe conditions </t>
      </text>
    </comment>
    <comment ref="R80" authorId="115" shapeId="0" xr:uid="{404F8813-CB83-4F82-AC58-B3F15694A04E}">
      <text>
        <t>[Threaded comment]
Your version of Excel allows you to read this threaded comment; however, any edits to it will get removed if the file is opened in a newer version of Excel. Learn more: https://go.microsoft.com/fwlink/?linkid=870924
Comment:
    Annual booked July 25</t>
      </text>
    </comment>
    <comment ref="V80" authorId="116" shapeId="0" xr:uid="{066CC514-FE60-4B3E-A178-85F15870DE1E}">
      <text>
        <t>[Threaded comment]
Your version of Excel allows you to read this threaded comment; however, any edits to it will get removed if the file is opened in a newer version of Excel. Learn more: https://go.microsoft.com/fwlink/?linkid=870924
Comment:
    Not tested by lack of monitoring password</t>
      </text>
    </comment>
    <comment ref="T81" authorId="117" shapeId="0" xr:uid="{53E5CC66-762A-40E5-82F9-584916708E3F}">
      <text>
        <t>[Threaded comment]
Your version of Excel allows you to read this threaded comment; however, any edits to it will get removed if the file is opened in a newer version of Excel. Learn more: https://go.microsoft.com/fwlink/?linkid=870924
Comment:
    Annual booked September 8</t>
      </text>
    </comment>
    <comment ref="P82" authorId="118" shapeId="0" xr:uid="{291DBED7-AFAB-420C-BA8D-7553340894B6}">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Q82" authorId="119" shapeId="0" xr:uid="{BB9F55EC-0ECB-4863-AC98-6FDB114E41DB}">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R82" authorId="120" shapeId="0" xr:uid="{9C6ECDB4-0775-40A4-85AE-65441EA5DF56}">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S82" authorId="121" shapeId="0" xr:uid="{E1A0A77E-54D8-40DF-99C8-D0ED69414B9C}">
      <text>
        <t>[Threaded comment]
Your version of Excel allows you to read this threaded comment; however, any edits to it will get removed if the file is opened in a newer version of Excel. Learn more: https://go.microsoft.com/fwlink/?linkid=870924
Comment:
    Skipped due verification</t>
      </text>
    </comment>
    <comment ref="L83" authorId="122" shapeId="0" xr:uid="{2CD7918D-BC22-4B4C-970A-D8D93E53B4A2}">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M83" authorId="123" shapeId="0" xr:uid="{02B01337-4AC7-470A-999C-C6E17355A91A}">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N83" authorId="124" shapeId="0" xr:uid="{15A1681A-0DBF-4105-91FB-80409EFF8660}">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O83" authorId="125" shapeId="0" xr:uid="{EAA79D06-A8B4-486A-9AD0-256F622B0FBE}">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P83" authorId="126" shapeId="0" xr:uid="{D38B5FF6-EE56-4C31-BD8C-B0E35327CF3E}">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Q83" authorId="127" shapeId="0" xr:uid="{1FD7FCB6-D763-41CA-92D4-A8E46CB1CD69}">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R84" authorId="128" shapeId="0" xr:uid="{7DCA2BB9-61EC-48A0-940A-2524D8254371}">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S84" authorId="129" shapeId="0" xr:uid="{1514D7FB-5096-4B9A-AF3C-51F0A6744460}">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R85" authorId="130" shapeId="0" xr:uid="{4B6AF28A-B4E5-4C4D-9A62-E8CC11F99743}">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L86" authorId="131" shapeId="0" xr:uid="{B14B489F-3C57-47AB-9B53-28F60A0EB6D3}">
      <text>
        <t>[Threaded comment]
Your version of Excel allows you to read this threaded comment; however, any edits to it will get removed if the file is opened in a newer version of Excel. Learn more: https://go.microsoft.com/fwlink/?linkid=870924
Comment:
    Annual booked Jan 30 (MBT done in January)</t>
      </text>
    </comment>
    <comment ref="M86" authorId="132" shapeId="0" xr:uid="{301A391C-2C07-496F-9523-BD5F68052CA4}">
      <text>
        <t xml:space="preserve">[Threaded comment]
Your version of Excel allows you to read this threaded comment; however, any edits to it will get removed if the file is opened in a newer version of Excel. Learn more: https://go.microsoft.com/fwlink/?linkid=870924
Comment:
    Annual booked Jan 30 (MBT done in January)
</t>
      </text>
    </comment>
    <comment ref="T87" authorId="133" shapeId="0" xr:uid="{CF0B14C9-652C-4816-8462-B9B73E5D6D12}">
      <text>
        <t>[Threaded comment]
Your version of Excel allows you to read this threaded comment; however, any edits to it will get removed if the file is opened in a newer version of Excel. Learn more: https://go.microsoft.com/fwlink/?linkid=870924
Comment:
    Annual booked Sept 25</t>
      </text>
    </comment>
    <comment ref="N88" authorId="134" shapeId="0" xr:uid="{F78F882D-A791-4346-95B0-6FA337519052}">
      <text>
        <t>[Threaded comment]
Your version of Excel allows you to read this threaded comment; however, any edits to it will get removed if the file is opened in a newer version of Excel. Learn more: https://go.microsoft.com/fwlink/?linkid=870924
Comment:
    No Access</t>
      </text>
    </comment>
    <comment ref="W88" authorId="135" shapeId="0" xr:uid="{F661EF2C-E815-453E-86EA-C216FC79133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89" authorId="136" shapeId="0" xr:uid="{F5660CE5-66BD-4F37-957C-1F2F979E82EF}">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M91" authorId="137" shapeId="0" xr:uid="{D2351286-A357-425C-BBF2-F09F0967D2F9}">
      <text>
        <t>[Threaded comment]
Your version of Excel allows you to read this threaded comment; however, any edits to it will get removed if the file is opened in a newer version of Excel. Learn more: https://go.microsoft.com/fwlink/?linkid=870924
Comment:
    Annual booked Feb 14</t>
      </text>
    </comment>
    <comment ref="T92" authorId="138" shapeId="0" xr:uid="{1976D8BD-0DF3-426F-ACD9-7066FECD1DFB}">
      <text>
        <t>[Threaded comment]
Your version of Excel allows you to read this threaded comment; however, any edits to it will get removed if the file is opened in a newer version of Excel. Learn more: https://go.microsoft.com/fwlink/?linkid=870924
Comment:
    Annual booked Sept 11</t>
      </text>
    </comment>
    <comment ref="O93" authorId="139" shapeId="0" xr:uid="{A1B1EEF1-38E0-4B46-B530-D0D9F7055FC0}">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W93" authorId="140" shapeId="0" xr:uid="{EFE3562C-6335-4DA8-AC4B-3156F3AD834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R94" authorId="141" shapeId="0" xr:uid="{9B2AE645-45A8-465C-AEB5-32649141F3DE}">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P95" authorId="142" shapeId="0" xr:uid="{C9BCC722-E3C4-40F4-967E-27A55766AF94}">
      <text>
        <t>[Threaded comment]
Your version of Excel allows you to read this threaded comment; however, any edits to it will get removed if the file is opened in a newer version of Excel. Learn more: https://go.microsoft.com/fwlink/?linkid=870924
Comment:
    Annual booked May 7</t>
      </text>
    </comment>
    <comment ref="V96" authorId="143" shapeId="0" xr:uid="{334FAF99-01A6-4C1D-AFC6-BDA1D4E0C48C}">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97" authorId="144" shapeId="0" xr:uid="{2E5818E4-ED4E-4575-B5E2-B525E5616E63}">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P98" authorId="145" shapeId="0" xr:uid="{53C06A2F-AFFA-4581-8821-E3E36A45FD4C}">
      <text>
        <t>[Threaded comment]
Your version of Excel allows you to read this threaded comment; however, any edits to it will get removed if the file is opened in a newer version of Excel. Learn more: https://go.microsoft.com/fwlink/?linkid=870924
Comment:
    Annual booked May 12</t>
      </text>
    </comment>
    <comment ref="R98" authorId="146" shapeId="0" xr:uid="{0AF300BB-9124-490F-85FA-3ABC6F4DB06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99" authorId="147" shapeId="0" xr:uid="{245D9EB9-0982-4690-9ADF-6331BBD0C7D1}">
      <text>
        <t>[Threaded comment]
Your version of Excel allows you to read this threaded comment; however, any edits to it will get removed if the file is opened in a newer version of Excel. Learn more: https://go.microsoft.com/fwlink/?linkid=870924
Comment:
    Annual booked Feb 5</t>
      </text>
    </comment>
    <comment ref="R99" authorId="148" shapeId="0" xr:uid="{678B1011-98D6-423F-9579-C3A85A999BCC}">
      <text>
        <t>[Threaded comment]
Your version of Excel allows you to read this threaded comment; however, any edits to it will get removed if the file is opened in a newer version of Excel. Learn more: https://go.microsoft.com/fwlink/?linkid=870924
Comment:
    No Access</t>
      </text>
    </comment>
    <comment ref="N100" authorId="149" shapeId="0" xr:uid="{6EED13DD-9661-4723-AEE8-DF104C31CA8B}">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W100" authorId="150" shapeId="0" xr:uid="{BA09B681-8007-4420-BB6D-9404954E57D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B101" authorId="151" shapeId="0" xr:uid="{ACA87C77-853C-49FE-8F52-C817AC63AA18}">
      <text>
        <r>
          <rPr>
            <b/>
            <sz val="9"/>
            <color indexed="81"/>
            <rFont val="Tahoma"/>
            <family val="2"/>
          </rPr>
          <t>Weston, Tanya:April 5/23</t>
        </r>
        <r>
          <rPr>
            <sz val="9"/>
            <color indexed="81"/>
            <rFont val="Tahoma"/>
            <family val="2"/>
          </rPr>
          <t xml:space="preserve">
edited from Logan's Pub to 1196 Strata Corp...</t>
        </r>
      </text>
    </comment>
    <comment ref="N101" authorId="152" shapeId="0" xr:uid="{21B48E85-8426-4922-832A-2FE295D6F678}">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O101" authorId="153" shapeId="0" xr:uid="{FC8AE6A5-6FC9-4204-9ABC-4D881346EABE}">
      <text>
        <t>[Threaded comment]
Your version of Excel allows you to read this threaded comment; however, any edits to it will get removed if the file is opened in a newer version of Excel. Learn more: https://go.microsoft.com/fwlink/?linkid=870924
Comment:
    Annual done very recently - skip</t>
      </text>
    </comment>
    <comment ref="P101" authorId="154" shapeId="0" xr:uid="{08876096-0705-4585-ABCE-039B97BFCDC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101" authorId="155" shapeId="0" xr:uid="{320C1270-164D-4D46-A786-54055651C84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O102" authorId="156" shapeId="0" xr:uid="{77313844-3B56-4AC3-A670-B92B98F3E7C8}">
      <text>
        <t>[Threaded comment]
Your version of Excel allows you to read this threaded comment; however, any edits to it will get removed if the file is opened in a newer version of Excel. Learn more: https://go.microsoft.com/fwlink/?linkid=870924
Comment:
    Site changed alarm system. Not able to put system on test.</t>
      </text>
    </comment>
    <comment ref="T102" authorId="157" shapeId="0" xr:uid="{ED89C47D-6F9A-4D13-B741-35AF63D97197}">
      <text>
        <t>[Threaded comment]
Your version of Excel allows you to read this threaded comment; however, any edits to it will get removed if the file is opened in a newer version of Excel. Learn more: https://go.microsoft.com/fwlink/?linkid=870924
Comment:
    Annual booked September 11</t>
      </text>
    </comment>
    <comment ref="V103" authorId="158" shapeId="0" xr:uid="{86803A79-0AB5-419E-80D0-48DACBD3C5A2}">
      <text>
        <t>[Threaded comment]
Your version of Excel allows you to read this threaded comment; however, any edits to it will get removed if the file is opened in a newer version of Excel. Learn more: https://go.microsoft.com/fwlink/?linkid=870924
Comment:
    Annual booked Nov 18</t>
      </text>
    </comment>
    <comment ref="V104" authorId="159" shapeId="0" xr:uid="{C6F834E0-261B-48C8-B893-E932AC8303E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05" authorId="160" shapeId="0" xr:uid="{73F2CC67-207D-45C2-A6AA-4FE519904515}">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106" authorId="161" shapeId="0" xr:uid="{0FB761CA-B318-4F7D-BADA-8D790EFC37B7}">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O107" authorId="162" shapeId="0" xr:uid="{47CAB8A9-A65F-4527-B493-AA28291A0C9E}">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L108" authorId="163" shapeId="0" xr:uid="{1162399D-D035-4D9A-A76C-61F7F9CE80EA}">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P108" authorId="164" shapeId="0" xr:uid="{5332E488-A37A-4E51-8BBB-6C61566F9C9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108" authorId="165" shapeId="0" xr:uid="{8F73F928-0A98-48A9-99B6-94A1830AF28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108" authorId="166" shapeId="0" xr:uid="{C7BA9F95-05EB-40AD-A4D7-0DCA7FE0E921}">
      <text>
        <t xml:space="preserve">[Threaded comment]
Your version of Excel allows you to read this threaded comment; however, any edits to it will get removed if the file is opened in a newer version of Excel. Learn more: https://go.microsoft.com/fwlink/?linkid=870924
Comment:
    No keys. </t>
      </text>
    </comment>
    <comment ref="Q109" authorId="167" shapeId="0" xr:uid="{44C0FA27-54F7-4839-8970-82129E3C8B1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L110" authorId="168" shapeId="0" xr:uid="{D07C7B00-A318-436E-9E68-0C4E69F17837}">
      <text>
        <t>[Threaded comment]
Your version of Excel allows you to read this threaded comment; however, any edits to it will get removed if the file is opened in a newer version of Excel. Learn more: https://go.microsoft.com/fwlink/?linkid=870924
Comment:
    Skipped in January</t>
      </text>
    </comment>
    <comment ref="P110" authorId="169" shapeId="0" xr:uid="{6C166E7E-A044-4EE1-B31A-687B52E61700}">
      <text>
        <t>[Threaded comment]
Your version of Excel allows you to read this threaded comment; however, any edits to it will get removed if the file is opened in a newer version of Excel. Learn more: https://go.microsoft.com/fwlink/?linkid=870924
Comment:
    Building recently switched property management
Reply:
    Switched to South Island effective April 1/25</t>
      </text>
    </comment>
    <comment ref="V110" authorId="170" shapeId="0" xr:uid="{F8E98026-A7D0-43BF-A242-9BE5200286DB}">
      <text>
        <t>[Threaded comment]
Your version of Excel allows you to read this threaded comment; however, any edits to it will get removed if the file is opened in a newer version of Excel. Learn more: https://go.microsoft.com/fwlink/?linkid=870924
Comment:
    Annual booked November 4</t>
      </text>
    </comment>
    <comment ref="O111" authorId="171" shapeId="0" xr:uid="{6B563A1B-32E4-4E37-B739-9A4C8C719F9A}">
      <text>
        <t>[Threaded comment]
Your version of Excel allows you to read this threaded comment; however, any edits to it will get removed if the file is opened in a newer version of Excel. Learn more: https://go.microsoft.com/fwlink/?linkid=870924
Comment:
    No Access</t>
      </text>
    </comment>
    <comment ref="U111" authorId="172" shapeId="0" xr:uid="{BCACDF53-5051-48E8-BB7E-87540E9FE590}">
      <text>
        <t>[Threaded comment]
Your version of Excel allows you to read this threaded comment; however, any edits to it will get removed if the file is opened in a newer version of Excel. Learn more: https://go.microsoft.com/fwlink/?linkid=870924
Comment:
    Annual booked Oct 30</t>
      </text>
    </comment>
    <comment ref="U112" authorId="173" shapeId="0" xr:uid="{785AD9DB-CCEF-4C73-A9BD-C7A3F3496174}">
      <text>
        <t>[Threaded comment]
Your version of Excel allows you to read this threaded comment; however, any edits to it will get removed if the file is opened in a newer version of Excel. Learn more: https://go.microsoft.com/fwlink/?linkid=870924
Comment:
    Annual booked Oct 15</t>
      </text>
    </comment>
    <comment ref="S113" authorId="174" shapeId="0" xr:uid="{B92D90C8-117F-4FA3-AD80-7D5753744F42}">
      <text>
        <t>[Threaded comment]
Your version of Excel allows you to read this threaded comment; however, any edits to it will get removed if the file is opened in a newer version of Excel. Learn more: https://go.microsoft.com/fwlink/?linkid=870924
Comment:
    Annual booked August 18</t>
      </text>
    </comment>
    <comment ref="S114" authorId="175" shapeId="0" xr:uid="{8CF46B72-49DA-49D4-B9AC-33CCACAEE458}">
      <text>
        <t>[Threaded comment]
Your version of Excel allows you to read this threaded comment; however, any edits to it will get removed if the file is opened in a newer version of Excel. Learn more: https://go.microsoft.com/fwlink/?linkid=870924
Comment:
    No Access</t>
      </text>
    </comment>
    <comment ref="T114" authorId="176" shapeId="0" xr:uid="{69183730-0CD5-4F3C-9E01-2A298A877426}">
      <text>
        <t>[Threaded comment]
Your version of Excel allows you to read this threaded comment; however, any edits to it will get removed if the file is opened in a newer version of Excel. Learn more: https://go.microsoft.com/fwlink/?linkid=870924
Comment:
    No Access</t>
      </text>
    </comment>
    <comment ref="P115" authorId="177" shapeId="0" xr:uid="{2DBF2807-0864-4BD3-980C-4A1C47AD5440}">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W115" authorId="178" shapeId="0" xr:uid="{3D8183AF-5A26-4AE1-A195-95C8042B241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116" authorId="179" shapeId="0" xr:uid="{2049CC6D-D7CA-4B86-8CD6-8D4A000F29DB}">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N118" authorId="180" shapeId="0" xr:uid="{02C4E73A-78F6-4442-A329-F15A1E02A420}">
      <text>
        <t>[Threaded comment]
Your version of Excel allows you to read this threaded comment; however, any edits to it will get removed if the file is opened in a newer version of Excel. Learn more: https://go.microsoft.com/fwlink/?linkid=870924
Comment:
    Annual booked March 13-14</t>
      </text>
    </comment>
    <comment ref="M119" authorId="181" shapeId="0" xr:uid="{A847D884-7A1A-4906-B877-12AA152EAEA7}">
      <text>
        <t>[Threaded comment]
Your version of Excel allows you to read this threaded comment; however, any edits to it will get removed if the file is opened in a newer version of Excel. Learn more: https://go.microsoft.com/fwlink/?linkid=870924
Comment:
    Annual booked Feb 21</t>
      </text>
    </comment>
    <comment ref="N119" authorId="182" shapeId="0" xr:uid="{0BA539DC-0311-4C0E-A25A-9DC18FA649BE}">
      <text>
        <t>[Threaded comment]
Your version of Excel allows you to read this threaded comment; however, any edits to it will get removed if the file is opened in a newer version of Excel. Learn more: https://go.microsoft.com/fwlink/?linkid=870924
Comment:
    Skipped due to ongoing issues.</t>
      </text>
    </comment>
    <comment ref="O119" authorId="183" shapeId="0" xr:uid="{3B6AF9C2-12AC-4352-AB74-5236B83D2ADF}">
      <text>
        <t>[Threaded comment]
Your version of Excel allows you to read this threaded comment; however, any edits to it will get removed if the file is opened in a newer version of Excel. Learn more: https://go.microsoft.com/fwlink/?linkid=870924
Comment:
    Skip - Projects</t>
      </text>
    </comment>
    <comment ref="U121" authorId="184" shapeId="0" xr:uid="{4D38D480-5FAD-433F-B5FB-DB03615BD0DE}">
      <text>
        <t>[Threaded comment]
Your version of Excel allows you to read this threaded comment; however, any edits to it will get removed if the file is opened in a newer version of Excel. Learn more: https://go.microsoft.com/fwlink/?linkid=870924
Comment:
    Annual booked Oct 30</t>
      </text>
    </comment>
    <comment ref="T123" authorId="185" shapeId="0" xr:uid="{289E73A3-1442-42AB-9FE6-EF6008C4B09D}">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U123" authorId="186" shapeId="0" xr:uid="{9D4FF592-F374-4C4D-926F-EE0FB7CEA000}">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P125" authorId="187" shapeId="0" xr:uid="{ABEF5720-8043-413B-A967-4D978D493E5A}">
      <text>
        <t>[Threaded comment]
Your version of Excel allows you to read this threaded comment; however, any edits to it will get removed if the file is opened in a newer version of Excel. Learn more: https://go.microsoft.com/fwlink/?linkid=870924
Comment:
    No Access</t>
      </text>
    </comment>
    <comment ref="L126" authorId="188" shapeId="0" xr:uid="{C01F7EEC-71AB-4C81-A980-0ADB6F71CEB2}">
      <text>
        <t xml:space="preserve">[Threaded comment]
Your version of Excel allows you to read this threaded comment; however, any edits to it will get removed if the file is opened in a newer version of Excel. Learn more: https://go.microsoft.com/fwlink/?linkid=870924
Comment:
    Annual booked January 10
</t>
      </text>
    </comment>
    <comment ref="O127" authorId="189" shapeId="0" xr:uid="{86434A27-E1A6-44E8-B257-580CCE63D8F8}">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S128" authorId="190" shapeId="0" xr:uid="{6C2232A0-B008-4009-9AA5-D351BB0C9C3A}">
      <text>
        <t>[Threaded comment]
Your version of Excel allows you to read this threaded comment; however, any edits to it will get removed if the file is opened in a newer version of Excel. Learn more: https://go.microsoft.com/fwlink/?linkid=870924
Comment:
    Annual booked August 26</t>
      </text>
    </comment>
    <comment ref="R129" authorId="191" shapeId="0" xr:uid="{217DF3C0-6D13-49A4-AC3C-A3381185A150}">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B130" authorId="192" shapeId="0" xr:uid="{04CF0611-E19A-466B-B089-159C393C09FE}">
      <text>
        <t>[Threaded comment]
Your version of Excel allows you to read this threaded comment; however, any edits to it will get removed if the file is opened in a newer version of Excel. Learn more: https://go.microsoft.com/fwlink/?linkid=870924
Comment:
    New owner information has been requested.</t>
      </text>
    </comment>
    <comment ref="O130" authorId="193" shapeId="0" xr:uid="{595BB6C7-1ED6-42CC-8CF3-7AA66651E7FD}">
      <text>
        <t>[Threaded comment]
Your version of Excel allows you to read this threaded comment; however, any edits to it will get removed if the file is opened in a newer version of Excel. Learn more: https://go.microsoft.com/fwlink/?linkid=870924
Comment:
    Annual booked April 2</t>
      </text>
    </comment>
    <comment ref="R131" authorId="194" shapeId="0" xr:uid="{21FC03AB-8567-45E8-92BD-1666AA6CDAD2}">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V131" authorId="195" shapeId="0" xr:uid="{DDDB4F04-A40F-440B-8177-14294F82BE6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2" authorId="196" shapeId="0" xr:uid="{5F986818-36FB-42C0-B3AE-81A949A09CE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3" authorId="197" shapeId="0" xr:uid="{08377D3B-26EA-47EB-B94D-0D0613575F1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4" authorId="198" shapeId="0" xr:uid="{A29C8998-4281-4CD1-8890-183E32526D8D}">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135" authorId="199" shapeId="0" xr:uid="{AF5942FC-461A-4A8B-8CED-E138E3E1494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Q136" authorId="200" shapeId="0" xr:uid="{3476B230-D7D2-4345-8889-5D31ECE3F21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136" authorId="201" shapeId="0" xr:uid="{2E3E2C14-2EBD-4D4B-8F1D-E0A8FF449B4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136" authorId="202" shapeId="0" xr:uid="{B1A85A69-5282-46FC-8C60-2B347E93E27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136" authorId="203" shapeId="0" xr:uid="{7AB2F305-056F-465B-A495-72ADFA709370}">
      <text>
        <t>[Threaded comment]
Your version of Excel allows you to read this threaded comment; however, any edits to it will get removed if the file is opened in a newer version of Excel. Learn more: https://go.microsoft.com/fwlink/?linkid=870924
Comment:
    Annual booked Dec 10-11</t>
      </text>
    </comment>
    <comment ref="U137" authorId="204" shapeId="0" xr:uid="{B3A2D064-839D-414B-8EA8-32DD5E8AC4B4}">
      <text>
        <t>[Threaded comment]
Your version of Excel allows you to read this threaded comment; however, any edits to it will get removed if the file is opened in a newer version of Excel. Learn more: https://go.microsoft.com/fwlink/?linkid=870924
Comment:
    Annual booked Oct 21</t>
      </text>
    </comment>
    <comment ref="O138" authorId="205" shapeId="0" xr:uid="{5796D638-09B9-4AB3-81B7-55513DDAFC1A}">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S139" authorId="206" shapeId="0" xr:uid="{5C6E206B-02AD-4645-A5B1-5B4BFC6A8D83}">
      <text>
        <t>[Threaded comment]
Your version of Excel allows you to read this threaded comment; however, any edits to it will get removed if the file is opened in a newer version of Excel. Learn more: https://go.microsoft.com/fwlink/?linkid=870924
Comment:
    Annual booked Aug 22</t>
      </text>
    </comment>
    <comment ref="S140" authorId="207" shapeId="0" xr:uid="{910C53FA-11C4-4EE1-B8B3-931CE3E7F486}">
      <text>
        <t>[Threaded comment]
Your version of Excel allows you to read this threaded comment; however, any edits to it will get removed if the file is opened in a newer version of Excel. Learn more: https://go.microsoft.com/fwlink/?linkid=870924
Comment:
    Annual booked August 21-22</t>
      </text>
    </comment>
    <comment ref="V140" authorId="208" shapeId="0" xr:uid="{A1DB234F-79E3-4E23-82A8-AEBB4D5DD82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141" authorId="209" shapeId="0" xr:uid="{934B92E1-4688-45B0-A511-81A110D7D394}">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T141" authorId="210" shapeId="0" xr:uid="{DA0B28D3-CA4E-411F-B319-E2FD114297CE}">
      <text>
        <t>[Threaded comment]
Your version of Excel allows you to read this threaded comment; however, any edits to it will get removed if the file is opened in a newer version of Excel. Learn more: https://go.microsoft.com/fwlink/?linkid=870924
Comment:
    No key on ring</t>
      </text>
    </comment>
    <comment ref="R142" authorId="211" shapeId="0" xr:uid="{D70D67AE-12CB-4B61-AA51-DA1D922EF234}">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N143" authorId="212" shapeId="0" xr:uid="{1AE92816-1F0B-488E-BAEE-8D216B641384}">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S144" authorId="213" shapeId="0" xr:uid="{3BB6F00E-20F0-403A-AB04-233E58BA0A91}">
      <text>
        <t>[Threaded comment]
Your version of Excel allows you to read this threaded comment; however, any edits to it will get removed if the file is opened in a newer version of Excel. Learn more: https://go.microsoft.com/fwlink/?linkid=870924
Comment:
    Annual booked Aug 11</t>
      </text>
    </comment>
    <comment ref="U147" authorId="214" shapeId="0" xr:uid="{09C0BFBF-6A44-477C-ACD5-917B33C33B9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147" authorId="215" shapeId="0" xr:uid="{D1EC969B-444E-4AA3-9578-2265EE6BC7A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147" authorId="216" shapeId="0" xr:uid="{0D5240DA-BA8B-4916-AD0A-5705AECDB8D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148" authorId="217" shapeId="0" xr:uid="{806E9C49-4DBF-4970-B2E6-D509A2FE8CDF}">
      <text>
        <t>[Threaded comment]
Your version of Excel allows you to read this threaded comment; however, any edits to it will get removed if the file is opened in a newer version of Excel. Learn more: https://go.microsoft.com/fwlink/?linkid=870924
Comment:
    Annual May 6</t>
      </text>
    </comment>
    <comment ref="S148" authorId="218" shapeId="0" xr:uid="{03AA384A-5C9D-4429-880C-A0AFD04F6383}">
      <text>
        <t>[Threaded comment]
Your version of Excel allows you to read this threaded comment; however, any edits to it will get removed if the file is opened in a newer version of Excel. Learn more: https://go.microsoft.com/fwlink/?linkid=870924
Comment:
    AR &amp; JM TESTED DURING SERVICE IN AUG</t>
      </text>
    </comment>
    <comment ref="T149" authorId="219" shapeId="0" xr:uid="{EB84C956-22F0-40EB-845D-5A469601FF18}">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R150" authorId="220" shapeId="0" xr:uid="{4D79A275-6A85-4D19-BE21-3170AC5591AF}">
      <text>
        <t>[Threaded comment]
Your version of Excel allows you to read this threaded comment; however, any edits to it will get removed if the file is opened in a newer version of Excel. Learn more: https://go.microsoft.com/fwlink/?linkid=870924
Comment:
    No key on pouch</t>
      </text>
    </comment>
    <comment ref="U152" authorId="221" shapeId="0" xr:uid="{E35FE641-1D84-426F-8557-72130BCA4B8B}">
      <text>
        <t>[Threaded comment]
Your version of Excel allows you to read this threaded comment; however, any edits to it will get removed if the file is opened in a newer version of Excel. Learn more: https://go.microsoft.com/fwlink/?linkid=870924
Comment:
    Annual booked October 17</t>
      </text>
    </comment>
    <comment ref="W152" authorId="222" shapeId="0" xr:uid="{99CB2069-36C1-40E6-9A3D-142BD3B63E8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153" authorId="223" shapeId="0" xr:uid="{92F49BAD-50B7-43DD-8F53-CF8DE876CF1D}">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W153" authorId="224" shapeId="0" xr:uid="{F684F300-718E-4884-AE34-E86185C63C5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154" authorId="225" shapeId="0" xr:uid="{7F59ABCE-372D-4836-8E83-7C72769FAE86}">
      <text>
        <t>[Threaded comment]
Your version of Excel allows you to read this threaded comment; however, any edits to it will get removed if the file is opened in a newer version of Excel. Learn more: https://go.microsoft.com/fwlink/?linkid=870924
Comment:
    Annual booked August 21-22</t>
      </text>
    </comment>
    <comment ref="V154" authorId="226" shapeId="0" xr:uid="{516A3D53-DAAC-43B0-9259-0D0BBF5AD18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155" authorId="227" shapeId="0" xr:uid="{B221B6F4-543E-4F3E-B374-FA0A4B5C0CC1}">
      <text>
        <t>[Threaded comment]
Your version of Excel allows you to read this threaded comment; however, any edits to it will get removed if the file is opened in a newer version of Excel. Learn more: https://go.microsoft.com/fwlink/?linkid=870924
Comment:
    Annual booked August 5</t>
      </text>
    </comment>
    <comment ref="P156" authorId="228" shapeId="0" xr:uid="{5C813882-68FE-4590-9525-A26DDEB4DA0B}">
      <text>
        <t>[Threaded comment]
Your version of Excel allows you to read this threaded comment; however, any edits to it will get removed if the file is opened in a newer version of Excel. Learn more: https://go.microsoft.com/fwlink/?linkid=870924
Comment:
    Annual booked May 2</t>
      </text>
    </comment>
    <comment ref="W157" authorId="229" shapeId="0" xr:uid="{9A0D31A6-190F-4538-A11F-FD08FC859A81}">
      <text>
        <t>[Threaded comment]
Your version of Excel allows you to read this threaded comment; however, any edits to it will get removed if the file is opened in a newer version of Excel. Learn more: https://go.microsoft.com/fwlink/?linkid=870924
Comment:
    Annual booked Dec 5</t>
      </text>
    </comment>
    <comment ref="J158" authorId="230" shapeId="0" xr:uid="{C0C6A8C3-330D-49EB-88AF-C14420069177}">
      <text>
        <r>
          <rPr>
            <b/>
            <sz val="9"/>
            <color indexed="81"/>
            <rFont val="Tahoma"/>
            <family val="2"/>
          </rPr>
          <t>Samantha D'Amour:</t>
        </r>
        <r>
          <rPr>
            <sz val="9"/>
            <color indexed="81"/>
            <rFont val="Tahoma"/>
            <family val="2"/>
          </rPr>
          <t xml:space="preserve">
was 2nd Tuesday</t>
        </r>
      </text>
    </comment>
    <comment ref="W159" authorId="231" shapeId="0" xr:uid="{E7BBE18E-31A9-403B-88BB-0DDB1AE30ABE}">
      <text>
        <t>[Threaded comment]
Your version of Excel allows you to read this threaded comment; however, any edits to it will get removed if the file is opened in a newer version of Excel. Learn more: https://go.microsoft.com/fwlink/?linkid=870924
Comment:
    Annual booked Dec 1</t>
      </text>
    </comment>
    <comment ref="S160" authorId="232" shapeId="0" xr:uid="{04745488-52F3-4E02-A9C6-18C169F6EA37}">
      <text>
        <t xml:space="preserve">[Threaded comment]
Your version of Excel allows you to read this threaded comment; however, any edits to it will get removed if the file is opened in a newer version of Excel. Learn more: https://go.microsoft.com/fwlink/?linkid=870924
Comment:
    Verification. Skipped. </t>
      </text>
    </comment>
    <comment ref="T160" authorId="233" shapeId="0" xr:uid="{34291F1B-AB8F-48FE-BDD5-BAEA89C07E21}">
      <text>
        <t>[Threaded comment]
Your version of Excel allows you to read this threaded comment; however, any edits to it will get removed if the file is opened in a newer version of Excel. Learn more: https://go.microsoft.com/fwlink/?linkid=870924
Comment:
    3 free months period - Projects</t>
      </text>
    </comment>
    <comment ref="U160" authorId="234" shapeId="0" xr:uid="{A45F5463-F526-4A6C-ACC8-93EE6F2AD915}">
      <text>
        <t>[Threaded comment]
Your version of Excel allows you to read this threaded comment; however, any edits to it will get removed if the file is opened in a newer version of Excel. Learn more: https://go.microsoft.com/fwlink/?linkid=870924
Comment:
    3 free months period - Projects</t>
      </text>
    </comment>
    <comment ref="V160" authorId="235" shapeId="0" xr:uid="{9853D7A5-1B5E-4C99-9663-A3B7C8261B5B}">
      <text>
        <t>[Threaded comment]
Your version of Excel allows you to read this threaded comment; however, any edits to it will get removed if the file is opened in a newer version of Excel. Learn more: https://go.microsoft.com/fwlink/?linkid=870924
Comment:
    3 free months period - Projects</t>
      </text>
    </comment>
    <comment ref="W160" authorId="236" shapeId="0" xr:uid="{ED5D4CE2-4253-4C1B-B4F2-DFA88B0C015A}">
      <text>
        <t>[Threaded comment]
Your version of Excel allows you to read this threaded comment; however, any edits to it will get removed if the file is opened in a newer version of Excel. Learn more: https://go.microsoft.com/fwlink/?linkid=870924
Comment:
    Done by Craig during consultation</t>
      </text>
    </comment>
    <comment ref="W161" authorId="237" shapeId="0" xr:uid="{E60B1023-DCFF-4F2D-BB8E-CE1F7B41E4BD}">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R162" authorId="238" shapeId="0" xr:uid="{D8F703A7-10B1-453E-B6E7-BD94DA86AA9B}">
      <text>
        <t>[Threaded comment]
Your version of Excel allows you to read this threaded comment; however, any edits to it will get removed if the file is opened in a newer version of Excel. Learn more: https://go.microsoft.com/fwlink/?linkid=870924
Comment:
    On hold</t>
      </text>
    </comment>
    <comment ref="J163" authorId="230" shapeId="0" xr:uid="{E2ED73A9-10CA-4F6E-9381-A2A06755CDAE}">
      <text>
        <r>
          <rPr>
            <b/>
            <sz val="9"/>
            <color indexed="81"/>
            <rFont val="Tahoma"/>
            <family val="2"/>
          </rPr>
          <t>Samantha D'Amour:</t>
        </r>
        <r>
          <rPr>
            <sz val="9"/>
            <color indexed="81"/>
            <rFont val="Tahoma"/>
            <family val="2"/>
          </rPr>
          <t xml:space="preserve">
was 2nd Tuesday</t>
        </r>
      </text>
    </comment>
    <comment ref="R163" authorId="239" shapeId="0" xr:uid="{32F1077B-86FE-4BC3-880C-688C33F0D535}">
      <text>
        <t>[Threaded comment]
Your version of Excel allows you to read this threaded comment; however, any edits to it will get removed if the file is opened in a newer version of Excel. Learn more: https://go.microsoft.com/fwlink/?linkid=870924
Comment:
    Monitoring info wrong</t>
      </text>
    </comment>
    <comment ref="S163" authorId="240" shapeId="0" xr:uid="{2D14698F-0AAC-4FEF-886E-84B64676C5F0}">
      <text>
        <t>[Threaded comment]
Your version of Excel allows you to read this threaded comment; however, any edits to it will get removed if the file is opened in a newer version of Excel. Learn more: https://go.microsoft.com/fwlink/?linkid=870924
Comment:
    No Access</t>
      </text>
    </comment>
    <comment ref="T163" authorId="241" shapeId="0" xr:uid="{3DA94BFD-AE4E-459E-8F18-181FD2E191AD}">
      <text>
        <t>[Threaded comment]
Your version of Excel allows you to read this threaded comment; however, any edits to it will get removed if the file is opened in a newer version of Excel. Learn more: https://go.microsoft.com/fwlink/?linkid=870924
Comment:
    No Access</t>
      </text>
    </comment>
    <comment ref="U163" authorId="242" shapeId="0" xr:uid="{EA630432-F1B4-4BC7-900E-85C8C3694D95}">
      <text>
        <t>[Threaded comment]
Your version of Excel allows you to read this threaded comment; however, any edits to it will get removed if the file is opened in a newer version of Excel. Learn more: https://go.microsoft.com/fwlink/?linkid=870924
Comment:
    Tested cause it was not tested during last months</t>
      </text>
    </comment>
    <comment ref="P164" authorId="243" shapeId="0" xr:uid="{E81DDF4B-952E-474B-A710-92DE7243CE67}">
      <text>
        <t>[Threaded comment]
Your version of Excel allows you to read this threaded comment; however, any edits to it will get removed if the file is opened in a newer version of Excel. Learn more: https://go.microsoft.com/fwlink/?linkid=870924
Comment:
    Annual booked May 20</t>
      </text>
    </comment>
    <comment ref="T164" authorId="244" shapeId="0" xr:uid="{721A20E3-B14F-4D82-9F05-68CD15181A3F}">
      <text>
        <t>[Threaded comment]
Your version of Excel allows you to read this threaded comment; however, any edits to it will get removed if the file is opened in a newer version of Excel. Learn more: https://go.microsoft.com/fwlink/?linkid=870924
Comment:
    Skipped. Projects</t>
      </text>
    </comment>
    <comment ref="S165" authorId="245" shapeId="0" xr:uid="{1D150B5D-565F-4B0F-A5F7-170EE472984F}">
      <text>
        <t>[Threaded comment]
Your version of Excel allows you to read this threaded comment; however, any edits to it will get removed if the file is opened in a newer version of Excel. Learn more: https://go.microsoft.com/fwlink/?linkid=870924
Comment:
    Annual booked Aug 21
Reply:
    Postponed due to tech being sick</t>
      </text>
    </comment>
    <comment ref="T165" authorId="246" shapeId="0" xr:uid="{0FA1BB0C-00FC-4E0A-A7E9-9A9DEA3389CD}">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P166" authorId="247" shapeId="0" xr:uid="{246C1328-0BF6-4A0E-896E-AAD85B639445}">
      <text>
        <t>[Threaded comment]
Your version of Excel allows you to read this threaded comment; however, any edits to it will get removed if the file is opened in a newer version of Excel. Learn more: https://go.microsoft.com/fwlink/?linkid=870924
Comment:
    Annual booked May 23</t>
      </text>
    </comment>
    <comment ref="R167" authorId="248" shapeId="0" xr:uid="{C9901877-50D5-4E8F-98B0-BFCCE535833B}">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T168" authorId="249" shapeId="0" xr:uid="{EA56E23D-F172-4BFE-B641-C83B423A1229}">
      <text>
        <t>[Threaded comment]
Your version of Excel allows you to read this threaded comment; however, any edits to it will get removed if the file is opened in a newer version of Excel. Learn more: https://go.microsoft.com/fwlink/?linkid=870924
Comment:
    Annual booked Sept 11 &amp; 12</t>
      </text>
    </comment>
    <comment ref="K169" authorId="250" shapeId="0" xr:uid="{1E7C95BB-3F90-4478-9F9E-7B7F53538DE1}">
      <text>
        <t>[Threaded comment]
Your version of Excel allows you to read this threaded comment; however, any edits to it will get removed if the file is opened in a newer version of Excel. Learn more: https://go.microsoft.com/fwlink/?linkid=870924
Comment:
    Annual done by 4 Seasons. MBT by Cantec</t>
      </text>
    </comment>
    <comment ref="P169" authorId="251" shapeId="0" xr:uid="{825DDAFC-A2AB-4416-8A3C-AC82AA56E066}">
      <text>
        <t>[Threaded comment]
Your version of Excel allows you to read this threaded comment; however, any edits to it will get removed if the file is opened in a newer version of Excel. Learn more: https://go.microsoft.com/fwlink/?linkid=870924
Comment:
    No access</t>
      </text>
    </comment>
    <comment ref="T170" authorId="252" shapeId="0" xr:uid="{BAB68343-1F00-4B81-8398-AAC2A8029443}">
      <text>
        <t>[Threaded comment]
Your version of Excel allows you to read this threaded comment; however, any edits to it will get removed if the file is opened in a newer version of Excel. Learn more: https://go.microsoft.com/fwlink/?linkid=870924
Comment:
    Annual booked September 17 &amp; 18</t>
      </text>
    </comment>
    <comment ref="N172" authorId="253" shapeId="0" xr:uid="{BC0FCE00-2104-4CD3-A8C6-E9E3237A7BE6}">
      <text>
        <t>[Threaded comment]
Your version of Excel allows you to read this threaded comment; however, any edits to it will get removed if the file is opened in a newer version of Excel. Learn more: https://go.microsoft.com/fwlink/?linkid=870924
Comment:
    Annual booked March 11</t>
      </text>
    </comment>
    <comment ref="T174" authorId="254" shapeId="0" xr:uid="{F833BF05-2652-4BED-853F-401A1FCB518C}">
      <text>
        <t>[Threaded comment]
Your version of Excel allows you to read this threaded comment; however, any edits to it will get removed if the file is opened in a newer version of Excel. Learn more: https://go.microsoft.com/fwlink/?linkid=870924
Comment:
    Annual booked Sept 8</t>
      </text>
    </comment>
    <comment ref="L175" authorId="255" shapeId="0" xr:uid="{645A8929-A94A-4B34-ABD3-331BFA60AC2D}">
      <text>
        <t>[Threaded comment]
Your version of Excel allows you to read this threaded comment; however, any edits to it will get removed if the file is opened in a newer version of Excel. Learn more: https://go.microsoft.com/fwlink/?linkid=870924
Comment:
    Annual booked Jan 23</t>
      </text>
    </comment>
    <comment ref="R175" authorId="256" shapeId="0" xr:uid="{CE5AE7C7-1C61-4793-AB47-B03B32E80AD9}">
      <text>
        <t>[Threaded comment]
Your version of Excel allows you to read this threaded comment; however, any edits to it will get removed if the file is opened in a newer version of Excel. Learn more: https://go.microsoft.com/fwlink/?linkid=870924
Comment:
    Upgrading panel</t>
      </text>
    </comment>
    <comment ref="S175" authorId="257" shapeId="0" xr:uid="{8258693B-D925-4C63-9E89-3D449DB8446C}">
      <text>
        <t>[Threaded comment]
Your version of Excel allows you to read this threaded comment; however, any edits to it will get removed if the file is opened in a newer version of Excel. Learn more: https://go.microsoft.com/fwlink/?linkid=870924
Comment:
    Upgrading panel</t>
      </text>
    </comment>
    <comment ref="U175" authorId="258" shapeId="0" xr:uid="{78BFBFEB-282E-4CB8-8A94-5DCAB2601B26}">
      <text>
        <t>[Threaded comment]
Your version of Excel allows you to read this threaded comment; however, any edits to it will get removed if the file is opened in a newer version of Excel. Learn more: https://go.microsoft.com/fwlink/?linkid=870924
Comment:
    Skipped due religious holiday</t>
      </text>
    </comment>
    <comment ref="L176" authorId="259" shapeId="0" xr:uid="{3B1ED426-F8B6-46FB-90E3-1D4166E32FCA}">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M176" authorId="260" shapeId="0" xr:uid="{07017685-8DCF-407F-A67C-947CA519E47A}">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N176" authorId="261" shapeId="0" xr:uid="{A5201429-D0E3-47CE-B2E9-F7CD3F1E8012}">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O176" authorId="262" shapeId="0" xr:uid="{EBEBAB0A-BC76-4BD5-9E64-73A52C6DE29D}">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P176" authorId="263" shapeId="0" xr:uid="{D6319991-A6EC-4452-A864-06C0F96608EB}">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Q176" authorId="264" shapeId="0" xr:uid="{8532F9E4-9934-41D6-9458-70BB71BDD9C7}">
      <text>
        <t xml:space="preserve">[Threaded comment]
Your version of Excel allows you to read this threaded comment; however, any edits to it will get removed if the file is opened in a newer version of Excel. Learn more: https://go.microsoft.com/fwlink/?linkid=870924
Comment:
    Starting in July 2025
</t>
      </text>
    </comment>
    <comment ref="V177" authorId="265" shapeId="0" xr:uid="{B3A4BDFF-AE5D-4BD9-9A13-DB3C9CD3C557}">
      <text>
        <t>[Threaded comment]
Your version of Excel allows you to read this threaded comment; however, any edits to it will get removed if the file is opened in a newer version of Excel. Learn more: https://go.microsoft.com/fwlink/?linkid=870924
Comment:
    No notices. Bill for our time</t>
      </text>
    </comment>
    <comment ref="P178" authorId="266" shapeId="0" xr:uid="{E4723A14-0B34-4D4A-8A72-0BB4342A216F}">
      <text>
        <t>[Threaded comment]
Your version of Excel allows you to read this threaded comment; however, any edits to it will get removed if the file is opened in a newer version of Excel. Learn more: https://go.microsoft.com/fwlink/?linkid=870924
Comment:
    Annual booked May 7-8</t>
      </text>
    </comment>
    <comment ref="O179" authorId="267" shapeId="0" xr:uid="{5261F63D-CDB9-494B-8A1E-047C6E633B7F}">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P180" authorId="268" shapeId="0" xr:uid="{30590796-D0C8-43DA-9A69-024BF682190A}">
      <text>
        <t>[Threaded comment]
Your version of Excel allows you to read this threaded comment; however, any edits to it will get removed if the file is opened in a newer version of Excel. Learn more: https://go.microsoft.com/fwlink/?linkid=870924
Comment:
    Annual booked May 7-9</t>
      </text>
    </comment>
    <comment ref="Q180" authorId="269" shapeId="0" xr:uid="{9DB10BA5-6128-4FB4-8315-4153006BDA10}">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181" authorId="270" shapeId="0" xr:uid="{415D2313-329E-4714-B9A5-1C1CAC1335CB}">
      <text>
        <t>[Threaded comment]
Your version of Excel allows you to read this threaded comment; however, any edits to it will get removed if the file is opened in a newer version of Excel. Learn more: https://go.microsoft.com/fwlink/?linkid=870924
Comment:
    Annual booked Feb 19</t>
      </text>
    </comment>
    <comment ref="U182" authorId="271" shapeId="0" xr:uid="{B331124D-F52B-4102-A16F-50A6ABB7A382}">
      <text>
        <t>[Threaded comment]
Your version of Excel allows you to read this threaded comment; however, any edits to it will get removed if the file is opened in a newer version of Excel. Learn more: https://go.microsoft.com/fwlink/?linkid=870924
Comment:
    Annual booked Oct 2</t>
      </text>
    </comment>
    <comment ref="V182" authorId="272" shapeId="0" xr:uid="{48832552-FEC2-40A8-AC5A-207879F5BDE9}">
      <text>
        <t>[Threaded comment]
Your version of Excel allows you to read this threaded comment; however, any edits to it will get removed if the file is opened in a newer version of Excel. Learn more: https://go.microsoft.com/fwlink/?linkid=870924
Comment:
    Monitoring issues</t>
      </text>
    </comment>
    <comment ref="I183" authorId="230" shapeId="0" xr:uid="{C72413EF-86B4-43C1-B10B-D34E00910A85}">
      <text>
        <r>
          <rPr>
            <b/>
            <sz val="9"/>
            <color indexed="81"/>
            <rFont val="Tahoma"/>
            <family val="2"/>
          </rPr>
          <t>Samantha D'Amour:</t>
        </r>
        <r>
          <rPr>
            <sz val="9"/>
            <color indexed="81"/>
            <rFont val="Tahoma"/>
            <family val="2"/>
          </rPr>
          <t xml:space="preserve">
Received keys July 26/22</t>
        </r>
      </text>
    </comment>
    <comment ref="R183" authorId="273" shapeId="0" xr:uid="{0C6C6E66-CD2C-4D44-8631-49E32B878329}">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S185" authorId="274" shapeId="0" xr:uid="{423573A4-14BA-4BBD-B323-5E8EC8691EE2}">
      <text>
        <t>[Threaded comment]
Your version of Excel allows you to read this threaded comment; however, any edits to it will get removed if the file is opened in a newer version of Excel. Learn more: https://go.microsoft.com/fwlink/?linkid=870924
Comment:
    Annual booked August 15</t>
      </text>
    </comment>
    <comment ref="M186" authorId="275" shapeId="0" xr:uid="{49DA6338-CFBB-467A-B57A-DFA4E323BFA9}">
      <text>
        <t>[Threaded comment]
Your version of Excel allows you to read this threaded comment; however, any edits to it will get removed if the file is opened in a newer version of Excel. Learn more: https://go.microsoft.com/fwlink/?linkid=870924
Comment:
    Annual booked Feb 11</t>
      </text>
    </comment>
    <comment ref="R187" authorId="276" shapeId="0" xr:uid="{36981ED7-25E5-4301-995C-BD6EC4CB588F}">
      <text>
        <t>[Threaded comment]
Your version of Excel allows you to read this threaded comment; however, any edits to it will get removed if the file is opened in a newer version of Excel. Learn more: https://go.microsoft.com/fwlink/?linkid=870924
Comment:
    Annual booked July 10</t>
      </text>
    </comment>
    <comment ref="W189" authorId="277" shapeId="0" xr:uid="{AECD5C74-8780-4DB6-9A3C-D3D89F134C06}">
      <text>
        <t>[Threaded comment]
Your version of Excel allows you to read this threaded comment; however, any edits to it will get removed if the file is opened in a newer version of Excel. Learn more: https://go.microsoft.com/fwlink/?linkid=870924
Comment:
    Annual booked Dec 1</t>
      </text>
    </comment>
    <comment ref="R190" authorId="278" shapeId="0" xr:uid="{B38C865F-3EBD-4E10-81BE-2DF0E70612A0}">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I191" authorId="230" shapeId="0" xr:uid="{B8C85754-29C8-438C-A12F-DE55E971B4CE}">
      <text>
        <r>
          <rPr>
            <b/>
            <sz val="9"/>
            <color indexed="81"/>
            <rFont val="Tahoma"/>
            <family val="2"/>
          </rPr>
          <t>Samantha D'Amour:</t>
        </r>
        <r>
          <rPr>
            <sz val="9"/>
            <color indexed="81"/>
            <rFont val="Tahoma"/>
            <family val="2"/>
          </rPr>
          <t xml:space="preserve">
Meet Mark Mutz for Access
</t>
        </r>
      </text>
    </comment>
    <comment ref="R191" authorId="279" shapeId="0" xr:uid="{3CF98472-7BEC-4F02-91A7-DAB0C83A504F}">
      <text>
        <t>[Threaded comment]
Your version of Excel allows you to read this threaded comment; however, any edits to it will get removed if the file is opened in a newer version of Excel. Learn more: https://go.microsoft.com/fwlink/?linkid=870924
Comment:
    Annual booked July 14</t>
      </text>
    </comment>
    <comment ref="N192" authorId="280" shapeId="0" xr:uid="{F250A4A7-9AC3-4057-A7E9-5F48CB59A68D}">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R192" authorId="281" shapeId="0" xr:uid="{12407038-20EB-48D3-B70F-6726C6989FA3}">
      <text>
        <t xml:space="preserve">[Threaded comment]
Your version of Excel allows you to read this threaded comment; however, any edits to it will get removed if the file is opened in a newer version of Excel. Learn more: https://go.microsoft.com/fwlink/?linkid=870924
Comment:
    Skipped due panel replacement
</t>
      </text>
    </comment>
    <comment ref="S192" authorId="282" shapeId="0" xr:uid="{948BC9FE-EC98-43AB-9A71-55D02E70EA1A}">
      <text>
        <t xml:space="preserve">[Threaded comment]
Your version of Excel allows you to read this threaded comment; however, any edits to it will get removed if the file is opened in a newer version of Excel. Learn more: https://go.microsoft.com/fwlink/?linkid=870924
Comment:
    Skipped due panel replacement
</t>
      </text>
    </comment>
    <comment ref="T192" authorId="283" shapeId="0" xr:uid="{085209A8-595A-4102-8F05-5D0D76C19BA3}">
      <text>
        <t xml:space="preserve">[Threaded comment]
Your version of Excel allows you to read this threaded comment; however, any edits to it will get removed if the file is opened in a newer version of Excel. Learn more: https://go.microsoft.com/fwlink/?linkid=870924
Comment:
    Skipped due panel replacement
</t>
      </text>
    </comment>
    <comment ref="U192" authorId="284" shapeId="0" xr:uid="{CF9E4AF4-BC1D-4153-BDBE-A7574DB73E78}">
      <text>
        <t>[Threaded comment]
Your version of Excel allows you to read this threaded comment; however, any edits to it will get removed if the file is opened in a newer version of Excel. Learn more: https://go.microsoft.com/fwlink/?linkid=870924
Comment:
    No charge - Projects</t>
      </text>
    </comment>
    <comment ref="V192" authorId="285" shapeId="0" xr:uid="{C88DC253-3C12-42D0-B0DE-CDA6E2F8F82E}">
      <text>
        <t>[Threaded comment]
Your version of Excel allows you to read this threaded comment; however, any edits to it will get removed if the file is opened in a newer version of Excel. Learn more: https://go.microsoft.com/fwlink/?linkid=870924
Comment:
    No charge - Projects</t>
      </text>
    </comment>
    <comment ref="W192" authorId="286" shapeId="0" xr:uid="{A05FE3E3-3FC5-4282-ADC5-0DC5AF9A673D}">
      <text>
        <t>[Threaded comment]
Your version of Excel allows you to read this threaded comment; however, any edits to it will get removed if the file is opened in a newer version of Excel. Learn more: https://go.microsoft.com/fwlink/?linkid=870924
Comment:
    No charge - Projects</t>
      </text>
    </comment>
    <comment ref="T193" authorId="287" shapeId="0" xr:uid="{7A0B3CE9-3A7F-4FD3-B03B-B8D2D245E021}">
      <text>
        <t>[Threaded comment]
Your version of Excel allows you to read this threaded comment; however, any edits to it will get removed if the file is opened in a newer version of Excel. Learn more: https://go.microsoft.com/fwlink/?linkid=870924
Comment:
    Skipped due technician appointment</t>
      </text>
    </comment>
    <comment ref="R194" authorId="288" shapeId="0" xr:uid="{1AA519E0-B828-4492-9E8E-275D7AF27C7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194" authorId="289" shapeId="0" xr:uid="{37662C6A-3271-4EDA-9917-757A46B4EBA5}">
      <text>
        <t>[Threaded comment]
Your version of Excel allows you to read this threaded comment; however, any edits to it will get removed if the file is opened in a newer version of Excel. Learn more: https://go.microsoft.com/fwlink/?linkid=870924
Comment:
    No Access</t>
      </text>
    </comment>
    <comment ref="V194" authorId="290" shapeId="0" xr:uid="{66DB7275-34AF-4FF3-A6A8-C60A600BC86F}">
      <text>
        <t>[Threaded comment]
Your version of Excel allows you to read this threaded comment; however, any edits to it will get removed if the file is opened in a newer version of Excel. Learn more: https://go.microsoft.com/fwlink/?linkid=870924
Comment:
    Annual booked Nov 27</t>
      </text>
    </comment>
    <comment ref="L195" authorId="291" shapeId="0" xr:uid="{E4261638-B3E1-4FA5-BC6B-F6D000FA6E61}">
      <text>
        <t xml:space="preserve">[Threaded comment]
Your version of Excel allows you to read this threaded comment; however, any edits to it will get removed if the file is opened in a newer version of Excel. Learn more: https://go.microsoft.com/fwlink/?linkid=870924
Comment:
    Starting in March 2025
</t>
      </text>
    </comment>
    <comment ref="M195" authorId="292" shapeId="0" xr:uid="{F833DB94-65DC-4FAF-ABEC-08CDF2416C23}">
      <text>
        <t xml:space="preserve">[Threaded comment]
Your version of Excel allows you to read this threaded comment; however, any edits to it will get removed if the file is opened in a newer version of Excel. Learn more: https://go.microsoft.com/fwlink/?linkid=870924
Comment:
    Starting in March 2025
</t>
      </text>
    </comment>
    <comment ref="R195" authorId="293" shapeId="0" xr:uid="{6A91EA7F-F7AF-4121-B543-65309BD5BA41}">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S195" authorId="294" shapeId="0" xr:uid="{A53CC6EC-245A-4E8F-86C7-3127FE9261F1}">
      <text>
        <t>[Threaded comment]
Your version of Excel allows you to read this threaded comment; however, any edits to it will get removed if the file is opened in a newer version of Excel. Learn more: https://go.microsoft.com/fwlink/?linkid=870924
Comment:
    Annual booked July 8</t>
      </text>
    </comment>
    <comment ref="L196" authorId="295" shapeId="0" xr:uid="{4DCD94EA-A4DD-46C3-B12C-444D6CF58F50}">
      <text>
        <t>[Threaded comment]
Your version of Excel allows you to read this threaded comment; however, any edits to it will get removed if the file is opened in a newer version of Excel. Learn more: https://go.microsoft.com/fwlink/?linkid=870924
Comment:
    Last test in January</t>
      </text>
    </comment>
    <comment ref="L197" authorId="296" shapeId="0" xr:uid="{1AFCA8A0-A36F-4AB8-A478-2A223034591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M197" authorId="297" shapeId="0" xr:uid="{1E22F2ED-51A8-47E8-B278-4A6898EE1474}">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N197" authorId="298" shapeId="0" xr:uid="{9C1E1966-6BE7-48DC-B00C-F7625035BEE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O197" authorId="299" shapeId="0" xr:uid="{742D2B64-6B79-43AE-B92F-20DBF6088C09}">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P197" authorId="300" shapeId="0" xr:uid="{7F87B700-E528-47D3-836C-66F4DF35980A}">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Q197" authorId="301" shapeId="0" xr:uid="{8EC521D1-3CCD-4571-9858-96A7C52AD2A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R197" authorId="302" shapeId="0" xr:uid="{F9D9AAA1-9A9D-41F9-9986-8310A52A905F}">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S197" authorId="303" shapeId="0" xr:uid="{6A88ADB0-F8F5-4B14-B202-1B028217A9D1}">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T197" authorId="304" shapeId="0" xr:uid="{0191F8BA-04F4-4F98-9A17-BB35CBC9BAB2}">
      <text>
        <t>[Threaded comment]
Your version of Excel allows you to read this threaded comment; however, any edits to it will get removed if the file is opened in a newer version of Excel. Learn more: https://go.microsoft.com/fwlink/?linkid=870924
Comment:
    Starting in October 2025</t>
      </text>
    </comment>
    <comment ref="N199" authorId="305" shapeId="0" xr:uid="{A706059C-6B89-4378-84F8-F49035C05124}">
      <text>
        <t>[Threaded comment]
Your version of Excel allows you to read this threaded comment; however, any edits to it will get removed if the file is opened in a newer version of Excel. Learn more: https://go.microsoft.com/fwlink/?linkid=870924
Comment:
    No Access. Manager did not answer buzzer</t>
      </text>
    </comment>
    <comment ref="O199" authorId="306" shapeId="0" xr:uid="{6185CF22-7AC2-441D-8E4E-3357C8BE59F2}">
      <text>
        <t>[Threaded comment]
Your version of Excel allows you to read this threaded comment; however, any edits to it will get removed if the file is opened in a newer version of Excel. Learn more: https://go.microsoft.com/fwlink/?linkid=870924
Comment:
    Not located the electrical room</t>
      </text>
    </comment>
    <comment ref="P199" authorId="307" shapeId="0" xr:uid="{68CDAAA6-F344-47A1-BE14-2A28D3EAED87}">
      <text>
        <t>[Threaded comment]
Your version of Excel allows you to read this threaded comment; however, any edits to it will get removed if the file is opened in a newer version of Excel. Learn more: https://go.microsoft.com/fwlink/?linkid=870924
Comment:
    No Access. Manager did not answer buzzer</t>
      </text>
    </comment>
    <comment ref="S199" authorId="308" shapeId="0" xr:uid="{16D0544D-DFD0-43EB-B03F-91F33E32E2AC}">
      <text>
        <t>[Threaded comment]
Your version of Excel allows you to read this threaded comment; however, any edits to it will get removed if the file is opened in a newer version of Excel. Learn more: https://go.microsoft.com/fwlink/?linkid=870924
Comment:
    Annual booked August 15</t>
      </text>
    </comment>
    <comment ref="U200" authorId="309" shapeId="0" xr:uid="{8AF185E8-E193-4E47-AE84-CF1C9E4F5495}">
      <text>
        <t>[Threaded comment]
Your version of Excel allows you to read this threaded comment; however, any edits to it will get removed if the file is opened in a newer version of Excel. Learn more: https://go.microsoft.com/fwlink/?linkid=870924
Comment:
    Annual booked Oct 7-8</t>
      </text>
    </comment>
    <comment ref="N201" authorId="310" shapeId="0" xr:uid="{3ED257BF-DBA7-4EE6-B401-DE8BB3B80A20}">
      <text>
        <t>[Threaded comment]
Your version of Excel allows you to read this threaded comment; however, any edits to it will get removed if the file is opened in a newer version of Excel. Learn more: https://go.microsoft.com/fwlink/?linkid=870924
Comment:
    Annual booked March 5</t>
      </text>
    </comment>
    <comment ref="S203" authorId="311" shapeId="0" xr:uid="{1983F81C-6068-4FE8-BC99-EEECFEB1B928}">
      <text>
        <t>[Threaded comment]
Your version of Excel allows you to read this threaded comment; however, any edits to it will get removed if the file is opened in a newer version of Excel. Learn more: https://go.microsoft.com/fwlink/?linkid=870924
Comment:
    Skip - Service Call</t>
      </text>
    </comment>
    <comment ref="N204" authorId="312" shapeId="0" xr:uid="{2C6FFB80-8B2A-4099-A5C7-FB8F31007098}">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L205" authorId="313" shapeId="0" xr:uid="{2F148F3A-B245-4D32-8F0E-DC890E4F1B79}">
      <text>
        <t>[Threaded comment]
Your version of Excel allows you to read this threaded comment; however, any edits to it will get removed if the file is opened in a newer version of Excel. Learn more: https://go.microsoft.com/fwlink/?linkid=870924
Comment:
    Annual booked Jan 28</t>
      </text>
    </comment>
    <comment ref="R206" authorId="314" shapeId="0" xr:uid="{B7113821-2185-4E68-BAFC-DF5AC76C5CC4}">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U206" authorId="315" shapeId="0" xr:uid="{DAE49D68-E352-4098-B139-68A896191955}">
      <text>
        <t>[Threaded comment]
Your version of Excel allows you to read this threaded comment; however, any edits to it will get removed if the file is opened in a newer version of Excel. Learn more: https://go.microsoft.com/fwlink/?linkid=870924
Comment:
    No Access</t>
      </text>
    </comment>
    <comment ref="O207" authorId="316" shapeId="0" xr:uid="{3AB2E8E5-A2AA-4573-A1D9-967EF83A1D9C}">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T207" authorId="317" shapeId="0" xr:uid="{35EA3676-8448-40DB-BB30-B0EF5DCB7609}">
      <text>
        <t xml:space="preserve">[Threaded comment]
Your version of Excel allows you to read this threaded comment; however, any edits to it will get removed if the file is opened in a newer version of Excel. Learn more: https://go.microsoft.com/fwlink/?linkid=870924
Comment:
    Not tested due to delays in morning </t>
      </text>
    </comment>
    <comment ref="O208" authorId="318" shapeId="0" xr:uid="{5C27ED71-12BC-4B70-91A6-A39E882848CF}">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P208" authorId="319" shapeId="0" xr:uid="{1241E0B7-62DE-49F0-A15C-D0095463303F}">
      <text>
        <t>[Threaded comment]
Your version of Excel allows you to read this threaded comment; however, any edits to it will get removed if the file is opened in a newer version of Excel. Learn more: https://go.microsoft.com/fwlink/?linkid=870924
Comment:
    Annual booked April 24</t>
      </text>
    </comment>
    <comment ref="M209" authorId="320" shapeId="0" xr:uid="{6DDEDF43-5E79-4BFE-9E48-48CD7F24E76A}">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O209" authorId="321" shapeId="0" xr:uid="{64AED824-075D-442E-AEE4-3C50449B2F89}">
      <text>
        <t>[Threaded comment]
Your version of Excel allows you to read this threaded comment; however, any edits to it will get removed if the file is opened in a newer version of Excel. Learn more: https://go.microsoft.com/fwlink/?linkid=870924
Comment:
    Annual booked April 24-25, 28-29</t>
      </text>
    </comment>
    <comment ref="W209" authorId="322" shapeId="0" xr:uid="{B6BE75DD-2C04-4CDE-87D3-A85D5EDFAD9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210" authorId="323" shapeId="0" xr:uid="{ED560929-53EF-42FC-8785-2A40053C6F9B}">
      <text>
        <t>[Threaded comment]
Your version of Excel allows you to read this threaded comment; however, any edits to it will get removed if the file is opened in a newer version of Excel. Learn more: https://go.microsoft.com/fwlink/?linkid=870924
Comment:
    Annual booked April 22</t>
      </text>
    </comment>
    <comment ref="L211" authorId="324" shapeId="0" xr:uid="{821D68CC-1534-426D-8C6A-860F96A881AC}">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O211" authorId="325" shapeId="0" xr:uid="{B2C4F032-A3AC-44A4-B0A2-B41A104DA921}">
      <text>
        <t>[Threaded comment]
Your version of Excel allows you to read this threaded comment; however, any edits to it will get removed if the file is opened in a newer version of Excel. Learn more: https://go.microsoft.com/fwlink/?linkid=870924
Comment:
    Annual booked April 16</t>
      </text>
    </comment>
    <comment ref="W212" authorId="326" shapeId="0" xr:uid="{C5A06DF8-8627-41A1-9CDD-2F6AAD0D8312}">
      <text>
        <t>[Threaded comment]
Your version of Excel allows you to read this threaded comment; however, any edits to it will get removed if the file is opened in a newer version of Excel. Learn more: https://go.microsoft.com/fwlink/?linkid=870924
Comment:
    Annual booked Dec 12</t>
      </text>
    </comment>
    <comment ref="O213" authorId="327" shapeId="0" xr:uid="{ECBAAAC0-A8EE-4BAF-BA3D-63E07A6EAD08}">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M214" authorId="328" shapeId="0" xr:uid="{F512256D-2CB0-414B-BB54-353FA06B49B0}">
      <text>
        <t>[Threaded comment]
Your version of Excel allows you to read this threaded comment; however, any edits to it will get removed if the file is opened in a newer version of Excel. Learn more: https://go.microsoft.com/fwlink/?linkid=870924
Comment:
    Annual booked Feb 14</t>
      </text>
    </comment>
    <comment ref="O215" authorId="329" shapeId="0" xr:uid="{474E3119-EEB1-4508-8954-8F9943B29BAC}">
      <text>
        <t>[Threaded comment]
Your version of Excel allows you to read this threaded comment; however, any edits to it will get removed if the file is opened in a newer version of Excel. Learn more: https://go.microsoft.com/fwlink/?linkid=870924
Comment:
    Annual booked April 15-16</t>
      </text>
    </comment>
    <comment ref="T215" authorId="330" shapeId="0" xr:uid="{3856CD41-2E42-4EA8-8F65-BF390ACF2327}">
      <text>
        <t>[Threaded comment]
Your version of Excel allows you to read this threaded comment; however, any edits to it will get removed if the file is opened in a newer version of Excel. Learn more: https://go.microsoft.com/fwlink/?linkid=870924
Comment:
    No Access</t>
      </text>
    </comment>
    <comment ref="U216" authorId="331" shapeId="0" xr:uid="{878E26ED-5E80-46BB-88B6-96C40D546DF1}">
      <text>
        <t>[Threaded comment]
Your version of Excel allows you to read this threaded comment; however, any edits to it will get removed if the file is opened in a newer version of Excel. Learn more: https://go.microsoft.com/fwlink/?linkid=870924
Comment:
    Annual booked Oct 14</t>
      </text>
    </comment>
    <comment ref="P217" authorId="332" shapeId="0" xr:uid="{C334E056-C3B1-470F-B9B8-27F9719B0B93}">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N218" authorId="333" shapeId="0" xr:uid="{0769C393-1358-4D75-A5F2-4B02B66E4E08}">
      <text>
        <t>[Threaded comment]
Your version of Excel allows you to read this threaded comment; however, any edits to it will get removed if the file is opened in a newer version of Excel. Learn more: https://go.microsoft.com/fwlink/?linkid=870924
Comment:
    Annual booked March 13</t>
      </text>
    </comment>
    <comment ref="O218" authorId="334" shapeId="0" xr:uid="{D0407844-68C7-41C4-A28D-DD3C674F1C17}">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T218" authorId="335" shapeId="0" xr:uid="{353E9C6E-175F-4198-A377-3234367D5A00}">
      <text>
        <t xml:space="preserve">[Threaded comment]
Your version of Excel allows you to read this threaded comment; however, any edits to it will get removed if the file is opened in a newer version of Excel. Learn more: https://go.microsoft.com/fwlink/?linkid=870924
Comment:
    Not tested due to delays in morning </t>
      </text>
    </comment>
    <comment ref="S219" authorId="336" shapeId="0" xr:uid="{2E757DCB-D9D4-4849-9513-B4D4084413A5}">
      <text>
        <t>[Threaded comment]
Your version of Excel allows you to read this threaded comment; however, any edits to it will get removed if the file is opened in a newer version of Excel. Learn more: https://go.microsoft.com/fwlink/?linkid=870924
Comment:
    Annual booked August 27</t>
      </text>
    </comment>
    <comment ref="T219" authorId="337" shapeId="0" xr:uid="{5A8901DD-FF33-4879-A1F6-E695BCB02B4C}">
      <text>
        <t>[Threaded comment]
Your version of Excel allows you to read this threaded comment; however, any edits to it will get removed if the file is opened in a newer version of Excel. Learn more: https://go.microsoft.com/fwlink/?linkid=870924
Comment:
    Annual booked August 27</t>
      </text>
    </comment>
    <comment ref="T220" authorId="338" shapeId="0" xr:uid="{726ADCD3-F01C-417C-BA81-EFC325AFCEFC}">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P221" authorId="339" shapeId="0" xr:uid="{FDE37076-F69F-4B08-9F4F-E9076D403E62}">
      <text>
        <t>[Threaded comment]
Your version of Excel allows you to read this threaded comment; however, any edits to it will get removed if the file is opened in a newer version of Excel. Learn more: https://go.microsoft.com/fwlink/?linkid=870924
Comment:
    Annual booked May 2</t>
      </text>
    </comment>
    <comment ref="R222" authorId="340" shapeId="0" xr:uid="{25F44901-8F6B-4F44-BA80-8094D1ADDC48}">
      <text>
        <t>[Threaded comment]
Your version of Excel allows you to read this threaded comment; however, any edits to it will get removed if the file is opened in a newer version of Excel. Learn more: https://go.microsoft.com/fwlink/?linkid=870924
Comment:
    Annual booked July 14</t>
      </text>
    </comment>
    <comment ref="R223" authorId="341" shapeId="0" xr:uid="{FA220510-C0E4-4D2F-82DE-22E5E544DB7D}">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M224" authorId="342" shapeId="0" xr:uid="{00CB13E4-81BC-46D0-B4FB-6349B3FFA274}">
      <text>
        <t>[Threaded comment]
Your version of Excel allows you to read this threaded comment; however, any edits to it will get removed if the file is opened in a newer version of Excel. Learn more: https://go.microsoft.com/fwlink/?linkid=870924
Comment:
    Annual booked Feb 12</t>
      </text>
    </comment>
    <comment ref="T224" authorId="343" shapeId="0" xr:uid="{FED6CE22-97EA-493E-8221-378A7AEE4CF6}">
      <text>
        <t>[Threaded comment]
Your version of Excel allows you to read this threaded comment; however, any edits to it will get removed if the file is opened in a newer version of Excel. Learn more: https://go.microsoft.com/fwlink/?linkid=870924
Comment:
    Skipped due technician appointment</t>
      </text>
    </comment>
    <comment ref="A225" authorId="344" shapeId="0" xr:uid="{33A09841-9913-445B-BE1F-37FA03536925}">
      <text>
        <t>[Threaded comment]
Your version of Excel allows you to read this threaded comment; however, any edits to it will get removed if the file is opened in a newer version of Excel. Learn more: https://go.microsoft.com/fwlink/?linkid=870924
Comment:
    Updated in ST</t>
      </text>
    </comment>
    <comment ref="O225" authorId="345" shapeId="0" xr:uid="{B7C4CAA9-54FC-4081-B759-013C51590B4B}">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M226" authorId="346" shapeId="0" xr:uid="{A6313C11-2C42-45E0-9173-364BF53E06C0}">
      <text>
        <t>[Threaded comment]
Your version of Excel allows you to read this threaded comment; however, any edits to it will get removed if the file is opened in a newer version of Excel. Learn more: https://go.microsoft.com/fwlink/?linkid=870924
Comment:
    Techs didn’t had a Edwards 65 key to access pannel</t>
      </text>
    </comment>
    <comment ref="W226" authorId="347" shapeId="0" xr:uid="{BFDE9747-C6D9-4DC3-8825-02982AC60D93}">
      <text>
        <t>[Threaded comment]
Your version of Excel allows you to read this threaded comment; however, any edits to it will get removed if the file is opened in a newer version of Excel. Learn more: https://go.microsoft.com/fwlink/?linkid=870924
Comment:
    Annual booked December 2</t>
      </text>
    </comment>
    <comment ref="R229" authorId="348" shapeId="0" xr:uid="{BE8AD14F-F7A5-42CD-AE4E-3D0BBA611AF8}">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N230" authorId="349" shapeId="0" xr:uid="{B866FC56-8326-4503-8654-B06EB375711B}">
      <text>
        <t>[Threaded comment]
Your version of Excel allows you to read this threaded comment; however, any edits to it will get removed if the file is opened in a newer version of Excel. Learn more: https://go.microsoft.com/fwlink/?linkid=870924
Comment:
    Annual booked March 21</t>
      </text>
    </comment>
    <comment ref="W230" authorId="350" shapeId="0" xr:uid="{E17E6EC0-CD9E-4EF9-9C99-8F6C5528BC82}">
      <text>
        <t>[Threaded comment]
Your version of Excel allows you to read this threaded comment; however, any edits to it will get removed if the file is opened in a newer version of Excel. Learn more: https://go.microsoft.com/fwlink/?linkid=870924
Comment:
    Not tested - monitoring long wait</t>
      </text>
    </comment>
    <comment ref="M232" authorId="351" shapeId="0" xr:uid="{8660BDF8-8792-43DE-9DC6-4B08A5ACBD94}">
      <text>
        <t>[Threaded comment]
Your version of Excel allows you to read this threaded comment; however, any edits to it will get removed if the file is opened in a newer version of Excel. Learn more: https://go.microsoft.com/fwlink/?linkid=870924
Comment:
    Annual booked Feb 4-5</t>
      </text>
    </comment>
    <comment ref="O232" authorId="352" shapeId="0" xr:uid="{F5C98F7D-2511-43AE-83A6-DE30DDCF6F5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232" authorId="353" shapeId="0" xr:uid="{96C6E272-33BF-477F-957C-8DC749A160F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232" authorId="354" shapeId="0" xr:uid="{ED23D0D7-4886-4FC7-8CFB-66AA72376A3B}">
      <text>
        <t>[Threaded comment]
Your version of Excel allows you to read this threaded comment; however, any edits to it will get removed if the file is opened in a newer version of Excel. Learn more: https://go.microsoft.com/fwlink/?linkid=870924
Comment:
    Not done due lack of time (service call)</t>
      </text>
    </comment>
    <comment ref="O233" authorId="355" shapeId="0" xr:uid="{742ACE27-7815-4FCD-A785-5416A0FE6E38}">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O234" authorId="356" shapeId="0" xr:uid="{A24BA2AC-5078-4C5D-942F-B0889D61DA41}">
      <text>
        <t>[Threaded comment]
Your version of Excel allows you to read this threaded comment; however, any edits to it will get removed if the file is opened in a newer version of Excel. Learn more: https://go.microsoft.com/fwlink/?linkid=870924
Comment:
    Annual booked April 10 &amp; 11</t>
      </text>
    </comment>
    <comment ref="R235" authorId="357" shapeId="0" xr:uid="{2B3B0638-4969-4B79-8C7E-C3A9A354F6FD}">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L236" authorId="358" shapeId="0" xr:uid="{1E6949B7-4BB8-4A50-B9C4-07B7492DC3E9}">
      <text>
        <t>[Threaded comment]
Your version of Excel allows you to read this threaded comment; however, any edits to it will get removed if the file is opened in a newer version of Excel. Learn more: https://go.microsoft.com/fwlink/?linkid=870924
Comment:
    No access</t>
      </text>
    </comment>
    <comment ref="U237" authorId="359" shapeId="0" xr:uid="{2FC64493-F576-43FA-9336-035050916E53}">
      <text>
        <t>[Threaded comment]
Your version of Excel allows you to read this threaded comment; however, any edits to it will get removed if the file is opened in a newer version of Excel. Learn more: https://go.microsoft.com/fwlink/?linkid=870924
Comment:
    No access</t>
      </text>
    </comment>
    <comment ref="W237" authorId="360" shapeId="0" xr:uid="{9E36766F-85DD-4651-910E-AEE636821DDD}">
      <text>
        <t>[Threaded comment]
Your version of Excel allows you to read this threaded comment; however, any edits to it will get removed if the file is opened in a newer version of Excel. Learn more: https://go.microsoft.com/fwlink/?linkid=870924
Comment:
    Annual booked Dec 10-11</t>
      </text>
    </comment>
    <comment ref="W238" authorId="361" shapeId="0" xr:uid="{11C729E3-178E-4F61-A712-A26E994DD2DE}">
      <text>
        <t>[Threaded comment]
Your version of Excel allows you to read this threaded comment; however, any edits to it will get removed if the file is opened in a newer version of Excel. Learn more: https://go.microsoft.com/fwlink/?linkid=870924
Comment:
    Skipped. Projects</t>
      </text>
    </comment>
    <comment ref="M239" authorId="362" shapeId="0" xr:uid="{3C475E7D-5A8D-4632-B36C-FF2F89E9FBAA}">
      <text>
        <t>[Threaded comment]
Your version of Excel allows you to read this threaded comment; however, any edits to it will get removed if the file is opened in a newer version of Excel. Learn more: https://go.microsoft.com/fwlink/?linkid=870924
Comment:
    Annual booked February 3</t>
      </text>
    </comment>
    <comment ref="L240" authorId="363" shapeId="0" xr:uid="{333942CD-819B-4956-A21D-7A30CC557BD2}">
      <text>
        <t xml:space="preserve">[Threaded comment]
Your version of Excel allows you to read this threaded comment; however, any edits to it will get removed if the file is opened in a newer version of Excel. Learn more: https://go.microsoft.com/fwlink/?linkid=870924
Comment:
     No security account. Not test.   </t>
      </text>
    </comment>
    <comment ref="M240" authorId="364" shapeId="0" xr:uid="{25F1B949-60A9-4A10-AD9E-DA855BBEB17B}">
      <text>
        <t xml:space="preserve">[Threaded comment]
Your version of Excel allows you to read this threaded comment; however, any edits to it will get removed if the file is opened in a newer version of Excel. Learn more: https://go.microsoft.com/fwlink/?linkid=870924
Comment:
     No security account. Not test.   </t>
      </text>
    </comment>
    <comment ref="S240" authorId="365" shapeId="0" xr:uid="{8FB67B00-AEC3-416C-A2DA-3E973BF577D3}">
      <text>
        <t>[Threaded comment]
Your version of Excel allows you to read this threaded comment; however, any edits to it will get removed if the file is opened in a newer version of Excel. Learn more: https://go.microsoft.com/fwlink/?linkid=870924
Comment:
    Annual booked August 28</t>
      </text>
    </comment>
    <comment ref="P241" authorId="366" shapeId="0" xr:uid="{10B67A7C-697A-4CD3-AB54-1FB62CCA0C58}">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V241" authorId="367" shapeId="0" xr:uid="{A3652435-60C4-4D5C-871B-757669902469}">
      <text>
        <t>[Threaded comment]
Your version of Excel allows you to read this threaded comment; however, any edits to it will get removed if the file is opened in a newer version of Excel. Learn more: https://go.microsoft.com/fwlink/?linkid=870924
Comment:
    Skipped due inspection repair</t>
      </text>
    </comment>
    <comment ref="L243" authorId="368" shapeId="0" xr:uid="{770CA328-5B1B-497B-813A-66B942CDE877}">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R243" authorId="369" shapeId="0" xr:uid="{B6BE2B1B-212D-4EAE-BA32-CB942E65BF0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243" authorId="370" shapeId="0" xr:uid="{EB45EA3E-4A18-451B-9573-7D6BBC759751}">
      <text>
        <t>[Threaded comment]
Your version of Excel allows you to read this threaded comment; however, any edits to it will get removed if the file is opened in a newer version of Excel. Learn more: https://go.microsoft.com/fwlink/?linkid=870924
Comment:
    Annual booked Aug 13-14</t>
      </text>
    </comment>
    <comment ref="V243" authorId="371" shapeId="0" xr:uid="{1E44F793-AB17-48DA-916E-FE504E03FA1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244" authorId="372" shapeId="0" xr:uid="{4D1A5A0C-F2C7-4322-B635-502EA4B9054F}">
      <text>
        <t>[Threaded comment]
Your version of Excel allows you to read this threaded comment; however, any edits to it will get removed if the file is opened in a newer version of Excel. Learn more: https://go.microsoft.com/fwlink/?linkid=870924
Comment:
    Annual booked Dec 15</t>
      </text>
    </comment>
    <comment ref="N245" authorId="373" shapeId="0" xr:uid="{6C1CD195-D9D1-45DB-87CB-93BD9896214F}">
      <text>
        <t>[Threaded comment]
Your version of Excel allows you to read this threaded comment; however, any edits to it will get removed if the file is opened in a newer version of Excel. Learn more: https://go.microsoft.com/fwlink/?linkid=870924
Comment:
    New monitoring. Need password.</t>
      </text>
    </comment>
    <comment ref="P245" authorId="374" shapeId="0" xr:uid="{AE8026BB-3456-4D65-BECA-C20C0C76C398}">
      <text>
        <t>[Threaded comment]
Your version of Excel allows you to read this threaded comment; however, any edits to it will get removed if the file is opened in a newer version of Excel. Learn more: https://go.microsoft.com/fwlink/?linkid=870924
Comment:
    Annual booked May 21-23</t>
      </text>
    </comment>
    <comment ref="W245" authorId="375" shapeId="0" xr:uid="{B62FCE40-3C01-4ADB-9661-890A6B29059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246" authorId="376" shapeId="0" xr:uid="{59E2F3C4-1D79-408E-973A-8FF48CC474A2}">
      <text>
        <t>[Threaded comment]
Your version of Excel allows you to read this threaded comment; however, any edits to it will get removed if the file is opened in a newer version of Excel. Learn more: https://go.microsoft.com/fwlink/?linkid=870924
Comment:
    Annual and MBT done during January. Skipped in February</t>
      </text>
    </comment>
    <comment ref="M246" authorId="377" shapeId="0" xr:uid="{D903F0B6-0E6B-491A-BEDC-61E1EC24C5D6}">
      <text>
        <t>[Threaded comment]
Your version of Excel allows you to read this threaded comment; however, any edits to it will get removed if the file is opened in a newer version of Excel. Learn more: https://go.microsoft.com/fwlink/?linkid=870924
Comment:
    Annual and MBT done during January. Skipped in February</t>
      </text>
    </comment>
    <comment ref="N247" authorId="378" shapeId="0" xr:uid="{94012067-479C-4E96-941F-54DC5D8DF4E7}">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W247" authorId="379" shapeId="0" xr:uid="{784C4CA4-3217-470B-862B-29305E809922}">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248" authorId="380" shapeId="0" xr:uid="{79736D62-629C-43D1-83AD-39304A1C389D}">
      <text>
        <t>[Threaded comment]
Your version of Excel allows you to read this threaded comment; however, any edits to it will get removed if the file is opened in a newer version of Excel. Learn more: https://go.microsoft.com/fwlink/?linkid=870924
Comment:
    Annual booked Aug 7</t>
      </text>
    </comment>
    <comment ref="P249" authorId="381" shapeId="0" xr:uid="{83474104-C60C-4CF0-9586-BFE86D85597D}">
      <text>
        <t>[Threaded comment]
Your version of Excel allows you to read this threaded comment; however, any edits to it will get removed if the file is opened in a newer version of Excel. Learn more: https://go.microsoft.com/fwlink/?linkid=870924
Comment:
    Annual booked May 13 &amp; 14</t>
      </text>
    </comment>
    <comment ref="N250" authorId="382" shapeId="0" xr:uid="{D505ABBB-6C81-4490-B57E-4686AA96F57D}">
      <text>
        <t>[Threaded comment]
Your version of Excel allows you to read this threaded comment; however, any edits to it will get removed if the file is opened in a newer version of Excel. Learn more: https://go.microsoft.com/fwlink/?linkid=870924
Comment:
    New monitoring. Need password.</t>
      </text>
    </comment>
    <comment ref="P250" authorId="383" shapeId="0" xr:uid="{4FB6050A-66E0-4CB2-A133-CC4516ABE454}">
      <text>
        <t>[Threaded comment]
Your version of Excel allows you to read this threaded comment; however, any edits to it will get removed if the file is opened in a newer version of Excel. Learn more: https://go.microsoft.com/fwlink/?linkid=870924
Comment:
    Annual booked May 21-23</t>
      </text>
    </comment>
    <comment ref="W250" authorId="384" shapeId="0" xr:uid="{364D59C0-BE8E-4DA2-8E8A-1572EABB662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251" authorId="385" shapeId="0" xr:uid="{71B770F9-DA63-4EB3-9B23-2A7B3B45D1F7}">
      <text>
        <t>[Threaded comment]
Your version of Excel allows you to read this threaded comment; however, any edits to it will get removed if the file is opened in a newer version of Excel. Learn more: https://go.microsoft.com/fwlink/?linkid=870924
Comment:
    Annual booked Aug 7</t>
      </text>
    </comment>
    <comment ref="P252" authorId="386" shapeId="0" xr:uid="{476BD111-FBCB-4EB7-8908-7E248BBA7EAD}">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P253" authorId="387" shapeId="0" xr:uid="{0D12F06E-1F92-4590-BBED-2C937543D345}">
      <text>
        <t>[Threaded comment]
Your version of Excel allows you to read this threaded comment; however, any edits to it will get removed if the file is opened in a newer version of Excel. Learn more: https://go.microsoft.com/fwlink/?linkid=870924
Comment:
    Annual booked May 6</t>
      </text>
    </comment>
    <comment ref="T253" authorId="388" shapeId="0" xr:uid="{86D4CF11-DEBA-4639-83F5-371CEC164455}">
      <text>
        <t>[Threaded comment]
Your version of Excel allows you to read this threaded comment; however, any edits to it will get removed if the file is opened in a newer version of Excel. Learn more: https://go.microsoft.com/fwlink/?linkid=870924
Comment:
    No key on ring per tech</t>
      </text>
    </comment>
    <comment ref="V254" authorId="389" shapeId="0" xr:uid="{AB38F161-3347-467B-B5B7-978A32AC593D}">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O255" authorId="390" shapeId="0" xr:uid="{4D4FAE32-0E76-447A-9CDD-DB1DB1772CC4}">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U256" authorId="391" shapeId="0" xr:uid="{DD2720CE-63F3-4F48-910D-4E15F30DC2EC}">
      <text>
        <t>[Threaded comment]
Your version of Excel allows you to read this threaded comment; however, any edits to it will get removed if the file is opened in a newer version of Excel. Learn more: https://go.microsoft.com/fwlink/?linkid=870924
Comment:
    Annual booked Oct 22</t>
      </text>
    </comment>
    <comment ref="R257" authorId="392" shapeId="0" xr:uid="{B0595103-57AD-4FAA-8D4C-A2310164E41F}">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N258" authorId="393" shapeId="0" xr:uid="{A9DB2C76-9990-4A68-A7CB-848944A279B2}">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U259" authorId="394" shapeId="0" xr:uid="{50D598E5-4E2F-48AB-9C23-E82BFDE6CB20}">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V259" authorId="395" shapeId="0" xr:uid="{5B9E5345-8E50-4A1F-B511-37D862293EC1}">
      <text>
        <t>[Threaded comment]
Your version of Excel allows you to read this threaded comment; however, any edits to it will get removed if the file is opened in a newer version of Excel. Learn more: https://go.microsoft.com/fwlink/?linkid=870924
Comment:
    Annual booked Oct 23</t>
      </text>
    </comment>
    <comment ref="L260" authorId="396" shapeId="0" xr:uid="{F8FEDFB5-FB1A-4CF9-B14F-1DA699B9EB88}">
      <text>
        <t>[Threaded comment]
Your version of Excel allows you to read this threaded comment; however, any edits to it will get removed if the file is opened in a newer version of Excel. Learn more: https://go.microsoft.com/fwlink/?linkid=870924
Comment:
    Skipped during January</t>
      </text>
    </comment>
    <comment ref="W260" authorId="397" shapeId="0" xr:uid="{CC85C223-D7F8-4B63-9014-BA016A6F7A2A}">
      <text>
        <t>[Threaded comment]
Your version of Excel allows you to read this threaded comment; however, any edits to it will get removed if the file is opened in a newer version of Excel. Learn more: https://go.microsoft.com/fwlink/?linkid=870924
Comment:
    Annual booked December 2</t>
      </text>
    </comment>
    <comment ref="R261" authorId="398" shapeId="0" xr:uid="{226B2A05-A965-48C5-BA56-4805DEF6B719}">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S262" authorId="399" shapeId="0" xr:uid="{9D575CE4-D3CD-4174-8D5C-B702C60D544B}">
      <text>
        <t>[Threaded comment]
Your version of Excel allows you to read this threaded comment; however, any edits to it will get removed if the file is opened in a newer version of Excel. Learn more: https://go.microsoft.com/fwlink/?linkid=870924
Comment:
    Annual booked Aug 13-14</t>
      </text>
    </comment>
    <comment ref="M263" authorId="400" shapeId="0" xr:uid="{2305F7C3-26D2-4269-970D-4C663417B94C}">
      <text>
        <t>[Threaded comment]
Your version of Excel allows you to read this threaded comment; however, any edits to it will get removed if the file is opened in a newer version of Excel. Learn more: https://go.microsoft.com/fwlink/?linkid=870924
Comment:
    Annual booked Feb 24</t>
      </text>
    </comment>
    <comment ref="R264" authorId="401" shapeId="0" xr:uid="{0A62F2AE-40BD-4B60-AE31-65A874A0870D}">
      <text>
        <t>[Threaded comment]
Your version of Excel allows you to read this threaded comment; however, any edits to it will get removed if the file is opened in a newer version of Excel. Learn more: https://go.microsoft.com/fwlink/?linkid=870924
Comment:
    Annual booked July 16</t>
      </text>
    </comment>
    <comment ref="N265" authorId="402" shapeId="0" xr:uid="{7E931EEB-EA5A-45FC-9EA7-54ACEEDFE289}">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O265" authorId="403" shapeId="0" xr:uid="{9C2E8187-E776-40B5-A0BD-4D358E5F287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265" authorId="404" shapeId="0" xr:uid="{9C356788-096E-4413-8AD2-08AF7FD34BE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265" authorId="405" shapeId="0" xr:uid="{06448D45-59BB-4349-A4AA-675ADB2648E0}">
      <text>
        <t>[Threaded comment]
Your version of Excel allows you to read this threaded comment; however, any edits to it will get removed if the file is opened in a newer version of Excel. Learn more: https://go.microsoft.com/fwlink/?linkid=870924
Comment:
    Not done due lack of time (service call)</t>
      </text>
    </comment>
    <comment ref="W266" authorId="406" shapeId="0" xr:uid="{DCE9D6AC-F58C-466B-8B55-D2A2DCCEF61E}">
      <text>
        <t>[Threaded comment]
Your version of Excel allows you to read this threaded comment; however, any edits to it will get removed if the file is opened in a newer version of Excel. Learn more: https://go.microsoft.com/fwlink/?linkid=870924
Comment:
    Not done due construction</t>
      </text>
    </comment>
    <comment ref="L267" authorId="407" shapeId="0" xr:uid="{8067AAC9-F976-4F20-880B-1BD22170931F}">
      <text>
        <t xml:space="preserve">[Threaded comment]
Your version of Excel allows you to read this threaded comment; however, any edits to it will get removed if the file is opened in a newer version of Excel. Learn more: https://go.microsoft.com/fwlink/?linkid=870924
Comment:
    Cancelled our services as of January 1, 2025
</t>
      </text>
    </comment>
    <comment ref="L268" authorId="408" shapeId="0" xr:uid="{4C698404-4CC7-436C-9E76-A0A08AC030CE}">
      <text>
        <t>[Threaded comment]
Your version of Excel allows you to read this threaded comment; however, any edits to it will get removed if the file is opened in a newer version of Excel. Learn more: https://go.microsoft.com/fwlink/?linkid=870924
Comment:
    Building has been sold. MBT done until February 2025 - Newport</t>
      </text>
    </comment>
    <comment ref="M268" authorId="409" shapeId="0" xr:uid="{B3FFE7C3-E96F-4E3A-A589-81134295E25E}">
      <text>
        <t>[Threaded comment]
Your version of Excel allows you to read this threaded comment; however, any edits to it will get removed if the file is opened in a newer version of Excel. Learn more: https://go.microsoft.com/fwlink/?linkid=870924
Comment:
    Building has been sold. MBT done until February 2025 - Newport</t>
      </text>
    </comment>
    <comment ref="N268" authorId="410" shapeId="0" xr:uid="{2CC7CE85-2442-4923-AF0A-A90E286D6565}">
      <text>
        <t>[Threaded comment]
Your version of Excel allows you to read this threaded comment; however, any edits to it will get removed if the file is opened in a newer version of Excel. Learn more: https://go.microsoft.com/fwlink/?linkid=870924
Comment:
    Skipped in March. Back in April with new owner</t>
      </text>
    </comment>
    <comment ref="P268" authorId="411" shapeId="0" xr:uid="{F6DCD2FE-0D04-A846-B89C-AB52436CB804}">
      <text>
        <t>[Threaded comment]
Your version of Excel allows you to read this threaded comment; however, any edits to it will get removed if the file is opened in a newer version of Excel. Learn more: https://go.microsoft.com/fwlink/?linkid=870924
Comment:
    Annual booked May 8</t>
      </text>
    </comment>
    <comment ref="O269" authorId="412" shapeId="0" xr:uid="{9088CB0B-BD4E-4017-B3A6-3868B7EADD21}">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P269" authorId="413" shapeId="0" xr:uid="{765EDB7F-A792-49D9-86B5-211E1AF204B4}">
      <text>
        <t>[Threaded comment]
Your version of Excel allows you to read this threaded comment; however, any edits to it will get removed if the file is opened in a newer version of Excel. Learn more: https://go.microsoft.com/fwlink/?linkid=870924
Comment:
    No Allen key to test pull station</t>
      </text>
    </comment>
    <comment ref="W269" authorId="414" shapeId="0" xr:uid="{5910A459-C765-4178-AC81-0570E814C6C7}">
      <text>
        <t>[Threaded comment]
Your version of Excel allows you to read this threaded comment; however, any edits to it will get removed if the file is opened in a newer version of Excel. Learn more: https://go.microsoft.com/fwlink/?linkid=870924
Comment:
    No Allen key to test pull station</t>
      </text>
    </comment>
    <comment ref="S270" authorId="415" shapeId="0" xr:uid="{5DF227AC-3619-4538-A6EA-72B340391D11}">
      <text>
        <t>[Threaded comment]
Your version of Excel allows you to read this threaded comment; however, any edits to it will get removed if the file is opened in a newer version of Excel. Learn more: https://go.microsoft.com/fwlink/?linkid=870924
Comment:
    Annual booked August 18</t>
      </text>
    </comment>
    <comment ref="N271" authorId="416" shapeId="0" xr:uid="{08A3018A-303F-44F3-8578-46B5756ECDDC}">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R273" authorId="417" shapeId="0" xr:uid="{B48FEBBA-35A0-45E0-B822-380E5DDABD5D}">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O275" authorId="418" shapeId="0" xr:uid="{CC61C6A0-3B33-463B-BA83-8AD120B89992}">
      <text>
        <t>[Threaded comment]
Your version of Excel allows you to read this threaded comment; however, any edits to it will get removed if the file is opened in a newer version of Excel. Learn more: https://go.microsoft.com/fwlink/?linkid=870924
Comment:
    Road closed. No Access</t>
      </text>
    </comment>
    <comment ref="R275" authorId="419" shapeId="0" xr:uid="{4387697F-B36F-4AC5-9832-C17D8A039A73}">
      <text>
        <t>[Threaded comment]
Your version of Excel allows you to read this threaded comment; however, any edits to it will get removed if the file is opened in a newer version of Excel. Learn more: https://go.microsoft.com/fwlink/?linkid=870924
Comment:
    Annual booked July 25</t>
      </text>
    </comment>
    <comment ref="L276" authorId="420" shapeId="0" xr:uid="{56153C9A-33A4-44A6-BC0C-EAED8A826C2F}">
      <text>
        <t>[Threaded comment]
Your version of Excel allows you to read this threaded comment; however, any edits to it will get removed if the file is opened in a newer version of Excel. Learn more: https://go.microsoft.com/fwlink/?linkid=870924
Comment:
    Annual &amp; MBT done in January</t>
      </text>
    </comment>
    <comment ref="M276" authorId="421" shapeId="0" xr:uid="{8D2CDC57-B3F4-47D7-829D-7626EE5E3139}">
      <text>
        <t>[Threaded comment]
Your version of Excel allows you to read this threaded comment; however, any edits to it will get removed if the file is opened in a newer version of Excel. Learn more: https://go.microsoft.com/fwlink/?linkid=870924
Comment:
    Annual in January 27</t>
      </text>
    </comment>
    <comment ref="N276" authorId="422" shapeId="0" xr:uid="{1A1735BC-D973-45BA-AE56-213C9030912D}">
      <text>
        <t>[Threaded comment]
Your version of Excel allows you to read this threaded comment; however, any edits to it will get removed if the file is opened in a newer version of Excel. Learn more: https://go.microsoft.com/fwlink/?linkid=870924
Comment:
    No access due to a dance competition.</t>
      </text>
    </comment>
    <comment ref="O276" authorId="423" shapeId="0" xr:uid="{39292BD1-8A7F-43A6-9927-82B8055FDB79}">
      <text>
        <t>[Threaded comment]
Your version of Excel allows you to read this threaded comment; however, any edits to it will get removed if the file is opened in a newer version of Excel. Learn more: https://go.microsoft.com/fwlink/?linkid=870924
Comment:
    No access due to a event</t>
      </text>
    </comment>
    <comment ref="W277" authorId="424" shapeId="0" xr:uid="{95B2AECE-3043-4BCF-A9A2-D045BACDC56B}">
      <text>
        <t>[Threaded comment]
Your version of Excel allows you to read this threaded comment; however, any edits to it will get removed if the file is opened in a newer version of Excel. Learn more: https://go.microsoft.com/fwlink/?linkid=870924
Comment:
    Annual booked December 17-18</t>
      </text>
    </comment>
    <comment ref="L279" authorId="425" shapeId="0" xr:uid="{EFDBA03A-BCD4-4210-946A-BBAB8EAA71A7}">
      <text>
        <t>[Threaded comment]
Your version of Excel allows you to read this threaded comment; however, any edits to it will get removed if the file is opened in a newer version of Excel. Learn more: https://go.microsoft.com/fwlink/?linkid=870924
Comment:
    Dan was not in office and asked to skip this month.</t>
      </text>
    </comment>
    <comment ref="M279" authorId="426" shapeId="0" xr:uid="{1905CD7C-C062-486C-9406-845AE7934F42}">
      <text>
        <t>[Threaded comment]
Your version of Excel allows you to read this threaded comment; however, any edits to it will get removed if the file is opened in a newer version of Excel. Learn more: https://go.microsoft.com/fwlink/?linkid=870924
Comment:
    Annual booked Feb 4-6</t>
      </text>
    </comment>
    <comment ref="S279" authorId="427" shapeId="0" xr:uid="{8D537543-12BF-4561-8739-432DFB6ECAE3}">
      <text>
        <t>[Threaded comment]
Your version of Excel allows you to read this threaded comment; however, any edits to it will get removed if the file is opened in a newer version of Excel. Learn more: https://go.microsoft.com/fwlink/?linkid=870924
Comment:
    Dan was not in office and asked to skip this month.</t>
      </text>
    </comment>
    <comment ref="W279" authorId="428" shapeId="0" xr:uid="{5D5752E7-03B1-4977-BFB9-5318DE743F97}">
      <text>
        <t>[Threaded comment]
Your version of Excel allows you to read this threaded comment; however, any edits to it will get removed if the file is opened in a newer version of Excel. Learn more: https://go.microsoft.com/fwlink/?linkid=870924
Comment:
    No Access but charging for techs time</t>
      </text>
    </comment>
    <comment ref="R281" authorId="429" shapeId="0" xr:uid="{8AC8E420-8410-421F-BD32-626538BE17CC}">
      <text>
        <t>[Threaded comment]
Your version of Excel allows you to read this threaded comment; however, any edits to it will get removed if the file is opened in a newer version of Excel. Learn more: https://go.microsoft.com/fwlink/?linkid=870924
Comment:
    Annual booked July 25</t>
      </text>
    </comment>
    <comment ref="M282" authorId="430" shapeId="0" xr:uid="{4059F834-66FE-4DD9-A170-B5E13AA9010C}">
      <text>
        <t>[Threaded comment]
Your version of Excel allows you to read this threaded comment; however, any edits to it will get removed if the file is opened in a newer version of Excel. Learn more: https://go.microsoft.com/fwlink/?linkid=870924
Comment:
    Annual booked February 12</t>
      </text>
    </comment>
    <comment ref="R283" authorId="431" shapeId="0" xr:uid="{312173A5-1B97-484E-97C5-64F66BDCFF25}">
      <text>
        <t>[Threaded comment]
Your version of Excel allows you to read this threaded comment; however, any edits to it will get removed if the file is opened in a newer version of Excel. Learn more: https://go.microsoft.com/fwlink/?linkid=870924
Comment:
    Annual booked July 2</t>
      </text>
    </comment>
    <comment ref="P284" authorId="432" shapeId="0" xr:uid="{2A14D861-443C-4B14-B92C-10881BEDFA18}">
      <text>
        <t>[Threaded comment]
Your version of Excel allows you to read this threaded comment; however, any edits to it will get removed if the file is opened in a newer version of Excel. Learn more: https://go.microsoft.com/fwlink/?linkid=870924
Comment:
    Annual booked April 21</t>
      </text>
    </comment>
    <comment ref="M285" authorId="433" shapeId="0" xr:uid="{7165986F-ADF5-42AF-944F-EFFAB185B791}">
      <text>
        <t>[Threaded comment]
Your version of Excel allows you to read this threaded comment; however, any edits to it will get removed if the file is opened in a newer version of Excel. Learn more: https://go.microsoft.com/fwlink/?linkid=870924
Comment:
    Annual booked February 12 &amp; 13</t>
      </text>
    </comment>
    <comment ref="V286" authorId="434" shapeId="0" xr:uid="{FE456BAE-2E7D-451D-8ACB-2A15169C329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287" authorId="435" shapeId="0" xr:uid="{EC1AB79C-0FDB-4F9F-A97D-1A05B18E64B3}">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O287" authorId="436" shapeId="0" xr:uid="{01B83D86-78A1-4C2A-95CA-578B07B4F7BC}">
      <text>
        <t>[Threaded comment]
Your version of Excel allows you to read this threaded comment; however, any edits to it will get removed if the file is opened in a newer version of Excel. Learn more: https://go.microsoft.com/fwlink/?linkid=870924
Comment:
    Annual booked April 11</t>
      </text>
    </comment>
    <comment ref="U288" authorId="437" shapeId="0" xr:uid="{B5416BA6-9732-4453-A394-EEA46E15A7D1}">
      <text>
        <t>[Threaded comment]
Your version of Excel allows you to read this threaded comment; however, any edits to it will get removed if the file is opened in a newer version of Excel. Learn more: https://go.microsoft.com/fwlink/?linkid=870924
Comment:
    Annual booked Oct 24</t>
      </text>
    </comment>
    <comment ref="V288" authorId="438" shapeId="0" xr:uid="{D6D01A44-B1CB-4BE8-8F81-57809CE5A65C}">
      <text>
        <t>[Threaded comment]
Your version of Excel allows you to read this threaded comment; however, any edits to it will get removed if the file is opened in a newer version of Excel. Learn more: https://go.microsoft.com/fwlink/?linkid=870924
Comment:
    Rate to be increased - see comment</t>
      </text>
    </comment>
    <comment ref="W288" authorId="439" shapeId="0" xr:uid="{936ECF02-D9E2-4396-A9A4-B411A0C91408}">
      <text>
        <t>[Threaded comment]
Your version of Excel allows you to read this threaded comment; however, any edits to it will get removed if the file is opened in a newer version of Excel. Learn more: https://go.microsoft.com/fwlink/?linkid=870924
Comment:
    Rate to be increased - see comment</t>
      </text>
    </comment>
    <comment ref="V289" authorId="440" shapeId="0" xr:uid="{8B88775B-088C-4F52-ACDB-5A8FBA501867}">
      <text>
        <t>[Threaded comment]
Your version of Excel allows you to read this threaded comment; however, any edits to it will get removed if the file is opened in a newer version of Excel. Learn more: https://go.microsoft.com/fwlink/?linkid=870924
Comment:
    Annual booked Nov 7</t>
      </text>
    </comment>
    <comment ref="M290" authorId="441" shapeId="0" xr:uid="{DC101B44-1AEB-498F-BFFC-74EEC941D644}">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N290" authorId="442" shapeId="0" xr:uid="{9A10962A-580E-4A20-8ED1-C8B5628A4F72}">
      <text>
        <t>[Threaded comment]
Your version of Excel allows you to read this threaded comment; however, any edits to it will get removed if the file is opened in a newer version of Excel. Learn more: https://go.microsoft.com/fwlink/?linkid=870924
Comment:
    Annual booked in February 24 - MBT and Annual done In February</t>
      </text>
    </comment>
    <comment ref="T291" authorId="443" shapeId="0" xr:uid="{4ED688CB-7AC9-40D1-B310-0F45E864EF44}">
      <text>
        <t>[Threaded comment]
Your version of Excel allows you to read this threaded comment; however, any edits to it will get removed if the file is opened in a newer version of Excel. Learn more: https://go.microsoft.com/fwlink/?linkid=870924
Comment:
    Annual booked September 26</t>
      </text>
    </comment>
    <comment ref="M292" authorId="444" shapeId="0" xr:uid="{6DC4376C-A36F-40F8-BEB0-F4BAF508408A}">
      <text>
        <t>[Threaded comment]
Your version of Excel allows you to read this threaded comment; however, any edits to it will get removed if the file is opened in a newer version of Excel. Learn more: https://go.microsoft.com/fwlink/?linkid=870924
Comment:
    Annual booked Feb 3</t>
      </text>
    </comment>
    <comment ref="R293" authorId="445" shapeId="0" xr:uid="{A1BB7007-626E-4874-8567-5EECCD60882B}">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S293" authorId="446" shapeId="0" xr:uid="{3EFB537B-8447-4B12-9273-BDDAF4FE6C9B}">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T293" authorId="447" shapeId="0" xr:uid="{1309C9BC-E706-46AF-8C5A-EA925DAD535A}">
      <text>
        <t>[Threaded comment]
Your version of Excel allows you to read this threaded comment; however, any edits to it will get removed if the file is opened in a newer version of Excel. Learn more: https://go.microsoft.com/fwlink/?linkid=870924
Comment:
    First 3 months are free</t>
      </text>
    </comment>
    <comment ref="U293" authorId="448" shapeId="0" xr:uid="{6C373378-2764-4D29-862B-0305C5973331}">
      <text>
        <t>[Threaded comment]
Your version of Excel allows you to read this threaded comment; however, any edits to it will get removed if the file is opened in a newer version of Excel. Learn more: https://go.microsoft.com/fwlink/?linkid=870924
Comment:
    No keys. Skipped due service call</t>
      </text>
    </comment>
    <comment ref="U294" authorId="449" shapeId="0" xr:uid="{78363004-5BFA-4CA1-8F9C-5E669F569B26}">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N296" authorId="450" shapeId="0" xr:uid="{A00E2F38-C121-4309-B881-D64A6AA5FD30}">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L297" authorId="451" shapeId="0" xr:uid="{8F139914-D9B2-44A4-B092-F2A6901EDD3C}">
      <text>
        <t>[Threaded comment]
Your version of Excel allows you to read this threaded comment; however, any edits to it will get removed if the file is opened in a newer version of Excel. Learn more: https://go.microsoft.com/fwlink/?linkid=870924
Comment:
    Annual &amp; MBT done in January</t>
      </text>
    </comment>
    <comment ref="M297" authorId="452" shapeId="0" xr:uid="{6D6CCB6E-72DC-4450-BD11-5DAC6DC932DA}">
      <text>
        <t>[Threaded comment]
Your version of Excel allows you to read this threaded comment; however, any edits to it will get removed if the file is opened in a newer version of Excel. Learn more: https://go.microsoft.com/fwlink/?linkid=870924
Comment:
    Annual in January 29</t>
      </text>
    </comment>
    <comment ref="T298" authorId="453" shapeId="0" xr:uid="{3FD74F06-A3C4-4BF5-A086-B8BD8EBC524E}">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U298" authorId="454" shapeId="0" xr:uid="{8E4E8B9B-A3BF-4E11-9EA7-7C3DC4806877}">
      <text>
        <t>[Threaded comment]
Your version of Excel allows you to read this threaded comment; however, any edits to it will get removed if the file is opened in a newer version of Excel. Learn more: https://go.microsoft.com/fwlink/?linkid=870924
Comment:
    Annual booked Sept 29</t>
      </text>
    </comment>
    <comment ref="S299" authorId="455" shapeId="0" xr:uid="{8F6AF507-DEE0-4A43-BF2C-E4DE85369B6C}">
      <text>
        <t>[Threaded comment]
Your version of Excel allows you to read this threaded comment; however, any edits to it will get removed if the file is opened in a newer version of Excel. Learn more: https://go.microsoft.com/fwlink/?linkid=870924
Comment:
    Annual booked August 19</t>
      </text>
    </comment>
    <comment ref="R300" authorId="456" shapeId="0" xr:uid="{4386BDB4-544F-44C7-A216-DAF1C74A0E34}">
      <text>
        <t>[Threaded comment]
Your version of Excel allows you to read this threaded comment; however, any edits to it will get removed if the file is opened in a newer version of Excel. Learn more: https://go.microsoft.com/fwlink/?linkid=870924
Comment:
    Annual booked July 23</t>
      </text>
    </comment>
    <comment ref="T300" authorId="457" shapeId="0" xr:uid="{94441DDE-BFC7-4F1F-A7AB-04403375DB3C}">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302" authorId="458" shapeId="0" xr:uid="{98CD9833-9D91-4D94-8E00-5DED69A05D73}">
      <text>
        <t>[Threaded comment]
Your version of Excel allows you to read this threaded comment; however, any edits to it will get removed if the file is opened in a newer version of Excel. Learn more: https://go.microsoft.com/fwlink/?linkid=870924
Comment:
    Annual booked July 21-24</t>
      </text>
    </comment>
    <comment ref="A303" authorId="459" shapeId="0" xr:uid="{FDC36E07-E7BC-4897-87F8-4EE071B76241}">
      <text>
        <t>[Threaded comment]
Your version of Excel allows you to read this threaded comment; however, any edits to it will get removed if the file is opened in a newer version of Excel. Learn more: https://go.microsoft.com/fwlink/?linkid=870924
Comment:
    updated address (includes Root Cellar</t>
      </text>
    </comment>
    <comment ref="N303" authorId="460" shapeId="0" xr:uid="{3FAAB279-55A5-4BD7-998F-E3BC8845E34F}">
      <text>
        <t>[Threaded comment]
Your version of Excel allows you to read this threaded comment; however, any edits to it will get removed if the file is opened in a newer version of Excel. Learn more: https://go.microsoft.com/fwlink/?linkid=870924
Comment:
    Annual booked March 5</t>
      </text>
    </comment>
    <comment ref="N304" authorId="461" shapeId="0" xr:uid="{8E794F2A-78C3-42EA-AAA8-5E0D8A504EA8}">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P304" authorId="462" shapeId="0" xr:uid="{DDF4B224-B25E-4377-953A-4585B0B9E186}">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T305" authorId="463" shapeId="0" xr:uid="{B215F01E-082C-49E9-8149-21FE526F95B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O306" authorId="464" shapeId="0" xr:uid="{13E81891-C683-4189-96A3-F6CE2E852113}">
      <text>
        <t>[Threaded comment]
Your version of Excel allows you to read this threaded comment; however, any edits to it will get removed if the file is opened in a newer version of Excel. Learn more: https://go.microsoft.com/fwlink/?linkid=870924
Comment:
    Annual booked April 9</t>
      </text>
    </comment>
    <comment ref="R307" authorId="465" shapeId="0" xr:uid="{6541A218-DC06-4D7F-B542-B4431CEE23E9}">
      <text>
        <t>[Threaded comment]
Your version of Excel allows you to read this threaded comment; however, any edits to it will get removed if the file is opened in a newer version of Excel. Learn more: https://go.microsoft.com/fwlink/?linkid=870924
Comment:
    Annual booked July 4</t>
      </text>
    </comment>
    <comment ref="N308" authorId="466" shapeId="0" xr:uid="{704B0E88-A134-4E83-BB92-F2454E8DD3CB}">
      <text>
        <t>[Threaded comment]
Your version of Excel allows you to read this threaded comment; however, any edits to it will get removed if the file is opened in a newer version of Excel. Learn more: https://go.microsoft.com/fwlink/?linkid=870924
Comment:
    Annual booked March 28</t>
      </text>
    </comment>
    <comment ref="N309" authorId="467" shapeId="0" xr:uid="{6BB121EF-5977-4861-A396-9A4ACC2902F1}">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V309" authorId="468" shapeId="0" xr:uid="{26584EF6-B002-45D8-9D5C-F57A6A7AD1F8}">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O311" authorId="469" shapeId="0" xr:uid="{1A16316D-70CB-4B4E-B5AF-A9FB275FF39D}">
      <text>
        <t>[Threaded comment]
Your version of Excel allows you to read this threaded comment; however, any edits to it will get removed if the file is opened in a newer version of Excel. Learn more: https://go.microsoft.com/fwlink/?linkid=870924
Comment:
    Annual booked March 24</t>
      </text>
    </comment>
    <comment ref="L312" authorId="470" shapeId="0" xr:uid="{6621B677-F660-4B35-A610-4C2C28D2907D}">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O312" authorId="471" shapeId="0" xr:uid="{5782497F-036F-4735-B9A5-09B5EBB86B9E}">
      <text>
        <t>[Threaded comment]
Your version of Excel allows you to read this threaded comment; however, any edits to it will get removed if the file is opened in a newer version of Excel. Learn more: https://go.microsoft.com/fwlink/?linkid=870924
Comment:
    Annual booked April 3-4</t>
      </text>
    </comment>
    <comment ref="O313" authorId="472" shapeId="0" xr:uid="{34508D00-883A-41DC-9DA5-AAB026704DC6}">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N314" authorId="473" shapeId="0" xr:uid="{FB1B5FC1-DD69-4564-A0AB-5FBCB2CDB9D0}">
      <text>
        <t>[Threaded comment]
Your version of Excel allows you to read this threaded comment; however, any edits to it will get removed if the file is opened in a newer version of Excel. Learn more: https://go.microsoft.com/fwlink/?linkid=870924
Comment:
    Annual booked March 13</t>
      </text>
    </comment>
    <comment ref="R315" authorId="474" shapeId="0" xr:uid="{9AA6E687-93CD-4C2B-8F68-0CE968CB47FA}">
      <text>
        <t>[Threaded comment]
Your version of Excel allows you to read this threaded comment; however, any edits to it will get removed if the file is opened in a newer version of Excel. Learn more: https://go.microsoft.com/fwlink/?linkid=870924
Comment:
    Annual booked July 16</t>
      </text>
    </comment>
    <comment ref="R316" authorId="475" shapeId="0" xr:uid="{A87D0F68-7222-4B5C-8F87-2ACF46BBBA3C}">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S316" authorId="476" shapeId="0" xr:uid="{B0935F86-A936-41E6-B7C0-E89F84D1EC8C}">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W317" authorId="477" shapeId="0" xr:uid="{61E59E86-0AFD-43E8-B0AB-904969A97109}">
      <text>
        <t>[Threaded comment]
Your version of Excel allows you to read this threaded comment; however, any edits to it will get removed if the file is opened in a newer version of Excel. Learn more: https://go.microsoft.com/fwlink/?linkid=870924
Comment:
    Annual booked Dec 12</t>
      </text>
    </comment>
    <comment ref="T318" authorId="478" shapeId="0" xr:uid="{502D3E8A-FB83-41AD-81C0-F1DEE95EF3D1}">
      <text>
        <t>[Threaded comment]
Your version of Excel allows you to read this threaded comment; however, any edits to it will get removed if the file is opened in a newer version of Excel. Learn more: https://go.microsoft.com/fwlink/?linkid=870924
Comment:
    Annual booked Sept 19
Reply:
    Rescheduled to Oct 10 as several techs were away sick</t>
      </text>
    </comment>
    <comment ref="U318" authorId="479" shapeId="0" xr:uid="{35A64E71-67ED-450E-AE61-A5022BFA2362}">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L319" authorId="480" shapeId="0" xr:uid="{0F689680-0B68-4532-A6D1-857DF8C94605}">
      <text>
        <t>[Threaded comment]
Your version of Excel allows you to read this threaded comment; however, any edits to it will get removed if the file is opened in a newer version of Excel. Learn more: https://go.microsoft.com/fwlink/?linkid=870924
Comment:
    No access</t>
      </text>
    </comment>
    <comment ref="U322" authorId="481" shapeId="0" xr:uid="{A621BC8C-224E-470A-B092-4EF197D13C3B}">
      <text>
        <t>[Threaded comment]
Your version of Excel allows you to read this threaded comment; however, any edits to it will get removed if the file is opened in a newer version of Excel. Learn more: https://go.microsoft.com/fwlink/?linkid=870924
Comment:
    Annual booked Oct 6</t>
      </text>
    </comment>
    <comment ref="P324" authorId="482" shapeId="0" xr:uid="{18DCC5B6-5BC5-41BD-B1B8-688465FE73B4}">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T325" authorId="483" shapeId="0" xr:uid="{1627407F-0151-42D6-B83A-D7CD1650CF24}">
      <text>
        <t>[Threaded comment]
Your version of Excel allows you to read this threaded comment; however, any edits to it will get removed if the file is opened in a newer version of Excel. Learn more: https://go.microsoft.com/fwlink/?linkid=870924
Comment:
    Annual booked Sept 16</t>
      </text>
    </comment>
    <comment ref="V326" authorId="484" shapeId="0" xr:uid="{11280996-3A51-49AD-80DC-5122E634CB42}">
      <text>
        <t>[Threaded comment]
Your version of Excel allows you to read this threaded comment; however, any edits to it will get removed if the file is opened in a newer version of Excel. Learn more: https://go.microsoft.com/fwlink/?linkid=870924
Comment:
    Annual booked Nov 5</t>
      </text>
    </comment>
    <comment ref="M327" authorId="485" shapeId="0" xr:uid="{37B1A105-9763-4928-9D01-71E64892693C}">
      <text>
        <t>[Threaded comment]
Your version of Excel allows you to read this threaded comment; however, any edits to it will get removed if the file is opened in a newer version of Excel. Learn more: https://go.microsoft.com/fwlink/?linkid=870924
Comment:
    Annual booked but not done</t>
      </text>
    </comment>
    <comment ref="O327" authorId="486" shapeId="0" xr:uid="{B860DFDA-63FD-43E0-B62F-2F1F28E52474}">
      <text>
        <t>[Threaded comment]
Your version of Excel allows you to read this threaded comment; however, any edits to it will get removed if the file is opened in a newer version of Excel. Learn more: https://go.microsoft.com/fwlink/?linkid=870924
Comment:
    Cancelled</t>
      </text>
    </comment>
    <comment ref="P327" authorId="487" shapeId="0" xr:uid="{E4C91613-3325-4E50-9817-E2207D54E536}">
      <text>
        <t>[Threaded comment]
Your version of Excel allows you to read this threaded comment; however, any edits to it will get removed if the file is opened in a newer version of Excel. Learn more: https://go.microsoft.com/fwlink/?linkid=870924
Comment:
    Cancelled</t>
      </text>
    </comment>
    <comment ref="O328" authorId="488" shapeId="0" xr:uid="{BAEA5491-48AD-4DCD-AE9A-9DCBD921EDE7}">
      <text>
        <t>[Threaded comment]
Your version of Excel allows you to read this threaded comment; however, any edits to it will get removed if the file is opened in a newer version of Excel. Learn more: https://go.microsoft.com/fwlink/?linkid=870924
Comment:
    No Access</t>
      </text>
    </comment>
    <comment ref="P328" authorId="489" shapeId="0" xr:uid="{9E74C1CB-18E6-416A-B498-025FD92FF5EB}">
      <text>
        <t>[Threaded comment]
Your version of Excel allows you to read this threaded comment; however, any edits to it will get removed if the file is opened in a newer version of Excel. Learn more: https://go.microsoft.com/fwlink/?linkid=870924
Comment:
    Annual booked May 16</t>
      </text>
    </comment>
    <comment ref="O329" authorId="490" shapeId="0" xr:uid="{9E94CF70-BE86-4D92-9B14-92DB762CC3FE}">
      <text>
        <t>[Threaded comment]
Your version of Excel allows you to read this threaded comment; however, any edits to it will get removed if the file is opened in a newer version of Excel. Learn more: https://go.microsoft.com/fwlink/?linkid=870924
Comment:
    Annual booked April 10</t>
      </text>
    </comment>
    <comment ref="U330" authorId="491" shapeId="0" xr:uid="{43D19162-E3C1-4B47-9065-3F2FBCB555AD}">
      <text>
        <t>[Threaded comment]
Your version of Excel allows you to read this threaded comment; however, any edits to it will get removed if the file is opened in a newer version of Excel. Learn more: https://go.microsoft.com/fwlink/?linkid=870924
Comment:
    Annual booked Oct 2 &amp; 3</t>
      </text>
    </comment>
    <comment ref="O331" authorId="492" shapeId="0" xr:uid="{105A6A25-001C-425E-BB79-7E432DE7145B}">
      <text>
        <t>[Threaded comment]
Your version of Excel allows you to read this threaded comment; however, any edits to it will get removed if the file is opened in a newer version of Excel. Learn more: https://go.microsoft.com/fwlink/?linkid=870924
Comment:
    Annual booked April 3</t>
      </text>
    </comment>
    <comment ref="M332" authorId="493" shapeId="0" xr:uid="{AB83F627-205E-49C1-BC4E-AF25FDB2A420}">
      <text>
        <t>[Threaded comment]
Your version of Excel allows you to read this threaded comment; however, any edits to it will get removed if the file is opened in a newer version of Excel. Learn more: https://go.microsoft.com/fwlink/?linkid=870924
Comment:
    Annual booked February 25</t>
      </text>
    </comment>
    <comment ref="U333" authorId="494" shapeId="0" xr:uid="{2396F4CF-35CD-45EA-BCA3-3B2B04BCED56}">
      <text>
        <t>[Threaded comment]
Your version of Excel allows you to read this threaded comment; however, any edits to it will get removed if the file is opened in a newer version of Excel. Learn more: https://go.microsoft.com/fwlink/?linkid=870924
Comment:
    Annual booked October 27-28</t>
      </text>
    </comment>
    <comment ref="P334" authorId="495" shapeId="0" xr:uid="{AF9F019F-4F61-42BB-A51D-129AC890185E}">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V334" authorId="496" shapeId="0" xr:uid="{2C223838-B0EF-45F8-A18A-989CE89ED7A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335" authorId="497" shapeId="0" xr:uid="{06A63D5C-CE36-4847-B56A-D92A393798CE}">
      <text>
        <t>[Threaded comment]
Your version of Excel allows you to read this threaded comment; however, any edits to it will get removed if the file is opened in a newer version of Excel. Learn more: https://go.microsoft.com/fwlink/?linkid=870924
Comment:
    Inspection Repair during the MBT day. Skipped.</t>
      </text>
    </comment>
    <comment ref="W335" authorId="498" shapeId="0" xr:uid="{ED8F003C-687E-41C6-8BAE-ACA3E67CEAAF}">
      <text>
        <t>[Threaded comment]
Your version of Excel allows you to read this threaded comment; however, any edits to it will get removed if the file is opened in a newer version of Excel. Learn more: https://go.microsoft.com/fwlink/?linkid=870924
Comment:
    Annual booked Dec 4</t>
      </text>
    </comment>
    <comment ref="L336" authorId="499" shapeId="0" xr:uid="{2BC0D6E0-65AC-4C46-884B-464391FE6A34}">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336" authorId="500" shapeId="0" xr:uid="{80F21299-B179-4D33-B33C-39A4AF14B567}">
      <text>
        <t>[Threaded comment]
Your version of Excel allows you to read this threaded comment; however, any edits to it will get removed if the file is opened in a newer version of Excel. Learn more: https://go.microsoft.com/fwlink/?linkid=870924
Comment:
    Annual booked January 13</t>
      </text>
    </comment>
    <comment ref="W336" authorId="501" shapeId="0" xr:uid="{C0376DFB-DA6D-42DA-9D46-568B5A996F0C}">
      <text>
        <t>[Threaded comment]
Your version of Excel allows you to read this threaded comment; however, any edits to it will get removed if the file is opened in a newer version of Excel. Learn more: https://go.microsoft.com/fwlink/?linkid=870924
Comment:
    Cancel recurring invoice after December</t>
      </text>
    </comment>
    <comment ref="T337" authorId="502" shapeId="0" xr:uid="{8C0CCA89-0739-433E-9DE7-A9ABB4AA3040}">
      <text>
        <t>[Threaded comment]
Your version of Excel allows you to read this threaded comment; however, any edits to it will get removed if the file is opened in a newer version of Excel. Learn more: https://go.microsoft.com/fwlink/?linkid=870924
Comment:
    Annual booked Sept 23 &amp; 24</t>
      </text>
    </comment>
    <comment ref="L338" authorId="503" shapeId="0" xr:uid="{3C4154D5-1CA0-48C6-B65A-40B14398B271}">
      <text>
        <t>[Threaded comment]
Your version of Excel allows you to read this threaded comment; however, any edits to it will get removed if the file is opened in a newer version of Excel. Learn more: https://go.microsoft.com/fwlink/?linkid=870924
Comment:
    Basement under construction</t>
      </text>
    </comment>
    <comment ref="M338" authorId="504" shapeId="0" xr:uid="{3BFFDF4C-272D-4498-9955-1467F165A3EF}">
      <text>
        <t>[Threaded comment]
Your version of Excel allows you to read this threaded comment; however, any edits to it will get removed if the file is opened in a newer version of Excel. Learn more: https://go.microsoft.com/fwlink/?linkid=870924
Comment:
    Basement under construction</t>
      </text>
    </comment>
    <comment ref="O338" authorId="505" shapeId="0" xr:uid="{ADB98EC3-AE03-49DE-B964-6000CC548869}">
      <text>
        <t>[Threaded comment]
Your version of Excel allows you to read this threaded comment; however, any edits to it will get removed if the file is opened in a newer version of Excel. Learn more: https://go.microsoft.com/fwlink/?linkid=870924
Comment:
    Asbestos</t>
      </text>
    </comment>
    <comment ref="P338" authorId="506" shapeId="0" xr:uid="{69CA9687-E4A0-43BB-8C70-A3DF4B0A6AE9}">
      <text>
        <t>[Threaded comment]
Your version of Excel allows you to read this threaded comment; however, any edits to it will get removed if the file is opened in a newer version of Excel. Learn more: https://go.microsoft.com/fwlink/?linkid=870924
Comment:
    Annual booked May 23 - asbestos clear per  PM</t>
      </text>
    </comment>
    <comment ref="Q338" authorId="507" shapeId="0" xr:uid="{A7F3225C-71EE-42B4-BFBF-C6939196D3C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338" authorId="508" shapeId="0" xr:uid="{74420F60-DF67-4084-8725-1C4723E6E64B}">
      <text>
        <t>[Threaded comment]
Your version of Excel allows you to read this threaded comment; however, any edits to it will get removed if the file is opened in a newer version of Excel. Learn more: https://go.microsoft.com/fwlink/?linkid=870924
Comment:
    Asbestos</t>
      </text>
    </comment>
    <comment ref="S338" authorId="509" shapeId="0" xr:uid="{EF60A941-FB07-4683-899E-26B0D32629C2}">
      <text>
        <t>[Threaded comment]
Your version of Excel allows you to read this threaded comment; however, any edits to it will get removed if the file is opened in a newer version of Excel. Learn more: https://go.microsoft.com/fwlink/?linkid=870924
Comment:
    Asbestos</t>
      </text>
    </comment>
    <comment ref="U338" authorId="510" shapeId="0" xr:uid="{678D49A8-411F-4275-8BDC-AB6ABFCD1324}">
      <text>
        <t>[Threaded comment]
Your version of Excel allows you to read this threaded comment; however, any edits to it will get removed if the file is opened in a newer version of Excel. Learn more: https://go.microsoft.com/fwlink/?linkid=870924
Comment:
    Done in R17</t>
      </text>
    </comment>
    <comment ref="B339" authorId="230" shapeId="0" xr:uid="{12147D75-301A-4215-86E0-59F7CB56BD7E}">
      <text>
        <r>
          <rPr>
            <b/>
            <sz val="9"/>
            <color indexed="81"/>
            <rFont val="Tahoma"/>
            <family val="2"/>
          </rPr>
          <t>Samantha D'Amour:</t>
        </r>
        <r>
          <rPr>
            <sz val="9"/>
            <color indexed="81"/>
            <rFont val="Tahoma"/>
            <family val="2"/>
          </rPr>
          <t xml:space="preserve">
was Brown Bros.</t>
        </r>
      </text>
    </comment>
    <comment ref="P339" authorId="511" shapeId="0" xr:uid="{DFB7073B-53B9-46B4-8930-809D4763A025}">
      <text>
        <t>[Threaded comment]
Your version of Excel allows you to read this threaded comment; however, any edits to it will get removed if the file is opened in a newer version of Excel. Learn more: https://go.microsoft.com/fwlink/?linkid=870924
Comment:
    Annual booked May 2</t>
      </text>
    </comment>
    <comment ref="V340" authorId="512" shapeId="0" xr:uid="{6EA8F278-0A00-42F4-B36D-ADA4CAA1FC2E}">
      <text>
        <t>[Threaded comment]
Your version of Excel allows you to read this threaded comment; however, any edits to it will get removed if the file is opened in a newer version of Excel. Learn more: https://go.microsoft.com/fwlink/?linkid=870924
Comment:
    Done by Projects</t>
      </text>
    </comment>
    <comment ref="S341" authorId="513" shapeId="0" xr:uid="{E7DB1A4C-A8B5-4EC6-A2CC-15730B75A589}">
      <text>
        <t>[Threaded comment]
Your version of Excel allows you to read this threaded comment; however, any edits to it will get removed if the file is opened in a newer version of Excel. Learn more: https://go.microsoft.com/fwlink/?linkid=870924
Comment:
    Annual booked Aug 29</t>
      </text>
    </comment>
    <comment ref="R342" authorId="514" shapeId="0" xr:uid="{6302B9D8-821B-43D9-A0F0-EEADA637133E}">
      <text>
        <t>[Threaded comment]
Your version of Excel allows you to read this threaded comment; however, any edits to it will get removed if the file is opened in a newer version of Excel. Learn more: https://go.microsoft.com/fwlink/?linkid=870924
Comment:
    Annual booked July 16-18</t>
      </text>
    </comment>
    <comment ref="R344" authorId="515" shapeId="0" xr:uid="{83F12AB4-9588-4EB0-84D5-DBA264E90D1C}">
      <text>
        <t>[Threaded comment]
Your version of Excel allows you to read this threaded comment; however, any edits to it will get removed if the file is opened in a newer version of Excel. Learn more: https://go.microsoft.com/fwlink/?linkid=870924
Comment:
    Annual booked July 14-15</t>
      </text>
    </comment>
    <comment ref="L345" authorId="516" shapeId="0" xr:uid="{A4A20CF8-36B5-4E00-BACF-D00235F5B47D}">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O345" authorId="517" shapeId="0" xr:uid="{CEBB13C8-D9CD-4AC2-9DDF-A5EEC9B1F722}">
      <text>
        <t xml:space="preserve">[Threaded comment]
Your version of Excel allows you to read this threaded comment; however, any edits to it will get removed if the file is opened in a newer version of Excel. Learn more: https://go.microsoft.com/fwlink/?linkid=870924
Comment:
    Skipped. Verification from flood being done. </t>
      </text>
    </comment>
    <comment ref="T345" authorId="518" shapeId="0" xr:uid="{FBFFCE74-8F00-4892-8A77-5FDCBB54995D}">
      <text>
        <t>[Threaded comment]
Your version of Excel allows you to read this threaded comment; however, any edits to it will get removed if the file is opened in a newer version of Excel. Learn more: https://go.microsoft.com/fwlink/?linkid=870924
Comment:
    Annual booked Sept 3-4</t>
      </text>
    </comment>
    <comment ref="T346" authorId="519" shapeId="0" xr:uid="{1A3B585F-B09F-4771-94F5-A14BB26D2309}">
      <text>
        <t>[Threaded comment]
Your version of Excel allows you to read this threaded comment; however, any edits to it will get removed if the file is opened in a newer version of Excel. Learn more: https://go.microsoft.com/fwlink/?linkid=870924
Comment:
    Annual booked Sept 25-26</t>
      </text>
    </comment>
    <comment ref="U346" authorId="520" shapeId="0" xr:uid="{55EC1C73-84B9-43BE-B7D4-AC9B0AE62D5A}">
      <text>
        <t>[Threaded comment]
Your version of Excel allows you to read this threaded comment; however, any edits to it will get removed if the file is opened in a newer version of Excel. Learn more: https://go.microsoft.com/fwlink/?linkid=870924
Comment:
    Skipped due service call</t>
      </text>
    </comment>
    <comment ref="R347" authorId="521" shapeId="0" xr:uid="{F6B33DB8-B7C6-497E-BFF1-AA62BADF0BCD}">
      <text>
        <t xml:space="preserve">[Threaded comment]
Your version of Excel allows you to read this threaded comment; however, any edits to it will get removed if the file is opened in a newer version of Excel. Learn more: https://go.microsoft.com/fwlink/?linkid=870924
Comment:
    This location has 4 PacPros. Will likely need to requote for monthlies. ET &amp; LW will test all 4 panels this month.  </t>
      </text>
    </comment>
    <comment ref="S349" authorId="522" shapeId="0" xr:uid="{40E2884F-D8F7-4F74-8E2F-3C5BBC2FFD64}">
      <text>
        <t>[Threaded comment]
Your version of Excel allows you to read this threaded comment; however, any edits to it will get removed if the file is opened in a newer version of Excel. Learn more: https://go.microsoft.com/fwlink/?linkid=870924
Comment:
    Annual booked Aug 22</t>
      </text>
    </comment>
    <comment ref="V349" authorId="523" shapeId="0" xr:uid="{10B07D92-D727-47A2-818D-1466579F539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350" authorId="524" shapeId="0" xr:uid="{E45D1F59-8AE7-43A1-B295-C64DD6962EB6}">
      <text>
        <t>[Threaded comment]
Your version of Excel allows you to read this threaded comment; however, any edits to it will get removed if the file is opened in a newer version of Excel. Learn more: https://go.microsoft.com/fwlink/?linkid=870924
Comment:
    Annual booked Aug 21</t>
      </text>
    </comment>
    <comment ref="V350" authorId="525" shapeId="0" xr:uid="{6C44D5CF-B50F-44D9-BAC4-A6246A629754}">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S351" authorId="526" shapeId="0" xr:uid="{8ECB2BA4-8CEE-45E6-97B7-5BB7CE4B356A}">
      <text>
        <t>[Threaded comment]
Your version of Excel allows you to read this threaded comment; however, any edits to it will get removed if the file is opened in a newer version of Excel. Learn more: https://go.microsoft.com/fwlink/?linkid=870924
Comment:
    Annual booked Aug 5</t>
      </text>
    </comment>
    <comment ref="U351" authorId="527" shapeId="0" xr:uid="{F49C0330-10C9-4D6E-9D97-5A67682BB224}">
      <text>
        <t xml:space="preserve">[Threaded comment]
Your version of Excel allows you to read this threaded comment; however, any edits to it will get removed if the file is opened in a newer version of Excel. Learn more: https://go.microsoft.com/fwlink/?linkid=870924
Comment:
    The site was closed without any prior notice. </t>
      </text>
    </comment>
    <comment ref="V351" authorId="528" shapeId="0" xr:uid="{AD57F065-0114-4828-AE6C-6CAB599C24CC}">
      <text>
        <t xml:space="preserve">[Threaded comment]
Your version of Excel allows you to read this threaded comment; however, any edits to it will get removed if the file is opened in a newer version of Excel. Learn more: https://go.microsoft.com/fwlink/?linkid=870924
Comment:
    The site was closed without any prior notice. </t>
      </text>
    </comment>
    <comment ref="N353" authorId="529" shapeId="0" xr:uid="{5F505046-A4F3-4C6E-838D-B3CCFAF655B6}">
      <text>
        <t>[Threaded comment]
Your version of Excel allows you to read this threaded comment; however, any edits to it will get removed if the file is opened in a newer version of Excel. Learn more: https://go.microsoft.com/fwlink/?linkid=870924
Comment:
    Annual booked March 4-5</t>
      </text>
    </comment>
    <comment ref="V353" authorId="530" shapeId="0" xr:uid="{0335B0DE-E8EA-453B-9AF9-6DE33AD4063D}">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355" authorId="531" shapeId="0" xr:uid="{36651BAB-C10A-414D-A0D9-C5FFA856BD2E}">
      <text>
        <t>[Threaded comment]
Your version of Excel allows you to read this threaded comment; however, any edits to it will get removed if the file is opened in a newer version of Excel. Learn more: https://go.microsoft.com/fwlink/?linkid=870924
Comment:
    Annual booked Feb 27</t>
      </text>
    </comment>
    <comment ref="P356" authorId="532" shapeId="0" xr:uid="{3BB2801E-FC04-4734-9891-5C1A05ED6A48}">
      <text>
        <t>[Threaded comment]
Your version of Excel allows you to read this threaded comment; however, any edits to it will get removed if the file is opened in a newer version of Excel. Learn more: https://go.microsoft.com/fwlink/?linkid=870924
Comment:
    Annual booked May 29</t>
      </text>
    </comment>
    <comment ref="O358" authorId="533" shapeId="0" xr:uid="{776AC5E2-5696-4E48-A668-04B26FB90106}">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U358" authorId="534" shapeId="0" xr:uid="{2F65FE46-D340-434A-A603-99284E6A5E49}">
      <text>
        <t>[Threaded comment]
Your version of Excel allows you to read this threaded comment; however, any edits to it will get removed if the file is opened in a newer version of Excel. Learn more: https://go.microsoft.com/fwlink/?linkid=870924
Comment:
    Annual booked Oct 15</t>
      </text>
    </comment>
    <comment ref="T359" authorId="535" shapeId="0" xr:uid="{B2E5FCA1-6CDC-4AB7-90ED-7798D4E8D168}">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T360" authorId="536" shapeId="0" xr:uid="{374460FB-CE0D-4672-9A4B-0B29EBF81F57}">
      <text>
        <t>[Threaded comment]
Your version of Excel allows you to read this threaded comment; however, any edits to it will get removed if the file is opened in a newer version of Excel. Learn more: https://go.microsoft.com/fwlink/?linkid=870924
Comment:
    Annual booked Sept 12</t>
      </text>
    </comment>
    <comment ref="V360" authorId="537" shapeId="0" xr:uid="{C7849BAB-206F-4AB4-8B2D-20B17997BFD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U361" authorId="538" shapeId="0" xr:uid="{2F5A7224-C17D-42C9-8785-A3C440A6B885}">
      <text>
        <t>[Threaded comment]
Your version of Excel allows you to read this threaded comment; however, any edits to it will get removed if the file is opened in a newer version of Excel. Learn more: https://go.microsoft.com/fwlink/?linkid=870924
Comment:
    Annunciator dead. Monitoring Issues</t>
      </text>
    </comment>
    <comment ref="T362" authorId="539" shapeId="0" xr:uid="{2C353ADF-EC5E-4B55-B43C-A408581D4EEB}">
      <text>
        <t>[Threaded comment]
Your version of Excel allows you to read this threaded comment; however, any edits to it will get removed if the file is opened in a newer version of Excel. Learn more: https://go.microsoft.com/fwlink/?linkid=870924
Comment:
    Annual booked September 12</t>
      </text>
    </comment>
    <comment ref="V362" authorId="540" shapeId="0" xr:uid="{0B25E5BB-C54B-414C-BF8A-F065E3D830F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363" authorId="541" shapeId="0" xr:uid="{DAB059E1-D62E-466B-AE3C-8FC555BEDDAB}">
      <text>
        <t>[Threaded comment]
Your version of Excel allows you to read this threaded comment; however, any edits to it will get removed if the file is opened in a newer version of Excel. Learn more: https://go.microsoft.com/fwlink/?linkid=870924
Comment:
    Annual booked May 27-28</t>
      </text>
    </comment>
    <comment ref="V363" authorId="542" shapeId="0" xr:uid="{A6469213-6C5C-4BC9-8CFF-C092A093F0F3}">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364" authorId="543" shapeId="0" xr:uid="{2972042F-BFA6-4DE3-A14C-ABB1DD095477}">
      <text>
        <t>[Threaded comment]
Your version of Excel allows you to read this threaded comment; however, any edits to it will get removed if the file is opened in a newer version of Excel. Learn more: https://go.microsoft.com/fwlink/?linkid=870924
Comment:
    Annual booked March 10 &amp; 11</t>
      </text>
    </comment>
    <comment ref="Q365" authorId="544" shapeId="0" xr:uid="{92E440ED-3A52-4C99-A004-38C3F3B2990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365" authorId="545" shapeId="0" xr:uid="{286FF4EC-448C-4D8B-912B-767F04ECE04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365" authorId="546" shapeId="0" xr:uid="{1236D4A5-C221-46F5-874F-AF6089792C1A}">
      <text>
        <t>[Threaded comment]
Your version of Excel allows you to read this threaded comment; however, any edits to it will get removed if the file is opened in a newer version of Excel. Learn more: https://go.microsoft.com/fwlink/?linkid=870924
Comment:
    Annual booked Sept 22</t>
      </text>
    </comment>
    <comment ref="P366" authorId="547" shapeId="0" xr:uid="{30529F54-93E2-4C3E-9EE7-76847BA4EEA1}">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366" authorId="548" shapeId="0" xr:uid="{80F9CAA8-4941-4520-B0EE-90E81FE4D7FB}">
      <text>
        <t>[Threaded comment]
Your version of Excel allows you to read this threaded comment; however, any edits to it will get removed if the file is opened in a newer version of Excel. Learn more: https://go.microsoft.com/fwlink/?linkid=870924
Comment:
    Annual booked June 30</t>
      </text>
    </comment>
    <comment ref="N367" authorId="549" shapeId="0" xr:uid="{17ACF40F-EAC9-4BF6-A51C-B72A44C3BD92}">
      <text>
        <t>[Threaded comment]
Your version of Excel allows you to read this threaded comment; however, any edits to it will get removed if the file is opened in a newer version of Excel. Learn more: https://go.microsoft.com/fwlink/?linkid=870924
Comment:
    Annual booked March 7</t>
      </text>
    </comment>
    <comment ref="R368" authorId="550" shapeId="0" xr:uid="{F12559CB-E1B5-4839-930D-BF3F05104723}">
      <text>
        <t>[Threaded comment]
Your version of Excel allows you to read this threaded comment; however, any edits to it will get removed if the file is opened in a newer version of Excel. Learn more: https://go.microsoft.com/fwlink/?linkid=870924
Comment:
    Annual booked July 29</t>
      </text>
    </comment>
    <comment ref="M369" authorId="551" shapeId="0" xr:uid="{BA703BBF-3047-437E-926C-3AA0FD0E6DC6}">
      <text>
        <t>[Threaded comment]
Your version of Excel allows you to read this threaded comment; however, any edits to it will get removed if the file is opened in a newer version of Excel. Learn more: https://go.microsoft.com/fwlink/?linkid=870924
Comment:
    No access. Inspection repair in February</t>
      </text>
    </comment>
    <comment ref="P369" authorId="552" shapeId="0" xr:uid="{45B7924C-5ACA-4726-B089-675F68818FF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369" authorId="553" shapeId="0" xr:uid="{EF9061BA-3CBA-49EC-9E19-CEB9F271986B}">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369" authorId="554" shapeId="0" xr:uid="{26D263EC-AE9B-4BAC-9846-DD3D5FEBBFB2}">
      <text>
        <t>[Threaded comment]
Your version of Excel allows you to read this threaded comment; however, any edits to it will get removed if the file is opened in a newer version of Excel. Learn more: https://go.microsoft.com/fwlink/?linkid=870924
Comment:
    Annual booked Sept 10</t>
      </text>
    </comment>
    <comment ref="O370" authorId="555" shapeId="0" xr:uid="{7FE37860-5F57-4AD9-8A25-884A838CC3CA}">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S370" authorId="556" shapeId="0" xr:uid="{D681DC7D-FD24-440D-8A05-0A8E79B6AAD4}">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71" authorId="557" shapeId="0" xr:uid="{1BCB6BA0-82C9-4FCB-931A-DE96DA086D5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372" authorId="558" shapeId="0" xr:uid="{A5C7A167-F180-48FC-BC05-FDE2850E65EA}">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V373" authorId="559" shapeId="0" xr:uid="{1DD75463-ED09-4EDF-9B6C-F6E5C709BE43}">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S374" authorId="560" shapeId="0" xr:uid="{55DF21BB-5430-4C06-963E-29C770E39369}">
      <text>
        <t>[Threaded comment]
Your version of Excel allows you to read this threaded comment; however, any edits to it will get removed if the file is opened in a newer version of Excel. Learn more: https://go.microsoft.com/fwlink/?linkid=870924
Comment:
    Annual booked Aug 6</t>
      </text>
    </comment>
    <comment ref="T374" authorId="561" shapeId="0" xr:uid="{7DB71AE9-C143-41D6-86AE-77D28EF96E96}">
      <text>
        <t>[Threaded comment]
Your version of Excel allows you to read this threaded comment; however, any edits to it will get removed if the file is opened in a newer version of Excel. Learn more: https://go.microsoft.com/fwlink/?linkid=870924
Comment:
    Panel being replaced. Skipped.</t>
      </text>
    </comment>
    <comment ref="S375" authorId="562" shapeId="0" xr:uid="{722261C9-AF96-4E97-B90A-A12EBF92008A}">
      <text>
        <t>[Threaded comment]
Your version of Excel allows you to read this threaded comment; however, any edits to it will get removed if the file is opened in a newer version of Excel. Learn more: https://go.microsoft.com/fwlink/?linkid=870924
Comment:
    Annual booked Aug 6</t>
      </text>
    </comment>
    <comment ref="P376" authorId="563" shapeId="0" xr:uid="{044DF588-CFA2-42DA-A3B9-BF4290F39409}">
      <text>
        <t>[Threaded comment]
Your version of Excel allows you to read this threaded comment; however, any edits to it will get removed if the file is opened in a newer version of Excel. Learn more: https://go.microsoft.com/fwlink/?linkid=870924
Comment:
    Annual booked May 29-30</t>
      </text>
    </comment>
    <comment ref="R377" authorId="564" shapeId="0" xr:uid="{8AC97679-B679-459D-842F-5EC9EE3C94A3}">
      <text>
        <t>[Threaded comment]
Your version of Excel allows you to read this threaded comment; however, any edits to it will get removed if the file is opened in a newer version of Excel. Learn more: https://go.microsoft.com/fwlink/?linkid=870924
Comment:
    Annual booked July 11</t>
      </text>
    </comment>
    <comment ref="W378" authorId="565" shapeId="0" xr:uid="{978EDACD-2DB1-4AE1-9FB4-F813AF1DF941}">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U379" authorId="566" shapeId="0" xr:uid="{36996E21-3AA6-4AC0-96CD-51DE9564CC3E}">
      <text>
        <t>[Threaded comment]
Your version of Excel allows you to read this threaded comment; however, any edits to it will get removed if the file is opened in a newer version of Excel. Learn more: https://go.microsoft.com/fwlink/?linkid=870924
Comment:
    Annual booked Oct 22</t>
      </text>
    </comment>
    <comment ref="L380" authorId="567" shapeId="0" xr:uid="{E38E0223-CA3F-4200-9FB5-DCD44F1D6431}">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S381" authorId="568" shapeId="0" xr:uid="{98C0D466-C8A9-4239-8DD7-24963078A35C}">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1" authorId="569" shapeId="0" xr:uid="{9EA5C8B9-6B4F-448D-8D48-46BDD6F4F8BC}">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382" authorId="570" shapeId="0" xr:uid="{A06637A4-7989-4EB9-BC01-0B19079F0B32}">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2" authorId="571" shapeId="0" xr:uid="{D616587F-4370-4E1E-BEC9-D3C5F9EB9935}">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383" authorId="572" shapeId="0" xr:uid="{9F4F336E-9D1C-4A5F-8383-FEDBAE512F0B}">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3" authorId="573" shapeId="0" xr:uid="{2F25C852-1FAC-48A0-8863-C25B0302BF3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384" authorId="574" shapeId="0" xr:uid="{82C5BFF3-AB25-4FC6-90DE-70144E759531}">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W384" authorId="575" shapeId="0" xr:uid="{13212921-F12A-4484-B628-9D94CF0E0BD9}">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T385" authorId="576" shapeId="0" xr:uid="{85A15B8B-A2BF-462E-B668-A49D23F40235}">
      <text>
        <t>[Threaded comment]
Your version of Excel allows you to read this threaded comment; however, any edits to it will get removed if the file is opened in a newer version of Excel. Learn more: https://go.microsoft.com/fwlink/?linkid=870924
Comment:
    Annual booked Sept 3</t>
      </text>
    </comment>
    <comment ref="W387" authorId="577" shapeId="0" xr:uid="{A0CA83A0-AE15-4136-97EC-196E718C2EFD}">
      <text>
        <t>[Threaded comment]
Your version of Excel allows you to read this threaded comment; however, any edits to it will get removed if the file is opened in a newer version of Excel. Learn more: https://go.microsoft.com/fwlink/?linkid=870924
Comment:
    Annual booked Dec 18</t>
      </text>
    </comment>
    <comment ref="W389" authorId="578" shapeId="0" xr:uid="{A77826F1-9B8D-4019-81EA-37E1EC2B3C8D}">
      <text>
        <t>[Threaded comment]
Your version of Excel allows you to read this threaded comment; however, any edits to it will get removed if the file is opened in a newer version of Excel. Learn more: https://go.microsoft.com/fwlink/?linkid=870924
Comment:
    Annual booked Dec 18</t>
      </text>
    </comment>
    <comment ref="T391" authorId="579" shapeId="0" xr:uid="{5EE7137B-7B51-4148-AD45-4DD6C3462A73}">
      <text>
        <t>[Threaded comment]
Your version of Excel allows you to read this threaded comment; however, any edits to it will get removed if the file is opened in a newer version of Excel. Learn more: https://go.microsoft.com/fwlink/?linkid=870924
Comment:
    Skipped due technician appointment</t>
      </text>
    </comment>
    <comment ref="R392" authorId="580" shapeId="0" xr:uid="{F81F83A1-52D5-4825-9CFE-D148B59A48CB}">
      <text>
        <t>[Threaded comment]
Your version of Excel allows you to read this threaded comment; however, any edits to it will get removed if the file is opened in a newer version of Excel. Learn more: https://go.microsoft.com/fwlink/?linkid=870924
Comment:
    No Access</t>
      </text>
    </comment>
    <comment ref="R394" authorId="581" shapeId="0" xr:uid="{F818CD35-2991-4EF9-8A43-731485828F35}">
      <text>
        <t>[Threaded comment]
Your version of Excel allows you to read this threaded comment; however, any edits to it will get removed if the file is opened in a newer version of Excel. Learn more: https://go.microsoft.com/fwlink/?linkid=870924
Comment:
    Annual booked July 30</t>
      </text>
    </comment>
    <comment ref="S394" authorId="582" shapeId="0" xr:uid="{D3EDA03C-BD5F-4BCD-92AF-93784202092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395" authorId="583" shapeId="0" xr:uid="{11B1D387-9DBD-4F48-AB6F-90DEACF76B2E}">
      <text>
        <t>[Threaded comment]
Your version of Excel allows you to read this threaded comment; however, any edits to it will get removed if the file is opened in a newer version of Excel. Learn more: https://go.microsoft.com/fwlink/?linkid=870924
Comment:
    Annual booked May 26</t>
      </text>
    </comment>
    <comment ref="S395" authorId="584" shapeId="0" xr:uid="{262F9695-7963-4599-A8B0-7199074E08BC}">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396" authorId="585" shapeId="0" xr:uid="{54F8953F-489F-4F66-87A5-F24B08FB92E0}">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U397" authorId="586" shapeId="0" xr:uid="{0726DB0E-532C-427A-96B7-35F160B499D7}">
      <text>
        <t>[Threaded comment]
Your version of Excel allows you to read this threaded comment; however, any edits to it will get removed if the file is opened in a newer version of Excel. Learn more: https://go.microsoft.com/fwlink/?linkid=870924
Comment:
    Annual booked Oct 8 - 9</t>
      </text>
    </comment>
    <comment ref="O398" authorId="587" shapeId="0" xr:uid="{EEB16BA7-0198-41A1-9943-8BBE028A118B}">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W398" authorId="588" shapeId="0" xr:uid="{31F2DA24-19CE-4E5D-87E5-EFB7180181C3}">
      <text>
        <t>[Threaded comment]
Your version of Excel allows you to read this threaded comment; however, any edits to it will get removed if the file is opened in a newer version of Excel. Learn more: https://go.microsoft.com/fwlink/?linkid=870924
Comment:
    Annual booked on Dec 4</t>
      </text>
    </comment>
    <comment ref="N399" authorId="589" shapeId="0" xr:uid="{A46703B4-E7D1-432C-96DB-2AA85C39C732}">
      <text>
        <t>[Threaded comment]
Your version of Excel allows you to read this threaded comment; however, any edits to it will get removed if the file is opened in a newer version of Excel. Learn more: https://go.microsoft.com/fwlink/?linkid=870924
Comment:
    Annual booked March 18-19</t>
      </text>
    </comment>
    <comment ref="L400" authorId="590" shapeId="0" xr:uid="{4FC86B4E-3204-4073-8162-0D5CB2049934}">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400" authorId="591" shapeId="0" xr:uid="{F41E7815-56F1-4652-8660-2B744DEA8BD5}">
      <text>
        <t>[Threaded comment]
Your version of Excel allows you to read this threaded comment; however, any edits to it will get removed if the file is opened in a newer version of Excel. Learn more: https://go.microsoft.com/fwlink/?linkid=870924
Comment:
    Annual booked January 21</t>
      </text>
    </comment>
    <comment ref="L401" authorId="592" shapeId="0" xr:uid="{9E0F0A89-DDCF-4D2A-AA8F-C11E78FFCA5E}">
      <text>
        <t>[Threaded comment]
Your version of Excel allows you to read this threaded comment; however, any edits to it will get removed if the file is opened in a newer version of Excel. Learn more: https://go.microsoft.com/fwlink/?linkid=870924
Comment:
    Annual booked Jan 22</t>
      </text>
    </comment>
    <comment ref="Q402" authorId="593" shapeId="0" xr:uid="{3C531C81-3FC4-443B-BA24-512B1ED9607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2" authorId="594" shapeId="0" xr:uid="{AA81A630-537C-426D-8B82-1A643DEC206F}">
      <text>
        <t>[Threaded comment]
Your version of Excel allows you to read this threaded comment; however, any edits to it will get removed if the file is opened in a newer version of Excel. Learn more: https://go.microsoft.com/fwlink/?linkid=870924
Comment:
    Annual booked July 16-17</t>
      </text>
    </comment>
    <comment ref="R403" authorId="595" shapeId="0" xr:uid="{EC216779-8FEA-4BAC-990A-7E4ED0E14B8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03" authorId="596" shapeId="0" xr:uid="{39B250B6-23F3-4008-AAA4-9C5AA05971B7}">
      <text>
        <t>[Threaded comment]
Your version of Excel allows you to read this threaded comment; however, any edits to it will get removed if the file is opened in a newer version of Excel. Learn more: https://go.microsoft.com/fwlink/?linkid=870924
Comment:
    No Access</t>
      </text>
    </comment>
    <comment ref="T403" authorId="597" shapeId="0" xr:uid="{A574F1C0-9C82-4A39-9796-E2574E615740}">
      <text>
        <t>[Threaded comment]
Your version of Excel allows you to read this threaded comment; however, any edits to it will get removed if the file is opened in a newer version of Excel. Learn more: https://go.microsoft.com/fwlink/?linkid=870924
Comment:
    No Access</t>
      </text>
    </comment>
    <comment ref="P404" authorId="598" shapeId="0" xr:uid="{A566AA28-BBE0-374A-BE9E-D359371ED751}">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Q404" authorId="599" shapeId="0" xr:uid="{4043EB62-1A67-40C2-A80B-CE0D9D120A5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4" authorId="600" shapeId="0" xr:uid="{67D696B7-A2C0-443F-B9C1-625DB2C2667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04" authorId="601" shapeId="0" xr:uid="{93DECD55-2EA7-4D8B-B1A4-160A14D7920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405" authorId="602" shapeId="0" xr:uid="{6ED185BB-015C-6049-9A04-05F1B96C28A9}">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Q405" authorId="603" shapeId="0" xr:uid="{4664AE99-DBF0-45DF-8E7C-8ECB9A4A004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5" authorId="604" shapeId="0" xr:uid="{342CAE7E-3221-4CC0-BE9E-C0243064E042}">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405" authorId="605" shapeId="0" xr:uid="{276E50AA-1EEA-47F8-9B1C-95E72074432E}">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406" authorId="606" shapeId="0" xr:uid="{0A911B8A-7093-4381-AF7B-F2BB686575C2}">
      <text>
        <t>[Threaded comment]
Your version of Excel allows you to read this threaded comment; however, any edits to it will get removed if the file is opened in a newer version of Excel. Learn more: https://go.microsoft.com/fwlink/?linkid=870924
Comment:
    Annual booked July 3</t>
      </text>
    </comment>
    <comment ref="W406" authorId="607" shapeId="0" xr:uid="{7C569DA6-0619-48D5-8BFE-3BFAE222295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408" authorId="608" shapeId="0" xr:uid="{9BB60472-F6C1-4F80-893F-0F369276A70E}">
      <text>
        <t>[Threaded comment]
Your version of Excel allows you to read this threaded comment; however, any edits to it will get removed if the file is opened in a newer version of Excel. Learn more: https://go.microsoft.com/fwlink/?linkid=870924
Comment:
    No Access during January. Keys were not available due Fire Alarm replacement at 415 Dunedin</t>
      </text>
    </comment>
    <comment ref="R408" authorId="609" shapeId="0" xr:uid="{66B372AC-7FA9-4664-80D1-23B405908004}">
      <text>
        <t>[Threaded comment]
Your version of Excel allows you to read this threaded comment; however, any edits to it will get removed if the file is opened in a newer version of Excel. Learn more: https://go.microsoft.com/fwlink/?linkid=870924
Comment:
    Annual booked July 7 (revised June 12)</t>
      </text>
    </comment>
    <comment ref="O409" authorId="610" shapeId="0" xr:uid="{52C32899-2DDF-4FEB-B9C7-360D96EB2EB6}">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V409" authorId="611" shapeId="0" xr:uid="{8CF67A4C-8D0A-4ACA-BB90-9A988C001AE2}">
      <text>
        <t>[Threaded comment]
Your version of Excel allows you to read this threaded comment; however, any edits to it will get removed if the file is opened in a newer version of Excel. Learn more: https://go.microsoft.com/fwlink/?linkid=870924
Comment:
    Annual booked Nov 21</t>
      </text>
    </comment>
    <comment ref="L410" authorId="612" shapeId="0" xr:uid="{6E834876-335F-4C65-99AE-841980E6F054}">
      <text>
        <t>[Threaded comment]
Your version of Excel allows you to read this threaded comment; however, any edits to it will get removed if the file is opened in a newer version of Excel. Learn more: https://go.microsoft.com/fwlink/?linkid=870924
Comment:
    Fire Alarm replaced at January 15</t>
      </text>
    </comment>
    <comment ref="O410" authorId="613" shapeId="0" xr:uid="{B2D7D7AD-C565-49B7-8337-F4B522BA4D86}">
      <text>
        <t>[Threaded comment]
Your version of Excel allows you to read this threaded comment; however, any edits to it will get removed if the file is opened in a newer version of Excel. Learn more: https://go.microsoft.com/fwlink/?linkid=870924
Comment:
    No Access</t>
      </text>
    </comment>
    <comment ref="R410" authorId="614" shapeId="0" xr:uid="{BC731217-81D2-4F60-AA7B-3A6628C9896A}">
      <text>
        <t>[Threaded comment]
Your version of Excel allows you to read this threaded comment; however, any edits to it will get removed if the file is opened in a newer version of Excel. Learn more: https://go.microsoft.com/fwlink/?linkid=870924
Comment:
    Annual booked July 7</t>
      </text>
    </comment>
    <comment ref="B411" authorId="28" shapeId="0" xr:uid="{E8B15677-60DB-4C89-8A14-FA75FE158B45}">
      <text>
        <r>
          <rPr>
            <b/>
            <sz val="9"/>
            <color indexed="81"/>
            <rFont val="Tahoma"/>
            <family val="2"/>
          </rPr>
          <t xml:space="preserve">Vogt, Carina:
</t>
        </r>
        <r>
          <rPr>
            <sz val="9"/>
            <color indexed="81"/>
            <rFont val="Tahoma"/>
            <family val="2"/>
          </rPr>
          <t xml:space="preserve">Was: Firm Management
</t>
        </r>
      </text>
    </comment>
    <comment ref="M411" authorId="615" shapeId="0" xr:uid="{10A12995-0F73-4E8A-8278-0D154043092E}">
      <text>
        <t>[Threaded comment]
Your version of Excel allows you to read this threaded comment; however, any edits to it will get removed if the file is opened in a newer version of Excel. Learn more: https://go.microsoft.com/fwlink/?linkid=870924
Comment:
    Annual booked Feb 6</t>
      </text>
    </comment>
    <comment ref="S412" authorId="616" shapeId="0" xr:uid="{2E70759A-8695-4A4B-95F5-77F8AB5A0D42}">
      <text>
        <t>[Threaded comment]
Your version of Excel allows you to read this threaded comment; however, any edits to it will get removed if the file is opened in a newer version of Excel. Learn more: https://go.microsoft.com/fwlink/?linkid=870924
Comment:
    Annual booked August 21</t>
      </text>
    </comment>
    <comment ref="N413" authorId="617" shapeId="0" xr:uid="{BFDBB6E5-81C8-41C0-9582-DE0120017C50}">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R413" authorId="618" shapeId="0" xr:uid="{B2E39DAC-7915-4625-A044-2CD24C7A5B59}">
      <text>
        <t>[Threaded comment]
Your version of Excel allows you to read this threaded comment; however, any edits to it will get removed if the file is opened in a newer version of Excel. Learn more: https://go.microsoft.com/fwlink/?linkid=870924
Comment:
    Key pickup for Service Call</t>
      </text>
    </comment>
    <comment ref="W413" authorId="619" shapeId="0" xr:uid="{9306C35D-416A-4EE9-B6FE-3F96A60C3B0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P414" authorId="620" shapeId="0" xr:uid="{F3B9DA89-B674-492F-BFA8-3BD4597458D3}">
      <text>
        <t>[Threaded comment]
Your version of Excel allows you to read this threaded comment; however, any edits to it will get removed if the file is opened in a newer version of Excel. Learn more: https://go.microsoft.com/fwlink/?linkid=870924
Comment:
    Invoiced for May on June 4th. Paused recurring transaction</t>
      </text>
    </comment>
    <comment ref="L415" authorId="621" shapeId="0" xr:uid="{E49FBA91-A011-4E30-8906-845CA588B483}">
      <text>
        <t>[Threaded comment]
Your version of Excel allows you to read this threaded comment; however, any edits to it will get removed if the file is opened in a newer version of Excel. Learn more: https://go.microsoft.com/fwlink/?linkid=870924
Comment:
    Starts in February 2025</t>
      </text>
    </comment>
    <comment ref="R416" authorId="622" shapeId="0" xr:uid="{D3E29F3E-1C06-494D-A76E-9C089822D41B}">
      <text>
        <t>[Threaded comment]
Your version of Excel allows you to read this threaded comment; however, any edits to it will get removed if the file is opened in a newer version of Excel. Learn more: https://go.microsoft.com/fwlink/?linkid=870924
Comment:
    Annual booked July 15</t>
      </text>
    </comment>
    <comment ref="Q417" authorId="623" shapeId="0" xr:uid="{810D3CA2-3EF6-4881-BD43-BB6ACA00D9A3}">
      <text>
        <t>[Threaded comment]
Your version of Excel allows you to read this threaded comment; however, any edits to it will get removed if the file is opened in a newer version of Excel. Learn more: https://go.microsoft.com/fwlink/?linkid=870924
Comment:
    Annual booked June 30</t>
      </text>
    </comment>
    <comment ref="U418" authorId="624" shapeId="0" xr:uid="{60BD467F-EADD-4321-906D-F2D6A4F74972}">
      <text>
        <t>[Threaded comment]
Your version of Excel allows you to read this threaded comment; however, any edits to it will get removed if the file is opened in a newer version of Excel. Learn more: https://go.microsoft.com/fwlink/?linkid=870924
Comment:
    Annual booked Oct 20</t>
      </text>
    </comment>
    <comment ref="M419" authorId="625" shapeId="0" xr:uid="{787B6FD6-4580-402F-81CB-56C9B96CA4CB}">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419" authorId="626" shapeId="0" xr:uid="{702822FE-BC34-41E6-A1FE-897BE8371FCA}">
      <text>
        <t>[Threaded comment]
Your version of Excel allows you to read this threaded comment; however, any edits to it will get removed if the file is opened in a newer version of Excel. Learn more: https://go.microsoft.com/fwlink/?linkid=870924
Comment:
    Annual booked Aug 8</t>
      </text>
    </comment>
    <comment ref="W419" authorId="627" shapeId="0" xr:uid="{D962E97E-D526-40F5-B1AA-DE0BDC08C4E8}">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I420" authorId="628" shapeId="0" xr:uid="{A8EA8B65-B46D-450E-89EE-36DED0674420}">
      <text>
        <t>[Threaded comment]
Your version of Excel allows you to read this threaded comment; however, any edits to it will get removed if the file is opened in a newer version of Excel. Learn more: https://go.microsoft.com/fwlink/?linkid=870924
Comment:
    Wrongly printed as “19”</t>
      </text>
    </comment>
    <comment ref="P420" authorId="629" shapeId="0" xr:uid="{6ECFED29-BB5D-468A-B5E5-CB12C82F4220}">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R421" authorId="630" shapeId="0" xr:uid="{E65DB6DC-3D35-4444-A6A2-A1A1EC45A733}">
      <text>
        <t>[Threaded comment]
Your version of Excel allows you to read this threaded comment; however, any edits to it will get removed if the file is opened in a newer version of Excel. Learn more: https://go.microsoft.com/fwlink/?linkid=870924
Comment:
    Annual booked July 4</t>
      </text>
    </comment>
    <comment ref="V422" authorId="631" shapeId="0" xr:uid="{52137DE7-571E-4FA6-BD0C-BE7CC01C743D}">
      <text>
        <t>[Threaded comment]
Your version of Excel allows you to read this threaded comment; however, any edits to it will get removed if the file is opened in a newer version of Excel. Learn more: https://go.microsoft.com/fwlink/?linkid=870924
Comment:
    Annual booked Nov 19</t>
      </text>
    </comment>
    <comment ref="O423" authorId="632" shapeId="0" xr:uid="{4084A8EB-CE6A-4599-8A2D-20AF1A00A075}">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O424" authorId="633" shapeId="0" xr:uid="{990CCB52-2BE2-4141-BD30-31ECA9B4C0DA}">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R424" authorId="634" shapeId="0" xr:uid="{260CDAE5-84A3-46FD-8144-AB8CDF3479D1}">
      <text>
        <t>[Threaded comment]
Your version of Excel allows you to read this threaded comment; however, any edits to it will get removed if the file is opened in a newer version of Excel. Learn more: https://go.microsoft.com/fwlink/?linkid=870924
Comment:
    Free month due panel replacement</t>
      </text>
    </comment>
    <comment ref="S424" authorId="635" shapeId="0" xr:uid="{2BEAA9A5-0FDD-4328-8F2C-E84A3CB1F9CA}">
      <text>
        <t xml:space="preserve">[Threaded comment]
Your version of Excel allows you to read this threaded comment; however, any edits to it will get removed if the file is opened in a newer version of Excel. Learn more: https://go.microsoft.com/fwlink/?linkid=870924
Comment:
    Key not in pouch. Skipped. </t>
      </text>
    </comment>
    <comment ref="T424" authorId="636" shapeId="0" xr:uid="{3A3B80C5-B7AE-4527-98E5-120E3B2090AB}">
      <text>
        <t>[Threaded comment]
Your version of Excel allows you to read this threaded comment; however, any edits to it will get removed if the file is opened in a newer version of Excel. Learn more: https://go.microsoft.com/fwlink/?linkid=870924
Comment:
    Free month due panel replacement</t>
      </text>
    </comment>
    <comment ref="U424" authorId="637" shapeId="0" xr:uid="{3CE5ADC2-8303-4B50-9E77-513691570232}">
      <text>
        <t>[Threaded comment]
Your version of Excel allows you to read this threaded comment; however, any edits to it will get removed if the file is opened in a newer version of Excel. Learn more: https://go.microsoft.com/fwlink/?linkid=870924
Comment:
    Free month due panel replacement</t>
      </text>
    </comment>
    <comment ref="O425" authorId="638" shapeId="0" xr:uid="{7481BA6F-2E4B-4D0C-99EF-D75D7381E8D1}">
      <text>
        <t>[Threaded comment]
Your version of Excel allows you to read this threaded comment; however, any edits to it will get removed if the file is opened in a newer version of Excel. Learn more: https://go.microsoft.com/fwlink/?linkid=870924
Comment:
    Annual booked April 1</t>
      </text>
    </comment>
    <comment ref="V426" authorId="639" shapeId="0" xr:uid="{AF9B6B8D-5710-4696-B184-C29E7A85C236}">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V427" authorId="640" shapeId="0" xr:uid="{9B0C043D-33E1-486B-920A-166F591D6622}">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V428" authorId="641" shapeId="0" xr:uid="{00801B6D-DEA7-4760-98ED-5A7170C004D3}">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S429" authorId="642" shapeId="0" xr:uid="{5EEF9E29-9927-414E-B7C3-3C37DED8B32D}">
      <text>
        <t xml:space="preserve">[Threaded comment]
Your version of Excel allows you to read this threaded comment; however, any edits to it will get removed if the file is opened in a newer version of Excel. Learn more: https://go.microsoft.com/fwlink/?linkid=870924
Comment:
    Skipped. Wrong pull station tested. </t>
      </text>
    </comment>
    <comment ref="V429" authorId="643" shapeId="0" xr:uid="{58703DAA-F5B7-4C66-9C00-E7C539C06643}">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V430" authorId="644" shapeId="0" xr:uid="{D88CC553-A876-44CE-B577-E500461D6432}">
      <text>
        <t>[Threaded comment]
Your version of Excel allows you to read this threaded comment; however, any edits to it will get removed if the file is opened in a newer version of Excel. Learn more: https://go.microsoft.com/fwlink/?linkid=870924
Comment:
    Annual booked Nov 10, 12-14</t>
      </text>
    </comment>
    <comment ref="N431" authorId="645" shapeId="0" xr:uid="{8E643FC4-33AA-43BB-AD58-460258FBE28A}">
      <text>
        <t>[Threaded comment]
Your version of Excel allows you to read this threaded comment; however, any edits to it will get removed if the file is opened in a newer version of Excel. Learn more: https://go.microsoft.com/fwlink/?linkid=870924
Comment:
    Annual booked March 17</t>
      </text>
    </comment>
    <comment ref="V432" authorId="646" shapeId="0" xr:uid="{8550E42B-FEE8-4956-8D11-99959C61A5CF}">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3" authorId="647" shapeId="0" xr:uid="{1FA1F147-E9E0-4710-91D9-8DD9B9BF8B04}">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4" authorId="648" shapeId="0" xr:uid="{3D696428-8B3F-4FB8-82FD-79696D3EA1EC}">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5" authorId="649" shapeId="0" xr:uid="{302609DD-B2EF-4CD4-86FE-9BE91F91A775}">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V436" authorId="650" shapeId="0" xr:uid="{E76B7249-EE08-4A22-BB49-1BA8990C3F25}">
      <text>
        <t>[Threaded comment]
Your version of Excel allows you to read this threaded comment; however, any edits to it will get removed if the file is opened in a newer version of Excel. Learn more: https://go.microsoft.com/fwlink/?linkid=870924
Comment:
    Annual booked Nov 18-20</t>
      </text>
    </comment>
    <comment ref="L437" authorId="651" shapeId="0" xr:uid="{FF84E7DE-6DFE-471C-AF0A-68BBF40D1E05}">
      <text>
        <t>[Threaded comment]
Your version of Excel allows you to read this threaded comment; however, any edits to it will get removed if the file is opened in a newer version of Excel. Learn more: https://go.microsoft.com/fwlink/?linkid=870924
Comment:
    No access</t>
      </text>
    </comment>
    <comment ref="M437" authorId="652" shapeId="0" xr:uid="{B96435F0-164D-4060-9572-B6B3A3C7EB1E}">
      <text>
        <t>[Threaded comment]
Your version of Excel allows you to read this threaded comment; however, any edits to it will get removed if the file is opened in a newer version of Excel. Learn more: https://go.microsoft.com/fwlink/?linkid=870924
Comment:
    Training was in progress on site</t>
      </text>
    </comment>
    <comment ref="N437" authorId="653" shapeId="0" xr:uid="{10477986-20F2-42C1-BDFD-06CAFCB62F27}">
      <text>
        <t>[Threaded comment]
Your version of Excel allows you to read this threaded comment; however, any edits to it will get removed if the file is opened in a newer version of Excel. Learn more: https://go.microsoft.com/fwlink/?linkid=870924
Comment:
    No access</t>
      </text>
    </comment>
    <comment ref="O437" authorId="654" shapeId="0" xr:uid="{C97744E6-7D3F-4726-9FE6-E4F5B2508B13}">
      <text>
        <t>[Threaded comment]
Your version of Excel allows you to read this threaded comment; however, any edits to it will get removed if the file is opened in a newer version of Excel. Learn more: https://go.microsoft.com/fwlink/?linkid=870924
Comment:
    No access</t>
      </text>
    </comment>
    <comment ref="U437" authorId="655" shapeId="0" xr:uid="{F468962A-71FC-4A6F-BF9C-9503F80BC607}">
      <text>
        <t>[Threaded comment]
Your version of Excel allows you to read this threaded comment; however, any edits to it will get removed if the file is opened in a newer version of Excel. Learn more: https://go.microsoft.com/fwlink/?linkid=870924
Comment:
    No access</t>
      </text>
    </comment>
    <comment ref="M438" authorId="656" shapeId="0" xr:uid="{756E8CEF-1E60-4D54-90B3-5E79A980CC6F}">
      <text>
        <t>[Threaded comment]
Your version of Excel allows you to read this threaded comment; however, any edits to it will get removed if the file is opened in a newer version of Excel. Learn more: https://go.microsoft.com/fwlink/?linkid=870924
Comment:
    Starts in April</t>
      </text>
    </comment>
    <comment ref="L439" authorId="657" shapeId="0" xr:uid="{8EB5609C-A242-400F-AE58-AD7F59B51965}">
      <text>
        <t>[Threaded comment]
Your version of Excel allows you to read this threaded comment; however, any edits to it will get removed if the file is opened in a newer version of Excel. Learn more: https://go.microsoft.com/fwlink/?linkid=870924
Comment:
    No access</t>
      </text>
    </comment>
    <comment ref="M439" authorId="658" shapeId="0" xr:uid="{9C8BED5C-64D8-4F82-B0DD-3BDD57F657A5}">
      <text>
        <t>[Threaded comment]
Your version of Excel allows you to read this threaded comment; however, any edits to it will get removed if the file is opened in a newer version of Excel. Learn more: https://go.microsoft.com/fwlink/?linkid=870924
Comment:
    No access</t>
      </text>
    </comment>
    <comment ref="N439" authorId="659" shapeId="0" xr:uid="{C968108E-F791-4C1A-9ACF-62C4DB8F3CA5}">
      <text>
        <t>[Threaded comment]
Your version of Excel allows you to read this threaded comment; however, any edits to it will get removed if the file is opened in a newer version of Excel. Learn more: https://go.microsoft.com/fwlink/?linkid=870924
Comment:
    No access</t>
      </text>
    </comment>
    <comment ref="W440" authorId="660" shapeId="0" xr:uid="{A4A2BC16-413C-49CA-B98B-EBAD9B971FFE}">
      <text>
        <t>[Threaded comment]
Your version of Excel allows you to read this threaded comment; however, any edits to it will get removed if the file is opened in a newer version of Excel. Learn more: https://go.microsoft.com/fwlink/?linkid=870924
Comment:
    Annual booked December 9</t>
      </text>
    </comment>
    <comment ref="P441" authorId="661" shapeId="0" xr:uid="{FB306C0E-5FEA-4894-BD84-423F5B637F11}">
      <text>
        <t>[Threaded comment]
Your version of Excel allows you to read this threaded comment; however, any edits to it will get removed if the file is opened in a newer version of Excel. Learn more: https://go.microsoft.com/fwlink/?linkid=870924
Comment:
    Annual booked May 14
Reply:
    Client rescheduled the annual inspection to next month. MBT was skipped this month.</t>
      </text>
    </comment>
    <comment ref="O442" authorId="662" shapeId="0" xr:uid="{30C9A42C-60C3-4B48-BD6F-F54FCC5092E4}">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O443" authorId="663" shapeId="0" xr:uid="{83625ADB-10E1-4693-80E8-F751ADD8DA1A}">
      <text>
        <t>[Threaded comment]
Your version of Excel allows you to read this threaded comment; however, any edits to it will get removed if the file is opened in a newer version of Excel. Learn more: https://go.microsoft.com/fwlink/?linkid=870924
Comment:
    Annual booked April 7</t>
      </text>
    </comment>
    <comment ref="S443" authorId="664" shapeId="0" xr:uid="{04448F91-7AA4-46D5-8AA9-69F148A6E7B7}">
      <text>
        <t>[Threaded comment]
Your version of Excel allows you to read this threaded comment; however, any edits to it will get removed if the file is opened in a newer version of Excel. Learn more: https://go.microsoft.com/fwlink/?linkid=870924
Comment:
    No access</t>
      </text>
    </comment>
    <comment ref="R444" authorId="665" shapeId="0" xr:uid="{D5577BD9-7F00-4AEF-80B2-81E5E8CD60F3}">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L445" authorId="666" shapeId="0" xr:uid="{E78E888A-FC17-4C13-937D-17EFD8A3944F}">
      <text>
        <t>[Threaded comment]
Your version of Excel allows you to read this threaded comment; however, any edits to it will get removed if the file is opened in a newer version of Excel. Learn more: https://go.microsoft.com/fwlink/?linkid=870924
Comment:
    First 3 Months Free</t>
      </text>
    </comment>
    <comment ref="S445" authorId="667" shapeId="0" xr:uid="{60FF02A5-101A-4054-BC64-4EE1C609BD30}">
      <text>
        <t>[Threaded comment]
Your version of Excel allows you to read this threaded comment; however, any edits to it will get removed if the file is opened in a newer version of Excel. Learn more: https://go.microsoft.com/fwlink/?linkid=870924
Comment:
    Annual booked August 18</t>
      </text>
    </comment>
    <comment ref="O448" authorId="668" shapeId="0" xr:uid="{6CECDB4F-9536-4210-A581-0816C8595A90}">
      <text>
        <t>[Threaded comment]
Your version of Excel allows you to read this threaded comment; however, any edits to it will get removed if the file is opened in a newer version of Excel. Learn more: https://go.microsoft.com/fwlink/?linkid=870924
Comment:
    Annual inspection booked March 17</t>
      </text>
    </comment>
    <comment ref="M450" authorId="669" shapeId="0" xr:uid="{C09FB7F5-20AB-4D46-A9AE-5A1FA6859558}">
      <text>
        <t>[Threaded comment]
Your version of Excel allows you to read this threaded comment; however, any edits to it will get removed if the file is opened in a newer version of Excel. Learn more: https://go.microsoft.com/fwlink/?linkid=870924
Comment:
    Annual booked Feb 10</t>
      </text>
    </comment>
    <comment ref="L452" authorId="670" shapeId="0" xr:uid="{01E4A3DF-A1D3-4BD8-B150-2C26A41A908B}">
      <text>
        <t>[Threaded comment]
Your version of Excel allows you to read this threaded comment; however, any edits to it will get removed if the file is opened in a newer version of Excel. Learn more: https://go.microsoft.com/fwlink/?linkid=870924
Comment:
    Fire panel not found during January inspection. Need to investigate in February.</t>
      </text>
    </comment>
    <comment ref="W453" authorId="671" shapeId="0" xr:uid="{AD6FE17F-DB4E-48CF-BE3E-EEA85B17846B}">
      <text>
        <t>[Threaded comment]
Your version of Excel allows you to read this threaded comment; however, any edits to it will get removed if the file is opened in a newer version of Excel. Learn more: https://go.microsoft.com/fwlink/?linkid=870924
Comment:
    Annual booked Dec 17-18</t>
      </text>
    </comment>
    <comment ref="N454" authorId="672" shapeId="0" xr:uid="{7CDA5046-A7D9-4736-9823-67CB19CCEB22}">
      <text>
        <t>[Threaded comment]
Your version of Excel allows you to read this threaded comment; however, any edits to it will get removed if the file is opened in a newer version of Excel. Learn more: https://go.microsoft.com/fwlink/?linkid=870924
Comment:
    Skipped. Need to confirm new monitoring info</t>
      </text>
    </comment>
    <comment ref="O454" authorId="673" shapeId="0" xr:uid="{167963C1-CEC8-40C6-9010-CC01F8C4FA5E}">
      <text>
        <t>[Threaded comment]
Your version of Excel allows you to read this threaded comment; however, any edits to it will get removed if the file is opened in a newer version of Excel. Learn more: https://go.microsoft.com/fwlink/?linkid=870924
Comment:
    No Access</t>
      </text>
    </comment>
    <comment ref="P454" authorId="674" shapeId="0" xr:uid="{226B9591-B3E8-4A95-A668-439A27406554}">
      <text>
        <t>[Threaded comment]
Your version of Excel allows you to read this threaded comment; however, any edits to it will get removed if the file is opened in a newer version of Excel. Learn more: https://go.microsoft.com/fwlink/?linkid=870924
Comment:
    No Access</t>
      </text>
    </comment>
    <comment ref="T455" authorId="675" shapeId="0" xr:uid="{2F8C4071-8366-40F0-99CE-250F70D36FFF}">
      <text>
        <t>[Threaded comment]
Your version of Excel allows you to read this threaded comment; however, any edits to it will get removed if the file is opened in a newer version of Excel. Learn more: https://go.microsoft.com/fwlink/?linkid=870924
Comment:
    Annual booked Sept 23 &amp; 24</t>
      </text>
    </comment>
    <comment ref="S457" authorId="676" shapeId="0" xr:uid="{DE2F3FCD-E69E-4626-8B5B-25A475F416D6}">
      <text>
        <t>[Threaded comment]
Your version of Excel allows you to read this threaded comment; however, any edits to it will get removed if the file is opened in a newer version of Excel. Learn more: https://go.microsoft.com/fwlink/?linkid=870924
Comment:
    Annual booked Aug 25</t>
      </text>
    </comment>
    <comment ref="W458" authorId="677" shapeId="0" xr:uid="{457FC3EE-93A2-4173-8FE8-C380DA74FE81}">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A459" authorId="678" shapeId="0" xr:uid="{0D991534-C242-46FD-85B2-454084BF83E0}">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M461" authorId="679" shapeId="0" xr:uid="{38C747ED-E99E-46E6-8CEF-0005A24525B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U461" authorId="680" shapeId="0" xr:uid="{2EBA3E6A-180B-47D1-B915-4D89060205B4}">
      <text>
        <t>[Threaded comment]
Your version of Excel allows you to read this threaded comment; however, any edits to it will get removed if the file is opened in a newer version of Excel. Learn more: https://go.microsoft.com/fwlink/?linkid=870924
Comment:
    Annual booked Oct 17</t>
      </text>
    </comment>
    <comment ref="W461" authorId="681" shapeId="0" xr:uid="{B4D3314D-FB68-4B22-9262-5F3E6606EA5E}">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A462" authorId="682" shapeId="0" xr:uid="{C2D7BF14-8263-4BB1-BB67-4F2072153E52}">
      <text>
        <t>[Threaded comment]
Your version of Excel allows you to read this threaded comment; however, any edits to it will get removed if the file is opened in a newer version of Excel. Learn more: https://go.microsoft.com/fwlink/?linkid=870924
Comment:
    ST - 551-563 Johnson St - should update address?
Reply:
    Includes 547-563 Johnson</t>
      </text>
    </comment>
    <comment ref="N462" authorId="683" shapeId="0" xr:uid="{6FB52E86-3176-4262-9F3D-2ECFC85A425B}">
      <text>
        <t>[Threaded comment]
Your version of Excel allows you to read this threaded comment; however, any edits to it will get removed if the file is opened in a newer version of Excel. Learn more: https://go.microsoft.com/fwlink/?linkid=870924
Comment:
    Annual booked March 4</t>
      </text>
    </comment>
    <comment ref="N463" authorId="684" shapeId="0" xr:uid="{F9EE492E-11AC-45BE-A97F-C7DA3AF6775C}">
      <text>
        <t>[Threaded comment]
Your version of Excel allows you to read this threaded comment; however, any edits to it will get removed if the file is opened in a newer version of Excel. Learn more: https://go.microsoft.com/fwlink/?linkid=870924
Comment:
    Annual booked March 10</t>
      </text>
    </comment>
    <comment ref="R466" authorId="685" shapeId="0" xr:uid="{A244B435-C7EB-4EC8-8F9B-CBC1BD10DCB0}">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O467" authorId="686" shapeId="0" xr:uid="{9B80B12B-0D90-4CE3-B2FC-A31DA5247817}">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U467" authorId="687" shapeId="0" xr:uid="{FB4E1F63-DCE6-4480-96D0-F495BAC0B3F8}">
      <text>
        <t>[Threaded comment]
Your version of Excel allows you to read this threaded comment; however, any edits to it will get removed if the file is opened in a newer version of Excel. Learn more: https://go.microsoft.com/fwlink/?linkid=870924
Comment:
    Annual booked Oct 9</t>
      </text>
    </comment>
    <comment ref="O468" authorId="688" shapeId="0" xr:uid="{1A7B1C37-0301-4A4E-A363-57F36DE9A9EB}">
      <text>
        <t>[Threaded comment]
Your version of Excel allows you to read this threaded comment; however, any edits to it will get removed if the file is opened in a newer version of Excel. Learn more: https://go.microsoft.com/fwlink/?linkid=870924
Comment:
    Annual booked March 25</t>
      </text>
    </comment>
    <comment ref="T468" authorId="689" shapeId="0" xr:uid="{0D49D619-AA2D-466D-87CC-6601976287C1}">
      <text>
        <t xml:space="preserve">[Threaded comment]
Your version of Excel allows you to read this threaded comment; however, any edits to it will get removed if the file is opened in a newer version of Excel. Learn more: https://go.microsoft.com/fwlink/?linkid=870924
Comment:
    Not tested due to delays in morning </t>
      </text>
    </comment>
    <comment ref="U468" authorId="690" shapeId="0" xr:uid="{04C0CF87-129A-49BF-BF38-C085CD58293F}">
      <text>
        <t>[Threaded comment]
Your version of Excel allows you to read this threaded comment; however, any edits to it will get removed if the file is opened in a newer version of Excel. Learn more: https://go.microsoft.com/fwlink/?linkid=870924
Comment:
    Monitoring issues (Beacon Alarms)</t>
      </text>
    </comment>
    <comment ref="W469" authorId="691" shapeId="0" xr:uid="{629C4F5E-4D36-4DD2-B5B1-170BD1C0CF6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471" authorId="692" shapeId="0" xr:uid="{9741A253-A448-4AE5-BD0F-862638E7E9E7}">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U471" authorId="693" shapeId="0" xr:uid="{431DCD88-D56E-42ED-8A52-8BFE6901F138}">
      <text>
        <t>[Threaded comment]
Your version of Excel allows you to read this threaded comment; however, any edits to it will get removed if the file is opened in a newer version of Excel. Learn more: https://go.microsoft.com/fwlink/?linkid=870924
Comment:
    Annual booked October 22-23</t>
      </text>
    </comment>
    <comment ref="U472" authorId="694" shapeId="0" xr:uid="{4C507137-34AC-4F4E-AB1A-79DE31B7A9A3}">
      <text>
        <t>[Threaded comment]
Your version of Excel allows you to read this threaded comment; however, any edits to it will get removed if the file is opened in a newer version of Excel. Learn more: https://go.microsoft.com/fwlink/?linkid=870924
Comment:
    No access - construction</t>
      </text>
    </comment>
    <comment ref="W472" authorId="695" shapeId="0" xr:uid="{F680EC13-0E16-48A2-8967-E545BBD194F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473" authorId="696" shapeId="0" xr:uid="{248B2C66-A431-43F6-81FC-EC339E403314}">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U473" authorId="697" shapeId="0" xr:uid="{A8CE5125-A7B0-482C-9758-5BC815740359}">
      <text>
        <t>[Threaded comment]
Your version of Excel allows you to read this threaded comment; however, any edits to it will get removed if the file is opened in a newer version of Excel. Learn more: https://go.microsoft.com/fwlink/?linkid=870924
Comment:
    Annual booked October 20-21</t>
      </text>
    </comment>
    <comment ref="O474" authorId="698" shapeId="0" xr:uid="{58D669B9-14E1-43FA-AD31-FAC876B36D11}">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P474" authorId="699" shapeId="0" xr:uid="{B9405E73-D9FE-4E39-8141-8A56C3B8C4CF}">
      <text>
        <t>[Threaded comment]
Your version of Excel allows you to read this threaded comment; however, any edits to it will get removed if the file is opened in a newer version of Excel. Learn more: https://go.microsoft.com/fwlink/?linkid=870924
Comment:
    No Access</t>
      </text>
    </comment>
    <comment ref="P475" authorId="700" shapeId="0" xr:uid="{F126F4EB-6808-4A91-A775-A7F451E8201C}">
      <text>
        <t>[Threaded comment]
Your version of Excel allows you to read this threaded comment; however, any edits to it will get removed if the file is opened in a newer version of Excel. Learn more: https://go.microsoft.com/fwlink/?linkid=870924
Comment:
    Annual booked May 12-16</t>
      </text>
    </comment>
    <comment ref="K477" authorId="701" shapeId="0" xr:uid="{60D03D56-5936-48F8-BA18-FB643934F2C6}">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P477" authorId="702" shapeId="0" xr:uid="{8831ABE3-D8AD-4723-B209-D1AC083B95FD}">
      <text>
        <t>[Threaded comment]
Your version of Excel allows you to read this threaded comment; however, any edits to it will get removed if the file is opened in a newer version of Excel. Learn more: https://go.microsoft.com/fwlink/?linkid=870924
Comment:
    Annual booked May 28</t>
      </text>
    </comment>
    <comment ref="W477" authorId="703" shapeId="0" xr:uid="{9A2C286E-4E59-4D65-9B3F-032279EE0E6F}">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O478" authorId="704" shapeId="0" xr:uid="{5DC933CC-40B0-467D-A0B9-69DF4A1B2D2F}">
      <text>
        <t>[Threaded comment]
Your version of Excel allows you to read this threaded comment; however, any edits to it will get removed if the file is opened in a newer version of Excel. Learn more: https://go.microsoft.com/fwlink/?linkid=870924
Comment:
    Annual booked April 15</t>
      </text>
    </comment>
    <comment ref="V479" authorId="705" shapeId="0" xr:uid="{07176FB3-B3E0-4AA0-8347-76975808EF32}">
      <text>
        <t>[Threaded comment]
Your version of Excel allows you to read this threaded comment; however, any edits to it will get removed if the file is opened in a newer version of Excel. Learn more: https://go.microsoft.com/fwlink/?linkid=870924
Comment:
    Annual booked Nov 4</t>
      </text>
    </comment>
    <comment ref="L480" authorId="706" shapeId="0" xr:uid="{1ADAE84F-0C3F-4282-A80A-59355BEA3304}">
      <text>
        <t>[Threaded comment]
Your version of Excel allows you to read this threaded comment; however, any edits to it will get removed if the file is opened in a newer version of Excel. Learn more: https://go.microsoft.com/fwlink/?linkid=870924
Comment:
    Starting in March 2025</t>
      </text>
    </comment>
    <comment ref="M480" authorId="707" shapeId="0" xr:uid="{BB5ED8EE-CD05-420C-97DB-95D5B340E3C4}">
      <text>
        <t>[Threaded comment]
Your version of Excel allows you to read this threaded comment; however, any edits to it will get removed if the file is opened in a newer version of Excel. Learn more: https://go.microsoft.com/fwlink/?linkid=870924
Comment:
    Starting in March 2025</t>
      </text>
    </comment>
    <comment ref="P480" authorId="708" shapeId="0" xr:uid="{9D423758-1498-4174-8E86-F297A179D8A9}">
      <text>
        <t>[Threaded comment]
Your version of Excel allows you to read this threaded comment; however, any edits to it will get removed if the file is opened in a newer version of Excel. Learn more: https://go.microsoft.com/fwlink/?linkid=870924
Comment:
    Annual booked May 15, but it was reescheduled</t>
      </text>
    </comment>
    <comment ref="L481" authorId="709" shapeId="0" xr:uid="{BD0C85A2-B6AD-446D-921D-B4C431A4155B}">
      <text>
        <t>[Threaded comment]
Your version of Excel allows you to read this threaded comment; however, any edits to it will get removed if the file is opened in a newer version of Excel. Learn more: https://go.microsoft.com/fwlink/?linkid=870924
Comment:
    No Access</t>
      </text>
    </comment>
    <comment ref="N481" authorId="710" shapeId="0" xr:uid="{551816F0-7202-418A-8BB7-254E1C4ACBBE}">
      <text>
        <t>[Threaded comment]
Your version of Excel allows you to read this threaded comment; however, any edits to it will get removed if the file is opened in a newer version of Excel. Learn more: https://go.microsoft.com/fwlink/?linkid=870924
Comment:
    No Access</t>
      </text>
    </comment>
    <comment ref="O481" authorId="711" shapeId="0" xr:uid="{84865477-9307-4A04-A61C-1BB6B0058992}">
      <text>
        <t>[Threaded comment]
Your version of Excel allows you to read this threaded comment; however, any edits to it will get removed if the file is opened in a newer version of Excel. Learn more: https://go.microsoft.com/fwlink/?linkid=870924
Comment:
    No Access</t>
      </text>
    </comment>
    <comment ref="R481" authorId="712" shapeId="0" xr:uid="{7718953A-5BB6-45A1-A25F-B86357DAE397}">
      <text>
        <t>[Threaded comment]
Your version of Excel allows you to read this threaded comment; however, any edits to it will get removed if the file is opened in a newer version of Excel. Learn more: https://go.microsoft.com/fwlink/?linkid=870924
Comment:
    School closed</t>
      </text>
    </comment>
    <comment ref="S481" authorId="713" shapeId="0" xr:uid="{8F7B0791-B3E7-4097-9B2B-F2ED2DF0C538}">
      <text>
        <t>[Threaded comment]
Your version of Excel allows you to read this threaded comment; however, any edits to it will get removed if the file is opened in a newer version of Excel. Learn more: https://go.microsoft.com/fwlink/?linkid=870924
Comment:
    School closed</t>
      </text>
    </comment>
    <comment ref="W481" authorId="714" shapeId="0" xr:uid="{8B03366E-022F-4A28-8A3A-6DCC90288010}">
      <text>
        <t>[Threaded comment]
Your version of Excel allows you to read this threaded comment; however, any edits to it will get removed if the file is opened in a newer version of Excel. Learn more: https://go.microsoft.com/fwlink/?linkid=870924
Comment:
    School closed</t>
      </text>
    </comment>
    <comment ref="L483" authorId="715" shapeId="0" xr:uid="{329BDF73-FABA-4669-909B-C7A88C141F67}">
      <text>
        <t>[Threaded comment]
Your version of Excel allows you to read this threaded comment; however, any edits to it will get removed if the file is opened in a newer version of Excel. Learn more: https://go.microsoft.com/fwlink/?linkid=870924
Comment:
    Cancelled our services as of January 1, 2025</t>
      </text>
    </comment>
    <comment ref="Q485" authorId="716" shapeId="0" xr:uid="{41B78700-610A-4EFB-9C0A-301E19D1F843}">
      <text>
        <t>[Threaded comment]
Your version of Excel allows you to read this threaded comment; however, any edits to it will get removed if the file is opened in a newer version of Excel. Learn more: https://go.microsoft.com/fwlink/?linkid=870924
Comment:
    No access</t>
      </text>
    </comment>
    <comment ref="S485" authorId="717" shapeId="0" xr:uid="{D906D5FF-EF0D-4A54-B06C-DBC44FCA07B8}">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T485" authorId="718" shapeId="0" xr:uid="{6128E5FD-A51F-4964-8F17-1B842377699D}">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U485" authorId="719" shapeId="0" xr:uid="{15CE0851-210D-4C7A-829F-7860F215DE32}">
      <text>
        <t>[Threaded comment]
Your version of Excel allows you to read this threaded comment; however, any edits to it will get removed if the file is opened in a newer version of Excel. Learn more: https://go.microsoft.com/fwlink/?linkid=870924
Comment:
    No access due construction</t>
      </text>
    </comment>
    <comment ref="V485" authorId="720" shapeId="0" xr:uid="{80851328-BEAA-4C43-86EA-9865A9A495C3}">
      <text>
        <t>[Threaded comment]
Your version of Excel allows you to read this threaded comment; however, any edits to it will get removed if the file is opened in a newer version of Excel. Learn more: https://go.microsoft.com/fwlink/?linkid=870924
Comment:
    Annual booked Nov 5</t>
      </text>
    </comment>
    <comment ref="W485" authorId="721" shapeId="0" xr:uid="{9BD55F9B-482C-424C-AF01-3ED7DF13601C}">
      <text>
        <t>[Threaded comment]
Your version of Excel allows you to read this threaded comment; however, any edits to it will get removed if the file is opened in a newer version of Excel. Learn more: https://go.microsoft.com/fwlink/?linkid=870924
Comment:
    Annual booked December 15</t>
      </text>
    </comment>
    <comment ref="L486" authorId="722" shapeId="0" xr:uid="{0A8FB43C-5CBA-4AE8-A805-D1C6DB057E7F}">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486" authorId="723" shapeId="0" xr:uid="{B733B085-7712-43A1-85DF-31C49FFF8975}">
      <text>
        <t>[Threaded comment]
Your version of Excel allows you to read this threaded comment; however, any edits to it will get removed if the file is opened in a newer version of Excel. Learn more: https://go.microsoft.com/fwlink/?linkid=870924
Comment:
    Annual booked January 17</t>
      </text>
    </comment>
    <comment ref="M488" authorId="724" shapeId="0" xr:uid="{D8013CF9-9DF4-4D50-83A4-F97F35F747F4}">
      <text>
        <t>[Threaded comment]
Your version of Excel allows you to read this threaded comment; however, any edits to it will get removed if the file is opened in a newer version of Excel. Learn more: https://go.microsoft.com/fwlink/?linkid=870924
Comment:
    Annual booked January 17</t>
      </text>
    </comment>
    <comment ref="P488" authorId="725" shapeId="0" xr:uid="{8C765032-6862-4DDF-B673-93F96B46118F}">
      <text>
        <t>[Threaded comment]
Your version of Excel allows you to read this threaded comment; however, any edits to it will get removed if the file is opened in a newer version of Excel. Learn more: https://go.microsoft.com/fwlink/?linkid=870924
Comment:
    Annual booked May 21-23</t>
      </text>
    </comment>
    <comment ref="U489" authorId="726" shapeId="0" xr:uid="{617F5A36-0D48-4D49-BFDE-1B083396A1E5}">
      <text>
        <t>[Threaded comment]
Your version of Excel allows you to read this threaded comment; however, any edits to it will get removed if the file is opened in a newer version of Excel. Learn more: https://go.microsoft.com/fwlink/?linkid=870924
Comment:
    Annual booked Oct 7</t>
      </text>
    </comment>
    <comment ref="J490" authorId="230" shapeId="0" xr:uid="{B77B0C87-E3FA-4291-9F5E-3393C9815EDC}">
      <text>
        <r>
          <rPr>
            <b/>
            <sz val="9"/>
            <color indexed="81"/>
            <rFont val="Tahoma"/>
            <family val="2"/>
          </rPr>
          <t>Samantha D'Amour:</t>
        </r>
        <r>
          <rPr>
            <sz val="9"/>
            <color indexed="81"/>
            <rFont val="Tahoma"/>
            <family val="2"/>
          </rPr>
          <t xml:space="preserve">
was 2nd Tuesday</t>
        </r>
      </text>
    </comment>
    <comment ref="L490" authorId="727" shapeId="0" xr:uid="{0DD006CB-DF1C-40F5-AEDA-84D6104C2B6C}">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B492" authorId="28" shapeId="0" xr:uid="{A66D6885-538A-45AF-BEA0-44F8BE29603B}">
      <text>
        <r>
          <rPr>
            <b/>
            <sz val="9"/>
            <color indexed="81"/>
            <rFont val="Tahoma"/>
            <family val="2"/>
          </rPr>
          <t>Vogt, Carina:</t>
        </r>
        <r>
          <rPr>
            <sz val="9"/>
            <color indexed="81"/>
            <rFont val="Tahoma"/>
            <family val="2"/>
          </rPr>
          <t xml:space="preserve">
Property Management changed. Was: Hutton</t>
        </r>
      </text>
    </comment>
    <comment ref="R492" authorId="728" shapeId="0" xr:uid="{7510FA5F-B950-445B-A3A2-EB1AB2B8E4CA}">
      <text>
        <t>[Threaded comment]
Your version of Excel allows you to read this threaded comment; however, any edits to it will get removed if the file is opened in a newer version of Excel. Learn more: https://go.microsoft.com/fwlink/?linkid=870924
Comment:
    Annual booked July 17</t>
      </text>
    </comment>
    <comment ref="W493" authorId="729" shapeId="0" xr:uid="{BD06FC85-AEE7-4C3A-97B6-D8A5ED3F2184}">
      <text>
        <t>[Threaded comment]
Your version of Excel allows you to read this threaded comment; however, any edits to it will get removed if the file is opened in a newer version of Excel. Learn more: https://go.microsoft.com/fwlink/?linkid=870924
Comment:
    Annual booked Dec 8</t>
      </text>
    </comment>
    <comment ref="W494" authorId="730" shapeId="0" xr:uid="{1A14C939-F909-4F29-9456-DB8A333BE673}">
      <text>
        <t>[Threaded comment]
Your version of Excel allows you to read this threaded comment; however, any edits to it will get removed if the file is opened in a newer version of Excel. Learn more: https://go.microsoft.com/fwlink/?linkid=870924
Comment:
    Annual booked Dec 8</t>
      </text>
    </comment>
    <comment ref="W495" authorId="731" shapeId="0" xr:uid="{46F6624A-8B18-460D-A793-55C52D7DD2ED}">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6" authorId="732" shapeId="0" xr:uid="{5503A60B-51FF-4FEE-94C1-268C026F6295}">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7" authorId="733" shapeId="0" xr:uid="{88375CE3-AFD6-4CBB-93F5-88612FB98C54}">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8" authorId="734" shapeId="0" xr:uid="{D5F8B0C3-9CF2-4BEA-86A8-0B897A3B69C3}">
      <text>
        <t>[Threaded comment]
Your version of Excel allows you to read this threaded comment; however, any edits to it will get removed if the file is opened in a newer version of Excel. Learn more: https://go.microsoft.com/fwlink/?linkid=870924
Comment:
    Annual booked Dec 19</t>
      </text>
    </comment>
    <comment ref="W499" authorId="735" shapeId="0" xr:uid="{9EED3640-D38D-48BF-849F-1A5D8DC3BA76}">
      <text>
        <t>[Threaded comment]
Your version of Excel allows you to read this threaded comment; however, any edits to it will get removed if the file is opened in a newer version of Excel. Learn more: https://go.microsoft.com/fwlink/?linkid=870924
Comment:
    Annual booked Dec 5</t>
      </text>
    </comment>
    <comment ref="M500" authorId="736" shapeId="0" xr:uid="{030D8BBB-60B3-4BE8-9697-608623F2FA55}">
      <text>
        <t>[Threaded comment]
Your version of Excel allows you to read this threaded comment; however, any edits to it will get removed if the file is opened in a newer version of Excel. Learn more: https://go.microsoft.com/fwlink/?linkid=870924
Comment:
    Annual booked Feb 4</t>
      </text>
    </comment>
    <comment ref="U501" authorId="737" shapeId="0" xr:uid="{BE122790-76E4-4A02-AD05-72235F4092AD}">
      <text>
        <t>[Threaded comment]
Your version of Excel allows you to read this threaded comment; however, any edits to it will get removed if the file is opened in a newer version of Excel. Learn more: https://go.microsoft.com/fwlink/?linkid=870924
Comment:
    No Access due CUPW strike</t>
      </text>
    </comment>
    <comment ref="W502" authorId="738" shapeId="0" xr:uid="{B3E05DD5-A764-4E9F-A112-B2758A7594A9}">
      <text>
        <t xml:space="preserve">[Threaded comment]
Your version of Excel allows you to read this threaded comment; however, any edits to it will get removed if the file is opened in a newer version of Excel. Learn more: https://go.microsoft.com/fwlink/?linkid=870924
Comment:
    Tested on Route 18 in December
</t>
      </text>
    </comment>
    <comment ref="R503" authorId="739" shapeId="0" xr:uid="{404F66E0-8772-424B-AA2E-B7DB8013DAF7}">
      <text>
        <t>[Threaded comment]
Your version of Excel allows you to read this threaded comment; however, any edits to it will get removed if the file is opened in a newer version of Excel. Learn more: https://go.microsoft.com/fwlink/?linkid=870924
Comment:
    Annual booked July 28</t>
      </text>
    </comment>
    <comment ref="U504" authorId="740" shapeId="0" xr:uid="{C57D8C34-84EA-4D7D-A773-84F1406CC365}">
      <text>
        <t xml:space="preserve">[Threaded comment]
Your version of Excel allows you to read this threaded comment; however, any edits to it will get removed if the file is opened in a newer version of Excel. Learn more: https://go.microsoft.com/fwlink/?linkid=870924
Comment:
    Electrical company was working during the test. Skipped. </t>
      </text>
    </comment>
    <comment ref="U505" authorId="741" shapeId="0" xr:uid="{64543265-13AE-43D3-BFAD-F86C46D98A28}">
      <text>
        <t>[Threaded comment]
Your version of Excel allows you to read this threaded comment; however, any edits to it will get removed if the file is opened in a newer version of Excel. Learn more: https://go.microsoft.com/fwlink/?linkid=870924
Comment:
    Annual booked Oct 28-29</t>
      </text>
    </comment>
    <comment ref="S506" authorId="742" shapeId="0" xr:uid="{C1930E8D-9233-460E-9FFC-7B4A54DD892D}">
      <text>
        <t>[Threaded comment]
Your version of Excel allows you to read this threaded comment; however, any edits to it will get removed if the file is opened in a newer version of Excel. Learn more: https://go.microsoft.com/fwlink/?linkid=870924
Comment:
    Annual booked Aug 8</t>
      </text>
    </comment>
    <comment ref="S507" authorId="743" shapeId="0" xr:uid="{0723B4CD-732F-4460-A611-E9596552320C}">
      <text>
        <t>[Threaded comment]
Your version of Excel allows you to read this threaded comment; however, any edits to it will get removed if the file is opened in a newer version of Excel. Learn more: https://go.microsoft.com/fwlink/?linkid=870924
Comment:
    Skipped. Projects</t>
      </text>
    </comment>
    <comment ref="T507" authorId="744" shapeId="0" xr:uid="{4061E3CD-9CE5-4DF8-ADA9-CCB22B27FF5F}">
      <text>
        <t>[Threaded comment]
Your version of Excel allows you to read this threaded comment; however, any edits to it will get removed if the file is opened in a newer version of Excel. Learn more: https://go.microsoft.com/fwlink/?linkid=870924
Comment:
    Skipped. Projects</t>
      </text>
    </comment>
    <comment ref="U507" authorId="745" shapeId="0" xr:uid="{BBC0CA91-99D0-4E44-AA24-45BAD49A18B7}">
      <text>
        <t>[Threaded comment]
Your version of Excel allows you to read this threaded comment; however, any edits to it will get removed if the file is opened in a newer version of Excel. Learn more: https://go.microsoft.com/fwlink/?linkid=870924
Comment:
    Skipped. Projects</t>
      </text>
    </comment>
    <comment ref="V507" authorId="746" shapeId="0" xr:uid="{C01FEAC5-031E-4CCA-A137-132898877B31}">
      <text>
        <t>[Threaded comment]
Your version of Excel allows you to read this threaded comment; however, any edits to it will get removed if the file is opened in a newer version of Excel. Learn more: https://go.microsoft.com/fwlink/?linkid=870924
Comment:
    Done by Projects</t>
      </text>
    </comment>
    <comment ref="W509" authorId="747" shapeId="0" xr:uid="{701F5180-2A0C-4F21-AA74-48FA6FE2A059}">
      <text>
        <t>[Threaded comment]
Your version of Excel allows you to read this threaded comment; however, any edits to it will get removed if the file is opened in a newer version of Excel. Learn more: https://go.microsoft.com/fwlink/?linkid=870924
Comment:
    Annual booked Dec 12 &amp; 13</t>
      </text>
    </comment>
    <comment ref="T510" authorId="748" shapeId="0" xr:uid="{FC97C005-F668-4337-8758-C3A8975C20F3}">
      <text>
        <t>[Threaded comment]
Your version of Excel allows you to read this threaded comment; however, any edits to it will get removed if the file is opened in a newer version of Excel. Learn more: https://go.microsoft.com/fwlink/?linkid=870924
Comment:
    Annual booked Sept 22</t>
      </text>
    </comment>
    <comment ref="V510" authorId="749" shapeId="0" xr:uid="{FC5606F4-9FF1-4EE0-8C04-9C88449D7B7F}">
      <text>
        <t>[Threaded comment]
Your version of Excel allows you to read this threaded comment; however, any edits to it will get removed if the file is opened in a newer version of Excel. Learn more: https://go.microsoft.com/fwlink/?linkid=870924
Comment:
    No Access</t>
      </text>
    </comment>
    <comment ref="S512" authorId="750" shapeId="0" xr:uid="{0EF5A1F6-83A7-4FB8-B6F8-BFF75D6A927D}">
      <text>
        <t>[Threaded comment]
Your version of Excel allows you to read this threaded comment; however, any edits to it will get removed if the file is opened in a newer version of Excel. Learn more: https://go.microsoft.com/fwlink/?linkid=870924
Comment:
    No access due to police closing building off</t>
      </text>
    </comment>
    <comment ref="P513" authorId="751" shapeId="0" xr:uid="{9BA4FE4A-3FA8-4379-9BD0-1A9DF803DEE7}">
      <text>
        <t>[Threaded comment]
Your version of Excel allows you to read this threaded comment; however, any edits to it will get removed if the file is opened in a newer version of Excel. Learn more: https://go.microsoft.com/fwlink/?linkid=870924
Comment:
    Annual booked April 28</t>
      </text>
    </comment>
    <comment ref="J514" authorId="230" shapeId="0" xr:uid="{C653F247-4369-41F4-BF6A-36719398D083}">
      <text>
        <r>
          <rPr>
            <b/>
            <sz val="9"/>
            <color indexed="81"/>
            <rFont val="Tahoma"/>
            <family val="2"/>
          </rPr>
          <t>Samantha D'Amour:</t>
        </r>
        <r>
          <rPr>
            <sz val="9"/>
            <color indexed="81"/>
            <rFont val="Tahoma"/>
            <family val="2"/>
          </rPr>
          <t xml:space="preserve">
was 2nd Tuesday</t>
        </r>
      </text>
    </comment>
    <comment ref="L514" authorId="752" shapeId="0" xr:uid="{AB1F61A8-B610-46C2-8E82-71E5EA8993A8}">
      <text>
        <t>[Threaded comment]
Your version of Excel allows you to read this threaded comment; however, any edits to it will get removed if the file is opened in a newer version of Excel. Learn more: https://go.microsoft.com/fwlink/?linkid=870924
Comment:
    Not enough time to finish all the route</t>
      </text>
    </comment>
    <comment ref="S514" authorId="753" shapeId="0" xr:uid="{6429B9F0-D51C-4EEF-87AB-311F8DABF22A}">
      <text>
        <t>[Threaded comment]
Your version of Excel allows you to read this threaded comment; however, any edits to it will get removed if the file is opened in a newer version of Excel. Learn more: https://go.microsoft.com/fwlink/?linkid=870924
Comment:
    Annual booked August 26-27</t>
      </text>
    </comment>
    <comment ref="T514" authorId="754" shapeId="0" xr:uid="{1CF3A594-04B3-43CE-B30A-BF301B222A49}">
      <text>
        <t>[Threaded comment]
Your version of Excel allows you to read this threaded comment; however, any edits to it will get removed if the file is opened in a newer version of Excel. Learn more: https://go.microsoft.com/fwlink/?linkid=870924
Comment:
    Annual booked August 26-27</t>
      </text>
    </comment>
    <comment ref="U515" authorId="755" shapeId="0" xr:uid="{303CE0BF-9C0D-4AB4-AC25-99C7082ADC04}">
      <text>
        <t>[Threaded comment]
Your version of Excel allows you to read this threaded comment; however, any edits to it will get removed if the file is opened in a newer version of Excel. Learn more: https://go.microsoft.com/fwlink/?linkid=870924
Comment:
    Annual booked Oct 31</t>
      </text>
    </comment>
    <comment ref="I516" authorId="230" shapeId="0" xr:uid="{2E52CB61-8B1F-4034-8EBC-68D779682BCE}">
      <text>
        <r>
          <rPr>
            <b/>
            <sz val="9"/>
            <color indexed="81"/>
            <rFont val="Tahoma"/>
            <family val="2"/>
          </rPr>
          <t>Samantha D'Amour:</t>
        </r>
        <r>
          <rPr>
            <sz val="9"/>
            <color indexed="81"/>
            <rFont val="Tahoma"/>
            <family val="2"/>
          </rPr>
          <t xml:space="preserve">
Jan 8/21 - SD' - picked up key from cornerstone.</t>
        </r>
      </text>
    </comment>
    <comment ref="P516" authorId="756" shapeId="0" xr:uid="{B3203041-B2D3-431B-A8D9-EAC65BA35A70}">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T518" authorId="757" shapeId="0" xr:uid="{B0BAE08E-7574-4525-87C1-902CD6806D4D}">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U518" authorId="758" shapeId="0" xr:uid="{143C5E4B-2D1F-4718-93B7-9C5B8FC6467C}">
      <text>
        <t>[Threaded comment]
Your version of Excel allows you to read this threaded comment; however, any edits to it will get removed if the file is opened in a newer version of Excel. Learn more: https://go.microsoft.com/fwlink/?linkid=870924
Comment:
    Annual booked Sept 24</t>
      </text>
    </comment>
    <comment ref="H520" authorId="759" shapeId="0" xr:uid="{8F621771-5FDF-4EE4-BA52-142140E913B4}">
      <text>
        <t>[Threaded comment]
Your version of Excel allows you to read this threaded comment; however, any edits to it will get removed if the file is opened in a newer version of Excel. Learn more: https://go.microsoft.com/fwlink/?linkid=870924
Comment:
    PM William YU cancelled annual and by default MBT services September 3/2025 
Reply:
    July &amp; August invoiced</t>
      </text>
    </comment>
    <comment ref="R520" authorId="760" shapeId="0" xr:uid="{257AF173-4AEA-48E5-A201-94AD05293053}">
      <text>
        <t>[Threaded comment]
Your version of Excel allows you to read this threaded comment; however, any edits to it will get removed if the file is opened in a newer version of Excel. Learn more: https://go.microsoft.com/fwlink/?linkid=870924
Comment:
    Invoiced</t>
      </text>
    </comment>
    <comment ref="S520" authorId="761" shapeId="0" xr:uid="{2C9A9CE7-DD0B-4497-AB74-C769F2295044}">
      <text>
        <t>[Threaded comment]
Your version of Excel allows you to read this threaded comment; however, any edits to it will get removed if the file is opened in a newer version of Excel. Learn more: https://go.microsoft.com/fwlink/?linkid=870924
Comment:
    Invoiced</t>
      </text>
    </comment>
    <comment ref="U521" authorId="762" shapeId="0" xr:uid="{4CC6ADE8-5BA6-4F6E-8B59-9D7E982FD614}">
      <text>
        <t>[Threaded comment]
Your version of Excel allows you to read this threaded comment; however, any edits to it will get removed if the file is opened in a newer version of Excel. Learn more: https://go.microsoft.com/fwlink/?linkid=870924
Comment:
    Annual booked Oct 16</t>
      </text>
    </comment>
    <comment ref="N522" authorId="763" shapeId="0" xr:uid="{2E5EB066-28DE-416E-BCB6-1AFAABCA8F9A}">
      <text>
        <t>[Threaded comment]
Your version of Excel allows you to read this threaded comment; however, any edits to it will get removed if the file is opened in a newer version of Excel. Learn more: https://go.microsoft.com/fwlink/?linkid=870924
Comment:
    Annual booked March 12-13</t>
      </text>
    </comment>
    <comment ref="T523" authorId="764" shapeId="0" xr:uid="{BFB81494-9D5B-462C-8A28-F7FFA7C25C39}">
      <text>
        <t>[Threaded comment]
Your version of Excel allows you to read this threaded comment; however, any edits to it will get removed if the file is opened in a newer version of Excel. Learn more: https://go.microsoft.com/fwlink/?linkid=870924
Comment:
    Annual booked Sept 18</t>
      </text>
    </comment>
    <comment ref="M524" authorId="765" shapeId="0" xr:uid="{A9247657-F1D9-48F2-9FA6-4A3965594E0D}">
      <text>
        <t>[Threaded comment]
Your version of Excel allows you to read this threaded comment; however, any edits to it will get removed if the file is opened in a newer version of Excel. Learn more: https://go.microsoft.com/fwlink/?linkid=870924
Comment:
    Annual booked Feb 21</t>
      </text>
    </comment>
    <comment ref="S525" authorId="766" shapeId="0" xr:uid="{C02D5D98-4225-4FBB-AF0D-B55D94819F24}">
      <text>
        <t>[Threaded comment]
Your version of Excel allows you to read this threaded comment; however, any edits to it will get removed if the file is opened in a newer version of Excel. Learn more: https://go.microsoft.com/fwlink/?linkid=870924
Comment:
    Annual booked Aug 13</t>
      </text>
    </comment>
    <comment ref="T526" authorId="767" shapeId="0" xr:uid="{16C3DC1A-F4FA-4D7E-8D9D-502A7F356646}">
      <text>
        <t>[Threaded comment]
Your version of Excel allows you to read this threaded comment; however, any edits to it will get removed if the file is opened in a newer version of Excel. Learn more: https://go.microsoft.com/fwlink/?linkid=870924
Comment:
    Annual booked Sept 4</t>
      </text>
    </comment>
    <comment ref="S528" authorId="768" shapeId="0" xr:uid="{4771D2BA-168F-429C-A6AB-441B3015E3D4}">
      <text>
        <t>[Threaded comment]
Your version of Excel allows you to read this threaded comment; however, any edits to it will get removed if the file is opened in a newer version of Excel. Learn more: https://go.microsoft.com/fwlink/?linkid=870924
Comment:
    Annual booked Aug 14</t>
      </text>
    </comment>
    <comment ref="M529" authorId="769" shapeId="0" xr:uid="{6342C2F4-220D-4E50-AB76-6312319B6AE0}">
      <text>
        <t>[Threaded comment]
Your version of Excel allows you to read this threaded comment; however, any edits to it will get removed if the file is opened in a newer version of Excel. Learn more: https://go.microsoft.com/fwlink/?linkid=870924
Comment:
    Annual booked Feb 25</t>
      </text>
    </comment>
    <comment ref="S529" authorId="770" shapeId="0" xr:uid="{FA151285-D522-4DB7-8B40-2B9FB40BE8CA}">
      <text>
        <t>[Threaded comment]
Your version of Excel allows you to read this threaded comment; however, any edits to it will get removed if the file is opened in a newer version of Excel. Learn more: https://go.microsoft.com/fwlink/?linkid=870924
Comment:
    Service call during that day</t>
      </text>
    </comment>
    <comment ref="S530" authorId="771" shapeId="0" xr:uid="{B2BD695E-2080-46B6-BEE8-844B4E94B799}">
      <text>
        <t>[Threaded comment]
Your version of Excel allows you to read this threaded comment; however, any edits to it will get removed if the file is opened in a newer version of Excel. Learn more: https://go.microsoft.com/fwlink/?linkid=870924
Comment:
    Annual booked Aug 12</t>
      </text>
    </comment>
    <comment ref="L531" authorId="772" shapeId="0" xr:uid="{95FA8F53-093A-4617-9A1E-B0ADFA315FE7}">
      <text>
        <t>[Threaded comment]
Your version of Excel allows you to read this threaded comment; however, any edits to it will get removed if the file is opened in a newer version of Excel. Learn more: https://go.microsoft.com/fwlink/?linkid=870924
Comment:
    Western Fire was working on installing a new panel. Skipped during January</t>
      </text>
    </comment>
    <comment ref="O531" authorId="773" shapeId="0" xr:uid="{56834921-2EE6-4080-B6EF-1F190D7347B8}">
      <text>
        <t>[Threaded comment]
Your version of Excel allows you to read this threaded comment; however, any edits to it will get removed if the file is opened in a newer version of Excel. Learn more: https://go.microsoft.com/fwlink/?linkid=870924
Comment:
    Cancelled due lack of techs</t>
      </text>
    </comment>
    <comment ref="P531" authorId="774" shapeId="0" xr:uid="{31808A51-AA6F-476C-9302-BE6F146B737E}">
      <text>
        <t>[Threaded comment]
Your version of Excel allows you to read this threaded comment; however, any edits to it will get removed if the file is opened in a newer version of Excel. Learn more: https://go.microsoft.com/fwlink/?linkid=870924
Comment:
    Western Fire was working on installing a new panel. Skipped during May</t>
      </text>
    </comment>
    <comment ref="S532" authorId="775" shapeId="0" xr:uid="{5966414E-8F1F-423D-B25A-A96B56196BAD}">
      <text>
        <t>[Threaded comment]
Your version of Excel allows you to read this threaded comment; however, any edits to it will get removed if the file is opened in a newer version of Excel. Learn more: https://go.microsoft.com/fwlink/?linkid=870924
Comment:
    Annual booked Aug 12</t>
      </text>
    </comment>
    <comment ref="N533" authorId="776" shapeId="0" xr:uid="{2DF2DB46-5882-463A-AD00-630585C7D33D}">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O534" authorId="777" shapeId="0" xr:uid="{21697429-602E-43E4-BB64-768771E71E9B}">
      <text>
        <t>[Threaded comment]
Your version of Excel allows you to read this threaded comment; however, any edits to it will get removed if the file is opened in a newer version of Excel. Learn more: https://go.microsoft.com/fwlink/?linkid=870924
Comment:
    Lack of time</t>
      </text>
    </comment>
    <comment ref="P534" authorId="778" shapeId="0" xr:uid="{A97476B3-314A-4F4A-900A-6E2712B0BA44}">
      <text>
        <t>[Threaded comment]
Your version of Excel allows you to read this threaded comment; however, any edits to it will get removed if the file is opened in a newer version of Excel. Learn more: https://go.microsoft.com/fwlink/?linkid=870924
Comment:
    Annual booked May 5</t>
      </text>
    </comment>
    <comment ref="U534" authorId="779" shapeId="0" xr:uid="{F4AA4892-6C82-4D56-8494-6AB2E486B73E}">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W534" authorId="780" shapeId="0" xr:uid="{C13CDF39-27F8-48B0-8AB5-01AF79EB5BD0}">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N535" authorId="781" shapeId="0" xr:uid="{0EC67885-8D45-470C-8BEB-D5CC955722B9}">
      <text>
        <t>[Threaded comment]
Your version of Excel allows you to read this threaded comment; however, any edits to it will get removed if the file is opened in a newer version of Excel. Learn more: https://go.microsoft.com/fwlink/?linkid=870924
Comment:
    Not enough time to finish all the route due a service call during route</t>
      </text>
    </comment>
    <comment ref="W535" authorId="782" shapeId="0" xr:uid="{FDA08B06-53BF-4839-B939-F45927BA973C}">
      <text>
        <t>[Threaded comment]
Your version of Excel allows you to read this threaded comment; however, any edits to it will get removed if the file is opened in a newer version of Excel. Learn more: https://go.microsoft.com/fwlink/?linkid=870924
Comment:
    Annual booked Dec 18</t>
      </text>
    </comment>
    <comment ref="S536" authorId="783" shapeId="0" xr:uid="{3667E5B6-E04B-4F9C-A763-72B1F87926D4}">
      <text>
        <t>[Threaded comment]
Your version of Excel allows you to read this threaded comment; however, any edits to it will get removed if the file is opened in a newer version of Excel. Learn more: https://go.microsoft.com/fwlink/?linkid=870924
Comment:
    Annual booked Aug 13</t>
      </text>
    </comment>
    <comment ref="T537" authorId="784" shapeId="0" xr:uid="{C6F0F76D-3BB0-44B2-A63A-FF04B9C30B58}">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R538" authorId="785" shapeId="0" xr:uid="{48100361-2522-4A4B-A46D-A304021E521E}">
      <text>
        <t>[Threaded comment]
Your version of Excel allows you to read this threaded comment; however, any edits to it will get removed if the file is opened in a newer version of Excel. Learn more: https://go.microsoft.com/fwlink/?linkid=870924
Comment:
    Annual booked July 9</t>
      </text>
    </comment>
    <comment ref="W539" authorId="786" shapeId="0" xr:uid="{C810D778-6D75-4B86-8CCD-09967E1056E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W540" authorId="787" shapeId="0" xr:uid="{CB171D47-3BD6-41E2-9067-0EE9754FCAEC}">
      <text>
        <t>[Threaded comment]
Your version of Excel allows you to read this threaded comment; however, any edits to it will get removed if the file is opened in a newer version of Excel. Learn more: https://go.microsoft.com/fwlink/?linkid=870924
Comment:
    Annual booked December 5</t>
      </text>
    </comment>
    <comment ref="M541" authorId="788" shapeId="0" xr:uid="{7196997C-FE42-466C-A340-E14A4B48F46A}">
      <text>
        <t>[Threaded comment]
Your version of Excel allows you to read this threaded comment; however, any edits to it will get removed if the file is opened in a newer version of Excel. Learn more: https://go.microsoft.com/fwlink/?linkid=870924
Comment:
    Public Services vacated the building we no longer have access</t>
      </text>
    </comment>
    <comment ref="N541" authorId="789" shapeId="0" xr:uid="{784CA7C2-6496-48CA-B5AB-6A4A05624DC4}">
      <text>
        <t>[Threaded comment]
Your version of Excel allows you to read this threaded comment; however, any edits to it will get removed if the file is opened in a newer version of Excel. Learn more: https://go.microsoft.com/fwlink/?linkid=870924
Comment:
    Public Services vacated the building we no longer have access</t>
      </text>
    </comment>
    <comment ref="P541" authorId="790" shapeId="0" xr:uid="{7400478E-CFFA-4551-8571-2AD397AFA03D}">
      <text>
        <t>[Threaded comment]
Your version of Excel allows you to read this threaded comment; however, any edits to it will get removed if the file is opened in a newer version of Excel. Learn more: https://go.microsoft.com/fwlink/?linkid=870924
Comment:
    No Access</t>
      </text>
    </comment>
    <comment ref="R541" authorId="791" shapeId="0" xr:uid="{3A23BBD6-A465-477C-94AC-EAC74CAA8C38}">
      <text>
        <t>[Threaded comment]
Your version of Excel allows you to read this threaded comment; however, any edits to it will get removed if the file is opened in a newer version of Excel. Learn more: https://go.microsoft.com/fwlink/?linkid=870924
Comment:
    Annual booked July 18</t>
      </text>
    </comment>
    <comment ref="S541" authorId="792" shapeId="0" xr:uid="{A47BF95D-07C3-4864-859C-0F9BA47AD5F6}">
      <text>
        <t>[Threaded comment]
Your version of Excel allows you to read this threaded comment; however, any edits to it will get removed if the file is opened in a newer version of Excel. Learn more: https://go.microsoft.com/fwlink/?linkid=870924
Comment:
    Site ask to do earlier. Skipped.</t>
      </text>
    </comment>
    <comment ref="L542" authorId="793" shapeId="0" xr:uid="{2488C477-1331-47F7-9F16-AEE1F1F2B5D1}">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542" authorId="794" shapeId="0" xr:uid="{E0382909-7E26-415E-8653-FB4E79C83DF4}">
      <text>
        <t>[Threaded comment]
Your version of Excel allows you to read this threaded comment; however, any edits to it will get removed if the file is opened in a newer version of Excel. Learn more: https://go.microsoft.com/fwlink/?linkid=870924
Comment:
    Annual booked Jan 27</t>
      </text>
    </comment>
    <comment ref="S543" authorId="795" shapeId="0" xr:uid="{698E0B4A-5DC1-447F-A234-AF9EC3AA0BE2}">
      <text>
        <t>[Threaded comment]
Your version of Excel allows you to read this threaded comment; however, any edits to it will get removed if the file is opened in a newer version of Excel. Learn more: https://go.microsoft.com/fwlink/?linkid=870924
Comment:
    Annual booked Aug 12</t>
      </text>
    </comment>
    <comment ref="U543" authorId="796" shapeId="0" xr:uid="{5B37F220-28B2-4519-BB96-FCB50FA9B8F1}">
      <text>
        <t>[Threaded comment]
Your version of Excel allows you to read this threaded comment; however, any edits to it will get removed if the file is opened in a newer version of Excel. Learn more: https://go.microsoft.com/fwlink/?linkid=870924
Comment:
    No Access due CUPW strike</t>
      </text>
    </comment>
    <comment ref="V543" authorId="797" shapeId="0" xr:uid="{A3DC369B-E8F8-4018-8EBD-DA07490D860A}">
      <text>
        <t>[Threaded comment]
Your version of Excel allows you to read this threaded comment; however, any edits to it will get removed if the file is opened in a newer version of Excel. Learn more: https://go.microsoft.com/fwlink/?linkid=870924
Comment:
    No Access due CUPW strike</t>
      </text>
    </comment>
    <comment ref="N544" authorId="798" shapeId="0" xr:uid="{C9680D30-7D89-4154-A25B-BC2F28B97E5F}">
      <text>
        <t>[Threaded comment]
Your version of Excel allows you to read this threaded comment; however, any edits to it will get removed if the file is opened in a newer version of Excel. Learn more: https://go.microsoft.com/fwlink/?linkid=870924
Comment:
    Skipped due verification in March 5</t>
      </text>
    </comment>
    <comment ref="T545" authorId="799" shapeId="0" xr:uid="{557CCA9B-2274-4CE6-B3F2-57BF75FD8BBD}">
      <text>
        <t>[Threaded comment]
Your version of Excel allows you to read this threaded comment; however, any edits to it will get removed if the file is opened in a newer version of Excel. Learn more: https://go.microsoft.com/fwlink/?linkid=870924
Comment:
    Annual booked September 25-26</t>
      </text>
    </comment>
    <comment ref="P547" authorId="800" shapeId="0" xr:uid="{2DCDC144-BEBB-45BB-A3C5-B828D4B5707E}">
      <text>
        <t>[Threaded comment]
Your version of Excel allows you to read this threaded comment; however, any edits to it will get removed if the file is opened in a newer version of Excel. Learn more: https://go.microsoft.com/fwlink/?linkid=870924
Comment:
    No Access</t>
      </text>
    </comment>
    <comment ref="U547" authorId="801" shapeId="0" xr:uid="{6C12DFCF-BC53-427D-8FE2-14FF51BD69FF}">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O548" authorId="802" shapeId="0" xr:uid="{D738456E-BF9B-4313-8F1E-47AC8BCBDA87}">
      <text>
        <t>[Threaded comment]
Your version of Excel allows you to read this threaded comment; however, any edits to it will get removed if the file is opened in a newer version of Excel. Learn more: https://go.microsoft.com/fwlink/?linkid=870924
Comment:
    Annual booked March 26</t>
      </text>
    </comment>
    <comment ref="W549" authorId="803" shapeId="0" xr:uid="{CFC62DD2-FF5D-48C8-8075-E76FF8B1404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550" authorId="804" shapeId="0" xr:uid="{0AA56C7C-9B7C-4B6A-BDB6-A356A3BF9FB9}">
      <text>
        <t>[Threaded comment]
Your version of Excel allows you to read this threaded comment; however, any edits to it will get removed if the file is opened in a newer version of Excel. Learn more: https://go.microsoft.com/fwlink/?linkid=870924
Comment:
    Annual booked Feb 3</t>
      </text>
    </comment>
    <comment ref="P551" authorId="805" shapeId="0" xr:uid="{4B5B89AC-3EB4-43CD-8D15-1CC31A94839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51" authorId="806" shapeId="0" xr:uid="{D577EF1E-3FCB-40F8-9EAC-B7280118D326}">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51" authorId="807" shapeId="0" xr:uid="{64661D28-F016-4F02-9811-B3154D48BE2F}">
      <text>
        <t>[Threaded comment]
Your version of Excel allows you to read this threaded comment; however, any edits to it will get removed if the file is opened in a newer version of Excel. Learn more: https://go.microsoft.com/fwlink/?linkid=870924
Comment:
    Annual booked July 14</t>
      </text>
    </comment>
    <comment ref="S551" authorId="808" shapeId="0" xr:uid="{FEBB0EE1-EB3F-44D3-BF30-7D9454EBC00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51" authorId="809" shapeId="0" xr:uid="{91D6DA09-7A95-4EE1-AA6E-59009E1CA4A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551" authorId="810" shapeId="0" xr:uid="{1B4FC0F6-59AF-4899-94DD-6E48CE5D498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51" authorId="811" shapeId="0" xr:uid="{F6936A28-5C34-42DC-8FFD-BB70E207BF7D}">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52" authorId="812" shapeId="0" xr:uid="{BADA9122-4602-4D51-BF17-D4A7CB43EBE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553" authorId="813" shapeId="0" xr:uid="{1E7B4D27-BB6B-4182-BBB0-B04A7852F5D2}">
      <text>
        <t>[Threaded comment]
Your version of Excel allows you to read this threaded comment; however, any edits to it will get removed if the file is opened in a newer version of Excel. Learn more: https://go.microsoft.com/fwlink/?linkid=870924
Comment:
    Annual and MBT done in January</t>
      </text>
    </comment>
    <comment ref="M553" authorId="814" shapeId="0" xr:uid="{A3EB045C-D106-44EE-8CB6-78A8ADA50AAE}">
      <text>
        <t>[Threaded comment]
Your version of Excel allows you to read this threaded comment; however, any edits to it will get removed if the file is opened in a newer version of Excel. Learn more: https://go.microsoft.com/fwlink/?linkid=870924
Comment:
    Annual booked Jan 27</t>
      </text>
    </comment>
    <comment ref="H555" authorId="815" shapeId="0" xr:uid="{D5908334-DB37-4E70-812A-6A57B4E00B6B}">
      <text>
        <t>[Threaded comment]
Your version of Excel allows you to read this threaded comment; however, any edits to it will get removed if the file is opened in a newer version of Excel. Learn more: https://go.microsoft.com/fwlink/?linkid=870924
Comment:
    Key on X Binder</t>
      </text>
    </comment>
    <comment ref="L555" authorId="816" shapeId="0" xr:uid="{CCA519AC-C824-495D-BD6D-71FB92F8B56B}">
      <text>
        <t>[Threaded comment]
Your version of Excel allows you to read this threaded comment; however, any edits to it will get removed if the file is opened in a newer version of Excel. Learn more: https://go.microsoft.com/fwlink/?linkid=870924
Comment:
    On hold</t>
      </text>
    </comment>
    <comment ref="M555" authorId="817" shapeId="0" xr:uid="{CDACFF7E-75B8-49BE-BF8D-374A387B5DD8}">
      <text>
        <t>[Threaded comment]
Your version of Excel allows you to read this threaded comment; however, any edits to it will get removed if the file is opened in a newer version of Excel. Learn more: https://go.microsoft.com/fwlink/?linkid=870924
Comment:
    On hold</t>
      </text>
    </comment>
    <comment ref="N555" authorId="818" shapeId="0" xr:uid="{EA9DC7F1-EA43-4B0B-B22D-A0B5E87C0E6B}">
      <text>
        <t>[Threaded comment]
Your version of Excel allows you to read this threaded comment; however, any edits to it will get removed if the file is opened in a newer version of Excel. Learn more: https://go.microsoft.com/fwlink/?linkid=870924
Comment:
    On hold</t>
      </text>
    </comment>
    <comment ref="O555" authorId="819" shapeId="0" xr:uid="{53F2E8C3-F3E4-4CB9-8473-06AB687B0238}">
      <text>
        <t>[Threaded comment]
Your version of Excel allows you to read this threaded comment; however, any edits to it will get removed if the file is opened in a newer version of Excel. Learn more: https://go.microsoft.com/fwlink/?linkid=870924
Comment:
    On hold</t>
      </text>
    </comment>
    <comment ref="P555" authorId="820" shapeId="0" xr:uid="{2FA417E0-BFB8-4E4B-AC93-74F2E4FB135D}">
      <text>
        <t>[Threaded comment]
Your version of Excel allows you to read this threaded comment; however, any edits to it will get removed if the file is opened in a newer version of Excel. Learn more: https://go.microsoft.com/fwlink/?linkid=870924
Comment:
    On hold</t>
      </text>
    </comment>
    <comment ref="Q555" authorId="821" shapeId="0" xr:uid="{8D8FE9DC-D721-4C10-9C0E-2A2949D99616}">
      <text>
        <t>[Threaded comment]
Your version of Excel allows you to read this threaded comment; however, any edits to it will get removed if the file is opened in a newer version of Excel. Learn more: https://go.microsoft.com/fwlink/?linkid=870924
Comment:
    On hold</t>
      </text>
    </comment>
    <comment ref="R555" authorId="822" shapeId="0" xr:uid="{730EF85B-092E-4D1B-99F4-F5795059ED6D}">
      <text>
        <t>[Threaded comment]
Your version of Excel allows you to read this threaded comment; however, any edits to it will get removed if the file is opened in a newer version of Excel. Learn more: https://go.microsoft.com/fwlink/?linkid=870924
Comment:
    On hold</t>
      </text>
    </comment>
    <comment ref="S555" authorId="823" shapeId="0" xr:uid="{B30E6C25-BD07-430E-97AE-25E683C513A9}">
      <text>
        <t>[Threaded comment]
Your version of Excel allows you to read this threaded comment; however, any edits to it will get removed if the file is opened in a newer version of Excel. Learn more: https://go.microsoft.com/fwlink/?linkid=870924
Comment:
    On hold</t>
      </text>
    </comment>
    <comment ref="M556" authorId="824" shapeId="0" xr:uid="{BDFC4C84-742F-461A-879F-CE9D97BC806A}">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T556" authorId="825" shapeId="0" xr:uid="{88E7701E-BC68-4376-B47A-D33798C10A7E}">
      <text>
        <t>[Threaded comment]
Your version of Excel allows you to read this threaded comment; however, any edits to it will get removed if the file is opened in a newer version of Excel. Learn more: https://go.microsoft.com/fwlink/?linkid=870924
Comment:
    Annual booked Sept 2</t>
      </text>
    </comment>
    <comment ref="V556" authorId="826" shapeId="0" xr:uid="{4E21875E-24C7-4345-8EF7-A72A9204C40B}">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V557" authorId="827" shapeId="0" xr:uid="{419E2D9B-9C94-4DCC-8DD6-5026232F559D}">
      <text>
        <t>[Threaded comment]
Your version of Excel allows you to read this threaded comment; however, any edits to it will get removed if the file is opened in a newer version of Excel. Learn more: https://go.microsoft.com/fwlink/?linkid=870924
Comment:
    Annual booked Nov 7</t>
      </text>
    </comment>
    <comment ref="P558" authorId="828" shapeId="0" xr:uid="{0E310FCE-E8EC-453E-8DB3-DEA1EBB6768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58" authorId="829" shapeId="0" xr:uid="{96B6B9A2-C55F-4EF6-A752-8D08ADFA504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58" authorId="830" shapeId="0" xr:uid="{357F3CC9-0A60-4ECA-9855-AEABB17074E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58" authorId="831" shapeId="0" xr:uid="{87E8CF9F-6B7A-4CD3-96AC-7F8A00FA1ED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559" authorId="832" shapeId="0" xr:uid="{C6CE42AA-3398-4F5D-A1E7-84FBAEBE7A5A}">
      <text>
        <t>[Threaded comment]
Your version of Excel allows you to read this threaded comment; however, any edits to it will get removed if the file is opened in a newer version of Excel. Learn more: https://go.microsoft.com/fwlink/?linkid=870924
Comment:
    $65 at the first 3 months. Change to $75 after that.</t>
      </text>
    </comment>
    <comment ref="T559" authorId="833" shapeId="0" xr:uid="{84E5F3F4-1068-4904-9EDE-503CFB71EC4B}">
      <text>
        <t>[Threaded comment]
Your version of Excel allows you to read this threaded comment; however, any edits to it will get removed if the file is opened in a newer version of Excel. Learn more: https://go.microsoft.com/fwlink/?linkid=870924
Comment:
    $65 at the first 3 months. Change to $75 after that.</t>
      </text>
    </comment>
    <comment ref="U559" authorId="834" shapeId="0" xr:uid="{2D2D9A2C-0E7D-4DE4-B69E-14BEBC9EDF1B}">
      <text>
        <t>[Threaded comment]
Your version of Excel allows you to read this threaded comment; however, any edits to it will get removed if the file is opened in a newer version of Excel. Learn more: https://go.microsoft.com/fwlink/?linkid=870924
Comment:
    $65 at the first 3 months. Change to $75 after that.</t>
      </text>
    </comment>
    <comment ref="T560" authorId="835" shapeId="0" xr:uid="{8B829C2A-6556-4588-A2ED-06C6CA01CA96}">
      <text>
        <t>[Threaded comment]
Your version of Excel allows you to read this threaded comment; however, any edits to it will get removed if the file is opened in a newer version of Excel. Learn more: https://go.microsoft.com/fwlink/?linkid=870924
Comment:
    Annual booked September 19</t>
      </text>
    </comment>
    <comment ref="L561" authorId="836" shapeId="0" xr:uid="{E6310736-A5F7-41AA-9AB7-75132B2E1649}">
      <text>
        <t>[Threaded comment]
Your version of Excel allows you to read this threaded comment; however, any edits to it will get removed if the file is opened in a newer version of Excel. Learn more: https://go.microsoft.com/fwlink/?linkid=870924
Comment:
    No access</t>
      </text>
    </comment>
    <comment ref="P561" authorId="837" shapeId="0" xr:uid="{F4E8DFA2-F799-4338-9D48-BD3D0A400CC9}">
      <text>
        <t>[Threaded comment]
Your version of Excel allows you to read this threaded comment; however, any edits to it will get removed if the file is opened in a newer version of Excel. Learn more: https://go.microsoft.com/fwlink/?linkid=870924
Comment:
    Annual booked May 30</t>
      </text>
    </comment>
    <comment ref="M562" authorId="838" shapeId="0" xr:uid="{AD034DDB-BDBB-4FE0-B586-1DE33B40FB7D}">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S562" authorId="839" shapeId="0" xr:uid="{98B8A848-6D5C-4247-8BCD-BDD774FBA9EF}">
      <text>
        <t>[Threaded comment]
Your version of Excel allows you to read this threaded comment; however, any edits to it will get removed if the file is opened in a newer version of Excel. Learn more: https://go.microsoft.com/fwlink/?linkid=870924
Comment:
    Annual booked Aug 27-28</t>
      </text>
    </comment>
    <comment ref="V562" authorId="840" shapeId="0" xr:uid="{52A312A5-28B3-47C4-A086-F12ADFBF750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M563" authorId="841" shapeId="0" xr:uid="{E42875F2-7A44-40BC-903B-9CC71974AF5B}">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P563" authorId="842" shapeId="0" xr:uid="{5B35B5D6-6326-4967-80A8-C3AD6337F4C5}">
      <text>
        <t>[Threaded comment]
Your version of Excel allows you to read this threaded comment; however, any edits to it will get removed if the file is opened in a newer version of Excel. Learn more: https://go.microsoft.com/fwlink/?linkid=870924
Comment:
    Annual booked May 27</t>
      </text>
    </comment>
    <comment ref="V563" authorId="843" shapeId="0" xr:uid="{5A2BBC83-F3A0-424C-97D9-EE8F6DBD6316}">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T564" authorId="844" shapeId="0" xr:uid="{B1FA9E10-C723-4B2E-809F-03EB9608F42A}">
      <text>
        <t>[Threaded comment]
Your version of Excel allows you to read this threaded comment; however, any edits to it will get removed if the file is opened in a newer version of Excel. Learn more: https://go.microsoft.com/fwlink/?linkid=870924
Comment:
    Annual booked Sept 8-9</t>
      </text>
    </comment>
    <comment ref="O565" authorId="845" shapeId="0" xr:uid="{F1A3A024-90B4-4747-87FD-5D9B9F2D0E8A}">
      <text>
        <t>[Threaded comment]
Your version of Excel allows you to read this threaded comment; however, any edits to it will get removed if the file is opened in a newer version of Excel. Learn more: https://go.microsoft.com/fwlink/?linkid=870924
Comment:
    Cancelled in March 2025</t>
      </text>
    </comment>
    <comment ref="U566" authorId="846" shapeId="0" xr:uid="{F5092C53-84DF-448D-B262-B908FA715034}">
      <text>
        <t>[Threaded comment]
Your version of Excel allows you to read this threaded comment; however, any edits to it will get removed if the file is opened in a newer version of Excel. Learn more: https://go.microsoft.com/fwlink/?linkid=870924
Comment:
    Annual booked Oct 10</t>
      </text>
    </comment>
    <comment ref="W566" authorId="847" shapeId="0" xr:uid="{A9D527CC-C6D5-4EB1-9B84-908AE3206F9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567" authorId="848" shapeId="0" xr:uid="{6ACB44A1-E127-4B8E-ADBE-A1FC42A0B5B2}">
      <text>
        <t>[Threaded comment]
Your version of Excel allows you to read this threaded comment; however, any edits to it will get removed if the file is opened in a newer version of Excel. Learn more: https://go.microsoft.com/fwlink/?linkid=870924
Comment:
    Could not locate FACP Breaker</t>
      </text>
    </comment>
    <comment ref="M567" authorId="849" shapeId="0" xr:uid="{175EF1D9-1659-483C-B05F-F76BFCEC9D4D}">
      <text>
        <t>[Threaded comment]
Your version of Excel allows you to read this threaded comment; however, any edits to it will get removed if the file is opened in a newer version of Excel. Learn more: https://go.microsoft.com/fwlink/?linkid=870924
Comment:
    No Access. Site closed due the weather.</t>
      </text>
    </comment>
    <comment ref="R567" authorId="850" shapeId="0" xr:uid="{0233123A-612B-4C81-91A3-9D7DE634223C}">
      <text>
        <t>[Threaded comment]
Your version of Excel allows you to read this threaded comment; however, any edits to it will get removed if the file is opened in a newer version of Excel. Learn more: https://go.microsoft.com/fwlink/?linkid=870924
Comment:
    Site closed</t>
      </text>
    </comment>
    <comment ref="S567" authorId="851" shapeId="0" xr:uid="{8BCB8072-76A1-4DA3-B33B-2E578C06C69E}">
      <text>
        <t>[Threaded comment]
Your version of Excel allows you to read this threaded comment; however, any edits to it will get removed if the file is opened in a newer version of Excel. Learn more: https://go.microsoft.com/fwlink/?linkid=870924
Comment:
    Annual booked August 25</t>
      </text>
    </comment>
    <comment ref="W567" authorId="852" shapeId="0" xr:uid="{128CB9E2-1B23-4038-B033-5C9EBEB3701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P569" authorId="853" shapeId="0" xr:uid="{8939C598-2142-4B4A-8D76-9AD61F274CA2}">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P571" authorId="854" shapeId="0" xr:uid="{936C7A9E-0D2C-4ED3-8CE7-EFA934064F6B}">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P572" authorId="855" shapeId="0" xr:uid="{BEEFDDB9-FF81-4314-8284-DD2B01E8EA58}">
      <text>
        <t>[Threaded comment]
Your version of Excel allows you to read this threaded comment; however, any edits to it will get removed if the file is opened in a newer version of Excel. Learn more: https://go.microsoft.com/fwlink/?linkid=870924
Comment:
    Annual booked May 22</t>
      </text>
    </comment>
    <comment ref="S573" authorId="856" shapeId="0" xr:uid="{C209B6F6-93C7-4E2E-AD62-B7D6FC11F17B}">
      <text>
        <t>[Threaded comment]
Your version of Excel allows you to read this threaded comment; however, any edits to it will get removed if the file is opened in a newer version of Excel. Learn more: https://go.microsoft.com/fwlink/?linkid=870924
Comment:
    Annual booked August 28</t>
      </text>
    </comment>
    <comment ref="T573" authorId="857" shapeId="0" xr:uid="{746D4675-662A-497C-8D75-AB97BF1648B0}">
      <text>
        <t>[Threaded comment]
Your version of Excel allows you to read this threaded comment; however, any edits to it will get removed if the file is opened in a newer version of Excel. Learn more: https://go.microsoft.com/fwlink/?linkid=870924
Comment:
    Annual booked August 28</t>
      </text>
    </comment>
    <comment ref="W573" authorId="858" shapeId="0" xr:uid="{6307A25B-B12C-4C34-902F-312AD0E09E37}">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L574" authorId="859" shapeId="0" xr:uid="{93323F7B-3889-49FF-9D6D-3E46285374C8}">
      <text>
        <t>[Threaded comment]
Your version of Excel allows you to read this threaded comment; however, any edits to it will get removed if the file is opened in a newer version of Excel. Learn more: https://go.microsoft.com/fwlink/?linkid=870924
Comment:
    Annual booked January 31</t>
      </text>
    </comment>
    <comment ref="R575" authorId="860" shapeId="0" xr:uid="{E9CF784B-FF6A-4045-97E4-30618983BB8B}">
      <text>
        <t>[Threaded comment]
Your version of Excel allows you to read this threaded comment; however, any edits to it will get removed if the file is opened in a newer version of Excel. Learn more: https://go.microsoft.com/fwlink/?linkid=870924
Comment:
    Annual booked July 22</t>
      </text>
    </comment>
    <comment ref="S578" authorId="861" shapeId="0" xr:uid="{E053081B-9591-4835-A0E0-5701BA5674E9}">
      <text>
        <t>[Threaded comment]
Your version of Excel allows you to read this threaded comment; however, any edits to it will get removed if the file is opened in a newer version of Excel. Learn more: https://go.microsoft.com/fwlink/?linkid=870924
Comment:
    Annual booked August 26</t>
      </text>
    </comment>
    <comment ref="T578" authorId="862" shapeId="0" xr:uid="{A725EEB8-7EE2-4157-8179-050C29C33B61}">
      <text>
        <t>[Threaded comment]
Your version of Excel allows you to read this threaded comment; however, any edits to it will get removed if the file is opened in a newer version of Excel. Learn more: https://go.microsoft.com/fwlink/?linkid=870924
Comment:
    Annual booked August 26</t>
      </text>
    </comment>
    <comment ref="P579" authorId="863" shapeId="0" xr:uid="{224C8A54-7BDB-4A34-81E2-679D21E26CD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79" authorId="864" shapeId="0" xr:uid="{345F9E6A-3BC7-41C3-9E22-848433410974}">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79" authorId="865" shapeId="0" xr:uid="{E86AECBB-0382-4EFE-BBE2-601E6BAD0337}">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579" authorId="866" shapeId="0" xr:uid="{4B0EB8A2-FDEC-4C9C-B7A2-A35DF7975AF3}">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79" authorId="867" shapeId="0" xr:uid="{75AB55BB-A792-4100-BF08-67B1D403C8AB}">
      <text>
        <t>[Threaded comment]
Your version of Excel allows you to read this threaded comment; however, any edits to it will get removed if the file is opened in a newer version of Excel. Learn more: https://go.microsoft.com/fwlink/?linkid=870924
Comment:
    Annual booked Sept 9-10</t>
      </text>
    </comment>
    <comment ref="U579" authorId="868" shapeId="0" xr:uid="{16F4ACA6-D3E4-43FB-A90D-25DB20DC3F5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79" authorId="869" shapeId="0" xr:uid="{E0614BB8-A87E-4652-8384-D0527F2E0EC0}">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80" authorId="870" shapeId="0" xr:uid="{86FFDD21-F410-41BD-86A2-204BEA8983E0}">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W580" authorId="871" shapeId="0" xr:uid="{1C54976C-84E6-4A40-9856-9192F70C09F6}">
      <text>
        <t>[Threaded comment]
Your version of Excel allows you to read this threaded comment; however, any edits to it will get removed if the file is opened in a newer version of Excel. Learn more: https://go.microsoft.com/fwlink/?linkid=870924
Comment:
    Annual booked Dec 9</t>
      </text>
    </comment>
    <comment ref="P581" authorId="872" shapeId="0" xr:uid="{071E7156-90B9-4A0C-8751-95A28181945C}">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Q581" authorId="873" shapeId="0" xr:uid="{361DE25E-7DD0-41AD-A5A7-55D37BF19E0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581" authorId="874" shapeId="0" xr:uid="{BA4D7239-A65A-4FA2-ACB4-6C74A7C6D259}">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S581" authorId="875" shapeId="0" xr:uid="{62C2B458-37D4-4779-9352-4DA30991C86F}">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T581" authorId="876" shapeId="0" xr:uid="{85E30A29-EED7-4CFB-8976-91A6F45844C5}">
      <text>
        <t>[Threaded comment]
Your version of Excel allows you to read this threaded comment; however, any edits to it will get removed if the file is opened in a newer version of Excel. Learn more: https://go.microsoft.com/fwlink/?linkid=870924
Comment:
    Annual booked Sept 12
Reply:
    Annual rescheduled due to techs being away sick</t>
      </text>
    </comment>
    <comment ref="U581" authorId="877" shapeId="0" xr:uid="{34822B8B-EB8C-4098-BC54-E6E4DAD2BE17}">
      <text>
        <t>[Threaded comment]
Your version of Excel allows you to read this threaded comment; however, any edits to it will get removed if the file is opened in a newer version of Excel. Learn more: https://go.microsoft.com/fwlink/?linkid=870924
Comment:
    Annual booked Oct 6</t>
      </text>
    </comment>
    <comment ref="V581" authorId="878" shapeId="0" xr:uid="{6562E865-8BAA-4412-9ADF-38E95FCAF43C}">
      <text>
        <t>[Threaded comment]
Your version of Excel allows you to read this threaded comment; however, any edits to it will get removed if the file is opened in a newer version of Excel. Learn more: https://go.microsoft.com/fwlink/?linkid=870924
Comment:
    Skipped due service call</t>
      </text>
    </comment>
    <comment ref="P582" authorId="879" shapeId="0" xr:uid="{13E161D5-EFBA-48BB-8FD7-AD2970AC131B}">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Q583" authorId="880" shapeId="0" xr:uid="{C239F4E3-95B3-4BF3-9373-22DA7925E37B}">
      <text>
        <t>[Threaded comment]
Your version of Excel allows you to read this threaded comment; however, any edits to it will get removed if the file is opened in a newer version of Excel. Learn more: https://go.microsoft.com/fwlink/?linkid=870924
Comment:
    Annual booked June 19</t>
      </text>
    </comment>
    <comment ref="T585" authorId="881" shapeId="0" xr:uid="{7BB5C251-884E-461E-BD6C-E899114BB835}">
      <text>
        <t>[Threaded comment]
Your version of Excel allows you to read this threaded comment; however, any edits to it will get removed if the file is opened in a newer version of Excel. Learn more: https://go.microsoft.com/fwlink/?linkid=870924
Comment:
    Annual booked Sept 17</t>
      </text>
    </comment>
    <comment ref="O586" authorId="882" shapeId="0" xr:uid="{D8A532E7-6910-44F1-AF4F-763274CAB9AE}">
      <text>
        <t>[Threaded comment]
Your version of Excel allows you to read this threaded comment; however, any edits to it will get removed if the file is opened in a newer version of Excel. Learn more: https://go.microsoft.com/fwlink/?linkid=870924
Comment:
    Annual booked April 29</t>
      </text>
    </comment>
    <comment ref="W586" authorId="883" shapeId="0" xr:uid="{928F5383-FD9B-42F3-8A8B-E7B87EEC1768}">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N587" authorId="884" shapeId="0" xr:uid="{6F6A09CF-137E-4BFD-9627-EECD99B18983}">
      <text>
        <t>[Threaded comment]
Your version of Excel allows you to read this threaded comment; however, any edits to it will get removed if the file is opened in a newer version of Excel. Learn more: https://go.microsoft.com/fwlink/?linkid=870924
Comment:
    Annual booked March 20</t>
      </text>
    </comment>
    <comment ref="M588" authorId="885" shapeId="0" xr:uid="{3B5037A9-8C77-44A8-8527-0FD0FEF3AC4D}">
      <text>
        <t>[Threaded comment]
Your version of Excel allows you to read this threaded comment; however, any edits to it will get removed if the file is opened in a newer version of Excel. Learn more: https://go.microsoft.com/fwlink/?linkid=870924
Comment:
    No access. Keys signed out for service</t>
      </text>
    </comment>
    <comment ref="N588" authorId="886" shapeId="0" xr:uid="{031F3693-B4A3-4AD8-AEF2-5A7C5EDE37DE}">
      <text>
        <t>[Threaded comment]
Your version of Excel allows you to read this threaded comment; however, any edits to it will get removed if the file is opened in a newer version of Excel. Learn more: https://go.microsoft.com/fwlink/?linkid=870924
Comment:
    Reinspection on March 03</t>
      </text>
    </comment>
    <comment ref="V588" authorId="887" shapeId="0" xr:uid="{A32BD85F-D0C2-458C-B273-A87751065B3F}">
      <text>
        <t>[Threaded comment]
Your version of Excel allows you to read this threaded comment; however, any edits to it will get removed if the file is opened in a newer version of Excel. Learn more: https://go.microsoft.com/fwlink/?linkid=870924
Comment:
    Annual booked Nov 20</t>
      </text>
    </comment>
    <comment ref="O589" authorId="888" shapeId="0" xr:uid="{AC0DC3BA-C20B-438B-A973-F53CC6959F82}">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P589" authorId="889" shapeId="0" xr:uid="{50A0E182-36C9-4409-9968-BDB126A2DA78}">
      <text>
        <t>[Threaded comment]
Your version of Excel allows you to read this threaded comment; however, any edits to it will get removed if the file is opened in a newer version of Excel. Learn more: https://go.microsoft.com/fwlink/?linkid=870924
Comment:
    Annual booked April 30</t>
      </text>
    </comment>
    <comment ref="O590" authorId="890" shapeId="0" xr:uid="{6F2DE38B-429C-4D8D-9A42-1A0224424E28}">
      <text>
        <t>[Threaded comment]
Your version of Excel allows you to read this threaded comment; however, any edits to it will get removed if the file is opened in a newer version of Excel. Learn more: https://go.microsoft.com/fwlink/?linkid=870924
Comment:
    Annual booked April 14-17</t>
      </text>
    </comment>
    <comment ref="N591" authorId="891" shapeId="0" xr:uid="{063C7518-26B5-4E40-909F-08228E84495E}">
      <text>
        <t>[Threaded comment]
Your version of Excel allows you to read this threaded comment; however, any edits to it will get removed if the file is opened in a newer version of Excel. Learn more: https://go.microsoft.com/fwlink/?linkid=870924
Comment:
    Annual booked March 6</t>
      </text>
    </comment>
    <comment ref="P592" authorId="892" shapeId="0" xr:uid="{7510DB41-1974-4F28-9CA6-58841F86B302}">
      <text>
        <t>[Threaded comment]
Your version of Excel allows you to read this threaded comment; however, any edits to it will get removed if the file is opened in a newer version of Excel. Learn more: https://go.microsoft.com/fwlink/?linkid=870924
Comment:
    Annual booked May 15</t>
      </text>
    </comment>
    <comment ref="M593" authorId="893" shapeId="0" xr:uid="{2C485F6C-FF65-41BD-A8DB-C2AC7DE78DA8}">
      <text>
        <t>[Threaded comment]
Your version of Excel allows you to read this threaded comment; however, any edits to it will get removed if the file is opened in a newer version of Excel. Learn more: https://go.microsoft.com/fwlink/?linkid=870924
Comment:
    Annual booked Feb 26 &amp; 27</t>
      </text>
    </comment>
    <comment ref="P594" authorId="894" shapeId="0" xr:uid="{9537FF1C-8BA8-401B-B072-D3FD2F8BB4D8}">
      <text>
        <t>[Threaded comment]
Your version of Excel allows you to read this threaded comment; however, any edits to it will get removed if the file is opened in a newer version of Excel. Learn more: https://go.microsoft.com/fwlink/?linkid=870924
Comment:
    Annual booked May 1</t>
      </text>
    </comment>
    <comment ref="R595" authorId="895" shapeId="0" xr:uid="{B4A3B32C-5BE6-4EE0-9B79-FB1C3AB5D379}">
      <text>
        <t>[Threaded comment]
Your version of Excel allows you to read this threaded comment; however, any edits to it will get removed if the file is opened in a newer version of Excel. Learn more: https://go.microsoft.com/fwlink/?linkid=870924
Comment:
    No Access</t>
      </text>
    </comment>
    <comment ref="S595" authorId="896" shapeId="0" xr:uid="{30B221CB-A93E-45BC-96B6-B275B9CB112B}">
      <text>
        <t>[Threaded comment]
Your version of Excel allows you to read this threaded comment; however, any edits to it will get removed if the file is opened in a newer version of Excel. Learn more: https://go.microsoft.com/fwlink/?linkid=870924
Comment:
    No Access</t>
      </text>
    </comment>
    <comment ref="T595" authorId="897" shapeId="0" xr:uid="{44300B72-2B13-4BD2-A292-3A075F1BC0DA}">
      <text>
        <t>[Threaded comment]
Your version of Excel allows you to read this threaded comment; however, any edits to it will get removed if the file is opened in a newer version of Excel. Learn more: https://go.microsoft.com/fwlink/?linkid=870924
Comment:
    No Access</t>
      </text>
    </comment>
    <comment ref="V595" authorId="898" shapeId="0" xr:uid="{E7FE13C1-325C-492D-BD5C-196784A8215D}">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T596" authorId="899" shapeId="0" xr:uid="{6BE8F18B-D049-4B73-A0F2-C19A8794F615}">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U596" authorId="900" shapeId="0" xr:uid="{C18FE07F-5389-4E54-A3A1-94CF960E62F8}">
      <text>
        <t>[Threaded comment]
Your version of Excel allows you to read this threaded comment; however, any edits to it will get removed if the file is opened in a newer version of Excel. Learn more: https://go.microsoft.com/fwlink/?linkid=870924
Comment:
    Annual booked Oct 30</t>
      </text>
    </comment>
    <comment ref="P597" authorId="901" shapeId="0" xr:uid="{4CC31B84-F52B-4922-8637-CEC04F3A319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V597" authorId="902" shapeId="0" xr:uid="{C4D192F6-6CBD-4E73-B8CF-A2C9B6C9CA29}">
      <text>
        <t>[Threaded comment]
Your version of Excel allows you to read this threaded comment; however, any edits to it will get removed if the file is opened in a newer version of Excel. Learn more: https://go.microsoft.com/fwlink/?linkid=870924
Comment:
    Annual booked Nov 5th</t>
      </text>
    </comment>
    <comment ref="W597" authorId="903" shapeId="0" xr:uid="{4F5FBE8F-3762-4871-B255-28B90A62B71D}">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I598" authorId="230" shapeId="0" xr:uid="{7309292F-47CB-495D-90B3-BFFADBFD9022}">
      <text>
        <r>
          <rPr>
            <b/>
            <sz val="9"/>
            <color indexed="81"/>
            <rFont val="Tahoma"/>
            <family val="2"/>
          </rPr>
          <t>Samantha D'Amour:</t>
        </r>
        <r>
          <rPr>
            <sz val="9"/>
            <color indexed="81"/>
            <rFont val="Tahoma"/>
            <family val="2"/>
          </rPr>
          <t xml:space="preserve">
June 14/21 (sd') Received two keys from Dave Seregent.</t>
        </r>
      </text>
    </comment>
    <comment ref="L598" authorId="904" shapeId="0" xr:uid="{49ED4C63-2420-4E96-A518-7C198D106DCC}">
      <text>
        <t>[Threaded comment]
Your version of Excel allows you to read this threaded comment; however, any edits to it will get removed if the file is opened in a newer version of Excel. Learn more: https://go.microsoft.com/fwlink/?linkid=870924
Comment:
    No access</t>
      </text>
    </comment>
    <comment ref="T598" authorId="905" shapeId="0" xr:uid="{67C9DFBE-853C-4EA0-94CD-6FCE9326CB8D}">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U598" authorId="906" shapeId="0" xr:uid="{1A69C724-C8EA-4E93-9886-EA23193E2690}">
      <text>
        <t>[Threaded comment]
Your version of Excel allows you to read this threaded comment; however, any edits to it will get removed if the file is opened in a newer version of Excel. Learn more: https://go.microsoft.com/fwlink/?linkid=870924
Comment:
    Annual booked Sept 23</t>
      </text>
    </comment>
    <comment ref="V599" authorId="907" shapeId="0" xr:uid="{87957CC4-FDDA-428B-A152-FE712F09218B}">
      <text>
        <t>[Threaded comment]
Your version of Excel allows you to read this threaded comment; however, any edits to it will get removed if the file is opened in a newer version of Excel. Learn more: https://go.microsoft.com/fwlink/?linkid=870924
Comment:
    Annual booked Nov 18 &amp; 19</t>
      </text>
    </comment>
    <comment ref="P600" authorId="908" shapeId="0" xr:uid="{B17927AA-9249-4E0E-9B36-95E5E8FA6155}">
      <text>
        <t>[Threaded comment]
Your version of Excel allows you to read this threaded comment; however, any edits to it will get removed if the file is opened in a newer version of Excel. Learn more: https://go.microsoft.com/fwlink/?linkid=870924
Comment:
    Annual booked May 20</t>
      </text>
    </comment>
    <comment ref="R601" authorId="909" shapeId="0" xr:uid="{25C6DCB1-6D88-4DF1-B261-1A14F5763F03}">
      <text>
        <t>[Threaded comment]
Your version of Excel allows you to read this threaded comment; however, any edits to it will get removed if the file is opened in a newer version of Excel. Learn more: https://go.microsoft.com/fwlink/?linkid=870924
Comment:
    Annual booked July 21-24</t>
      </text>
    </comment>
    <comment ref="Q602" authorId="910" shapeId="0" xr:uid="{B7AC53FD-73E2-4DE2-BF0F-19865D97A00A}">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R602" authorId="911" shapeId="0" xr:uid="{29383C69-2241-40A0-9313-698DAD1019A0}">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M603" authorId="912" shapeId="0" xr:uid="{5AA41383-88E6-4A2E-83BF-B46A5C944A99}">
      <text>
        <t>[Threaded comment]
Your version of Excel allows you to read this threaded comment; however, any edits to it will get removed if the file is opened in a newer version of Excel. Learn more: https://go.microsoft.com/fwlink/?linkid=870924
Comment:
    Annual booked Feb 7</t>
      </text>
    </comment>
    <comment ref="S603" authorId="913" shapeId="0" xr:uid="{D80A2718-8B99-4012-AF77-D9CBB700C3C3}">
      <text>
        <t>[Threaded comment]
Your version of Excel allows you to read this threaded comment; however, any edits to it will get removed if the file is opened in a newer version of Excel. Learn more: https://go.microsoft.com/fwlink/?linkid=870924
Comment:
    No notice at site. Skipped
Reply:
    Return being completed on August 29th to conduct monthly bell testing - Service Call</t>
      </text>
    </comment>
    <comment ref="I604" authorId="914" shapeId="0" xr:uid="{EFCC5BA1-64CD-4D67-BC0D-037385601856}">
      <text>
        <t>[Threaded comment]
Your version of Excel allows you to read this threaded comment; however, any edits to it will get removed if the file is opened in a newer version of Excel. Learn more: https://go.microsoft.com/fwlink/?linkid=870924
Comment:
    KEY CODE SHOULD BE SEA1589</t>
      </text>
    </comment>
    <comment ref="O604" authorId="915" shapeId="0" xr:uid="{1DBAA5A3-D164-494A-B2FE-DCCCA2391EC7}">
      <text>
        <t>[Threaded comment]
Your version of Excel allows you to read this threaded comment; however, any edits to it will get removed if the file is opened in a newer version of Excel. Learn more: https://go.microsoft.com/fwlink/?linkid=870924
Comment:
    Annual booked April 23</t>
      </text>
    </comment>
    <comment ref="P604" authorId="916" shapeId="0" xr:uid="{9B1306F0-FE1B-4359-8177-86A54C254899}">
      <text>
        <t>[Threaded comment]
Your version of Excel allows you to read this threaded comment; however, any edits to it will get removed if the file is opened in a newer version of Excel. Learn more: https://go.microsoft.com/fwlink/?linkid=870924
Comment:
    Site ask to skip</t>
      </text>
    </comment>
    <comment ref="L605" authorId="917" shapeId="0" xr:uid="{020E0926-5369-4194-B70E-F65FD3F0B8EF}">
      <text>
        <t>[Threaded comment]
Your version of Excel allows you to read this threaded comment; however, any edits to it will get removed if the file is opened in a newer version of Excel. Learn more: https://go.microsoft.com/fwlink/?linkid=870924
Comment:
    No access</t>
      </text>
    </comment>
    <comment ref="M605" authorId="918" shapeId="0" xr:uid="{B75F2644-05CE-47D3-8AEB-D58303790178}">
      <text>
        <t>[Threaded comment]
Your version of Excel allows you to read this threaded comment; however, any edits to it will get removed if the file is opened in a newer version of Excel. Learn more: https://go.microsoft.com/fwlink/?linkid=870924
Comment:
    No access</t>
      </text>
    </comment>
    <comment ref="W605" authorId="919" shapeId="0" xr:uid="{F1EE103E-08AA-431A-81D9-A08158FC7CDB}">
      <text>
        <t>[Threaded comment]
Your version of Excel allows you to read this threaded comment; however, any edits to it will get removed if the file is opened in a newer version of Excel. Learn more: https://go.microsoft.com/fwlink/?linkid=870924
Comment:
    Annual booked Dec 10</t>
      </text>
    </comment>
    <comment ref="O606" authorId="920" shapeId="0" xr:uid="{6B67634A-F31B-431D-BABB-6CA57F9103FB}">
      <text>
        <t>[Threaded comment]
Your version of Excel allows you to read this threaded comment; however, any edits to it will get removed if the file is opened in a newer version of Excel. Learn more: https://go.microsoft.com/fwlink/?linkid=870924
Comment:
    Annual booked April 14</t>
      </text>
    </comment>
    <comment ref="R607" authorId="921" shapeId="0" xr:uid="{EFD63152-4F72-4BF3-9391-60A8CEED9AAD}">
      <text>
        <t>[Threaded comment]
Your version of Excel allows you to read this threaded comment; however, any edits to it will get removed if the file is opened in a newer version of Excel. Learn more: https://go.microsoft.com/fwlink/?linkid=870924
Comment:
    Annual booked July 23</t>
      </text>
    </comment>
    <comment ref="N608" authorId="922" shapeId="0" xr:uid="{2A2874D9-C7EE-4674-A86E-DF5F9D34998A}">
      <text>
        <t>[Threaded comment]
Your version of Excel allows you to read this threaded comment; however, any edits to it will get removed if the file is opened in a newer version of Excel. Learn more: https://go.microsoft.com/fwlink/?linkid=870924
Comment:
    Annual booked March 3</t>
      </text>
    </comment>
    <comment ref="W609" authorId="923" shapeId="0" xr:uid="{B42772EB-395F-40C3-9D85-1D4D2BA59B3B}">
      <text>
        <t>[Threaded comment]
Your version of Excel allows you to read this threaded comment; however, any edits to it will get removed if the file is opened in a newer version of Excel. Learn more: https://go.microsoft.com/fwlink/?linkid=870924
Comment:
    Annual booked Dec 4</t>
      </text>
    </comment>
    <comment ref="V610" authorId="924" shapeId="0" xr:uid="{A30D812E-FB03-4BAE-B9ED-F6F1225C93A2}">
      <text>
        <t>[Threaded comment]
Your version of Excel allows you to read this threaded comment; however, any edits to it will get removed if the file is opened in a newer version of Excel. Learn more: https://go.microsoft.com/fwlink/?linkid=870924
Comment:
    Annual booked Nov 20</t>
      </text>
    </comment>
    <comment ref="P611" authorId="925" shapeId="0" xr:uid="{E2E02A33-EEB5-426A-B267-1485286DE355}">
      <text>
        <t>[Threaded comment]
Your version of Excel allows you to read this threaded comment; however, any edits to it will get removed if the file is opened in a newer version of Excel. Learn more: https://go.microsoft.com/fwlink/?linkid=870924
Comment:
    Annual booked May 1</t>
      </text>
    </comment>
    <comment ref="N612" authorId="926" shapeId="0" xr:uid="{CC333108-FCFE-49DD-B31E-A4575EAE72D3}">
      <text>
        <t>[Threaded comment]
Your version of Excel allows you to read this threaded comment; however, any edits to it will get removed if the file is opened in a newer version of Excel. Learn more: https://go.microsoft.com/fwlink/?linkid=870924
Comment:
    Annual booked March 19</t>
      </text>
    </comment>
    <comment ref="P613" authorId="927" shapeId="0" xr:uid="{2E9E0F1E-D21C-4068-86D0-D71E1C5FE6DB}">
      <text>
        <t>[Threaded comment]
Your version of Excel allows you to read this threaded comment; however, any edits to it will get removed if the file is opened in a newer version of Excel. Learn more: https://go.microsoft.com/fwlink/?linkid=870924
Comment:
    Annual booked May 21</t>
      </text>
    </comment>
    <comment ref="V614" authorId="928" shapeId="0" xr:uid="{6144AC10-78D5-4C79-ABFE-A9C3037089CD}">
      <text>
        <t>[Threaded comment]
Your version of Excel allows you to read this threaded comment; however, any edits to it will get removed if the file is opened in a newer version of Excel. Learn more: https://go.microsoft.com/fwlink/?linkid=870924
Comment:
    Annual booked Nov 3</t>
      </text>
    </comment>
    <comment ref="P615" authorId="929" shapeId="0" xr:uid="{CAEFFCE7-AF51-4939-9734-138038802023}">
      <text>
        <t>[Threaded comment]
Your version of Excel allows you to read this threaded comment; however, any edits to it will get removed if the file is opened in a newer version of Excel. Learn more: https://go.microsoft.com/fwlink/?linkid=870924
Comment:
    Annual booked May 30</t>
      </text>
    </comment>
    <comment ref="O616" authorId="930" shapeId="0" xr:uid="{872D4CBB-C41E-46D4-A454-7188A67BE518}">
      <text>
        <t>[Threaded comment]
Your version of Excel allows you to read this threaded comment; however, any edits to it will get removed if the file is opened in a newer version of Excel. Learn more: https://go.microsoft.com/fwlink/?linkid=870924
Comment:
    Annual booked April 11</t>
      </text>
    </comment>
    <comment ref="P616" authorId="931" shapeId="0" xr:uid="{AB78F532-8B6C-4AC6-968C-273D34D9D958}">
      <text>
        <t>[Threaded comment]
Your version of Excel allows you to read this threaded comment; however, any edits to it will get removed if the file is opened in a newer version of Excel. Learn more: https://go.microsoft.com/fwlink/?linkid=870924
Comment:
    Not done due lack of time</t>
      </text>
    </comment>
    <comment ref="W616" authorId="932" shapeId="0" xr:uid="{B9D0D373-F182-43BA-BDC3-4B378E655C0F}">
      <text>
        <t>[Threaded comment]
Your version of Excel allows you to read this threaded comment; however, any edits to it will get removed if the file is opened in a newer version of Excel. Learn more: https://go.microsoft.com/fwlink/?linkid=870924
Comment:
    Not tested due lack of time</t>
      </text>
    </comment>
    <comment ref="M617" authorId="933" shapeId="0" xr:uid="{C2561394-7606-4304-AB9F-0E12128DD711}">
      <text>
        <t>[Threaded comment]
Your version of Excel allows you to read this threaded comment; however, any edits to it will get removed if the file is opened in a newer version of Excel. Learn more: https://go.microsoft.com/fwlink/?linkid=870924
Comment:
    Annual booked Feb 4</t>
      </text>
    </comment>
    <comment ref="N618" authorId="934" shapeId="0" xr:uid="{B785BC66-DCA8-45A0-87DB-2155253452AC}">
      <text>
        <t>[Threaded comment]
Your version of Excel allows you to read this threaded comment; however, any edits to it will get removed if the file is opened in a newer version of Excel. Learn more: https://go.microsoft.com/fwlink/?linkid=870924
Comment:
    Annual booked March 31</t>
      </text>
    </comment>
    <comment ref="P619" authorId="935" shapeId="0" xr:uid="{B8F69E2E-31C5-4CA9-B0EE-4D935E5235B5}">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O620" authorId="936" shapeId="0" xr:uid="{563C1B17-B3BB-4938-A170-EDE2282443C0}">
      <text>
        <t>[Threaded comment]
Your version of Excel allows you to read this threaded comment; however, any edits to it will get removed if the file is opened in a newer version of Excel. Learn more: https://go.microsoft.com/fwlink/?linkid=870924
Comment:
    Invoiced April test 04/09 for cancellation</t>
      </text>
    </comment>
    <comment ref="P620" authorId="937" shapeId="0" xr:uid="{8D67AD1F-A735-4391-ABC7-DB0933C706CD}">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Q620" authorId="938" shapeId="0" xr:uid="{51D1A989-D7C0-476C-A368-C0A370EBD3A3}">
      <text>
        <t>[Threaded comment]
Your version of Excel allows you to read this threaded comment; however, any edits to it will get removed if the file is opened in a newer version of Excel. Learn more: https://go.microsoft.com/fwlink/?linkid=870924
Comment:
    Annual booked May 9</t>
      </text>
    </comment>
    <comment ref="L621" authorId="939" shapeId="0" xr:uid="{07F789D9-2673-42E4-BBFF-B3609A4105CA}">
      <text>
        <t xml:space="preserve">[Threaded comment]
Your version of Excel allows you to read this threaded comment; however, any edits to it will get removed if the file is opened in a newer version of Excel. Learn more: https://go.microsoft.com/fwlink/?linkid=870924
Comment:
    Site cancelled - invoiced for Jan </t>
      </text>
    </comment>
    <comment ref="L622" authorId="940" shapeId="0" xr:uid="{2970945B-FD9B-4101-9384-B87CDE2838E9}">
      <text>
        <t>[Threaded comment]
Your version of Excel allows you to read this threaded comment; however, any edits to it will get removed if the file is opened in a newer version of Excel. Learn more: https://go.microsoft.com/fwlink/?linkid=870924
Comment:
    Annual &amp; MBT done in January</t>
      </text>
    </comment>
    <comment ref="M622" authorId="941" shapeId="0" xr:uid="{90ACF2C7-FC35-4273-8BFA-7DB93ECBE586}">
      <text>
        <t>[Threaded comment]
Your version of Excel allows you to read this threaded comment; however, any edits to it will get removed if the file is opened in a newer version of Excel. Learn more: https://go.microsoft.com/fwlink/?linkid=870924
Comment:
    Annual in January 29</t>
      </text>
    </comment>
    <comment ref="L623" authorId="942" shapeId="0" xr:uid="{5572E23E-F7DF-44EB-91A6-B28CCEF74D3C}">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M623" authorId="943" shapeId="0" xr:uid="{D85BA166-DC74-47EA-8D53-2CFC2DC0DCC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N623" authorId="944" shapeId="0" xr:uid="{DA6EB13F-717B-4B0A-94D6-37FDA934405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O623" authorId="945" shapeId="0" xr:uid="{27CB384E-DDC3-42AC-998C-7F60B6619C79}">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P623" authorId="946" shapeId="0" xr:uid="{B65B7FE1-ACF4-4073-94E3-4AADF393EAF2}">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Q623" authorId="947" shapeId="0" xr:uid="{C8CBC660-D5CD-4278-B53B-B1173D8B3A87}">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R623" authorId="948" shapeId="0" xr:uid="{67C7D9E6-DDA4-4B5C-AAC3-4469770EBDD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S623" authorId="949" shapeId="0" xr:uid="{51A2729C-10FB-45C9-91D6-B8B6AF3D3C96}">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T623" authorId="950" shapeId="0" xr:uid="{0A43E647-0DF3-42B5-9814-DE116E355AEB}">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U623" authorId="951" shapeId="0" xr:uid="{23DA6929-7FC1-45CD-BEC6-61BDAEDDC869}">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V623" authorId="952" shapeId="0" xr:uid="{142426A4-95F8-4132-A155-0808C5DAF493}">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W623" authorId="953" shapeId="0" xr:uid="{23269057-2F47-459F-A7CB-D8ED86CBDA2F}">
      <text>
        <t xml:space="preserve">[Threaded comment]
Your version of Excel allows you to read this threaded comment; however, any edits to it will get removed if the file is opened in a newer version of Excel. Learn more: https://go.microsoft.com/fwlink/?linkid=870924
Comment:
    On hold - waiting strata council
</t>
      </text>
    </comment>
    <comment ref="O624" authorId="954" shapeId="0" xr:uid="{3B8386B1-CA83-444E-8D63-D71B40BF75DC}">
      <text>
        <t>[Threaded comment]
Your version of Excel allows you to read this threaded comment; however, any edits to it will get removed if the file is opened in a newer version of Excel. Learn more: https://go.microsoft.com/fwlink/?linkid=870924
Comment:
    Annual booked April 25</t>
      </text>
    </comment>
    <comment ref="W643" authorId="955" shapeId="0" xr:uid="{DB2E6CB1-C0DB-4FE5-918B-21392839161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tc={933508A5-CDE5-40AD-8FB2-618B29E91A4B}</author>
    <author>tc={924F5615-6575-4B51-8CF3-8FD024936126}</author>
    <author>tc={73167443-7311-4A7A-B7DE-CBB43A7E82DD}</author>
    <author>tc={BC7D7EB7-E3D8-452D-A2DD-1C4E9738D02D}</author>
    <author>tc={7188E708-68FC-4723-8B73-4F27A8936197}</author>
    <author>tc={F4F50F7D-E597-4B16-AE7D-BFD6BA65ECC2}</author>
    <author>tc={7917C0C3-E80F-416A-AE64-0C5C8E98CC39}</author>
    <author>tc={936DB51B-707D-4F8F-B527-8D23544A4914}</author>
    <author>tc={B07B65C0-CDF8-4A5D-89FA-FA5461F2BB00}</author>
    <author>tc={7358B113-E38A-4EDE-AB5F-8982DFDF4CA0}</author>
    <author>tc={EEBBAADE-D9E7-4E00-86A8-AE0E79A60092}</author>
    <author>tc={6C2D239F-2A4B-469D-B7F6-FDD06764A5F1}</author>
    <author>tc={450B2114-6265-47B4-BA74-7269DE63DAA8}</author>
    <author>tc={6399A02C-DA29-4066-99E7-B541F29B01EB}</author>
    <author>tc={A69BB413-2086-4067-AC38-D1A776943202}</author>
    <author>tc={289DB80A-882F-4A61-B94A-6CDE2573E80F}</author>
    <author>tc={47DB75D6-CB73-4B56-AC64-30ACD0169FB0}</author>
    <author>tc={7079C87C-4274-4128-BDBB-27029121C026}</author>
    <author>tc={D7C4D663-0B5A-4026-97FB-6A2B52090CEF}</author>
    <author>tc={AD1890B9-5CD8-4533-9389-A54364298035}</author>
    <author>tc={743867E4-9B4B-41C4-AB97-4A5535456E3C}</author>
    <author>tc={C0A94481-87DC-4974-B4E6-557B96728036}</author>
    <author>tc={8A89EF29-3438-4C55-A304-7C636FC88BC6}</author>
    <author>tc={7CA3435A-3A1E-42C5-AA5F-97E7B019E632}</author>
    <author>tc={EC31D397-89AF-44E7-BCBC-7F207F677EBA}</author>
    <author>tc={548569B3-B4BA-4A4A-9B60-09EC3BB9569C}</author>
    <author>tc={A34C0D78-47F0-4571-842E-D36FC1D450C3}</author>
    <author>tc={C6896722-EB06-41BC-9C94-EB00B4E5D6E6}</author>
    <author>tc={12DF4718-821C-4049-88E0-CBA1F0930FCB}</author>
    <author>tc={DDAD4988-45D9-48D5-B6F0-139EDEF43C39}</author>
    <author>tc={BE258BAE-B621-494F-9B96-703387F7ECA2}</author>
    <author>tc={75E95071-960E-4E6F-9F95-5B89489A02D5}</author>
    <author>tc={858AACB0-CA0A-4E77-A907-F74317DCA60F}</author>
    <author>tc={2029FBF6-A8A4-4E96-B796-B64505B4E432}</author>
  </authors>
  <commentList>
    <comment ref="AH6" authorId="0" shapeId="0" xr:uid="{933508A5-CDE5-40AD-8FB2-618B29E91A4B}">
      <text>
        <t>[Threaded comment]
Your version of Excel allows you to read this threaded comment; however, any edits to it will get removed if the file is opened in a newer version of Excel. Learn more: https://go.microsoft.com/fwlink/?linkid=870924
Comment:
    Started 10:20</t>
      </text>
    </comment>
    <comment ref="W8" authorId="1" shapeId="0" xr:uid="{924F5615-6575-4B51-8CF3-8FD024936126}">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C8" authorId="2" shapeId="0" xr:uid="{73167443-7311-4A7A-B7DE-CBB43A7E82DD}">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AN8" authorId="3" shapeId="0" xr:uid="{BC7D7EB7-E3D8-452D-A2DD-1C4E9738D02D}">
      <text>
        <t>[Threaded comment]
Your version of Excel allows you to read this threaded comment; however, any edits to it will get removed if the file is opened in a newer version of Excel. Learn more: https://go.microsoft.com/fwlink/?linkid=870924
Comment:
    No lunch</t>
      </text>
    </comment>
    <comment ref="H9" authorId="4" shapeId="0" xr:uid="{7188E708-68FC-4723-8B73-4F27A8936197}">
      <text>
        <t>[Threaded comment]
Your version of Excel allows you to read this threaded comment; however, any edits to it will get removed if the file is opened in a newer version of Excel. Learn more: https://go.microsoft.com/fwlink/?linkid=870924
Comment:
    6 sites not tested due lack of time</t>
      </text>
    </comment>
    <comment ref="AL9" authorId="5" shapeId="0" xr:uid="{F4F50F7D-E597-4B16-AE7D-BFD6BA65ECC2}">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T10" authorId="6" shapeId="0" xr:uid="{7917C0C3-E80F-416A-AE64-0C5C8E98CC39}">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W10" authorId="7" shapeId="0" xr:uid="{936DB51B-707D-4F8F-B527-8D23544A4914}">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 service call
</t>
      </text>
    </comment>
    <comment ref="Z10" authorId="8" shapeId="0" xr:uid="{B07B65C0-CDF8-4A5D-89FA-FA5461F2BB00}">
      <text>
        <t>[Threaded comment]
Your version of Excel allows you to read this threaded comment; however, any edits to it will get removed if the file is opened in a newer version of Excel. Learn more: https://go.microsoft.com/fwlink/?linkid=870924
Comment:
    10 sites not tested due lack of time</t>
      </text>
    </comment>
    <comment ref="K11" authorId="9" shapeId="0" xr:uid="{7358B113-E38A-4EDE-AB5F-8982DFDF4CA0}">
      <text>
        <t xml:space="preserve">[Threaded comment]
Your version of Excel allows you to read this threaded comment; however, any edits to it will get removed if the file is opened in a newer version of Excel. Learn more: https://go.microsoft.com/fwlink/?linkid=870924
Comment:
    6 sites not tested due lack of time
</t>
      </text>
    </comment>
    <comment ref="AO11" authorId="10" shapeId="0" xr:uid="{EEBBAADE-D9E7-4E00-86A8-AE0E79A60092}">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T12" authorId="11" shapeId="0" xr:uid="{6C2D239F-2A4B-469D-B7F6-FDD06764A5F1}">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W12" authorId="12" shapeId="0" xr:uid="{450B2114-6265-47B4-BA74-7269DE63DAA8}">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 service call
</t>
      </text>
    </comment>
    <comment ref="Z12" authorId="13" shapeId="0" xr:uid="{6399A02C-DA29-4066-99E7-B541F29B01EB}">
      <text>
        <t xml:space="preserve">[Threaded comment]
Your version of Excel allows you to read this threaded comment; however, any edits to it will get removed if the file is opened in a newer version of Excel. Learn more: https://go.microsoft.com/fwlink/?linkid=870924
Comment:
    5 sites not tested due lack of time 
</t>
      </text>
    </comment>
    <comment ref="AC12" authorId="14" shapeId="0" xr:uid="{A69BB413-2086-4067-AC38-D1A776943202}">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F12" authorId="15" shapeId="0" xr:uid="{289DB80A-882F-4A61-B94A-6CDE2573E80F}">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I12" authorId="16" shapeId="0" xr:uid="{47DB75D6-CB73-4B56-AC64-30ACD0169FB0}">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AL12" authorId="17" shapeId="0" xr:uid="{7079C87C-4274-4128-BDBB-27029121C026}">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AO12" authorId="18" shapeId="0" xr:uid="{D7C4D663-0B5A-4026-97FB-6A2B52090CEF}">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Q15" authorId="19" shapeId="0" xr:uid="{AD1890B9-5CD8-4533-9389-A54364298035}">
      <text>
        <t>[Threaded comment]
Your version of Excel allows you to read this threaded comment; however, any edits to it will get removed if the file is opened in a newer version of Excel. Learn more: https://go.microsoft.com/fwlink/?linkid=870924
Comment:
    Route cancelled due lack of techs</t>
      </text>
    </comment>
    <comment ref="AF15" authorId="20" shapeId="0" xr:uid="{743867E4-9B4B-41C4-AB97-4A5535456E3C}">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N16" authorId="21" shapeId="0" xr:uid="{C0A94481-87DC-4974-B4E6-557B96728036}">
      <text>
        <t xml:space="preserve">[Threaded comment]
Your version of Excel allows you to read this threaded comment; however, any edits to it will get removed if the file is opened in a newer version of Excel. Learn more: https://go.microsoft.com/fwlink/?linkid=870924
Comment:
    4 sites not tested due lack of time - Service Call - Pull Station at the beginning of day.
</t>
      </text>
    </comment>
    <comment ref="AF18" authorId="22" shapeId="0" xr:uid="{8A89EF29-3438-4C55-A304-7C636FC88BC6}">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Q20" authorId="23" shapeId="0" xr:uid="{7CA3435A-3A1E-42C5-AA5F-97E7B019E632}">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T20" authorId="24" shapeId="0" xr:uid="{EC31D397-89AF-44E7-BCBC-7F207F677EBA}">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Z20" authorId="25" shapeId="0" xr:uid="{548569B3-B4BA-4A4A-9B60-09EC3BB9569C}">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AF20" authorId="26" shapeId="0" xr:uid="{A34C0D78-47F0-4571-842E-D36FC1D450C3}">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T21" authorId="27" shapeId="0" xr:uid="{C6896722-EB06-41BC-9C94-EB00B4E5D6E6}">
      <text>
        <t>[Threaded comment]
Your version of Excel allows you to read this threaded comment; however, any edits to it will get removed if the file is opened in a newer version of Excel. Learn more: https://go.microsoft.com/fwlink/?linkid=870924
Comment:
    2 sites not tested due lack of time</t>
      </text>
    </comment>
    <comment ref="AI21" authorId="28" shapeId="0" xr:uid="{12DF4718-821C-4049-88E0-CBA1F0930FCB}">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AO21" authorId="29" shapeId="0" xr:uid="{DDAD4988-45D9-48D5-B6F0-139EDEF43C39}">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AO23" authorId="30" shapeId="0" xr:uid="{BE258BAE-B621-494F-9B96-703387F7ECA2}">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V26" authorId="31" shapeId="0" xr:uid="{75E95071-960E-4E6F-9F95-5B89489A02D5}">
      <text>
        <t>[Threaded comment]
Your version of Excel allows you to read this threaded comment; however, any edits to it will get removed if the file is opened in a newer version of Excel. Learn more: https://go.microsoft.com/fwlink/?linkid=870924
Comment:
    Started 1:25</t>
      </text>
    </comment>
    <comment ref="AL26" authorId="32" shapeId="0" xr:uid="{858AACB0-CA0A-4E77-A907-F74317DCA60F}">
      <text>
        <t>[Threaded comment]
Your version of Excel allows you to read this threaded comment; however, any edits to it will get removed if the file is opened in a newer version of Excel. Learn more: https://go.microsoft.com/fwlink/?linkid=870924
Comment:
    Not done due lack of techs</t>
      </text>
    </comment>
    <comment ref="AO26" authorId="33" shapeId="0" xr:uid="{2029FBF6-A8A4-4E96-B796-B64505B4E432}">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tc={B3679C9E-5804-430D-8A05-0636760E8CB6}</author>
    <author>tc={EA383600-7A59-4381-B0D7-02EFC89A1184}</author>
    <author>tc={8959D238-2741-41CB-930A-4C3721218E17}</author>
    <author>tc={79C21FD3-4354-4857-9964-AE24326853CA}</author>
    <author>tc={631CA477-8C9B-43A5-9BE5-4995CFDFAE93}</author>
    <author>tc={6D136583-6C40-404A-B866-5ECEFD1A7D2D}</author>
    <author>tc={DD2D5B94-E5D9-4174-97A7-B82CD5C25C77}</author>
    <author>tc={2C095A3E-C889-4755-A276-3164E84543BC}</author>
    <author>tc={E662FABC-1CB6-479B-8D84-8C789E5D2585}</author>
    <author>tc={5F669C28-E29F-4764-9ED9-00A577D9A627}</author>
    <author>tc={01DECF9C-CF8C-4BB3-8C35-4A8D04A85CE0}</author>
    <author>tc={916B4AF4-AA45-411E-BFED-05CFF459BCFE}</author>
    <author>tc={D33C0211-8E39-4736-BF64-FA241223374A}</author>
    <author>tc={7B8F00EF-4276-4B84-BB78-2B0CABDBC679}</author>
    <author>tc={26F7003E-5BD2-485F-AACD-85729BA26D6C}</author>
    <author>tc={3D109C5C-A4CA-477D-BA97-4A5C24FADE3F}</author>
    <author>tc={2DA7D904-6567-4E4C-8BA2-1F4E5DB040C2}</author>
    <author>tc={CD260764-1699-4CF1-A822-CCE731A2BD22}</author>
    <author>tc={602CB002-C2C9-478A-AE3C-5726F35A0A54}</author>
    <author>tc={1A8F12F9-581E-4A3B-8284-112FF38C49A5}</author>
    <author>tc={C8458EE4-9B77-40E7-80D0-6083D2D97AB4}</author>
    <author>tc={A7A127A3-08BE-4585-ACFD-3BA238B7C3D3}</author>
    <author>tc={AF14A59C-0B86-4599-82AA-C7F50CAD0088}</author>
    <author>tc={92420385-AAAE-4F8B-8EF2-C77F4153C98D}</author>
    <author>tc={24B7C790-4F24-4636-882B-5BD405FF5B90}</author>
    <author>tc={48E4B8E0-1697-4CD1-ADBB-3C28F154AC05}</author>
    <author>tc={284D036B-387A-45D5-A883-2CDDCB8AAD77}</author>
    <author>tc={8058C232-5BB0-4F40-A657-8D35736692B7}</author>
    <author>tc={6F19D7B1-ABE2-415E-8F8E-F76936ABD9AA}</author>
    <author>tc={18B7359A-1DD3-485A-A7C0-D3B5BD0FBE73}</author>
    <author>tc={5BA0CA98-8580-4C2C-8135-D6F254D85935}</author>
  </authors>
  <commentList>
    <comment ref="M6" authorId="0" shapeId="0" xr:uid="{B3679C9E-5804-430D-8A05-0636760E8CB6}">
      <text>
        <t>[Threaded comment]
Your version of Excel allows you to read this threaded comment; however, any edits to it will get removed if the file is opened in a newer version of Excel. Learn more: https://go.microsoft.com/fwlink/?linkid=870924
Comment:
    Started 10:20</t>
      </text>
    </comment>
    <comment ref="I8" authorId="1" shapeId="0" xr:uid="{EA383600-7A59-4381-B0D7-02EFC89A1184}">
      <text>
        <t>[Threaded comment]
Your version of Excel allows you to read this threaded comment; however, any edits to it will get removed if the file is opened in a newer version of Excel. Learn more: https://go.microsoft.com/fwlink/?linkid=870924
Comment:
    7 sites not tested due lack of time</t>
      </text>
    </comment>
    <comment ref="D9" authorId="2" shapeId="0" xr:uid="{8959D238-2741-41CB-930A-4C3721218E17}">
      <text>
        <t>[Threaded comment]
Your version of Excel allows you to read this threaded comment; however, any edits to it will get removed if the file is opened in a newer version of Excel. Learn more: https://go.microsoft.com/fwlink/?linkid=870924
Comment:
    7 sites not tested due lack of time</t>
      </text>
    </comment>
    <comment ref="N9" authorId="3" shapeId="0" xr:uid="{79C21FD3-4354-4857-9964-AE24326853CA}">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H10" authorId="4" shapeId="0" xr:uid="{631CA477-8C9B-43A5-9BE5-4995CFDFAE93}">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I10" authorId="5" shapeId="0" xr:uid="{6D136583-6C40-404A-B866-5ECEFD1A7D2D}">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(Inspection Repair)
</t>
      </text>
    </comment>
    <comment ref="J10" authorId="6" shapeId="0" xr:uid="{DD2D5B94-E5D9-4174-97A7-B82CD5C25C77}">
      <text>
        <t xml:space="preserve">[Threaded comment]
Your version of Excel allows you to read this threaded comment; however, any edits to it will get removed if the file is opened in a newer version of Excel. Learn more: https://go.microsoft.com/fwlink/?linkid=870924
Comment:
    10 sites not tested due lack of time
</t>
      </text>
    </comment>
    <comment ref="E11" authorId="7" shapeId="0" xr:uid="{2C095A3E-C889-4755-A276-3164E84543BC}">
      <text>
        <t>[Threaded comment]
Your version of Excel allows you to read this threaded comment; however, any edits to it will get removed if the file is opened in a newer version of Excel. Learn more: https://go.microsoft.com/fwlink/?linkid=870924
Comment:
    9 sites not tested due lack of time</t>
      </text>
    </comment>
    <comment ref="O11" authorId="8" shapeId="0" xr:uid="{E662FABC-1CB6-479B-8D84-8C789E5D2585}">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H12" authorId="9" shapeId="0" xr:uid="{5F669C28-E29F-4764-9ED9-00A577D9A627}">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I12" authorId="10" shapeId="0" xr:uid="{01DECF9C-CF8C-4BB3-8C35-4A8D04A85CE0}">
      <text>
        <t xml:space="preserve">[Threaded comment]
Your version of Excel allows you to read this threaded comment; however, any edits to it will get removed if the file is opened in a newer version of Excel. Learn more: https://go.microsoft.com/fwlink/?linkid=870924
Comment:
    9 sites not tested due lack of time
</t>
      </text>
    </comment>
    <comment ref="J12" authorId="11" shapeId="0" xr:uid="{916B4AF4-AA45-411E-BFED-05CFF459BCFE}">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K12" authorId="12" shapeId="0" xr:uid="{D33C0211-8E39-4736-BF64-FA241223374A}">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L12" authorId="13" shapeId="0" xr:uid="{7B8F00EF-4276-4B84-BB78-2B0CABDBC679}">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M12" authorId="14" shapeId="0" xr:uid="{26F7003E-5BD2-485F-AACD-85729BA26D6C}">
      <text>
        <t>[Threaded comment]
Your version of Excel allows you to read this threaded comment; however, any edits to it will get removed if the file is opened in a newer version of Excel. Learn more: https://go.microsoft.com/fwlink/?linkid=870924
Comment:
    5 sites not tested due lack of time</t>
      </text>
    </comment>
    <comment ref="N12" authorId="15" shapeId="0" xr:uid="{3D109C5C-A4CA-477D-BA97-4A5C24FADE3F}">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O12" authorId="16" shapeId="0" xr:uid="{2DA7D904-6567-4E4C-8BA2-1F4E5DB040C2}">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G15" authorId="17" shapeId="0" xr:uid="{CD260764-1699-4CF1-A822-CCE731A2BD22}">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L15" authorId="18" shapeId="0" xr:uid="{602CB002-C2C9-478A-AE3C-5726F35A0A54}">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F16" authorId="19" shapeId="0" xr:uid="{1A8F12F9-581E-4A3B-8284-112FF38C49A5}">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L18" authorId="20" shapeId="0" xr:uid="{C8458EE4-9B77-40E7-80D0-6083D2D97AB4}">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G20" authorId="21" shapeId="0" xr:uid="{A7A127A3-08BE-4585-ACFD-3BA238B7C3D3}">
      <text>
        <t>[Threaded comment]
Your version of Excel allows you to read this threaded comment; however, any edits to it will get removed if the file is opened in a newer version of Excel. Learn more: https://go.microsoft.com/fwlink/?linkid=870924
Comment:
    Lack of time to finish 2 sites. Service calls during the day</t>
      </text>
    </comment>
    <comment ref="H20" authorId="22" shapeId="0" xr:uid="{AF14A59C-0B86-4599-82AA-C7F50CAD0088}">
      <text>
        <t>[Threaded comment]
Your version of Excel allows you to read this threaded comment; however, any edits to it will get removed if the file is opened in a newer version of Excel. Learn more: https://go.microsoft.com/fwlink/?linkid=870924
Comment:
    Lack of time to finish 2 sites. Service calls during the day</t>
      </text>
    </comment>
    <comment ref="J20" authorId="23" shapeId="0" xr:uid="{92420385-AAAE-4F8B-8EF2-C77F4153C98D}">
      <text>
        <t>[Threaded comment]
Your version of Excel allows you to read this threaded comment; however, any edits to it will get removed if the file is opened in a newer version of Excel. Learn more: https://go.microsoft.com/fwlink/?linkid=870924
Comment:
    3 sites skipped</t>
      </text>
    </comment>
    <comment ref="L20" authorId="24" shapeId="0" xr:uid="{24B7C790-4F24-4636-882B-5BD405FF5B90}">
      <text>
        <t>[Threaded comment]
Your version of Excel allows you to read this threaded comment; however, any edits to it will get removed if the file is opened in a newer version of Excel. Learn more: https://go.microsoft.com/fwlink/?linkid=870924
Comment:
    3 sites not tested due lack of time</t>
      </text>
    </comment>
    <comment ref="H21" authorId="25" shapeId="0" xr:uid="{48E4B8E0-1697-4CD1-ADBB-3C28F154AC05}">
      <text>
        <t xml:space="preserve">[Threaded comment]
Your version of Excel allows you to read this threaded comment; however, any edits to it will get removed if the file is opened in a newer version of Excel. Learn more: https://go.microsoft.com/fwlink/?linkid=870924
Comment:
    Lack of time to finish 2 sites. </t>
      </text>
    </comment>
    <comment ref="M21" authorId="26" shapeId="0" xr:uid="{284D036B-387A-45D5-A883-2CDDCB8AAD77}">
      <text>
        <t>[Threaded comment]
Your version of Excel allows you to read this threaded comment; however, any edits to it will get removed if the file is opened in a newer version of Excel. Learn more: https://go.microsoft.com/fwlink/?linkid=870924
Comment:
    1 site not tested due lack of time</t>
      </text>
    </comment>
    <comment ref="O21" authorId="27" shapeId="0" xr:uid="{8058C232-5BB0-4F40-A657-8D35736692B7}">
      <text>
        <t>[Threaded comment]
Your version of Excel allows you to read this threaded comment; however, any edits to it will get removed if the file is opened in a newer version of Excel. Learn more: https://go.microsoft.com/fwlink/?linkid=870924
Comment:
    4 sites not tested due lack of time</t>
      </text>
    </comment>
    <comment ref="O23" authorId="28" shapeId="0" xr:uid="{6F19D7B1-ABE2-415E-8F8E-F76936ABD9AA}">
      <text>
        <t xml:space="preserve">[Threaded comment]
Your version of Excel allows you to read this threaded comment; however, any edits to it will get removed if the file is opened in a newer version of Excel. Learn more: https://go.microsoft.com/fwlink/?linkid=870924
Comment:
    1 site not tested due lack of time
</t>
      </text>
    </comment>
    <comment ref="I26" authorId="29" shapeId="0" xr:uid="{18B7359A-1DD3-485A-A7C0-D3B5BD0FBE73}">
      <text>
        <t>[Threaded comment]
Your version of Excel allows you to read this threaded comment; however, any edits to it will get removed if the file is opened in a newer version of Excel. Learn more: https://go.microsoft.com/fwlink/?linkid=870924
Comment:
    Started 1:25</t>
      </text>
    </comment>
    <comment ref="N26" authorId="30" shapeId="0" xr:uid="{5BA0CA98-8580-4C2C-8135-D6F254D85935}">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tc={BA8A36CD-33F6-4493-AB99-6FE75ACB7D9C}</author>
    <author>tc={249C9BCD-95AA-43A7-B2E8-521580678C3E}</author>
    <author>tc={1F1CBC10-5BF7-4506-AC25-31CC6A534872}</author>
    <author>tc={62C04E7A-E454-4A9C-A91D-85F4137B7164}</author>
    <author>tc={057C3690-9556-4B22-AC6A-69BC3B74E366}</author>
    <author>tc={54AF0396-0866-4232-A867-4F0C07F030FA}</author>
    <author>tc={EAD2B743-A429-4566-8CA1-ACDBADED97FC}</author>
    <author>tc={86D8726F-46E1-4E30-84C0-A6952DD03CB1}</author>
    <author>tc={4D4ECACD-7EEE-48C8-9E25-6B6CB84B402A}</author>
    <author>tc={DA9471D8-A420-4E5B-8042-39D825792EDD}</author>
    <author>tc={E17DA3F0-3876-49B1-845B-E2F4FB1EEF52}</author>
    <author>tc={59F39A11-B3B6-4A0A-A6CC-2A3D951FCE58}</author>
    <author>tc={C2E9A461-92E8-46C7-AB04-2B84C110EEE3}</author>
    <author>tc={D7822040-AECE-4DF5-8A75-9D136FFE1812}</author>
    <author>tc={3E6DFCD2-4BF9-4DF8-94C1-CA8D36F5C680}</author>
    <author>tc={CE1E89C8-2BEA-45A2-85C0-115D782944C7}</author>
    <author>tc={29867342-A44B-48DF-8202-B6536FC1E83F}</author>
    <author>tc={BF7198B6-B8E9-491D-A028-DBB6240C6C86}</author>
    <author>tc={FFAB1B93-1C06-4A5B-A16E-C05D05040D7B}</author>
  </authors>
  <commentList>
    <comment ref="D5" authorId="0" shapeId="0" xr:uid="{BA8A36CD-33F6-4493-AB99-6FE75ACB7D9C}">
      <text>
        <t>[Threaded comment]
Your version of Excel allows you to read this threaded comment; however, any edits to it will get removed if the file is opened in a newer version of Excel. Learn more: https://go.microsoft.com/fwlink/?linkid=870924
Comment:
    JG took over halfway through the day. Justin had to head home</t>
      </text>
    </comment>
    <comment ref="H5" authorId="1" shapeId="0" xr:uid="{249C9BCD-95AA-43A7-B2E8-521580678C3E}">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F8" authorId="2" shapeId="0" xr:uid="{1F1CBC10-5BF7-4506-AC25-31CC6A534872}">
      <text>
        <t>[Threaded comment]
Your version of Excel allows you to read this threaded comment; however, any edits to it will get removed if the file is opened in a newer version of Excel. Learn more: https://go.microsoft.com/fwlink/?linkid=870924
Comment:
    2 annuals this month</t>
      </text>
    </comment>
    <comment ref="H8" authorId="3" shapeId="0" xr:uid="{62C04E7A-E454-4A9C-A91D-85F4137B7164}">
      <text>
        <t>[Threaded comment]
Your version of Excel allows you to read this threaded comment; however, any edits to it will get removed if the file is opened in a newer version of Excel. Learn more: https://go.microsoft.com/fwlink/?linkid=870924
Comment:
    6 annuals during November</t>
      </text>
    </comment>
    <comment ref="E9" authorId="4" shapeId="0" xr:uid="{057C3690-9556-4B22-AC6A-69BC3B74E366}">
      <text>
        <t>[Threaded comment]
Your version of Excel allows you to read this threaded comment; however, any edits to it will get removed if the file is opened in a newer version of Excel. Learn more: https://go.microsoft.com/fwlink/?linkid=870924
Comment:
    Missed last 3 buildings due to time</t>
      </text>
    </comment>
    <comment ref="H9" authorId="5" shapeId="0" xr:uid="{54AF0396-0866-4232-A867-4F0C07F030FA}">
      <text>
        <t>[Threaded comment]
Your version of Excel allows you to read this threaded comment; however, any edits to it will get removed if the file is opened in a newer version of Excel. Learn more: https://go.microsoft.com/fwlink/?linkid=870924
Comment:
    Missed 1 location due lack of time</t>
      </text>
    </comment>
    <comment ref="E10" authorId="6" shapeId="0" xr:uid="{EAD2B743-A429-4566-8CA1-ACDBADED97FC}">
      <text>
        <t>[Threaded comment]
Your version of Excel allows you to read this threaded comment; however, any edits to it will get removed if the file is opened in a newer version of Excel. Learn more: https://go.microsoft.com/fwlink/?linkid=870924
Comment:
    4 sites on hold until September</t>
      </text>
    </comment>
    <comment ref="G10" authorId="7" shapeId="0" xr:uid="{86D8726F-46E1-4E30-84C0-A6952DD03CB1}">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I10" authorId="8" shapeId="0" xr:uid="{4D4ECACD-7EEE-48C8-9E25-6B6CB84B402A}">
      <text>
        <t xml:space="preserve">[Threaded comment]
Your version of Excel allows you to read this threaded comment; however, any edits to it will get removed if the file is opened in a newer version of Excel. Learn more: https://go.microsoft.com/fwlink/?linkid=870924
Comment:
    3 annuals during December
</t>
      </text>
    </comment>
    <comment ref="H14" authorId="9" shapeId="0" xr:uid="{DA9471D8-A420-4E5B-8042-39D825792EDD}">
      <text>
        <t xml:space="preserve">[Threaded comment]
Your version of Excel allows you to read this threaded comment; however, any edits to it will get removed if the file is opened in a newer version of Excel. Learn more: https://go.microsoft.com/fwlink/?linkid=870924
Comment:
    Route cancelled due lack of techs </t>
      </text>
    </comment>
    <comment ref="D15" authorId="10" shapeId="0" xr:uid="{E17DA3F0-3876-49B1-845B-E2F4FB1EEF52}">
      <text>
        <t>[Threaded comment]
Your version of Excel allows you to read this threaded comment; however, any edits to it will get removed if the file is opened in a newer version of Excel. Learn more: https://go.microsoft.com/fwlink/?linkid=870924
Comment:
    Panel failure at a site - more time than would be normal</t>
      </text>
    </comment>
    <comment ref="F16" authorId="11" shapeId="0" xr:uid="{59F39A11-B3B6-4A0A-A6CC-2A3D951FCE58}">
      <text>
        <t>[Threaded comment]
Your version of Excel allows you to read this threaded comment; however, any edits to it will get removed if the file is opened in a newer version of Excel. Learn more: https://go.microsoft.com/fwlink/?linkid=870924
Comment:
    Route cancelled due techs sick</t>
      </text>
    </comment>
    <comment ref="D18" authorId="12" shapeId="0" xr:uid="{C2E9A461-92E8-46C7-AB04-2B84C110EEE3}">
      <text>
        <t>[Threaded comment]
Your version of Excel allows you to read this threaded comment; however, any edits to it will get removed if the file is opened in a newer version of Excel. Learn more: https://go.microsoft.com/fwlink/?linkid=870924
Comment:
    Service call in the middle of the day. Would've been a bit shorter</t>
      </text>
    </comment>
    <comment ref="F18" authorId="13" shapeId="0" xr:uid="{D7822040-AECE-4DF5-8A75-9D136FFE1812}">
      <text>
        <t>[Threaded comment]
Your version of Excel allows you to read this threaded comment; however, any edits to it will get removed if the file is opened in a newer version of Excel. Learn more: https://go.microsoft.com/fwlink/?linkid=870924
Comment:
    3 annuals this month</t>
      </text>
    </comment>
    <comment ref="H22" authorId="14" shapeId="0" xr:uid="{3E6DFCD2-4BF9-4DF8-94C1-CA8D36F5C680}">
      <text>
        <t>[Threaded comment]
Your version of Excel allows you to read this threaded comment; however, any edits to it will get removed if the file is opened in a newer version of Excel. Learn more: https://go.microsoft.com/fwlink/?linkid=870924
Comment:
    4 annuals during November</t>
      </text>
    </comment>
    <comment ref="I22" authorId="15" shapeId="0" xr:uid="{CE1E89C8-2BEA-45A2-85C0-115D782944C7}">
      <text>
        <t xml:space="preserve">[Threaded comment]
Your version of Excel allows you to read this threaded comment; however, any edits to it will get removed if the file is opened in a newer version of Excel. Learn more: https://go.microsoft.com/fwlink/?linkid=870924
Comment:
    3 annuals during December
</t>
      </text>
    </comment>
    <comment ref="H23" authorId="16" shapeId="0" xr:uid="{29867342-A44B-48DF-8202-B6536FC1E83F}">
      <text>
        <t>[Threaded comment]
Your version of Excel allows you to read this threaded comment; however, any edits to it will get removed if the file is opened in a newer version of Excel. Learn more: https://go.microsoft.com/fwlink/?linkid=870924
Comment:
    4 annuals during November</t>
      </text>
    </comment>
    <comment ref="E24" authorId="17" shapeId="0" xr:uid="{BF7198B6-B8E9-491D-A028-DBB6240C6C86}">
      <text>
        <t>[Threaded comment]
Your version of Excel allows you to read this threaded comment; however, any edits to it will get removed if the file is opened in a newer version of Excel. Learn more: https://go.microsoft.com/fwlink/?linkid=870924
Comment:
    4 sites not tested due to annuals or on hold</t>
      </text>
    </comment>
    <comment ref="G24" authorId="18" shapeId="0" xr:uid="{FFAB1B93-1C06-4A5B-A16E-C05D05040D7B}">
      <text>
        <t>[Threaded comment]
Your version of Excel allows you to read this threaded comment; however, any edits to it will get removed if the file is opened in a newer version of Excel. Learn more: https://go.microsoft.com/fwlink/?linkid=870924
Comment:
    Half day route due lack of techs</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Samantha D'Amour</author>
    <author>Denver Fatt</author>
    <author>tc={DC8E4B1F-B997-429F-95D4-12F762E61DB0}</author>
    <author>tc={99AD4FCA-BB0E-4387-BC33-F77CBEEE9ABB}</author>
    <author>Amanda Macgarvey</author>
    <author>Vogt, Carina</author>
    <author>tc={95839461-445B-48B7-89ED-3084749C3B8B}</author>
    <author>tc={A2326C17-956E-4F5E-B937-60FF55C72BEF}</author>
    <author>tc={134F1E80-C27D-4CE5-9A43-E392B795D8A5}</author>
    <author>tc={793EEC11-286B-4A8E-AFB3-D961566242CD}</author>
    <author>tc={B27A632F-5B40-4269-9D35-F0629B63AB03}</author>
    <author>tc={EE6B7871-FC1D-47F8-AF7B-72D4FF5BE63B}</author>
    <author>Weston, Tanya</author>
    <author>tc={9EC994A7-BC1C-43FE-BF22-05E0DACEEE34}</author>
    <author>tc={AB296046-DBC3-485E-BC31-2BADA6C5F7DB}</author>
    <author>tc={A9DF2FF6-5FD8-414D-95B4-55EB639724E8}</author>
    <author>tc={4559142D-6BEE-4353-A0CF-08ED058AD97E}</author>
    <author>tc={770E57DB-049C-4607-A85E-2DCE5C82F320}</author>
    <author>tc={F160256D-C93C-4621-8D0F-7B3716F37573}</author>
    <author>tc={5761F29D-D3AF-4F41-9E04-014ACCC29ED0}</author>
    <author>tc={BBA7A996-1530-4006-A4B8-944BCE937A50}</author>
    <author>tc={0D9E9B4B-1044-4F5C-88CD-5AF1DA8AE41E}</author>
    <author>tc={CCAAB8D9-A2D1-4251-BF1B-0C8FCC49BCA3}</author>
    <author>tc={13ED59D9-5322-4840-BB44-3E9DA303D731}</author>
    <author>tc={377DAB4F-3D5B-45DB-9603-AB84922D8003}</author>
    <author>tc={35B9D700-D3D9-4C97-9E3A-EBE2ABDA97B3}</author>
    <author>tc={8A518CB1-ED0C-416A-93EB-F3E511364929}</author>
    <author>tc={03BFA9D7-5D59-4BEB-A4AB-66CAD651EDE7}</author>
    <author>tc={43E76E96-23F1-4D17-A435-608218CA9AA9}</author>
    <author>tc={B266C9E2-A4B1-46A4-8B2C-17ADE661FB88}</author>
    <author>tc={979F7C9A-22B9-4CB0-B759-19A4BD24F455}</author>
    <author>tc={49B2E837-CCCF-4A91-B238-26E6B6D9C042}</author>
    <author>tc={17C656F8-2125-45B6-A2A2-612A5937CD03}</author>
    <author>tc={C6C07CEA-D2CC-44B7-90FA-64921FAE6D49}</author>
    <author>tc={2CB3E3E3-1E7A-4BE5-A628-785D92094AAC}</author>
    <author>tc={85A081C4-F01E-4FB3-B27E-2FF05D9929CF}</author>
    <author>tc={F0347E83-8DAB-49FA-9413-DA6C486B7A3A}</author>
    <author>tc={E881D9CA-EB05-4175-9031-FA1A2E6C247D}</author>
    <author>tc={7FB7D468-E4D0-490E-96D7-1DD1E8EBCF4D}</author>
    <author>tc={F42A2D75-47B8-4EBB-B212-88D57175D4B4}</author>
    <author>tc={0BB88D88-2C0D-48B0-9088-6177D45818C9}</author>
    <author>tc={B49E9B46-D2DB-43B0-90F8-6B66C32E8B05}</author>
    <author>tc={18F5505D-3327-4162-8DC5-C04D8D6CD124}</author>
    <author>tc={D6621885-295D-4E86-8B2A-B93D88379031}</author>
    <author>tc={829BE40D-7E99-49D6-8C04-1731BB1A4A21}</author>
    <author>tc={E8ED255A-51CC-4DA9-A102-7DF1B8949455}</author>
    <author>tc={CE2DC8A2-3C80-40D5-A2FC-706061D2A266}</author>
    <author>tc={66EB785C-6019-4A75-BFA0-4E09FEBDAD85}</author>
    <author>tc={8FB3F119-F1BF-49A0-895B-0D48EDC16628}</author>
    <author>tc={7F727B8F-C3C5-456F-92C5-9E5E1C7566EB}</author>
    <author>tc={8C9933DB-6348-408C-9851-72A147907C42}</author>
    <author>tc={B153F7AA-EF26-43BD-BB1D-9CF663C8143A}</author>
    <author>tc={6900D868-91C9-482C-868E-D68508932FC1}</author>
    <author>vheinrich</author>
    <author>tc={8F4E7364-146D-4271-8E80-C149627D3F17}</author>
    <author>tc={35D72EEA-C7C1-4FD4-B1C6-D5C55B248393}</author>
    <author>tc={F86B6F75-82D3-42ED-B93C-7E2E29D80FAD}</author>
    <author>tc={7984A2BB-D6DA-41B6-8CB5-46DF30C81A56}</author>
    <author>tc={BE3BD0DF-EB88-4399-94AD-A2AE91B9B767}</author>
    <author>tc={34B140A9-15F2-40E9-A66F-740CC42A3326}</author>
    <author>tc={C037BFC9-DFAB-4FAE-A9E1-9FDAEA7E3B71}</author>
    <author>tc={B33D1FE6-8826-44E1-A26E-2E9087FA76B4}</author>
    <author>tc={EB4A8B64-E85C-4326-AEB7-A53CBD3794CB}</author>
    <author>tc={19EDD1C9-874D-4F6D-80DB-66DE6F732C78}</author>
    <author>tc={B71FA34B-941C-47F1-BAFC-FD0E5FBC0773}</author>
    <author>tc={C81F0C0D-7E4D-430B-85CC-E7838785DE20}</author>
    <author>tc={8A17F7E0-5481-46EB-A527-4F21D8F47523}</author>
    <author>tc={2220E4D3-4F8F-48B6-BAF5-D55C31574193}</author>
    <author>tc={30794FEA-5121-430C-B6C0-27B9E5700E08}</author>
    <author>tc={11A05BA8-6A07-4B6D-B543-07BF3B7E3820}</author>
    <author>tc={0281F29B-AF1F-4FB6-BCD0-7DDDDB1D22AE}</author>
    <author>tc={14EC3B1D-3238-4BFD-B9EF-E1BB57A095EF}</author>
    <author>tc={7C028D9D-120F-4E17-A717-71ACCBF1F6A5}</author>
    <author>tc={FB5C46F6-D64C-4386-9C70-C27573CE6989}</author>
    <author>tc={F49DF260-9493-4AB3-BF05-2CE4B2437678}</author>
    <author>tc={3E0CF9E0-9188-424C-9D56-F3060C1D1F2C}</author>
    <author>tc={6A5ABE6E-7199-4744-AB20-A93A265FBCB5}</author>
    <author>tc={02795A57-8E55-479E-8702-30D407C0CA4F}</author>
    <author>tc={1407EE8A-045E-4A44-85FE-3D2F827939EA}</author>
    <author>tc={30DCF47D-2ECF-4F98-A08B-A565FF2642DA}</author>
    <author>tc={363062B3-5EEA-4515-951E-24077EDC3050}</author>
    <author>tc={AAC640CF-8325-4376-B46F-13DB200E8E5C}</author>
    <author>tc={50697E4B-2AC2-4D68-BF56-1D22AB34CFB6}</author>
    <author>tc={6A44106C-2080-49D9-95C4-A63432E39A49}</author>
    <author>tc={EB4FE389-81B6-476E-82F1-950FCAAC7365}</author>
    <author>tc={7D73B2C1-21C4-4946-A9C9-84B2E089FA63}</author>
    <author>tc={A67E850C-CCB7-4DEE-8F72-68F863A6A642}</author>
    <author>tc={BDB30191-6ACD-451A-9D33-3F669E1A6376}</author>
    <author>tc={AA461ECC-C186-4606-8C95-5E9A0A2C6E38}</author>
    <author>tc={66EAAC0B-C917-4BCF-B41B-48A23E937716}</author>
    <author>tc={D82DD3E5-0444-40E3-A5F7-1E6CE627E9B8}</author>
    <author>tc={C94E3B24-8BE4-45D4-A0DD-9BC53C8C252D}</author>
    <author>tc={4AB29D02-ED1E-40EF-B088-5858D9012D48}</author>
    <author>tc={D95D0D27-8E85-491E-BDF5-9BA4D7CD6DEF}</author>
    <author>tc={F6800458-A58D-4C31-92DF-652B5CC68BDB}</author>
    <author>tc={0D6AB1D4-5084-43CD-BD36-54D03D14F502}</author>
    <author>tc={AAB43843-648D-4337-B2BC-5F1524965FD7}</author>
    <author>tc={AD2CA8E5-FC01-476F-A1EA-08273D13B3E8}</author>
    <author>tc={F8A2CCEA-3E54-450E-B00F-8076C9B1A831}</author>
    <author>tc={81A17AD7-FD77-443B-A284-E4CDD45B8380}</author>
    <author>tc={5D4D3A85-EC8E-45A2-86FB-A9FDF62B0D18}</author>
    <author>tc={9262D33A-842E-4205-BA17-81A2C468FB3C}</author>
    <author>tc={9FAB2F5A-CDE5-442D-85F7-F9AC42EC74FA}</author>
    <author>tc={4000B9F6-6F47-43EC-AB02-3B08CC2C9CD8}</author>
    <author>tc={B3D63F2E-63F7-4E14-B5E4-8D5ED28BCD1D}</author>
    <author>tc={68F25821-9C78-4B72-9468-F375EBAF8BB0}</author>
    <author>tc={2960398C-EB24-44DB-B745-77576A6FEC52}</author>
    <author>tc={B7B9F703-44B4-4709-8C45-B498F60AAEA1}</author>
    <author>tc={B7033CA6-7188-4F8E-B0FD-1B3BEB249BB2}</author>
    <author>tc={EA787365-E0A9-4446-A23C-EE7AB5095BF9}</author>
    <author>tc={5C3CCCCA-BE9D-425B-9394-6465A7E74221}</author>
    <author>tc={23CA7D1E-63DF-4E58-BB5D-9893B8F16949}</author>
    <author>tc={7A6EE2A7-A75C-4303-A85A-37EDAAAC416D}</author>
    <author>tc={D90923A5-5A18-4409-B998-F2139FA01366}</author>
    <author>tc={01A5F120-440C-46A2-B018-D37CFA39A4A8}</author>
    <author>tc={505BCF51-DD06-4A66-B842-44E7BAA3D610}</author>
    <author>tc={EC53BA0F-B4BF-46F2-A541-FC920350D8EA}</author>
    <author>tc={FF172617-7DF4-4B59-8FF3-D4BD1F9D95BF}</author>
    <author>tc={AC9C29E3-A79C-4F4C-93FE-424236C689A7}</author>
    <author>tc={CD3CA735-8E86-49AD-A822-F3FFAE8371EF}</author>
    <author>tc={52862CD0-3790-4D5C-B56C-7E9030E65296}</author>
    <author>tc={8F5684F6-EB07-45D1-8F27-F57AC0082F70}</author>
    <author>tc={7AA11BDD-C13D-48D9-A1AB-1BB2E7B2348B}</author>
    <author>tc={15A8D732-21D3-49AD-9648-A06DCCD1A7B8}</author>
    <author>tc={327512D4-D878-4F6D-9630-D1F0AE6BFED9}</author>
    <author>tc={EB324180-4254-413F-B2B0-867B6329C2C2}</author>
    <author>tc={418391B6-857B-4C62-B1B8-3E52944810C1}</author>
    <author>tc={F2F6351C-7FEE-4742-A904-5B6C4EE5D89E}</author>
    <author>tc={69E9CCB2-7E1E-4299-9D04-9053CC8979CE}</author>
    <author>tc={EB1E32C0-9F07-483C-B4E6-5B67B1181FA7}</author>
    <author>tc={CF05A7D7-841B-4D52-B2C6-CE430582B089}</author>
    <author>tc={5C8985BE-025F-48B2-BBE4-91C125A3AD8F}</author>
    <author>tc={9AE8DAF4-DF82-45B5-9ABC-95E39B78BF04}</author>
    <author>tc={C4550582-CD7B-43FB-AE63-D6EFEB88FCD0}</author>
    <author>tc={4596FABE-5204-4114-8DCE-BBF7AD6C9433}</author>
    <author>tc={380C407A-5D6D-416E-860C-08A6F09EB210}</author>
    <author>tc={BBDD8718-5282-4C22-8BD8-377223E1C8A7}</author>
    <author>tc={495BC762-7693-40EC-844F-6DD301C30F20}</author>
    <author>tc={FE47E9A8-FDBF-47E4-B6AE-7B2C599031C2}</author>
    <author>tc={F41E52F0-74EA-425F-8377-F3559AAC8775}</author>
    <author>tc={AB1FF341-4113-4C09-8332-C5A5E2F46CDC}</author>
    <author>tc={BE6A8FE0-8A11-49E8-B081-F5B605A56226}</author>
    <author>tc={9AE9F461-377F-483B-A3D6-1A587A02F55D}</author>
    <author>tc={B3E1F19A-3B7D-46C6-BA61-2DAFD43B7D91}</author>
    <author>tc={6D464826-F2EB-4853-A9D6-A8F122AE6A32}</author>
    <author>tc={CF5866A8-06A8-4B2D-91E0-D20A4CDC29A3}</author>
    <author>tc={2B2CB0FC-3F40-4898-A987-19BEE8DAD26E}</author>
    <author>tc={0CD5FF17-0EF4-479A-BD59-C2377277F7B3}</author>
    <author>tc={140E6E3A-403E-4A05-B5EC-3ECE678CC585}</author>
    <author>tc={5F15E5D2-3766-4A1C-B38C-70FFC751D603}</author>
    <author>tc={4ADED333-52A7-4E94-B6CB-3842EC4032EF}</author>
    <author>tc={7A41AAC0-4E61-47D8-BEA6-7BE5479D8DE0}</author>
    <author>tc={9C55C68C-0117-440E-890D-EB87DA726CDD}</author>
    <author>tc={1581234D-AEEF-49AE-9A16-454E87FB81FB}</author>
    <author>tc={2FC5204E-6D63-405F-9DC3-E3AB1FD06201}</author>
    <author>tc={2DCF0F62-4225-4CDB-AA31-1FC75F73879D}</author>
    <author>tc={00E47F98-5E6B-407F-A30F-7D1532138385}</author>
    <author>tc={6253E792-0A9E-4F5E-A990-D769734DFA88}</author>
    <author>tc={F1E62B41-4953-4C0B-BBAF-4D6E1A46DE1B}</author>
    <author>tc={BBE8D212-8970-4130-87B6-D5C71B094A4D}</author>
    <author>tc={363BF2C3-98BC-44A3-A9E9-54EB76419225}</author>
    <author>tc={D8606E92-F984-403A-8AA7-F173DBB94760}</author>
    <author>tc={9DC78DAB-E6D9-410B-B1E9-68A94F3A246C}</author>
    <author>tc={B463592A-473A-4101-BDA6-555B829C61E2}</author>
    <author>tc={9465B18D-F518-4E5B-B531-5BE0DB812D0D}</author>
    <author>tc={9D8E3A28-250D-48C4-BA86-CFA9FBCA29E0}</author>
    <author>tc={B4DF28EA-9130-467F-B5EF-77E5671C51F2}</author>
    <author>tc={C53860D2-7F1B-40AA-BFE7-87FF2C7A420B}</author>
    <author>tc={F4C72C0D-18D8-483E-A65C-93DB71787FF8}</author>
    <author>tc={E2B35257-84BC-4AF0-964C-A29A3DED155F}</author>
    <author>tc={2ED389AD-3D2B-4E50-BDC0-2FFBE08235FE}</author>
    <author>tc={69A85C07-4BD7-4916-85B6-868D84219992}</author>
    <author>tc={96094B55-9DDB-49B0-B78B-161F0C553ED4}</author>
    <author>tc={C248EBAE-D4A2-42F5-9157-E8EDCE219CA7}</author>
    <author>tc={6F8EAEAD-597B-4E04-A168-78A90A5B353E}</author>
    <author>tc={D4200DA2-0060-4B23-AA87-E570C12A6377}</author>
    <author>tc={FDDCF8B7-1170-4FC4-8599-250F2D634BA3}</author>
    <author>tc={DE0B5B10-5D82-4041-82D7-163F4A2483AD}</author>
    <author>tc={D07D941B-4D0D-4CDC-9E69-75E206688D69}</author>
    <author>tc={E204BFF5-F24E-4656-9C30-82F7464F8CBF}</author>
    <author>tc={D58F0C9E-C843-40E1-900E-D837413641FE}</author>
    <author>tc={878A020D-EB07-49B1-AF7F-8F6F59042055}</author>
    <author>tc={F9F7A925-0F5B-4113-B4ED-8F31CFB7144C}</author>
    <author>tc={FE399806-FAF5-4EA7-AC45-479C1CC2CE20}</author>
    <author>tc={F3B39005-4A68-4B21-905F-FD418ECA2297}</author>
    <author>tc={2943AA40-A5EC-4C45-BA53-FBE2AA358865}</author>
    <author>tc={7FF973F5-1F9B-4847-90A9-AD470ED7DD15}</author>
    <author>tc={4C033318-24CF-46F2-BDF9-022CF64F0708}</author>
    <author>tc={8B3D93F5-3BA6-42A8-AC55-D77702BC31C3}</author>
    <author>tc={2E28050B-D890-43E1-9206-0291C7BBBDBF}</author>
    <author>tc={A1487EBD-AF08-4B31-8A93-12F40F596E78}</author>
    <author>tc={5FEA1315-BE52-4D89-9493-62CBABFFCDB1}</author>
    <author>tc={A41D5FB9-5F19-4B39-8C82-230AEC920AC7}</author>
    <author>tc={F82B509F-20DA-4985-9FF2-6F09D56B1B62}</author>
    <author>tc={420AA37B-DEA7-4E28-B7A0-F73BE4666DCB}</author>
    <author>tc={C566CD4A-5289-425B-B590-135ACE4CA0C8}</author>
    <author>tc={8D89ACC1-EEAC-4B34-BC38-4A342C4992FD}</author>
    <author>tc={A8F93C5D-BD8A-451F-8999-02389F78C7AA}</author>
    <author>tc={36D181A4-91F7-4322-85C7-44FE41080067}</author>
    <author>tc={4D53EAF8-909B-47EE-9A23-9ADD0B1D9866}</author>
    <author>tc={1FDCC304-FBBB-4260-B7FF-9D8AA962A87F}</author>
    <author>tc={62048140-5FB3-4FBD-AF46-A28E01A03F65}</author>
    <author>tc={7500D8D4-6DFE-4B18-B280-3D2F009DCD68}</author>
    <author>tc={D1725D3C-21E5-4A67-A552-BEDEF1F45D43}</author>
    <author>tc={9916B9BA-3E92-4F6C-B494-7AAE1A0DC4F2}</author>
    <author>tc={3A0CFDD9-B014-48FD-9B40-0724494705DB}</author>
    <author>tc={5F5C4AC7-8C44-4C2D-9B74-989005E925AA}</author>
    <author>tc={D162659E-9736-49F2-A0E5-8BF5A43E35E1}</author>
    <author>tc={10A30473-9EBD-42D2-9ADE-5D5EA0D3638E}</author>
    <author>tc={A5BA4557-6ED9-44A9-A286-CAE8AD568EED}</author>
    <author>tc={375F552B-2388-42B7-97CC-6172390468DC}</author>
    <author>tc={4947E68E-6865-4AF7-8A08-D4A3A4A73E74}</author>
    <author>tc={877F8C32-CFD3-4E46-A635-E2C788450151}</author>
    <author>tc={1ABA3F75-D43A-4E26-A7C1-C618693D027A}</author>
    <author>tc={550A2223-DF24-4B8F-A32D-13EE8FEF5BFE}</author>
    <author>tc={85C8A05B-1C22-4BA0-B41B-4015235956CE}</author>
    <author>tc={8ECA1D6B-36D9-4D8A-8329-B1EF06CDF0A8}</author>
  </authors>
  <commentList>
    <comment ref="M3" authorId="0" shapeId="0" xr:uid="{8243F6B6-5AB8-4F78-BEC4-3A3D4D23BE5E}">
      <text>
        <r>
          <rPr>
            <b/>
            <sz val="9"/>
            <color indexed="81"/>
            <rFont val="Tahoma"/>
            <family val="2"/>
          </rPr>
          <t>Samantha D'Amour:</t>
        </r>
        <r>
          <rPr>
            <sz val="9"/>
            <color indexed="81"/>
            <rFont val="Tahoma"/>
            <family val="2"/>
          </rPr>
          <t xml:space="preserve">
Charge for this service.
Unit was closed when we arrived.</t>
        </r>
      </text>
    </comment>
    <comment ref="O3" authorId="0" shapeId="0" xr:uid="{203DAAD7-D0A4-48D1-8242-F9FDFFDE262E}">
      <text>
        <r>
          <rPr>
            <b/>
            <sz val="9"/>
            <color indexed="81"/>
            <rFont val="Tahoma"/>
            <family val="2"/>
          </rPr>
          <t>Samantha D'Amour:</t>
        </r>
        <r>
          <rPr>
            <sz val="9"/>
            <color indexed="81"/>
            <rFont val="Tahoma"/>
            <family val="2"/>
          </rPr>
          <t xml:space="preserve">
Do not charge. Business closes at 4pm and we did not arrive until after.</t>
        </r>
      </text>
    </comment>
    <comment ref="P3" authorId="0" shapeId="0" xr:uid="{AF2C3F5D-3453-4EA4-9D57-D552E367FD6C}">
      <text>
        <r>
          <rPr>
            <b/>
            <sz val="9"/>
            <color indexed="81"/>
            <rFont val="Tahoma"/>
            <family val="2"/>
          </rPr>
          <t>Samantha D'Amour:</t>
        </r>
        <r>
          <rPr>
            <sz val="9"/>
            <color indexed="81"/>
            <rFont val="Tahoma"/>
            <family val="2"/>
          </rPr>
          <t xml:space="preserve">
Do not charge. Business closes at 4pm and we did not arrive until after.</t>
        </r>
      </text>
    </comment>
    <comment ref="Q3" authorId="0" shapeId="0" xr:uid="{9F128CC1-C409-4F29-B7EC-EB64FA6D8D34}">
      <text>
        <r>
          <rPr>
            <b/>
            <sz val="9"/>
            <color indexed="81"/>
            <rFont val="Tahoma"/>
            <family val="2"/>
          </rPr>
          <t>Samantha D'Amour:</t>
        </r>
        <r>
          <rPr>
            <sz val="9"/>
            <color indexed="81"/>
            <rFont val="Tahoma"/>
            <family val="2"/>
          </rPr>
          <t xml:space="preserve">
Do not charge. Business closes at 4pm and we did not arrive until after.</t>
        </r>
      </text>
    </comment>
    <comment ref="R3" authorId="1" shapeId="0" xr:uid="{41F46D2D-2891-4A79-B16D-49643D8E29AC}">
      <text>
        <r>
          <rPr>
            <b/>
            <sz val="9"/>
            <color indexed="81"/>
            <rFont val="Tahoma"/>
            <family val="2"/>
          </rPr>
          <t>Denver Fatt:</t>
        </r>
        <r>
          <rPr>
            <sz val="9"/>
            <color indexed="81"/>
            <rFont val="Tahoma"/>
            <family val="2"/>
          </rPr>
          <t xml:space="preserve">
Do not charge. Business closes at 4pm and we did not arrive until after.</t>
        </r>
      </text>
    </comment>
    <comment ref="Q4" authorId="1" shapeId="0" xr:uid="{3C5C134D-8BE5-47F4-B5E3-125AFF629A3C}">
      <text>
        <r>
          <rPr>
            <b/>
            <sz val="9"/>
            <color indexed="81"/>
            <rFont val="Tahoma"/>
            <family val="2"/>
          </rPr>
          <t>Denver Fatt:</t>
        </r>
        <r>
          <rPr>
            <sz val="9"/>
            <color indexed="81"/>
            <rFont val="Tahoma"/>
            <family val="2"/>
          </rPr>
          <t xml:space="preserve">
Do not charge for this service. Annual performed May 31</t>
        </r>
      </text>
    </comment>
    <comment ref="G5" authorId="0" shapeId="0" xr:uid="{7634E8FD-CA21-47EE-A72A-FFD3DDC9D29C}">
      <text>
        <r>
          <rPr>
            <b/>
            <sz val="9"/>
            <color indexed="81"/>
            <rFont val="Tahoma"/>
            <family val="2"/>
          </rPr>
          <t>Samantha D'Amour:</t>
        </r>
        <r>
          <rPr>
            <sz val="9"/>
            <color indexed="81"/>
            <rFont val="Tahoma"/>
            <family val="2"/>
          </rPr>
          <t xml:space="preserve">
Cancelled March 28/23 by Romy.</t>
        </r>
      </text>
    </comment>
    <comment ref="Q6" authorId="2" shapeId="0" xr:uid="{DC8E4B1F-B997-429F-95D4-12F762E61DB0}">
      <text>
        <t>[Threaded comment]
Your version of Excel allows you to read this threaded comment; however, any edits to it will get removed if the file is opened in a newer version of Excel. Learn more: https://go.microsoft.com/fwlink/?linkid=870924
Comment:
    Annual booked June 21</t>
      </text>
    </comment>
    <comment ref="J7" authorId="0" shapeId="0" xr:uid="{C9884F2A-003A-4EE3-9194-97F54D6E3428}">
      <text>
        <r>
          <rPr>
            <b/>
            <sz val="9"/>
            <color indexed="81"/>
            <rFont val="Tahoma"/>
            <family val="2"/>
          </rPr>
          <t>Samantha D'Amour:</t>
        </r>
        <r>
          <rPr>
            <sz val="9"/>
            <color indexed="81"/>
            <rFont val="Tahoma"/>
            <family val="2"/>
          </rPr>
          <t xml:space="preserve">
was 2nd Wednesday</t>
        </r>
      </text>
    </comment>
    <comment ref="U7" authorId="3" shapeId="0" xr:uid="{99AD4FCA-BB0E-4387-BC33-F77CBEEE9ABB}">
      <text>
        <t>[Threaded comment]
Your version of Excel allows you to read this threaded comment; however, any edits to it will get removed if the file is opened in a newer version of Excel. Learn more: https://go.microsoft.com/fwlink/?linkid=870924
Comment:
    Booked October 6</t>
      </text>
    </comment>
    <comment ref="J10" authorId="0" shapeId="0" xr:uid="{960EC78B-0D1F-42E5-A129-AB51C585C19A}">
      <text>
        <r>
          <rPr>
            <b/>
            <sz val="9"/>
            <color indexed="81"/>
            <rFont val="Tahoma"/>
            <family val="2"/>
          </rPr>
          <t>Samantha D'Amour:</t>
        </r>
        <r>
          <rPr>
            <sz val="9"/>
            <color indexed="81"/>
            <rFont val="Tahoma"/>
            <family val="2"/>
          </rPr>
          <t xml:space="preserve">
was 2nd Wednesday</t>
        </r>
      </text>
    </comment>
    <comment ref="P12" authorId="4" shapeId="0" xr:uid="{D5747837-5428-48D2-8F62-58E2C5B27EBD}">
      <text>
        <r>
          <rPr>
            <b/>
            <sz val="9"/>
            <color indexed="81"/>
            <rFont val="Tahoma"/>
            <family val="2"/>
          </rPr>
          <t>Amanda Macgarvey:</t>
        </r>
        <r>
          <rPr>
            <sz val="9"/>
            <color indexed="81"/>
            <rFont val="Tahoma"/>
            <family val="2"/>
          </rPr>
          <t xml:space="preserve">
Monitoring issues- spent over an hour problem solving</t>
        </r>
      </text>
    </comment>
    <comment ref="B17" authorId="5" shapeId="0" xr:uid="{EDC9B58E-3F9D-40FA-95A7-A263C4F9A499}">
      <text>
        <r>
          <rPr>
            <b/>
            <sz val="9"/>
            <color indexed="81"/>
            <rFont val="Tahoma"/>
            <family val="2"/>
          </rPr>
          <t>Vogt, Carina:</t>
        </r>
        <r>
          <rPr>
            <sz val="9"/>
            <color indexed="81"/>
            <rFont val="Tahoma"/>
            <family val="2"/>
          </rPr>
          <t xml:space="preserve">
Not Richmond!!</t>
        </r>
      </text>
    </comment>
    <comment ref="T17" authorId="6" shapeId="0" xr:uid="{95839461-445B-48B7-89ED-3084749C3B8B}">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U17" authorId="7" shapeId="0" xr:uid="{A2326C17-956E-4F5E-B937-60FF55C72BEF}">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V17" authorId="8" shapeId="0" xr:uid="{134F1E80-C27D-4CE5-9A43-E392B795D8A5}">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W17" authorId="9" shapeId="0" xr:uid="{793EEC11-286B-4A8E-AFB3-D961566242CD}">
      <text>
        <t>[Threaded comment]
Your version of Excel allows you to read this threaded comment; however, any edits to it will get removed if the file is opened in a newer version of Excel. Learn more: https://go.microsoft.com/fwlink/?linkid=870924
Comment:
    Site needs to provide new keys. Don't charge for this service</t>
      </text>
    </comment>
    <comment ref="Q19" authorId="1" shapeId="0" xr:uid="{86EE77A7-F6BF-4A19-A6FA-E0DDB9EB1C89}">
      <text>
        <r>
          <rPr>
            <b/>
            <sz val="9"/>
            <color indexed="81"/>
            <rFont val="Tahoma"/>
            <family val="2"/>
          </rPr>
          <t>Denver Fatt:</t>
        </r>
        <r>
          <rPr>
            <sz val="9"/>
            <color indexed="81"/>
            <rFont val="Tahoma"/>
            <family val="2"/>
          </rPr>
          <t xml:space="preserve">
Charge for this service. Site contact did not show to provide access. Will try again in july</t>
        </r>
      </text>
    </comment>
    <comment ref="R19" authorId="1" shapeId="0" xr:uid="{6650FE10-9673-45B4-ACFD-42933A80EE59}">
      <text>
        <r>
          <rPr>
            <b/>
            <sz val="9"/>
            <color indexed="81"/>
            <rFont val="Tahoma"/>
            <family val="2"/>
          </rPr>
          <t>Denver Fatt:</t>
        </r>
        <r>
          <rPr>
            <sz val="9"/>
            <color indexed="81"/>
            <rFont val="Tahoma"/>
            <family val="2"/>
          </rPr>
          <t xml:space="preserve">
Charge for this service. Site contact did not show to provide access. Will try again in july</t>
        </r>
      </text>
    </comment>
    <comment ref="S19" authorId="1" shapeId="0" xr:uid="{8059D158-BBBF-448E-9BC9-BAF50480E63E}">
      <text>
        <r>
          <rPr>
            <b/>
            <sz val="9"/>
            <color indexed="81"/>
            <rFont val="Tahoma"/>
            <family val="2"/>
          </rPr>
          <t>Denver Fatt:</t>
        </r>
        <r>
          <rPr>
            <sz val="9"/>
            <color indexed="81"/>
            <rFont val="Tahoma"/>
            <family val="2"/>
          </rPr>
          <t xml:space="preserve">
Charge for this service. Site contact did not show to provide access. Will try again in july</t>
        </r>
      </text>
    </comment>
    <comment ref="V19" authorId="10" shapeId="0" xr:uid="{B27A632F-5B40-4269-9D35-F0629B63AB03}">
      <text>
        <t>[Threaded comment]
Your version of Excel allows you to read this threaded comment; however, any edits to it will get removed if the file is opened in a newer version of Excel. Learn more: https://go.microsoft.com/fwlink/?linkid=870924
Comment:
    Keys provided did not allow us to gain access to the building. Please charge for this service.</t>
      </text>
    </comment>
    <comment ref="U20" authorId="11" shapeId="0" xr:uid="{EE6B7871-FC1D-47F8-AF7B-72D4FF5BE63B}">
      <text>
        <t>[Threaded comment]
Your version of Excel allows you to read this threaded comment; however, any edits to it will get removed if the file is opened in a newer version of Excel. Learn more: https://go.microsoft.com/fwlink/?linkid=870924
Comment:
    MBT done in Oct. Annual Scheduled Oct 12</t>
      </text>
    </comment>
    <comment ref="Q22" authorId="12" shapeId="0" xr:uid="{159B4622-5B55-4C60-8DB3-962E9405869C}">
      <text>
        <r>
          <rPr>
            <b/>
            <sz val="9"/>
            <color indexed="81"/>
            <rFont val="Tahoma"/>
            <family val="2"/>
          </rPr>
          <t>Weston, Tanya:</t>
        </r>
        <r>
          <rPr>
            <sz val="9"/>
            <color indexed="81"/>
            <rFont val="Tahoma"/>
            <family val="2"/>
          </rPr>
          <t xml:space="preserve">
confirmed June 9 for  June 12 annual
</t>
        </r>
      </text>
    </comment>
    <comment ref="V23" authorId="13" shapeId="0" xr:uid="{9EC994A7-BC1C-43FE-BF22-05E0DACEEE34}">
      <text>
        <t>[Threaded comment]
Your version of Excel allows you to read this threaded comment; however, any edits to it will get removed if the file is opened in a newer version of Excel. Learn more: https://go.microsoft.com/fwlink/?linkid=870924
Comment:
    Scheduled Nov 8</t>
      </text>
    </comment>
    <comment ref="W24" authorId="14" shapeId="0" xr:uid="{AB296046-DBC3-485E-BC31-2BADA6C5F7DB}">
      <text>
        <t>[Threaded comment]
Your version of Excel allows you to read this threaded comment; however, any edits to it will get removed if the file is opened in a newer version of Excel. Learn more: https://go.microsoft.com/fwlink/?linkid=870924
Comment:
    No access due to potential lock change. To be confirmed, but please charge for this service.</t>
      </text>
    </comment>
    <comment ref="V25" authorId="15" shapeId="0" xr:uid="{A9DF2FF6-5FD8-414D-95B4-55EB639724E8}">
      <text>
        <t>[Threaded comment]
Your version of Excel allows you to read this threaded comment; however, any edits to it will get removed if the file is opened in a newer version of Excel. Learn more: https://go.microsoft.com/fwlink/?linkid=870924
Comment:
    Invoiced Dec 8th. Requested by site to have completed before their YE</t>
      </text>
    </comment>
    <comment ref="W25" authorId="16" shapeId="0" xr:uid="{4559142D-6BEE-4353-A0CF-08ED058AD97E}">
      <text>
        <t>[Threaded comment]
Your version of Excel allows you to read this threaded comment; however, any edits to it will get removed if the file is opened in a newer version of Excel. Learn more: https://go.microsoft.com/fwlink/?linkid=870924
Comment:
    Invoiced Dec 8th. Requested by site to have completed before their YE</t>
      </text>
    </comment>
    <comment ref="W26" authorId="17" shapeId="0" xr:uid="{770E57DB-049C-4607-A85E-2DCE5C82F320}">
      <text>
        <t>[Threaded comment]
Your version of Excel allows you to read this threaded comment; however, any edits to it will get removed if the file is opened in a newer version of Excel. Learn more: https://go.microsoft.com/fwlink/?linkid=870924
Comment:
    Annual not scheduled as of Dec. 5. MBT performed in Dec.</t>
      </text>
    </comment>
    <comment ref="Q28" authorId="18" shapeId="0" xr:uid="{F160256D-C93C-4621-8D0F-7B3716F37573}">
      <text>
        <t>[Threaded comment]
Your version of Excel allows you to read this threaded comment; however, any edits to it will get removed if the file is opened in a newer version of Excel. Learn more: https://go.microsoft.com/fwlink/?linkid=870924
Comment:
    Annual booked June 29</t>
      </text>
    </comment>
    <comment ref="W29" authorId="19" shapeId="0" xr:uid="{5761F29D-D3AF-4F41-9E04-014ACCC29ED0}">
      <text>
        <t>[Threaded comment]
Your version of Excel allows you to read this threaded comment; however, any edits to it will get removed if the file is opened in a newer version of Excel. Learn more: https://go.microsoft.com/fwlink/?linkid=870924
Comment:
    Booked Dec 6</t>
      </text>
    </comment>
    <comment ref="W30" authorId="20" shapeId="0" xr:uid="{BBA7A996-1530-4006-A4B8-944BCE937A50}">
      <text>
        <t>[Threaded comment]
Your version of Excel allows you to read this threaded comment; however, any edits to it will get removed if the file is opened in a newer version of Excel. Learn more: https://go.microsoft.com/fwlink/?linkid=870924
Comment:
    Scheduled Dec 13-15. MBT skipped.</t>
      </text>
    </comment>
    <comment ref="R31" authorId="21" shapeId="0" xr:uid="{0D9E9B4B-1044-4F5C-88CD-5AF1DA8AE41E}">
      <text>
        <t>[Threaded comment]
Your version of Excel allows you to read this threaded comment; however, any edits to it will get removed if the file is opened in a newer version of Excel. Learn more: https://go.microsoft.com/fwlink/?linkid=870924
Comment:
    BOOKED JULY 24</t>
      </text>
    </comment>
    <comment ref="V33" authorId="22" shapeId="0" xr:uid="{CCAAB8D9-A2D1-4251-BF1B-0C8FCC49BCA3}">
      <text>
        <t>[Threaded comment]
Your version of Excel allows you to read this threaded comment; however, any edits to it will get removed if the file is opened in a newer version of Excel. Learn more: https://go.microsoft.com/fwlink/?linkid=870924
Comment:
    This was done during a service call on the same day as monthlies. Please charge for this service.</t>
      </text>
    </comment>
    <comment ref="W33" authorId="23" shapeId="0" xr:uid="{13ED59D9-5322-4840-BB44-3E9DA303D731}">
      <text>
        <t>[Threaded comment]
Your version of Excel allows you to read this threaded comment; however, any edits to it will get removed if the file is opened in a newer version of Excel. Learn more: https://go.microsoft.com/fwlink/?linkid=870924
Comment:
    Annual booked Dec 21</t>
      </text>
    </comment>
    <comment ref="H38" authorId="0" shapeId="0" xr:uid="{97D8A70D-AB5A-425F-8793-B440AAF5C919}">
      <text>
        <r>
          <rPr>
            <b/>
            <sz val="9"/>
            <color indexed="81"/>
            <rFont val="Tahoma"/>
            <family val="2"/>
          </rPr>
          <t>Samantha D'Amour:</t>
        </r>
        <r>
          <rPr>
            <sz val="9"/>
            <color indexed="81"/>
            <rFont val="Tahoma"/>
            <family val="2"/>
          </rPr>
          <t xml:space="preserve">
Technician returned keys to Bill Lainggg g after MBT</t>
        </r>
      </text>
    </comment>
    <comment ref="Q38" authorId="0" shapeId="0" xr:uid="{9ACF6A39-AB74-4E34-BD82-43292D13590A}">
      <text>
        <r>
          <rPr>
            <b/>
            <sz val="9"/>
            <color indexed="81"/>
            <rFont val="Tahoma"/>
            <family val="2"/>
          </rPr>
          <t>Samantha D'Amour:</t>
        </r>
        <r>
          <rPr>
            <sz val="9"/>
            <color indexed="81"/>
            <rFont val="Tahoma"/>
            <family val="2"/>
          </rPr>
          <t xml:space="preserve">
Cancelled by customer. End date: May 31, 2023</t>
        </r>
      </text>
    </comment>
    <comment ref="R39" authorId="24" shapeId="0" xr:uid="{377DAB4F-3D5B-45DB-9603-AB84922D8003}">
      <text>
        <t>[Threaded comment]
Your version of Excel allows you to read this threaded comment; however, any edits to it will get removed if the file is opened in a newer version of Excel. Learn more: https://go.microsoft.com/fwlink/?linkid=870924
Comment:
    Booked July 6</t>
      </text>
    </comment>
    <comment ref="U39" authorId="25" shapeId="0" xr:uid="{35B9D700-D3D9-4C97-9E3A-EBE2ABDA97B3}">
      <text>
        <t>[Threaded comment]
Your version of Excel allows you to read this threaded comment; however, any edits to it will get removed if the file is opened in a newer version of Excel. Learn more: https://go.microsoft.com/fwlink/?linkid=870924
Comment:
    Was on hold per strata, now all clear for Nov/23</t>
      </text>
    </comment>
    <comment ref="O43" authorId="4" shapeId="0" xr:uid="{7E80A086-E3C3-4EA4-A51B-5750B4FB55EC}">
      <text>
        <r>
          <rPr>
            <b/>
            <sz val="9"/>
            <color indexed="81"/>
            <rFont val="Tahoma"/>
            <family val="2"/>
          </rPr>
          <t>Amanda Macgarvey:</t>
        </r>
        <r>
          <rPr>
            <sz val="9"/>
            <color indexed="81"/>
            <rFont val="Tahoma"/>
            <family val="2"/>
          </rPr>
          <t xml:space="preserve">
Key wasn’t working</t>
        </r>
      </text>
    </comment>
    <comment ref="W43" authorId="26" shapeId="0" xr:uid="{8A518CB1-ED0C-416A-93EB-F3E511364929}">
      <text>
        <t>[Threaded comment]
Your version of Excel allows you to read this threaded comment; however, any edits to it will get removed if the file is opened in a newer version of Excel. Learn more: https://go.microsoft.com/fwlink/?linkid=870924
Comment:
    Annual not scheduled as of Dec. 5. MBT performed in Dec.</t>
      </text>
    </comment>
    <comment ref="T46" authorId="27" shapeId="0" xr:uid="{03BFA9D7-5D59-4BEB-A4AB-66CAD651EDE7}">
      <text>
        <t>[Threaded comment]
Your version of Excel allows you to read this threaded comment; however, any edits to it will get removed if the file is opened in a newer version of Excel. Learn more: https://go.microsoft.com/fwlink/?linkid=870924
Comment:
    Tested in September, no annual scheduled as of Sept 13</t>
      </text>
    </comment>
    <comment ref="M47" authorId="0" shapeId="0" xr:uid="{32C580F7-F72F-4959-9C0A-7BB2CF37E146}">
      <text>
        <r>
          <rPr>
            <b/>
            <sz val="9"/>
            <color indexed="81"/>
            <rFont val="Tahoma"/>
            <family val="2"/>
          </rPr>
          <t>Samantha D'Amour:</t>
        </r>
        <r>
          <rPr>
            <sz val="9"/>
            <color indexed="81"/>
            <rFont val="Tahoma"/>
            <family val="2"/>
          </rPr>
          <t xml:space="preserve">
Charge for this service.
Locks were changed.  Have now received new keys from PM</t>
        </r>
      </text>
    </comment>
    <comment ref="W48" authorId="28" shapeId="0" xr:uid="{43E76E96-23F1-4D17-A435-608218CA9AA9}">
      <text>
        <t>[Threaded comment]
Your version of Excel allows you to read this threaded comment; however, any edits to it will get removed if the file is opened in a newer version of Excel. Learn more: https://go.microsoft.com/fwlink/?linkid=870924
Comment:
    Tent for Dec 14</t>
      </text>
    </comment>
    <comment ref="T51" authorId="29" shapeId="0" xr:uid="{B266C9E2-A4B1-46A4-8B2C-17ADE661FB88}">
      <text>
        <t>[Threaded comment]
Your version of Excel allows you to read this threaded comment; however, any edits to it will get removed if the file is opened in a newer version of Excel. Learn more: https://go.microsoft.com/fwlink/?linkid=870924
Comment:
    Tested in September, no annual scheduled as of Sept 13</t>
      </text>
    </comment>
    <comment ref="R57" authorId="30" shapeId="0" xr:uid="{979F7C9A-22B9-4CB0-B759-19A4BD24F455}">
      <text>
        <t>[Threaded comment]
Your version of Excel allows you to read this threaded comment; however, any edits to it will get removed if the file is opened in a newer version of Excel. Learn more: https://go.microsoft.com/fwlink/?linkid=870924
Comment:
    Booked July 28</t>
      </text>
    </comment>
    <comment ref="S58" authorId="31" shapeId="0" xr:uid="{49B2E837-CCCF-4A91-B238-26E6B6D9C042}">
      <text>
        <t>[Threaded comment]
Your version of Excel allows you to read this threaded comment; however, any edits to it will get removed if the file is opened in a newer version of Excel. Learn more: https://go.microsoft.com/fwlink/?linkid=870924
Comment:
    Booked august 28-30</t>
      </text>
    </comment>
    <comment ref="O59" authorId="0" shapeId="0" xr:uid="{09E370ED-F3C5-4D7D-8B1B-1A54675E7CE9}">
      <text>
        <r>
          <rPr>
            <b/>
            <sz val="9"/>
            <color indexed="81"/>
            <rFont val="Tahoma"/>
            <family val="2"/>
          </rPr>
          <t>Samantha D'Amour:</t>
        </r>
        <r>
          <rPr>
            <sz val="9"/>
            <color indexed="81"/>
            <rFont val="Tahoma"/>
            <family val="2"/>
          </rPr>
          <t xml:space="preserve">
Charge for this service.
Could not get a hold of site contact for access.</t>
        </r>
      </text>
    </comment>
    <comment ref="T60" authorId="32" shapeId="0" xr:uid="{17C656F8-2125-45B6-A2A2-612A5937CD03}">
      <text>
        <t>[Threaded comment]
Your version of Excel allows you to read this threaded comment; however, any edits to it will get removed if the file is opened in a newer version of Excel. Learn more: https://go.microsoft.com/fwlink/?linkid=870924
Comment:
    Tested in September, no annual scheduled as of Sept 13</t>
      </text>
    </comment>
    <comment ref="Q61" authorId="1" shapeId="0" xr:uid="{8C73AD78-C632-4568-9CE0-861CF20B996E}">
      <text>
        <r>
          <rPr>
            <b/>
            <sz val="9"/>
            <color indexed="81"/>
            <rFont val="Tahoma"/>
            <family val="2"/>
          </rPr>
          <t>Denver Fatt:</t>
        </r>
        <r>
          <rPr>
            <sz val="9"/>
            <color indexed="81"/>
            <rFont val="Tahoma"/>
            <family val="2"/>
          </rPr>
          <t xml:space="preserve">
Do not charge
No available parking</t>
        </r>
      </text>
    </comment>
    <comment ref="T71" authorId="33" shapeId="0" xr:uid="{C6C07CEA-D2CC-44B7-90FA-64921FAE6D49}">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Q73" authorId="12" shapeId="0" xr:uid="{6496FB58-A13B-44BA-914C-DCBE7417EAEE}">
      <text>
        <r>
          <rPr>
            <b/>
            <sz val="9"/>
            <color indexed="81"/>
            <rFont val="Tahoma"/>
            <family val="2"/>
          </rPr>
          <t>Weston, Tanya: (updaeted June 8)</t>
        </r>
        <r>
          <rPr>
            <sz val="9"/>
            <color indexed="81"/>
            <rFont val="Tahoma"/>
            <family val="2"/>
          </rPr>
          <t xml:space="preserve">
annual booked June 23</t>
        </r>
      </text>
    </comment>
    <comment ref="V74" authorId="34" shapeId="0" xr:uid="{2CB3E3E3-1E7A-4BE5-A628-785D92094AAC}">
      <text>
        <t>[Threaded comment]
Your version of Excel allows you to read this threaded comment; however, any edits to it will get removed if the file is opened in a newer version of Excel. Learn more: https://go.microsoft.com/fwlink/?linkid=870924
Comment:
    Annual completed Nov 7. MBT done in Nov</t>
      </text>
    </comment>
    <comment ref="S75" authorId="35" shapeId="0" xr:uid="{85A081C4-F01E-4FB3-B27E-2FF05D9929CF}">
      <text>
        <t>[Threaded comment]
Your version of Excel allows you to read this threaded comment; however, any edits to it will get removed if the file is opened in a newer version of Excel. Learn more: https://go.microsoft.com/fwlink/?linkid=870924
Comment:
    BOOKED AUG 24, MONTHLY ALSO DONE THIS MONTH</t>
      </text>
    </comment>
    <comment ref="Q81" authorId="1" shapeId="0" xr:uid="{5581D0D3-D96A-4BB5-86B4-F61C467B605C}">
      <text>
        <r>
          <rPr>
            <b/>
            <sz val="9"/>
            <color indexed="81"/>
            <rFont val="Tahoma"/>
            <family val="2"/>
          </rPr>
          <t>Denver Fatt:</t>
        </r>
        <r>
          <rPr>
            <sz val="9"/>
            <color indexed="81"/>
            <rFont val="Tahoma"/>
            <family val="2"/>
          </rPr>
          <t xml:space="preserve">
Do not charge
No available parking</t>
        </r>
      </text>
    </comment>
    <comment ref="U81" authorId="36" shapeId="0" xr:uid="{F0347E83-8DAB-49FA-9413-DA6C486B7A3A}">
      <text>
        <t>[Threaded comment]
Your version of Excel allows you to read this threaded comment; however, any edits to it will get removed if the file is opened in a newer version of Excel. Learn more: https://go.microsoft.com/fwlink/?linkid=870924
Comment:
    Tested on MBT in Oct. Annual was scheduled Oct 11, cancelled last minute by  the PM.
Reply:
    If Annual gets moved to another month, we can charge for this service</t>
      </text>
    </comment>
    <comment ref="O82" authorId="4" shapeId="0" xr:uid="{AF21EA71-0254-47A9-9128-853681B34CAB}">
      <text>
        <r>
          <rPr>
            <b/>
            <sz val="9"/>
            <color indexed="81"/>
            <rFont val="Tahoma"/>
            <family val="2"/>
          </rPr>
          <t>Amanda Macgarvey:</t>
        </r>
        <r>
          <rPr>
            <sz val="9"/>
            <color indexed="81"/>
            <rFont val="Tahoma"/>
            <family val="2"/>
          </rPr>
          <t xml:space="preserve">
no Key</t>
        </r>
      </text>
    </comment>
    <comment ref="P82" authorId="4" shapeId="0" xr:uid="{AA17E4F4-FF10-4597-B403-53B86107C2E2}">
      <text>
        <r>
          <rPr>
            <b/>
            <sz val="9"/>
            <color indexed="81"/>
            <rFont val="Tahoma"/>
            <family val="2"/>
          </rPr>
          <t>Amanda Macgarvey:</t>
        </r>
        <r>
          <rPr>
            <sz val="9"/>
            <color indexed="81"/>
            <rFont val="Tahoma"/>
            <family val="2"/>
          </rPr>
          <t xml:space="preserve">
we do not have advanced panel key</t>
        </r>
      </text>
    </comment>
    <comment ref="Q82" authorId="4" shapeId="0" xr:uid="{21ADB8FD-EC38-4433-90BF-A40D258AE5B2}">
      <text>
        <r>
          <rPr>
            <b/>
            <sz val="9"/>
            <color indexed="81"/>
            <rFont val="Tahoma"/>
            <family val="2"/>
          </rPr>
          <t>Amanda Macgarvey:</t>
        </r>
        <r>
          <rPr>
            <sz val="9"/>
            <color indexed="81"/>
            <rFont val="Tahoma"/>
            <family val="2"/>
          </rPr>
          <t xml:space="preserve">
Was marked yellow for annual</t>
        </r>
      </text>
    </comment>
    <comment ref="R82" authorId="4" shapeId="0" xr:uid="{48D2D2C7-1EC8-412D-A308-7FD2503BF825}">
      <text>
        <r>
          <rPr>
            <b/>
            <sz val="9"/>
            <color indexed="81"/>
            <rFont val="Tahoma"/>
            <family val="2"/>
          </rPr>
          <t>Amanda Macgarvey:</t>
        </r>
        <r>
          <rPr>
            <sz val="9"/>
            <color indexed="81"/>
            <rFont val="Tahoma"/>
            <family val="2"/>
          </rPr>
          <t xml:space="preserve">
we do not have advanced panel key</t>
        </r>
      </text>
    </comment>
    <comment ref="B84" authorId="12" shapeId="0" xr:uid="{A0C26B09-DD55-4085-B422-CC358CC69849}">
      <text>
        <r>
          <rPr>
            <b/>
            <sz val="9"/>
            <color indexed="81"/>
            <rFont val="Tahoma"/>
            <family val="2"/>
          </rPr>
          <t>Weston, Tanya:April 5/23</t>
        </r>
        <r>
          <rPr>
            <sz val="9"/>
            <color indexed="81"/>
            <rFont val="Tahoma"/>
            <family val="2"/>
          </rPr>
          <t xml:space="preserve">
edited from Logan's Pub to 1196 Strata Corp...</t>
        </r>
      </text>
    </comment>
    <comment ref="S85" authorId="37" shapeId="0" xr:uid="{E881D9CA-EB05-4175-9031-FA1A2E6C247D}">
      <text>
        <t>[Threaded comment]
Your version of Excel allows you to read this threaded comment; however, any edits to it will get removed if the file is opened in a newer version of Excel. Learn more: https://go.microsoft.com/fwlink/?linkid=870924
Comment:
    Booked august 25 &amp; monthly also done august</t>
      </text>
    </comment>
    <comment ref="T85" authorId="38" shapeId="0" xr:uid="{7FB7D468-E4D0-490E-96D7-1DD1E8EBCF4D}">
      <text>
        <t>[Threaded comment]
Your version of Excel allows you to read this threaded comment; however, any edits to it will get removed if the file is opened in a newer version of Excel. Learn more: https://go.microsoft.com/fwlink/?linkid=870924
Comment:
    Not done in September. Do not charge</t>
      </text>
    </comment>
    <comment ref="O88" authorId="0" shapeId="0" xr:uid="{72F16F1C-3F82-4A1C-9BB7-4797EA8C65E0}">
      <text>
        <r>
          <rPr>
            <b/>
            <sz val="9"/>
            <color indexed="81"/>
            <rFont val="Tahoma"/>
            <family val="2"/>
          </rPr>
          <t>Samantha D'Amour:</t>
        </r>
        <r>
          <rPr>
            <sz val="9"/>
            <color indexed="81"/>
            <rFont val="Tahoma"/>
            <family val="2"/>
          </rPr>
          <t xml:space="preserve">
Charge for this service.
Could not get a hold of site contact for access.</t>
        </r>
      </text>
    </comment>
    <comment ref="R88" authorId="39" shapeId="0" xr:uid="{F42A2D75-47B8-4EBB-B212-88D57175D4B4}">
      <text>
        <t>[Threaded comment]
Your version of Excel allows you to read this threaded comment; however, any edits to it will get removed if the file is opened in a newer version of Excel. Learn more: https://go.microsoft.com/fwlink/?linkid=870924
Comment:
    Do not charge - completed during bell replacement.</t>
      </text>
    </comment>
    <comment ref="V88" authorId="40" shapeId="0" xr:uid="{0BB88D88-2C0D-48B0-9088-6177D45818C9}">
      <text>
        <t>[Threaded comment]
Your version of Excel allows you to read this threaded comment; however, any edits to it will get removed if the file is opened in a newer version of Excel. Learn more: https://go.microsoft.com/fwlink/?linkid=870924
Comment:
    Service cancelled</t>
      </text>
    </comment>
    <comment ref="W88" authorId="41" shapeId="0" xr:uid="{B49E9B46-D2DB-43B0-90F8-6B66C32E8B05}">
      <text>
        <t>[Threaded comment]
Your version of Excel allows you to read this threaded comment; however, any edits to it will get removed if the file is opened in a newer version of Excel. Learn more: https://go.microsoft.com/fwlink/?linkid=870924
Comment:
    Service cancelled</t>
      </text>
    </comment>
    <comment ref="O89" authorId="12" shapeId="0" xr:uid="{CF54C7FB-71E0-43B7-BCE0-7E39743E28A9}">
      <text>
        <r>
          <rPr>
            <b/>
            <sz val="9"/>
            <color indexed="81"/>
            <rFont val="Tahoma"/>
            <family val="2"/>
          </rPr>
          <t>Weston, Tanya:</t>
        </r>
        <r>
          <rPr>
            <sz val="9"/>
            <color indexed="81"/>
            <rFont val="Tahoma"/>
            <family val="2"/>
          </rPr>
          <t xml:space="preserve">
booked april 6</t>
        </r>
      </text>
    </comment>
    <comment ref="T90" authorId="1" shapeId="0" xr:uid="{A4452BD9-7E48-4F6B-98C9-5CF0853067FC}">
      <text>
        <r>
          <rPr>
            <b/>
            <sz val="9"/>
            <color indexed="81"/>
            <rFont val="Tahoma"/>
            <family val="2"/>
          </rPr>
          <t>Denver Fatt:</t>
        </r>
        <r>
          <rPr>
            <sz val="9"/>
            <color indexed="81"/>
            <rFont val="Tahoma"/>
            <family val="2"/>
          </rPr>
          <t xml:space="preserve">
Bill for this service. Site cancelled and went with another company (APNA Fire) Did not notify us until techs arrived in Sept.</t>
        </r>
      </text>
    </comment>
    <comment ref="W91" authorId="42" shapeId="0" xr:uid="{18F5505D-3327-4162-8DC5-C04D8D6CD124}">
      <text>
        <t>[Threaded comment]
Your version of Excel allows you to read this threaded comment; however, any edits to it will get removed if the file is opened in a newer version of Excel. Learn more: https://go.microsoft.com/fwlink/?linkid=870924
Comment:
    Scheduled Dec 21. MBT done in Dec as well</t>
      </text>
    </comment>
    <comment ref="U93" authorId="43" shapeId="0" xr:uid="{D6621885-295D-4E86-8B2A-B93D88379031}">
      <text>
        <t>[Threaded comment]
Your version of Excel allows you to read this threaded comment; however, any edits to it will get removed if the file is opened in a newer version of Excel. Learn more: https://go.microsoft.com/fwlink/?linkid=870924
Comment:
    Charge for this service. Not tested in Oct/23 due to extreme chubb wait times. Waited on hold for nearly 30 minutes.</t>
      </text>
    </comment>
    <comment ref="V93" authorId="44" shapeId="0" xr:uid="{829BE40D-7E99-49D6-8C04-1731BB1A4A21}">
      <text>
        <t>[Threaded comment]
Your version of Excel allows you to read this threaded comment; however, any edits to it will get removed if the file is opened in a newer version of Excel. Learn more: https://go.microsoft.com/fwlink/?linkid=870924
Comment:
    Chubb, did not respond, TBD
Reply:
    Chubb issues, please charge for this service as we waited for 15-20 minutes on hold</t>
      </text>
    </comment>
    <comment ref="V94" authorId="45" shapeId="0" xr:uid="{E8ED255A-51CC-4DA9-A102-7DF1B8949455}">
      <text>
        <t>[Threaded comment]
Your version of Excel allows you to read this threaded comment; however, any edits to it will get removed if the file is opened in a newer version of Excel. Learn more: https://go.microsoft.com/fwlink/?linkid=870924
Comment:
    Scheduled Nov 9th</t>
      </text>
    </comment>
    <comment ref="J95" authorId="0" shapeId="0" xr:uid="{D59F2D62-4F16-4145-8D00-865BE9C204CE}">
      <text>
        <r>
          <rPr>
            <b/>
            <sz val="9"/>
            <color indexed="81"/>
            <rFont val="Tahoma"/>
            <family val="2"/>
          </rPr>
          <t>Samantha D'Amour:</t>
        </r>
        <r>
          <rPr>
            <sz val="9"/>
            <color indexed="81"/>
            <rFont val="Tahoma"/>
            <family val="2"/>
          </rPr>
          <t xml:space="preserve">
was 2nd Tuesday</t>
        </r>
      </text>
    </comment>
    <comment ref="V95" authorId="46" shapeId="0" xr:uid="{CE2DC8A2-3C80-40D5-A2FC-706061D2A266}">
      <text>
        <t>[Threaded comment]
Your version of Excel allows you to read this threaded comment; however, any edits to it will get removed if the file is opened in a newer version of Excel. Learn more: https://go.microsoft.com/fwlink/?linkid=870924
Comment:
    To be tested on a later route this month. PM not available to meet techs on 1st Wednesday this month
Reply:
    Was tested on Nov 14 R18 for this month only.</t>
      </text>
    </comment>
    <comment ref="Q96" authorId="47" shapeId="0" xr:uid="{66EB785C-6019-4A75-BFA0-4E09FEBDAD85}">
      <text>
        <t>[Threaded comment]
Your version of Excel allows you to read this threaded comment; however, any edits to it will get removed if the file is opened in a newer version of Excel. Learn more: https://go.microsoft.com/fwlink/?linkid=870924
Comment:
    2x 12V7A Batteries replaced</t>
      </text>
    </comment>
    <comment ref="J99" authorId="0" shapeId="0" xr:uid="{78416A6F-E6AB-4DE0-BEB7-659E798EF358}">
      <text>
        <r>
          <rPr>
            <b/>
            <sz val="9"/>
            <color indexed="81"/>
            <rFont val="Tahoma"/>
            <family val="2"/>
          </rPr>
          <t>Samantha D'Amour:</t>
        </r>
        <r>
          <rPr>
            <sz val="9"/>
            <color indexed="81"/>
            <rFont val="Tahoma"/>
            <family val="2"/>
          </rPr>
          <t xml:space="preserve">
was 2nd Tuesday</t>
        </r>
      </text>
    </comment>
    <comment ref="S100" authorId="48" shapeId="0" xr:uid="{8FB3F119-F1BF-49A0-895B-0D48EDC16628}">
      <text>
        <t>[Threaded comment]
Your version of Excel allows you to read this threaded comment; however, any edits to it will get removed if the file is opened in a newer version of Excel. Learn more: https://go.microsoft.com/fwlink/?linkid=870924
Comment:
    Booked August 15 &amp; 16</t>
      </text>
    </comment>
    <comment ref="P103" authorId="4" shapeId="0" xr:uid="{0E61BDF1-6F14-49CE-893D-F8B5348E88EB}">
      <text>
        <r>
          <rPr>
            <b/>
            <sz val="9"/>
            <color indexed="81"/>
            <rFont val="Tahoma"/>
            <family val="2"/>
          </rPr>
          <t>Amanda Macgarvey:</t>
        </r>
        <r>
          <rPr>
            <sz val="9"/>
            <color indexed="81"/>
            <rFont val="Tahoma"/>
            <family val="2"/>
          </rPr>
          <t xml:space="preserve">
Skiped as Justin didn’t want to be yelled at by Rashida again. New keys needed</t>
        </r>
      </text>
    </comment>
    <comment ref="Q103" authorId="1" shapeId="0" xr:uid="{D3C24166-93C4-47A8-B56A-821D5A6C4F0E}">
      <text>
        <r>
          <rPr>
            <b/>
            <sz val="9"/>
            <color indexed="81"/>
            <rFont val="Tahoma"/>
            <family val="2"/>
          </rPr>
          <t>Denver Fatt:</t>
        </r>
        <r>
          <rPr>
            <sz val="9"/>
            <color indexed="81"/>
            <rFont val="Tahoma"/>
            <family val="2"/>
          </rPr>
          <t xml:space="preserve">
Do not charge for this service. 
Keys were placed on wrong route.</t>
        </r>
      </text>
    </comment>
    <comment ref="T103" authorId="49" shapeId="0" xr:uid="{7F727B8F-C3C5-456F-92C5-9E5E1C7566EB}">
      <text>
        <t>[Threaded comment]
Your version of Excel allows you to read this threaded comment; however, any edits to it will get removed if the file is opened in a newer version of Excel. Learn more: https://go.microsoft.com/fwlink/?linkid=870924
Comment:
    Don't charge for this service. AT missed the site by accident</t>
      </text>
    </comment>
    <comment ref="W105" authorId="50" shapeId="0" xr:uid="{8C9933DB-6348-408C-9851-72A147907C42}">
      <text>
        <t>[Threaded comment]
Your version of Excel allows you to read this threaded comment; however, any edits to it will get removed if the file is opened in a newer version of Excel. Learn more: https://go.microsoft.com/fwlink/?linkid=870924
Comment:
    Booked Dec 13</t>
      </text>
    </comment>
    <comment ref="O106" authorId="4" shapeId="0" xr:uid="{6BFF89B7-CCB3-482F-866B-AD358B4C17A3}">
      <text>
        <r>
          <rPr>
            <b/>
            <sz val="9"/>
            <color indexed="81"/>
            <rFont val="Tahoma"/>
            <family val="2"/>
          </rPr>
          <t>Amanda Macgarvey:</t>
        </r>
        <r>
          <rPr>
            <sz val="9"/>
            <color indexed="81"/>
            <rFont val="Tahoma"/>
            <family val="2"/>
          </rPr>
          <t xml:space="preserve">
keys were updated but we werent informed</t>
        </r>
      </text>
    </comment>
    <comment ref="J109" authorId="0" shapeId="0" xr:uid="{2499D9D0-19A9-43B4-8349-65AC7D895133}">
      <text>
        <r>
          <rPr>
            <b/>
            <sz val="9"/>
            <color indexed="81"/>
            <rFont val="Tahoma"/>
            <family val="2"/>
          </rPr>
          <t>Samantha D'Amour:</t>
        </r>
        <r>
          <rPr>
            <sz val="9"/>
            <color indexed="81"/>
            <rFont val="Tahoma"/>
            <family val="2"/>
          </rPr>
          <t xml:space="preserve">
was 2nd Tuesday</t>
        </r>
      </text>
    </comment>
    <comment ref="U109" authorId="51" shapeId="0" xr:uid="{B153F7AA-EF26-43BD-BB1D-9CF663C8143A}">
      <text>
        <t>[Threaded comment]
Your version of Excel allows you to read this threaded comment; however, any edits to it will get removed if the file is opened in a newer version of Excel. Learn more: https://go.microsoft.com/fwlink/?linkid=870924
Comment:
    No Key to FACP this month. Do not charge for this service</t>
      </text>
    </comment>
    <comment ref="V116" authorId="52" shapeId="0" xr:uid="{6900D868-91C9-482C-868E-D68508932FC1}">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S118" authorId="53" shapeId="0" xr:uid="{05B4CD89-13D7-4340-A7AD-E9C03DE0744F}">
      <text>
        <r>
          <rPr>
            <b/>
            <sz val="9"/>
            <color indexed="81"/>
            <rFont val="Tahoma"/>
            <family val="2"/>
          </rPr>
          <t>vheinrich:</t>
        </r>
        <r>
          <rPr>
            <sz val="9"/>
            <color indexed="81"/>
            <rFont val="Tahoma"/>
            <family val="2"/>
          </rPr>
          <t xml:space="preserve">
Annual was supposed to be in May and cancelled on very short notice. We didn't test in May and we didn't test in August when annual is scheduled. </t>
        </r>
      </text>
    </comment>
    <comment ref="Q120" authorId="1" shapeId="0" xr:uid="{D58A3C90-E081-4C23-9E27-362B6A92F486}">
      <text>
        <r>
          <rPr>
            <b/>
            <sz val="9"/>
            <color indexed="81"/>
            <rFont val="Tahoma"/>
            <family val="2"/>
          </rPr>
          <t>Denver Fatt:</t>
        </r>
        <r>
          <rPr>
            <sz val="9"/>
            <color indexed="81"/>
            <rFont val="Tahoma"/>
            <family val="2"/>
          </rPr>
          <t xml:space="preserve">
Charge for this service. Keys did not work.</t>
        </r>
      </text>
    </comment>
    <comment ref="Q121" authorId="12" shapeId="0" xr:uid="{74513CFF-BC87-4783-8EB6-60D21EE8A9E7}">
      <text>
        <r>
          <rPr>
            <b/>
            <sz val="9"/>
            <color indexed="81"/>
            <rFont val="Tahoma"/>
            <family val="2"/>
          </rPr>
          <t>Weston, Tanya:</t>
        </r>
        <r>
          <rPr>
            <sz val="9"/>
            <color indexed="81"/>
            <rFont val="Tahoma"/>
            <family val="2"/>
          </rPr>
          <t xml:space="preserve">
booked June 9</t>
        </r>
      </text>
    </comment>
    <comment ref="P125" authorId="4" shapeId="0" xr:uid="{290F66DB-CE94-4DA2-9093-9A595E5338A3}">
      <text>
        <r>
          <rPr>
            <b/>
            <sz val="9"/>
            <color indexed="81"/>
            <rFont val="Tahoma"/>
            <family val="2"/>
          </rPr>
          <t>Amanda Macgarvey:</t>
        </r>
        <r>
          <rPr>
            <sz val="9"/>
            <color indexed="81"/>
            <rFont val="Tahoma"/>
            <family val="2"/>
          </rPr>
          <t xml:space="preserve">
Key does not work, previously basement door was always open</t>
        </r>
      </text>
    </comment>
    <comment ref="Q126" authorId="4" shapeId="0" xr:uid="{C3BF763A-8537-49FC-9A01-14FB35DD3F59}">
      <text>
        <r>
          <rPr>
            <b/>
            <sz val="9"/>
            <color indexed="81"/>
            <rFont val="Tahoma"/>
            <family val="2"/>
          </rPr>
          <t>Amanda Macgarvey:</t>
        </r>
        <r>
          <rPr>
            <sz val="9"/>
            <color indexed="81"/>
            <rFont val="Tahoma"/>
            <family val="2"/>
          </rPr>
          <t xml:space="preserve">
Building is being torn down</t>
        </r>
      </text>
    </comment>
    <comment ref="T127" authorId="54" shapeId="0" xr:uid="{8F4E7364-146D-4271-8E80-C149627D3F17}">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O128" authorId="0" shapeId="0" xr:uid="{10022E04-0F85-4002-8D4D-973DE6BD40A6}">
      <text>
        <r>
          <rPr>
            <b/>
            <sz val="9"/>
            <color indexed="81"/>
            <rFont val="Tahoma"/>
            <family val="2"/>
          </rPr>
          <t>Samantha D'Amour:</t>
        </r>
        <r>
          <rPr>
            <sz val="9"/>
            <color indexed="81"/>
            <rFont val="Tahoma"/>
            <family val="2"/>
          </rPr>
          <t xml:space="preserve">
Do not charge.
Waiting for new key from Barb.  I am dealing with this one.</t>
        </r>
      </text>
    </comment>
    <comment ref="T129" authorId="55" shapeId="0" xr:uid="{35D72EEA-C7C1-4FD4-B1C6-D5C55B248393}">
      <text>
        <t>[Threaded comment]
Your version of Excel allows you to read this threaded comment; however, any edits to it will get removed if the file is opened in a newer version of Excel. Learn more: https://go.microsoft.com/fwlink/?linkid=870924
Comment:
    Tent booked for sept 12</t>
      </text>
    </comment>
    <comment ref="U129" authorId="56" shapeId="0" xr:uid="{F86B6F75-82D3-42ED-B93C-7E2E29D80FAD}">
      <text>
        <t xml:space="preserve">[Threaded comment]
Your version of Excel allows you to read this threaded comment; however, any edits to it will get removed if the file is opened in a newer version of Excel. Learn more: https://go.microsoft.com/fwlink/?linkid=870924
Comment:
    Will confirm if we charge for this. Electrical room lock was allegedly changed. We visited in Oct and could not access FACP. If we need to get a new key, I'll charge for this. </t>
      </text>
    </comment>
    <comment ref="J135" authorId="0" shapeId="0" xr:uid="{28134A40-3C3A-458E-A938-9595992E17E6}">
      <text>
        <r>
          <rPr>
            <b/>
            <sz val="9"/>
            <color indexed="81"/>
            <rFont val="Tahoma"/>
            <family val="2"/>
          </rPr>
          <t>Samantha D'Amour:</t>
        </r>
        <r>
          <rPr>
            <sz val="9"/>
            <color indexed="81"/>
            <rFont val="Tahoma"/>
            <family val="2"/>
          </rPr>
          <t xml:space="preserve">
was 2nd Tuesday</t>
        </r>
      </text>
    </comment>
    <comment ref="T136" authorId="57" shapeId="0" xr:uid="{7984A2BB-D6DA-41B6-8CB5-46DF30C81A56}">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S137" authorId="58" shapeId="0" xr:uid="{BE3BD0DF-EB88-4399-94AD-A2AE91B9B767}">
      <text>
        <t>[Threaded comment]
Your version of Excel allows you to read this threaded comment; however, any edits to it will get removed if the file is opened in a newer version of Excel. Learn more: https://go.microsoft.com/fwlink/?linkid=870924
Comment:
    BOOKED AUGUST 9</t>
      </text>
    </comment>
    <comment ref="J139" authorId="0" shapeId="0" xr:uid="{25272097-F09A-4416-92C4-5BF4D3DBAE71}">
      <text>
        <r>
          <rPr>
            <b/>
            <sz val="9"/>
            <color indexed="81"/>
            <rFont val="Tahoma"/>
            <family val="2"/>
          </rPr>
          <t>Samantha D'Amour:</t>
        </r>
        <r>
          <rPr>
            <sz val="9"/>
            <color indexed="81"/>
            <rFont val="Tahoma"/>
            <family val="2"/>
          </rPr>
          <t xml:space="preserve">
was 2nd Tuesday</t>
        </r>
      </text>
    </comment>
    <comment ref="V139" authorId="59" shapeId="0" xr:uid="{34B140A9-15F2-40E9-A66F-740CC42A3326}">
      <text>
        <t>[Threaded comment]
Your version of Excel allows you to read this threaded comment; however, any edits to it will get removed if the file is opened in a newer version of Excel. Learn more: https://go.microsoft.com/fwlink/?linkid=870924
Comment:
    Annual booked Nov 14</t>
      </text>
    </comment>
    <comment ref="Q144" authorId="0" shapeId="0" xr:uid="{B8873873-0225-4C61-8012-8960B0AE2866}">
      <text>
        <r>
          <rPr>
            <b/>
            <sz val="9"/>
            <color indexed="81"/>
            <rFont val="Tahoma"/>
            <family val="2"/>
          </rPr>
          <t>Samantha D'Amour:</t>
        </r>
        <r>
          <rPr>
            <sz val="9"/>
            <color indexed="81"/>
            <rFont val="Tahoma"/>
            <family val="2"/>
          </rPr>
          <t xml:space="preserve">
Cancelled by customer. End date: May 31, 2023</t>
        </r>
      </text>
    </comment>
    <comment ref="V146" authorId="60" shapeId="0" xr:uid="{C037BFC9-DFAB-4FAE-A9E1-9FDAEA7E3B71}">
      <text>
        <t>[Threaded comment]
Your version of Excel allows you to read this threaded comment; however, any edits to it will get removed if the file is opened in a newer version of Excel. Learn more: https://go.microsoft.com/fwlink/?linkid=870924
Comment:
    Annual unscheduled as of Nov 8. MBT performed in Nov</t>
      </text>
    </comment>
    <comment ref="J148" authorId="0" shapeId="0" xr:uid="{701B0C91-51E5-40E9-8CD2-748B85340932}">
      <text>
        <r>
          <rPr>
            <b/>
            <sz val="9"/>
            <color indexed="81"/>
            <rFont val="Tahoma"/>
            <family val="2"/>
          </rPr>
          <t>Samantha D'Amour:</t>
        </r>
        <r>
          <rPr>
            <sz val="9"/>
            <color indexed="81"/>
            <rFont val="Tahoma"/>
            <family val="2"/>
          </rPr>
          <t xml:space="preserve">
was 2nd Tuesday</t>
        </r>
      </text>
    </comment>
    <comment ref="W149" authorId="61" shapeId="0" xr:uid="{B33D1FE6-8826-44E1-A26E-2E9087FA76B4}">
      <text>
        <t>[Threaded comment]
Your version of Excel allows you to read this threaded comment; however, any edits to it will get removed if the file is opened in a newer version of Excel. Learn more: https://go.microsoft.com/fwlink/?linkid=870924
Comment:
    Scheduled Dec. 11</t>
      </text>
    </comment>
    <comment ref="U156" authorId="62" shapeId="0" xr:uid="{EB4A8B64-E85C-4326-AEB7-A53CBD3794CB}">
      <text>
        <t>[Threaded comment]
Your version of Excel allows you to read this threaded comment; however, any edits to it will get removed if the file is opened in a newer version of Excel. Learn more: https://go.microsoft.com/fwlink/?linkid=870924
Comment:
    Booked October 12</t>
      </text>
    </comment>
    <comment ref="V156" authorId="63" shapeId="0" xr:uid="{19EDD1C9-874D-4F6D-80DB-66DE6F732C78}">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W156" authorId="64" shapeId="0" xr:uid="{B71FA34B-941C-47F1-BAFC-FD0E5FBC0773}">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H157" authorId="0" shapeId="0" xr:uid="{BE5CB0F1-5148-496B-A841-377E49154E2C}">
      <text>
        <r>
          <rPr>
            <b/>
            <sz val="9"/>
            <color indexed="81"/>
            <rFont val="Tahoma"/>
            <family val="2"/>
          </rPr>
          <t>Samantha D'Amour:</t>
        </r>
        <r>
          <rPr>
            <sz val="9"/>
            <color indexed="81"/>
            <rFont val="Tahoma"/>
            <family val="2"/>
          </rPr>
          <t xml:space="preserve">
Received keys July 26/22</t>
        </r>
      </text>
    </comment>
    <comment ref="O157" authorId="0" shapeId="0" xr:uid="{87E9BB72-AC71-4644-BA53-F7D6619F393B}">
      <text>
        <r>
          <rPr>
            <b/>
            <sz val="9"/>
            <color indexed="81"/>
            <rFont val="Tahoma"/>
            <family val="2"/>
          </rPr>
          <t>Samantha D'Amour:</t>
        </r>
        <r>
          <rPr>
            <sz val="9"/>
            <color indexed="81"/>
            <rFont val="Tahoma"/>
            <family val="2"/>
          </rPr>
          <t xml:space="preserve">
Next PO: 5547 - SRL</t>
        </r>
      </text>
    </comment>
    <comment ref="R157" authorId="65" shapeId="0" xr:uid="{C81F0C0D-7E4D-430B-85CC-E7838785DE20}">
      <text>
        <t>[Threaded comment]
Your version of Excel allows you to read this threaded comment; however, any edits to it will get removed if the file is opened in a newer version of Excel. Learn more: https://go.microsoft.com/fwlink/?linkid=870924
Comment:
    Booked July 13</t>
      </text>
    </comment>
    <comment ref="J161" authorId="0" shapeId="0" xr:uid="{971795F3-AD8F-4AFF-B0BE-16EF56C3A37B}">
      <text>
        <r>
          <rPr>
            <b/>
            <sz val="9"/>
            <color indexed="81"/>
            <rFont val="Tahoma"/>
            <family val="2"/>
          </rPr>
          <t>Samantha D'Amour:</t>
        </r>
        <r>
          <rPr>
            <sz val="9"/>
            <color indexed="81"/>
            <rFont val="Tahoma"/>
            <family val="2"/>
          </rPr>
          <t xml:space="preserve">
was 2nd Tuesday</t>
        </r>
      </text>
    </comment>
    <comment ref="H163" authorId="0" shapeId="0" xr:uid="{8DC5822C-A693-4C06-B9DE-FEFE7B4DDC62}">
      <text>
        <r>
          <rPr>
            <b/>
            <sz val="9"/>
            <color indexed="81"/>
            <rFont val="Tahoma"/>
            <family val="2"/>
          </rPr>
          <t>Samantha D'Amour:</t>
        </r>
        <r>
          <rPr>
            <sz val="9"/>
            <color indexed="81"/>
            <rFont val="Tahoma"/>
            <family val="2"/>
          </rPr>
          <t xml:space="preserve">
Meet Mark Mutz for Access
</t>
        </r>
      </text>
    </comment>
    <comment ref="Q163" authorId="66" shapeId="0" xr:uid="{8A17F7E0-5481-46EB-A527-4F21D8F47523}">
      <text>
        <t>[Threaded comment]
Your version of Excel allows you to read this threaded comment; however, any edits to it will get removed if the file is opened in a newer version of Excel. Learn more: https://go.microsoft.com/fwlink/?linkid=870924
Comment:
    Booked June 26</t>
      </text>
    </comment>
    <comment ref="U167" authorId="67" shapeId="0" xr:uid="{2220E4D3-4F8F-48B6-BAF5-D55C31574193}">
      <text>
        <t>[Threaded comment]
Your version of Excel allows you to read this threaded comment; however, any edits to it will get removed if the file is opened in a newer version of Excel. Learn more: https://go.microsoft.com/fwlink/?linkid=870924
Comment:
    Key went missing, do not charge for this service.</t>
      </text>
    </comment>
    <comment ref="S168" authorId="68" shapeId="0" xr:uid="{30794FEA-5121-430C-B6C0-27B9E5700E08}">
      <text>
        <t>[Threaded comment]
Your version of Excel allows you to read this threaded comment; however, any edits to it will get removed if the file is opened in a newer version of Excel. Learn more: https://go.microsoft.com/fwlink/?linkid=870924
Comment:
    Annual booked August 31
Reply:
    Also did monthly… in August</t>
      </text>
    </comment>
    <comment ref="T168" authorId="69" shapeId="0" xr:uid="{11A05BA8-6A07-4B6D-B543-07BF3B7E3820}">
      <text>
        <t>[Threaded comment]
Your version of Excel allows you to read this threaded comment; however, any edits to it will get removed if the file is opened in a newer version of Excel. Learn more: https://go.microsoft.com/fwlink/?linkid=870924
Comment:
    Annual done August 31</t>
      </text>
    </comment>
    <comment ref="V171" authorId="70" shapeId="0" xr:uid="{0281F29B-AF1F-4FB6-BCD0-7DDDDB1D22AE}">
      <text>
        <t>[Threaded comment]
Your version of Excel allows you to read this threaded comment; however, any edits to it will get removed if the file is opened in a newer version of Excel. Learn more: https://go.microsoft.com/fwlink/?linkid=870924
Comment:
    Annual to be done in November due to new panel installed on Oct 31st</t>
      </text>
    </comment>
    <comment ref="V172" authorId="71" shapeId="0" xr:uid="{14EC3B1D-3238-4BFD-B9EF-E1BB57A095EF}">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J173" authorId="0" shapeId="0" xr:uid="{E8F265ED-7238-46E3-BDC5-AA4E20F33E4B}">
      <text>
        <r>
          <rPr>
            <b/>
            <sz val="9"/>
            <color indexed="81"/>
            <rFont val="Tahoma"/>
            <family val="2"/>
          </rPr>
          <t>Samantha D'Amour:</t>
        </r>
        <r>
          <rPr>
            <sz val="9"/>
            <color indexed="81"/>
            <rFont val="Tahoma"/>
            <family val="2"/>
          </rPr>
          <t xml:space="preserve">
was 2nd Tuesday</t>
        </r>
      </text>
    </comment>
    <comment ref="O175" authorId="72" shapeId="0" xr:uid="{7C028D9D-120F-4E17-A717-71ACCBF1F6A5}">
      <text>
        <t>[Threaded comment]
Your version of Excel allows you to read this threaded comment; however, any edits to it will get removed if the file is opened in a newer version of Excel. Learn more: https://go.microsoft.com/fwlink/?linkid=870924
Comment:
    Not tested - was not assigned to any route</t>
      </text>
    </comment>
    <comment ref="P175" authorId="73" shapeId="0" xr:uid="{FB5C46F6-D64C-4386-9C70-C27573CE6989}">
      <text>
        <t>[Threaded comment]
Your version of Excel allows you to read this threaded comment; however, any edits to it will get removed if the file is opened in a newer version of Excel. Learn more: https://go.microsoft.com/fwlink/?linkid=870924
Comment:
    Not tested - was not assigned to any route</t>
      </text>
    </comment>
    <comment ref="Q175" authorId="74" shapeId="0" xr:uid="{F49DF260-9493-4AB3-BF05-2CE4B2437678}">
      <text>
        <t>[Threaded comment]
Your version of Excel allows you to read this threaded comment; however, any edits to it will get removed if the file is opened in a newer version of Excel. Learn more: https://go.microsoft.com/fwlink/?linkid=870924
Comment:
    Not tested - was not assigned to any route</t>
      </text>
    </comment>
    <comment ref="U175" authorId="75" shapeId="0" xr:uid="{3E0CF9E0-9188-424C-9D56-F3060C1D1F2C}">
      <text>
        <t xml:space="preserve">[Threaded comment]
Your version of Excel allows you to read this threaded comment; however, any edits to it will get removed if the file is opened in a newer version of Excel. Learn more: https://go.microsoft.com/fwlink/?linkid=870924
Comment:
    Technicians were on hold for with Chubb for total of 1 hour. Denver emailed property manager to inform of the issue. Test not completed but please charge. </t>
      </text>
    </comment>
    <comment ref="L177" authorId="0" shapeId="0" xr:uid="{F24D4D46-11C2-4EF4-B952-4159C033BBA5}">
      <text>
        <r>
          <rPr>
            <b/>
            <sz val="9"/>
            <color indexed="81"/>
            <rFont val="Tahoma"/>
            <family val="2"/>
          </rPr>
          <t>Samantha D'Amour:</t>
        </r>
        <r>
          <rPr>
            <sz val="9"/>
            <color indexed="81"/>
            <rFont val="Tahoma"/>
            <family val="2"/>
          </rPr>
          <t xml:space="preserve">
On hold until fire alarm panel has been fixed/replaced - SD'+TL</t>
        </r>
      </text>
    </comment>
    <comment ref="M177" authorId="0" shapeId="0" xr:uid="{9567C4D5-9B26-4B74-88A5-E8603F9B6371}">
      <text>
        <r>
          <rPr>
            <b/>
            <sz val="9"/>
            <color indexed="81"/>
            <rFont val="Tahoma"/>
            <family val="2"/>
          </rPr>
          <t>Samantha D'Amour:</t>
        </r>
        <r>
          <rPr>
            <sz val="9"/>
            <color indexed="81"/>
            <rFont val="Tahoma"/>
            <family val="2"/>
          </rPr>
          <t xml:space="preserve">
On hold until fire alarm panel has been fixed/replaced - SD'+TL</t>
        </r>
      </text>
    </comment>
    <comment ref="N177" authorId="0" shapeId="0" xr:uid="{424B635A-68F0-45EE-BD32-76298E8F1C17}">
      <text>
        <r>
          <rPr>
            <b/>
            <sz val="9"/>
            <color indexed="81"/>
            <rFont val="Tahoma"/>
            <family val="2"/>
          </rPr>
          <t>Samantha D'Amour:</t>
        </r>
        <r>
          <rPr>
            <sz val="9"/>
            <color indexed="81"/>
            <rFont val="Tahoma"/>
            <family val="2"/>
          </rPr>
          <t xml:space="preserve">
On hold until fire alarm panel has been fixed/replaced - SD'+TL</t>
        </r>
      </text>
    </comment>
    <comment ref="R179" authorId="53" shapeId="0" xr:uid="{16DD4CD8-9168-4093-8E73-5AB78594FB8C}">
      <text>
        <r>
          <rPr>
            <b/>
            <sz val="9"/>
            <color indexed="81"/>
            <rFont val="Tahoma"/>
            <family val="2"/>
          </rPr>
          <t>vheinrich:</t>
        </r>
        <r>
          <rPr>
            <sz val="9"/>
            <color indexed="81"/>
            <rFont val="Tahoma"/>
            <family val="2"/>
          </rPr>
          <t xml:space="preserve">
no access: entrance lock broken/faulty key fob - emailed Ian Cesarec July 6, 2023 VH</t>
        </r>
      </text>
    </comment>
    <comment ref="T179" authorId="53" shapeId="0" xr:uid="{81610790-5AFD-435C-B733-4007644A3D4E}">
      <text>
        <r>
          <rPr>
            <b/>
            <sz val="9"/>
            <color indexed="81"/>
            <rFont val="Tahoma"/>
            <family val="2"/>
          </rPr>
          <t>vheinrich:</t>
        </r>
        <r>
          <rPr>
            <sz val="9"/>
            <color indexed="81"/>
            <rFont val="Tahoma"/>
            <family val="2"/>
          </rPr>
          <t xml:space="preserve">
please charge - we got Cascade's key set, which doesn't give access to the electrical room</t>
        </r>
      </text>
    </comment>
    <comment ref="U179" authorId="76" shapeId="0" xr:uid="{6A5ABE6E-7199-4744-AB20-A93A265FBCB5}">
      <text>
        <t>[Threaded comment]
Your version of Excel allows you to read this threaded comment; however, any edits to it will get removed if the file is opened in a newer version of Excel. Learn more: https://go.microsoft.com/fwlink/?linkid=870924
Comment:
    Don't charge for this service, key issue that was my fault. Some confusion from South Island PM</t>
      </text>
    </comment>
    <comment ref="J181" authorId="0" shapeId="0" xr:uid="{F068C4A1-E7FB-492E-AA0A-3056F4691BEC}">
      <text>
        <r>
          <rPr>
            <b/>
            <sz val="9"/>
            <color indexed="81"/>
            <rFont val="Tahoma"/>
            <family val="2"/>
          </rPr>
          <t>Samantha D'Amour:</t>
        </r>
        <r>
          <rPr>
            <sz val="9"/>
            <color indexed="81"/>
            <rFont val="Tahoma"/>
            <family val="2"/>
          </rPr>
          <t xml:space="preserve">
was 2nd Tuesday</t>
        </r>
      </text>
    </comment>
    <comment ref="W181" authorId="77" shapeId="0" xr:uid="{02795A57-8E55-479E-8702-30D407C0CA4F}">
      <text>
        <t>[Threaded comment]
Your version of Excel allows you to read this threaded comment; however, any edits to it will get removed if the file is opened in a newer version of Excel. Learn more: https://go.microsoft.com/fwlink/?linkid=870924
Comment:
    BOOKED Dec 15</t>
      </text>
    </comment>
    <comment ref="T182" authorId="78" shapeId="0" xr:uid="{1407EE8A-045E-4A44-85FE-3D2F827939EA}">
      <text>
        <t>[Threaded comment]
Your version of Excel allows you to read this threaded comment; however, any edits to it will get removed if the file is opened in a newer version of Excel. Learn more: https://go.microsoft.com/fwlink/?linkid=870924
Comment:
    Annual was booked for late September - MBT done in September and October - do not bill for November</t>
      </text>
    </comment>
    <comment ref="V182" authorId="79" shapeId="0" xr:uid="{30DCF47D-2ECF-4F98-A08B-A565FF2642DA}">
      <text>
        <t>[Threaded comment]
Your version of Excel allows you to read this threaded comment; however, any edits to it will get removed if the file is opened in a newer version of Excel. Learn more: https://go.microsoft.com/fwlink/?linkid=870924
Comment:
    Do not charge. Key issue being resolved</t>
      </text>
    </comment>
    <comment ref="O183" authorId="4" shapeId="0" xr:uid="{FD3483F4-79D1-4DA7-89F9-F7F5FC25E84E}">
      <text>
        <r>
          <rPr>
            <b/>
            <sz val="9"/>
            <color indexed="81"/>
            <rFont val="Tahoma"/>
            <family val="2"/>
          </rPr>
          <t>Amanda Macgarvey:</t>
        </r>
        <r>
          <rPr>
            <sz val="9"/>
            <color indexed="81"/>
            <rFont val="Tahoma"/>
            <family val="2"/>
          </rPr>
          <t xml:space="preserve">
Key was lost</t>
        </r>
      </text>
    </comment>
    <comment ref="J185" authorId="0" shapeId="0" xr:uid="{463F8555-BB77-485C-BAF4-F2A4A5E46603}">
      <text>
        <r>
          <rPr>
            <b/>
            <sz val="9"/>
            <color indexed="81"/>
            <rFont val="Tahoma"/>
            <family val="2"/>
          </rPr>
          <t>Samantha D'Amour:</t>
        </r>
        <r>
          <rPr>
            <sz val="9"/>
            <color indexed="81"/>
            <rFont val="Tahoma"/>
            <family val="2"/>
          </rPr>
          <t xml:space="preserve">
was 2nd Tuesday</t>
        </r>
      </text>
    </comment>
    <comment ref="O185" authorId="0" shapeId="0" xr:uid="{31E84693-B982-4E55-8A41-925CA405813F}">
      <text>
        <r>
          <rPr>
            <b/>
            <sz val="9"/>
            <color indexed="81"/>
            <rFont val="Tahoma"/>
            <family val="2"/>
          </rPr>
          <t>Samantha D'Amour:</t>
        </r>
        <r>
          <rPr>
            <sz val="9"/>
            <color indexed="81"/>
            <rFont val="Tahoma"/>
            <family val="2"/>
          </rPr>
          <t xml:space="preserve">
Charge for this service.
Elec Rm door has been rekeyed with no notification. I have emailed the PM April 6/23</t>
        </r>
      </text>
    </comment>
    <comment ref="T185" authorId="53" shapeId="0" xr:uid="{78DEE9D1-411A-4B38-8A7D-36B842AE98DC}">
      <text>
        <r>
          <rPr>
            <b/>
            <sz val="9"/>
            <color indexed="81"/>
            <rFont val="Tahoma"/>
            <family val="2"/>
          </rPr>
          <t>vheinrich:</t>
        </r>
        <r>
          <rPr>
            <sz val="9"/>
            <color indexed="81"/>
            <rFont val="Tahoma"/>
            <family val="2"/>
          </rPr>
          <t xml:space="preserve">
scheduled Sept. 19</t>
        </r>
      </text>
    </comment>
    <comment ref="S186" authorId="80" shapeId="0" xr:uid="{363062B3-5EEA-4515-951E-24077EDC3050}">
      <text>
        <t>[Threaded comment]
Your version of Excel allows you to read this threaded comment; however, any edits to it will get removed if the file is opened in a newer version of Excel. Learn more: https://go.microsoft.com/fwlink/?linkid=870924
Comment:
    Booked August 15</t>
      </text>
    </comment>
    <comment ref="V187" authorId="81" shapeId="0" xr:uid="{AAC640CF-8325-4376-B46F-13DB200E8E5C}">
      <text>
        <t>[Threaded comment]
Your version of Excel allows you to read this threaded comment; however, any edits to it will get removed if the file is opened in a newer version of Excel. Learn more: https://go.microsoft.com/fwlink/?linkid=870924
Comment:
    The keys provided did not work. Please charge.</t>
      </text>
    </comment>
    <comment ref="P189" authorId="53" shapeId="0" xr:uid="{6454516F-50E6-412A-8A07-B45A715E2ABC}">
      <text>
        <r>
          <rPr>
            <b/>
            <sz val="9"/>
            <color indexed="81"/>
            <rFont val="Tahoma"/>
            <family val="2"/>
          </rPr>
          <t>vheinrich:</t>
        </r>
        <r>
          <rPr>
            <sz val="9"/>
            <color indexed="81"/>
            <rFont val="Tahoma"/>
            <family val="2"/>
          </rPr>
          <t xml:space="preserve">
Annual was actually in July - not tested in May</t>
        </r>
      </text>
    </comment>
    <comment ref="R189" authorId="53" shapeId="0" xr:uid="{4CF7E2D2-C10B-453E-A0A9-5D673B311D07}">
      <text>
        <r>
          <rPr>
            <b/>
            <sz val="9"/>
            <color indexed="81"/>
            <rFont val="Tahoma"/>
            <family val="2"/>
          </rPr>
          <t>vheinrich:</t>
        </r>
        <r>
          <rPr>
            <sz val="9"/>
            <color indexed="81"/>
            <rFont val="Tahoma"/>
            <family val="2"/>
          </rPr>
          <t xml:space="preserve">
please charge for July. We didn’t charge for May, and didn't test in May, but their annual was in July, same day as monthly. </t>
        </r>
      </text>
    </comment>
    <comment ref="U191" authorId="82" shapeId="0" xr:uid="{50697E4B-2AC2-4D68-BF56-1D22AB34CFB6}">
      <text>
        <t xml:space="preserve">[Threaded comment]
Your version of Excel allows you to read this threaded comment; however, any edits to it will get removed if the file is opened in a newer version of Excel. Learn more: https://go.microsoft.com/fwlink/?linkid=870924
Comment:
    Don't charge. Techs assumed this was being missed due to annual usually in oct. </t>
      </text>
    </comment>
    <comment ref="R195" authorId="1" shapeId="0" xr:uid="{720F5100-77D0-4F1E-A2B1-E6E61A519D26}">
      <text>
        <r>
          <rPr>
            <b/>
            <sz val="9"/>
            <color indexed="81"/>
            <rFont val="Tahoma"/>
            <family val="2"/>
          </rPr>
          <t>Denver Fatt:</t>
        </r>
        <r>
          <rPr>
            <sz val="9"/>
            <color indexed="81"/>
            <rFont val="Tahoma"/>
            <family val="2"/>
          </rPr>
          <t xml:space="preserve">
Annual took place here, they did not do monthlies with us at this time.</t>
        </r>
      </text>
    </comment>
    <comment ref="V196" authorId="83" shapeId="0" xr:uid="{6A44106C-2080-49D9-95C4-A63432E39A49}">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V197" authorId="84" shapeId="0" xr:uid="{EB4FE389-81B6-476E-82F1-950FCAAC7365}">
      <text>
        <t>[Threaded comment]
Your version of Excel allows you to read this threaded comment; however, any edits to it will get removed if the file is opened in a newer version of Excel. Learn more: https://go.microsoft.com/fwlink/?linkid=870924
Comment:
    No Access. Fob did not work</t>
      </text>
    </comment>
    <comment ref="O199" authorId="12" shapeId="0" xr:uid="{B34DBAB6-F5F3-4A07-863F-01728CCA3E80}">
      <text>
        <r>
          <rPr>
            <b/>
            <sz val="9"/>
            <color indexed="81"/>
            <rFont val="Tahoma"/>
            <family val="2"/>
          </rPr>
          <t>Weston, Tanya:</t>
        </r>
        <r>
          <rPr>
            <sz val="9"/>
            <color indexed="81"/>
            <rFont val="Tahoma"/>
            <family val="2"/>
          </rPr>
          <t xml:space="preserve">
booked april 12</t>
        </r>
      </text>
    </comment>
    <comment ref="O200" authorId="12" shapeId="0" xr:uid="{E9B0CBE0-8060-4229-B943-FBB55C92E18D}">
      <text>
        <r>
          <rPr>
            <b/>
            <sz val="9"/>
            <color indexed="81"/>
            <rFont val="Tahoma"/>
            <family val="2"/>
          </rPr>
          <t>Weston, Tanya:</t>
        </r>
        <r>
          <rPr>
            <sz val="9"/>
            <color indexed="81"/>
            <rFont val="Tahoma"/>
            <family val="2"/>
          </rPr>
          <t xml:space="preserve">
booked april 12</t>
        </r>
      </text>
    </comment>
    <comment ref="V208" authorId="85" shapeId="0" xr:uid="{7D73B2C1-21C4-4946-A9C9-84B2E089FA63}">
      <text>
        <t>[Threaded comment]
Your version of Excel allows you to read this threaded comment; however, any edits to it will get removed if the file is opened in a newer version of Excel. Learn more: https://go.microsoft.com/fwlink/?linkid=870924
Comment:
    Booked Nov 1&amp; 2</t>
      </text>
    </comment>
    <comment ref="P210" authorId="4" shapeId="0" xr:uid="{6777E902-1E9A-4A52-921E-55A60824FF13}">
      <text>
        <r>
          <rPr>
            <b/>
            <sz val="9"/>
            <color indexed="81"/>
            <rFont val="Tahoma"/>
            <family val="2"/>
          </rPr>
          <t>Amanda Macgarvey:</t>
        </r>
        <r>
          <rPr>
            <sz val="9"/>
            <color indexed="81"/>
            <rFont val="Tahoma"/>
            <family val="2"/>
          </rPr>
          <t xml:space="preserve">
Glass rod installed during visit</t>
        </r>
      </text>
    </comment>
    <comment ref="J213" authorId="0" shapeId="0" xr:uid="{948704A1-36DF-44DD-ACB5-83334ABD4BBA}">
      <text>
        <r>
          <rPr>
            <b/>
            <sz val="9"/>
            <color indexed="81"/>
            <rFont val="Tahoma"/>
            <family val="2"/>
          </rPr>
          <t>Samantha D'Amour:</t>
        </r>
        <r>
          <rPr>
            <sz val="9"/>
            <color indexed="81"/>
            <rFont val="Tahoma"/>
            <family val="2"/>
          </rPr>
          <t xml:space="preserve">
was 2nd Tuesday</t>
        </r>
      </text>
    </comment>
    <comment ref="W219" authorId="86" shapeId="0" xr:uid="{A67E850C-CCB7-4DEE-8F72-68F863A6A642}">
      <text>
        <t>[Threaded comment]
Your version of Excel allows you to read this threaded comment; however, any edits to it will get removed if the file is opened in a newer version of Excel. Learn more: https://go.microsoft.com/fwlink/?linkid=870924
Comment:
    No Access - Key issue to be resolved. Do not charge</t>
      </text>
    </comment>
    <comment ref="V223" authorId="87" shapeId="0" xr:uid="{BDB30191-6ACD-451A-9D33-3F669E1A6376}">
      <text>
        <t>[Threaded comment]
Your version of Excel allows you to read this threaded comment; however, any edits to it will get removed if the file is opened in a newer version of Excel. Learn more: https://go.microsoft.com/fwlink/?linkid=870924
Comment:
    Booked Nov 3</t>
      </text>
    </comment>
    <comment ref="O225" authorId="4" shapeId="0" xr:uid="{5B689072-EB08-4A9A-ADB9-AAAB501DC02B}">
      <text>
        <r>
          <rPr>
            <b/>
            <sz val="9"/>
            <color indexed="81"/>
            <rFont val="Tahoma"/>
            <family val="2"/>
          </rPr>
          <t>Amanda Macgarvey:</t>
        </r>
        <r>
          <rPr>
            <sz val="9"/>
            <color indexed="81"/>
            <rFont val="Tahoma"/>
            <family val="2"/>
          </rPr>
          <t xml:space="preserve">
Elevator recall &amp; Fan shut down.</t>
        </r>
      </text>
    </comment>
    <comment ref="V225" authorId="88" shapeId="0" xr:uid="{AA461ECC-C186-4606-8C95-5E9A0A2C6E38}">
      <text>
        <t>[Threaded comment]
Your version of Excel allows you to read this threaded comment; however, any edits to it will get removed if the file is opened in a newer version of Excel. Learn more: https://go.microsoft.com/fwlink/?linkid=870924
Comment:
    On hold due to panel issues Oct 2023 - KW</t>
      </text>
    </comment>
    <comment ref="W225" authorId="89" shapeId="0" xr:uid="{66EAAC0B-C917-4BCF-B41B-48A23E937716}">
      <text>
        <t>[Threaded comment]
Your version of Excel allows you to read this threaded comment; however, any edits to it will get removed if the file is opened in a newer version of Excel. Learn more: https://go.microsoft.com/fwlink/?linkid=870924
Comment:
    On hold due to panel issues Oct 2023 - KW</t>
      </text>
    </comment>
    <comment ref="T228" authorId="90" shapeId="0" xr:uid="{D82DD3E5-0444-40E3-A5F7-1E6CE627E9B8}">
      <text>
        <t>[Threaded comment]
Your version of Excel allows you to read this threaded comment; however, any edits to it will get removed if the file is opened in a newer version of Excel. Learn more: https://go.microsoft.com/fwlink/?linkid=870924
Comment:
    Don't charge for this service. We showed up during nap-time zzz</t>
      </text>
    </comment>
    <comment ref="W228" authorId="91" shapeId="0" xr:uid="{C94E3B24-8BE4-45D4-A0DD-9BC53C8C252D}">
      <text>
        <t>[Threaded comment]
Your version of Excel allows you to read this threaded comment; however, any edits to it will get removed if the file is opened in a newer version of Excel. Learn more: https://go.microsoft.com/fwlink/?linkid=870924
Comment:
    Arrived during naptime for daycare. Do not charge please</t>
      </text>
    </comment>
    <comment ref="O230" authorId="53" shapeId="0" xr:uid="{204A1326-88C5-4F56-A2EF-F1AB9A88340B}">
      <text>
        <r>
          <rPr>
            <b/>
            <sz val="9"/>
            <color indexed="81"/>
            <rFont val="Tahoma"/>
            <family val="2"/>
          </rPr>
          <t>vheinrich:</t>
        </r>
        <r>
          <rPr>
            <sz val="9"/>
            <color indexed="81"/>
            <rFont val="Tahoma"/>
            <family val="2"/>
          </rPr>
          <t xml:space="preserve">
do not charge - was not added to the monthly route sheet</t>
        </r>
      </text>
    </comment>
    <comment ref="P230" authorId="53" shapeId="0" xr:uid="{0CCA4226-2D56-4BD0-8E54-ECBB7F6890F6}">
      <text>
        <r>
          <rPr>
            <b/>
            <sz val="9"/>
            <color indexed="81"/>
            <rFont val="Tahoma"/>
            <family val="2"/>
          </rPr>
          <t>vheinrich:</t>
        </r>
        <r>
          <rPr>
            <sz val="9"/>
            <color indexed="81"/>
            <rFont val="Tahoma"/>
            <family val="2"/>
          </rPr>
          <t xml:space="preserve">
do not charge - was not added to the monthly route sheet</t>
        </r>
      </text>
    </comment>
    <comment ref="Q230" authorId="53" shapeId="0" xr:uid="{6ED83991-265E-4165-8837-F89F54EEFF3C}">
      <text>
        <r>
          <rPr>
            <b/>
            <sz val="9"/>
            <color indexed="81"/>
            <rFont val="Tahoma"/>
            <family val="2"/>
          </rPr>
          <t>vheinrich:</t>
        </r>
        <r>
          <rPr>
            <sz val="9"/>
            <color indexed="81"/>
            <rFont val="Tahoma"/>
            <family val="2"/>
          </rPr>
          <t xml:space="preserve">
do not charge - was not added to the monthly route sheet</t>
        </r>
      </text>
    </comment>
    <comment ref="R230" authorId="53" shapeId="0" xr:uid="{6B5098D9-D402-4850-9C0F-A6D21E2BC6CA}">
      <text>
        <r>
          <rPr>
            <b/>
            <sz val="9"/>
            <color indexed="81"/>
            <rFont val="Tahoma"/>
            <family val="2"/>
          </rPr>
          <t>vheinrich:</t>
        </r>
        <r>
          <rPr>
            <sz val="9"/>
            <color indexed="81"/>
            <rFont val="Tahoma"/>
            <family val="2"/>
          </rPr>
          <t xml:space="preserve">
do not charge - was not added to the monthly route sheet</t>
        </r>
      </text>
    </comment>
    <comment ref="J233" authorId="0" shapeId="0" xr:uid="{D998B995-908B-4EAF-8840-1587B44C3EF6}">
      <text>
        <r>
          <rPr>
            <b/>
            <sz val="9"/>
            <color indexed="81"/>
            <rFont val="Tahoma"/>
            <family val="2"/>
          </rPr>
          <t>Samantha D'Amour:</t>
        </r>
        <r>
          <rPr>
            <sz val="9"/>
            <color indexed="81"/>
            <rFont val="Tahoma"/>
            <family val="2"/>
          </rPr>
          <t xml:space="preserve">
was 2nd Tuesday</t>
        </r>
      </text>
    </comment>
    <comment ref="R233" authorId="92" shapeId="0" xr:uid="{4AB29D02-ED1E-40EF-B088-5858D9012D48}">
      <text>
        <t>[Threaded comment]
Your version of Excel allows you to read this threaded comment; however, any edits to it will get removed if the file is opened in a newer version of Excel. Learn more: https://go.microsoft.com/fwlink/?linkid=870924
Comment:
    Booked July 5</t>
      </text>
    </comment>
    <comment ref="Q234" authorId="1" shapeId="0" xr:uid="{76DDEE15-AAC6-465F-9B6A-F391605BE7C3}">
      <text>
        <r>
          <rPr>
            <b/>
            <sz val="9"/>
            <color indexed="81"/>
            <rFont val="Tahoma"/>
            <family val="2"/>
          </rPr>
          <t>Denver Fatt:</t>
        </r>
        <r>
          <rPr>
            <sz val="9"/>
            <color indexed="81"/>
            <rFont val="Tahoma"/>
            <family val="2"/>
          </rPr>
          <t xml:space="preserve">
Charge for this service. Keys did not work.</t>
        </r>
      </text>
    </comment>
    <comment ref="H235" authorId="0" shapeId="0" xr:uid="{A80A6FC8-5072-4213-8103-6AFAC1604C2C}">
      <text>
        <r>
          <rPr>
            <b/>
            <sz val="9"/>
            <color indexed="81"/>
            <rFont val="Tahoma"/>
            <family val="2"/>
          </rPr>
          <t>Samantha D'Amour:</t>
        </r>
        <r>
          <rPr>
            <sz val="9"/>
            <color indexed="81"/>
            <rFont val="Tahoma"/>
            <family val="2"/>
          </rPr>
          <t xml:space="preserve">
Have requested keys in April and May 2023</t>
        </r>
      </text>
    </comment>
    <comment ref="W236" authorId="93" shapeId="0" xr:uid="{D95D0D27-8E85-491E-BDF5-9BA4D7CD6DEF}">
      <text>
        <t>[Threaded comment]
Your version of Excel allows you to read this threaded comment; however, any edits to it will get removed if the file is opened in a newer version of Excel. Learn more: https://go.microsoft.com/fwlink/?linkid=870924
Comment:
    Annual usually in Dec. Not scheduled as of Dec. 8th. MBT was done in Dec</t>
      </text>
    </comment>
    <comment ref="P237" authorId="12" shapeId="0" xr:uid="{8C34A57B-AA65-4D8A-A662-3F3D80474D6B}">
      <text>
        <r>
          <rPr>
            <b/>
            <sz val="9"/>
            <color indexed="81"/>
            <rFont val="Tahoma"/>
            <family val="2"/>
          </rPr>
          <t>Weston, Tanya:</t>
        </r>
        <r>
          <rPr>
            <sz val="9"/>
            <color indexed="81"/>
            <rFont val="Tahoma"/>
            <family val="2"/>
          </rPr>
          <t xml:space="preserve">
may 29
suggested skip monthly June 7 but add yes to box as done in May </t>
        </r>
      </text>
    </comment>
    <comment ref="Q237" authorId="1" shapeId="0" xr:uid="{97FFF269-01EB-4FEC-82FD-DD6A08C8A3F2}">
      <text>
        <r>
          <rPr>
            <b/>
            <sz val="9"/>
            <color indexed="81"/>
            <rFont val="Tahoma"/>
            <family val="2"/>
          </rPr>
          <t>Denver Fatt:</t>
        </r>
        <r>
          <rPr>
            <sz val="9"/>
            <color indexed="81"/>
            <rFont val="Tahoma"/>
            <family val="2"/>
          </rPr>
          <t xml:space="preserve">
Charge for this service.</t>
        </r>
      </text>
    </comment>
    <comment ref="V237" authorId="94" shapeId="0" xr:uid="{F6800458-A58D-4C31-92DF-652B5CC68BDB}">
      <text>
        <t>[Threaded comment]
Your version of Excel allows you to read this threaded comment; however, any edits to it will get removed if the file is opened in a newer version of Excel. Learn more: https://go.microsoft.com/fwlink/?linkid=870924
Comment:
    Keys were missing from ring. Do not charge</t>
      </text>
    </comment>
    <comment ref="O238" authorId="0" shapeId="0" xr:uid="{921BF4F3-A141-471A-98D4-056B6382A9FC}">
      <text>
        <r>
          <rPr>
            <b/>
            <sz val="9"/>
            <color indexed="81"/>
            <rFont val="Tahoma"/>
            <family val="2"/>
          </rPr>
          <t>Samantha D'Amour:</t>
        </r>
        <r>
          <rPr>
            <sz val="9"/>
            <color indexed="81"/>
            <rFont val="Tahoma"/>
            <family val="2"/>
          </rPr>
          <t xml:space="preserve">
Do not charge for this service.
Dan left before we arrive on site. This needs to be moved</t>
        </r>
      </text>
    </comment>
    <comment ref="P238" authorId="0" shapeId="0" xr:uid="{66142B23-8BF2-4EEE-8079-899D5151AB77}">
      <text>
        <r>
          <rPr>
            <b/>
            <sz val="9"/>
            <color indexed="81"/>
            <rFont val="Tahoma"/>
            <family val="2"/>
          </rPr>
          <t>Samantha D'Amour:</t>
        </r>
        <r>
          <rPr>
            <sz val="9"/>
            <color indexed="81"/>
            <rFont val="Tahoma"/>
            <family val="2"/>
          </rPr>
          <t xml:space="preserve">
Do not charge for this service.
Dan left before we arrive on site. This needs to be moved</t>
        </r>
      </text>
    </comment>
    <comment ref="Q238" authorId="0" shapeId="0" xr:uid="{42A24B03-7EE9-48DF-A57E-0E09494FD118}">
      <text>
        <r>
          <rPr>
            <b/>
            <sz val="9"/>
            <color indexed="81"/>
            <rFont val="Tahoma"/>
            <family val="2"/>
          </rPr>
          <t>Samantha D'Amour:</t>
        </r>
        <r>
          <rPr>
            <sz val="9"/>
            <color indexed="81"/>
            <rFont val="Tahoma"/>
            <family val="2"/>
          </rPr>
          <t xml:space="preserve">
Do not charge for this service.
Dan left before we arrive on site. This needs to be moved</t>
        </r>
      </text>
    </comment>
    <comment ref="U245" authorId="95" shapeId="0" xr:uid="{0D6AB1D4-5084-43CD-BD36-54D03D14F502}">
      <text>
        <t>[Threaded comment]
Your version of Excel allows you to read this threaded comment; however, any edits to it will get removed if the file is opened in a newer version of Excel. Learn more: https://go.microsoft.com/fwlink/?linkid=870924
Comment:
    Tested in Oct. Annual confirmed for Oct 19th</t>
      </text>
    </comment>
    <comment ref="V246" authorId="96" shapeId="0" xr:uid="{AAB43843-648D-4337-B2BC-5F1524965FD7}">
      <text>
        <t>[Threaded comment]
Your version of Excel allows you to read this threaded comment; however, any edits to it will get removed if the file is opened in a newer version of Excel. Learn more: https://go.microsoft.com/fwlink/?linkid=870924
Comment:
    Annual done Oct 27 &amp; Nov 15</t>
      </text>
    </comment>
    <comment ref="U249" authorId="97" shapeId="0" xr:uid="{AD2CA8E5-FC01-476F-A1EA-08273D13B3E8}">
      <text>
        <t>[Threaded comment]
Your version of Excel allows you to read this threaded comment; however, any edits to it will get removed if the file is opened in a newer version of Excel. Learn more: https://go.microsoft.com/fwlink/?linkid=870924
Comment:
    Tested in Oct. Annual Scheduled Oct 30.</t>
      </text>
    </comment>
    <comment ref="W253" authorId="98" shapeId="0" xr:uid="{F8A2CCEA-3E54-450E-B00F-8076C9B1A831}">
      <text>
        <t>[Threaded comment]
Your version of Excel allows you to read this threaded comment; however, any edits to it will get removed if the file is opened in a newer version of Excel. Learn more: https://go.microsoft.com/fwlink/?linkid=870924
Comment:
    Charge for this service. MBT was performed during a service call on Dec 13/23</t>
      </text>
    </comment>
    <comment ref="R254" authorId="99" shapeId="0" xr:uid="{81A17AD7-FD77-443B-A284-E4CDD45B8380}">
      <text>
        <t>[Threaded comment]
Your version of Excel allows you to read this threaded comment; however, any edits to it will get removed if the file is opened in a newer version of Excel. Learn more: https://go.microsoft.com/fwlink/?linkid=870924
Comment:
    Booked July 7</t>
      </text>
    </comment>
    <comment ref="W255" authorId="100" shapeId="0" xr:uid="{5D4D3A85-EC8E-45A2-86FB-A9FDF62B0D18}">
      <text>
        <t>[Threaded comment]
Your version of Excel allows you to read this threaded comment; however, any edits to it will get removed if the file is opened in a newer version of Excel. Learn more: https://go.microsoft.com/fwlink/?linkid=870924
Comment:
    MBT done during return for annual on Dec. 1st</t>
      </text>
    </comment>
    <comment ref="P256" authorId="4" shapeId="0" xr:uid="{A2DB3A5A-A954-4094-AB68-632B4ABAA406}">
      <text>
        <r>
          <rPr>
            <b/>
            <sz val="9"/>
            <color indexed="81"/>
            <rFont val="Tahoma"/>
            <family val="2"/>
          </rPr>
          <t>Amanda Macgarvey:</t>
        </r>
        <r>
          <rPr>
            <sz val="9"/>
            <color indexed="81"/>
            <rFont val="Tahoma"/>
            <family val="2"/>
          </rPr>
          <t xml:space="preserve">
No answer from monitoring</t>
        </r>
      </text>
    </comment>
    <comment ref="R256" authorId="53" shapeId="0" xr:uid="{095B5428-3BCF-43A5-AE3B-E58E39AFA7D0}">
      <text>
        <r>
          <rPr>
            <b/>
            <sz val="9"/>
            <color indexed="81"/>
            <rFont val="Tahoma"/>
            <family val="2"/>
          </rPr>
          <t>vheinrich:</t>
        </r>
        <r>
          <rPr>
            <sz val="9"/>
            <color indexed="81"/>
            <rFont val="Tahoma"/>
            <family val="2"/>
          </rPr>
          <t xml:space="preserve">
monitoring password changed - could not be put on test</t>
        </r>
      </text>
    </comment>
    <comment ref="V256" authorId="101" shapeId="0" xr:uid="{9262D33A-842E-4205-BA17-81A2C468FB3C}">
      <text>
        <t>[Threaded comment]
Your version of Excel allows you to read this threaded comment; however, any edits to it will get removed if the file is opened in a newer version of Excel. Learn more: https://go.microsoft.com/fwlink/?linkid=870924
Comment:
    (interconnected with 9838 Second St). Not tested due to complicated testing process. Techs spoke with KW and chose to skip this month. Do not charge for this service. Testing process to be determined asap</t>
      </text>
    </comment>
    <comment ref="P258" authorId="4" shapeId="0" xr:uid="{F2183998-4CBC-434F-98DB-F5EAA489ECBA}">
      <text>
        <r>
          <rPr>
            <b/>
            <sz val="9"/>
            <color indexed="81"/>
            <rFont val="Tahoma"/>
            <family val="2"/>
          </rPr>
          <t>Amanda Macgarvey:</t>
        </r>
        <r>
          <rPr>
            <sz val="9"/>
            <color indexed="81"/>
            <rFont val="Tahoma"/>
            <family val="2"/>
          </rPr>
          <t xml:space="preserve">
2 glass rods installed during visit</t>
        </r>
      </text>
    </comment>
    <comment ref="T260" authorId="53" shapeId="0" xr:uid="{BDBF7BA5-A60B-437C-B356-31DB93A0DA05}">
      <text>
        <r>
          <rPr>
            <b/>
            <sz val="9"/>
            <color indexed="81"/>
            <rFont val="Tahoma"/>
            <family val="2"/>
          </rPr>
          <t>vheinrich:</t>
        </r>
        <r>
          <rPr>
            <sz val="9"/>
            <color indexed="81"/>
            <rFont val="Tahoma"/>
            <family val="2"/>
          </rPr>
          <t xml:space="preserve">
please charge - fob didn't work </t>
        </r>
      </text>
    </comment>
    <comment ref="O261" authorId="0" shapeId="0" xr:uid="{B08A10AA-ED71-4CFB-A72A-9ADAB75BD159}">
      <text>
        <r>
          <rPr>
            <b/>
            <sz val="9"/>
            <color indexed="81"/>
            <rFont val="Tahoma"/>
            <family val="2"/>
          </rPr>
          <t>Samantha D'Amour:</t>
        </r>
        <r>
          <rPr>
            <sz val="9"/>
            <color indexed="81"/>
            <rFont val="Tahoma"/>
            <family val="2"/>
          </rPr>
          <t xml:space="preserve">
Charge for this service.
Techs attended site and coiuld not get a hold of Merle who is our site contact and has keys.</t>
        </r>
      </text>
    </comment>
    <comment ref="U261" authorId="102" shapeId="0" xr:uid="{9FAB2F5A-CDE5-442D-85F7-F9AC42EC74FA}">
      <text>
        <t>[Threaded comment]
Your version of Excel allows you to read this threaded comment; however, any edits to it will get removed if the file is opened in a newer version of Excel. Learn more: https://go.microsoft.com/fwlink/?linkid=870924
Comment:
    Scheduled Oct 25. Not tested on MBT this month</t>
      </text>
    </comment>
    <comment ref="W261" authorId="103" shapeId="0" xr:uid="{4000B9F6-6F47-43EC-AB02-3B08CC2C9CD8}">
      <text>
        <t>[Threaded comment]
Your version of Excel allows you to read this threaded comment; however, any edits to it will get removed if the file is opened in a newer version of Excel. Learn more: https://go.microsoft.com/fwlink/?linkid=870924
Comment:
    BM was off-site and could not provide access. Charge for this service please</t>
      </text>
    </comment>
    <comment ref="Q266" authorId="12" shapeId="0" xr:uid="{E6E76E9B-A57F-49FB-B085-84C09092D7E0}">
      <text>
        <r>
          <rPr>
            <b/>
            <sz val="9"/>
            <color indexed="81"/>
            <rFont val="Tahoma"/>
            <family val="2"/>
          </rPr>
          <t>Weston, Tanya:</t>
        </r>
        <r>
          <rPr>
            <sz val="9"/>
            <color indexed="81"/>
            <rFont val="Tahoma"/>
            <family val="2"/>
          </rPr>
          <t xml:space="preserve">
booked June 8</t>
        </r>
      </text>
    </comment>
    <comment ref="W269" authorId="104" shapeId="0" xr:uid="{B3D63F2E-63F7-4E14-B5E4-8D5ED28BCD1D}">
      <text>
        <t>[Threaded comment]
Your version of Excel allows you to read this threaded comment; however, any edits to it will get removed if the file is opened in a newer version of Excel. Learn more: https://go.microsoft.com/fwlink/?linkid=870924
Comment:
    Annual not scheduled in Dec as of Dec.4. MBT was performed this month.</t>
      </text>
    </comment>
    <comment ref="T271" authorId="105" shapeId="0" xr:uid="{68F25821-9C78-4B72-9468-F375EBAF8BB0}">
      <text>
        <t>[Threaded comment]
Your version of Excel allows you to read this threaded comment; however, any edits to it will get removed if the file is opened in a newer version of Excel. Learn more: https://go.microsoft.com/fwlink/?linkid=870924
Comment:
    Booked September 8</t>
      </text>
    </comment>
    <comment ref="W273" authorId="106" shapeId="0" xr:uid="{2960398C-EB24-44DB-B745-77576A6FEC52}">
      <text>
        <t>[Threaded comment]
Your version of Excel allows you to read this threaded comment; however, any edits to it will get removed if the file is opened in a newer version of Excel. Learn more: https://go.microsoft.com/fwlink/?linkid=870924
Comment:
    Pre-paid invoice for Oct-Dec. Use unapplied payment to credit invoice</t>
      </text>
    </comment>
    <comment ref="T274" authorId="107" shapeId="0" xr:uid="{B7B9F703-44B4-4709-8C45-B498F60AAEA1}">
      <text>
        <t>[Threaded comment]
Your version of Excel allows you to read this threaded comment; however, any edits to it will get removed if the file is opened in a newer version of Excel. Learn more: https://go.microsoft.com/fwlink/?linkid=870924
Comment:
    Not scheduled. We tested in Sept if this doesn't get scheduled</t>
      </text>
    </comment>
    <comment ref="U278" authorId="108" shapeId="0" xr:uid="{B7033CA6-7188-4F8E-B0FD-1B3BEB249BB2}">
      <text>
        <t xml:space="preserve">[Threaded comment]
Your version of Excel allows you to read this threaded comment; however, any edits to it will get removed if the file is opened in a newer version of Excel. Learn more: https://go.microsoft.com/fwlink/?linkid=870924
Comment:
    Technicians were on hold for with Chubb for total of 1 hour. Denver emailed property manager to inform of the issue. Test not completed but please charge. </t>
      </text>
    </comment>
    <comment ref="V278" authorId="109" shapeId="0" xr:uid="{EA787365-E0A9-4446-A23C-EE7AB5095BF9}">
      <text>
        <t>[Threaded comment]
Your version of Excel allows you to read this threaded comment; however, any edits to it will get removed if the file is opened in a newer version of Excel. Learn more: https://go.microsoft.com/fwlink/?linkid=870924
Comment:
    Charge for this service. Waited 50 minutes on hold &amp; 30 minutes on site for chubb to pick up.</t>
      </text>
    </comment>
    <comment ref="V280" authorId="110" shapeId="0" xr:uid="{5C3CCCCA-BE9D-425B-9394-6465A7E74221}">
      <text>
        <t>[Threaded comment]
Your version of Excel allows you to read this threaded comment; however, any edits to it will get removed if the file is opened in a newer version of Excel. Learn more: https://go.microsoft.com/fwlink/?linkid=870924
Comment:
    We visited in error, annual on Nov 2nd. Do not charge.</t>
      </text>
    </comment>
    <comment ref="U281" authorId="111" shapeId="0" xr:uid="{23CA7D1E-63DF-4E58-BB5D-9893B8F16949}">
      <text>
        <t>[Threaded comment]
Your version of Excel allows you to read this threaded comment; however, any edits to it will get removed if the file is opened in a newer version of Excel. Learn more: https://go.microsoft.com/fwlink/?linkid=870924
Comment:
    site in limbo, has new annual service provider. Inquired if monthly testing is switching as well.
Reply:
    Service cancelled</t>
      </text>
    </comment>
    <comment ref="P282" authorId="4" shapeId="0" xr:uid="{78D9D5E7-56B1-474E-A1BB-F97D4AA404CE}">
      <text>
        <r>
          <rPr>
            <b/>
            <sz val="9"/>
            <color indexed="81"/>
            <rFont val="Tahoma"/>
            <family val="2"/>
          </rPr>
          <t>Amanda Macgarvey:</t>
        </r>
        <r>
          <rPr>
            <sz val="9"/>
            <color indexed="81"/>
            <rFont val="Tahoma"/>
            <family val="2"/>
          </rPr>
          <t xml:space="preserve">
Building has had occupancy revoked</t>
        </r>
      </text>
    </comment>
    <comment ref="R282" authorId="4" shapeId="0" xr:uid="{9926372D-0A7A-4B1B-9003-F49DD1545CC2}">
      <text>
        <r>
          <rPr>
            <b/>
            <sz val="9"/>
            <color indexed="81"/>
            <rFont val="Tahoma"/>
            <family val="2"/>
          </rPr>
          <t>Amanda Macgarvey:</t>
        </r>
        <r>
          <rPr>
            <sz val="9"/>
            <color indexed="81"/>
            <rFont val="Tahoma"/>
            <family val="2"/>
          </rPr>
          <t xml:space="preserve">
Building has had occupancy revoked</t>
        </r>
      </text>
    </comment>
    <comment ref="S282" authorId="4" shapeId="0" xr:uid="{F47721BB-4C88-48D2-B8D9-9819854ABCB1}">
      <text>
        <r>
          <rPr>
            <b/>
            <sz val="9"/>
            <color indexed="81"/>
            <rFont val="Tahoma"/>
            <family val="2"/>
          </rPr>
          <t>Amanda Macgarvey:</t>
        </r>
        <r>
          <rPr>
            <sz val="9"/>
            <color indexed="81"/>
            <rFont val="Tahoma"/>
            <family val="2"/>
          </rPr>
          <t xml:space="preserve">
Building has had occupancy revoked</t>
        </r>
      </text>
    </comment>
    <comment ref="T282" authorId="4" shapeId="0" xr:uid="{B6A596CB-8FE2-4EE4-91BC-21587F2783E8}">
      <text>
        <r>
          <rPr>
            <b/>
            <sz val="9"/>
            <color indexed="81"/>
            <rFont val="Tahoma"/>
            <family val="2"/>
          </rPr>
          <t>Amanda Macgarvey:</t>
        </r>
        <r>
          <rPr>
            <sz val="9"/>
            <color indexed="81"/>
            <rFont val="Tahoma"/>
            <family val="2"/>
          </rPr>
          <t xml:space="preserve">
Building has had occupancy revoked</t>
        </r>
      </text>
    </comment>
    <comment ref="U282" authorId="4" shapeId="0" xr:uid="{4AB5482E-FAB8-4F45-8194-93D256E8E19C}">
      <text>
        <r>
          <rPr>
            <b/>
            <sz val="9"/>
            <color indexed="81"/>
            <rFont val="Tahoma"/>
            <family val="2"/>
          </rPr>
          <t>Amanda Macgarvey:</t>
        </r>
        <r>
          <rPr>
            <sz val="9"/>
            <color indexed="81"/>
            <rFont val="Tahoma"/>
            <family val="2"/>
          </rPr>
          <t xml:space="preserve">
Building has had occupancy revoked</t>
        </r>
      </text>
    </comment>
    <comment ref="V282" authorId="112" shapeId="0" xr:uid="{7A6EE2A7-A75C-4303-A85A-37EDAAAC416D}">
      <text>
        <t>[Threaded comment]
Your version of Excel allows you to read this threaded comment; however, any edits to it will get removed if the file is opened in a newer version of Excel. Learn more: https://go.microsoft.com/fwlink/?linkid=870924
Comment:
    Condemned. Occupancy revoked</t>
      </text>
    </comment>
    <comment ref="V283" authorId="113" shapeId="0" xr:uid="{D90923A5-5A18-4409-B998-F2139FA01366}">
      <text>
        <t>[Threaded comment]
Your version of Excel allows you to read this threaded comment; however, any edits to it will get removed if the file is opened in a newer version of Excel. Learn more: https://go.microsoft.com/fwlink/?linkid=870924
Comment:
    MBT done Nov/23. No annual scheduled as of Nov 8th.</t>
      </text>
    </comment>
    <comment ref="B285" authorId="0" shapeId="0" xr:uid="{8401F000-0BFA-4F3B-B8BA-76F31E86A690}">
      <text>
        <r>
          <rPr>
            <b/>
            <sz val="9"/>
            <color indexed="81"/>
            <rFont val="Tahoma"/>
            <family val="2"/>
          </rPr>
          <t>Samantha D'Amour:</t>
        </r>
        <r>
          <rPr>
            <sz val="9"/>
            <color indexed="81"/>
            <rFont val="Tahoma"/>
            <family val="2"/>
          </rPr>
          <t xml:space="preserve">
was Brown Bros.</t>
        </r>
      </text>
    </comment>
    <comment ref="T286" authorId="114" shapeId="0" xr:uid="{01A5F120-440C-46A2-B018-D37CFA39A4A8}">
      <text>
        <t>[Threaded comment]
Your version of Excel allows you to read this threaded comment; however, any edits to it will get removed if the file is opened in a newer version of Excel. Learn more: https://go.microsoft.com/fwlink/?linkid=870924
Comment:
    Booked September 5</t>
      </text>
    </comment>
    <comment ref="P287" authorId="4" shapeId="0" xr:uid="{CE947236-DBCF-41AF-8289-AC490BBE3B65}">
      <text>
        <r>
          <rPr>
            <b/>
            <sz val="9"/>
            <color indexed="81"/>
            <rFont val="Tahoma"/>
            <family val="2"/>
          </rPr>
          <t>Amanda Macgarvey:</t>
        </r>
        <r>
          <rPr>
            <sz val="9"/>
            <color indexed="81"/>
            <rFont val="Tahoma"/>
            <family val="2"/>
          </rPr>
          <t xml:space="preserve">
elctrical room door was replaced. Need new key</t>
        </r>
      </text>
    </comment>
    <comment ref="T288" authorId="115" shapeId="0" xr:uid="{505BCF51-DD06-4A66-B842-44E7BAA3D610}">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U288" authorId="116" shapeId="0" xr:uid="{EC53BA0F-B4BF-46F2-A541-FC920350D8EA}">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V288" authorId="117" shapeId="0" xr:uid="{FF172617-7DF4-4B59-8FF3-D4BD1F9D95BF}">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W288" authorId="118" shapeId="0" xr:uid="{AC9C29E3-A79C-4F4C-93FE-424236C689A7}">
      <text>
        <t xml:space="preserve">[Threaded comment]
Your version of Excel allows you to read this threaded comment; however, any edits to it will get removed if the file is opened in a newer version of Excel. Learn more: https://go.microsoft.com/fwlink/?linkid=870924
Comment:
    Do not charge - on hold for now - site changed owners
</t>
      </text>
    </comment>
    <comment ref="O290" authorId="4" shapeId="0" xr:uid="{4F2284C2-AF0C-482F-BE44-9E74E9A51E7E}">
      <text>
        <r>
          <rPr>
            <b/>
            <sz val="9"/>
            <color indexed="81"/>
            <rFont val="Tahoma"/>
            <family val="2"/>
          </rPr>
          <t>Amanda Macgarvey:</t>
        </r>
        <r>
          <rPr>
            <sz val="9"/>
            <color indexed="81"/>
            <rFont val="Tahoma"/>
            <family val="2"/>
          </rPr>
          <t xml:space="preserve">
We skipped it</t>
        </r>
      </text>
    </comment>
    <comment ref="Q291" authorId="119" shapeId="0" xr:uid="{CD3CA735-8E86-49AD-A822-F3FFAE8371EF}">
      <text>
        <t>[Threaded comment]
Your version of Excel allows you to read this threaded comment; however, any edits to it will get removed if the file is opened in a newer version of Excel. Learn more: https://go.microsoft.com/fwlink/?linkid=870924
Comment:
    Annual Booked June 27-28</t>
      </text>
    </comment>
    <comment ref="U291" authorId="120" shapeId="0" xr:uid="{52862CD0-3790-4D5C-B56C-7E9030E65296}">
      <text>
        <t xml:space="preserve">[Threaded comment]
Your version of Excel allows you to read this threaded comment; however, any edits to it will get removed if the file is opened in a newer version of Excel. Learn more: https://go.microsoft.com/fwlink/?linkid=870924
Comment:
    Technicians were unfamiliar with route and did not know how to gain access to the building. Do not charge for this service. </t>
      </text>
    </comment>
    <comment ref="S292" authorId="121" shapeId="0" xr:uid="{8F5684F6-EB07-45D1-8F27-F57AC0082F70}">
      <text>
        <t>[Threaded comment]
Your version of Excel allows you to read this threaded comment; however, any edits to it will get removed if the file is opened in a newer version of Excel. Learn more: https://go.microsoft.com/fwlink/?linkid=870924
Comment:
    Booked August 2</t>
      </text>
    </comment>
    <comment ref="V294" authorId="122" shapeId="0" xr:uid="{7AA11BDD-C13D-48D9-A1AB-1BB2E7B2348B}">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T296" authorId="123" shapeId="0" xr:uid="{15A8D732-21D3-49AD-9648-A06DCCD1A7B8}">
      <text>
        <t>[Threaded comment]
Your version of Excel allows you to read this threaded comment; however, any edits to it will get removed if the file is opened in a newer version of Excel. Learn more: https://go.microsoft.com/fwlink/?linkid=870924
Comment:
    Annual done September 8</t>
      </text>
    </comment>
    <comment ref="V297" authorId="124" shapeId="0" xr:uid="{327512D4-D878-4F6D-9630-D1F0AE6BFED9}">
      <text>
        <t>[Threaded comment]
Your version of Excel allows you to read this threaded comment; however, any edits to it will get removed if the file is opened in a newer version of Excel. Learn more: https://go.microsoft.com/fwlink/?linkid=870924
Comment:
    BOOKED NOV 3</t>
      </text>
    </comment>
    <comment ref="Q298" authorId="53" shapeId="0" xr:uid="{2A03D84F-ED75-4F22-9883-FF378C67B619}">
      <text>
        <r>
          <rPr>
            <b/>
            <sz val="9"/>
            <color indexed="81"/>
            <rFont val="Tahoma"/>
            <family val="2"/>
          </rPr>
          <t>vheinrich:</t>
        </r>
        <r>
          <rPr>
            <sz val="9"/>
            <color indexed="81"/>
            <rFont val="Tahoma"/>
            <family val="2"/>
          </rPr>
          <t xml:space="preserve">
Do not charge - couldn't be tested with 1 tech only (June 13/VH)</t>
        </r>
      </text>
    </comment>
    <comment ref="T298" authorId="1" shapeId="0" xr:uid="{A6522B73-79D1-46F6-B266-9A65FCCF8455}">
      <text>
        <r>
          <rPr>
            <b/>
            <sz val="9"/>
            <color indexed="81"/>
            <rFont val="Tahoma"/>
            <family val="2"/>
          </rPr>
          <t>Denver Fatt:</t>
        </r>
        <r>
          <rPr>
            <sz val="9"/>
            <color indexed="81"/>
            <rFont val="Tahoma"/>
            <family val="2"/>
          </rPr>
          <t xml:space="preserve">
Do not charge for this service. Techs assumed annual was this month. </t>
        </r>
      </text>
    </comment>
    <comment ref="U301" authorId="125" shapeId="0" xr:uid="{EB324180-4254-413F-B2B0-867B6329C2C2}">
      <text>
        <t>[Threaded comment]
Your version of Excel allows you to read this threaded comment; however, any edits to it will get removed if the file is opened in a newer version of Excel. Learn more: https://go.microsoft.com/fwlink/?linkid=870924
Comment:
    BOOKED OCT 20</t>
      </text>
    </comment>
    <comment ref="S309" authorId="1" shapeId="0" xr:uid="{0E7981B5-9A39-42B8-8CE3-A253A2CF0924}">
      <text>
        <r>
          <rPr>
            <b/>
            <sz val="9"/>
            <color indexed="81"/>
            <rFont val="Tahoma"/>
            <family val="2"/>
          </rPr>
          <t xml:space="preserve">Denver Fatt 
</t>
        </r>
        <r>
          <rPr>
            <sz val="9"/>
            <color indexed="81"/>
            <rFont val="Tahoma"/>
            <family val="2"/>
          </rPr>
          <t>No key - do not charge for this service</t>
        </r>
      </text>
    </comment>
    <comment ref="S310" authorId="1" shapeId="0" xr:uid="{6847A53A-ED26-4F32-A3A5-D9CBAD0C35A6}">
      <text>
        <r>
          <rPr>
            <b/>
            <sz val="9"/>
            <color indexed="81"/>
            <rFont val="Tahoma"/>
            <family val="2"/>
          </rPr>
          <t>Denver Fatt:</t>
        </r>
        <r>
          <rPr>
            <sz val="9"/>
            <color indexed="81"/>
            <rFont val="Tahoma"/>
            <family val="2"/>
          </rPr>
          <t xml:space="preserve">
No key - do not charge for this service</t>
        </r>
      </text>
    </comment>
    <comment ref="R312" authorId="126" shapeId="0" xr:uid="{418391B6-857B-4C62-B1B8-3E52944810C1}">
      <text>
        <t>[Threaded comment]
Your version of Excel allows you to read this threaded comment; however, any edits to it will get removed if the file is opened in a newer version of Excel. Learn more: https://go.microsoft.com/fwlink/?linkid=870924
Comment:
    Booked July 27</t>
      </text>
    </comment>
    <comment ref="V314" authorId="127" shapeId="0" xr:uid="{F2F6351C-7FEE-4742-A904-5B6C4EE5D89E}">
      <text>
        <t>[Threaded comment]
Your version of Excel allows you to read this threaded comment; however, any edits to it will get removed if the file is opened in a newer version of Excel. Learn more: https://go.microsoft.com/fwlink/?linkid=870924
Comment:
    3.5 hours on hold. This was the only location to be tested "normally" this month</t>
      </text>
    </comment>
    <comment ref="W314" authorId="128" shapeId="0" xr:uid="{69E9CCB2-7E1E-4299-9D04-9053CC8979CE}">
      <text>
        <t>[Threaded comment]
Your version of Excel allows you to read this threaded comment; however, any edits to it will get removed if the file is opened in a newer version of Excel. Learn more: https://go.microsoft.com/fwlink/?linkid=870924
Comment:
    Charge for this service. Technicians waited at least 30 minutes on hold to try and perform MBT. Testing not completed.</t>
      </text>
    </comment>
    <comment ref="U316" authorId="129" shapeId="0" xr:uid="{EB1E32C0-9F07-483C-B4E6-5B67B1181FA7}">
      <text>
        <t>[Threaded comment]
Your version of Excel allows you to read this threaded comment; however, any edits to it will get removed if the file is opened in a newer version of Excel. Learn more: https://go.microsoft.com/fwlink/?linkid=870924
Comment:
    Annual late in October - MBT done in October - will skip November</t>
      </text>
    </comment>
    <comment ref="V316" authorId="130" shapeId="0" xr:uid="{CF05A7D7-841B-4D52-B2C6-CE430582B089}">
      <text>
        <t>[Threaded comment]
Your version of Excel allows you to read this threaded comment; however, any edits to it will get removed if the file is opened in a newer version of Excel. Learn more: https://go.microsoft.com/fwlink/?linkid=870924
Comment:
    Check Verena's Note from October</t>
      </text>
    </comment>
    <comment ref="U317" authorId="131" shapeId="0" xr:uid="{5C8985BE-025F-48B2-BBE4-91C125A3AD8F}">
      <text>
        <t>[Threaded comment]
Your version of Excel allows you to read this threaded comment; however, any edits to it will get removed if the file is opened in a newer version of Excel. Learn more: https://go.microsoft.com/fwlink/?linkid=870924
Comment:
    Annual late in October - MBT done in October - will skip November</t>
      </text>
    </comment>
    <comment ref="V317" authorId="132" shapeId="0" xr:uid="{9AE8DAF4-DF82-45B5-9ABC-95E39B78BF04}">
      <text>
        <t>[Threaded comment]
Your version of Excel allows you to read this threaded comment; however, any edits to it will get removed if the file is opened in a newer version of Excel. Learn more: https://go.microsoft.com/fwlink/?linkid=870924
Comment:
    Check Verena's Note from October</t>
      </text>
    </comment>
    <comment ref="V322" authorId="133" shapeId="0" xr:uid="{C4550582-CD7B-43FB-AE63-D6EFEB88FCD0}">
      <text>
        <t>[Threaded comment]
Your version of Excel allows you to read this threaded comment; however, any edits to it will get removed if the file is opened in a newer version of Excel. Learn more: https://go.microsoft.com/fwlink/?linkid=870924
Comment:
    Booked Nov 9</t>
      </text>
    </comment>
    <comment ref="W323" authorId="134" shapeId="0" xr:uid="{4596FABE-5204-4114-8DCE-BBF7AD6C9433}">
      <text>
        <t>[Threaded comment]
Your version of Excel allows you to read this threaded comment; however, any edits to it will get removed if the file is opened in a newer version of Excel. Learn more: https://go.microsoft.com/fwlink/?linkid=870924
Comment:
    PM did not provide notice. MBT service to begin Jan/24</t>
      </text>
    </comment>
    <comment ref="U324" authorId="135" shapeId="0" xr:uid="{380C407A-5D6D-416E-860C-08A6F09EB210}">
      <text>
        <t>[Threaded comment]
Your version of Excel allows you to read this threaded comment; however, any edits to it will get removed if the file is opened in a newer version of Excel. Learn more: https://go.microsoft.com/fwlink/?linkid=870924
Comment:
    Booked Oct 19</t>
      </text>
    </comment>
    <comment ref="W325" authorId="136" shapeId="0" xr:uid="{BBDD8718-5282-4C22-8BD8-377223E1C8A7}">
      <text>
        <t>[Threaded comment]
Your version of Excel allows you to read this threaded comment; however, any edits to it will get removed if the file is opened in a newer version of Excel. Learn more: https://go.microsoft.com/fwlink/?linkid=870924
Comment:
    Annual unscheduled as of Dec. 4. MBT performed in December</t>
      </text>
    </comment>
    <comment ref="P330" authorId="12" shapeId="0" xr:uid="{5C826759-48F1-4E72-9EA2-78C5AF2B2765}">
      <text>
        <r>
          <rPr>
            <b/>
            <sz val="9"/>
            <color indexed="81"/>
            <rFont val="Tahoma"/>
            <family val="2"/>
          </rPr>
          <t>Weston, Tanya:</t>
        </r>
        <r>
          <rPr>
            <sz val="9"/>
            <color indexed="81"/>
            <rFont val="Tahoma"/>
            <family val="2"/>
          </rPr>
          <t xml:space="preserve">
added May 1. not crossed off excel sheet so techs attended :(</t>
        </r>
      </text>
    </comment>
    <comment ref="P332" authorId="12" shapeId="0" xr:uid="{AD0E845C-5637-432B-B5C5-FC1CE61DCA61}">
      <text>
        <r>
          <rPr>
            <b/>
            <sz val="9"/>
            <color indexed="81"/>
            <rFont val="Tahoma"/>
            <family val="2"/>
          </rPr>
          <t>Weston, Tanya:</t>
        </r>
        <r>
          <rPr>
            <sz val="9"/>
            <color indexed="81"/>
            <rFont val="Tahoma"/>
            <family val="2"/>
          </rPr>
          <t xml:space="preserve">
added May 1. not crossed off excel sheet so techs attended :(</t>
        </r>
      </text>
    </comment>
    <comment ref="B333" authorId="5" shapeId="0" xr:uid="{3E24D61F-CB46-43FA-8A1F-20050724360E}">
      <text>
        <r>
          <rPr>
            <b/>
            <sz val="9"/>
            <color indexed="81"/>
            <rFont val="Tahoma"/>
            <family val="2"/>
          </rPr>
          <t xml:space="preserve">Vogt, Carina:
</t>
        </r>
        <r>
          <rPr>
            <sz val="9"/>
            <color indexed="81"/>
            <rFont val="Tahoma"/>
            <family val="2"/>
          </rPr>
          <t xml:space="preserve">Was: Firm Management
</t>
        </r>
      </text>
    </comment>
    <comment ref="V333" authorId="137" shapeId="0" xr:uid="{495BC762-7693-40EC-844F-6DD301C30F20}">
      <text>
        <t>[Threaded comment]
Your version of Excel allows you to read this threaded comment; however, any edits to it will get removed if the file is opened in a newer version of Excel. Learn more: https://go.microsoft.com/fwlink/?linkid=870924
Comment:
    Not tested Nov/23. Key was signed out. Annual not yet scheduled</t>
      </text>
    </comment>
    <comment ref="S334" authorId="138" shapeId="0" xr:uid="{FE47E9A8-FDBF-47E4-B6AE-7B2C599031C2}">
      <text>
        <t>[Threaded comment]
Your version of Excel allows you to read this threaded comment; however, any edits to it will get removed if the file is opened in a newer version of Excel. Learn more: https://go.microsoft.com/fwlink/?linkid=870924
Comment:
    Booked August 21/22</t>
      </text>
    </comment>
    <comment ref="U336" authorId="139" shapeId="0" xr:uid="{F41E52F0-74EA-425F-8377-F3559AAC8775}">
      <text>
        <t>[Threaded comment]
Your version of Excel allows you to read this threaded comment; however, any edits to it will get removed if the file is opened in a newer version of Excel. Learn more: https://go.microsoft.com/fwlink/?linkid=870924
Comment:
    Booked October 31</t>
      </text>
    </comment>
    <comment ref="V336" authorId="140" shapeId="0" xr:uid="{AB1FF341-4113-4C09-8332-C5A5E2F46CDC}">
      <text>
        <t xml:space="preserve">[Threaded comment]
Your version of Excel allows you to read this threaded comment; however, any edits to it will get removed if the file is opened in a newer version of Excel. Learn more: https://go.microsoft.com/fwlink/?linkid=870924
Comment:
    Annual done Oct 31. Skipped in November. </t>
      </text>
    </comment>
    <comment ref="S338" authorId="1" shapeId="0" xr:uid="{D7017F81-5E13-47CA-8273-13309211B056}">
      <text>
        <r>
          <rPr>
            <b/>
            <sz val="9"/>
            <color indexed="81"/>
            <rFont val="Tahoma"/>
            <family val="2"/>
          </rPr>
          <t>Denver Fatt:</t>
        </r>
        <r>
          <rPr>
            <sz val="9"/>
            <color indexed="81"/>
            <rFont val="Tahoma"/>
            <family val="2"/>
          </rPr>
          <t xml:space="preserve">
Annual performed Aug 14, 2023</t>
        </r>
      </text>
    </comment>
    <comment ref="Q340" authorId="141" shapeId="0" xr:uid="{BE6A8FE0-8A11-49E8-B081-F5B605A56226}">
      <text>
        <t xml:space="preserve">[Threaded comment]
Your version of Excel allows you to read this threaded comment; however, any edits to it will get removed if the file is opened in a newer version of Excel. Learn more: https://go.microsoft.com/fwlink/?linkid=870924
Comment:
    BOOKED JUNE 29/30 </t>
      </text>
    </comment>
    <comment ref="R340" authorId="142" shapeId="0" xr:uid="{9AE9F461-377F-483B-A3D6-1A587A02F55D}">
      <text>
        <t>[Threaded comment]
Your version of Excel allows you to read this threaded comment; however, any edits to it will get removed if the file is opened in a newer version of Excel. Learn more: https://go.microsoft.com/fwlink/?linkid=870924
Comment:
    Do not charge - Annual completed June 29th</t>
      </text>
    </comment>
    <comment ref="O341" authorId="0" shapeId="0" xr:uid="{027676B4-4BC3-4327-B5B0-CA6AC8F469BC}">
      <text>
        <r>
          <rPr>
            <b/>
            <sz val="9"/>
            <color indexed="81"/>
            <rFont val="Tahoma"/>
            <family val="2"/>
          </rPr>
          <t>Samantha D'Amour:</t>
        </r>
        <r>
          <rPr>
            <sz val="9"/>
            <color indexed="81"/>
            <rFont val="Tahoma"/>
            <family val="2"/>
          </rPr>
          <t xml:space="preserve">
Do not charge.
Need key for this building. Amanda is looking into.</t>
        </r>
      </text>
    </comment>
    <comment ref="P341" authorId="0" shapeId="0" xr:uid="{E30DF690-F727-47D5-A5A9-712F0F74BDD6}">
      <text>
        <r>
          <rPr>
            <b/>
            <sz val="9"/>
            <color indexed="81"/>
            <rFont val="Tahoma"/>
            <family val="2"/>
          </rPr>
          <t>Samantha D'Amour:</t>
        </r>
        <r>
          <rPr>
            <sz val="9"/>
            <color indexed="81"/>
            <rFont val="Tahoma"/>
            <family val="2"/>
          </rPr>
          <t xml:space="preserve">
Do not charge ofr this service. Techs said no keys, yet there are keys on the ring. Better luck next time?</t>
        </r>
      </text>
    </comment>
    <comment ref="O342" authorId="0" shapeId="0" xr:uid="{81227C4B-BBA5-447B-83EF-56017774E487}">
      <text>
        <r>
          <rPr>
            <b/>
            <sz val="9"/>
            <color indexed="81"/>
            <rFont val="Tahoma"/>
            <family val="2"/>
          </rPr>
          <t>Samantha D'Amour:</t>
        </r>
        <r>
          <rPr>
            <sz val="9"/>
            <color indexed="81"/>
            <rFont val="Tahoma"/>
            <family val="2"/>
          </rPr>
          <t xml:space="preserve">
Next billing cycle - bill $12.05 for x2 keys cut for the site for their electrical&amp;mechanical rooms.</t>
        </r>
      </text>
    </comment>
    <comment ref="J345" authorId="0" shapeId="0" xr:uid="{32720DB1-5EBD-4194-9725-C60C4DE536EF}">
      <text>
        <r>
          <rPr>
            <b/>
            <sz val="9"/>
            <color indexed="81"/>
            <rFont val="Tahoma"/>
            <family val="2"/>
          </rPr>
          <t>Samantha D'Amour:</t>
        </r>
        <r>
          <rPr>
            <sz val="9"/>
            <color indexed="81"/>
            <rFont val="Tahoma"/>
            <family val="2"/>
          </rPr>
          <t xml:space="preserve">
was 4th Thursday</t>
        </r>
      </text>
    </comment>
    <comment ref="U346" authorId="143" shapeId="0" xr:uid="{B3E1F19A-3B7D-46C6-BA61-2DAFD43B7D91}">
      <text>
        <t>[Threaded comment]
Your version of Excel allows you to read this threaded comment; however, any edits to it will get removed if the file is opened in a newer version of Excel. Learn more: https://go.microsoft.com/fwlink/?linkid=870924
Comment:
    MBT was done in October - was not updated on MBT sheet</t>
      </text>
    </comment>
    <comment ref="M347" authorId="0" shapeId="0" xr:uid="{71A8A344-42FA-48D4-8AC7-752A06840415}">
      <text>
        <r>
          <rPr>
            <b/>
            <sz val="9"/>
            <color indexed="81"/>
            <rFont val="Tahoma"/>
            <family val="2"/>
          </rPr>
          <t>Samantha D'Amour:</t>
        </r>
        <r>
          <rPr>
            <sz val="9"/>
            <color indexed="81"/>
            <rFont val="Tahoma"/>
            <family val="2"/>
          </rPr>
          <t xml:space="preserve">
Charge for this service.
Require new key for gate that was never locked before.</t>
        </r>
      </text>
    </comment>
    <comment ref="Q347" authorId="144" shapeId="0" xr:uid="{6D464826-F2EB-4853-A9D6-A8F122AE6A32}">
      <text>
        <t>[Threaded comment]
Your version of Excel allows you to read this threaded comment; however, any edits to it will get removed if the file is opened in a newer version of Excel. Learn more: https://go.microsoft.com/fwlink/?linkid=870924
Comment:
    Do not charge for the service
Reply:
    Annual confirmed for June 13</t>
      </text>
    </comment>
    <comment ref="U352" authorId="145" shapeId="0" xr:uid="{CF5866A8-06A8-4B2D-91E0-D20A4CDC29A3}">
      <text>
        <t>[Threaded comment]
Your version of Excel allows you to read this threaded comment; however, any edits to it will get removed if the file is opened in a newer version of Excel. Learn more: https://go.microsoft.com/fwlink/?linkid=870924
Comment:
    Do not charge - BC hydro closed off road and shut off power</t>
      </text>
    </comment>
    <comment ref="R355" authorId="146" shapeId="0" xr:uid="{2B2CB0FC-3F40-4898-A987-19BEE8DAD26E}">
      <text>
        <t>[Threaded comment]
Your version of Excel allows you to read this threaded comment; however, any edits to it will get removed if the file is opened in a newer version of Excel. Learn more: https://go.microsoft.com/fwlink/?linkid=870924
Comment:
    Booked July 4</t>
      </text>
    </comment>
    <comment ref="T358" authorId="147" shapeId="0" xr:uid="{0CD5FF17-0EF4-479A-BD59-C2377277F7B3}">
      <text>
        <t>[Threaded comment]
Your version of Excel allows you to read this threaded comment; however, any edits to it will get removed if the file is opened in a newer version of Excel. Learn more: https://go.microsoft.com/fwlink/?linkid=870924
Comment:
    Tent for sept 13-15
Reply:
    Tested in Sept/23. We can charge for this month if annual doesn't get confirmed</t>
      </text>
    </comment>
    <comment ref="G360" authorId="0" shapeId="0" xr:uid="{15DA2EC3-EE02-498F-81BD-83505EC0D893}">
      <text>
        <r>
          <rPr>
            <b/>
            <sz val="9"/>
            <color indexed="81"/>
            <rFont val="Tahoma"/>
            <family val="2"/>
          </rPr>
          <t>Samantha D'Amour:</t>
        </r>
        <r>
          <rPr>
            <sz val="9"/>
            <color indexed="81"/>
            <rFont val="Tahoma"/>
            <family val="2"/>
          </rPr>
          <t xml:space="preserve">
Cancelled March 28/23 by Romy.</t>
        </r>
      </text>
    </comment>
    <comment ref="O363" authorId="4" shapeId="0" xr:uid="{074B2F57-4C08-4D87-9964-8C6293D95C7E}">
      <text>
        <r>
          <rPr>
            <b/>
            <sz val="9"/>
            <color indexed="81"/>
            <rFont val="Tahoma"/>
            <family val="2"/>
          </rPr>
          <t>Amanda Macgarvey:</t>
        </r>
        <r>
          <rPr>
            <sz val="9"/>
            <color indexed="81"/>
            <rFont val="Tahoma"/>
            <family val="2"/>
          </rPr>
          <t xml:space="preserve">
Skipped as we believed we were doing annual but it ended up being in May instead</t>
        </r>
      </text>
    </comment>
    <comment ref="U364" authorId="148" shapeId="0" xr:uid="{140E6E3A-403E-4A05-B5EC-3ECE678CC585}">
      <text>
        <t>[Threaded comment]
Your version of Excel allows you to read this threaded comment; however, any edits to it will get removed if the file is opened in a newer version of Excel. Learn more: https://go.microsoft.com/fwlink/?linkid=870924
Comment:
    Charge for this service. There was a new door installed blocking access to electrical room. Requires additional key</t>
      </text>
    </comment>
    <comment ref="W364" authorId="149" shapeId="0" xr:uid="{5F15E5D2-3766-4A1C-B38C-70FFC751D603}">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V365" authorId="150" shapeId="0" xr:uid="{4ADED333-52A7-4E94-B6CB-3842EC4032EF}">
      <text>
        <t>[Threaded comment]
Your version of Excel allows you to read this threaded comment; however, any edits to it will get removed if the file is opened in a newer version of Excel. Learn more: https://go.microsoft.com/fwlink/?linkid=870924
Comment:
    Will be tested on a service call. Site needs proof of monthly testing within 7 days for FD approval. Service call scheduled Nov 24</t>
      </text>
    </comment>
    <comment ref="A366" authorId="151" shapeId="0" xr:uid="{7A41AAC0-4E61-47D8-BEA6-7BE5479D8DE0}">
      <text>
        <t>[Threaded comment]
Your version of Excel allows you to read this threaded comment; however, any edits to it will get removed if the file is opened in a newer version of Excel. Learn more: https://go.microsoft.com/fwlink/?linkid=870924
Comment:
    ST - 541-545 Johnson- update address
 here?</t>
      </text>
    </comment>
    <comment ref="W367" authorId="152" shapeId="0" xr:uid="{9C55C68C-0117-440E-890D-EB87DA726CDD}">
      <text>
        <t>[Threaded comment]
Your version of Excel allows you to read this threaded comment; however, any edits to it will get removed if the file is opened in a newer version of Excel. Learn more: https://go.microsoft.com/fwlink/?linkid=870924
Comment:
    Annual booked Dec 11</t>
      </text>
    </comment>
    <comment ref="S368" authorId="153" shapeId="0" xr:uid="{1581234D-AEEF-49AE-9A16-454E87FB81FB}">
      <text>
        <t>[Threaded comment]
Your version of Excel allows you to read this threaded comment; however, any edits to it will get removed if the file is opened in a newer version of Excel. Learn more: https://go.microsoft.com/fwlink/?linkid=870924
Comment:
    Booked August 24</t>
      </text>
    </comment>
    <comment ref="T368" authorId="154" shapeId="0" xr:uid="{2FC5204E-6D63-405F-9DC3-E3AB1FD06201}">
      <text>
        <t>[Threaded comment]
Your version of Excel allows you to read this threaded comment; however, any edits to it will get removed if the file is opened in a newer version of Excel. Learn more: https://go.microsoft.com/fwlink/?linkid=870924
Comment:
    Charge for this service. Keys did not work, PM didn't tell us. Confirming new keys</t>
      </text>
    </comment>
    <comment ref="A369" authorId="155" shapeId="0" xr:uid="{2DCF0F62-4225-4CDB-AA31-1FC75F73879D}">
      <text>
        <t>[Threaded comment]
Your version of Excel allows you to read this threaded comment; however, any edits to it will get removed if the file is opened in a newer version of Excel. Learn more: https://go.microsoft.com/fwlink/?linkid=870924
Comment:
    ST - 551-563 Johnson St - should update address?</t>
      </text>
    </comment>
    <comment ref="O370" authorId="4" shapeId="0" xr:uid="{0F4E7B6F-4945-4A5A-B85D-96569FCC0A11}">
      <text>
        <r>
          <rPr>
            <b/>
            <sz val="9"/>
            <color indexed="81"/>
            <rFont val="Tahoma"/>
            <family val="2"/>
          </rPr>
          <t>Amanda Macgarvey:</t>
        </r>
        <r>
          <rPr>
            <sz val="9"/>
            <color indexed="81"/>
            <rFont val="Tahoma"/>
            <family val="2"/>
          </rPr>
          <t xml:space="preserve">
Ran out of time.Was unable to complete</t>
        </r>
      </text>
    </comment>
    <comment ref="W370" authorId="156" shapeId="0" xr:uid="{00E47F98-5E6B-407F-A30F-7D1532138385}">
      <text>
        <t>[Threaded comment]
Your version of Excel allows you to read this threaded comment; however, any edits to it will get removed if the file is opened in a newer version of Excel. Learn more: https://go.microsoft.com/fwlink/?linkid=870924
Comment:
    Ongoing system upgrade with community fire. Do not charge</t>
      </text>
    </comment>
    <comment ref="T373" authorId="157" shapeId="0" xr:uid="{6253E792-0A9E-4F5E-A990-D769734DFA88}">
      <text>
        <t>[Threaded comment]
Your version of Excel allows you to read this threaded comment; however, any edits to it will get removed if the file is opened in a newer version of Excel. Learn more: https://go.microsoft.com/fwlink/?linkid=870924
Comment:
    Booked Sept 27</t>
      </text>
    </comment>
    <comment ref="U373" authorId="158" shapeId="0" xr:uid="{F1E62B41-4953-4C0B-BBAF-4D6E1A46DE1B}">
      <text>
        <t>[Threaded comment]
Your version of Excel allows you to read this threaded comment; however, any edits to it will get removed if the file is opened in a newer version of Excel. Learn more: https://go.microsoft.com/fwlink/?linkid=870924
Comment:
    Skipped, because of late annual and MBT in September</t>
      </text>
    </comment>
    <comment ref="G376" authorId="4" shapeId="0" xr:uid="{C14D2E7A-1272-4D4B-AAB3-DC353BBBF3DB}">
      <text>
        <r>
          <rPr>
            <b/>
            <sz val="9"/>
            <color indexed="81"/>
            <rFont val="Tahoma"/>
            <family val="2"/>
          </rPr>
          <t>Amanda Macgarvey:</t>
        </r>
        <r>
          <rPr>
            <sz val="9"/>
            <color indexed="81"/>
            <rFont val="Tahoma"/>
            <family val="2"/>
          </rPr>
          <t xml:space="preserve">
Canceled by Jana at Newport April 14, 2023 
May last month</t>
        </r>
      </text>
    </comment>
    <comment ref="Q376" authorId="4" shapeId="0" xr:uid="{D128FD4C-2EA0-4E6C-A30A-7796A3101E8C}">
      <text>
        <r>
          <rPr>
            <b/>
            <sz val="9"/>
            <color indexed="81"/>
            <rFont val="Tahoma"/>
            <family val="2"/>
          </rPr>
          <t>Amanda Macgarvey:</t>
        </r>
        <r>
          <rPr>
            <sz val="9"/>
            <color indexed="81"/>
            <rFont val="Tahoma"/>
            <family val="2"/>
          </rPr>
          <t xml:space="preserve">
Canceled by Jana at Newport April 14, 2023 
May last month</t>
        </r>
      </text>
    </comment>
    <comment ref="U377" authorId="159" shapeId="0" xr:uid="{BBE8D212-8970-4130-87B6-D5C71B094A4D}">
      <text>
        <t xml:space="preserve">[Threaded comment]
Your version of Excel allows you to read this threaded comment; however, any edits to it will get removed if the file is opened in a newer version of Excel. Learn more: https://go.microsoft.com/fwlink/?linkid=870924
Comment:
    Site contact Mike canceled for October 2023 - do not charge. </t>
      </text>
    </comment>
    <comment ref="V377" authorId="160" shapeId="0" xr:uid="{363BF2C3-98BC-44A3-A9E9-54EB76419225}">
      <text>
        <t xml:space="preserve">[Threaded comment]
Your version of Excel allows you to read this threaded comment; however, any edits to it will get removed if the file is opened in a newer version of Excel. Learn more: https://go.microsoft.com/fwlink/?linkid=870924
Comment:
    Site contact Mike cancelled for November 2023 - do not charge. </t>
      </text>
    </comment>
    <comment ref="W378" authorId="161" shapeId="0" xr:uid="{D8606E92-F984-403A-8AA7-F173DBB94760}">
      <text>
        <t>[Threaded comment]
Your version of Excel allows you to read this threaded comment; however, any edits to it will get removed if the file is opened in a newer version of Excel. Learn more: https://go.microsoft.com/fwlink/?linkid=870924
Comment:
    Had ongoing construction. Please charge for this month</t>
      </text>
    </comment>
    <comment ref="K379" authorId="162" shapeId="0" xr:uid="{9DC78DAB-E6D9-410B-B1E9-68A94F3A246C}">
      <text>
        <t>[Threaded comment]
Your version of Excel allows you to read this threaded comment; however, any edits to it will get removed if the file is opened in a newer version of Excel. Learn more: https://go.microsoft.com/fwlink/?linkid=870924
Comment:
    Updated to March per ST</t>
      </text>
    </comment>
    <comment ref="O380" authorId="4" shapeId="0" xr:uid="{D70F7795-3149-4CB0-9CC9-52EF6532ADD8}">
      <text>
        <r>
          <rPr>
            <b/>
            <sz val="9"/>
            <color indexed="81"/>
            <rFont val="Tahoma"/>
            <family val="2"/>
          </rPr>
          <t>Amanda Macgarvey:</t>
        </r>
        <r>
          <rPr>
            <sz val="9"/>
            <color indexed="81"/>
            <rFont val="Tahoma"/>
            <family val="2"/>
          </rPr>
          <t xml:space="preserve">
Ran out of time.Was unable to complete</t>
        </r>
      </text>
    </comment>
    <comment ref="Q381" authorId="1" shapeId="0" xr:uid="{65E38FBF-FB31-4BC7-AD82-10437DB81D45}">
      <text>
        <r>
          <rPr>
            <b/>
            <sz val="9"/>
            <color indexed="81"/>
            <rFont val="Tahoma"/>
            <family val="2"/>
          </rPr>
          <t>Denver Fatt:</t>
        </r>
        <r>
          <rPr>
            <sz val="9"/>
            <color indexed="81"/>
            <rFont val="Tahoma"/>
            <family val="2"/>
          </rPr>
          <t xml:space="preserve">
Charge for this service. Key issue on 1st visit (our fault - keys worked), we re-visited site to perform MBT service.</t>
        </r>
      </text>
    </comment>
    <comment ref="V381" authorId="163" shapeId="0" xr:uid="{B463592A-473A-4101-BDA6-555B829C61E2}">
      <text>
        <t>[Threaded comment]
Your version of Excel allows you to read this threaded comment; however, any edits to it will get removed if the file is opened in a newer version of Excel. Learn more: https://go.microsoft.com/fwlink/?linkid=870924
Comment:
    Scheduled Nov 16. MBT also done in Nov</t>
      </text>
    </comment>
    <comment ref="Q382" authorId="1" shapeId="0" xr:uid="{0CA2A3B4-BD13-4B0F-9B3C-3DE576B4D37C}">
      <text>
        <r>
          <rPr>
            <b/>
            <sz val="9"/>
            <color indexed="81"/>
            <rFont val="Tahoma"/>
            <family val="2"/>
          </rPr>
          <t>Denver Fatt:</t>
        </r>
        <r>
          <rPr>
            <sz val="9"/>
            <color indexed="81"/>
            <rFont val="Tahoma"/>
            <family val="2"/>
          </rPr>
          <t xml:space="preserve">
Do not charge for this service, arrived before 3:40, when the site becomes available to perform testing.</t>
        </r>
      </text>
    </comment>
    <comment ref="R382" authorId="1" shapeId="0" xr:uid="{3DC2C4C3-51F3-411B-958F-3915A1368244}">
      <text>
        <r>
          <rPr>
            <b/>
            <sz val="9"/>
            <color indexed="81"/>
            <rFont val="Tahoma"/>
            <family val="2"/>
          </rPr>
          <t>Denver Fatt:</t>
        </r>
        <r>
          <rPr>
            <sz val="9"/>
            <color indexed="81"/>
            <rFont val="Tahoma"/>
            <family val="2"/>
          </rPr>
          <t xml:space="preserve">
Site has requested no MBT in July/August. Re-start again in September</t>
        </r>
      </text>
    </comment>
    <comment ref="S382" authorId="1" shapeId="0" xr:uid="{AED87A62-7FCB-4B9C-B76E-B9F8267265BB}">
      <text>
        <r>
          <rPr>
            <b/>
            <sz val="9"/>
            <color indexed="81"/>
            <rFont val="Tahoma"/>
            <family val="2"/>
          </rPr>
          <t>Denver Fatt:</t>
        </r>
        <r>
          <rPr>
            <sz val="9"/>
            <color indexed="81"/>
            <rFont val="Tahoma"/>
            <family val="2"/>
          </rPr>
          <t xml:space="preserve">
Site has requested no MBT in July/August. Re-start again in September</t>
        </r>
      </text>
    </comment>
    <comment ref="O384" authorId="0" shapeId="0" xr:uid="{38EF70AA-F010-44B7-B6D2-14D53FC0BEB3}">
      <text>
        <r>
          <rPr>
            <b/>
            <sz val="9"/>
            <color indexed="81"/>
            <rFont val="Tahoma"/>
            <family val="2"/>
          </rPr>
          <t>Samantha D'Amour:</t>
        </r>
        <r>
          <rPr>
            <sz val="9"/>
            <color indexed="81"/>
            <rFont val="Tahoma"/>
            <family val="2"/>
          </rPr>
          <t xml:space="preserve">
Charge for this service.
Could not get a hold of site contact for access.</t>
        </r>
      </text>
    </comment>
    <comment ref="Q385" authorId="164" shapeId="0" xr:uid="{9465B18D-F518-4E5B-B531-5BE0DB812D0D}">
      <text>
        <t>[Threaded comment]
Your version of Excel allows you to read this threaded comment; however, any edits to it will get removed if the file is opened in a newer version of Excel. Learn more: https://go.microsoft.com/fwlink/?linkid=870924
Comment:
    Do not charge for the service</t>
      </text>
    </comment>
    <comment ref="R385" authorId="53" shapeId="0" xr:uid="{712A4D71-EA0C-4165-8412-D3C3DC1F3FF9}">
      <text>
        <r>
          <rPr>
            <b/>
            <sz val="9"/>
            <color indexed="81"/>
            <rFont val="Tahoma"/>
            <family val="2"/>
          </rPr>
          <t>vheinrich:</t>
        </r>
        <r>
          <rPr>
            <sz val="9"/>
            <color indexed="81"/>
            <rFont val="Tahoma"/>
            <family val="2"/>
          </rPr>
          <t xml:space="preserve">
charge for this service. Onsite contact not available. Requested new set of keys. </t>
        </r>
      </text>
    </comment>
    <comment ref="U385" authorId="165" shapeId="0" xr:uid="{9D8E3A28-250D-48C4-BA86-CFA9FBCA29E0}">
      <text>
        <t>[Threaded comment]
Your version of Excel allows you to read this threaded comment; however, any edits to it will get removed if the file is opened in a newer version of Excel. Learn more: https://go.microsoft.com/fwlink/?linkid=870924
Comment:
    booked for October 18</t>
      </text>
    </comment>
    <comment ref="V386" authorId="166" shapeId="0" xr:uid="{B4DF28EA-9130-467F-B5EF-77E5671C51F2}">
      <text>
        <t>[Threaded comment]
Your version of Excel allows you to read this threaded comment; however, any edits to it will get removed if the file is opened in a newer version of Excel. Learn more: https://go.microsoft.com/fwlink/?linkid=870924
Comment:
    Annual booked Nov 24</t>
      </text>
    </comment>
    <comment ref="P387" authorId="4" shapeId="0" xr:uid="{944F9784-3CE3-4D84-BF87-033C9AAE2CB2}">
      <text>
        <r>
          <rPr>
            <b/>
            <sz val="9"/>
            <color indexed="81"/>
            <rFont val="Tahoma"/>
            <family val="2"/>
          </rPr>
          <t>Amanda Macgarvey:</t>
        </r>
        <r>
          <rPr>
            <sz val="9"/>
            <color indexed="81"/>
            <rFont val="Tahoma"/>
            <family val="2"/>
          </rPr>
          <t xml:space="preserve">
Techs claimed "Password needed for tyco" but password was on paperwork
</t>
        </r>
        <r>
          <rPr>
            <b/>
            <sz val="9"/>
            <color indexed="81"/>
            <rFont val="Tahoma"/>
            <family val="2"/>
          </rPr>
          <t xml:space="preserve">
Tanya Weston:</t>
        </r>
        <r>
          <rPr>
            <sz val="9"/>
            <color indexed="81"/>
            <rFont val="Tahoma"/>
            <family val="2"/>
          </rPr>
          <t xml:space="preserve">
May 18 - MBT completed by Jon &amp; Kane duiring a return visit.</t>
        </r>
      </text>
    </comment>
    <comment ref="Q387" authorId="12" shapeId="0" xr:uid="{27608BD3-FF45-4A78-A432-D04513151B8E}">
      <text>
        <r>
          <rPr>
            <b/>
            <sz val="9"/>
            <color indexed="81"/>
            <rFont val="Tahoma"/>
            <family val="2"/>
          </rPr>
          <t>Weston, Tanya:</t>
        </r>
        <r>
          <rPr>
            <sz val="9"/>
            <color indexed="81"/>
            <rFont val="Tahoma"/>
            <family val="2"/>
          </rPr>
          <t xml:space="preserve">
Per Alex - no notice was given so she asked us to skip.  Advised her to give a standing notice for 1st Thursday. I told her we can't reschedule.</t>
        </r>
      </text>
    </comment>
    <comment ref="T388" authorId="167" shapeId="0" xr:uid="{C53860D2-7F1B-40AA-BFE7-87FF2C7A420B}">
      <text>
        <t>[Threaded comment]
Your version of Excel allows you to read this threaded comment; however, any edits to it will get removed if the file is opened in a newer version of Excel. Learn more: https://go.microsoft.com/fwlink/?linkid=870924
Comment:
    Confirmed September 14</t>
      </text>
    </comment>
    <comment ref="J389" authorId="0" shapeId="0" xr:uid="{84E129C0-8E27-4E82-AC9B-0DADEAD7474A}">
      <text>
        <r>
          <rPr>
            <b/>
            <sz val="9"/>
            <color indexed="81"/>
            <rFont val="Tahoma"/>
            <family val="2"/>
          </rPr>
          <t>Samantha D'Amour:</t>
        </r>
        <r>
          <rPr>
            <sz val="9"/>
            <color indexed="81"/>
            <rFont val="Tahoma"/>
            <family val="2"/>
          </rPr>
          <t xml:space="preserve">
was 2nd Tuesday</t>
        </r>
      </text>
    </comment>
    <comment ref="Q389" authorId="12" shapeId="0" xr:uid="{F38AED83-6855-400F-A5F2-0059E8A9A19F}">
      <text>
        <r>
          <rPr>
            <b/>
            <sz val="9"/>
            <color indexed="81"/>
            <rFont val="Tahoma"/>
            <family val="2"/>
          </rPr>
          <t>Weston, Tanya:</t>
        </r>
        <r>
          <rPr>
            <sz val="9"/>
            <color indexed="81"/>
            <rFont val="Tahoma"/>
            <family val="2"/>
          </rPr>
          <t xml:space="preserve">
annual June 20/21</t>
        </r>
      </text>
    </comment>
    <comment ref="Q390" authorId="12" shapeId="0" xr:uid="{E1A39D7A-B46A-4079-889C-4864489B0E28}">
      <text>
        <r>
          <rPr>
            <b/>
            <sz val="9"/>
            <color indexed="81"/>
            <rFont val="Tahoma"/>
            <family val="2"/>
          </rPr>
          <t>Weston, Tanya:</t>
        </r>
        <r>
          <rPr>
            <sz val="9"/>
            <color indexed="81"/>
            <rFont val="Tahoma"/>
            <family val="2"/>
          </rPr>
          <t xml:space="preserve">
booked June 15/16</t>
        </r>
      </text>
    </comment>
    <comment ref="G391" authorId="0" shapeId="0" xr:uid="{46DDC4AB-2A52-492D-904A-D5ADCA4D159F}">
      <text>
        <r>
          <rPr>
            <b/>
            <sz val="9"/>
            <color indexed="81"/>
            <rFont val="Tahoma"/>
            <family val="2"/>
          </rPr>
          <t>Samantha D'Amour:</t>
        </r>
        <r>
          <rPr>
            <sz val="9"/>
            <color indexed="81"/>
            <rFont val="Tahoma"/>
            <family val="2"/>
          </rPr>
          <t xml:space="preserve">
Cancelled March 28/23 by Romy.</t>
        </r>
      </text>
    </comment>
    <comment ref="G392" authorId="0" shapeId="0" xr:uid="{009B8CC5-3795-4AB0-B805-C324E25464BA}">
      <text>
        <r>
          <rPr>
            <b/>
            <sz val="9"/>
            <color indexed="81"/>
            <rFont val="Tahoma"/>
            <family val="2"/>
          </rPr>
          <t>Samantha D'Amour:</t>
        </r>
        <r>
          <rPr>
            <sz val="9"/>
            <color indexed="81"/>
            <rFont val="Tahoma"/>
            <family val="2"/>
          </rPr>
          <t xml:space="preserve">
Cancelled March 28/23 by Romy.</t>
        </r>
      </text>
    </comment>
    <comment ref="B393" authorId="5" shapeId="0" xr:uid="{6F981FDE-3C03-428B-AA1B-50A7B2835C98}">
      <text>
        <r>
          <rPr>
            <b/>
            <sz val="9"/>
            <color indexed="81"/>
            <rFont val="Tahoma"/>
            <family val="2"/>
          </rPr>
          <t>Vogt, Carina:</t>
        </r>
        <r>
          <rPr>
            <sz val="9"/>
            <color indexed="81"/>
            <rFont val="Tahoma"/>
            <family val="2"/>
          </rPr>
          <t xml:space="preserve">
Property Management changed. Was: Hutton</t>
        </r>
      </text>
    </comment>
    <comment ref="Q393" authorId="12" shapeId="0" xr:uid="{31B3503A-D938-41E6-B646-86C7C6EA3E95}">
      <text>
        <r>
          <rPr>
            <b/>
            <sz val="9"/>
            <color indexed="81"/>
            <rFont val="Tahoma"/>
            <family val="2"/>
          </rPr>
          <t>Weston, Tanya:</t>
        </r>
        <r>
          <rPr>
            <sz val="9"/>
            <color indexed="81"/>
            <rFont val="Tahoma"/>
            <family val="2"/>
          </rPr>
          <t xml:space="preserve">
booked June 19</t>
        </r>
      </text>
    </comment>
    <comment ref="M397" authorId="0" shapeId="0" xr:uid="{9C0EF575-DD9A-48EB-B24D-6809CAD26CDC}">
      <text>
        <r>
          <rPr>
            <b/>
            <sz val="9"/>
            <color indexed="81"/>
            <rFont val="Tahoma"/>
            <family val="2"/>
          </rPr>
          <t>Samantha D'Amour:</t>
        </r>
        <r>
          <rPr>
            <sz val="9"/>
            <color indexed="81"/>
            <rFont val="Tahoma"/>
            <family val="2"/>
          </rPr>
          <t xml:space="preserve">
Charge for this service.
Keys did not work. SD' emailed PM for new keys.</t>
        </r>
      </text>
    </comment>
    <comment ref="R400" authorId="168" shapeId="0" xr:uid="{F4C72C0D-18D8-483E-A65C-93DB71787FF8}">
      <text>
        <t>[Threaded comment]
Your version of Excel allows you to read this threaded comment; however, any edits to it will get removed if the file is opened in a newer version of Excel. Learn more: https://go.microsoft.com/fwlink/?linkid=870924
Comment:
    Booked July 14</t>
      </text>
    </comment>
    <comment ref="T401" authorId="169" shapeId="0" xr:uid="{E2B35257-84BC-4AF0-964C-A29A3DED155F}">
      <text>
        <t>[Threaded comment]
Your version of Excel allows you to read this threaded comment; however, any edits to it will get removed if the file is opened in a newer version of Excel. Learn more: https://go.microsoft.com/fwlink/?linkid=870924
Comment:
    Annual Sept 21 - Confirmed</t>
      </text>
    </comment>
    <comment ref="Q402" authorId="12" shapeId="0" xr:uid="{764E422B-01E9-46CF-B317-565F43242E52}">
      <text>
        <r>
          <rPr>
            <b/>
            <sz val="9"/>
            <color indexed="81"/>
            <rFont val="Tahoma"/>
            <family val="2"/>
          </rPr>
          <t>Weston, Tanya:</t>
        </r>
        <r>
          <rPr>
            <sz val="9"/>
            <color indexed="81"/>
            <rFont val="Tahoma"/>
            <family val="2"/>
          </rPr>
          <t xml:space="preserve">
Booked June 14</t>
        </r>
      </text>
    </comment>
    <comment ref="O403" authorId="0" shapeId="0" xr:uid="{453286E1-6A6A-4FBD-8F18-607C1C1A0D74}">
      <text>
        <r>
          <rPr>
            <b/>
            <sz val="9"/>
            <color indexed="81"/>
            <rFont val="Tahoma"/>
            <family val="2"/>
          </rPr>
          <t>Samantha D'Amour:</t>
        </r>
        <r>
          <rPr>
            <sz val="9"/>
            <color indexed="81"/>
            <rFont val="Tahoma"/>
            <family val="2"/>
          </rPr>
          <t xml:space="preserve">
FACP has failed and requires a Mircom Rep to fix. Email sent to Tanya to discuss with PM and Rep. This is now put on hold</t>
        </r>
      </text>
    </comment>
    <comment ref="Q403" authorId="170" shapeId="0" xr:uid="{2ED389AD-3D2B-4E50-BDC0-2FFBE08235FE}">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R403" authorId="171" shapeId="0" xr:uid="{69A85C07-4BD7-4916-85B6-868D84219992}">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S403" authorId="172" shapeId="0" xr:uid="{96094B55-9DDB-49B0-B78B-161F0C553ED4}">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T403" authorId="173" shapeId="0" xr:uid="{C248EBAE-D4A2-42F5-9157-E8EDCE219CA7}">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U403" authorId="174" shapeId="0" xr:uid="{6F8EAEAD-597B-4E04-A168-78A90A5B353E}">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V403" authorId="175" shapeId="0" xr:uid="{D4200DA2-0060-4B23-AA87-E570C12A6377}">
      <text>
        <t xml:space="preserve">[Threaded comment]
Your version of Excel allows you to read this threaded comment; however, any edits to it will get removed if the file is opened in a newer version of Excel. Learn more: https://go.microsoft.com/fwlink/?linkid=870924
Comment:
    MBT on hold until FACP is fixed
</t>
      </text>
    </comment>
    <comment ref="W403" authorId="176" shapeId="0" xr:uid="{FDDCF8B7-1170-4FC4-8599-250F2D634BA3}">
      <text>
        <t>[Threaded comment]
Your version of Excel allows you to read this threaded comment; however, any edits to it will get removed if the file is opened in a newer version of Excel. Learn more: https://go.microsoft.com/fwlink/?linkid=870924
Comment:
    MBT back online, starting Jan 2024</t>
      </text>
    </comment>
    <comment ref="P404" authorId="4" shapeId="0" xr:uid="{2A526C21-0E72-4E81-B425-8C06BBB651B6}">
      <text>
        <r>
          <rPr>
            <b/>
            <sz val="9"/>
            <color indexed="81"/>
            <rFont val="Tahoma"/>
            <family val="2"/>
          </rPr>
          <t>Amanda Macgarvey:</t>
        </r>
        <r>
          <rPr>
            <sz val="9"/>
            <color indexed="81"/>
            <rFont val="Tahoma"/>
            <family val="2"/>
          </rPr>
          <t xml:space="preserve">
Need new electrical room key</t>
        </r>
      </text>
    </comment>
    <comment ref="W404" authorId="177" shapeId="0" xr:uid="{DE0B5B10-5D82-4041-82D7-163F4A2483AD}">
      <text>
        <t>[Threaded comment]
Your version of Excel allows you to read this threaded comment; however, any edits to it will get removed if the file is opened in a newer version of Excel. Learn more: https://go.microsoft.com/fwlink/?linkid=870924
Comment:
    Tech's assumed we had annual, did not test</t>
      </text>
    </comment>
    <comment ref="V405" authorId="178" shapeId="0" xr:uid="{D07D941B-4D0D-4CDC-9E69-75E206688D69}">
      <text>
        <t>[Threaded comment]
Your version of Excel allows you to read this threaded comment; however, any edits to it will get removed if the file is opened in a newer version of Excel. Learn more: https://go.microsoft.com/fwlink/?linkid=870924
Comment:
    Annual Scheduled November 24</t>
      </text>
    </comment>
    <comment ref="W405" authorId="179" shapeId="0" xr:uid="{E204BFF5-F24E-4656-9C30-82F7464F8CBF}">
      <text>
        <t>[Threaded comment]
Your version of Excel allows you to read this threaded comment; however, any edits to it will get removed if the file is opened in a newer version of Excel. Learn more: https://go.microsoft.com/fwlink/?linkid=870924
Comment:
    Kids nap time zzz. Not tested Dec/23</t>
      </text>
    </comment>
    <comment ref="U408" authorId="180" shapeId="0" xr:uid="{D58F0C9E-C843-40E1-900E-D837413641FE}">
      <text>
        <t>[Threaded comment]
Your version of Excel allows you to read this threaded comment; however, any edits to it will get removed if the file is opened in a newer version of Excel. Learn more: https://go.microsoft.com/fwlink/?linkid=870924
Comment:
    We were unable to access the building. Per AR: "Key to front door doesn't work". Pending discussion with PM - if locks were changed we will charge for this service</t>
      </text>
    </comment>
    <comment ref="J409" authorId="0" shapeId="0" xr:uid="{8D41946B-2FCB-43AE-A014-70743B250BFE}">
      <text>
        <r>
          <rPr>
            <b/>
            <sz val="9"/>
            <color indexed="81"/>
            <rFont val="Tahoma"/>
            <family val="2"/>
          </rPr>
          <t>Samantha D'Amour:</t>
        </r>
        <r>
          <rPr>
            <sz val="9"/>
            <color indexed="81"/>
            <rFont val="Tahoma"/>
            <family val="2"/>
          </rPr>
          <t xml:space="preserve">
was 2nd Tuesday</t>
        </r>
      </text>
    </comment>
    <comment ref="U410" authorId="181" shapeId="0" xr:uid="{878A020D-EB07-49B1-AF7F-8F6F59042055}">
      <text>
        <t>[Threaded comment]
Your version of Excel allows you to read this threaded comment; however, any edits to it will get removed if the file is opened in a newer version of Excel. Learn more: https://go.microsoft.com/fwlink/?linkid=870924
Comment:
    booked for Oct 19</t>
      </text>
    </comment>
    <comment ref="V410" authorId="182" shapeId="0" xr:uid="{F9F7A925-0F5B-4113-B4ED-8F31CFB7144C}">
      <text>
        <t>[Threaded comment]
Your version of Excel allows you to read this threaded comment; however, any edits to it will get removed if the file is opened in a newer version of Excel. Learn more: https://go.microsoft.com/fwlink/?linkid=870924
Comment:
    One tech forgot to put back the keys in the ring and MBT techs  was unable to access. Please do not charge.</t>
      </text>
    </comment>
    <comment ref="H411" authorId="0" shapeId="0" xr:uid="{0DD431E9-87F0-4DBF-8892-3D4CF0629C26}">
      <text>
        <r>
          <rPr>
            <b/>
            <sz val="9"/>
            <color indexed="81"/>
            <rFont val="Tahoma"/>
            <family val="2"/>
          </rPr>
          <t>Samantha D'Amour:</t>
        </r>
        <r>
          <rPr>
            <sz val="9"/>
            <color indexed="81"/>
            <rFont val="Tahoma"/>
            <family val="2"/>
          </rPr>
          <t xml:space="preserve">
Jan 8/21 - SD' - picked up key from cornerstone.</t>
        </r>
      </text>
    </comment>
    <comment ref="J411" authorId="0" shapeId="0" xr:uid="{D345AEA6-94B6-45E5-9626-E46048AA586B}">
      <text>
        <r>
          <rPr>
            <b/>
            <sz val="9"/>
            <color indexed="81"/>
            <rFont val="Tahoma"/>
            <family val="2"/>
          </rPr>
          <t>Samantha D'Amour:</t>
        </r>
        <r>
          <rPr>
            <sz val="9"/>
            <color indexed="81"/>
            <rFont val="Tahoma"/>
            <family val="2"/>
          </rPr>
          <t xml:space="preserve">
was 4th Thursday</t>
        </r>
      </text>
    </comment>
    <comment ref="U413" authorId="183" shapeId="0" xr:uid="{FE399806-FAF5-4EA7-AC45-479C1CC2CE20}">
      <text>
        <t>[Threaded comment]
Your version of Excel allows you to read this threaded comment; however, any edits to it will get removed if the file is opened in a newer version of Excel. Learn more: https://go.microsoft.com/fwlink/?linkid=870924
Comment:
    MBT done in October - annual booked for end of October - MBT will be skipped in November</t>
      </text>
    </comment>
    <comment ref="V413" authorId="184" shapeId="0" xr:uid="{F3B39005-4A68-4B21-905F-FD418ECA2297}">
      <text>
        <t>[Threaded comment]
Your version of Excel allows you to read this threaded comment; however, any edits to it will get removed if the file is opened in a newer version of Excel. Learn more: https://go.microsoft.com/fwlink/?linkid=870924
Comment:
    Do not charge, MBT skipped in Nov</t>
      </text>
    </comment>
    <comment ref="O414" authorId="0" shapeId="0" xr:uid="{44C232A5-D5A6-48FD-ABBD-F998CF0AE370}">
      <text>
        <r>
          <rPr>
            <b/>
            <sz val="9"/>
            <color indexed="81"/>
            <rFont val="Tahoma"/>
            <family val="2"/>
          </rPr>
          <t>Samantha D'Amour:</t>
        </r>
        <r>
          <rPr>
            <sz val="9"/>
            <color indexed="81"/>
            <rFont val="Tahoma"/>
            <family val="2"/>
          </rPr>
          <t xml:space="preserve">
Do not charge.
Key did not work, site said they didn't re-key. Try again in May.</t>
        </r>
      </text>
    </comment>
    <comment ref="Q414" authorId="1" shapeId="0" xr:uid="{A790DBDE-4A2B-446C-B431-8D72F870B9A4}">
      <text>
        <r>
          <rPr>
            <b/>
            <sz val="9"/>
            <color indexed="81"/>
            <rFont val="Tahoma"/>
            <family val="2"/>
          </rPr>
          <t>Denver Fatt:</t>
        </r>
        <r>
          <rPr>
            <sz val="9"/>
            <color indexed="81"/>
            <rFont val="Tahoma"/>
            <family val="2"/>
          </rPr>
          <t xml:space="preserve">
Charge for this service. Keys do not work, site has not provided a new set. New set requested June/23</t>
        </r>
      </text>
    </comment>
    <comment ref="Q417" authorId="185" shapeId="0" xr:uid="{2943AA40-A5EC-4C45-BA53-FBE2AA358865}">
      <text>
        <t>[Threaded comment]
Your version of Excel allows you to read this threaded comment; however, any edits to it will get removed if the file is opened in a newer version of Excel. Learn more: https://go.microsoft.com/fwlink/?linkid=870924
Comment:
    Do not charge for the service</t>
      </text>
    </comment>
    <comment ref="G418" authorId="12" shapeId="0" xr:uid="{CC50B603-B6B3-494B-82BB-117E551F510C}">
      <text>
        <r>
          <rPr>
            <b/>
            <sz val="9"/>
            <color indexed="81"/>
            <rFont val="Tahoma"/>
            <family val="2"/>
          </rPr>
          <t>Samantha D'Amour:</t>
        </r>
        <r>
          <rPr>
            <sz val="9"/>
            <color indexed="81"/>
            <rFont val="Tahoma"/>
            <family val="2"/>
          </rPr>
          <t xml:space="preserve">
cancelled by Kim Haddow Feb 8/23</t>
        </r>
      </text>
    </comment>
    <comment ref="J418" authorId="0" shapeId="0" xr:uid="{3856D8CA-5C02-4F06-878C-521BC5DAAA01}">
      <text>
        <r>
          <rPr>
            <b/>
            <sz val="9"/>
            <color indexed="81"/>
            <rFont val="Tahoma"/>
            <family val="2"/>
          </rPr>
          <t>Samantha D'Amour:</t>
        </r>
        <r>
          <rPr>
            <sz val="9"/>
            <color indexed="81"/>
            <rFont val="Tahoma"/>
            <family val="2"/>
          </rPr>
          <t xml:space="preserve">
was 2nd Wednesday</t>
        </r>
      </text>
    </comment>
    <comment ref="O419" authorId="4" shapeId="0" xr:uid="{ADD47CD2-ABFC-4C5B-AED1-C402D6180A86}">
      <text>
        <r>
          <rPr>
            <b/>
            <sz val="9"/>
            <color indexed="81"/>
            <rFont val="Tahoma"/>
            <family val="2"/>
          </rPr>
          <t>Amanda Macgarvey:</t>
        </r>
        <r>
          <rPr>
            <sz val="9"/>
            <color indexed="81"/>
            <rFont val="Tahoma"/>
            <family val="2"/>
          </rPr>
          <t xml:space="preserve">
Key not working. Centurion says the 1 fob opens all front doors</t>
        </r>
      </text>
    </comment>
    <comment ref="R420" authorId="186" shapeId="0" xr:uid="{7FF973F5-1F9B-4847-90A9-AD470ED7DD15}">
      <text>
        <t>[Threaded comment]
Your version of Excel allows you to read this threaded comment; however, any edits to it will get removed if the file is opened in a newer version of Excel. Learn more: https://go.microsoft.com/fwlink/?linkid=870924
Comment:
    Booked July 14</t>
      </text>
    </comment>
    <comment ref="V423" authorId="187" shapeId="0" xr:uid="{4C033318-24CF-46F2-BDF9-022CF64F0708}">
      <text>
        <t>[Threaded comment]
Your version of Excel allows you to read this threaded comment; however, any edits to it will get removed if the file is opened in a newer version of Excel. Learn more: https://go.microsoft.com/fwlink/?linkid=870924
Comment:
    Did not attempt to test due to extreme wait times with Chubb (3.5 hours). Do not charge for this service. This location was not visited due to long waits earlier in the day. Techs were instructed to stop trying to test Thrifty's locations on this day.</t>
      </text>
    </comment>
    <comment ref="O426" authorId="4" shapeId="0" xr:uid="{7C301E26-29E6-4A0C-9BA7-F16FFDE2BE1F}">
      <text>
        <r>
          <rPr>
            <b/>
            <sz val="9"/>
            <color indexed="81"/>
            <rFont val="Tahoma"/>
            <family val="2"/>
          </rPr>
          <t>Amanda Macgarvey:</t>
        </r>
        <r>
          <rPr>
            <sz val="9"/>
            <color indexed="81"/>
            <rFont val="Tahoma"/>
            <family val="2"/>
          </rPr>
          <t xml:space="preserve">
Key not working. Centurion says the 1 fob opens all front doors</t>
        </r>
      </text>
    </comment>
    <comment ref="O427" authorId="0" shapeId="0" xr:uid="{26C56575-7B67-48D3-87AF-8C9E0E9C5FE5}">
      <text>
        <r>
          <rPr>
            <b/>
            <sz val="9"/>
            <color indexed="81"/>
            <rFont val="Tahoma"/>
            <family val="2"/>
          </rPr>
          <t>Samantha D'Amour:</t>
        </r>
        <r>
          <rPr>
            <sz val="9"/>
            <color indexed="81"/>
            <rFont val="Tahoma"/>
            <family val="2"/>
          </rPr>
          <t xml:space="preserve">
Charge for this service.
Techs attended site and coiuld not get a hold of Merle who is our site contact and has keys.</t>
        </r>
      </text>
    </comment>
    <comment ref="U427" authorId="188" shapeId="0" xr:uid="{8B3D93F5-3BA6-42A8-AC55-D77702BC31C3}">
      <text>
        <t>[Threaded comment]
Your version of Excel allows you to read this threaded comment; however, any edits to it will get removed if the file is opened in a newer version of Excel. Learn more: https://go.microsoft.com/fwlink/?linkid=870924
Comment:
    Scheduled Oct 25. Not tested on MBT this month</t>
      </text>
    </comment>
    <comment ref="W427" authorId="189" shapeId="0" xr:uid="{2E28050B-D890-43E1-9206-0291C7BBBDBF}">
      <text>
        <t>[Threaded comment]
Your version of Excel allows you to read this threaded comment; however, any edits to it will get removed if the file is opened in a newer version of Excel. Learn more: https://go.microsoft.com/fwlink/?linkid=870924
Comment:
    BM was off-site and could not provide access. Charge for this service please</t>
      </text>
    </comment>
    <comment ref="V428" authorId="190" shapeId="0" xr:uid="{A1487EBD-AF08-4B31-8A93-12F40F596E78}">
      <text>
        <t>[Threaded comment]
Your version of Excel allows you to read this threaded comment; however, any edits to it will get removed if the file is opened in a newer version of Excel. Learn more: https://go.microsoft.com/fwlink/?linkid=870924
Comment:
    Did not attempt to test due to extreme wait times with Chubb (3.5 hours). Do not charge for this service. This location was not visited due to long waits earlier in the day. Techs were instructed to stop trying to test Thrifty's locations on this day.</t>
      </text>
    </comment>
    <comment ref="T429" authorId="191" shapeId="0" xr:uid="{5FEA1315-BE52-4D89-9493-62CBABFFCDB1}">
      <text>
        <t>[Threaded comment]
Your version of Excel allows you to read this threaded comment; however, any edits to it will get removed if the file is opened in a newer version of Excel. Learn more: https://go.microsoft.com/fwlink/?linkid=870924
Comment:
    Annual Scheduled Sept 25</t>
      </text>
    </comment>
    <comment ref="O430" authorId="4" shapeId="0" xr:uid="{BDDF2453-8A00-4B01-82CB-5C50C1D98037}">
      <text>
        <r>
          <rPr>
            <b/>
            <sz val="9"/>
            <color indexed="81"/>
            <rFont val="Tahoma"/>
            <family val="2"/>
          </rPr>
          <t>Amanda Macgarvey:</t>
        </r>
        <r>
          <rPr>
            <sz val="9"/>
            <color indexed="81"/>
            <rFont val="Tahoma"/>
            <family val="2"/>
          </rPr>
          <t xml:space="preserve">
Key not working. Centurion says the 1 fob opens all front doors</t>
        </r>
      </text>
    </comment>
    <comment ref="M431" authorId="0" shapeId="0" xr:uid="{B50D373E-C7C7-411A-AC1C-412360783ABE}">
      <text>
        <r>
          <rPr>
            <b/>
            <sz val="9"/>
            <color indexed="81"/>
            <rFont val="Tahoma"/>
            <family val="2"/>
          </rPr>
          <t>Samantha D'Amour:</t>
        </r>
        <r>
          <rPr>
            <sz val="9"/>
            <color indexed="81"/>
            <rFont val="Tahoma"/>
            <family val="2"/>
          </rPr>
          <t xml:space="preserve">
Charge for this service.
Keys did not work. SD' emailed PM for new keys.</t>
        </r>
      </text>
    </comment>
    <comment ref="P431" authorId="0" shapeId="0" xr:uid="{4D3A17EC-DD1B-4DAD-A8F6-224A4585F89B}">
      <text>
        <r>
          <rPr>
            <b/>
            <sz val="9"/>
            <color indexed="81"/>
            <rFont val="Tahoma"/>
            <family val="2"/>
          </rPr>
          <t>Samantha D'Amour:</t>
        </r>
        <r>
          <rPr>
            <sz val="9"/>
            <color indexed="81"/>
            <rFont val="Tahoma"/>
            <family val="2"/>
          </rPr>
          <t xml:space="preserve">
Do not charge. Could not test due to Monitoring issue. SD' sent PM email.</t>
        </r>
      </text>
    </comment>
    <comment ref="U431" authorId="192" shapeId="0" xr:uid="{A41D5FB9-5F19-4B39-8C82-230AEC920AC7}">
      <text>
        <t>[Threaded comment]
Your version of Excel allows you to read this threaded comment; however, any edits to it will get removed if the file is opened in a newer version of Excel. Learn more: https://go.microsoft.com/fwlink/?linkid=870924
Comment:
    Booked Oct 13</t>
      </text>
    </comment>
    <comment ref="Q435" authorId="193" shapeId="0" xr:uid="{F82B509F-20DA-4985-9FF2-6F09D56B1B62}">
      <text>
        <t>[Threaded comment]
Your version of Excel allows you to read this threaded comment; however, any edits to it will get removed if the file is opened in a newer version of Excel. Learn more: https://go.microsoft.com/fwlink/?linkid=870924
Comment:
    Booked June 30</t>
      </text>
    </comment>
    <comment ref="O439" authorId="4" shapeId="0" xr:uid="{7A5077C7-5C4B-4883-AADE-4FDF140416B4}">
      <text>
        <r>
          <rPr>
            <b/>
            <sz val="9"/>
            <color indexed="81"/>
            <rFont val="Tahoma"/>
            <family val="2"/>
          </rPr>
          <t>Amanda Macgarvey:</t>
        </r>
        <r>
          <rPr>
            <sz val="9"/>
            <color indexed="81"/>
            <rFont val="Tahoma"/>
            <family val="2"/>
          </rPr>
          <t xml:space="preserve">
We skipped it</t>
        </r>
      </text>
    </comment>
    <comment ref="O440" authorId="4" shapeId="0" xr:uid="{3E255A96-5D03-485C-B13F-E9CA3BC4E2E9}">
      <text>
        <r>
          <rPr>
            <b/>
            <sz val="9"/>
            <color indexed="81"/>
            <rFont val="Tahoma"/>
            <family val="2"/>
          </rPr>
          <t>Amanda Macgarvey:</t>
        </r>
        <r>
          <rPr>
            <sz val="9"/>
            <color indexed="81"/>
            <rFont val="Tahoma"/>
            <family val="2"/>
          </rPr>
          <t xml:space="preserve">
no electrical key</t>
        </r>
      </text>
    </comment>
    <comment ref="O441" authorId="0" shapeId="0" xr:uid="{1868F726-C276-40F1-BBDC-1205E34EF896}">
      <text>
        <r>
          <rPr>
            <b/>
            <sz val="9"/>
            <color indexed="81"/>
            <rFont val="Tahoma"/>
            <family val="2"/>
          </rPr>
          <t>Samantha D'Amour:</t>
        </r>
        <r>
          <rPr>
            <sz val="9"/>
            <color indexed="81"/>
            <rFont val="Tahoma"/>
            <family val="2"/>
          </rPr>
          <t xml:space="preserve">
Do not charge.
Key did not work, site said they didn't re-key. Try again in May.</t>
        </r>
      </text>
    </comment>
    <comment ref="P441" authorId="4" shapeId="0" xr:uid="{A0F4971A-1121-459F-8B21-720BAC96C7C1}">
      <text>
        <r>
          <rPr>
            <b/>
            <sz val="9"/>
            <color indexed="81"/>
            <rFont val="Tahoma"/>
            <family val="2"/>
          </rPr>
          <t>Amanda Macgarvey:</t>
        </r>
        <r>
          <rPr>
            <sz val="9"/>
            <color indexed="81"/>
            <rFont val="Tahoma"/>
            <family val="2"/>
          </rPr>
          <t xml:space="preserve">
Key Still doesn’t work</t>
        </r>
      </text>
    </comment>
    <comment ref="R444" authorId="194" shapeId="0" xr:uid="{420AA37B-DEA7-4E28-B7A0-F73BE4666DCB}">
      <text>
        <t>[Threaded comment]
Your version of Excel allows you to read this threaded comment; however, any edits to it will get removed if the file is opened in a newer version of Excel. Learn more: https://go.microsoft.com/fwlink/?linkid=870924
Comment:
    Booked July 27</t>
      </text>
    </comment>
    <comment ref="V444" authorId="195" shapeId="0" xr:uid="{C566CD4A-5289-425B-B590-135ACE4CA0C8}">
      <text>
        <t>[Threaded comment]
Your version of Excel allows you to read this threaded comment; however, any edits to it will get removed if the file is opened in a newer version of Excel. Learn more: https://go.microsoft.com/fwlink/?linkid=870924
Comment:
    Annual was already done on July. Not sure why it was skipped again, with annual on november as the reason for skipping.
Reply:
    Missed in Nov</t>
      </text>
    </comment>
    <comment ref="N445" authorId="0" shapeId="0" xr:uid="{3AE54A57-05A4-42D8-A550-D90B29BADAC4}">
      <text>
        <r>
          <rPr>
            <b/>
            <sz val="9"/>
            <color indexed="81"/>
            <rFont val="Tahoma"/>
            <family val="2"/>
          </rPr>
          <t>Samantha D'Amour:</t>
        </r>
        <r>
          <rPr>
            <sz val="9"/>
            <color indexed="81"/>
            <rFont val="Tahoma"/>
            <family val="2"/>
          </rPr>
          <t xml:space="preserve">
</t>
        </r>
      </text>
    </comment>
    <comment ref="K446" authorId="196" shapeId="0" xr:uid="{8D89ACC1-EEAC-4B34-BC38-4A342C4992FD}">
      <text>
        <t>[Threaded comment]
Your version of Excel allows you to read this threaded comment; however, any edits to it will get removed if the file is opened in a newer version of Excel. Learn more: https://go.microsoft.com/fwlink/?linkid=870924
Comment:
    Updated to Dec from May</t>
      </text>
    </comment>
    <comment ref="W446" authorId="197" shapeId="0" xr:uid="{A8F93C5D-BD8A-451F-8999-02389F78C7AA}">
      <text>
        <t>[Threaded comment]
Your version of Excel allows you to read this threaded comment; however, any edits to it will get removed if the file is opened in a newer version of Excel. Learn more: https://go.microsoft.com/fwlink/?linkid=870924
Comment:
    Booked Dec 15 &amp; 22</t>
      </text>
    </comment>
    <comment ref="T449" authorId="198" shapeId="0" xr:uid="{36D181A4-91F7-4322-85C7-44FE41080067}">
      <text>
        <t xml:space="preserve">[Threaded comment]
Your version of Excel allows you to read this threaded comment; however, any edits to it will get removed if the file is opened in a newer version of Excel. Learn more: https://go.microsoft.com/fwlink/?linkid=870924
Comment:
    Booked sept 27
Reply:
    Charge for this service. Monthly performed in Sept &amp; Annual done in late september, October MBT skipped to avoid charging for 12 months of service. </t>
      </text>
    </comment>
    <comment ref="R450" authorId="53" shapeId="0" xr:uid="{10729253-B1A3-447B-84D1-0EB748FC8D13}">
      <text>
        <r>
          <rPr>
            <b/>
            <sz val="9"/>
            <color indexed="81"/>
            <rFont val="Tahoma"/>
            <family val="2"/>
          </rPr>
          <t>vheinrich:</t>
        </r>
        <r>
          <rPr>
            <sz val="9"/>
            <color indexed="81"/>
            <rFont val="Tahoma"/>
            <family val="2"/>
          </rPr>
          <t xml:space="preserve">
charge for this service. Passcode for panel didn't work any longer. Informed PM and asked for new passcode</t>
        </r>
      </text>
    </comment>
    <comment ref="O454" authorId="4" shapeId="0" xr:uid="{7BFFA639-0A15-43CF-9A86-198DEE4E149E}">
      <text>
        <r>
          <rPr>
            <b/>
            <sz val="9"/>
            <color indexed="81"/>
            <rFont val="Tahoma"/>
            <family val="2"/>
          </rPr>
          <t>Amanda Macgarvey:</t>
        </r>
        <r>
          <rPr>
            <sz val="9"/>
            <color indexed="81"/>
            <rFont val="Tahoma"/>
            <family val="2"/>
          </rPr>
          <t xml:space="preserve">
No panel room key</t>
        </r>
      </text>
    </comment>
    <comment ref="P454" authorId="4" shapeId="0" xr:uid="{AA06F1EF-95E1-439D-A2FC-E6076F3D44E3}">
      <text>
        <r>
          <rPr>
            <b/>
            <sz val="9"/>
            <color indexed="81"/>
            <rFont val="Tahoma"/>
            <family val="2"/>
          </rPr>
          <t>Amanda Macgarvey:</t>
        </r>
        <r>
          <rPr>
            <sz val="9"/>
            <color indexed="81"/>
            <rFont val="Tahoma"/>
            <family val="2"/>
          </rPr>
          <t xml:space="preserve">
No panel room key</t>
        </r>
      </text>
    </comment>
    <comment ref="J455" authorId="0" shapeId="0" xr:uid="{108EB9D8-D466-4324-80D1-DB839F411BAE}">
      <text>
        <r>
          <rPr>
            <b/>
            <sz val="9"/>
            <color indexed="81"/>
            <rFont val="Tahoma"/>
            <family val="2"/>
          </rPr>
          <t>Samantha D'Amour:</t>
        </r>
        <r>
          <rPr>
            <sz val="9"/>
            <color indexed="81"/>
            <rFont val="Tahoma"/>
            <family val="2"/>
          </rPr>
          <t xml:space="preserve">
was 2nd Tuesday</t>
        </r>
      </text>
    </comment>
    <comment ref="R455" authorId="199" shapeId="0" xr:uid="{4D53EAF8-909B-47EE-9A23-9ADD0B1D9866}">
      <text>
        <t>[Threaded comment]
Your version of Excel allows you to read this threaded comment; however, any edits to it will get removed if the file is opened in a newer version of Excel. Learn more: https://go.microsoft.com/fwlink/?linkid=870924
Comment:
    BOOKED JULY 18</t>
      </text>
    </comment>
    <comment ref="O460" authorId="4" shapeId="0" xr:uid="{3635327C-23D2-4A7A-BCB9-7B2E0E44E815}">
      <text>
        <r>
          <rPr>
            <b/>
            <sz val="9"/>
            <color indexed="81"/>
            <rFont val="Tahoma"/>
            <family val="2"/>
          </rPr>
          <t>Amanda Macgarvey:</t>
        </r>
        <r>
          <rPr>
            <sz val="9"/>
            <color indexed="81"/>
            <rFont val="Tahoma"/>
            <family val="2"/>
          </rPr>
          <t xml:space="preserve">
Bell replaced during visit</t>
        </r>
      </text>
    </comment>
    <comment ref="T463" authorId="53" shapeId="0" xr:uid="{945B364B-7B15-4975-8F89-32572815F827}">
      <text>
        <r>
          <rPr>
            <b/>
            <sz val="9"/>
            <color indexed="81"/>
            <rFont val="Tahoma"/>
            <family val="2"/>
          </rPr>
          <t>vheinrich:</t>
        </r>
        <r>
          <rPr>
            <sz val="9"/>
            <color indexed="81"/>
            <rFont val="Tahoma"/>
            <family val="2"/>
          </rPr>
          <t xml:space="preserve">
please don't charge - it was our mistake that we couldn't enter the building - notes have been updated to correct the problem</t>
        </r>
      </text>
    </comment>
    <comment ref="W465" authorId="200" shapeId="0" xr:uid="{1FDCC304-FBBB-4260-B7FF-9D8AA962A87F}">
      <text>
        <t>[Threaded comment]
Your version of Excel allows you to read this threaded comment; however, any edits to it will get removed if the file is opened in a newer version of Excel. Learn more: https://go.microsoft.com/fwlink/?linkid=870924
Comment:
    Annual Dec 8, 2023. Service to begin in 2024</t>
      </text>
    </comment>
    <comment ref="T466" authorId="201" shapeId="0" xr:uid="{62048140-5FB3-4FBD-AF46-A28E01A03F65}">
      <text>
        <t>[Threaded comment]
Your version of Excel allows you to read this threaded comment; however, any edits to it will get removed if the file is opened in a newer version of Excel. Learn more: https://go.microsoft.com/fwlink/?linkid=870924
Comment:
    Booked Sept 29</t>
      </text>
    </comment>
    <comment ref="U466" authorId="202" shapeId="0" xr:uid="{7500D8D4-6DFE-4B18-B280-3D2F009DCD68}">
      <text>
        <t xml:space="preserve">[Threaded comment]
Your version of Excel allows you to read this threaded comment; however, any edits to it will get removed if the file is opened in a newer version of Excel. Learn more: https://go.microsoft.com/fwlink/?linkid=870924
Comment:
    Skipped due to Annual being in late sept. </t>
      </text>
    </comment>
    <comment ref="T467" authorId="1" shapeId="0" xr:uid="{71A7CFFB-1886-4A99-AF68-3F66EB58F49B}">
      <text>
        <r>
          <rPr>
            <b/>
            <sz val="9"/>
            <color indexed="81"/>
            <rFont val="Tahoma"/>
            <family val="2"/>
          </rPr>
          <t>Denver Fatt:</t>
        </r>
        <r>
          <rPr>
            <sz val="9"/>
            <color indexed="81"/>
            <rFont val="Tahoma"/>
            <family val="2"/>
          </rPr>
          <t xml:space="preserve">
Tested in a separate service call with 964 Heywood. MBT service officially begins in Oct</t>
        </r>
      </text>
    </comment>
    <comment ref="R468" authorId="203" shapeId="0" xr:uid="{D1725D3C-21E5-4A67-A552-BEDEF1F45D43}">
      <text>
        <t>[Threaded comment]
Your version of Excel allows you to read this threaded comment; however, any edits to it will get removed if the file is opened in a newer version of Excel. Learn more: https://go.microsoft.com/fwlink/?linkid=870924
Comment:
    BOOKED JULY 11</t>
      </text>
    </comment>
    <comment ref="R469" authorId="204" shapeId="0" xr:uid="{9916B9BA-3E92-4F6C-B494-7AAE1A0DC4F2}">
      <text>
        <t>[Threaded comment]
Your version of Excel allows you to read this threaded comment; however, any edits to it will get removed if the file is opened in a newer version of Excel. Learn more: https://go.microsoft.com/fwlink/?linkid=870924
Comment:
    Booked July 20</t>
      </text>
    </comment>
    <comment ref="O473" authorId="4" shapeId="0" xr:uid="{DE9212AB-C1B3-4D41-9BEC-EFCC7684A87B}">
      <text>
        <r>
          <rPr>
            <b/>
            <sz val="9"/>
            <color indexed="81"/>
            <rFont val="Tahoma"/>
            <family val="2"/>
          </rPr>
          <t>Amanda Macgarvey:</t>
        </r>
        <r>
          <rPr>
            <sz val="9"/>
            <color indexed="81"/>
            <rFont val="Tahoma"/>
            <family val="2"/>
          </rPr>
          <t xml:space="preserve">
padlock installed - no key for this</t>
        </r>
      </text>
    </comment>
    <comment ref="Q473" authorId="1" shapeId="0" xr:uid="{2FC91607-2580-4534-A0B5-DE10E13A36EA}">
      <text>
        <r>
          <rPr>
            <b/>
            <sz val="9"/>
            <color indexed="81"/>
            <rFont val="Tahoma"/>
            <family val="2"/>
          </rPr>
          <t>Denver Fatt:</t>
        </r>
        <r>
          <rPr>
            <sz val="9"/>
            <color indexed="81"/>
            <rFont val="Tahoma"/>
            <family val="2"/>
          </rPr>
          <t xml:space="preserve">
Charge for this service
Requires replacement key to front entrance</t>
        </r>
      </text>
    </comment>
    <comment ref="T473" authorId="1" shapeId="0" xr:uid="{1EAB2120-6402-4B55-BA6A-387B96508B39}">
      <text>
        <r>
          <rPr>
            <b/>
            <sz val="9"/>
            <color indexed="81"/>
            <rFont val="Tahoma"/>
            <family val="2"/>
          </rPr>
          <t>Denver Fatt:</t>
        </r>
        <r>
          <rPr>
            <sz val="9"/>
            <color indexed="81"/>
            <rFont val="Tahoma"/>
            <family val="2"/>
          </rPr>
          <t xml:space="preserve">
Kane got the key stuck in the padlock providing access to the FACP. Don't charge for this service</t>
        </r>
      </text>
    </comment>
    <comment ref="V473" authorId="205" shapeId="0" xr:uid="{3A0CFDD9-B014-48FD-9B40-0724494705DB}">
      <text>
        <t>[Threaded comment]
Your version of Excel allows you to read this threaded comment; however, any edits to it will get removed if the file is opened in a newer version of Excel. Learn more: https://go.microsoft.com/fwlink/?linkid=870924
Comment:
    Scheduled Nov 6</t>
      </text>
    </comment>
    <comment ref="J475" authorId="0" shapeId="0" xr:uid="{87D937AA-B0E7-4649-94DF-97CC7FB8F272}">
      <text>
        <r>
          <rPr>
            <b/>
            <sz val="9"/>
            <color indexed="81"/>
            <rFont val="Tahoma"/>
            <family val="2"/>
          </rPr>
          <t>Samantha D'Amour:</t>
        </r>
        <r>
          <rPr>
            <sz val="9"/>
            <color indexed="81"/>
            <rFont val="Tahoma"/>
            <family val="2"/>
          </rPr>
          <t xml:space="preserve">
was 2nd Tuesday</t>
        </r>
      </text>
    </comment>
    <comment ref="S476" authorId="206" shapeId="0" xr:uid="{5F5C4AC7-8C44-4C2D-9B74-989005E925AA}">
      <text>
        <t>[Threaded comment]
Your version of Excel allows you to read this threaded comment; however, any edits to it will get removed if the file is opened in a newer version of Excel. Learn more: https://go.microsoft.com/fwlink/?linkid=870924
Comment:
    Booked August 9</t>
      </text>
    </comment>
    <comment ref="T482" authorId="1" shapeId="0" xr:uid="{A07C061F-11C6-4074-9C80-299468FB716E}">
      <text>
        <r>
          <rPr>
            <b/>
            <sz val="9"/>
            <color indexed="81"/>
            <rFont val="Tahoma"/>
            <family val="2"/>
          </rPr>
          <t>Denver Fatt:</t>
        </r>
        <r>
          <rPr>
            <sz val="9"/>
            <color indexed="81"/>
            <rFont val="Tahoma"/>
            <family val="2"/>
          </rPr>
          <t xml:space="preserve">
Tested in a separate service call with 909 Pendergast. MBT service officially begins in Oct</t>
        </r>
      </text>
    </comment>
    <comment ref="V484" authorId="207" shapeId="0" xr:uid="{D162659E-9736-49F2-A0E5-8BF5A43E35E1}">
      <text>
        <t>[Threaded comment]
Your version of Excel allows you to read this threaded comment; however, any edits to it will get removed if the file is opened in a newer version of Excel. Learn more: https://go.microsoft.com/fwlink/?linkid=870924
Comment:
    Scheduled Nov 8th
Reply:
    Tested during MBT in Nov as well</t>
      </text>
    </comment>
    <comment ref="U485" authorId="208" shapeId="0" xr:uid="{10A30473-9EBD-42D2-9ADE-5D5EA0D3638E}">
      <text>
        <t>[Threaded comment]
Your version of Excel allows you to read this threaded comment; however, any edits to it will get removed if the file is opened in a newer version of Excel. Learn more: https://go.microsoft.com/fwlink/?linkid=870924
Comment:
    No key from PM yet, don't charge</t>
      </text>
    </comment>
    <comment ref="H486" authorId="0" shapeId="0" xr:uid="{406B4164-B5B9-476C-91E8-25A5EE9D99B9}">
      <text>
        <r>
          <rPr>
            <b/>
            <sz val="9"/>
            <color indexed="81"/>
            <rFont val="Tahoma"/>
            <family val="2"/>
          </rPr>
          <t>Samantha D'Amour:</t>
        </r>
        <r>
          <rPr>
            <sz val="9"/>
            <color indexed="81"/>
            <rFont val="Tahoma"/>
            <family val="2"/>
          </rPr>
          <t xml:space="preserve">
June 14/21 (sd') Received two keys from Dave Seregent.</t>
        </r>
      </text>
    </comment>
    <comment ref="V487" authorId="209" shapeId="0" xr:uid="{A5BA4557-6ED9-44A9-A286-CAE8AD568EED}">
      <text>
        <t>[Threaded comment]
Your version of Excel allows you to read this threaded comment; however, any edits to it will get removed if the file is opened in a newer version of Excel. Learn more: https://go.microsoft.com/fwlink/?linkid=870924
Comment:
    Booked for Nov 1</t>
      </text>
    </comment>
    <comment ref="P489" authorId="4" shapeId="0" xr:uid="{DAEC1BCC-2306-4B21-8318-B690105066F1}">
      <text>
        <r>
          <rPr>
            <b/>
            <sz val="9"/>
            <color indexed="81"/>
            <rFont val="Tahoma"/>
            <family val="2"/>
          </rPr>
          <t>Amanda Macgarvey:</t>
        </r>
        <r>
          <rPr>
            <sz val="9"/>
            <color indexed="81"/>
            <rFont val="Tahoma"/>
            <family val="2"/>
          </rPr>
          <t xml:space="preserve">
Monthly to be moved as children were sleeping in daycare</t>
        </r>
      </text>
    </comment>
    <comment ref="U489" authorId="210" shapeId="0" xr:uid="{375F552B-2388-42B7-97CC-6172390468DC}">
      <text>
        <t>[Threaded comment]
Your version of Excel allows you to read this threaded comment; however, any edits to it will get removed if the file is opened in a newer version of Excel. Learn more: https://go.microsoft.com/fwlink/?linkid=870924
Comment:
    Booked oct 25-27</t>
      </text>
    </comment>
    <comment ref="P491" authorId="4" shapeId="0" xr:uid="{989B201E-2DA8-4BE8-AD84-C8C42D895EE7}">
      <text>
        <r>
          <rPr>
            <b/>
            <sz val="9"/>
            <color indexed="81"/>
            <rFont val="Tahoma"/>
            <family val="2"/>
          </rPr>
          <t>Amanda Macgarvey:</t>
        </r>
        <r>
          <rPr>
            <sz val="9"/>
            <color indexed="81"/>
            <rFont val="Tahoma"/>
            <family val="2"/>
          </rPr>
          <t xml:space="preserve">
No answer from monitoring</t>
        </r>
      </text>
    </comment>
    <comment ref="R491" authorId="53" shapeId="0" xr:uid="{B24BA03E-9BF3-4E6F-B905-278D8414A850}">
      <text>
        <r>
          <rPr>
            <b/>
            <sz val="9"/>
            <color indexed="81"/>
            <rFont val="Tahoma"/>
            <family val="2"/>
          </rPr>
          <t>vheinrich:</t>
        </r>
        <r>
          <rPr>
            <sz val="9"/>
            <color indexed="81"/>
            <rFont val="Tahoma"/>
            <family val="2"/>
          </rPr>
          <t xml:space="preserve">
monitoring password changed - could not be put on test</t>
        </r>
      </text>
    </comment>
    <comment ref="V491" authorId="211" shapeId="0" xr:uid="{4947E68E-6865-4AF7-8A08-D4A3A4A73E74}">
      <text>
        <t>[Threaded comment]
Your version of Excel allows you to read this threaded comment; however, any edits to it will get removed if the file is opened in a newer version of Excel. Learn more: https://go.microsoft.com/fwlink/?linkid=870924
Comment:
    (interconnected with 2471 Sidney Ave). Not tested due to complicated testing process. Techs spoke with KW and chose to skip this month. Do not charge for this service. Testing process to be determined asap</t>
      </text>
    </comment>
    <comment ref="T494" authorId="1" shapeId="0" xr:uid="{A5A1D577-9C95-4F91-9BE8-2FC6D93D4624}">
      <text>
        <r>
          <rPr>
            <b/>
            <sz val="9"/>
            <color indexed="81"/>
            <rFont val="Tahoma"/>
            <family val="2"/>
          </rPr>
          <t>Denver Fatt:</t>
        </r>
        <r>
          <rPr>
            <sz val="9"/>
            <color indexed="81"/>
            <rFont val="Tahoma"/>
            <family val="2"/>
          </rPr>
          <t xml:space="preserve">
Charge for this service. We showed up but it is a restaurant. They requested testing before 11am</t>
        </r>
      </text>
    </comment>
    <comment ref="V495" authorId="212" shapeId="0" xr:uid="{877F8C32-CFD3-4E46-A635-E2C788450151}">
      <text>
        <t>[Threaded comment]
Your version of Excel allows you to read this threaded comment; however, any edits to it will get removed if the file is opened in a newer version of Excel. Learn more: https://go.microsoft.com/fwlink/?linkid=870924
Comment:
    Annual due this month. Not scheduled as of Nov 7th. Tested during Nov MBT</t>
      </text>
    </comment>
    <comment ref="V499" authorId="213" shapeId="0" xr:uid="{1ABA3F75-D43A-4E26-A7C1-C618693D027A}">
      <text>
        <t>[Threaded comment]
Your version of Excel allows you to read this threaded comment; however, any edits to it will get removed if the file is opened in a newer version of Excel. Learn more: https://go.microsoft.com/fwlink/?linkid=870924
Comment:
    Annual was Nov. 28</t>
      </text>
    </comment>
    <comment ref="W504" authorId="214" shapeId="0" xr:uid="{550A2223-DF24-4B8F-A32D-13EE8FEF5BFE}">
      <text>
        <t>[Threaded comment]
Your version of Excel allows you to read this threaded comment; however, any edits to it will get removed if the file is opened in a newer version of Excel. Learn more: https://go.microsoft.com/fwlink/?linkid=870924
Comment:
    Annual on Dec. 8th</t>
      </text>
    </comment>
    <comment ref="J508" authorId="0" shapeId="0" xr:uid="{7953214C-E421-4E3D-9874-7786E8214405}">
      <text>
        <r>
          <rPr>
            <b/>
            <sz val="9"/>
            <color indexed="81"/>
            <rFont val="Tahoma"/>
            <family val="2"/>
          </rPr>
          <t>Samantha D'Amour:</t>
        </r>
        <r>
          <rPr>
            <sz val="9"/>
            <color indexed="81"/>
            <rFont val="Tahoma"/>
            <family val="2"/>
          </rPr>
          <t xml:space="preserve">
was 4th Thursday</t>
        </r>
      </text>
    </comment>
    <comment ref="W512" authorId="215" shapeId="0" xr:uid="{85C8A05B-1C22-4BA0-B41B-4015235956CE}">
      <text>
        <t>[Threaded comment]
Your version of Excel allows you to read this threaded comment; however, any edits to it will get removed if the file is opened in a newer version of Excel. Learn more: https://go.microsoft.com/fwlink/?linkid=870924
Comment:
    Annual not scheduled as of Dec. 8. MBT was done in Dec.</t>
      </text>
    </comment>
    <comment ref="W513" authorId="216" shapeId="0" xr:uid="{8ECA1D6B-36D9-4D8A-8329-B1EF06CDF0A8}">
      <text>
        <t>[Threaded comment]
Your version of Excel allows you to read this threaded comment; however, any edits to it will get removed if the file is opened in a newer version of Excel. Learn more: https://go.microsoft.com/fwlink/?linkid=870924
Comment:
    Annual not scheduled as of Dec. 8. MBT was done in Dec.</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Samantha D'Amour</author>
    <author>Vogt, Carina</author>
    <author>vheinrich</author>
    <author>tc={70FB13C4-7EB1-4BB0-BE85-2C1E3A6DF481}</author>
    <author>Daniella Newberry</author>
    <author>tc={8EB70941-5303-455D-AF83-CCD732A6A94B}</author>
  </authors>
  <commentList>
    <comment ref="Q4" authorId="0" shapeId="0" xr:uid="{0133EC34-7F62-4C07-A8CE-DF1113ED9729}">
      <text>
        <r>
          <rPr>
            <b/>
            <sz val="9"/>
            <color indexed="81"/>
            <rFont val="Tahoma"/>
            <family val="2"/>
          </rPr>
          <t>Samantha D'Amour:</t>
        </r>
        <r>
          <rPr>
            <sz val="9"/>
            <color indexed="81"/>
            <rFont val="Tahoma"/>
            <family val="2"/>
          </rPr>
          <t xml:space="preserve">
Annual was performed May 26th, MBT not done for June as it is too close to annual date</t>
        </r>
      </text>
    </comment>
    <comment ref="W5" authorId="0" shapeId="0" xr:uid="{62C363F2-B5D5-41A7-8079-AA8F25B5596A}">
      <text>
        <r>
          <rPr>
            <b/>
            <sz val="9"/>
            <color indexed="81"/>
            <rFont val="Tahoma"/>
            <family val="2"/>
          </rPr>
          <t>Samantha D'Amour:</t>
        </r>
        <r>
          <rPr>
            <sz val="9"/>
            <color indexed="81"/>
            <rFont val="Tahoma"/>
            <family val="2"/>
          </rPr>
          <t xml:space="preserve">
Monthly cancelled due to staff sick. Do not charge.</t>
        </r>
      </text>
    </comment>
    <comment ref="W6" authorId="0" shapeId="0" xr:uid="{1A12F072-73FC-46B8-884F-7B6AA96A2EA6}">
      <text>
        <r>
          <rPr>
            <b/>
            <sz val="9"/>
            <color indexed="81"/>
            <rFont val="Tahoma"/>
            <family val="2"/>
          </rPr>
          <t>Samantha D'Amour:</t>
        </r>
        <r>
          <rPr>
            <sz val="9"/>
            <color indexed="81"/>
            <rFont val="Tahoma"/>
            <family val="2"/>
          </rPr>
          <t xml:space="preserve">
Monthly cancelled due to staff sick. Do not charge.</t>
        </r>
      </text>
    </comment>
    <comment ref="B10" authorId="1" shapeId="0" xr:uid="{94FEDC7D-117D-4B95-8E6C-FD6A8F0A41E9}">
      <text>
        <r>
          <rPr>
            <b/>
            <sz val="9"/>
            <color indexed="81"/>
            <rFont val="Tahoma"/>
            <family val="2"/>
          </rPr>
          <t>Vogt, Carina:</t>
        </r>
        <r>
          <rPr>
            <sz val="9"/>
            <color indexed="81"/>
            <rFont val="Tahoma"/>
            <family val="2"/>
          </rPr>
          <t xml:space="preserve">
Not Richmond!!</t>
        </r>
      </text>
    </comment>
    <comment ref="R10" authorId="0" shapeId="0" xr:uid="{58F18A4B-BBB7-4977-8F64-11A1985648F9}">
      <text>
        <r>
          <rPr>
            <b/>
            <sz val="9"/>
            <color indexed="81"/>
            <rFont val="Tahoma"/>
            <family val="2"/>
          </rPr>
          <t>Samantha D'Amour:</t>
        </r>
        <r>
          <rPr>
            <sz val="9"/>
            <color indexed="81"/>
            <rFont val="Tahoma"/>
            <family val="2"/>
          </rPr>
          <t xml:space="preserve">
Annual performed June 23. Skipped July MBT as too close to annual date.</t>
        </r>
      </text>
    </comment>
    <comment ref="P14" authorId="0" shapeId="0" xr:uid="{83FB65A4-FC4F-4A2B-A52A-E3AF87E0F893}">
      <text>
        <r>
          <rPr>
            <b/>
            <sz val="9"/>
            <color indexed="81"/>
            <rFont val="Tahoma"/>
            <family val="2"/>
          </rPr>
          <t>Samantha D'Amour:</t>
        </r>
        <r>
          <rPr>
            <sz val="9"/>
            <color indexed="81"/>
            <rFont val="Tahoma"/>
            <family val="2"/>
          </rPr>
          <t xml:space="preserve">
Do not charge for MBT for this month.</t>
        </r>
      </text>
    </comment>
    <comment ref="W16" authorId="0" shapeId="0" xr:uid="{28C2BF7E-1C6D-47B8-92BB-6A653CD0328E}">
      <text>
        <r>
          <rPr>
            <b/>
            <sz val="9"/>
            <color indexed="81"/>
            <rFont val="Tahoma"/>
            <family val="2"/>
          </rPr>
          <t>Samantha D'Amour:</t>
        </r>
        <r>
          <rPr>
            <sz val="9"/>
            <color indexed="81"/>
            <rFont val="Tahoma"/>
            <family val="2"/>
          </rPr>
          <t xml:space="preserve">
Monthly cancelled due to staff sick. Do not charge.</t>
        </r>
      </text>
    </comment>
    <comment ref="W17" authorId="0" shapeId="0" xr:uid="{CB2DFDA6-0E9D-448C-A104-79320B09DBD8}">
      <text>
        <r>
          <rPr>
            <b/>
            <sz val="9"/>
            <color indexed="81"/>
            <rFont val="Tahoma"/>
            <family val="2"/>
          </rPr>
          <t>Samantha D'Amour:</t>
        </r>
        <r>
          <rPr>
            <sz val="9"/>
            <color indexed="81"/>
            <rFont val="Tahoma"/>
            <family val="2"/>
          </rPr>
          <t xml:space="preserve">
Monthly cancelled due to staff sick. Do not charge.</t>
        </r>
      </text>
    </comment>
    <comment ref="J19" authorId="0" shapeId="0" xr:uid="{1692DB71-3D19-4D49-9BE2-020B79280179}">
      <text>
        <r>
          <rPr>
            <b/>
            <sz val="9"/>
            <color indexed="81"/>
            <rFont val="Tahoma"/>
            <family val="2"/>
          </rPr>
          <t>Samantha D'Amour:</t>
        </r>
        <r>
          <rPr>
            <sz val="9"/>
            <color indexed="81"/>
            <rFont val="Tahoma"/>
            <family val="2"/>
          </rPr>
          <t xml:space="preserve">
Haven't started yet. Annual inspection is due now, keys have not been received yet. Will start once this has been done.</t>
        </r>
      </text>
    </comment>
    <comment ref="Q21" authorId="0" shapeId="0" xr:uid="{EEA88FA6-01F1-4E5F-9981-1B48C623EE00}">
      <text>
        <r>
          <rPr>
            <b/>
            <sz val="9"/>
            <color indexed="81"/>
            <rFont val="Tahoma"/>
            <family val="2"/>
          </rPr>
          <t>Samantha D'Amour:</t>
        </r>
        <r>
          <rPr>
            <sz val="9"/>
            <color indexed="81"/>
            <rFont val="Tahoma"/>
            <family val="2"/>
          </rPr>
          <t xml:space="preserve">
Waiting on keys from KC (property manager). Do not charge for this month.</t>
        </r>
      </text>
    </comment>
    <comment ref="R21" authorId="0" shapeId="0" xr:uid="{D35A4BA6-58E0-4201-8D87-01BD38F3BCFF}">
      <text>
        <r>
          <rPr>
            <b/>
            <sz val="9"/>
            <color indexed="81"/>
            <rFont val="Tahoma"/>
            <family val="2"/>
          </rPr>
          <t>Samantha D'Amour:</t>
        </r>
        <r>
          <rPr>
            <sz val="9"/>
            <color indexed="81"/>
            <rFont val="Tahoma"/>
            <family val="2"/>
          </rPr>
          <t xml:space="preserve">
Waiting on keys from KC (property manager). Do not charge for this month.</t>
        </r>
      </text>
    </comment>
    <comment ref="P23" authorId="0" shapeId="0" xr:uid="{5EFC49F1-18F4-4277-88B7-992482EE0978}">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Arrived on site with no access as site contacts were not present to provide access.</t>
        </r>
      </text>
    </comment>
    <comment ref="T24" authorId="0" shapeId="0" xr:uid="{05C11711-5925-4346-B8AC-B1A5D898FA47}">
      <text>
        <r>
          <rPr>
            <b/>
            <sz val="9"/>
            <color indexed="81"/>
            <rFont val="Tahoma"/>
            <family val="2"/>
          </rPr>
          <t>Samantha D'Amour:</t>
        </r>
        <r>
          <rPr>
            <sz val="9"/>
            <color indexed="81"/>
            <rFont val="Tahoma"/>
            <family val="2"/>
          </rPr>
          <t xml:space="preserve">
Charge for this service. Kitchen staff did not answer phone or open door when we arrived.</t>
        </r>
      </text>
    </comment>
    <comment ref="U24" authorId="0" shapeId="0" xr:uid="{80924C4B-8298-4339-B057-29341B55DC8F}">
      <text>
        <r>
          <rPr>
            <b/>
            <sz val="9"/>
            <color indexed="81"/>
            <rFont val="Tahoma"/>
            <family val="2"/>
          </rPr>
          <t>Samantha D'Amour:</t>
        </r>
        <r>
          <rPr>
            <sz val="9"/>
            <color indexed="81"/>
            <rFont val="Tahoma"/>
            <family val="2"/>
          </rPr>
          <t xml:space="preserve">
Charge for this service. Kitchen staff did not answer phone or open door when we arrived.</t>
        </r>
      </text>
    </comment>
    <comment ref="W25" authorId="0" shapeId="0" xr:uid="{6F0FE765-2D8B-4DDD-BB7C-1A0A420D1E41}">
      <text>
        <r>
          <rPr>
            <b/>
            <sz val="9"/>
            <color indexed="81"/>
            <rFont val="Tahoma"/>
            <family val="2"/>
          </rPr>
          <t>Samantha D'Amour:</t>
        </r>
        <r>
          <rPr>
            <sz val="9"/>
            <color indexed="81"/>
            <rFont val="Tahoma"/>
            <family val="2"/>
          </rPr>
          <t xml:space="preserve">
Monthly cancelled due to staff sick. Do not charge.</t>
        </r>
      </text>
    </comment>
    <comment ref="U27" authorId="0" shapeId="0" xr:uid="{E38D93AD-7890-490C-A14B-6FC7F903247F}">
      <text>
        <r>
          <rPr>
            <b/>
            <sz val="9"/>
            <color indexed="81"/>
            <rFont val="Tahoma"/>
            <family val="2"/>
          </rPr>
          <t>Samantha D'Amour:</t>
        </r>
        <r>
          <rPr>
            <sz val="9"/>
            <color indexed="81"/>
            <rFont val="Tahoma"/>
            <family val="2"/>
          </rPr>
          <t xml:space="preserve">
Charge for this service.
Customer was unavailabel when we arrived and called the site contact.</t>
        </r>
      </text>
    </comment>
    <comment ref="F30" authorId="0" shapeId="0" xr:uid="{5302657F-0166-4607-AE0D-6CCD9D262E44}">
      <text>
        <r>
          <rPr>
            <b/>
            <sz val="9"/>
            <color indexed="81"/>
            <rFont val="Tahoma"/>
            <family val="2"/>
          </rPr>
          <t>Samantha D'Amour:</t>
        </r>
        <r>
          <rPr>
            <sz val="9"/>
            <color indexed="81"/>
            <rFont val="Tahoma"/>
            <family val="2"/>
          </rPr>
          <t xml:space="preserve">
Meet Mark Mutz for Access
</t>
        </r>
      </text>
    </comment>
    <comment ref="Q31" authorId="0" shapeId="0" xr:uid="{A5BB473B-B50F-4495-B4EF-B3C41C938C04}">
      <text>
        <r>
          <rPr>
            <b/>
            <sz val="9"/>
            <color indexed="81"/>
            <rFont val="Tahoma"/>
            <family val="2"/>
          </rPr>
          <t>Samantha D'Amour:</t>
        </r>
        <r>
          <rPr>
            <sz val="9"/>
            <color indexed="81"/>
            <rFont val="Tahoma"/>
            <family val="2"/>
          </rPr>
          <t xml:space="preserve">
Do not charge for MBT</t>
        </r>
      </text>
    </comment>
    <comment ref="W31" authorId="0" shapeId="0" xr:uid="{EDE0645E-1F77-4914-ADA1-1133E0C92712}">
      <text>
        <r>
          <rPr>
            <b/>
            <sz val="9"/>
            <color indexed="81"/>
            <rFont val="Tahoma"/>
            <family val="2"/>
          </rPr>
          <t>Samantha D'Amour:</t>
        </r>
        <r>
          <rPr>
            <sz val="9"/>
            <color indexed="81"/>
            <rFont val="Tahoma"/>
            <family val="2"/>
          </rPr>
          <t xml:space="preserve">
Monthly cancelled due to staff sick. Do not charge.</t>
        </r>
      </text>
    </comment>
    <comment ref="H32" authorId="0" shapeId="0" xr:uid="{DBDB6B27-82C8-4AC7-BAEA-5D1F33436FED}">
      <text>
        <r>
          <rPr>
            <b/>
            <sz val="9"/>
            <color indexed="81"/>
            <rFont val="Tahoma"/>
            <family val="2"/>
          </rPr>
          <t>Samantha D'Amour:</t>
        </r>
        <r>
          <rPr>
            <sz val="9"/>
            <color indexed="81"/>
            <rFont val="Tahoma"/>
            <family val="2"/>
          </rPr>
          <t xml:space="preserve">
was 2nd Wednesday, now 2nd Tuesday</t>
        </r>
      </text>
    </comment>
    <comment ref="Q34" authorId="0" shapeId="0" xr:uid="{5D7E7FFF-E619-431E-B147-5FF8EC66F568}">
      <text>
        <r>
          <rPr>
            <b/>
            <sz val="9"/>
            <color indexed="81"/>
            <rFont val="Tahoma"/>
            <family val="2"/>
          </rPr>
          <t>Samantha D'Amour:</t>
        </r>
        <r>
          <rPr>
            <sz val="9"/>
            <color indexed="81"/>
            <rFont val="Tahoma"/>
            <family val="2"/>
          </rPr>
          <t xml:space="preserve">
Annual was performed May 31st &amp; June 1, MBT not done for June as it is too close to annual date</t>
        </r>
      </text>
    </comment>
    <comment ref="W36" authorId="0" shapeId="0" xr:uid="{3BD98454-0BBC-4F38-A0C2-1FD0E54FD30D}">
      <text>
        <r>
          <rPr>
            <b/>
            <sz val="9"/>
            <color indexed="81"/>
            <rFont val="Tahoma"/>
            <family val="2"/>
          </rPr>
          <t>Samantha D'Amour:</t>
        </r>
        <r>
          <rPr>
            <sz val="9"/>
            <color indexed="81"/>
            <rFont val="Tahoma"/>
            <family val="2"/>
          </rPr>
          <t xml:space="preserve">
Monthly cancelled due to staff sick. Do not charge.</t>
        </r>
      </text>
    </comment>
    <comment ref="H39" authorId="0" shapeId="0" xr:uid="{76CFE719-73C5-4D1B-92F3-D6D66ED9377E}">
      <text>
        <r>
          <rPr>
            <b/>
            <sz val="9"/>
            <color indexed="81"/>
            <rFont val="Tahoma"/>
            <family val="2"/>
          </rPr>
          <t>Samantha D'Amour:</t>
        </r>
        <r>
          <rPr>
            <sz val="9"/>
            <color indexed="81"/>
            <rFont val="Tahoma"/>
            <family val="2"/>
          </rPr>
          <t xml:space="preserve">
was 1Thur</t>
        </r>
      </text>
    </comment>
    <comment ref="U39" authorId="2" shapeId="0" xr:uid="{E8DBE6A5-33E9-48EC-875A-AB3A2D98B494}">
      <text>
        <r>
          <rPr>
            <b/>
            <sz val="9"/>
            <color indexed="81"/>
            <rFont val="Tahoma"/>
            <family val="2"/>
          </rPr>
          <t>vheinrich:</t>
        </r>
        <r>
          <rPr>
            <sz val="9"/>
            <color indexed="81"/>
            <rFont val="Tahoma"/>
            <family val="2"/>
          </rPr>
          <t xml:space="preserve">
charge for this service - building re-keyed - we were not able to test</t>
        </r>
      </text>
    </comment>
    <comment ref="V39" authorId="2" shapeId="0" xr:uid="{D54D2590-BCA4-4109-9A98-4370E7238B8B}">
      <text>
        <r>
          <rPr>
            <b/>
            <sz val="9"/>
            <color indexed="81"/>
            <rFont val="Tahoma"/>
            <family val="2"/>
          </rPr>
          <t>vheinrich:</t>
        </r>
        <r>
          <rPr>
            <sz val="9"/>
            <color indexed="81"/>
            <rFont val="Tahoma"/>
            <family val="2"/>
          </rPr>
          <t xml:space="preserve">
charge for this service - building re-keyed - we were not able to test</t>
        </r>
      </text>
    </comment>
    <comment ref="R40" authorId="0" shapeId="0" xr:uid="{F15A537C-9960-436B-BD2F-74CF00B7D4DD}">
      <text>
        <r>
          <rPr>
            <b/>
            <sz val="9"/>
            <color indexed="81"/>
            <rFont val="Tahoma"/>
            <family val="2"/>
          </rPr>
          <t>Samantha D'Amour:</t>
        </r>
        <r>
          <rPr>
            <sz val="9"/>
            <color indexed="81"/>
            <rFont val="Tahoma"/>
            <family val="2"/>
          </rPr>
          <t xml:space="preserve">
Charge for this MBT.
Attempted to perform test but did not have a key to the padlock to gain access into the electrical room.</t>
        </r>
      </text>
    </comment>
    <comment ref="H41" authorId="0" shapeId="0" xr:uid="{3E6FF032-4893-4380-A398-F4838C0E79B8}">
      <text>
        <r>
          <rPr>
            <b/>
            <sz val="9"/>
            <color indexed="81"/>
            <rFont val="Tahoma"/>
            <family val="2"/>
          </rPr>
          <t>Samantha D'Amour:</t>
        </r>
        <r>
          <rPr>
            <sz val="9"/>
            <color indexed="81"/>
            <rFont val="Tahoma"/>
            <family val="2"/>
          </rPr>
          <t xml:space="preserve">
was 4Wed</t>
        </r>
      </text>
    </comment>
    <comment ref="E42" authorId="0" shapeId="0" xr:uid="{7D8CDF69-A1D4-4157-8D26-9377413E2ECE}">
      <text>
        <r>
          <rPr>
            <b/>
            <sz val="9"/>
            <color indexed="81"/>
            <rFont val="Tahoma"/>
            <family val="2"/>
          </rPr>
          <t>Samantha D'Amour:</t>
        </r>
        <r>
          <rPr>
            <sz val="9"/>
            <color indexed="81"/>
            <rFont val="Tahoma"/>
            <family val="2"/>
          </rPr>
          <t xml:space="preserve">
Cancelled May 12/22</t>
        </r>
      </text>
    </comment>
    <comment ref="M42" authorId="0" shapeId="0" xr:uid="{BCFB502B-DEDA-426D-A022-5E8E69E2CED4}">
      <text>
        <r>
          <rPr>
            <b/>
            <sz val="9"/>
            <color indexed="81"/>
            <rFont val="Tahoma"/>
            <family val="2"/>
          </rPr>
          <t xml:space="preserve">Samantha D'Amour:
</t>
        </r>
        <r>
          <rPr>
            <sz val="9"/>
            <color indexed="81"/>
            <rFont val="Tahoma"/>
            <family val="2"/>
          </rPr>
          <t>New FAP installed and working, waiting on Verification until we can test.</t>
        </r>
      </text>
    </comment>
    <comment ref="N42" authorId="0" shapeId="0" xr:uid="{98848966-A636-46AE-887D-68850C6D3D3D}">
      <text>
        <r>
          <rPr>
            <b/>
            <sz val="9"/>
            <color indexed="81"/>
            <rFont val="Tahoma"/>
            <family val="2"/>
          </rPr>
          <t xml:space="preserve">Samantha D'Amour:
</t>
        </r>
        <r>
          <rPr>
            <sz val="9"/>
            <color indexed="81"/>
            <rFont val="Tahoma"/>
            <family val="2"/>
          </rPr>
          <t>New FAP installed and working, waiting on Verification until we can test.</t>
        </r>
      </text>
    </comment>
    <comment ref="O42" authorId="0" shapeId="0" xr:uid="{49308CF1-B6F8-49A0-8242-934CAB268CE4}">
      <text>
        <r>
          <rPr>
            <b/>
            <sz val="9"/>
            <color indexed="81"/>
            <rFont val="Tahoma"/>
            <family val="2"/>
          </rPr>
          <t xml:space="preserve">Samantha D'Amour:
</t>
        </r>
        <r>
          <rPr>
            <sz val="9"/>
            <color indexed="81"/>
            <rFont val="Tahoma"/>
            <family val="2"/>
          </rPr>
          <t>New FAP installed and working, waiting on Verification until we can test.</t>
        </r>
      </text>
    </comment>
    <comment ref="P42" authorId="0" shapeId="0" xr:uid="{DDAE81A6-7D9F-4A31-B6E4-E394A5D7854A}">
      <text>
        <r>
          <rPr>
            <b/>
            <sz val="9"/>
            <color indexed="81"/>
            <rFont val="Tahoma"/>
            <family val="2"/>
          </rPr>
          <t>Samantha D'Amour:</t>
        </r>
        <r>
          <rPr>
            <sz val="9"/>
            <color indexed="81"/>
            <rFont val="Tahoma"/>
            <family val="2"/>
          </rPr>
          <t xml:space="preserve">
Saty cancelled building.  Now serviced by Western Canada</t>
        </r>
      </text>
    </comment>
    <comment ref="R43" authorId="3" shapeId="0" xr:uid="{70FB13C4-7EB1-4BB0-BE85-2C1E3A6DF481}">
      <text>
        <t xml:space="preserve">[Threaded comment]
Your version of Excel allows you to read this threaded comment; however, any edits to it will get removed if the file is opened in a newer version of Excel. Learn more: https://go.microsoft.com/fwlink/?linkid=870924
Comment:
    Billed July - September </t>
      </text>
    </comment>
    <comment ref="S43" authorId="0" shapeId="0" xr:uid="{4698CCEF-03DC-4931-A9FE-92BCC8483AE7}">
      <text>
        <r>
          <rPr>
            <b/>
            <sz val="9"/>
            <color indexed="81"/>
            <rFont val="Tahoma"/>
            <family val="2"/>
          </rPr>
          <t>Samantha D'Amour:</t>
        </r>
        <r>
          <rPr>
            <sz val="9"/>
            <color indexed="81"/>
            <rFont val="Tahoma"/>
            <family val="2"/>
          </rPr>
          <t xml:space="preserve">
Unable to test - charge for this service. Locks have been changed. Was not made aware. Requesting new front door key.</t>
        </r>
      </text>
    </comment>
    <comment ref="H46" authorId="0" shapeId="0" xr:uid="{6BF13409-C8E7-4706-BA73-4E43ADBF4947}">
      <text>
        <r>
          <rPr>
            <b/>
            <sz val="9"/>
            <color indexed="81"/>
            <rFont val="Tahoma"/>
            <family val="2"/>
          </rPr>
          <t>Samantha D'Amour:</t>
        </r>
        <r>
          <rPr>
            <sz val="9"/>
            <color indexed="81"/>
            <rFont val="Tahoma"/>
            <family val="2"/>
          </rPr>
          <t xml:space="preserve">
was 1st Thursday</t>
        </r>
      </text>
    </comment>
    <comment ref="S47" authorId="0" shapeId="0" xr:uid="{F2464A3B-DF30-4A93-861D-F3922F20FB5E}">
      <text>
        <r>
          <rPr>
            <b/>
            <sz val="9"/>
            <color indexed="81"/>
            <rFont val="Tahoma"/>
            <family val="2"/>
          </rPr>
          <t>Samantha D'Amour:</t>
        </r>
        <r>
          <rPr>
            <sz val="9"/>
            <color indexed="81"/>
            <rFont val="Tahoma"/>
            <family val="2"/>
          </rPr>
          <t xml:space="preserve">
No Access - charge for this service. New pad lock on 2nd gate door.  We do not have the key for this.</t>
        </r>
      </text>
    </comment>
    <comment ref="W47" authorId="0" shapeId="0" xr:uid="{B6398967-4596-4915-BC04-35C271A32C13}">
      <text>
        <r>
          <rPr>
            <b/>
            <sz val="9"/>
            <color indexed="81"/>
            <rFont val="Tahoma"/>
            <family val="2"/>
          </rPr>
          <t>Samantha D'Amour:</t>
        </r>
        <r>
          <rPr>
            <sz val="9"/>
            <color indexed="81"/>
            <rFont val="Tahoma"/>
            <family val="2"/>
          </rPr>
          <t xml:space="preserve">
Monthly cancelled due to staff sick. Do not charge.</t>
        </r>
      </text>
    </comment>
    <comment ref="W48" authorId="0" shapeId="0" xr:uid="{2E69A1E2-CBD9-461C-BEC1-C9D6EAF7CCD2}">
      <text>
        <r>
          <rPr>
            <b/>
            <sz val="9"/>
            <color indexed="81"/>
            <rFont val="Tahoma"/>
            <family val="2"/>
          </rPr>
          <t>Samantha D'Amour:</t>
        </r>
        <r>
          <rPr>
            <sz val="9"/>
            <color indexed="81"/>
            <rFont val="Tahoma"/>
            <family val="2"/>
          </rPr>
          <t xml:space="preserve">
Monthly cancelled due to staff sick. Do not charge.</t>
        </r>
      </text>
    </comment>
    <comment ref="R51" authorId="4" shapeId="0" xr:uid="{716301E4-2789-41AD-AC26-AFCF621A52BF}">
      <text>
        <r>
          <rPr>
            <b/>
            <sz val="9"/>
            <color indexed="81"/>
            <rFont val="Tahoma"/>
            <family val="2"/>
          </rPr>
          <t>Daniella Newberry:</t>
        </r>
        <r>
          <rPr>
            <sz val="9"/>
            <color indexed="81"/>
            <rFont val="Tahoma"/>
            <family val="2"/>
          </rPr>
          <t xml:space="preserve">
Invoiced - PM changed</t>
        </r>
      </text>
    </comment>
    <comment ref="F56" authorId="0" shapeId="0" xr:uid="{84929F19-4BEF-42B3-A387-F2056AC9EFC7}">
      <text>
        <r>
          <rPr>
            <b/>
            <sz val="9"/>
            <color indexed="81"/>
            <rFont val="Tahoma"/>
            <family val="2"/>
          </rPr>
          <t>Samantha D'Amour:</t>
        </r>
        <r>
          <rPr>
            <sz val="9"/>
            <color indexed="81"/>
            <rFont val="Tahoma"/>
            <family val="2"/>
          </rPr>
          <t xml:space="preserve">
Received keys July 26/22</t>
        </r>
      </text>
    </comment>
    <comment ref="W56" authorId="0" shapeId="0" xr:uid="{CD52BC3D-0967-40B5-9566-2D641DA42EB9}">
      <text>
        <r>
          <rPr>
            <b/>
            <sz val="9"/>
            <color indexed="81"/>
            <rFont val="Tahoma"/>
            <family val="2"/>
          </rPr>
          <t>Samantha D'Amour:</t>
        </r>
        <r>
          <rPr>
            <sz val="9"/>
            <color indexed="81"/>
            <rFont val="Tahoma"/>
            <family val="2"/>
          </rPr>
          <t xml:space="preserve">
Monthly cancelled due to staff sick. Do not charge.</t>
        </r>
      </text>
    </comment>
    <comment ref="H57" authorId="0" shapeId="0" xr:uid="{9EBC4BDF-549F-4BEC-86DB-BE643C0FD0AA}">
      <text>
        <r>
          <rPr>
            <b/>
            <sz val="9"/>
            <color indexed="81"/>
            <rFont val="Tahoma"/>
            <family val="2"/>
          </rPr>
          <t>Samantha D'Amour:</t>
        </r>
        <r>
          <rPr>
            <sz val="9"/>
            <color indexed="81"/>
            <rFont val="Tahoma"/>
            <family val="2"/>
          </rPr>
          <t xml:space="preserve">
was 1st Thursday</t>
        </r>
      </text>
    </comment>
    <comment ref="F58" authorId="0" shapeId="0" xr:uid="{35BF96BB-D895-4A82-B980-EC0D13962276}">
      <text>
        <r>
          <rPr>
            <b/>
            <sz val="9"/>
            <color indexed="81"/>
            <rFont val="Tahoma"/>
            <family val="2"/>
          </rPr>
          <t>Samantha D'Amour:</t>
        </r>
        <r>
          <rPr>
            <sz val="9"/>
            <color indexed="81"/>
            <rFont val="Tahoma"/>
            <family val="2"/>
          </rPr>
          <t xml:space="preserve">
Meet Mark Mutz for Access
</t>
        </r>
      </text>
    </comment>
    <comment ref="H61" authorId="0" shapeId="0" xr:uid="{58E48751-0FFF-4251-898D-1EB9F4CA5EF2}">
      <text>
        <r>
          <rPr>
            <b/>
            <sz val="9"/>
            <color indexed="81"/>
            <rFont val="Tahoma"/>
            <family val="2"/>
          </rPr>
          <t>Samantha D'Amour:</t>
        </r>
        <r>
          <rPr>
            <sz val="9"/>
            <color indexed="81"/>
            <rFont val="Tahoma"/>
            <family val="2"/>
          </rPr>
          <t xml:space="preserve">
Was TH1.  Moved in January 2021</t>
        </r>
      </text>
    </comment>
    <comment ref="J64" authorId="0" shapeId="0" xr:uid="{9A03BC12-16EA-4351-81A6-1EBC035CF47B}">
      <text>
        <r>
          <rPr>
            <b/>
            <sz val="9"/>
            <color indexed="81"/>
            <rFont val="Tahoma"/>
            <family val="2"/>
          </rPr>
          <t>Samantha D'Amour:</t>
        </r>
        <r>
          <rPr>
            <sz val="9"/>
            <color indexed="81"/>
            <rFont val="Tahoma"/>
            <family val="2"/>
          </rPr>
          <t xml:space="preserve">
On hold until fire alarm panel has been fixed/replaced - SD'+TL</t>
        </r>
      </text>
    </comment>
    <comment ref="K64" authorId="0" shapeId="0" xr:uid="{F8DAABC8-60D0-4F7E-87CB-C9E2578F975A}">
      <text>
        <r>
          <rPr>
            <b/>
            <sz val="9"/>
            <color indexed="81"/>
            <rFont val="Tahoma"/>
            <family val="2"/>
          </rPr>
          <t>Samantha D'Amour:</t>
        </r>
        <r>
          <rPr>
            <sz val="9"/>
            <color indexed="81"/>
            <rFont val="Tahoma"/>
            <family val="2"/>
          </rPr>
          <t xml:space="preserve">
On hold until fire alarm panel has been fixed/replaced - SD'+TL</t>
        </r>
      </text>
    </comment>
    <comment ref="L64" authorId="0" shapeId="0" xr:uid="{0C33F628-E234-4EC7-989F-4A03341984BE}">
      <text>
        <r>
          <rPr>
            <b/>
            <sz val="9"/>
            <color indexed="81"/>
            <rFont val="Tahoma"/>
            <family val="2"/>
          </rPr>
          <t>Samantha D'Amour:</t>
        </r>
        <r>
          <rPr>
            <sz val="9"/>
            <color indexed="81"/>
            <rFont val="Tahoma"/>
            <family val="2"/>
          </rPr>
          <t xml:space="preserve">
On hold until fire alarm panel has been fixed/replaced - SD'+TL</t>
        </r>
      </text>
    </comment>
    <comment ref="M64" authorId="0" shapeId="0" xr:uid="{68122BC8-6D75-42FE-B8AB-16841B834EA3}">
      <text>
        <r>
          <rPr>
            <b/>
            <sz val="9"/>
            <color indexed="81"/>
            <rFont val="Tahoma"/>
            <family val="2"/>
          </rPr>
          <t>Samantha D'Amour:</t>
        </r>
        <r>
          <rPr>
            <sz val="9"/>
            <color indexed="81"/>
            <rFont val="Tahoma"/>
            <family val="2"/>
          </rPr>
          <t xml:space="preserve">
On hold until fire alarm panel has been fixed/replaced - SD'+TL</t>
        </r>
      </text>
    </comment>
    <comment ref="N64" authorId="0" shapeId="0" xr:uid="{156CFEEC-26E1-471C-A135-C0648DC381D1}">
      <text>
        <r>
          <rPr>
            <b/>
            <sz val="9"/>
            <color indexed="81"/>
            <rFont val="Tahoma"/>
            <family val="2"/>
          </rPr>
          <t>Samantha D'Amour:</t>
        </r>
        <r>
          <rPr>
            <sz val="9"/>
            <color indexed="81"/>
            <rFont val="Tahoma"/>
            <family val="2"/>
          </rPr>
          <t xml:space="preserve">
On hold until fire alarm panel has been fixed/replaced - SD'+TL</t>
        </r>
      </text>
    </comment>
    <comment ref="O64" authorId="0" shapeId="0" xr:uid="{704B6E00-3B42-4536-B814-EBE8DFF4B722}">
      <text>
        <r>
          <rPr>
            <b/>
            <sz val="9"/>
            <color indexed="81"/>
            <rFont val="Tahoma"/>
            <family val="2"/>
          </rPr>
          <t>Samantha D'Amour:</t>
        </r>
        <r>
          <rPr>
            <sz val="9"/>
            <color indexed="81"/>
            <rFont val="Tahoma"/>
            <family val="2"/>
          </rPr>
          <t xml:space="preserve">
On hold until fire alarm panel has been fixed/replaced - SD'+TL</t>
        </r>
      </text>
    </comment>
    <comment ref="P64" authorId="0" shapeId="0" xr:uid="{A0E14EA9-3FCF-440E-A773-E4B3DEEFBAC7}">
      <text>
        <r>
          <rPr>
            <b/>
            <sz val="9"/>
            <color indexed="81"/>
            <rFont val="Tahoma"/>
            <family val="2"/>
          </rPr>
          <t>Samantha D'Amour:</t>
        </r>
        <r>
          <rPr>
            <sz val="9"/>
            <color indexed="81"/>
            <rFont val="Tahoma"/>
            <family val="2"/>
          </rPr>
          <t xml:space="preserve">
On hold until fire alarm panel has been fixed/replaced - SD'+TL</t>
        </r>
      </text>
    </comment>
    <comment ref="Q64" authorId="0" shapeId="0" xr:uid="{5EAB9BC2-2DA8-425F-9F03-A7B23923225D}">
      <text>
        <r>
          <rPr>
            <b/>
            <sz val="9"/>
            <color indexed="81"/>
            <rFont val="Tahoma"/>
            <family val="2"/>
          </rPr>
          <t>Samantha D'Amour:</t>
        </r>
        <r>
          <rPr>
            <sz val="9"/>
            <color indexed="81"/>
            <rFont val="Tahoma"/>
            <family val="2"/>
          </rPr>
          <t xml:space="preserve">
On hold until fire alarm panel has been fixed/replaced - SD'+TL</t>
        </r>
      </text>
    </comment>
    <comment ref="R64" authorId="0" shapeId="0" xr:uid="{4EC8E18C-7D6F-4629-9EA2-F0DC855D3E6D}">
      <text>
        <r>
          <rPr>
            <b/>
            <sz val="9"/>
            <color indexed="81"/>
            <rFont val="Tahoma"/>
            <family val="2"/>
          </rPr>
          <t>Samantha D'Amour:</t>
        </r>
        <r>
          <rPr>
            <sz val="9"/>
            <color indexed="81"/>
            <rFont val="Tahoma"/>
            <family val="2"/>
          </rPr>
          <t xml:space="preserve">
On hold until fire alarm panel has been fixed/replaced - SD'+TL</t>
        </r>
      </text>
    </comment>
    <comment ref="S64" authorId="0" shapeId="0" xr:uid="{D8FEF31A-339B-440D-9B6B-C13F1AEDE72B}">
      <text>
        <r>
          <rPr>
            <b/>
            <sz val="9"/>
            <color indexed="81"/>
            <rFont val="Tahoma"/>
            <family val="2"/>
          </rPr>
          <t>Samantha D'Amour:</t>
        </r>
        <r>
          <rPr>
            <sz val="9"/>
            <color indexed="81"/>
            <rFont val="Tahoma"/>
            <family val="2"/>
          </rPr>
          <t xml:space="preserve">
On hold until fire alarm panel has been fixed/replaced - SD'+TL</t>
        </r>
      </text>
    </comment>
    <comment ref="T64" authorId="0" shapeId="0" xr:uid="{7F7E9586-5A53-4355-87BB-549F1B1E2E22}">
      <text>
        <r>
          <rPr>
            <b/>
            <sz val="9"/>
            <color indexed="81"/>
            <rFont val="Tahoma"/>
            <family val="2"/>
          </rPr>
          <t>Samantha D'Amour:</t>
        </r>
        <r>
          <rPr>
            <sz val="9"/>
            <color indexed="81"/>
            <rFont val="Tahoma"/>
            <family val="2"/>
          </rPr>
          <t xml:space="preserve">
On hold until fire alarm panel has been fixed/replaced - SD'+TL</t>
        </r>
      </text>
    </comment>
    <comment ref="U64" authorId="0" shapeId="0" xr:uid="{6BC4513E-5C94-4CEE-91A1-A9A476CB835B}">
      <text>
        <r>
          <rPr>
            <b/>
            <sz val="9"/>
            <color indexed="81"/>
            <rFont val="Tahoma"/>
            <family val="2"/>
          </rPr>
          <t>Samantha D'Amour:</t>
        </r>
        <r>
          <rPr>
            <sz val="9"/>
            <color indexed="81"/>
            <rFont val="Tahoma"/>
            <family val="2"/>
          </rPr>
          <t xml:space="preserve">
On hold until fire alarm panel has been fixed/replaced - SD'+TL</t>
        </r>
      </text>
    </comment>
    <comment ref="V64" authorId="0" shapeId="0" xr:uid="{8818BFC5-B190-4CA4-A65D-18DF5A5E0067}">
      <text>
        <r>
          <rPr>
            <b/>
            <sz val="9"/>
            <color indexed="81"/>
            <rFont val="Tahoma"/>
            <family val="2"/>
          </rPr>
          <t>Samantha D'Amour:</t>
        </r>
        <r>
          <rPr>
            <sz val="9"/>
            <color indexed="81"/>
            <rFont val="Tahoma"/>
            <family val="2"/>
          </rPr>
          <t xml:space="preserve">
On hold until fire alarm panel has been fixed/replaced - SD'+TL</t>
        </r>
      </text>
    </comment>
    <comment ref="W64" authorId="0" shapeId="0" xr:uid="{E8B48E2C-ACAA-4853-B07D-F39B84DCD74C}">
      <text>
        <r>
          <rPr>
            <b/>
            <sz val="9"/>
            <color indexed="81"/>
            <rFont val="Tahoma"/>
            <family val="2"/>
          </rPr>
          <t>Samantha D'Amour:</t>
        </r>
        <r>
          <rPr>
            <sz val="9"/>
            <color indexed="81"/>
            <rFont val="Tahoma"/>
            <family val="2"/>
          </rPr>
          <t xml:space="preserve">
On hold until fire alarm panel has been fixed/replaced - SD'+TL</t>
        </r>
      </text>
    </comment>
    <comment ref="B68" authorId="1" shapeId="0" xr:uid="{0B90835C-9308-4574-9887-1270F28A02D2}">
      <text>
        <r>
          <rPr>
            <b/>
            <sz val="9"/>
            <color indexed="81"/>
            <rFont val="Tahoma"/>
            <family val="2"/>
          </rPr>
          <t>Vogt, Carina:</t>
        </r>
        <r>
          <rPr>
            <sz val="9"/>
            <color indexed="81"/>
            <rFont val="Tahoma"/>
            <family val="2"/>
          </rPr>
          <t xml:space="preserve">
Was Colliers, they want us to bill it to The Manufacturers Life Insurance.</t>
        </r>
      </text>
    </comment>
    <comment ref="I71" authorId="0" shapeId="0" xr:uid="{D0AFD67E-AC6E-4695-AA62-F1D938257F43}">
      <text>
        <r>
          <rPr>
            <b/>
            <sz val="9"/>
            <color indexed="81"/>
            <rFont val="Tahoma"/>
            <family val="2"/>
          </rPr>
          <t>Samantha D'Amour:</t>
        </r>
        <r>
          <rPr>
            <sz val="9"/>
            <color indexed="81"/>
            <rFont val="Tahoma"/>
            <family val="2"/>
          </rPr>
          <t xml:space="preserve">
was done by CFP in 2022</t>
        </r>
      </text>
    </comment>
    <comment ref="W79" authorId="0" shapeId="0" xr:uid="{9893D219-50EE-4B13-97F5-ECC418B315A8}">
      <text>
        <r>
          <rPr>
            <b/>
            <sz val="9"/>
            <color indexed="81"/>
            <rFont val="Tahoma"/>
            <family val="2"/>
          </rPr>
          <t>Samantha D'Amour:</t>
        </r>
        <r>
          <rPr>
            <sz val="9"/>
            <color indexed="81"/>
            <rFont val="Tahoma"/>
            <family val="2"/>
          </rPr>
          <t xml:space="preserve">
Monthly cancelled due to staff sick. Do not charge.</t>
        </r>
      </text>
    </comment>
    <comment ref="P80" authorId="0" shapeId="0" xr:uid="{6587BB12-4070-43AF-8446-42F30799EB9C}">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We were unable to test this month when we arrived on site due to parts of the building being rekeyed.  I have emailed Ian Andrews regarding new keys.</t>
        </r>
      </text>
    </comment>
    <comment ref="Q80" authorId="0" shapeId="0" xr:uid="{1F487ECD-35F2-49FF-93E7-36C887EB47B2}">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We were unable to test this month when we arrived on site due to parts of the building being rekeyed.  I have emailed Ian Andrews regarding new keys. Still do not have keys. Emailed Andrew letting him know I have put this building's MBT on hold.</t>
        </r>
      </text>
    </comment>
    <comment ref="E86" authorId="0" shapeId="0" xr:uid="{6C0F5029-AED9-44DC-A312-F815DF94F77D}">
      <text>
        <r>
          <rPr>
            <b/>
            <sz val="9"/>
            <color indexed="81"/>
            <rFont val="Tahoma"/>
            <family val="2"/>
          </rPr>
          <t>Samantha D'Amour:</t>
        </r>
        <r>
          <rPr>
            <sz val="9"/>
            <color indexed="81"/>
            <rFont val="Tahoma"/>
            <family val="2"/>
          </rPr>
          <t xml:space="preserve">
Cancelled by strata as they were unhappy we were using a capital city sprinkler tech.</t>
        </r>
      </text>
    </comment>
    <comment ref="J86" authorId="0" shapeId="0" xr:uid="{9A92027C-11D3-40CC-991B-C5F66FEE62B5}">
      <text>
        <r>
          <rPr>
            <b/>
            <sz val="9"/>
            <color indexed="81"/>
            <rFont val="Tahoma"/>
            <family val="2"/>
          </rPr>
          <t>Samantha D'Amour:</t>
        </r>
        <r>
          <rPr>
            <sz val="9"/>
            <color indexed="81"/>
            <rFont val="Tahoma"/>
            <family val="2"/>
          </rPr>
          <t xml:space="preserve">
Only Done Every Second Month</t>
        </r>
      </text>
    </comment>
    <comment ref="L86" authorId="0" shapeId="0" xr:uid="{7A87593F-A185-4B71-BDD0-DC12905DD5EB}">
      <text>
        <r>
          <rPr>
            <b/>
            <sz val="9"/>
            <color indexed="81"/>
            <rFont val="Tahoma"/>
            <family val="2"/>
          </rPr>
          <t>Samantha D'Amour:</t>
        </r>
        <r>
          <rPr>
            <sz val="9"/>
            <color indexed="81"/>
            <rFont val="Tahoma"/>
            <family val="2"/>
          </rPr>
          <t xml:space="preserve">
Only Done Every Second Month</t>
        </r>
      </text>
    </comment>
    <comment ref="N86" authorId="0" shapeId="0" xr:uid="{09408FA9-037D-447E-9F59-0389C8C4C6E0}">
      <text>
        <r>
          <rPr>
            <b/>
            <sz val="9"/>
            <color indexed="81"/>
            <rFont val="Tahoma"/>
            <family val="2"/>
          </rPr>
          <t>Samantha D'Amour:</t>
        </r>
        <r>
          <rPr>
            <sz val="9"/>
            <color indexed="81"/>
            <rFont val="Tahoma"/>
            <family val="2"/>
          </rPr>
          <t xml:space="preserve">
Only Done Every Second Month</t>
        </r>
      </text>
    </comment>
    <comment ref="P86" authorId="0" shapeId="0" xr:uid="{696378A2-DD30-4773-83DF-A05B7917D135}">
      <text>
        <r>
          <rPr>
            <b/>
            <sz val="9"/>
            <color indexed="81"/>
            <rFont val="Tahoma"/>
            <family val="2"/>
          </rPr>
          <t>Samantha D'Amour:</t>
        </r>
        <r>
          <rPr>
            <sz val="9"/>
            <color indexed="81"/>
            <rFont val="Tahoma"/>
            <family val="2"/>
          </rPr>
          <t xml:space="preserve">
Only Done Every Second Month</t>
        </r>
      </text>
    </comment>
    <comment ref="R86" authorId="0" shapeId="0" xr:uid="{B4DD380B-B4F1-412B-ACC9-62DAD72B0B9E}">
      <text>
        <r>
          <rPr>
            <b/>
            <sz val="9"/>
            <color indexed="81"/>
            <rFont val="Tahoma"/>
            <family val="2"/>
          </rPr>
          <t>Samantha D'Amour:</t>
        </r>
        <r>
          <rPr>
            <sz val="9"/>
            <color indexed="81"/>
            <rFont val="Tahoma"/>
            <family val="2"/>
          </rPr>
          <t xml:space="preserve">
Only Done Every Second Month</t>
        </r>
      </text>
    </comment>
    <comment ref="K89" authorId="0" shapeId="0" xr:uid="{78E7B0DB-DCE0-4A61-884D-D936D1C494D2}">
      <text>
        <r>
          <rPr>
            <b/>
            <sz val="9"/>
            <color indexed="81"/>
            <rFont val="Tahoma"/>
            <family val="2"/>
          </rPr>
          <t>Samantha D'Amour:</t>
        </r>
        <r>
          <rPr>
            <sz val="9"/>
            <color indexed="81"/>
            <rFont val="Tahoma"/>
            <family val="2"/>
          </rPr>
          <t xml:space="preserve">
Dan Cawsy called day before and cancelled as he will not be on site to provide access. Do not charge.</t>
        </r>
      </text>
    </comment>
    <comment ref="P89" authorId="0" shapeId="0" xr:uid="{E1FE1E80-4536-4B58-B901-990196F879AF}">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R89" authorId="0" shapeId="0" xr:uid="{1EC58855-9063-4FB2-ABB3-08EE7FBC5B13}">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T89" authorId="0" shapeId="0" xr:uid="{9D1A1D62-3B15-4BC8-8B93-67610C493F54}">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Q95" authorId="0" shapeId="0" xr:uid="{2A8BE9E9-7688-430F-8604-FBAA88F8B82B}">
      <text>
        <r>
          <rPr>
            <b/>
            <sz val="9"/>
            <color indexed="81"/>
            <rFont val="Tahoma"/>
            <family val="2"/>
          </rPr>
          <t>Samantha D'Amour:</t>
        </r>
        <r>
          <rPr>
            <sz val="9"/>
            <color indexed="81"/>
            <rFont val="Tahoma"/>
            <family val="2"/>
          </rPr>
          <t xml:space="preserve">
</t>
        </r>
        <r>
          <rPr>
            <b/>
            <sz val="9"/>
            <color indexed="81"/>
            <rFont val="Tahoma"/>
            <family val="2"/>
          </rPr>
          <t>Charge for MBT.</t>
        </r>
        <r>
          <rPr>
            <sz val="9"/>
            <color indexed="81"/>
            <rFont val="Tahoma"/>
            <family val="2"/>
          </rPr>
          <t xml:space="preserve">
Site misplaced electrical room key.</t>
        </r>
      </text>
    </comment>
    <comment ref="J97" authorId="0" shapeId="0" xr:uid="{6B2E4C5D-A038-4AA6-BF5D-3AAA7138A394}">
      <text>
        <r>
          <rPr>
            <b/>
            <sz val="9"/>
            <color indexed="81"/>
            <rFont val="Tahoma"/>
            <family val="2"/>
          </rPr>
          <t>Samantha D'Amour:</t>
        </r>
        <r>
          <rPr>
            <sz val="9"/>
            <color indexed="81"/>
            <rFont val="Tahoma"/>
            <family val="2"/>
          </rPr>
          <t xml:space="preserve">
Have not received new keys yet. Receive them Nov 25/21</t>
        </r>
      </text>
    </comment>
    <comment ref="J100" authorId="0" shapeId="0" xr:uid="{6FD8163A-F84D-4606-8C82-79E7643C0C13}">
      <text>
        <r>
          <rPr>
            <b/>
            <sz val="9"/>
            <color indexed="81"/>
            <rFont val="Tahoma"/>
            <family val="2"/>
          </rPr>
          <t>Samantha D'Amour:</t>
        </r>
        <r>
          <rPr>
            <sz val="9"/>
            <color indexed="81"/>
            <rFont val="Tahoma"/>
            <family val="2"/>
          </rPr>
          <t xml:space="preserve">
Did not attend this month due to "non essentil upisland travel" due to road conditions. DO NOT charge this month.</t>
        </r>
      </text>
    </comment>
    <comment ref="B102" authorId="0" shapeId="0" xr:uid="{89289D46-A399-4D9A-9EEC-720942BF1C2D}">
      <text>
        <r>
          <rPr>
            <b/>
            <sz val="9"/>
            <color indexed="81"/>
            <rFont val="Tahoma"/>
            <family val="2"/>
          </rPr>
          <t>Samantha D'Amour:</t>
        </r>
        <r>
          <rPr>
            <sz val="9"/>
            <color indexed="81"/>
            <rFont val="Tahoma"/>
            <family val="2"/>
          </rPr>
          <t xml:space="preserve">
was Brown Bros.</t>
        </r>
      </text>
    </comment>
    <comment ref="U104" authorId="4" shapeId="0" xr:uid="{DE37B77D-4C26-43CF-9C55-BC4650A2AD6F}">
      <text>
        <r>
          <rPr>
            <b/>
            <sz val="9"/>
            <color indexed="81"/>
            <rFont val="Tahoma"/>
            <family val="2"/>
          </rPr>
          <t>Daniella Newberry:</t>
        </r>
        <r>
          <rPr>
            <sz val="9"/>
            <color indexed="81"/>
            <rFont val="Tahoma"/>
            <family val="2"/>
          </rPr>
          <t xml:space="preserve">
Invoiced</t>
        </r>
      </text>
    </comment>
    <comment ref="H106" authorId="0" shapeId="0" xr:uid="{026A8C45-E2A8-43BE-949B-CEE301DD8388}">
      <text>
        <r>
          <rPr>
            <b/>
            <sz val="9"/>
            <color indexed="81"/>
            <rFont val="Tahoma"/>
            <family val="2"/>
          </rPr>
          <t>Samantha D'Amour:</t>
        </r>
        <r>
          <rPr>
            <sz val="9"/>
            <color indexed="81"/>
            <rFont val="Tahoma"/>
            <family val="2"/>
          </rPr>
          <t xml:space="preserve">
was W4</t>
        </r>
      </text>
    </comment>
    <comment ref="J106" authorId="0" shapeId="0" xr:uid="{C0BBCDD6-113D-42B8-8366-97EC42F3A37B}">
      <text>
        <r>
          <rPr>
            <b/>
            <sz val="9"/>
            <color indexed="81"/>
            <rFont val="Tahoma"/>
            <family val="2"/>
          </rPr>
          <t>Samantha D'Amour:</t>
        </r>
        <r>
          <rPr>
            <sz val="9"/>
            <color indexed="81"/>
            <rFont val="Tahoma"/>
            <family val="2"/>
          </rPr>
          <t xml:space="preserve">
</t>
        </r>
        <r>
          <rPr>
            <b/>
            <sz val="9"/>
            <color indexed="81"/>
            <rFont val="Tahoma"/>
            <family val="2"/>
          </rPr>
          <t xml:space="preserve">Charge Customer. </t>
        </r>
        <r>
          <rPr>
            <sz val="9"/>
            <color indexed="81"/>
            <rFont val="Tahoma"/>
            <family val="2"/>
          </rPr>
          <t>We arrived on site and found we were unable to perform the MBT due to a labour dispute they are having.</t>
        </r>
      </text>
    </comment>
    <comment ref="I110" authorId="0" shapeId="0" xr:uid="{7D716652-2B06-4BF8-B7E2-3BC08E36F8AD}">
      <text>
        <r>
          <rPr>
            <b/>
            <sz val="9"/>
            <color indexed="81"/>
            <rFont val="Tahoma"/>
            <family val="2"/>
          </rPr>
          <t>Samantha D'Amour:</t>
        </r>
        <r>
          <rPr>
            <sz val="9"/>
            <color indexed="81"/>
            <rFont val="Tahoma"/>
            <family val="2"/>
          </rPr>
          <t xml:space="preserve">
Panel Upgrade</t>
        </r>
      </text>
    </comment>
    <comment ref="E116" authorId="0" shapeId="0" xr:uid="{1124A329-B9DA-4BF8-905E-21074F804DFE}">
      <text>
        <r>
          <rPr>
            <b/>
            <sz val="9"/>
            <color indexed="81"/>
            <rFont val="Tahoma"/>
            <family val="2"/>
          </rPr>
          <t>Samantha D'Amour:</t>
        </r>
        <r>
          <rPr>
            <sz val="9"/>
            <color indexed="81"/>
            <rFont val="Tahoma"/>
            <family val="2"/>
          </rPr>
          <t xml:space="preserve">
Cancelled by Aaron Lind. Now with Capital City</t>
        </r>
      </text>
    </comment>
    <comment ref="U116" authorId="5" shapeId="0" xr:uid="{8EB70941-5303-455D-AF83-CCD732A6A94B}">
      <text>
        <t>[Threaded comment]
Your version of Excel allows you to read this threaded comment; however, any edits to it will get removed if the file is opened in a newer version of Excel. Learn more: https://go.microsoft.com/fwlink/?linkid=870924
Comment:
    Invoiced</t>
      </text>
    </comment>
    <comment ref="O121" authorId="0" shapeId="0" xr:uid="{E0ED658F-E8A6-4D67-809D-9154D8AA525E}">
      <text>
        <r>
          <rPr>
            <b/>
            <sz val="9"/>
            <color indexed="81"/>
            <rFont val="Tahoma"/>
            <family val="2"/>
          </rPr>
          <t>Samantha D'Amour:
Charge for this month.</t>
        </r>
        <r>
          <rPr>
            <sz val="9"/>
            <color indexed="81"/>
            <rFont val="Tahoma"/>
            <family val="2"/>
          </rPr>
          <t xml:space="preserve">  Locks were changed.  Todd supplied new key next day (April 28th)</t>
        </r>
      </text>
    </comment>
    <comment ref="B123" authorId="1" shapeId="0" xr:uid="{1194A95E-8B20-4945-B434-ED6FEE1EADFE}">
      <text>
        <r>
          <rPr>
            <b/>
            <sz val="9"/>
            <color indexed="81"/>
            <rFont val="Tahoma"/>
            <family val="2"/>
          </rPr>
          <t xml:space="preserve">Vogt, Carina:
</t>
        </r>
        <r>
          <rPr>
            <sz val="9"/>
            <color indexed="81"/>
            <rFont val="Tahoma"/>
            <family val="2"/>
          </rPr>
          <t xml:space="preserve">Was: Firm Management
</t>
        </r>
      </text>
    </comment>
    <comment ref="Q129" authorId="0" shapeId="0" xr:uid="{32CB1ADA-359D-4092-9768-5F88308C352E}">
      <text>
        <r>
          <rPr>
            <b/>
            <sz val="9"/>
            <color indexed="81"/>
            <rFont val="Tahoma"/>
            <family val="2"/>
          </rPr>
          <t>Samantha D'Amour:</t>
        </r>
        <r>
          <rPr>
            <sz val="9"/>
            <color indexed="81"/>
            <rFont val="Tahoma"/>
            <family val="2"/>
          </rPr>
          <t xml:space="preserve">
</t>
        </r>
        <r>
          <rPr>
            <b/>
            <sz val="9"/>
            <color indexed="81"/>
            <rFont val="Tahoma"/>
            <family val="2"/>
          </rPr>
          <t>Charge for MBT.</t>
        </r>
        <r>
          <rPr>
            <sz val="9"/>
            <color indexed="81"/>
            <rFont val="Tahoma"/>
            <family val="2"/>
          </rPr>
          <t xml:space="preserve">
Only had access to 4484 Chatterton. Rest of buildings may have been re-keyed. Emailed PM.</t>
        </r>
      </text>
    </comment>
    <comment ref="S129" authorId="0" shapeId="0" xr:uid="{9D207181-C4D9-4718-A613-1A5A58D41581}">
      <text>
        <r>
          <rPr>
            <b/>
            <sz val="9"/>
            <color indexed="81"/>
            <rFont val="Tahoma"/>
            <family val="2"/>
          </rPr>
          <t>Samantha D'Amour:</t>
        </r>
        <r>
          <rPr>
            <sz val="9"/>
            <color indexed="81"/>
            <rFont val="Tahoma"/>
            <family val="2"/>
          </rPr>
          <t xml:space="preserve">
Do not charge for this month.
Emergency job at one MBT site, did not complete MBT for whole route.</t>
        </r>
      </text>
    </comment>
    <comment ref="S130" authorId="0" shapeId="0" xr:uid="{FF8EACF9-4363-486F-B4A1-C4E69CAC57C8}">
      <text>
        <r>
          <rPr>
            <b/>
            <sz val="9"/>
            <color indexed="81"/>
            <rFont val="Tahoma"/>
            <family val="2"/>
          </rPr>
          <t>Samantha D'Amour:</t>
        </r>
        <r>
          <rPr>
            <sz val="9"/>
            <color indexed="81"/>
            <rFont val="Tahoma"/>
            <family val="2"/>
          </rPr>
          <t xml:space="preserve">
do not charge</t>
        </r>
      </text>
    </comment>
    <comment ref="W130" authorId="0" shapeId="0" xr:uid="{ABFC4B88-760D-492C-8D22-772A3BDE25AA}">
      <text>
        <r>
          <rPr>
            <b/>
            <sz val="9"/>
            <color indexed="81"/>
            <rFont val="Tahoma"/>
            <family val="2"/>
          </rPr>
          <t>Samantha D'Amour:</t>
        </r>
        <r>
          <rPr>
            <sz val="9"/>
            <color indexed="81"/>
            <rFont val="Tahoma"/>
            <family val="2"/>
          </rPr>
          <t xml:space="preserve">
Monthly cancelled due to staff sick. Do not charge.</t>
        </r>
      </text>
    </comment>
    <comment ref="H131" authorId="0" shapeId="0" xr:uid="{D40E138F-DA9A-48E6-825E-19695561AEC3}">
      <text>
        <r>
          <rPr>
            <b/>
            <sz val="9"/>
            <color indexed="81"/>
            <rFont val="Tahoma"/>
            <family val="2"/>
          </rPr>
          <t>Samantha D'Amour:</t>
        </r>
        <r>
          <rPr>
            <sz val="9"/>
            <color indexed="81"/>
            <rFont val="Tahoma"/>
            <family val="2"/>
          </rPr>
          <t xml:space="preserve">
was 2nd Wednesday, now 2nd Tuesday</t>
        </r>
      </text>
    </comment>
    <comment ref="E137" authorId="0" shapeId="0" xr:uid="{0DBB4074-FBF3-419C-BFC3-BBF3FD697381}">
      <text>
        <r>
          <rPr>
            <b/>
            <sz val="9"/>
            <color indexed="81"/>
            <rFont val="Tahoma"/>
            <family val="2"/>
          </rPr>
          <t>Samantha D'Amour:</t>
        </r>
        <r>
          <rPr>
            <sz val="9"/>
            <color indexed="81"/>
            <rFont val="Tahoma"/>
            <family val="2"/>
          </rPr>
          <t xml:space="preserve">
Cancelled Nov 29/21</t>
        </r>
      </text>
    </comment>
    <comment ref="P140" authorId="0" shapeId="0" xr:uid="{5378BC41-7CD1-4F28-ADF1-92349E9679F6}">
      <text>
        <r>
          <rPr>
            <b/>
            <sz val="9"/>
            <color indexed="81"/>
            <rFont val="Tahoma"/>
            <family val="2"/>
          </rPr>
          <t>Samantha D'Amour:</t>
        </r>
        <r>
          <rPr>
            <sz val="9"/>
            <color indexed="81"/>
            <rFont val="Tahoma"/>
            <family val="2"/>
          </rPr>
          <t xml:space="preserve">
Do not charge for MBT for this month.</t>
        </r>
      </text>
    </comment>
    <comment ref="L141" authorId="0" shapeId="0" xr:uid="{9A529CA1-7517-4D91-8E5E-382B32B73516}">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 site was closed when we got there - no access.</t>
        </r>
      </text>
    </comment>
    <comment ref="R141" authorId="0" shapeId="0" xr:uid="{E1BEC478-0C35-4BB0-B33E-959716B14596}">
      <text>
        <r>
          <rPr>
            <b/>
            <sz val="9"/>
            <color indexed="81"/>
            <rFont val="Tahoma"/>
            <family val="2"/>
          </rPr>
          <t>Samantha D'Amour:</t>
        </r>
        <r>
          <rPr>
            <sz val="9"/>
            <color indexed="81"/>
            <rFont val="Tahoma"/>
            <family val="2"/>
          </rPr>
          <t xml:space="preserve">
MBT not performed in summer months as per the request of the principle.</t>
        </r>
      </text>
    </comment>
    <comment ref="S141" authorId="0" shapeId="0" xr:uid="{978469A9-99C2-4821-A6AF-C202C76B090A}">
      <text>
        <r>
          <rPr>
            <b/>
            <sz val="9"/>
            <color indexed="81"/>
            <rFont val="Tahoma"/>
            <family val="2"/>
          </rPr>
          <t>Samantha D'Amour:</t>
        </r>
        <r>
          <rPr>
            <sz val="9"/>
            <color indexed="81"/>
            <rFont val="Tahoma"/>
            <family val="2"/>
          </rPr>
          <t xml:space="preserve">
MBT not performed in summer months as per the request of the principle.</t>
        </r>
      </text>
    </comment>
    <comment ref="W142" authorId="0" shapeId="0" xr:uid="{2F7B925D-E76B-43B8-A2A1-5781937A08F3}">
      <text>
        <r>
          <rPr>
            <b/>
            <sz val="9"/>
            <color indexed="81"/>
            <rFont val="Tahoma"/>
            <family val="2"/>
          </rPr>
          <t>Samantha D'Amour:</t>
        </r>
        <r>
          <rPr>
            <sz val="9"/>
            <color indexed="81"/>
            <rFont val="Tahoma"/>
            <family val="2"/>
          </rPr>
          <t xml:space="preserve">
Monthly cancelled due to staff sick. Do not charge.</t>
        </r>
      </text>
    </comment>
    <comment ref="K144" authorId="0" shapeId="0" xr:uid="{D151BF80-84A2-4DAB-94E2-40572C4C11D4}">
      <text>
        <r>
          <rPr>
            <b/>
            <sz val="9"/>
            <color indexed="81"/>
            <rFont val="Tahoma"/>
            <family val="2"/>
          </rPr>
          <t>Samantha D'Amour:</t>
        </r>
        <r>
          <rPr>
            <sz val="9"/>
            <color indexed="81"/>
            <rFont val="Tahoma"/>
            <family val="2"/>
          </rPr>
          <t xml:space="preserve">
Key for handle did not work. </t>
        </r>
        <r>
          <rPr>
            <b/>
            <sz val="9"/>
            <color indexed="81"/>
            <rFont val="Tahoma"/>
            <family val="2"/>
          </rPr>
          <t>Charge for this service.</t>
        </r>
        <r>
          <rPr>
            <sz val="9"/>
            <color indexed="81"/>
            <rFont val="Tahoma"/>
            <family val="2"/>
          </rPr>
          <t xml:space="preserve"> Did not perform MBT.</t>
        </r>
      </text>
    </comment>
    <comment ref="L144" authorId="0" shapeId="0" xr:uid="{4E52DA2F-3184-424E-8F21-54A57C2B9A10}">
      <text>
        <r>
          <rPr>
            <b/>
            <sz val="9"/>
            <color indexed="81"/>
            <rFont val="Tahoma"/>
            <family val="2"/>
          </rPr>
          <t>Samantha D'Amour:</t>
        </r>
        <r>
          <rPr>
            <sz val="9"/>
            <color indexed="81"/>
            <rFont val="Tahoma"/>
            <family val="2"/>
          </rPr>
          <t xml:space="preserve">
Do not charge for this month, no testing done. Need to contact Alex Li for access due to no key being provided for the door handle as there was a previous break in. I forgot to put this not on the paperwork. My fault!</t>
        </r>
      </text>
    </comment>
    <comment ref="O144" authorId="0" shapeId="0" xr:uid="{9F55AAD5-864D-4F01-8D3C-56B4785A0D1C}">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Called Alex before heading to site and left voicemail. Did not hear back right away. Drove to site and waited an additional 5 minutes. Still no call back.  Called Alex again.  Alex called back after we got back t the office.</t>
        </r>
      </text>
    </comment>
    <comment ref="W144" authorId="0" shapeId="0" xr:uid="{2ACEAFF2-E5FB-4520-8708-8048AC9ABAB3}">
      <text>
        <r>
          <rPr>
            <b/>
            <sz val="9"/>
            <color indexed="81"/>
            <rFont val="Tahoma"/>
            <family val="2"/>
          </rPr>
          <t>Samantha D'Amour:</t>
        </r>
        <r>
          <rPr>
            <sz val="9"/>
            <color indexed="81"/>
            <rFont val="Tahoma"/>
            <family val="2"/>
          </rPr>
          <t xml:space="preserve">
Monthly cancelled due to staff sick. Do not charge.</t>
        </r>
      </text>
    </comment>
    <comment ref="M146" authorId="0" shapeId="0" xr:uid="{DB7E4A1C-6A2B-4786-98C7-A5832633CBF5}">
      <text>
        <r>
          <rPr>
            <b/>
            <sz val="9"/>
            <color indexed="81"/>
            <rFont val="Tahoma"/>
            <family val="2"/>
          </rPr>
          <t>Samantha D'Amour:</t>
        </r>
        <r>
          <rPr>
            <sz val="9"/>
            <color indexed="81"/>
            <rFont val="Tahoma"/>
            <family val="2"/>
          </rPr>
          <t xml:space="preserve">
There is no verification for this site just yet.
No Charge.</t>
        </r>
      </text>
    </comment>
    <comment ref="N146" authorId="0" shapeId="0" xr:uid="{0D51D349-A23A-4B37-8F0B-2265C212D227}">
      <text>
        <r>
          <rPr>
            <b/>
            <sz val="9"/>
            <color indexed="81"/>
            <rFont val="Tahoma"/>
            <family val="2"/>
          </rPr>
          <t>Samantha D'Amour:</t>
        </r>
        <r>
          <rPr>
            <sz val="9"/>
            <color indexed="81"/>
            <rFont val="Tahoma"/>
            <family val="2"/>
          </rPr>
          <t xml:space="preserve">
There is no verification for this site just yet.
No Charge.</t>
        </r>
      </text>
    </comment>
    <comment ref="O146" authorId="0" shapeId="0" xr:uid="{C1D1104F-AAD6-4169-8CBE-4531DD9D4A95}">
      <text>
        <r>
          <rPr>
            <b/>
            <sz val="9"/>
            <color indexed="81"/>
            <rFont val="Tahoma"/>
            <family val="2"/>
          </rPr>
          <t>Samantha D'Amour:</t>
        </r>
        <r>
          <rPr>
            <sz val="9"/>
            <color indexed="81"/>
            <rFont val="Tahoma"/>
            <family val="2"/>
          </rPr>
          <t xml:space="preserve">
There is no verification for this site just yet.
No Charge.</t>
        </r>
      </text>
    </comment>
    <comment ref="P146" authorId="0" shapeId="0" xr:uid="{42D7C0F7-16E7-44D2-9273-D6C686913C88}">
      <text>
        <r>
          <rPr>
            <b/>
            <sz val="9"/>
            <color indexed="81"/>
            <rFont val="Tahoma"/>
            <family val="2"/>
          </rPr>
          <t>Samantha D'Amour:</t>
        </r>
        <r>
          <rPr>
            <sz val="9"/>
            <color indexed="81"/>
            <rFont val="Tahoma"/>
            <family val="2"/>
          </rPr>
          <t xml:space="preserve">
There is no verification for this site just yet.
No Charge.</t>
        </r>
      </text>
    </comment>
    <comment ref="Q146" authorId="0" shapeId="0" xr:uid="{59E9AC59-D24E-4296-8E9E-C4B0E4F61132}">
      <text>
        <r>
          <rPr>
            <b/>
            <sz val="9"/>
            <color indexed="81"/>
            <rFont val="Tahoma"/>
            <family val="2"/>
          </rPr>
          <t>Samantha D'Amour:</t>
        </r>
        <r>
          <rPr>
            <sz val="9"/>
            <color indexed="81"/>
            <rFont val="Tahoma"/>
            <family val="2"/>
          </rPr>
          <t xml:space="preserve">
There is no verification for this site just yet.
No Charge.</t>
        </r>
      </text>
    </comment>
    <comment ref="R146" authorId="0" shapeId="0" xr:uid="{137FB0A8-520A-46BF-9D40-13B48D4B0785}">
      <text>
        <r>
          <rPr>
            <b/>
            <sz val="9"/>
            <color indexed="81"/>
            <rFont val="Tahoma"/>
            <family val="2"/>
          </rPr>
          <t>Samantha D'Amour:</t>
        </r>
        <r>
          <rPr>
            <sz val="9"/>
            <color indexed="81"/>
            <rFont val="Tahoma"/>
            <family val="2"/>
          </rPr>
          <t xml:space="preserve">
There is no verification for this site just yet.
No Charge.</t>
        </r>
      </text>
    </comment>
    <comment ref="S146" authorId="0" shapeId="0" xr:uid="{F60AEAF6-8267-4914-8BE3-5731C72F2E05}">
      <text>
        <r>
          <rPr>
            <b/>
            <sz val="9"/>
            <color indexed="81"/>
            <rFont val="Tahoma"/>
            <family val="2"/>
          </rPr>
          <t>Samantha D'Amour:</t>
        </r>
        <r>
          <rPr>
            <sz val="9"/>
            <color indexed="81"/>
            <rFont val="Tahoma"/>
            <family val="2"/>
          </rPr>
          <t xml:space="preserve">
There is no verification for this site just yet.
No Charge.</t>
        </r>
      </text>
    </comment>
    <comment ref="B147" authorId="1" shapeId="0" xr:uid="{0CA21416-311A-4FD3-8FEF-7FE637DF06EF}">
      <text>
        <r>
          <rPr>
            <b/>
            <sz val="9"/>
            <color indexed="81"/>
            <rFont val="Tahoma"/>
            <family val="2"/>
          </rPr>
          <t>Vogt, Carina:</t>
        </r>
        <r>
          <rPr>
            <sz val="9"/>
            <color indexed="81"/>
            <rFont val="Tahoma"/>
            <family val="2"/>
          </rPr>
          <t xml:space="preserve">
Property Management changed. Was: Hutton</t>
        </r>
      </text>
    </comment>
    <comment ref="R147" authorId="0" shapeId="0" xr:uid="{20D15469-5362-4F5A-8C7A-DEE57E12724F}">
      <text>
        <r>
          <rPr>
            <b/>
            <sz val="9"/>
            <color indexed="81"/>
            <rFont val="Tahoma"/>
            <family val="2"/>
          </rPr>
          <t>Samantha D'Amour:</t>
        </r>
        <r>
          <rPr>
            <sz val="9"/>
            <color indexed="81"/>
            <rFont val="Tahoma"/>
            <family val="2"/>
          </rPr>
          <t xml:space="preserve">
On hold until further notice. New FACP installed. Will start back up soon.</t>
        </r>
      </text>
    </comment>
    <comment ref="S147" authorId="0" shapeId="0" xr:uid="{9D7F4C04-25B5-485C-94A6-D64A3A2DB623}">
      <text>
        <r>
          <rPr>
            <b/>
            <sz val="9"/>
            <color indexed="81"/>
            <rFont val="Tahoma"/>
            <family val="2"/>
          </rPr>
          <t>Samantha D'Amour:</t>
        </r>
        <r>
          <rPr>
            <sz val="9"/>
            <color indexed="81"/>
            <rFont val="Tahoma"/>
            <family val="2"/>
          </rPr>
          <t xml:space="preserve">
On hold until further notice. New FACP installed. Will start back up soon.</t>
        </r>
      </text>
    </comment>
    <comment ref="T147" authorId="0" shapeId="0" xr:uid="{3D6E6C6B-EDCA-493D-AB9C-A404594470CC}">
      <text>
        <r>
          <rPr>
            <b/>
            <sz val="9"/>
            <color indexed="81"/>
            <rFont val="Tahoma"/>
            <family val="2"/>
          </rPr>
          <t>Samantha D'Amour:</t>
        </r>
        <r>
          <rPr>
            <sz val="9"/>
            <color indexed="81"/>
            <rFont val="Tahoma"/>
            <family val="2"/>
          </rPr>
          <t xml:space="preserve">
On hold until further notice. New FACP installed. Will start back up soon.</t>
        </r>
      </text>
    </comment>
    <comment ref="U147" authorId="0" shapeId="0" xr:uid="{8C92CDEA-2F27-4CD2-9E18-286CE90517C8}">
      <text>
        <r>
          <rPr>
            <b/>
            <sz val="9"/>
            <color indexed="81"/>
            <rFont val="Tahoma"/>
            <family val="2"/>
          </rPr>
          <t>Samantha D'Amour:</t>
        </r>
        <r>
          <rPr>
            <sz val="9"/>
            <color indexed="81"/>
            <rFont val="Tahoma"/>
            <family val="2"/>
          </rPr>
          <t xml:space="preserve">
On hold until further notice. New FACP installed. Will start back up soon.</t>
        </r>
      </text>
    </comment>
    <comment ref="Q154" authorId="0" shapeId="0" xr:uid="{68C16F00-8708-4CEE-99FF-33505BAE2376}">
      <text>
        <r>
          <rPr>
            <b/>
            <sz val="9"/>
            <color indexed="81"/>
            <rFont val="Tahoma"/>
            <family val="2"/>
          </rPr>
          <t>Samantha D'Amour:</t>
        </r>
        <r>
          <rPr>
            <sz val="9"/>
            <color indexed="81"/>
            <rFont val="Tahoma"/>
            <family val="2"/>
          </rPr>
          <t xml:space="preserve">
Waiting on keys from property manager. Do not charge for this month.</t>
        </r>
      </text>
    </comment>
    <comment ref="T157" authorId="0" shapeId="0" xr:uid="{2E826EA0-A011-400A-A461-9B53C82CCC37}">
      <text>
        <r>
          <rPr>
            <b/>
            <sz val="9"/>
            <color indexed="81"/>
            <rFont val="Tahoma"/>
            <family val="2"/>
          </rPr>
          <t>Samantha D'Amour:</t>
        </r>
        <r>
          <rPr>
            <sz val="9"/>
            <color indexed="81"/>
            <rFont val="Tahoma"/>
            <family val="2"/>
          </rPr>
          <t xml:space="preserve">
Charge for tis service.
Boxxes in the way of fire alarm panel. Unable to test.</t>
        </r>
      </text>
    </comment>
    <comment ref="W158" authorId="0" shapeId="0" xr:uid="{48FB07CC-457E-4250-B5C9-266E02034F8D}">
      <text>
        <r>
          <rPr>
            <b/>
            <sz val="9"/>
            <color indexed="81"/>
            <rFont val="Tahoma"/>
            <family val="2"/>
          </rPr>
          <t>Samantha D'Amour:</t>
        </r>
        <r>
          <rPr>
            <sz val="9"/>
            <color indexed="81"/>
            <rFont val="Tahoma"/>
            <family val="2"/>
          </rPr>
          <t xml:space="preserve">
Monthly cancelled due to staff sick. Do not charge.</t>
        </r>
      </text>
    </comment>
    <comment ref="F160" authorId="0" shapeId="0" xr:uid="{36ECE6E6-06AC-4477-AE17-558F8E7B5C89}">
      <text>
        <r>
          <rPr>
            <b/>
            <sz val="9"/>
            <color indexed="81"/>
            <rFont val="Tahoma"/>
            <family val="2"/>
          </rPr>
          <t>Samantha D'Amour:</t>
        </r>
        <r>
          <rPr>
            <sz val="9"/>
            <color indexed="81"/>
            <rFont val="Tahoma"/>
            <family val="2"/>
          </rPr>
          <t xml:space="preserve">
Jan 8/21 - SD' - picked up key from cornerstone.</t>
        </r>
      </text>
    </comment>
    <comment ref="V161" authorId="0" shapeId="0" xr:uid="{2BFFB192-ACF2-4CD7-976A-51CE724BA2A7}">
      <text>
        <r>
          <rPr>
            <b/>
            <sz val="9"/>
            <color indexed="81"/>
            <rFont val="Tahoma"/>
            <family val="2"/>
          </rPr>
          <t>Samantha D'Amour:</t>
        </r>
        <r>
          <rPr>
            <sz val="9"/>
            <color indexed="81"/>
            <rFont val="Tahoma"/>
            <family val="2"/>
          </rPr>
          <t xml:space="preserve">
Charge for this service.
Site has changed locks.</t>
        </r>
      </text>
    </comment>
    <comment ref="W162" authorId="0" shapeId="0" xr:uid="{3D8878B5-A868-4D5B-A4A2-FD5722A3DCAD}">
      <text>
        <r>
          <rPr>
            <b/>
            <sz val="9"/>
            <color indexed="81"/>
            <rFont val="Tahoma"/>
            <family val="2"/>
          </rPr>
          <t>Samantha D'Amour:</t>
        </r>
        <r>
          <rPr>
            <sz val="9"/>
            <color indexed="81"/>
            <rFont val="Tahoma"/>
            <family val="2"/>
          </rPr>
          <t xml:space="preserve">
Monthly cancelled due to staff sick. Do not charge.</t>
        </r>
      </text>
    </comment>
    <comment ref="W163" authorId="0" shapeId="0" xr:uid="{D9942042-C864-4062-A514-B7F82B9CF849}">
      <text>
        <r>
          <rPr>
            <b/>
            <sz val="9"/>
            <color indexed="81"/>
            <rFont val="Tahoma"/>
            <family val="2"/>
          </rPr>
          <t>Samantha D'Amour:</t>
        </r>
        <r>
          <rPr>
            <sz val="9"/>
            <color indexed="81"/>
            <rFont val="Tahoma"/>
            <family val="2"/>
          </rPr>
          <t xml:space="preserve">
Monthly cancelled due to staff sick. Do not charge.</t>
        </r>
      </text>
    </comment>
    <comment ref="Q164" authorId="0" shapeId="0" xr:uid="{40B67274-F5E5-4149-A712-EBA19BE827C3}">
      <text>
        <r>
          <rPr>
            <b/>
            <sz val="9"/>
            <color indexed="81"/>
            <rFont val="Tahoma"/>
            <family val="2"/>
          </rPr>
          <t>Samantha D'Amour:</t>
        </r>
        <r>
          <rPr>
            <sz val="9"/>
            <color indexed="81"/>
            <rFont val="Tahoma"/>
            <family val="2"/>
          </rPr>
          <t xml:space="preserve">
Annual performed May 26th. Do not test in June.</t>
        </r>
      </text>
    </comment>
    <comment ref="T167" authorId="0" shapeId="0" xr:uid="{78AD56AC-98B4-471D-BCB6-8D7AAA8AA2B2}">
      <text>
        <r>
          <rPr>
            <b/>
            <sz val="9"/>
            <color indexed="81"/>
            <rFont val="Tahoma"/>
            <family val="2"/>
          </rPr>
          <t>Samantha D'Amour:</t>
        </r>
        <r>
          <rPr>
            <sz val="9"/>
            <color indexed="81"/>
            <rFont val="Tahoma"/>
            <family val="2"/>
          </rPr>
          <t xml:space="preserve">
Charge for this service.
Owner changed locks without advising.</t>
        </r>
      </text>
    </comment>
    <comment ref="W168" authorId="0" shapeId="0" xr:uid="{7C70F5D4-928A-4D3A-BD86-EF1B0DBC25D3}">
      <text>
        <r>
          <rPr>
            <b/>
            <sz val="9"/>
            <color indexed="81"/>
            <rFont val="Tahoma"/>
            <family val="2"/>
          </rPr>
          <t>Samantha D'Amour:</t>
        </r>
        <r>
          <rPr>
            <sz val="9"/>
            <color indexed="81"/>
            <rFont val="Tahoma"/>
            <family val="2"/>
          </rPr>
          <t xml:space="preserve">
Monthly cancelled due to staff sick. Do not charge.</t>
        </r>
      </text>
    </comment>
    <comment ref="P171" authorId="0" shapeId="0" xr:uid="{C40D63E7-5DAC-4F67-AB30-E6E39223C79F}">
      <text>
        <r>
          <rPr>
            <b/>
            <sz val="9"/>
            <color indexed="81"/>
            <rFont val="Tahoma"/>
            <family val="2"/>
          </rPr>
          <t>Samantha D'Amour:</t>
        </r>
        <r>
          <rPr>
            <sz val="9"/>
            <color indexed="81"/>
            <rFont val="Tahoma"/>
            <family val="2"/>
          </rPr>
          <t xml:space="preserve">
Annual was performed on April 28/22. We will not be ringing bells in May 2022. </t>
        </r>
      </text>
    </comment>
    <comment ref="F172" authorId="0" shapeId="0" xr:uid="{34CC617A-34CA-4736-9BD2-D32A9916AD57}">
      <text>
        <r>
          <rPr>
            <b/>
            <sz val="9"/>
            <color indexed="81"/>
            <rFont val="Tahoma"/>
            <family val="2"/>
          </rPr>
          <t>Samantha D'Amour:</t>
        </r>
        <r>
          <rPr>
            <sz val="9"/>
            <color indexed="81"/>
            <rFont val="Tahoma"/>
            <family val="2"/>
          </rPr>
          <t xml:space="preserve">
Requested keys, Dec 8/20
Received new key January 12/21</t>
        </r>
      </text>
    </comment>
    <comment ref="V172" authorId="0" shapeId="0" xr:uid="{E4455CD6-EF94-4AD9-B251-1D5C4E7723F2}">
      <text>
        <r>
          <rPr>
            <b/>
            <sz val="9"/>
            <color indexed="81"/>
            <rFont val="Tahoma"/>
            <family val="2"/>
          </rPr>
          <t>Samantha D'Amour:</t>
        </r>
        <r>
          <rPr>
            <sz val="9"/>
            <color indexed="81"/>
            <rFont val="Tahoma"/>
            <family val="2"/>
          </rPr>
          <t xml:space="preserve">
Do not charge for this day. Did not attend as we did not have an updated key</t>
        </r>
      </text>
    </comment>
    <comment ref="W172" authorId="0" shapeId="0" xr:uid="{8EA96E58-8D23-40FB-B8CD-E00C65D43DFB}">
      <text>
        <r>
          <rPr>
            <b/>
            <sz val="9"/>
            <color indexed="81"/>
            <rFont val="Tahoma"/>
            <family val="2"/>
          </rPr>
          <t>Samantha D'Amour:</t>
        </r>
        <r>
          <rPr>
            <sz val="9"/>
            <color indexed="81"/>
            <rFont val="Tahoma"/>
            <family val="2"/>
          </rPr>
          <t xml:space="preserve">
Monthly cancelled due to staff sick. Do not charge.</t>
        </r>
      </text>
    </comment>
    <comment ref="W173" authorId="0" shapeId="0" xr:uid="{EC237762-685D-43D7-824E-E0388071A975}">
      <text>
        <r>
          <rPr>
            <b/>
            <sz val="9"/>
            <color indexed="81"/>
            <rFont val="Tahoma"/>
            <family val="2"/>
          </rPr>
          <t>Samantha D'Amour:</t>
        </r>
        <r>
          <rPr>
            <sz val="9"/>
            <color indexed="81"/>
            <rFont val="Tahoma"/>
            <family val="2"/>
          </rPr>
          <t xml:space="preserve">
Monthly cancelled due to staff sick. Do not charge.</t>
        </r>
      </text>
    </comment>
    <comment ref="W176" authorId="0" shapeId="0" xr:uid="{AF909444-9F37-4933-A4BD-F3061EC6401A}">
      <text>
        <r>
          <rPr>
            <b/>
            <sz val="9"/>
            <color indexed="81"/>
            <rFont val="Tahoma"/>
            <family val="2"/>
          </rPr>
          <t>Samantha D'Amour:</t>
        </r>
        <r>
          <rPr>
            <sz val="9"/>
            <color indexed="81"/>
            <rFont val="Tahoma"/>
            <family val="2"/>
          </rPr>
          <t xml:space="preserve">
Monthly cancelled due to staff sick. Do not charge.</t>
        </r>
      </text>
    </comment>
    <comment ref="W182" authorId="0" shapeId="0" xr:uid="{954514C5-0540-4856-8B37-5A6DE50E3B6A}">
      <text>
        <r>
          <rPr>
            <b/>
            <sz val="9"/>
            <color indexed="81"/>
            <rFont val="Tahoma"/>
            <family val="2"/>
          </rPr>
          <t>Samantha D'Amour:</t>
        </r>
        <r>
          <rPr>
            <sz val="9"/>
            <color indexed="81"/>
            <rFont val="Tahoma"/>
            <family val="2"/>
          </rPr>
          <t xml:space="preserve">
Monthly cancelled due to staff sick. Do not charge.</t>
        </r>
      </text>
    </comment>
    <comment ref="R183" authorId="0" shapeId="0" xr:uid="{D7E341EF-C71E-46BF-A9AA-748B80B2D1FF}">
      <text>
        <r>
          <rPr>
            <b/>
            <sz val="9"/>
            <color indexed="81"/>
            <rFont val="Tahoma"/>
            <family val="2"/>
          </rPr>
          <t>Samantha D'Amour:</t>
        </r>
        <r>
          <rPr>
            <sz val="9"/>
            <color indexed="81"/>
            <rFont val="Tahoma"/>
            <family val="2"/>
          </rPr>
          <t xml:space="preserve">
Annual done June 29/30. Do not test in July as too close to Annual date.</t>
        </r>
      </text>
    </comment>
    <comment ref="W183" authorId="0" shapeId="0" xr:uid="{29B6333E-B670-4B1C-8FD2-9257C318748F}">
      <text>
        <r>
          <rPr>
            <b/>
            <sz val="9"/>
            <color indexed="81"/>
            <rFont val="Tahoma"/>
            <family val="2"/>
          </rPr>
          <t>Samantha D'Amour:</t>
        </r>
        <r>
          <rPr>
            <sz val="9"/>
            <color indexed="81"/>
            <rFont val="Tahoma"/>
            <family val="2"/>
          </rPr>
          <t xml:space="preserve">
Monthly cancelled due to staff sick. Do not charge.</t>
        </r>
      </text>
    </comment>
    <comment ref="F189" authorId="0" shapeId="0" xr:uid="{70B34987-272B-4412-BF42-CC488A2046D3}">
      <text>
        <r>
          <rPr>
            <b/>
            <sz val="9"/>
            <color indexed="81"/>
            <rFont val="Tahoma"/>
            <family val="2"/>
          </rPr>
          <t>Samantha D'Amour:</t>
        </r>
        <r>
          <rPr>
            <sz val="9"/>
            <color indexed="81"/>
            <rFont val="Tahoma"/>
            <family val="2"/>
          </rPr>
          <t xml:space="preserve">
June 14/21 (sd') Received two keys from Dave Seregent.</t>
        </r>
      </text>
    </comment>
    <comment ref="S192" authorId="0" shapeId="0" xr:uid="{2E0E612A-70E1-499E-88E7-16897D1EFCDC}">
      <text>
        <r>
          <rPr>
            <b/>
            <sz val="9"/>
            <color indexed="81"/>
            <rFont val="Tahoma"/>
            <family val="2"/>
          </rPr>
          <t>Samantha D'Amour:</t>
        </r>
        <r>
          <rPr>
            <sz val="9"/>
            <color indexed="81"/>
            <rFont val="Tahoma"/>
            <family val="2"/>
          </rPr>
          <t xml:space="preserve">
Charge for service.
Colliers locked the electrical room door because the tenant was placing storage in there. Dave will get me the key cut Aug 31/22</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Samantha D'Amour</author>
    <author>Vogt, Carina</author>
  </authors>
  <commentList>
    <comment ref="Q3" authorId="0" shapeId="0" xr:uid="{00000000-0006-0000-0300-00000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8" authorId="0" shapeId="0" xr:uid="{00000000-0006-0000-0300-000002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B10" authorId="1" shapeId="0" xr:uid="{00000000-0006-0000-0300-000003000000}">
      <text>
        <r>
          <rPr>
            <b/>
            <sz val="9"/>
            <color indexed="81"/>
            <rFont val="Tahoma"/>
            <family val="2"/>
          </rPr>
          <t>Vogt, Carina:</t>
        </r>
        <r>
          <rPr>
            <sz val="9"/>
            <color indexed="81"/>
            <rFont val="Tahoma"/>
            <family val="2"/>
          </rPr>
          <t xml:space="preserve">
Not Richmond!!</t>
        </r>
      </text>
    </comment>
    <comment ref="O10" authorId="0" shapeId="0" xr:uid="{00000000-0006-0000-0300-000004000000}">
      <text>
        <r>
          <rPr>
            <b/>
            <sz val="9"/>
            <color indexed="81"/>
            <rFont val="Tahoma"/>
            <family val="2"/>
          </rPr>
          <t>Samantha D'Amour:</t>
        </r>
        <r>
          <rPr>
            <sz val="9"/>
            <color indexed="81"/>
            <rFont val="Tahoma"/>
            <family val="2"/>
          </rPr>
          <t xml:space="preserve">
Did Annual and monthly in same month due to the way the schedule worked</t>
        </r>
      </text>
    </comment>
    <comment ref="Q12" authorId="0" shapeId="0" xr:uid="{00000000-0006-0000-0300-000005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K19" authorId="0" shapeId="0" xr:uid="{00000000-0006-0000-0300-000006000000}">
      <text>
        <r>
          <rPr>
            <b/>
            <sz val="9"/>
            <color indexed="81"/>
            <rFont val="Tahoma"/>
            <family val="2"/>
          </rPr>
          <t>Samantha D'Amour:</t>
        </r>
        <r>
          <rPr>
            <sz val="9"/>
            <color indexed="81"/>
            <rFont val="Tahoma"/>
            <family val="2"/>
          </rPr>
          <t xml:space="preserve">
No access due to building being re-keyed. Pick up keys Dec 11/20</t>
        </r>
      </text>
    </comment>
    <comment ref="L19" authorId="0" shapeId="0" xr:uid="{00000000-0006-0000-0300-000007000000}">
      <text>
        <r>
          <rPr>
            <b/>
            <sz val="9"/>
            <color indexed="81"/>
            <rFont val="Tahoma"/>
            <family val="2"/>
          </rPr>
          <t>Samantha D'Amour:</t>
        </r>
        <r>
          <rPr>
            <sz val="9"/>
            <color indexed="81"/>
            <rFont val="Tahoma"/>
            <family val="2"/>
          </rPr>
          <t xml:space="preserve">
No access due to building being re-keyed. Picked up key Jan 14/21 (sd')</t>
        </r>
      </text>
    </comment>
    <comment ref="M19" authorId="0" shapeId="0" xr:uid="{00000000-0006-0000-0300-000008000000}">
      <text>
        <r>
          <rPr>
            <b/>
            <sz val="9"/>
            <color indexed="81"/>
            <rFont val="Tahoma"/>
            <family val="2"/>
          </rPr>
          <t>Samantha D'Amour:</t>
        </r>
        <r>
          <rPr>
            <sz val="9"/>
            <color indexed="81"/>
            <rFont val="Tahoma"/>
            <family val="2"/>
          </rPr>
          <t xml:space="preserve">
New key did not work.
Site is now cancelled as well.  Cancelled monthly. Feb 16/21</t>
        </r>
      </text>
    </comment>
    <comment ref="Q21" authorId="0" shapeId="0" xr:uid="{00000000-0006-0000-0300-000009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22" authorId="0" shapeId="0" xr:uid="{00000000-0006-0000-0300-00000A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T24" authorId="0" shapeId="0" xr:uid="{00000000-0006-0000-0300-00000B000000}">
      <text>
        <r>
          <rPr>
            <b/>
            <sz val="9"/>
            <color indexed="81"/>
            <rFont val="Tahoma"/>
            <family val="2"/>
          </rPr>
          <t>Samantha D'Amour:</t>
        </r>
        <r>
          <rPr>
            <sz val="9"/>
            <color indexed="81"/>
            <rFont val="Tahoma"/>
            <family val="2"/>
          </rPr>
          <t xml:space="preserve">
Tried and did not gain access.  Site contact was not there. Darcy's seems to be closed?  Sent email to site Sept 2/21.</t>
        </r>
      </text>
    </comment>
    <comment ref="Q25" authorId="0" shapeId="0" xr:uid="{00000000-0006-0000-0300-00000C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E26" authorId="0" shapeId="0" xr:uid="{00000000-0006-0000-0300-00000D000000}">
      <text>
        <r>
          <rPr>
            <b/>
            <sz val="9"/>
            <color indexed="81"/>
            <rFont val="Tahoma"/>
            <family val="2"/>
          </rPr>
          <t xml:space="preserve">Samantha D'Amour:
</t>
        </r>
        <r>
          <rPr>
            <sz val="9"/>
            <color indexed="81"/>
            <rFont val="Tahoma"/>
            <family val="2"/>
          </rPr>
          <t xml:space="preserve">Sanja cancelled this site. Dec 18/20
</t>
        </r>
      </text>
    </comment>
    <comment ref="F34" authorId="0" shapeId="0" xr:uid="{00000000-0006-0000-0300-00000E000000}">
      <text>
        <r>
          <rPr>
            <b/>
            <sz val="9"/>
            <color indexed="81"/>
            <rFont val="Tahoma"/>
            <family val="2"/>
          </rPr>
          <t>Samantha D'Amour:</t>
        </r>
        <r>
          <rPr>
            <sz val="9"/>
            <color indexed="81"/>
            <rFont val="Tahoma"/>
            <family val="2"/>
          </rPr>
          <t xml:space="preserve">
Meet Mark Mutz for Access
</t>
        </r>
      </text>
    </comment>
    <comment ref="H36" authorId="0" shapeId="0" xr:uid="{00000000-0006-0000-0300-00000F000000}">
      <text>
        <r>
          <rPr>
            <b/>
            <sz val="9"/>
            <color indexed="81"/>
            <rFont val="Tahoma"/>
            <family val="2"/>
          </rPr>
          <t>Samantha D'Amour:</t>
        </r>
        <r>
          <rPr>
            <sz val="9"/>
            <color indexed="81"/>
            <rFont val="Tahoma"/>
            <family val="2"/>
          </rPr>
          <t xml:space="preserve">
was 2nd Wednesday, now 2nd Tuesday</t>
        </r>
      </text>
    </comment>
    <comment ref="E37" authorId="0" shapeId="0" xr:uid="{00000000-0006-0000-0300-000010000000}">
      <text>
        <r>
          <rPr>
            <b/>
            <sz val="9"/>
            <color indexed="81"/>
            <rFont val="Tahoma"/>
            <family val="2"/>
          </rPr>
          <t xml:space="preserve">Samantha D'Amour:
</t>
        </r>
        <r>
          <rPr>
            <sz val="9"/>
            <color indexed="81"/>
            <rFont val="Tahoma"/>
            <family val="2"/>
          </rPr>
          <t xml:space="preserve">Sanja cancelled this site. Dec 18/20
</t>
        </r>
      </text>
    </comment>
    <comment ref="L38" authorId="0" shapeId="0" xr:uid="{00000000-0006-0000-0300-000011000000}">
      <text>
        <r>
          <rPr>
            <b/>
            <sz val="9"/>
            <color indexed="81"/>
            <rFont val="Tahoma"/>
            <family val="2"/>
          </rPr>
          <t>Samantha D'Amour:</t>
        </r>
        <r>
          <rPr>
            <sz val="9"/>
            <color indexed="81"/>
            <rFont val="Tahoma"/>
            <family val="2"/>
          </rPr>
          <t xml:space="preserve">
Requires Paladin Security Account # and password.
Emailed Ryan Armstrong the request. Could not perform monthly bell testing this day.</t>
        </r>
      </text>
    </comment>
    <comment ref="H43" authorId="0" shapeId="0" xr:uid="{00000000-0006-0000-0300-000012000000}">
      <text>
        <r>
          <rPr>
            <b/>
            <sz val="9"/>
            <color indexed="81"/>
            <rFont val="Tahoma"/>
            <family val="2"/>
          </rPr>
          <t>Samantha D'Amour:</t>
        </r>
        <r>
          <rPr>
            <sz val="9"/>
            <color indexed="81"/>
            <rFont val="Tahoma"/>
            <family val="2"/>
          </rPr>
          <t xml:space="preserve">
was 1Thur</t>
        </r>
      </text>
    </comment>
    <comment ref="H44" authorId="0" shapeId="0" xr:uid="{00000000-0006-0000-0300-000013000000}">
      <text>
        <r>
          <rPr>
            <b/>
            <sz val="9"/>
            <color indexed="81"/>
            <rFont val="Tahoma"/>
            <family val="2"/>
          </rPr>
          <t>Samantha D'Amour:</t>
        </r>
        <r>
          <rPr>
            <sz val="9"/>
            <color indexed="81"/>
            <rFont val="Tahoma"/>
            <family val="2"/>
          </rPr>
          <t xml:space="preserve">
was 4Wed</t>
        </r>
      </text>
    </comment>
    <comment ref="H49" authorId="0" shapeId="0" xr:uid="{00000000-0006-0000-0300-000014000000}">
      <text>
        <r>
          <rPr>
            <b/>
            <sz val="9"/>
            <color indexed="81"/>
            <rFont val="Tahoma"/>
            <family val="2"/>
          </rPr>
          <t>Samantha D'Amour:</t>
        </r>
        <r>
          <rPr>
            <sz val="9"/>
            <color indexed="81"/>
            <rFont val="Tahoma"/>
            <family val="2"/>
          </rPr>
          <t xml:space="preserve">
was 1st Thursday</t>
        </r>
      </text>
    </comment>
    <comment ref="M51" authorId="0" shapeId="0" xr:uid="{00000000-0006-0000-0300-000015000000}">
      <text>
        <r>
          <rPr>
            <b/>
            <sz val="9"/>
            <color indexed="81"/>
            <rFont val="Tahoma"/>
            <family val="2"/>
          </rPr>
          <t>Samantha D'Amour:</t>
        </r>
        <r>
          <rPr>
            <sz val="9"/>
            <color indexed="81"/>
            <rFont val="Tahoma"/>
            <family val="2"/>
          </rPr>
          <t xml:space="preserve">
Did not attend because annual was going to be in February, but was changed to March</t>
        </r>
      </text>
    </comment>
    <comment ref="Q55" authorId="0" shapeId="0" xr:uid="{00000000-0006-0000-0300-000016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56" authorId="0" shapeId="0" xr:uid="{00000000-0006-0000-0300-000017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H58" authorId="0" shapeId="0" xr:uid="{00000000-0006-0000-0300-000018000000}">
      <text>
        <r>
          <rPr>
            <b/>
            <sz val="9"/>
            <color indexed="81"/>
            <rFont val="Tahoma"/>
            <family val="2"/>
          </rPr>
          <t>Samantha D'Amour:</t>
        </r>
        <r>
          <rPr>
            <sz val="9"/>
            <color indexed="81"/>
            <rFont val="Tahoma"/>
            <family val="2"/>
          </rPr>
          <t xml:space="preserve">
was 1st Thursday</t>
        </r>
      </text>
    </comment>
    <comment ref="F59" authorId="0" shapeId="0" xr:uid="{00000000-0006-0000-0300-000019000000}">
      <text>
        <r>
          <rPr>
            <b/>
            <sz val="9"/>
            <color indexed="81"/>
            <rFont val="Tahoma"/>
            <family val="2"/>
          </rPr>
          <t>Samantha D'Amour:</t>
        </r>
        <r>
          <rPr>
            <sz val="9"/>
            <color indexed="81"/>
            <rFont val="Tahoma"/>
            <family val="2"/>
          </rPr>
          <t xml:space="preserve">
Meet Mark Mutz for Access
</t>
        </r>
      </text>
    </comment>
    <comment ref="H62" authorId="0" shapeId="0" xr:uid="{00000000-0006-0000-0300-00001A000000}">
      <text>
        <r>
          <rPr>
            <b/>
            <sz val="9"/>
            <color indexed="81"/>
            <rFont val="Tahoma"/>
            <family val="2"/>
          </rPr>
          <t>Samantha D'Amour:</t>
        </r>
        <r>
          <rPr>
            <sz val="9"/>
            <color indexed="81"/>
            <rFont val="Tahoma"/>
            <family val="2"/>
          </rPr>
          <t xml:space="preserve">
Was TH1.  Moved in January 2021</t>
        </r>
      </text>
    </comment>
    <comment ref="K62" authorId="0" shapeId="0" xr:uid="{00000000-0006-0000-0300-00001B000000}">
      <text>
        <r>
          <rPr>
            <b/>
            <sz val="9"/>
            <color indexed="81"/>
            <rFont val="Tahoma"/>
            <family val="2"/>
          </rPr>
          <t>Samantha D'Amour:</t>
        </r>
        <r>
          <rPr>
            <sz val="9"/>
            <color indexed="81"/>
            <rFont val="Tahoma"/>
            <family val="2"/>
          </rPr>
          <t xml:space="preserve">
this one was done during repairs on the same week by CS</t>
        </r>
      </text>
    </comment>
    <comment ref="Q65" authorId="0" shapeId="0" xr:uid="{00000000-0006-0000-0300-00001C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U65" authorId="0" shapeId="0" xr:uid="{8415D55D-9E48-4545-839C-D4673EF3EC1C}">
      <text>
        <r>
          <rPr>
            <b/>
            <sz val="9"/>
            <color indexed="81"/>
            <rFont val="Tahoma"/>
            <family val="2"/>
          </rPr>
          <t>Samantha D'Amour:</t>
        </r>
        <r>
          <rPr>
            <sz val="9"/>
            <color indexed="81"/>
            <rFont val="Tahoma"/>
            <family val="2"/>
          </rPr>
          <t xml:space="preserve">
Not performing MBT right now as there are problems with the fire alarm panel.</t>
        </r>
      </text>
    </comment>
    <comment ref="U66" authorId="0" shapeId="0" xr:uid="{00000000-0006-0000-0300-00001D000000}">
      <text>
        <r>
          <rPr>
            <b/>
            <sz val="9"/>
            <color indexed="81"/>
            <rFont val="Tahoma"/>
            <family val="2"/>
          </rPr>
          <t>Samantha D'Amour:</t>
        </r>
        <r>
          <rPr>
            <sz val="9"/>
            <color indexed="81"/>
            <rFont val="Tahoma"/>
            <family val="2"/>
          </rPr>
          <t xml:space="preserve">
Did not test, but attending the site.  Front door lock did not work and a FOB system was installed.  Changing customer for this visit.</t>
        </r>
      </text>
    </comment>
    <comment ref="B68" authorId="1" shapeId="0" xr:uid="{00000000-0006-0000-0300-00001E000000}">
      <text>
        <r>
          <rPr>
            <b/>
            <sz val="9"/>
            <color indexed="81"/>
            <rFont val="Tahoma"/>
            <family val="2"/>
          </rPr>
          <t>Vogt, Carina:</t>
        </r>
        <r>
          <rPr>
            <sz val="9"/>
            <color indexed="81"/>
            <rFont val="Tahoma"/>
            <family val="2"/>
          </rPr>
          <t xml:space="preserve">
Was Colliers, they want us to bill it to The Manufacturers Life Insurance.</t>
        </r>
      </text>
    </comment>
    <comment ref="I72" authorId="0" shapeId="0" xr:uid="{00000000-0006-0000-0300-00001F000000}">
      <text>
        <r>
          <rPr>
            <b/>
            <sz val="9"/>
            <color indexed="81"/>
            <rFont val="Tahoma"/>
            <family val="2"/>
          </rPr>
          <t>Samantha D'Amour:</t>
        </r>
        <r>
          <rPr>
            <sz val="9"/>
            <color indexed="81"/>
            <rFont val="Tahoma"/>
            <family val="2"/>
          </rPr>
          <t xml:space="preserve">
Delaying annual for a couple months</t>
        </r>
      </text>
    </comment>
    <comment ref="R73" authorId="0" shapeId="0" xr:uid="{00000000-0006-0000-0300-000020000000}">
      <text>
        <r>
          <rPr>
            <b/>
            <sz val="9"/>
            <color indexed="81"/>
            <rFont val="Tahoma"/>
            <family val="2"/>
          </rPr>
          <t>Samantha D'Amour:</t>
        </r>
        <r>
          <rPr>
            <sz val="9"/>
            <color indexed="81"/>
            <rFont val="Tahoma"/>
            <family val="2"/>
          </rPr>
          <t xml:space="preserve">
July 28/21 - Did not perform July MBT as no Verisae work order was created in time. Verisae's new rule for contractors.</t>
        </r>
      </text>
    </comment>
    <comment ref="P74" authorId="0" shapeId="0" xr:uid="{00000000-0006-0000-0300-000021000000}">
      <text>
        <r>
          <rPr>
            <b/>
            <sz val="9"/>
            <color indexed="81"/>
            <rFont val="Tahoma"/>
            <family val="2"/>
          </rPr>
          <t>Samantha D'Amour:</t>
        </r>
        <r>
          <rPr>
            <sz val="9"/>
            <color indexed="81"/>
            <rFont val="Tahoma"/>
            <family val="2"/>
          </rPr>
          <t xml:space="preserve">
Arrived on site, they were physically replacing the fire alarm panel when technician arrived.</t>
        </r>
      </text>
    </comment>
    <comment ref="Q74" authorId="0" shapeId="0" xr:uid="{00000000-0006-0000-0300-000022000000}">
      <text>
        <r>
          <rPr>
            <b/>
            <sz val="9"/>
            <color indexed="81"/>
            <rFont val="Tahoma"/>
            <family val="2"/>
          </rPr>
          <t>Samantha D'Amour:</t>
        </r>
        <r>
          <rPr>
            <sz val="9"/>
            <color indexed="81"/>
            <rFont val="Tahoma"/>
            <family val="2"/>
          </rPr>
          <t xml:space="preserve">
Fire alarm panel is currently being replaced.</t>
        </r>
      </text>
    </comment>
    <comment ref="R74" authorId="0" shapeId="0" xr:uid="{00000000-0006-0000-0300-000023000000}">
      <text>
        <r>
          <rPr>
            <b/>
            <sz val="9"/>
            <color indexed="81"/>
            <rFont val="Tahoma"/>
            <family val="2"/>
          </rPr>
          <t>Samantha D'Amour:</t>
        </r>
        <r>
          <rPr>
            <sz val="9"/>
            <color indexed="81"/>
            <rFont val="Tahoma"/>
            <family val="2"/>
          </rPr>
          <t xml:space="preserve">
Fire alarm panel is currently being replaced.</t>
        </r>
      </text>
    </comment>
    <comment ref="J78" authorId="0" shapeId="0" xr:uid="{00000000-0006-0000-0300-000024000000}">
      <text>
        <r>
          <rPr>
            <b/>
            <sz val="9"/>
            <color indexed="81"/>
            <rFont val="Tahoma"/>
            <family val="2"/>
          </rPr>
          <t>Samantha D'Amour:</t>
        </r>
        <r>
          <rPr>
            <sz val="9"/>
            <color indexed="81"/>
            <rFont val="Tahoma"/>
            <family val="2"/>
          </rPr>
          <t xml:space="preserve">
Nov/20 (sd) - building was closed due to Covid (as per signage on the door)</t>
        </r>
      </text>
    </comment>
    <comment ref="J84" authorId="0" shapeId="0" xr:uid="{00000000-0006-0000-0300-000025000000}">
      <text>
        <r>
          <rPr>
            <b/>
            <sz val="9"/>
            <color indexed="81"/>
            <rFont val="Tahoma"/>
            <family val="2"/>
          </rPr>
          <t>Samantha D'Amour:</t>
        </r>
        <r>
          <rPr>
            <sz val="9"/>
            <color indexed="81"/>
            <rFont val="Tahoma"/>
            <family val="2"/>
          </rPr>
          <t xml:space="preserve">
We skip this month. Only done every second month.</t>
        </r>
      </text>
    </comment>
    <comment ref="L84" authorId="0" shapeId="0" xr:uid="{00000000-0006-0000-0300-000026000000}">
      <text>
        <r>
          <rPr>
            <b/>
            <sz val="9"/>
            <color indexed="81"/>
            <rFont val="Tahoma"/>
            <family val="2"/>
          </rPr>
          <t>Samantha D'Amour:</t>
        </r>
        <r>
          <rPr>
            <sz val="9"/>
            <color indexed="81"/>
            <rFont val="Tahoma"/>
            <family val="2"/>
          </rPr>
          <t xml:space="preserve">
We skip this month. Only done every second month.</t>
        </r>
      </text>
    </comment>
    <comment ref="N84" authorId="0" shapeId="0" xr:uid="{00000000-0006-0000-0300-000027000000}">
      <text>
        <r>
          <rPr>
            <b/>
            <sz val="9"/>
            <color indexed="81"/>
            <rFont val="Tahoma"/>
            <family val="2"/>
          </rPr>
          <t>Samantha D'Amour:</t>
        </r>
        <r>
          <rPr>
            <sz val="9"/>
            <color indexed="81"/>
            <rFont val="Tahoma"/>
            <family val="2"/>
          </rPr>
          <t xml:space="preserve">
We skip this month. Only done every second month.</t>
        </r>
      </text>
    </comment>
    <comment ref="R84" authorId="0" shapeId="0" xr:uid="{00000000-0006-0000-0300-000028000000}">
      <text>
        <r>
          <rPr>
            <b/>
            <sz val="9"/>
            <color indexed="81"/>
            <rFont val="Tahoma"/>
            <family val="2"/>
          </rPr>
          <t>Samantha D'Amour:</t>
        </r>
        <r>
          <rPr>
            <sz val="9"/>
            <color indexed="81"/>
            <rFont val="Tahoma"/>
            <family val="2"/>
          </rPr>
          <t xml:space="preserve">
We skip this month. Only done every second month.</t>
        </r>
      </text>
    </comment>
    <comment ref="T84" authorId="0" shapeId="0" xr:uid="{00000000-0006-0000-0300-000029000000}">
      <text>
        <r>
          <rPr>
            <b/>
            <sz val="9"/>
            <color indexed="81"/>
            <rFont val="Tahoma"/>
            <family val="2"/>
          </rPr>
          <t>Samantha D'Amour:</t>
        </r>
        <r>
          <rPr>
            <sz val="9"/>
            <color indexed="81"/>
            <rFont val="Tahoma"/>
            <family val="2"/>
          </rPr>
          <t xml:space="preserve">
We skip this month. Only done every second month.</t>
        </r>
      </text>
    </comment>
    <comment ref="N86" authorId="0" shapeId="0" xr:uid="{00000000-0006-0000-0300-00002A000000}">
      <text>
        <r>
          <rPr>
            <b/>
            <sz val="9"/>
            <color indexed="81"/>
            <rFont val="Tahoma"/>
            <family val="2"/>
          </rPr>
          <t>Samantha D'Amour:</t>
        </r>
        <r>
          <rPr>
            <sz val="9"/>
            <color indexed="81"/>
            <rFont val="Tahoma"/>
            <family val="2"/>
          </rPr>
          <t xml:space="preserve">
The annual was done March 31st. Monthly was the next day. So no bell ringing for this one.</t>
        </r>
      </text>
    </comment>
    <comment ref="O86" authorId="0" shapeId="0" xr:uid="{00000000-0006-0000-0300-00002B000000}">
      <text>
        <r>
          <rPr>
            <b/>
            <sz val="9"/>
            <color indexed="81"/>
            <rFont val="Tahoma"/>
            <family val="2"/>
          </rPr>
          <t>Samantha D'Amour:</t>
        </r>
        <r>
          <rPr>
            <sz val="9"/>
            <color indexed="81"/>
            <rFont val="Tahoma"/>
            <family val="2"/>
          </rPr>
          <t xml:space="preserve">
The annual was done March 31st. Monthly was the next day. So no bell ringing for this one.</t>
        </r>
      </text>
    </comment>
    <comment ref="S87" authorId="0" shapeId="0" xr:uid="{00000000-0006-0000-0300-00002C000000}">
      <text>
        <r>
          <rPr>
            <b/>
            <sz val="9"/>
            <color indexed="81"/>
            <rFont val="Tahoma"/>
            <family val="2"/>
          </rPr>
          <t>Samantha D'Amour:</t>
        </r>
        <r>
          <rPr>
            <sz val="9"/>
            <color indexed="81"/>
            <rFont val="Tahoma"/>
            <family val="2"/>
          </rPr>
          <t xml:space="preserve">
Attempted. Dan ended up being away. No access to building.</t>
        </r>
      </text>
    </comment>
    <comment ref="K88" authorId="0" shapeId="0" xr:uid="{00000000-0006-0000-0300-00002D000000}">
      <text>
        <r>
          <rPr>
            <b/>
            <sz val="9"/>
            <color indexed="81"/>
            <rFont val="Tahoma"/>
            <family val="2"/>
          </rPr>
          <t>Samantha D'Amour:</t>
        </r>
        <r>
          <rPr>
            <sz val="9"/>
            <color indexed="81"/>
            <rFont val="Tahoma"/>
            <family val="2"/>
          </rPr>
          <t xml:space="preserve">
Key to electrical room did not work. I have contacted Colliers for a replacement key via email from Service.</t>
        </r>
      </text>
    </comment>
    <comment ref="O93" authorId="0" shapeId="0" xr:uid="{00000000-0006-0000-0300-00002E000000}">
      <text>
        <r>
          <rPr>
            <b/>
            <sz val="9"/>
            <color indexed="81"/>
            <rFont val="Tahoma"/>
            <family val="2"/>
          </rPr>
          <t>Samantha D'Amour:</t>
        </r>
        <r>
          <rPr>
            <sz val="9"/>
            <color indexed="81"/>
            <rFont val="Tahoma"/>
            <family val="2"/>
          </rPr>
          <t xml:space="preserve">
I messed up. Crossed this one off the list by accident.</t>
        </r>
      </text>
    </comment>
    <comment ref="Q94" authorId="0" shapeId="0" xr:uid="{00000000-0006-0000-0300-00002F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T94" authorId="0" shapeId="0" xr:uid="{00000000-0006-0000-0300-000030000000}">
      <text>
        <r>
          <rPr>
            <b/>
            <sz val="9"/>
            <color indexed="81"/>
            <rFont val="Tahoma"/>
            <family val="2"/>
          </rPr>
          <t>Samantha D'Amour:</t>
        </r>
        <r>
          <rPr>
            <sz val="9"/>
            <color indexed="81"/>
            <rFont val="Tahoma"/>
            <family val="2"/>
          </rPr>
          <t xml:space="preserve">
Arrived on site to find Electrical room was rekeyed. Emailed Daryl @ Firm request for new key.
Charge customer for this visit</t>
        </r>
      </text>
    </comment>
    <comment ref="U94" authorId="0" shapeId="0" xr:uid="{5EAD85CF-2365-4DFA-B1BA-D92B7C05DF29}">
      <text>
        <r>
          <rPr>
            <b/>
            <sz val="9"/>
            <color indexed="81"/>
            <rFont val="Tahoma"/>
            <family val="2"/>
          </rPr>
          <t>Samantha D'Amour:</t>
        </r>
        <r>
          <rPr>
            <sz val="9"/>
            <color indexed="81"/>
            <rFont val="Tahoma"/>
            <family val="2"/>
          </rPr>
          <t xml:space="preserve">
Arrived on site to find new Electrical room key did not work. Emailed Daryl @ Firm request for new key.
Charge customer for this visit</t>
        </r>
      </text>
    </comment>
    <comment ref="Q95" authorId="0" shapeId="0" xr:uid="{00000000-0006-0000-0300-00003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96" authorId="0" shapeId="0" xr:uid="{00000000-0006-0000-0300-000032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L98" authorId="0" shapeId="0" xr:uid="{00000000-0006-0000-0300-000033000000}">
      <text>
        <r>
          <rPr>
            <b/>
            <sz val="9"/>
            <color indexed="81"/>
            <rFont val="Tahoma"/>
            <family val="2"/>
          </rPr>
          <t>Samantha D'Amour:</t>
        </r>
        <r>
          <rPr>
            <sz val="9"/>
            <color indexed="81"/>
            <rFont val="Tahoma"/>
            <family val="2"/>
          </rPr>
          <t xml:space="preserve">
Noo accesss this time as the lock and key did not work as if it was sticky.</t>
        </r>
      </text>
    </comment>
    <comment ref="Q98" authorId="0" shapeId="0" xr:uid="{00000000-0006-0000-0300-000034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B99" authorId="0" shapeId="0" xr:uid="{00000000-0006-0000-0300-000035000000}">
      <text>
        <r>
          <rPr>
            <b/>
            <sz val="9"/>
            <color indexed="81"/>
            <rFont val="Tahoma"/>
            <family val="2"/>
          </rPr>
          <t>Samantha D'Amour:</t>
        </r>
        <r>
          <rPr>
            <sz val="9"/>
            <color indexed="81"/>
            <rFont val="Tahoma"/>
            <family val="2"/>
          </rPr>
          <t xml:space="preserve">
was Brown Bros.</t>
        </r>
      </text>
    </comment>
    <comment ref="K101" authorId="0" shapeId="0" xr:uid="{00000000-0006-0000-0300-000036000000}">
      <text>
        <r>
          <rPr>
            <b/>
            <sz val="9"/>
            <color indexed="81"/>
            <rFont val="Tahoma"/>
            <family val="2"/>
          </rPr>
          <t>Samantha D'Amour:</t>
        </r>
        <r>
          <rPr>
            <sz val="9"/>
            <color indexed="81"/>
            <rFont val="Tahoma"/>
            <family val="2"/>
          </rPr>
          <t xml:space="preserve">
Building closed due to Covid</t>
        </r>
      </text>
    </comment>
    <comment ref="L101" authorId="0" shapeId="0" xr:uid="{00000000-0006-0000-0300-000037000000}">
      <text>
        <r>
          <rPr>
            <b/>
            <sz val="9"/>
            <color indexed="81"/>
            <rFont val="Tahoma"/>
            <family val="2"/>
          </rPr>
          <t>Samantha D'Amour:</t>
        </r>
        <r>
          <rPr>
            <sz val="9"/>
            <color indexed="81"/>
            <rFont val="Tahoma"/>
            <family val="2"/>
          </rPr>
          <t xml:space="preserve">
Building closed due to Covid</t>
        </r>
      </text>
    </comment>
    <comment ref="P101" authorId="0" shapeId="0" xr:uid="{00000000-0006-0000-0300-000038000000}">
      <text>
        <r>
          <rPr>
            <b/>
            <sz val="9"/>
            <color indexed="81"/>
            <rFont val="Tahoma"/>
            <family val="2"/>
          </rPr>
          <t>Samantha D'Amour:</t>
        </r>
        <r>
          <rPr>
            <sz val="9"/>
            <color indexed="81"/>
            <rFont val="Tahoma"/>
            <family val="2"/>
          </rPr>
          <t xml:space="preserve">
Ron (site contact), was unavailable to give us access this time.</t>
        </r>
      </text>
    </comment>
    <comment ref="Q102" authorId="0" shapeId="0" xr:uid="{00000000-0006-0000-0300-000039000000}">
      <text>
        <r>
          <rPr>
            <b/>
            <sz val="9"/>
            <color indexed="81"/>
            <rFont val="Tahoma"/>
            <family val="2"/>
          </rPr>
          <t>Samantha D'Amour:</t>
        </r>
        <r>
          <rPr>
            <sz val="9"/>
            <color indexed="81"/>
            <rFont val="Tahoma"/>
            <family val="2"/>
          </rPr>
          <t xml:space="preserve">
Oops! Somehow this monthly was removed from the calendar and replaced with other annual inspections. No charge to the customer for june 2021.</t>
        </r>
      </text>
    </comment>
    <comment ref="Q104" authorId="0" shapeId="0" xr:uid="{00000000-0006-0000-0300-00003A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I106" authorId="0" shapeId="0" xr:uid="{00000000-0006-0000-0300-00003B000000}">
      <text>
        <r>
          <rPr>
            <b/>
            <sz val="9"/>
            <color indexed="81"/>
            <rFont val="Tahoma"/>
            <family val="2"/>
          </rPr>
          <t>Samantha D'Amour:</t>
        </r>
        <r>
          <rPr>
            <sz val="9"/>
            <color indexed="81"/>
            <rFont val="Tahoma"/>
            <family val="2"/>
          </rPr>
          <t xml:space="preserve">
Panel Upgrade</t>
        </r>
      </text>
    </comment>
    <comment ref="Q106" authorId="0" shapeId="0" xr:uid="{00000000-0006-0000-0300-00003C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07" authorId="0" shapeId="0" xr:uid="{00000000-0006-0000-0300-00003D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R108" authorId="0" shapeId="0" xr:uid="{00000000-0006-0000-0300-00003E000000}">
      <text>
        <r>
          <rPr>
            <b/>
            <sz val="9"/>
            <color indexed="81"/>
            <rFont val="Tahoma"/>
            <family val="2"/>
          </rPr>
          <t>Samantha D'Amour:</t>
        </r>
        <r>
          <rPr>
            <sz val="9"/>
            <color indexed="81"/>
            <rFont val="Tahoma"/>
            <family val="2"/>
          </rPr>
          <t xml:space="preserve">
Annual was done too close to the beginning of July. No charge for this month.</t>
        </r>
      </text>
    </comment>
    <comment ref="K109" authorId="0" shapeId="0" xr:uid="{00000000-0006-0000-0300-00003F000000}">
      <text>
        <r>
          <rPr>
            <b/>
            <sz val="9"/>
            <color indexed="81"/>
            <rFont val="Tahoma"/>
            <family val="2"/>
          </rPr>
          <t>Samantha D'Amour:</t>
        </r>
        <r>
          <rPr>
            <sz val="9"/>
            <color indexed="81"/>
            <rFont val="Tahoma"/>
            <family val="2"/>
          </rPr>
          <t xml:space="preserve">
Cancelled this one day due to being so close to christmas</t>
        </r>
      </text>
    </comment>
    <comment ref="R109" authorId="0" shapeId="0" xr:uid="{00000000-0006-0000-0300-000040000000}">
      <text>
        <r>
          <rPr>
            <b/>
            <sz val="9"/>
            <color indexed="81"/>
            <rFont val="Tahoma"/>
            <family val="2"/>
          </rPr>
          <t>Samantha D'Amour:</t>
        </r>
        <r>
          <rPr>
            <sz val="9"/>
            <color indexed="81"/>
            <rFont val="Tahoma"/>
            <family val="2"/>
          </rPr>
          <t xml:space="preserve">
July 28/21 - Did not perform July MBT as no Verisae work order was created in time. Verisae's new rule for contractors.</t>
        </r>
      </text>
    </comment>
    <comment ref="Q111" authorId="0" shapeId="0" xr:uid="{00000000-0006-0000-0300-00004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2" authorId="0" shapeId="0" xr:uid="{00000000-0006-0000-0300-000042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4" authorId="0" shapeId="0" xr:uid="{00000000-0006-0000-0300-000043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5" authorId="0" shapeId="0" xr:uid="{00000000-0006-0000-0300-000044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Q116" authorId="0" shapeId="0" xr:uid="{00000000-0006-0000-0300-000045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B117" authorId="1" shapeId="0" xr:uid="{00000000-0006-0000-0300-000046000000}">
      <text>
        <r>
          <rPr>
            <b/>
            <sz val="9"/>
            <color indexed="81"/>
            <rFont val="Tahoma"/>
            <family val="2"/>
          </rPr>
          <t xml:space="preserve">Vogt, Carina:
</t>
        </r>
        <r>
          <rPr>
            <sz val="9"/>
            <color indexed="81"/>
            <rFont val="Tahoma"/>
            <family val="2"/>
          </rPr>
          <t xml:space="preserve">Was: Firm Management
</t>
        </r>
      </text>
    </comment>
    <comment ref="H125" authorId="0" shapeId="0" xr:uid="{00000000-0006-0000-0300-000047000000}">
      <text>
        <r>
          <rPr>
            <b/>
            <sz val="9"/>
            <color indexed="81"/>
            <rFont val="Tahoma"/>
            <family val="2"/>
          </rPr>
          <t>Samantha D'Amour:</t>
        </r>
        <r>
          <rPr>
            <sz val="9"/>
            <color indexed="81"/>
            <rFont val="Tahoma"/>
            <family val="2"/>
          </rPr>
          <t xml:space="preserve">
was 2nd Wednesday, now 2nd Tuesday</t>
        </r>
      </text>
    </comment>
    <comment ref="Q127" authorId="0" shapeId="0" xr:uid="{00000000-0006-0000-0300-000048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N129" authorId="0" shapeId="0" xr:uid="{00000000-0006-0000-0300-000049000000}">
      <text>
        <r>
          <rPr>
            <b/>
            <sz val="9"/>
            <color indexed="81"/>
            <rFont val="Tahoma"/>
            <family val="2"/>
          </rPr>
          <t>Samantha D'Amour:</t>
        </r>
        <r>
          <rPr>
            <sz val="9"/>
            <color indexed="81"/>
            <rFont val="Tahoma"/>
            <family val="2"/>
          </rPr>
          <t xml:space="preserve">
SD' acidently crossed this one off when it was supposed to be for April.</t>
        </r>
      </text>
    </comment>
    <comment ref="Q129" authorId="0" shapeId="0" xr:uid="{00000000-0006-0000-0300-00004A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R133" authorId="0" shapeId="0" xr:uid="{00000000-0006-0000-0300-00004B000000}">
      <text>
        <r>
          <rPr>
            <b/>
            <sz val="9"/>
            <color indexed="81"/>
            <rFont val="Tahoma"/>
            <family val="2"/>
          </rPr>
          <t>Samantha D'Amour:</t>
        </r>
        <r>
          <rPr>
            <sz val="9"/>
            <color indexed="81"/>
            <rFont val="Tahoma"/>
            <family val="2"/>
          </rPr>
          <t xml:space="preserve">
Headmaster does not want testing done in July+August</t>
        </r>
      </text>
    </comment>
    <comment ref="S133" authorId="0" shapeId="0" xr:uid="{00000000-0006-0000-0300-00004C000000}">
      <text>
        <r>
          <rPr>
            <b/>
            <sz val="9"/>
            <color indexed="81"/>
            <rFont val="Tahoma"/>
            <family val="2"/>
          </rPr>
          <t>Samantha D'Amour:</t>
        </r>
        <r>
          <rPr>
            <sz val="9"/>
            <color indexed="81"/>
            <rFont val="Tahoma"/>
            <family val="2"/>
          </rPr>
          <t xml:space="preserve">
Headmaster does not want testing done in July+August</t>
        </r>
      </text>
    </comment>
    <comment ref="T133" authorId="0" shapeId="0" xr:uid="{00000000-0006-0000-0300-00004D000000}">
      <text>
        <r>
          <rPr>
            <b/>
            <sz val="9"/>
            <color indexed="81"/>
            <rFont val="Tahoma"/>
            <family val="2"/>
          </rPr>
          <t>Samantha D'Amour:</t>
        </r>
        <r>
          <rPr>
            <sz val="9"/>
            <color indexed="81"/>
            <rFont val="Tahoma"/>
            <family val="2"/>
          </rPr>
          <t xml:space="preserve">
No access as it was before 3:40pm.</t>
        </r>
      </text>
    </comment>
    <comment ref="Q136" authorId="0" shapeId="0" xr:uid="{00000000-0006-0000-0300-00004E000000}">
      <text>
        <r>
          <rPr>
            <b/>
            <sz val="9"/>
            <color indexed="81"/>
            <rFont val="Tahoma"/>
            <family val="2"/>
          </rPr>
          <t xml:space="preserve">Samantha D'Amour:May 7/21 (sd') - </t>
        </r>
        <r>
          <rPr>
            <sz val="9"/>
            <color indexed="81"/>
            <rFont val="Tahoma"/>
            <family val="2"/>
          </rPr>
          <t>Andrew Lee cancelled this building. Went with another service provider.</t>
        </r>
      </text>
    </comment>
    <comment ref="B140" authorId="1" shapeId="0" xr:uid="{00000000-0006-0000-0300-00004F000000}">
      <text>
        <r>
          <rPr>
            <b/>
            <sz val="9"/>
            <color indexed="81"/>
            <rFont val="Tahoma"/>
            <family val="2"/>
          </rPr>
          <t>Vogt, Carina:</t>
        </r>
        <r>
          <rPr>
            <sz val="9"/>
            <color indexed="81"/>
            <rFont val="Tahoma"/>
            <family val="2"/>
          </rPr>
          <t xml:space="preserve">
Property Management changed. Was: Hutton</t>
        </r>
      </text>
    </comment>
    <comment ref="O142" authorId="0" shapeId="0" xr:uid="{00000000-0006-0000-0300-000050000000}">
      <text>
        <r>
          <rPr>
            <b/>
            <sz val="9"/>
            <color indexed="81"/>
            <rFont val="Tahoma"/>
            <family val="2"/>
          </rPr>
          <t>Samantha D'Amour:</t>
        </r>
        <r>
          <rPr>
            <sz val="9"/>
            <color indexed="81"/>
            <rFont val="Tahoma"/>
            <family val="2"/>
          </rPr>
          <t xml:space="preserve">
Charge customer for us going.  They have no provided us with a new key yet and we were unable to sneak in this time.</t>
        </r>
      </text>
    </comment>
    <comment ref="Q145" authorId="0" shapeId="0" xr:uid="{00000000-0006-0000-0300-000051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F151" authorId="0" shapeId="0" xr:uid="{00000000-0006-0000-0300-000052000000}">
      <text>
        <r>
          <rPr>
            <b/>
            <sz val="9"/>
            <color indexed="81"/>
            <rFont val="Tahoma"/>
            <family val="2"/>
          </rPr>
          <t>Samantha D'Amour:</t>
        </r>
        <r>
          <rPr>
            <sz val="9"/>
            <color indexed="81"/>
            <rFont val="Tahoma"/>
            <family val="2"/>
          </rPr>
          <t xml:space="preserve">
Jan 8/21 - SD' - picked up key from cornerstone.</t>
        </r>
      </text>
    </comment>
    <comment ref="N153" authorId="0" shapeId="0" xr:uid="{00000000-0006-0000-0300-000053000000}">
      <text>
        <r>
          <rPr>
            <b/>
            <sz val="9"/>
            <color indexed="81"/>
            <rFont val="Tahoma"/>
            <family val="2"/>
          </rPr>
          <t>Samantha D'Amour:</t>
        </r>
        <r>
          <rPr>
            <sz val="9"/>
            <color indexed="81"/>
            <rFont val="Tahoma"/>
            <family val="2"/>
          </rPr>
          <t xml:space="preserve">
Last one</t>
        </r>
      </text>
    </comment>
    <comment ref="J158" authorId="0" shapeId="0" xr:uid="{00000000-0006-0000-0300-000054000000}">
      <text>
        <r>
          <rPr>
            <b/>
            <sz val="9"/>
            <color indexed="81"/>
            <rFont val="Tahoma"/>
            <family val="2"/>
          </rPr>
          <t>Samantha D'Amour:</t>
        </r>
        <r>
          <rPr>
            <sz val="9"/>
            <color indexed="81"/>
            <rFont val="Tahoma"/>
            <family val="2"/>
          </rPr>
          <t xml:space="preserve">
Skipped December 2020 due to being so close to christmas. Start in January 2021.</t>
        </r>
      </text>
    </comment>
    <comment ref="K158" authorId="0" shapeId="0" xr:uid="{00000000-0006-0000-0300-000055000000}">
      <text>
        <r>
          <rPr>
            <b/>
            <sz val="9"/>
            <color indexed="81"/>
            <rFont val="Tahoma"/>
            <family val="2"/>
          </rPr>
          <t>Samantha D'Amour:</t>
        </r>
        <r>
          <rPr>
            <sz val="9"/>
            <color indexed="81"/>
            <rFont val="Tahoma"/>
            <family val="2"/>
          </rPr>
          <t xml:space="preserve">
Skipped December 2020 due to being so close to christmas. Start in January 2021.</t>
        </r>
      </text>
    </comment>
    <comment ref="P159" authorId="0" shapeId="0" xr:uid="{00000000-0006-0000-0300-000056000000}">
      <text>
        <r>
          <rPr>
            <b/>
            <sz val="9"/>
            <color indexed="81"/>
            <rFont val="Tahoma"/>
            <family val="2"/>
          </rPr>
          <t>Samantha D'Amour:</t>
        </r>
        <r>
          <rPr>
            <sz val="9"/>
            <color indexed="81"/>
            <rFont val="Tahoma"/>
            <family val="2"/>
          </rPr>
          <t xml:space="preserve">
Invoicing Richmond Property Group for November 2020 - May 2021. Servisssio is taking over this building as of June 1, 2021</t>
        </r>
      </text>
    </comment>
    <comment ref="B164" authorId="1" shapeId="0" xr:uid="{00000000-0006-0000-0300-000057000000}">
      <text>
        <r>
          <rPr>
            <b/>
            <sz val="9"/>
            <color indexed="81"/>
            <rFont val="Tahoma"/>
            <family val="2"/>
          </rPr>
          <t>Vogt, Carina:</t>
        </r>
        <r>
          <rPr>
            <sz val="9"/>
            <color indexed="81"/>
            <rFont val="Tahoma"/>
            <family val="2"/>
          </rPr>
          <t xml:space="preserve">
New Prperty Management. Was: Richmond Property Group</t>
        </r>
      </text>
    </comment>
    <comment ref="I164" authorId="0" shapeId="0" xr:uid="{00000000-0006-0000-0300-000058000000}">
      <text>
        <r>
          <rPr>
            <b/>
            <sz val="9"/>
            <color indexed="81"/>
            <rFont val="Tahoma"/>
            <family val="2"/>
          </rPr>
          <t>Samantha D'Amour:</t>
        </r>
        <r>
          <rPr>
            <sz val="9"/>
            <color indexed="81"/>
            <rFont val="Tahoma"/>
            <family val="2"/>
          </rPr>
          <t xml:space="preserve">
Annual on hold as building will be dimolished this year. Property manager does not want annual done</t>
        </r>
      </text>
    </comment>
    <comment ref="F165" authorId="0" shapeId="0" xr:uid="{00000000-0006-0000-0300-000059000000}">
      <text>
        <r>
          <rPr>
            <b/>
            <sz val="9"/>
            <color indexed="81"/>
            <rFont val="Tahoma"/>
            <family val="2"/>
          </rPr>
          <t>Samantha D'Amour:</t>
        </r>
        <r>
          <rPr>
            <sz val="9"/>
            <color indexed="81"/>
            <rFont val="Tahoma"/>
            <family val="2"/>
          </rPr>
          <t xml:space="preserve">
Requested keys, Dec 8/20
Received new key January 12/21</t>
        </r>
      </text>
    </comment>
    <comment ref="R166" authorId="0" shapeId="0" xr:uid="{00000000-0006-0000-0300-00005A000000}">
      <text>
        <r>
          <rPr>
            <b/>
            <sz val="9"/>
            <color indexed="81"/>
            <rFont val="Tahoma"/>
            <family val="2"/>
          </rPr>
          <t>Samantha D'Amour:</t>
        </r>
        <r>
          <rPr>
            <sz val="9"/>
            <color indexed="81"/>
            <rFont val="Tahoma"/>
            <family val="2"/>
          </rPr>
          <t xml:space="preserve">
Did not attend. Repairs were scheduled for July 16th.  Technciians mistakened this for annual date.</t>
        </r>
      </text>
    </comment>
    <comment ref="K168" authorId="0" shapeId="0" xr:uid="{00000000-0006-0000-0300-00005B000000}">
      <text>
        <r>
          <rPr>
            <b/>
            <sz val="9"/>
            <color indexed="81"/>
            <rFont val="Tahoma"/>
            <family val="2"/>
          </rPr>
          <t>Samantha D'Amour:</t>
        </r>
        <r>
          <rPr>
            <sz val="9"/>
            <color indexed="81"/>
            <rFont val="Tahoma"/>
            <family val="2"/>
          </rPr>
          <t xml:space="preserve">
Craig did the monthly bell testing during the repairs in the morning of Dec 2/20</t>
        </r>
      </text>
    </comment>
    <comment ref="J174" authorId="0" shapeId="0" xr:uid="{00000000-0006-0000-0300-00005C000000}">
      <text>
        <r>
          <rPr>
            <b/>
            <sz val="9"/>
            <color indexed="81"/>
            <rFont val="Tahoma"/>
            <family val="2"/>
          </rPr>
          <t>Samantha D'Amour:</t>
        </r>
        <r>
          <rPr>
            <sz val="9"/>
            <color indexed="81"/>
            <rFont val="Tahoma"/>
            <family val="2"/>
          </rPr>
          <t xml:space="preserve">
Key is broken from November 2020.  Emailed &amp; left messages for Benjamin to have key replaced.</t>
        </r>
      </text>
    </comment>
    <comment ref="K174" authorId="0" shapeId="0" xr:uid="{00000000-0006-0000-0300-00005D000000}">
      <text>
        <r>
          <rPr>
            <b/>
            <sz val="9"/>
            <color indexed="81"/>
            <rFont val="Tahoma"/>
            <family val="2"/>
          </rPr>
          <t>Samantha D'Amour:</t>
        </r>
        <r>
          <rPr>
            <sz val="9"/>
            <color indexed="81"/>
            <rFont val="Tahoma"/>
            <family val="2"/>
          </rPr>
          <t xml:space="preserve">
Key is broken from November 2020.  Emailed &amp; left messages for Benjamin to have key replaced.</t>
        </r>
      </text>
    </comment>
    <comment ref="L174" authorId="0" shapeId="0" xr:uid="{00000000-0006-0000-0300-00005E000000}">
      <text>
        <r>
          <rPr>
            <b/>
            <sz val="9"/>
            <color indexed="81"/>
            <rFont val="Tahoma"/>
            <family val="2"/>
          </rPr>
          <t>Samantha D'Amour:</t>
        </r>
        <r>
          <rPr>
            <sz val="9"/>
            <color indexed="81"/>
            <rFont val="Tahoma"/>
            <family val="2"/>
          </rPr>
          <t xml:space="preserve">
Key is broken from November 2020.  Emailed &amp; left messages for Benjamin to have key replaced. Jan/21 - still waiting for key.</t>
        </r>
      </text>
    </comment>
    <comment ref="Q180" authorId="0" shapeId="0" xr:uid="{00000000-0006-0000-0300-00005F000000}">
      <text>
        <r>
          <rPr>
            <b/>
            <sz val="9"/>
            <color indexed="81"/>
            <rFont val="Tahoma"/>
            <family val="2"/>
          </rPr>
          <t>Samantha D'Amour:</t>
        </r>
        <r>
          <rPr>
            <sz val="9"/>
            <color indexed="81"/>
            <rFont val="Tahoma"/>
            <family val="2"/>
          </rPr>
          <t xml:space="preserve">
Oops! Somehow this monthly was removed from the calendar and replaced with annual inspections. No charge to the customer for june 2021.</t>
        </r>
      </text>
    </comment>
    <comment ref="F181" authorId="0" shapeId="0" xr:uid="{00000000-0006-0000-0300-000060000000}">
      <text>
        <r>
          <rPr>
            <b/>
            <sz val="9"/>
            <color indexed="81"/>
            <rFont val="Tahoma"/>
            <family val="2"/>
          </rPr>
          <t>Samantha D'Amour:</t>
        </r>
        <r>
          <rPr>
            <sz val="9"/>
            <color indexed="81"/>
            <rFont val="Tahoma"/>
            <family val="2"/>
          </rPr>
          <t xml:space="preserve">
June 14/21 (sd') Received two keys from Dave Seregent.</t>
        </r>
      </text>
    </comment>
    <comment ref="R182" authorId="0" shapeId="0" xr:uid="{00000000-0006-0000-0300-000061000000}">
      <text>
        <r>
          <rPr>
            <b/>
            <sz val="9"/>
            <color indexed="81"/>
            <rFont val="Tahoma"/>
            <family val="2"/>
          </rPr>
          <t>Samantha D'Amour:</t>
        </r>
        <r>
          <rPr>
            <sz val="9"/>
            <color indexed="81"/>
            <rFont val="Tahoma"/>
            <family val="2"/>
          </rPr>
          <t xml:space="preserve">
July 28/21 - Did not perform July MBT as no Verisae work order was created in time. Verisae's new rule for contractors.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Weston, Tanya</author>
    <author>Vogt, Carina</author>
    <author>Samantha D'Amour</author>
    <author>Windrum, Samantha</author>
    <author>tc={B726B007-D91C-4DCB-9536-8B67DD57ADB1}</author>
    <author>Oldfield, Arlene</author>
    <author>Mahoney, Leslie</author>
    <author>tc={2B020604-34F3-407B-A620-E018D00E5FFC}</author>
    <author>tc={9FF42B89-A40F-4EA3-B2FC-CD7D822310C5}</author>
    <author>Blower, Kristin</author>
    <author>Samantha Windrum</author>
    <author>Mumford, Elizabeth</author>
    <author>tc={CFC5A01E-4CCF-41C0-9F0A-ACA55B88F245}</author>
  </authors>
  <commentList>
    <comment ref="AR1" authorId="0" shapeId="0" xr:uid="{00000000-0006-0000-0400-000001000000}">
      <text>
        <r>
          <rPr>
            <b/>
            <sz val="9"/>
            <color indexed="81"/>
            <rFont val="Tahoma"/>
            <family val="2"/>
          </rPr>
          <t>Weston, Tanya:</t>
        </r>
        <r>
          <rPr>
            <sz val="9"/>
            <color indexed="81"/>
            <rFont val="Tahoma"/>
            <family val="2"/>
          </rPr>
          <t xml:space="preserve">
1ST THURS - TECHS CALLED AWAY TO EMERGENCY SERVICE CALL.  SITE RECORD FILLED OUT IN OCTOBER WHEN DONE.
TO BE INVOICED ANYWAY PER TL</t>
        </r>
      </text>
    </comment>
    <comment ref="DA2" authorId="0" shapeId="0" xr:uid="{00000000-0006-0000-0400-000002000000}">
      <text>
        <r>
          <rPr>
            <b/>
            <sz val="9"/>
            <color indexed="81"/>
            <rFont val="Tahoma"/>
            <family val="2"/>
          </rPr>
          <t>Weston, Tanya:</t>
        </r>
        <r>
          <rPr>
            <sz val="9"/>
            <color indexed="81"/>
            <rFont val="Tahoma"/>
            <family val="2"/>
          </rPr>
          <t xml:space="preserve">
tech sick - monthly cancelled
</t>
        </r>
      </text>
    </comment>
    <comment ref="AF5" authorId="0" shapeId="0" xr:uid="{00000000-0006-0000-0400-000003000000}">
      <text>
        <r>
          <rPr>
            <b/>
            <sz val="9"/>
            <color indexed="81"/>
            <rFont val="Tahoma"/>
            <family val="2"/>
          </rPr>
          <t>Weston, Tanya:</t>
        </r>
        <r>
          <rPr>
            <sz val="9"/>
            <color indexed="81"/>
            <rFont val="Tahoma"/>
            <family val="2"/>
          </rPr>
          <t xml:space="preserve">
ANNUAL MOVED TO OCTOBER (FROM SEPT), DID NOT CHANGE UNTIL AFTER SKIPPED IN SEPTEMBER (ORIGINALLY SEPT)</t>
        </r>
      </text>
    </comment>
    <comment ref="N9" authorId="0" shapeId="0" xr:uid="{00000000-0006-0000-0400-000004000000}">
      <text>
        <r>
          <rPr>
            <b/>
            <sz val="9"/>
            <color indexed="81"/>
            <rFont val="Tahoma"/>
            <family val="2"/>
          </rPr>
          <t>Weston, Tanya:</t>
        </r>
        <r>
          <rPr>
            <sz val="9"/>
            <color indexed="81"/>
            <rFont val="Tahoma"/>
            <family val="2"/>
          </rPr>
          <t xml:space="preserve">
no reply from Lito *site contact</t>
        </r>
      </text>
    </comment>
    <comment ref="W9" authorId="0" shapeId="0" xr:uid="{00000000-0006-0000-0400-000005000000}">
      <text>
        <r>
          <rPr>
            <b/>
            <sz val="9"/>
            <color indexed="81"/>
            <rFont val="Tahoma"/>
            <family val="2"/>
          </rPr>
          <t>Weston, Tanya:</t>
        </r>
        <r>
          <rPr>
            <sz val="9"/>
            <color indexed="81"/>
            <rFont val="Tahoma"/>
            <family val="2"/>
          </rPr>
          <t xml:space="preserve">
no return call from contact.  Left voicemail</t>
        </r>
      </text>
    </comment>
    <comment ref="B11" authorId="1" shapeId="0" xr:uid="{00000000-0006-0000-0400-000006000000}">
      <text>
        <r>
          <rPr>
            <b/>
            <sz val="9"/>
            <color indexed="81"/>
            <rFont val="Tahoma"/>
            <family val="2"/>
          </rPr>
          <t>Vogt, Carina:</t>
        </r>
        <r>
          <rPr>
            <sz val="9"/>
            <color indexed="81"/>
            <rFont val="Tahoma"/>
            <family val="2"/>
          </rPr>
          <t xml:space="preserve">
Not Richmond!!</t>
        </r>
      </text>
    </comment>
    <comment ref="K11" authorId="0" shapeId="0" xr:uid="{00000000-0006-0000-0400-000007000000}">
      <text>
        <r>
          <rPr>
            <b/>
            <sz val="9"/>
            <color indexed="81"/>
            <rFont val="Tahoma"/>
            <family val="2"/>
          </rPr>
          <t>Weston, Tanya:</t>
        </r>
        <r>
          <rPr>
            <sz val="9"/>
            <color indexed="81"/>
            <rFont val="Tahoma"/>
            <family val="2"/>
          </rPr>
          <t xml:space="preserve">
special arrangements not made for access.  Colliers site access was "tested" with site contacts instead of keys - no success </t>
        </r>
      </text>
    </comment>
    <comment ref="L11" authorId="0" shapeId="0" xr:uid="{00000000-0006-0000-0400-000008000000}">
      <text>
        <r>
          <rPr>
            <b/>
            <sz val="9"/>
            <color indexed="81"/>
            <rFont val="Tahoma"/>
            <family val="2"/>
          </rPr>
          <t>Weston, Tanya:</t>
        </r>
        <r>
          <rPr>
            <sz val="9"/>
            <color indexed="81"/>
            <rFont val="Tahoma"/>
            <family val="2"/>
          </rPr>
          <t xml:space="preserve">
special arrangements not made for access.  </t>
        </r>
      </text>
    </comment>
    <comment ref="M11" authorId="0" shapeId="0" xr:uid="{00000000-0006-0000-0400-000009000000}">
      <text>
        <r>
          <rPr>
            <b/>
            <sz val="9"/>
            <color indexed="81"/>
            <rFont val="Tahoma"/>
            <family val="2"/>
          </rPr>
          <t>Weston, Tanya:</t>
        </r>
        <r>
          <rPr>
            <sz val="9"/>
            <color indexed="81"/>
            <rFont val="Tahoma"/>
            <family val="2"/>
          </rPr>
          <t xml:space="preserve">
special arrangements not made for access.  </t>
        </r>
      </text>
    </comment>
    <comment ref="N11" authorId="0" shapeId="0" xr:uid="{00000000-0006-0000-0400-00000A000000}">
      <text>
        <r>
          <rPr>
            <b/>
            <sz val="9"/>
            <color indexed="81"/>
            <rFont val="Tahoma"/>
            <family val="2"/>
          </rPr>
          <t>Weston, Tanya:</t>
        </r>
        <r>
          <rPr>
            <sz val="9"/>
            <color indexed="81"/>
            <rFont val="Tahoma"/>
            <family val="2"/>
          </rPr>
          <t xml:space="preserve">
finally got keys:)</t>
        </r>
      </text>
    </comment>
    <comment ref="BF11" authorId="0" shapeId="0" xr:uid="{00000000-0006-0000-0400-00000B000000}">
      <text>
        <r>
          <rPr>
            <b/>
            <sz val="9"/>
            <color indexed="81"/>
            <rFont val="Tahoma"/>
            <family val="2"/>
          </rPr>
          <t>Weston, Tanya:</t>
        </r>
        <r>
          <rPr>
            <sz val="9"/>
            <color indexed="81"/>
            <rFont val="Tahoma"/>
            <family val="2"/>
          </rPr>
          <t xml:space="preserve">
renos in november, annual moved to Dec. 2016
</t>
        </r>
      </text>
    </comment>
    <comment ref="AW12" authorId="0" shapeId="0" xr:uid="{00000000-0006-0000-0400-00000C000000}">
      <text>
        <r>
          <rPr>
            <b/>
            <sz val="9"/>
            <color indexed="81"/>
            <rFont val="Tahoma"/>
            <family val="2"/>
          </rPr>
          <t>Weston, Tanya:</t>
        </r>
        <r>
          <rPr>
            <sz val="9"/>
            <color indexed="81"/>
            <rFont val="Tahoma"/>
            <family val="2"/>
          </rPr>
          <t xml:space="preserve">
cancelled per TL. Emergency service calls</t>
        </r>
      </text>
    </comment>
    <comment ref="AW14" authorId="0" shapeId="0" xr:uid="{00000000-0006-0000-0400-00000D000000}">
      <text>
        <r>
          <rPr>
            <b/>
            <sz val="9"/>
            <color indexed="81"/>
            <rFont val="Tahoma"/>
            <family val="2"/>
          </rPr>
          <t>Weston, Tanya:</t>
        </r>
        <r>
          <rPr>
            <sz val="9"/>
            <color indexed="81"/>
            <rFont val="Tahoma"/>
            <family val="2"/>
          </rPr>
          <t xml:space="preserve">
cancelled per TL. Emergency service calls</t>
        </r>
      </text>
    </comment>
    <comment ref="Q15" authorId="0" shapeId="0" xr:uid="{00000000-0006-0000-0400-00000E000000}">
      <text>
        <r>
          <rPr>
            <b/>
            <sz val="9"/>
            <color indexed="81"/>
            <rFont val="Tahoma"/>
            <family val="2"/>
          </rPr>
          <t>Weston, Tanya:</t>
        </r>
        <r>
          <rPr>
            <sz val="9"/>
            <color indexed="81"/>
            <rFont val="Tahoma"/>
            <family val="2"/>
          </rPr>
          <t xml:space="preserve">
RESTART MONTHLY BELL TESTS June 5, 2013</t>
        </r>
      </text>
    </comment>
    <comment ref="CD15" authorId="0" shapeId="0" xr:uid="{00000000-0006-0000-0400-00000F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BS16" authorId="0" shapeId="0" xr:uid="{00000000-0006-0000-0400-000010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AW17" authorId="0" shapeId="0" xr:uid="{00000000-0006-0000-0400-000011000000}">
      <text>
        <r>
          <rPr>
            <b/>
            <sz val="9"/>
            <color indexed="81"/>
            <rFont val="Tahoma"/>
            <family val="2"/>
          </rPr>
          <t>Weston, Tanya:</t>
        </r>
        <r>
          <rPr>
            <sz val="9"/>
            <color indexed="81"/>
            <rFont val="Tahoma"/>
            <family val="2"/>
          </rPr>
          <t xml:space="preserve">
cancelled per TL. Emergency service calls</t>
        </r>
      </text>
    </comment>
    <comment ref="N18" authorId="0" shapeId="0" xr:uid="{00000000-0006-0000-0400-000012000000}">
      <text>
        <r>
          <rPr>
            <b/>
            <sz val="9"/>
            <color indexed="81"/>
            <rFont val="Tahoma"/>
            <family val="2"/>
          </rPr>
          <t>Weston, Tanya:</t>
        </r>
        <r>
          <rPr>
            <sz val="9"/>
            <color indexed="81"/>
            <rFont val="Tahoma"/>
            <family val="2"/>
          </rPr>
          <t xml:space="preserve">
trained on monthly bell tests Mar 1/13</t>
        </r>
      </text>
    </comment>
    <comment ref="Z18" authorId="0" shapeId="0" xr:uid="{00000000-0006-0000-0400-000013000000}">
      <text>
        <r>
          <rPr>
            <b/>
            <sz val="9"/>
            <color indexed="81"/>
            <rFont val="Tahoma"/>
            <family val="2"/>
          </rPr>
          <t>Weston, Tanya:</t>
        </r>
        <r>
          <rPr>
            <sz val="9"/>
            <color indexed="81"/>
            <rFont val="Tahoma"/>
            <family val="2"/>
          </rPr>
          <t xml:space="preserve">
trained on monthly bell tests Mar 1/13</t>
        </r>
      </text>
    </comment>
    <comment ref="CA18" authorId="1" shapeId="0" xr:uid="{00000000-0006-0000-0400-000014000000}">
      <text>
        <r>
          <rPr>
            <b/>
            <sz val="9"/>
            <color indexed="81"/>
            <rFont val="Tahoma"/>
            <family val="2"/>
          </rPr>
          <t>Vogt, Carina:</t>
        </r>
        <r>
          <rPr>
            <sz val="9"/>
            <color indexed="81"/>
            <rFont val="Tahoma"/>
            <family val="2"/>
          </rPr>
          <t xml:space="preserve">
We got a service call and ran out of time.</t>
        </r>
      </text>
    </comment>
    <comment ref="CA20" authorId="1" shapeId="0" xr:uid="{00000000-0006-0000-0400-000015000000}">
      <text>
        <r>
          <rPr>
            <b/>
            <sz val="9"/>
            <color indexed="81"/>
            <rFont val="Tahoma"/>
            <family val="2"/>
          </rPr>
          <t>Vogt, Carina:</t>
        </r>
        <r>
          <rPr>
            <sz val="9"/>
            <color indexed="81"/>
            <rFont val="Tahoma"/>
            <family val="2"/>
          </rPr>
          <t xml:space="preserve">
We got a service call and ran out of time.
</t>
        </r>
      </text>
    </comment>
    <comment ref="CW26" authorId="2" shapeId="0" xr:uid="{00000000-0006-0000-0400-000016000000}">
      <text>
        <r>
          <rPr>
            <b/>
            <sz val="9"/>
            <color indexed="81"/>
            <rFont val="Tahoma"/>
            <family val="2"/>
          </rPr>
          <t>Samantha D'Amour:</t>
        </r>
        <r>
          <rPr>
            <sz val="9"/>
            <color indexed="81"/>
            <rFont val="Tahoma"/>
            <family val="2"/>
          </rPr>
          <t xml:space="preserve">
No key to electrial room. Contacted customer.</t>
        </r>
      </text>
    </comment>
    <comment ref="AY28" authorId="0" shapeId="0" xr:uid="{00000000-0006-0000-0400-000017000000}">
      <text>
        <r>
          <rPr>
            <b/>
            <sz val="9"/>
            <color indexed="81"/>
            <rFont val="Tahoma"/>
            <family val="2"/>
          </rPr>
          <t>Weston, Tanya:</t>
        </r>
        <r>
          <rPr>
            <sz val="9"/>
            <color indexed="81"/>
            <rFont val="Tahoma"/>
            <family val="2"/>
          </rPr>
          <t xml:space="preserve">
CLOSED FOR CONSTRUCTION
</t>
        </r>
      </text>
    </comment>
    <comment ref="AZ28" authorId="0" shapeId="0" xr:uid="{00000000-0006-0000-0400-000018000000}">
      <text>
        <r>
          <rPr>
            <b/>
            <sz val="9"/>
            <color indexed="81"/>
            <rFont val="Tahoma"/>
            <family val="2"/>
          </rPr>
          <t>Weston, Tanya:</t>
        </r>
        <r>
          <rPr>
            <sz val="9"/>
            <color indexed="81"/>
            <rFont val="Tahoma"/>
            <family val="2"/>
          </rPr>
          <t xml:space="preserve">
CLOSED FOR CONSTRUCTION
</t>
        </r>
      </text>
    </comment>
    <comment ref="AD31" authorId="0" shapeId="0" xr:uid="{00000000-0006-0000-0400-000019000000}">
      <text>
        <r>
          <rPr>
            <b/>
            <sz val="9"/>
            <color indexed="81"/>
            <rFont val="Tahoma"/>
            <family val="2"/>
          </rPr>
          <t>Weston, Tanya:</t>
        </r>
        <r>
          <rPr>
            <sz val="9"/>
            <color indexed="81"/>
            <rFont val="Tahoma"/>
            <family val="2"/>
          </rPr>
          <t xml:space="preserve">
site cancelled June 2014
arranged with another company.</t>
        </r>
      </text>
    </comment>
    <comment ref="AP31" authorId="0" shapeId="0" xr:uid="{00000000-0006-0000-0400-00001A000000}">
      <text>
        <r>
          <rPr>
            <b/>
            <sz val="9"/>
            <color indexed="81"/>
            <rFont val="Tahoma"/>
            <family val="2"/>
          </rPr>
          <t>Weston, Tanya:</t>
        </r>
        <r>
          <rPr>
            <sz val="9"/>
            <color indexed="81"/>
            <rFont val="Tahoma"/>
            <family val="2"/>
          </rPr>
          <t xml:space="preserve">
site cancelled June 2014
arranged with another company.</t>
        </r>
      </text>
    </comment>
    <comment ref="W34" authorId="0" shapeId="0" xr:uid="{00000000-0006-0000-0400-00001B000000}">
      <text>
        <r>
          <rPr>
            <b/>
            <sz val="9"/>
            <color indexed="81"/>
            <rFont val="Tahoma"/>
            <family val="2"/>
          </rPr>
          <t>Weston, Tanya:</t>
        </r>
        <r>
          <rPr>
            <sz val="9"/>
            <color indexed="81"/>
            <rFont val="Tahoma"/>
            <family val="2"/>
          </rPr>
          <t xml:space="preserve">
TW pulled keys for repairs too early.  Forgot to pull AFTER the bell test...</t>
        </r>
      </text>
    </comment>
    <comment ref="AW34" authorId="0" shapeId="0" xr:uid="{00000000-0006-0000-0400-00001C000000}">
      <text>
        <r>
          <rPr>
            <b/>
            <sz val="9"/>
            <color indexed="81"/>
            <rFont val="Tahoma"/>
            <family val="2"/>
          </rPr>
          <t>Weston, Tanya:</t>
        </r>
        <r>
          <rPr>
            <sz val="9"/>
            <color indexed="81"/>
            <rFont val="Tahoma"/>
            <family val="2"/>
          </rPr>
          <t xml:space="preserve">
cancelled per TL. Emergency service calls</t>
        </r>
      </text>
    </comment>
    <comment ref="Y36" authorId="0" shapeId="0" xr:uid="{00000000-0006-0000-0400-00001D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BS39" authorId="0" shapeId="0" xr:uid="{00000000-0006-0000-0400-00001E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BI41" authorId="3" shapeId="0" xr:uid="{00000000-0006-0000-0400-00001F000000}">
      <text>
        <r>
          <rPr>
            <b/>
            <sz val="9"/>
            <color indexed="81"/>
            <rFont val="Tahoma"/>
            <family val="2"/>
          </rPr>
          <t>Windrum, Samantha:</t>
        </r>
        <r>
          <rPr>
            <sz val="9"/>
            <color indexed="81"/>
            <rFont val="Tahoma"/>
            <family val="2"/>
          </rPr>
          <t xml:space="preserve">
Annual scheduled for February 1st, 2017. Will not be going to this site on 2nd Wed.</t>
        </r>
      </text>
    </comment>
    <comment ref="AW43" authorId="0" shapeId="0" xr:uid="{00000000-0006-0000-0400-000020000000}">
      <text>
        <r>
          <rPr>
            <b/>
            <sz val="9"/>
            <color indexed="81"/>
            <rFont val="Tahoma"/>
            <family val="2"/>
          </rPr>
          <t>Weston, Tanya:</t>
        </r>
        <r>
          <rPr>
            <sz val="9"/>
            <color indexed="81"/>
            <rFont val="Tahoma"/>
            <family val="2"/>
          </rPr>
          <t xml:space="preserve">
cancelled per TL. Emergency service calls</t>
        </r>
      </text>
    </comment>
    <comment ref="O45" authorId="0" shapeId="0" xr:uid="{00000000-0006-0000-0400-000021000000}">
      <text>
        <r>
          <rPr>
            <b/>
            <sz val="9"/>
            <color indexed="81"/>
            <rFont val="Tahoma"/>
            <family val="2"/>
          </rPr>
          <t>Weston, Tanya:</t>
        </r>
        <r>
          <rPr>
            <sz val="9"/>
            <color indexed="81"/>
            <rFont val="Tahoma"/>
            <family val="2"/>
          </rPr>
          <t xml:space="preserve">
NOW DONE BY SITE</t>
        </r>
      </text>
    </comment>
    <comment ref="AA45" authorId="0" shapeId="0" xr:uid="{00000000-0006-0000-0400-000022000000}">
      <text>
        <r>
          <rPr>
            <b/>
            <sz val="9"/>
            <color indexed="81"/>
            <rFont val="Tahoma"/>
            <family val="2"/>
          </rPr>
          <t>Weston, Tanya:</t>
        </r>
        <r>
          <rPr>
            <sz val="9"/>
            <color indexed="81"/>
            <rFont val="Tahoma"/>
            <family val="2"/>
          </rPr>
          <t xml:space="preserve">
NOW DONE BY SITE</t>
        </r>
      </text>
    </comment>
    <comment ref="AM45" authorId="0" shapeId="0" xr:uid="{00000000-0006-0000-0400-000023000000}">
      <text>
        <r>
          <rPr>
            <b/>
            <sz val="9"/>
            <color indexed="81"/>
            <rFont val="Tahoma"/>
            <family val="2"/>
          </rPr>
          <t>Weston, Tanya:</t>
        </r>
        <r>
          <rPr>
            <sz val="9"/>
            <color indexed="81"/>
            <rFont val="Tahoma"/>
            <family val="2"/>
          </rPr>
          <t xml:space="preserve">
NOW DONE BY SITE</t>
        </r>
      </text>
    </comment>
    <comment ref="BK46" authorId="3" shapeId="0" xr:uid="{00000000-0006-0000-0400-000024000000}">
      <text>
        <r>
          <rPr>
            <b/>
            <sz val="9"/>
            <color indexed="81"/>
            <rFont val="Tahoma"/>
            <family val="2"/>
          </rPr>
          <t>Windrum, Samantha:</t>
        </r>
        <r>
          <rPr>
            <sz val="9"/>
            <color indexed="81"/>
            <rFont val="Tahoma"/>
            <family val="2"/>
          </rPr>
          <t xml:space="preserve">
Technician was sick. Site not tested.</t>
        </r>
      </text>
    </comment>
    <comment ref="AW47" authorId="0" shapeId="0" xr:uid="{00000000-0006-0000-0400-000025000000}">
      <text>
        <r>
          <rPr>
            <b/>
            <sz val="9"/>
            <color indexed="81"/>
            <rFont val="Tahoma"/>
            <family val="2"/>
          </rPr>
          <t>Weston, Tanya:</t>
        </r>
        <r>
          <rPr>
            <sz val="9"/>
            <color indexed="81"/>
            <rFont val="Tahoma"/>
            <family val="2"/>
          </rPr>
          <t xml:space="preserve">
cancelled per TL. Emergency service calls</t>
        </r>
      </text>
    </comment>
    <comment ref="CW48" authorId="2" shapeId="0" xr:uid="{00000000-0006-0000-0400-000026000000}">
      <text>
        <r>
          <rPr>
            <b/>
            <sz val="9"/>
            <color indexed="81"/>
            <rFont val="Tahoma"/>
            <family val="2"/>
          </rPr>
          <t>Samantha D'Amour:</t>
        </r>
        <r>
          <rPr>
            <sz val="9"/>
            <color indexed="81"/>
            <rFont val="Tahoma"/>
            <family val="2"/>
          </rPr>
          <t xml:space="preserve">
Electrical room key does not work. Advised Vince.</t>
        </r>
      </text>
    </comment>
    <comment ref="CX48" authorId="2" shapeId="0" xr:uid="{00000000-0006-0000-0400-000027000000}">
      <text>
        <r>
          <rPr>
            <b/>
            <sz val="9"/>
            <color indexed="81"/>
            <rFont val="Tahoma"/>
            <family val="2"/>
          </rPr>
          <t>Samantha D'Amour:</t>
        </r>
        <r>
          <rPr>
            <sz val="9"/>
            <color indexed="81"/>
            <rFont val="Tahoma"/>
            <family val="2"/>
          </rPr>
          <t xml:space="preserve">
Electrical room key does not work. Advised Vince.</t>
        </r>
      </text>
    </comment>
    <comment ref="AW49" authorId="0" shapeId="0" xr:uid="{00000000-0006-0000-0400-000028000000}">
      <text>
        <r>
          <rPr>
            <b/>
            <sz val="9"/>
            <color indexed="81"/>
            <rFont val="Tahoma"/>
            <family val="2"/>
          </rPr>
          <t>Weston, Tanya:</t>
        </r>
        <r>
          <rPr>
            <sz val="9"/>
            <color indexed="81"/>
            <rFont val="Tahoma"/>
            <family val="2"/>
          </rPr>
          <t xml:space="preserve">
cancelled per TL. Emergency service calls</t>
        </r>
      </text>
    </comment>
    <comment ref="CA50" authorId="1" shapeId="0" xr:uid="{00000000-0006-0000-0400-000029000000}">
      <text>
        <r>
          <rPr>
            <b/>
            <sz val="9"/>
            <color indexed="81"/>
            <rFont val="Tahoma"/>
            <family val="2"/>
          </rPr>
          <t>Vogt, Carina:</t>
        </r>
        <r>
          <rPr>
            <sz val="9"/>
            <color indexed="81"/>
            <rFont val="Tahoma"/>
            <family val="2"/>
          </rPr>
          <t xml:space="preserve">
We were not supposed to check this building this month.</t>
        </r>
      </text>
    </comment>
    <comment ref="AW52" authorId="0" shapeId="0" xr:uid="{00000000-0006-0000-0400-00002A000000}">
      <text>
        <r>
          <rPr>
            <b/>
            <sz val="9"/>
            <color indexed="81"/>
            <rFont val="Tahoma"/>
            <family val="2"/>
          </rPr>
          <t>Weston, Tanya:</t>
        </r>
        <r>
          <rPr>
            <sz val="9"/>
            <color indexed="81"/>
            <rFont val="Tahoma"/>
            <family val="2"/>
          </rPr>
          <t xml:space="preserve">
cancelled per TL. Emergency service calls</t>
        </r>
      </text>
    </comment>
    <comment ref="AC62" authorId="0" shapeId="0" xr:uid="{00000000-0006-0000-0400-00002B000000}">
      <text>
        <r>
          <rPr>
            <b/>
            <sz val="9"/>
            <color indexed="81"/>
            <rFont val="Tahoma"/>
            <family val="2"/>
          </rPr>
          <t>Weston, Tanya:</t>
        </r>
        <r>
          <rPr>
            <sz val="9"/>
            <color indexed="81"/>
            <rFont val="Tahoma"/>
            <family val="2"/>
          </rPr>
          <t xml:space="preserve">
NA - FOB did not work
new </t>
        </r>
      </text>
    </comment>
    <comment ref="AW62" authorId="0" shapeId="0" xr:uid="{00000000-0006-0000-0400-00002C000000}">
      <text>
        <r>
          <rPr>
            <b/>
            <sz val="9"/>
            <color indexed="81"/>
            <rFont val="Tahoma"/>
            <family val="2"/>
          </rPr>
          <t>Weston, Tanya:</t>
        </r>
        <r>
          <rPr>
            <sz val="9"/>
            <color indexed="81"/>
            <rFont val="Tahoma"/>
            <family val="2"/>
          </rPr>
          <t xml:space="preserve">
cancelled per TL. Emergency service calls</t>
        </r>
      </text>
    </comment>
    <comment ref="DA62" authorId="4" shapeId="0" xr:uid="{00000000-0006-0000-0400-00002D000000}">
      <text>
        <t>[Threaded comment]
Your version of Excel allows you to read this threaded comment; however, any edits to it will get removed if the file is opened in a newer version of Excel. Learn more: https://go.microsoft.com/fwlink/?linkid=870924
Comment:
    Price's monitoring was down at that time.</t>
      </text>
    </comment>
    <comment ref="DA63" authorId="0" shapeId="0" xr:uid="{00000000-0006-0000-0400-00002E000000}">
      <text>
        <r>
          <rPr>
            <b/>
            <sz val="9"/>
            <color indexed="81"/>
            <rFont val="Tahoma"/>
            <family val="2"/>
          </rPr>
          <t>Weston, Tanya:</t>
        </r>
        <r>
          <rPr>
            <sz val="9"/>
            <color indexed="81"/>
            <rFont val="Tahoma"/>
            <family val="2"/>
          </rPr>
          <t xml:space="preserve">
tech sick - monthly cancelled
</t>
        </r>
      </text>
    </comment>
    <comment ref="I65" authorId="0" shapeId="0" xr:uid="{00000000-0006-0000-0400-00002F000000}">
      <text>
        <r>
          <rPr>
            <b/>
            <sz val="9"/>
            <color indexed="81"/>
            <rFont val="Tahoma"/>
            <family val="2"/>
          </rPr>
          <t>Weston, Tanya:</t>
        </r>
        <r>
          <rPr>
            <sz val="9"/>
            <color indexed="81"/>
            <rFont val="Tahoma"/>
            <family val="2"/>
          </rPr>
          <t xml:space="preserve">
was October.  ANNUAL DONE END OF SEPT/13. AT SAME TIME AS VERIFICATION</t>
        </r>
      </text>
    </comment>
    <comment ref="T65" authorId="0" shapeId="0" xr:uid="{00000000-0006-0000-0400-000030000000}">
      <text>
        <r>
          <rPr>
            <b/>
            <sz val="9"/>
            <color indexed="81"/>
            <rFont val="Tahoma"/>
            <family val="2"/>
          </rPr>
          <t>Weston, Tanya:</t>
        </r>
        <r>
          <rPr>
            <sz val="9"/>
            <color indexed="81"/>
            <rFont val="Tahoma"/>
            <family val="2"/>
          </rPr>
          <t xml:space="preserve">
ANNUAL DONE END OF SEPT. AT SAME TIME AS VERIFICATION</t>
        </r>
      </text>
    </comment>
    <comment ref="AW66" authorId="0" shapeId="0" xr:uid="{00000000-0006-0000-0400-000031000000}">
      <text>
        <r>
          <rPr>
            <b/>
            <sz val="9"/>
            <color indexed="81"/>
            <rFont val="Tahoma"/>
            <family val="2"/>
          </rPr>
          <t>Weston, Tanya:</t>
        </r>
        <r>
          <rPr>
            <sz val="9"/>
            <color indexed="81"/>
            <rFont val="Tahoma"/>
            <family val="2"/>
          </rPr>
          <t xml:space="preserve">
cancelled per TL. Emergency service calls</t>
        </r>
      </text>
    </comment>
    <comment ref="AD67" authorId="0" shapeId="0" xr:uid="{00000000-0006-0000-0400-000032000000}">
      <text>
        <r>
          <rPr>
            <b/>
            <sz val="9"/>
            <color indexed="81"/>
            <rFont val="Tahoma"/>
            <family val="2"/>
          </rPr>
          <t>Weston, Tanya:</t>
        </r>
        <r>
          <rPr>
            <sz val="9"/>
            <color indexed="81"/>
            <rFont val="Tahoma"/>
            <family val="2"/>
          </rPr>
          <t xml:space="preserve">
annual due June bu5 done July 4th.  No MBT either June or July</t>
        </r>
      </text>
    </comment>
    <comment ref="AW67" authorId="0" shapeId="0" xr:uid="{00000000-0006-0000-0400-000033000000}">
      <text>
        <r>
          <rPr>
            <b/>
            <sz val="9"/>
            <color indexed="81"/>
            <rFont val="Tahoma"/>
            <family val="2"/>
          </rPr>
          <t>Weston, Tanya:</t>
        </r>
        <r>
          <rPr>
            <sz val="9"/>
            <color indexed="81"/>
            <rFont val="Tahoma"/>
            <family val="2"/>
          </rPr>
          <t xml:space="preserve">
cancelled per TL. Emergency service calls</t>
        </r>
      </text>
    </comment>
    <comment ref="AW70" authorId="0" shapeId="0" xr:uid="{00000000-0006-0000-0400-000034000000}">
      <text>
        <r>
          <rPr>
            <b/>
            <sz val="9"/>
            <color indexed="81"/>
            <rFont val="Tahoma"/>
            <family val="2"/>
          </rPr>
          <t>Weston, Tanya:</t>
        </r>
        <r>
          <rPr>
            <sz val="9"/>
            <color indexed="81"/>
            <rFont val="Tahoma"/>
            <family val="2"/>
          </rPr>
          <t xml:space="preserve">
cancelled per TL. Emergency service calls</t>
        </r>
      </text>
    </comment>
    <comment ref="N72" authorId="0" shapeId="0" xr:uid="{00000000-0006-0000-0400-000035000000}">
      <text>
        <r>
          <rPr>
            <b/>
            <sz val="9"/>
            <color indexed="81"/>
            <rFont val="Tahoma"/>
            <family val="2"/>
          </rPr>
          <t>Weston, Tanya:</t>
        </r>
        <r>
          <rPr>
            <sz val="9"/>
            <color indexed="81"/>
            <rFont val="Tahoma"/>
            <family val="2"/>
          </rPr>
          <t xml:space="preserve">
PAPERWORK NOTED MAR AS ANNUAL WHEN IN FACT IT IS MAY… SO WE DID NOT ATTEND</t>
        </r>
      </text>
    </comment>
    <comment ref="AW72" authorId="0" shapeId="0" xr:uid="{00000000-0006-0000-0400-000036000000}">
      <text>
        <r>
          <rPr>
            <b/>
            <sz val="9"/>
            <color indexed="81"/>
            <rFont val="Tahoma"/>
            <family val="2"/>
          </rPr>
          <t>Weston, Tanya:</t>
        </r>
        <r>
          <rPr>
            <sz val="9"/>
            <color indexed="81"/>
            <rFont val="Tahoma"/>
            <family val="2"/>
          </rPr>
          <t xml:space="preserve">
cancelled per TL. Emergency service calls</t>
        </r>
      </text>
    </comment>
    <comment ref="B73" authorId="1" shapeId="0" xr:uid="{00000000-0006-0000-0400-000037000000}">
      <text>
        <r>
          <rPr>
            <b/>
            <sz val="9"/>
            <color indexed="81"/>
            <rFont val="Tahoma"/>
            <family val="2"/>
          </rPr>
          <t>Vogt, Carina:</t>
        </r>
        <r>
          <rPr>
            <sz val="9"/>
            <color indexed="81"/>
            <rFont val="Tahoma"/>
            <family val="2"/>
          </rPr>
          <t xml:space="preserve">
Was Colliers, they want us to bill it to The Manufacturers Life Insurance.</t>
        </r>
      </text>
    </comment>
    <comment ref="BS75" authorId="0" shapeId="0" xr:uid="{00000000-0006-0000-0400-000038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Q76" authorId="0" shapeId="0" xr:uid="{00000000-0006-0000-0400-000039000000}">
      <text>
        <r>
          <rPr>
            <b/>
            <sz val="9"/>
            <color indexed="81"/>
            <rFont val="Tahoma"/>
            <family val="2"/>
          </rPr>
          <t>Weston, Tanya:</t>
        </r>
        <r>
          <rPr>
            <sz val="9"/>
            <color indexed="81"/>
            <rFont val="Tahoma"/>
            <family val="2"/>
          </rPr>
          <t xml:space="preserve">
START MONTHLY BELL TESTS</t>
        </r>
      </text>
    </comment>
    <comment ref="BS76" authorId="0" shapeId="0" xr:uid="{00000000-0006-0000-0400-00003A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CR78" authorId="5" shapeId="0" xr:uid="{00000000-0006-0000-0400-00003B000000}">
      <text>
        <r>
          <rPr>
            <b/>
            <sz val="9"/>
            <color indexed="81"/>
            <rFont val="Tahoma"/>
            <family val="2"/>
          </rPr>
          <t>Oldfield, Arlene:</t>
        </r>
        <r>
          <rPr>
            <sz val="9"/>
            <color indexed="81"/>
            <rFont val="Tahoma"/>
            <family val="2"/>
          </rPr>
          <t xml:space="preserve">
Cantec taught testing procedure - invoiced on 18744</t>
        </r>
      </text>
    </comment>
    <comment ref="X81" authorId="0" shapeId="0" xr:uid="{00000000-0006-0000-0400-00003C000000}">
      <text>
        <r>
          <rPr>
            <b/>
            <sz val="9"/>
            <color indexed="81"/>
            <rFont val="Tahoma"/>
            <family val="2"/>
          </rPr>
          <t>Weston, Tanya:</t>
        </r>
        <r>
          <rPr>
            <sz val="9"/>
            <color indexed="81"/>
            <rFont val="Tahoma"/>
            <family val="2"/>
          </rPr>
          <t xml:space="preserve">
key to access laundry room (front door key) did not work.  Lock changed… Jan 10/14 requested new key.</t>
        </r>
      </text>
    </comment>
    <comment ref="AW81" authorId="0" shapeId="0" xr:uid="{00000000-0006-0000-0400-00003D000000}">
      <text>
        <r>
          <rPr>
            <b/>
            <sz val="9"/>
            <color indexed="81"/>
            <rFont val="Tahoma"/>
            <family val="2"/>
          </rPr>
          <t>Weston, Tanya:</t>
        </r>
        <r>
          <rPr>
            <sz val="9"/>
            <color indexed="81"/>
            <rFont val="Tahoma"/>
            <family val="2"/>
          </rPr>
          <t xml:space="preserve">
cancelled per TL. Emergency service calls</t>
        </r>
      </text>
    </comment>
    <comment ref="AW83" authorId="0" shapeId="0" xr:uid="{00000000-0006-0000-0400-00003E000000}">
      <text>
        <r>
          <rPr>
            <b/>
            <sz val="9"/>
            <color indexed="81"/>
            <rFont val="Tahoma"/>
            <family val="2"/>
          </rPr>
          <t>Weston, Tanya:</t>
        </r>
        <r>
          <rPr>
            <sz val="9"/>
            <color indexed="81"/>
            <rFont val="Tahoma"/>
            <family val="2"/>
          </rPr>
          <t xml:space="preserve">
cancelled per TL. Emergency service calls</t>
        </r>
      </text>
    </comment>
    <comment ref="K84" authorId="0" shapeId="0" xr:uid="{00000000-0006-0000-0400-00003F000000}">
      <text>
        <r>
          <rPr>
            <b/>
            <sz val="9"/>
            <color indexed="81"/>
            <rFont val="Tahoma"/>
            <family val="2"/>
          </rPr>
          <t>Weston, Tanya:</t>
        </r>
        <r>
          <rPr>
            <sz val="9"/>
            <color indexed="81"/>
            <rFont val="Tahoma"/>
            <family val="2"/>
          </rPr>
          <t xml:space="preserve">
KEY DID NOT WORK?
Key just tricky but works...</t>
        </r>
      </text>
    </comment>
    <comment ref="AW84" authorId="0" shapeId="0" xr:uid="{00000000-0006-0000-0400-000040000000}">
      <text>
        <r>
          <rPr>
            <b/>
            <sz val="9"/>
            <color indexed="81"/>
            <rFont val="Tahoma"/>
            <family val="2"/>
          </rPr>
          <t>Weston, Tanya:</t>
        </r>
        <r>
          <rPr>
            <sz val="9"/>
            <color indexed="81"/>
            <rFont val="Tahoma"/>
            <family val="2"/>
          </rPr>
          <t xml:space="preserve">
cancelled per TL. Emergency service calls</t>
        </r>
      </text>
    </comment>
    <comment ref="AW85" authorId="0" shapeId="0" xr:uid="{00000000-0006-0000-0400-000041000000}">
      <text>
        <r>
          <rPr>
            <b/>
            <sz val="9"/>
            <color indexed="81"/>
            <rFont val="Tahoma"/>
            <family val="2"/>
          </rPr>
          <t>Weston, Tanya:</t>
        </r>
        <r>
          <rPr>
            <sz val="9"/>
            <color indexed="81"/>
            <rFont val="Tahoma"/>
            <family val="2"/>
          </rPr>
          <t xml:space="preserve">
cancelled per TL. Emergency service calls</t>
        </r>
      </text>
    </comment>
    <comment ref="BH87" authorId="6" shapeId="0" xr:uid="{00000000-0006-0000-0400-000042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BK87" authorId="6" shapeId="0" xr:uid="{00000000-0006-0000-0400-000043000000}">
      <text>
        <r>
          <rPr>
            <b/>
            <sz val="9"/>
            <color indexed="81"/>
            <rFont val="Tahoma"/>
            <family val="2"/>
          </rPr>
          <t>Mahoney, Leslie:</t>
        </r>
        <r>
          <rPr>
            <sz val="9"/>
            <color indexed="81"/>
            <rFont val="Tahoma"/>
            <family val="2"/>
          </rPr>
          <t xml:space="preserve">
Annual was rescehduled from March 23/207 to April 11/2017.
</t>
        </r>
      </text>
    </comment>
    <comment ref="AW88" authorId="0" shapeId="0" xr:uid="{00000000-0006-0000-0400-000044000000}">
      <text>
        <r>
          <rPr>
            <b/>
            <sz val="9"/>
            <color indexed="81"/>
            <rFont val="Tahoma"/>
            <family val="2"/>
          </rPr>
          <t>Weston, Tanya:</t>
        </r>
        <r>
          <rPr>
            <sz val="9"/>
            <color indexed="81"/>
            <rFont val="Tahoma"/>
            <family val="2"/>
          </rPr>
          <t xml:space="preserve">
cancelled per TL. Emergency service calls</t>
        </r>
      </text>
    </comment>
    <comment ref="AW91" authorId="0" shapeId="0" xr:uid="{00000000-0006-0000-0400-000045000000}">
      <text>
        <r>
          <rPr>
            <b/>
            <sz val="9"/>
            <color indexed="81"/>
            <rFont val="Tahoma"/>
            <family val="2"/>
          </rPr>
          <t>Weston, Tanya:</t>
        </r>
        <r>
          <rPr>
            <sz val="9"/>
            <color indexed="81"/>
            <rFont val="Tahoma"/>
            <family val="2"/>
          </rPr>
          <t xml:space="preserve">
cancelled per TL. Emergency service calls</t>
        </r>
      </text>
    </comment>
    <comment ref="DA92" authorId="0" shapeId="0" xr:uid="{00000000-0006-0000-0400-000046000000}">
      <text>
        <r>
          <rPr>
            <b/>
            <sz val="9"/>
            <color indexed="81"/>
            <rFont val="Tahoma"/>
            <family val="2"/>
          </rPr>
          <t>Weston, Tanya:</t>
        </r>
        <r>
          <rPr>
            <sz val="9"/>
            <color indexed="81"/>
            <rFont val="Tahoma"/>
            <family val="2"/>
          </rPr>
          <t xml:space="preserve">
tech sick - monthly cancelled
</t>
        </r>
      </text>
    </comment>
    <comment ref="AW93" authorId="0" shapeId="0" xr:uid="{00000000-0006-0000-0400-000047000000}">
      <text>
        <r>
          <rPr>
            <b/>
            <sz val="9"/>
            <color indexed="81"/>
            <rFont val="Tahoma"/>
            <family val="2"/>
          </rPr>
          <t>Weston, Tanya:</t>
        </r>
        <r>
          <rPr>
            <sz val="9"/>
            <color indexed="81"/>
            <rFont val="Tahoma"/>
            <family val="2"/>
          </rPr>
          <t xml:space="preserve">
cancelled per TL. Emergency service calls</t>
        </r>
      </text>
    </comment>
    <comment ref="AW94" authorId="0" shapeId="0" xr:uid="{00000000-0006-0000-0400-000048000000}">
      <text>
        <r>
          <rPr>
            <b/>
            <sz val="9"/>
            <color indexed="81"/>
            <rFont val="Tahoma"/>
            <family val="2"/>
          </rPr>
          <t>Weston, Tanya:</t>
        </r>
        <r>
          <rPr>
            <sz val="9"/>
            <color indexed="81"/>
            <rFont val="Tahoma"/>
            <family val="2"/>
          </rPr>
          <t xml:space="preserve">
cancelled per TL. Emergency service calls</t>
        </r>
      </text>
    </comment>
    <comment ref="DA96" authorId="0" shapeId="0" xr:uid="{00000000-0006-0000-0400-000049000000}">
      <text>
        <r>
          <rPr>
            <b/>
            <sz val="9"/>
            <color indexed="81"/>
            <rFont val="Tahoma"/>
            <family val="2"/>
          </rPr>
          <t>Weston, Tanya:</t>
        </r>
        <r>
          <rPr>
            <sz val="9"/>
            <color indexed="81"/>
            <rFont val="Tahoma"/>
            <family val="2"/>
          </rPr>
          <t xml:space="preserve">
tech sick - monthly cancelled
</t>
        </r>
      </text>
    </comment>
    <comment ref="E99" authorId="0" shapeId="0" xr:uid="{00000000-0006-0000-0400-00004A000000}">
      <text>
        <r>
          <rPr>
            <b/>
            <sz val="9"/>
            <color indexed="81"/>
            <rFont val="Tahoma"/>
            <family val="2"/>
          </rPr>
          <t>Weston, Tanya:</t>
        </r>
        <r>
          <rPr>
            <sz val="9"/>
            <color indexed="81"/>
            <rFont val="Tahoma"/>
            <family val="2"/>
          </rPr>
          <t xml:space="preserve">
CANCELLED FEB 2012</t>
        </r>
      </text>
    </comment>
    <comment ref="CG103" authorId="7" shapeId="0" xr:uid="{00000000-0006-0000-0400-00004B000000}">
      <text>
        <t>[Threaded comment]
Your version of Excel allows you to read this threaded comment; however, any edits to it will get removed if the file is opened in a newer version of Excel. Learn more: https://go.microsoft.com/fwlink/?linkid=870924
Comment:
    Annual inspection did not happen in February, needs to be rescheduled.</t>
      </text>
    </comment>
    <comment ref="BD108" authorId="0" shapeId="0" xr:uid="{00000000-0006-0000-0400-00004C000000}">
      <text>
        <r>
          <rPr>
            <b/>
            <sz val="9"/>
            <color indexed="81"/>
            <rFont val="Tahoma"/>
            <family val="2"/>
          </rPr>
          <t>Weston, Tanya:</t>
        </r>
        <r>
          <rPr>
            <sz val="9"/>
            <color indexed="81"/>
            <rFont val="Tahoma"/>
            <family val="2"/>
          </rPr>
          <t xml:space="preserve">
attended but new panel being installed...</t>
        </r>
      </text>
    </comment>
    <comment ref="DA111" authorId="0" shapeId="0" xr:uid="{00000000-0006-0000-0400-00004D000000}">
      <text>
        <r>
          <rPr>
            <b/>
            <sz val="9"/>
            <color indexed="81"/>
            <rFont val="Tahoma"/>
            <family val="2"/>
          </rPr>
          <t>Weston, Tanya:</t>
        </r>
        <r>
          <rPr>
            <sz val="9"/>
            <color indexed="81"/>
            <rFont val="Tahoma"/>
            <family val="2"/>
          </rPr>
          <t xml:space="preserve">
tech sick - monthly cancelled
</t>
        </r>
      </text>
    </comment>
    <comment ref="BK114" authorId="6" shapeId="0" xr:uid="{00000000-0006-0000-0400-00004E000000}">
      <text>
        <r>
          <rPr>
            <b/>
            <sz val="9"/>
            <color indexed="81"/>
            <rFont val="Tahoma"/>
            <family val="2"/>
          </rPr>
          <t>Mahoney, Leslie:</t>
        </r>
        <r>
          <rPr>
            <sz val="9"/>
            <color indexed="81"/>
            <rFont val="Tahoma"/>
            <family val="2"/>
          </rPr>
          <t xml:space="preserve">
Annual done April 4/2017, but listed as March on paperwork. This year's annual got bumped back a bit.</t>
        </r>
      </text>
    </comment>
    <comment ref="AU115" authorId="0" shapeId="0" xr:uid="{00000000-0006-0000-0400-00004F000000}">
      <text>
        <r>
          <rPr>
            <b/>
            <sz val="9"/>
            <color indexed="81"/>
            <rFont val="Tahoma"/>
            <family val="2"/>
          </rPr>
          <t>Weston, Tanya:</t>
        </r>
        <r>
          <rPr>
            <sz val="9"/>
            <color indexed="81"/>
            <rFont val="Tahoma"/>
            <family val="2"/>
          </rPr>
          <t xml:space="preserve">
NO CHARGE PER TL EMAIL TO  NEW PROPERTY MANAGER</t>
        </r>
      </text>
    </comment>
    <comment ref="AW115" authorId="0" shapeId="0" xr:uid="{00000000-0006-0000-0400-000050000000}">
      <text>
        <r>
          <rPr>
            <b/>
            <sz val="9"/>
            <color indexed="81"/>
            <rFont val="Tahoma"/>
            <family val="2"/>
          </rPr>
          <t>Weston, Tanya:</t>
        </r>
        <r>
          <rPr>
            <sz val="9"/>
            <color indexed="81"/>
            <rFont val="Tahoma"/>
            <family val="2"/>
          </rPr>
          <t xml:space="preserve">
cancelled per TL. Emergency service calls</t>
        </r>
      </text>
    </comment>
    <comment ref="BC115" authorId="0" shapeId="0" xr:uid="{00000000-0006-0000-0400-000051000000}">
      <text>
        <r>
          <rPr>
            <b/>
            <sz val="9"/>
            <color indexed="81"/>
            <rFont val="Tahoma"/>
            <family val="2"/>
          </rPr>
          <t>Weston, Tanya:</t>
        </r>
        <r>
          <rPr>
            <sz val="9"/>
            <color indexed="81"/>
            <rFont val="Tahoma"/>
            <family val="2"/>
          </rPr>
          <t xml:space="preserve">
new FA panel installed.  No need to test.  Need to gather info on how to test panel...</t>
        </r>
      </text>
    </comment>
    <comment ref="CE115" authorId="1" shapeId="0" xr:uid="{00000000-0006-0000-0400-000052000000}">
      <text>
        <r>
          <rPr>
            <b/>
            <sz val="9"/>
            <color indexed="81"/>
            <rFont val="Tahoma"/>
            <family val="2"/>
          </rPr>
          <t>Vogt, Carina:</t>
        </r>
        <r>
          <rPr>
            <sz val="9"/>
            <color indexed="81"/>
            <rFont val="Tahoma"/>
            <family val="2"/>
          </rPr>
          <t xml:space="preserve">
We went onsite but didn't have access due to key changed. They didn't tell us.</t>
        </r>
      </text>
    </comment>
    <comment ref="AB116" authorId="0" shapeId="0" xr:uid="{00000000-0006-0000-0400-000053000000}">
      <text>
        <r>
          <rPr>
            <b/>
            <sz val="9"/>
            <color indexed="81"/>
            <rFont val="Tahoma"/>
            <family val="2"/>
          </rPr>
          <t>Weston, Tanya:</t>
        </r>
        <r>
          <rPr>
            <sz val="9"/>
            <color indexed="81"/>
            <rFont val="Tahoma"/>
            <family val="2"/>
          </rPr>
          <t xml:space="preserve">
ANNUAL ENDED UP SCHEDULED IN MAY - NO BELL TEST DONE THIS MONTH</t>
        </r>
      </text>
    </comment>
    <comment ref="R118" authorId="0" shapeId="0" xr:uid="{00000000-0006-0000-0400-000054000000}">
      <text>
        <r>
          <rPr>
            <b/>
            <sz val="9"/>
            <color indexed="81"/>
            <rFont val="Tahoma"/>
            <family val="2"/>
          </rPr>
          <t>Weston, Tanya:</t>
        </r>
        <r>
          <rPr>
            <sz val="9"/>
            <color indexed="81"/>
            <rFont val="Tahoma"/>
            <family val="2"/>
          </rPr>
          <t xml:space="preserve">
WAS JUNE, PM CHOSE DATE IN JULY, MAY CHANGE IN 2014</t>
        </r>
      </text>
    </comment>
    <comment ref="BM118" authorId="0" shapeId="0" xr:uid="{00000000-0006-0000-0400-000055000000}">
      <text>
        <r>
          <rPr>
            <b/>
            <sz val="9"/>
            <color indexed="81"/>
            <rFont val="Tahoma"/>
            <family val="2"/>
          </rPr>
          <t>Weston, Tanya:</t>
        </r>
        <r>
          <rPr>
            <sz val="9"/>
            <color indexed="81"/>
            <rFont val="Tahoma"/>
            <family val="2"/>
          </rPr>
          <t xml:space="preserve">
SWITCHED SERVICE PROVIDERS - JUNE 2017</t>
        </r>
      </text>
    </comment>
    <comment ref="BB119" authorId="0" shapeId="0" xr:uid="{00000000-0006-0000-0400-000056000000}">
      <text>
        <r>
          <rPr>
            <b/>
            <sz val="9"/>
            <color indexed="81"/>
            <rFont val="Tahoma"/>
            <family val="2"/>
          </rPr>
          <t>Weston, Tanya:</t>
        </r>
        <r>
          <rPr>
            <sz val="9"/>
            <color indexed="81"/>
            <rFont val="Tahoma"/>
            <family val="2"/>
          </rPr>
          <t xml:space="preserve">
site inquired if done.  </t>
        </r>
      </text>
    </comment>
    <comment ref="W120" authorId="0" shapeId="0" xr:uid="{00000000-0006-0000-0400-000057000000}">
      <text>
        <r>
          <rPr>
            <b/>
            <sz val="9"/>
            <color indexed="81"/>
            <rFont val="Tahoma"/>
            <family val="2"/>
          </rPr>
          <t>Weston, Tanya:</t>
        </r>
        <r>
          <rPr>
            <sz val="9"/>
            <color indexed="81"/>
            <rFont val="Tahoma"/>
            <family val="2"/>
          </rPr>
          <t xml:space="preserve">
ADVISED SITE NOT OPEN JAN 3 (rescheduled 4th weds due to stat)</t>
        </r>
      </text>
    </comment>
    <comment ref="F123" authorId="0" shapeId="0" xr:uid="{00000000-0006-0000-0400-000058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3" authorId="0" shapeId="0" xr:uid="{00000000-0006-0000-0400-000059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F126" authorId="0" shapeId="0" xr:uid="{00000000-0006-0000-0400-00005A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6" authorId="0" shapeId="0" xr:uid="{00000000-0006-0000-0400-00005B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B128" authorId="1" shapeId="0" xr:uid="{00000000-0006-0000-0400-00005C000000}">
      <text>
        <r>
          <rPr>
            <b/>
            <sz val="9"/>
            <color indexed="81"/>
            <rFont val="Tahoma"/>
            <family val="2"/>
          </rPr>
          <t xml:space="preserve">Vogt, Carina:
</t>
        </r>
        <r>
          <rPr>
            <sz val="9"/>
            <color indexed="81"/>
            <rFont val="Tahoma"/>
            <family val="2"/>
          </rPr>
          <t xml:space="preserve">Was: Firm Management
</t>
        </r>
      </text>
    </comment>
    <comment ref="AW128" authorId="0" shapeId="0" xr:uid="{00000000-0006-0000-0400-00005D000000}">
      <text>
        <r>
          <rPr>
            <b/>
            <sz val="9"/>
            <color indexed="81"/>
            <rFont val="Tahoma"/>
            <family val="2"/>
          </rPr>
          <t>Weston, Tanya:</t>
        </r>
        <r>
          <rPr>
            <sz val="9"/>
            <color indexed="81"/>
            <rFont val="Tahoma"/>
            <family val="2"/>
          </rPr>
          <t xml:space="preserve">
cancelled per TL. Emergency service calls</t>
        </r>
      </text>
    </comment>
    <comment ref="AU129" authorId="0" shapeId="0" xr:uid="{00000000-0006-0000-0400-00005E000000}">
      <text>
        <r>
          <rPr>
            <b/>
            <sz val="9"/>
            <color indexed="81"/>
            <rFont val="Tahoma"/>
            <family val="2"/>
          </rPr>
          <t>Weston, Tanya:</t>
        </r>
        <r>
          <rPr>
            <sz val="9"/>
            <color indexed="81"/>
            <rFont val="Tahoma"/>
            <family val="2"/>
          </rPr>
          <t xml:space="preserve">
NO CHARGE PER TL EMAIL TO  NEW PROPERTY MANAGER</t>
        </r>
      </text>
    </comment>
    <comment ref="BK129" authorId="0" shapeId="0" xr:uid="{00000000-0006-0000-0400-00005F000000}">
      <text>
        <r>
          <rPr>
            <b/>
            <sz val="9"/>
            <color indexed="81"/>
            <rFont val="Tahoma"/>
            <family val="2"/>
          </rPr>
          <t>Weston, Tanya:</t>
        </r>
        <r>
          <rPr>
            <sz val="9"/>
            <color indexed="81"/>
            <rFont val="Tahoma"/>
            <family val="2"/>
          </rPr>
          <t xml:space="preserve">
BUILDING HAD NOTICE FOR ASBESTOS - CHRIS REFUSED TO GO IN.
</t>
        </r>
      </text>
    </comment>
    <comment ref="AU133" authorId="0" shapeId="0" xr:uid="{00000000-0006-0000-0400-000060000000}">
      <text>
        <r>
          <rPr>
            <b/>
            <sz val="9"/>
            <color indexed="81"/>
            <rFont val="Tahoma"/>
            <family val="2"/>
          </rPr>
          <t>Weston, Tanya:</t>
        </r>
        <r>
          <rPr>
            <sz val="9"/>
            <color indexed="81"/>
            <rFont val="Tahoma"/>
            <family val="2"/>
          </rPr>
          <t xml:space="preserve">
NO CHARGE PER TL EMAIL TO  NEW PROPERTY MANAGER</t>
        </r>
      </text>
    </comment>
    <comment ref="BI133" authorId="0" shapeId="0" xr:uid="{00000000-0006-0000-0400-000061000000}">
      <text>
        <r>
          <rPr>
            <b/>
            <sz val="9"/>
            <color indexed="81"/>
            <rFont val="Tahoma"/>
            <family val="2"/>
          </rPr>
          <t>Weston, Tanya:</t>
        </r>
        <r>
          <rPr>
            <sz val="9"/>
            <color indexed="81"/>
            <rFont val="Tahoma"/>
            <family val="2"/>
          </rPr>
          <t xml:space="preserve">
BUILDING BEING REMEDIATED FOR ASBESTOS - NO ACCESS
</t>
        </r>
      </text>
    </comment>
    <comment ref="BJ133" authorId="0" shapeId="0" xr:uid="{00000000-0006-0000-0400-000062000000}">
      <text>
        <r>
          <rPr>
            <b/>
            <sz val="9"/>
            <color indexed="81"/>
            <rFont val="Tahoma"/>
            <family val="2"/>
          </rPr>
          <t>Weston, Tanya:</t>
        </r>
        <r>
          <rPr>
            <sz val="9"/>
            <color indexed="81"/>
            <rFont val="Tahoma"/>
            <family val="2"/>
          </rPr>
          <t xml:space="preserve">
BUILDING BEING REMEDIATED FOR ASBESTOS - NO ACCESS
</t>
        </r>
      </text>
    </comment>
    <comment ref="BK133" authorId="0" shapeId="0" xr:uid="{00000000-0006-0000-0400-000063000000}">
      <text>
        <r>
          <rPr>
            <b/>
            <sz val="9"/>
            <color indexed="81"/>
            <rFont val="Tahoma"/>
            <family val="2"/>
          </rPr>
          <t>Weston, Tanya:</t>
        </r>
        <r>
          <rPr>
            <sz val="9"/>
            <color indexed="81"/>
            <rFont val="Tahoma"/>
            <family val="2"/>
          </rPr>
          <t xml:space="preserve">
BUILDING HAD NOTICE FOR ASBESTOS - CHRIS REFUSED TO GO IN.
</t>
        </r>
      </text>
    </comment>
    <comment ref="DA135" authorId="0" shapeId="0" xr:uid="{00000000-0006-0000-0400-000064000000}">
      <text>
        <r>
          <rPr>
            <b/>
            <sz val="9"/>
            <color indexed="81"/>
            <rFont val="Tahoma"/>
            <family val="2"/>
          </rPr>
          <t>Weston, Tanya:</t>
        </r>
        <r>
          <rPr>
            <sz val="9"/>
            <color indexed="81"/>
            <rFont val="Tahoma"/>
            <family val="2"/>
          </rPr>
          <t xml:space="preserve">
tech sick - monthly cancelled
</t>
        </r>
      </text>
    </comment>
    <comment ref="DA136" authorId="0" shapeId="0" xr:uid="{00000000-0006-0000-0400-000065000000}">
      <text>
        <r>
          <rPr>
            <b/>
            <sz val="9"/>
            <color indexed="81"/>
            <rFont val="Tahoma"/>
            <family val="2"/>
          </rPr>
          <t>Weston, Tanya:</t>
        </r>
        <r>
          <rPr>
            <sz val="9"/>
            <color indexed="81"/>
            <rFont val="Tahoma"/>
            <family val="2"/>
          </rPr>
          <t xml:space="preserve">
tech sick - monthly cancelled
</t>
        </r>
      </text>
    </comment>
    <comment ref="Q140" authorId="0" shapeId="0" xr:uid="{00000000-0006-0000-0400-000066000000}">
      <text>
        <r>
          <rPr>
            <b/>
            <sz val="9"/>
            <color indexed="81"/>
            <rFont val="Tahoma"/>
            <family val="2"/>
          </rPr>
          <t>Weston, Tanya:</t>
        </r>
        <r>
          <rPr>
            <sz val="9"/>
            <color indexed="81"/>
            <rFont val="Tahoma"/>
            <family val="2"/>
          </rPr>
          <t xml:space="preserve">
KEY MISSING FROM LOCKBOX, ELEC RM LOCKED AND NO HOULE ONSITE</t>
        </r>
      </text>
    </comment>
    <comment ref="S140" authorId="0" shapeId="0" xr:uid="{00000000-0006-0000-0400-000067000000}">
      <text>
        <r>
          <rPr>
            <b/>
            <sz val="9"/>
            <color indexed="81"/>
            <rFont val="Tahoma"/>
            <family val="2"/>
          </rPr>
          <t>Weston, Tanya:</t>
        </r>
        <r>
          <rPr>
            <sz val="9"/>
            <color indexed="81"/>
            <rFont val="Tahoma"/>
            <family val="2"/>
          </rPr>
          <t xml:space="preserve">
requested by site to not attend - art show (Robert Bateman)</t>
        </r>
      </text>
    </comment>
    <comment ref="AW142" authorId="0" shapeId="0" xr:uid="{00000000-0006-0000-0400-000068000000}">
      <text>
        <r>
          <rPr>
            <b/>
            <sz val="9"/>
            <color indexed="81"/>
            <rFont val="Tahoma"/>
            <family val="2"/>
          </rPr>
          <t>Weston, Tanya:</t>
        </r>
        <r>
          <rPr>
            <sz val="9"/>
            <color indexed="81"/>
            <rFont val="Tahoma"/>
            <family val="2"/>
          </rPr>
          <t xml:space="preserve">
cancelled per TL. Emergency service calls</t>
        </r>
      </text>
    </comment>
    <comment ref="BH146" authorId="6" shapeId="0" xr:uid="{00000000-0006-0000-0400-000069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BC147" authorId="0" shapeId="0" xr:uid="{00000000-0006-0000-0400-00006A000000}">
      <text>
        <r>
          <rPr>
            <b/>
            <sz val="9"/>
            <color indexed="81"/>
            <rFont val="Tahoma"/>
            <family val="2"/>
          </rPr>
          <t>Weston, Tanya:</t>
        </r>
        <r>
          <rPr>
            <sz val="9"/>
            <color indexed="81"/>
            <rFont val="Tahoma"/>
            <family val="2"/>
          </rPr>
          <t xml:space="preserve">
NEW OWNERS AS OF AUGUST 2, 2016. AUGUST 16 TW LEFT VOICEMAIL RE: CONTINUATION OF MBT?</t>
        </r>
      </text>
    </comment>
    <comment ref="BE147" authorId="0" shapeId="0" xr:uid="{00000000-0006-0000-0400-00006B000000}">
      <text>
        <r>
          <rPr>
            <b/>
            <sz val="9"/>
            <color indexed="81"/>
            <rFont val="Tahoma"/>
            <family val="2"/>
          </rPr>
          <t>Weston, Tanya:</t>
        </r>
        <r>
          <rPr>
            <sz val="9"/>
            <color indexed="81"/>
            <rFont val="Tahoma"/>
            <family val="2"/>
          </rPr>
          <t xml:space="preserve">
</t>
        </r>
      </text>
    </comment>
    <comment ref="Y149" authorId="0" shapeId="0" xr:uid="{00000000-0006-0000-0400-00006C000000}">
      <text>
        <r>
          <rPr>
            <b/>
            <sz val="9"/>
            <color indexed="81"/>
            <rFont val="Tahoma"/>
            <family val="2"/>
          </rPr>
          <t>Weston, Tanya:</t>
        </r>
        <r>
          <rPr>
            <sz val="9"/>
            <color indexed="81"/>
            <rFont val="Tahoma"/>
            <family val="2"/>
          </rPr>
          <t xml:space="preserve">
SOME LOCKS REKEYED.  HAVE NEW SET NOW.  Was advised prior to monthly but forgot to arrrange pickup.</t>
        </r>
      </text>
    </comment>
    <comment ref="BE149" authorId="0" shapeId="0" xr:uid="{00000000-0006-0000-0400-00006D000000}">
      <text>
        <r>
          <rPr>
            <b/>
            <sz val="9"/>
            <color indexed="81"/>
            <rFont val="Tahoma"/>
            <family val="2"/>
          </rPr>
          <t>Weston, Tanya:</t>
        </r>
        <r>
          <rPr>
            <sz val="9"/>
            <color indexed="81"/>
            <rFont val="Tahoma"/>
            <family val="2"/>
          </rPr>
          <t xml:space="preserve">
</t>
        </r>
      </text>
    </comment>
    <comment ref="BK149" authorId="3" shapeId="0" xr:uid="{00000000-0006-0000-0400-00006E000000}">
      <text>
        <r>
          <rPr>
            <b/>
            <sz val="9"/>
            <color indexed="81"/>
            <rFont val="Tahoma"/>
            <family val="2"/>
          </rPr>
          <t>Windrum, Samantha:</t>
        </r>
        <r>
          <rPr>
            <sz val="9"/>
            <color indexed="81"/>
            <rFont val="Tahoma"/>
            <family val="2"/>
          </rPr>
          <t xml:space="preserve">
Technician was sick. Site not tested.</t>
        </r>
      </text>
    </comment>
    <comment ref="BL149" authorId="0" shapeId="0" xr:uid="{00000000-0006-0000-0400-00006F000000}">
      <text>
        <r>
          <rPr>
            <b/>
            <sz val="9"/>
            <color indexed="81"/>
            <rFont val="Tahoma"/>
            <family val="2"/>
          </rPr>
          <t>Weston, Tanya:</t>
        </r>
        <r>
          <rPr>
            <sz val="9"/>
            <color indexed="81"/>
            <rFont val="Tahoma"/>
            <family val="2"/>
          </rPr>
          <t xml:space="preserve">
need new keys from property manager.</t>
        </r>
      </text>
    </comment>
    <comment ref="BM149" authorId="0" shapeId="0" xr:uid="{00000000-0006-0000-0400-000070000000}">
      <text>
        <r>
          <rPr>
            <b/>
            <sz val="9"/>
            <color indexed="81"/>
            <rFont val="Tahoma"/>
            <family val="2"/>
          </rPr>
          <t>Weston, Tanya:</t>
        </r>
        <r>
          <rPr>
            <sz val="9"/>
            <color indexed="81"/>
            <rFont val="Tahoma"/>
            <family val="2"/>
          </rPr>
          <t xml:space="preserve">
need new keys from property manager.</t>
        </r>
      </text>
    </comment>
    <comment ref="BN149" authorId="0" shapeId="0" xr:uid="{00000000-0006-0000-0400-000071000000}">
      <text>
        <r>
          <rPr>
            <b/>
            <sz val="9"/>
            <color indexed="81"/>
            <rFont val="Tahoma"/>
            <family val="2"/>
          </rPr>
          <t>Weston, Tanya:</t>
        </r>
        <r>
          <rPr>
            <sz val="9"/>
            <color indexed="81"/>
            <rFont val="Tahoma"/>
            <family val="2"/>
          </rPr>
          <t xml:space="preserve">
need new keys from property manager.</t>
        </r>
      </text>
    </comment>
    <comment ref="CA149" authorId="1" shapeId="0" xr:uid="{00000000-0006-0000-0400-000072000000}">
      <text>
        <r>
          <rPr>
            <b/>
            <sz val="9"/>
            <color indexed="81"/>
            <rFont val="Tahoma"/>
            <family val="2"/>
          </rPr>
          <t>Vogt, Carina:</t>
        </r>
        <r>
          <rPr>
            <sz val="9"/>
            <color indexed="81"/>
            <rFont val="Tahoma"/>
            <family val="2"/>
          </rPr>
          <t xml:space="preserve">
We got a service call and ran out of time.</t>
        </r>
      </text>
    </comment>
    <comment ref="K150" authorId="0" shapeId="0" xr:uid="{00000000-0006-0000-0400-000073000000}">
      <text>
        <r>
          <rPr>
            <b/>
            <sz val="9"/>
            <color indexed="81"/>
            <rFont val="Tahoma"/>
            <family val="2"/>
          </rPr>
          <t>Weston, Tanya: Jan 30/13 - oops!</t>
        </r>
        <r>
          <rPr>
            <sz val="9"/>
            <color indexed="81"/>
            <rFont val="Tahoma"/>
            <family val="2"/>
          </rPr>
          <t xml:space="preserve">
monthly log - showed December for Annual - updated to April </t>
        </r>
      </text>
    </comment>
    <comment ref="I152" authorId="0" shapeId="0" xr:uid="{00000000-0006-0000-0400-000074000000}">
      <text>
        <r>
          <rPr>
            <b/>
            <sz val="9"/>
            <color indexed="81"/>
            <rFont val="Tahoma"/>
            <family val="2"/>
          </rPr>
          <t>Weston, Tanya:</t>
        </r>
        <r>
          <rPr>
            <sz val="9"/>
            <color indexed="81"/>
            <rFont val="Tahoma"/>
            <family val="2"/>
          </rPr>
          <t xml:space="preserve">
ANNUAL NOW OCTOBER
panel replaced October 2013</t>
        </r>
      </text>
    </comment>
    <comment ref="V153" authorId="0" shapeId="0" xr:uid="{00000000-0006-0000-0400-000075000000}">
      <text>
        <r>
          <rPr>
            <b/>
            <sz val="9"/>
            <color indexed="81"/>
            <rFont val="Tahoma"/>
            <family val="2"/>
          </rPr>
          <t>Weston, Tanya:</t>
        </r>
        <r>
          <rPr>
            <sz val="9"/>
            <color indexed="81"/>
            <rFont val="Tahoma"/>
            <family val="2"/>
          </rPr>
          <t xml:space="preserve">
ANNUAL RESCHEDULED TO NOV 4/13 AFTER ALREADY SKIPPED FOR OCTOBER 2013</t>
        </r>
      </text>
    </comment>
    <comment ref="AE153" authorId="0" shapeId="0" xr:uid="{00000000-0006-0000-0400-000076000000}">
      <text>
        <r>
          <rPr>
            <b/>
            <sz val="9"/>
            <color indexed="81"/>
            <rFont val="Tahoma"/>
            <family val="2"/>
          </rPr>
          <t>Weston, Tanya:</t>
        </r>
        <r>
          <rPr>
            <sz val="9"/>
            <color indexed="81"/>
            <rFont val="Tahoma"/>
            <family val="2"/>
          </rPr>
          <t xml:space="preserve">
DID NOT ATTEND, EMERGENCY CALL UNABLE TO COMPLETE MONTHLY TESTING</t>
        </r>
      </text>
    </comment>
    <comment ref="AW153" authorId="0" shapeId="0" xr:uid="{00000000-0006-0000-0400-000077000000}">
      <text>
        <r>
          <rPr>
            <b/>
            <sz val="9"/>
            <color indexed="81"/>
            <rFont val="Tahoma"/>
            <family val="2"/>
          </rPr>
          <t>Weston, Tanya:</t>
        </r>
        <r>
          <rPr>
            <sz val="9"/>
            <color indexed="81"/>
            <rFont val="Tahoma"/>
            <family val="2"/>
          </rPr>
          <t xml:space="preserve">
cancelled per TL. Emergency service calls</t>
        </r>
      </text>
    </comment>
    <comment ref="AE157" authorId="0" shapeId="0" xr:uid="{00000000-0006-0000-0400-000078000000}">
      <text>
        <r>
          <rPr>
            <b/>
            <sz val="9"/>
            <color indexed="81"/>
            <rFont val="Tahoma"/>
            <family val="2"/>
          </rPr>
          <t>Weston, Tanya:</t>
        </r>
        <r>
          <rPr>
            <sz val="9"/>
            <color indexed="81"/>
            <rFont val="Tahoma"/>
            <family val="2"/>
          </rPr>
          <t xml:space="preserve">
DID NOT ATTEND, EMERGENCY CALL UNABLE TO COMPLETE MONTHLY TESTING</t>
        </r>
      </text>
    </comment>
    <comment ref="AW157" authorId="0" shapeId="0" xr:uid="{00000000-0006-0000-0400-000079000000}">
      <text>
        <r>
          <rPr>
            <b/>
            <sz val="9"/>
            <color indexed="81"/>
            <rFont val="Tahoma"/>
            <family val="2"/>
          </rPr>
          <t>Weston, Tanya:</t>
        </r>
        <r>
          <rPr>
            <sz val="9"/>
            <color indexed="81"/>
            <rFont val="Tahoma"/>
            <family val="2"/>
          </rPr>
          <t xml:space="preserve">
cancelled per TL. Emergency service calls</t>
        </r>
      </text>
    </comment>
    <comment ref="BM157" authorId="0" shapeId="0" xr:uid="{00000000-0006-0000-0400-00007A000000}">
      <text>
        <r>
          <rPr>
            <b/>
            <sz val="9"/>
            <color indexed="81"/>
            <rFont val="Tahoma"/>
            <family val="2"/>
          </rPr>
          <t>Weston, Tanya:</t>
        </r>
        <r>
          <rPr>
            <sz val="9"/>
            <color indexed="81"/>
            <rFont val="Tahoma"/>
            <family val="2"/>
          </rPr>
          <t xml:space="preserve">
on hold</t>
        </r>
      </text>
    </comment>
    <comment ref="BN157" authorId="0" shapeId="0" xr:uid="{00000000-0006-0000-0400-00007B000000}">
      <text>
        <r>
          <rPr>
            <b/>
            <sz val="9"/>
            <color indexed="81"/>
            <rFont val="Tahoma"/>
            <family val="2"/>
          </rPr>
          <t>Weston, Tanya:</t>
        </r>
        <r>
          <rPr>
            <sz val="9"/>
            <color indexed="81"/>
            <rFont val="Tahoma"/>
            <family val="2"/>
          </rPr>
          <t xml:space="preserve">
on hold</t>
        </r>
      </text>
    </comment>
    <comment ref="Y158" authorId="0" shapeId="0" xr:uid="{00000000-0006-0000-0400-00007C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AE159" authorId="0" shapeId="0" xr:uid="{00000000-0006-0000-0400-00007D000000}">
      <text>
        <r>
          <rPr>
            <b/>
            <sz val="9"/>
            <color indexed="81"/>
            <rFont val="Tahoma"/>
            <family val="2"/>
          </rPr>
          <t>Weston, Tanya:</t>
        </r>
        <r>
          <rPr>
            <sz val="9"/>
            <color indexed="81"/>
            <rFont val="Tahoma"/>
            <family val="2"/>
          </rPr>
          <t xml:space="preserve">
DID NOT ATTEND, EMERGENCY CALL UNABLE TO COMPLETE MONTHLY TESTING</t>
        </r>
      </text>
    </comment>
    <comment ref="BB159" authorId="0" shapeId="0" xr:uid="{00000000-0006-0000-0400-00007E000000}">
      <text>
        <r>
          <rPr>
            <b/>
            <sz val="9"/>
            <color indexed="81"/>
            <rFont val="Tahoma"/>
            <family val="2"/>
          </rPr>
          <t>Weston, Tanya:</t>
        </r>
        <r>
          <rPr>
            <sz val="9"/>
            <color indexed="81"/>
            <rFont val="Tahoma"/>
            <family val="2"/>
          </rPr>
          <t xml:space="preserve">
NO BELL TEST IN JULY/ AUGUST, NOT OPEN...</t>
        </r>
      </text>
    </comment>
    <comment ref="BC159" authorId="0" shapeId="0" xr:uid="{00000000-0006-0000-0400-00007F000000}">
      <text>
        <r>
          <rPr>
            <b/>
            <sz val="9"/>
            <color indexed="81"/>
            <rFont val="Tahoma"/>
            <family val="2"/>
          </rPr>
          <t>Weston, Tanya:</t>
        </r>
        <r>
          <rPr>
            <sz val="9"/>
            <color indexed="81"/>
            <rFont val="Tahoma"/>
            <family val="2"/>
          </rPr>
          <t xml:space="preserve">
NO BELL TEST IN JULY/ AUGUST, NOT OPEN...</t>
        </r>
      </text>
    </comment>
    <comment ref="BD159" authorId="0" shapeId="0" xr:uid="{00000000-0006-0000-0400-000080000000}">
      <text>
        <r>
          <rPr>
            <b/>
            <sz val="9"/>
            <color indexed="81"/>
            <rFont val="Tahoma"/>
            <family val="2"/>
          </rPr>
          <t>Weston, Tanya:</t>
        </r>
        <r>
          <rPr>
            <sz val="9"/>
            <color indexed="81"/>
            <rFont val="Tahoma"/>
            <family val="2"/>
          </rPr>
          <t xml:space="preserve">
NO BELL TEST IN JULY/ AUGUST, NOT OPEN until after labour day.</t>
        </r>
      </text>
    </comment>
    <comment ref="BN159" authorId="0" shapeId="0" xr:uid="{00000000-0006-0000-0400-000081000000}">
      <text>
        <r>
          <rPr>
            <b/>
            <sz val="9"/>
            <color indexed="81"/>
            <rFont val="Tahoma"/>
            <family val="2"/>
          </rPr>
          <t>Weston, Tanya:</t>
        </r>
        <r>
          <rPr>
            <sz val="9"/>
            <color indexed="81"/>
            <rFont val="Tahoma"/>
            <family val="2"/>
          </rPr>
          <t xml:space="preserve">
SITE CLOSED FOR SUMMER RESUME SEPTEMBER</t>
        </r>
      </text>
    </comment>
    <comment ref="BO159" authorId="0" shapeId="0" xr:uid="{00000000-0006-0000-0400-000082000000}">
      <text>
        <r>
          <rPr>
            <b/>
            <sz val="9"/>
            <color indexed="81"/>
            <rFont val="Tahoma"/>
            <family val="2"/>
          </rPr>
          <t>Weston, Tanya:</t>
        </r>
        <r>
          <rPr>
            <sz val="9"/>
            <color indexed="81"/>
            <rFont val="Tahoma"/>
            <family val="2"/>
          </rPr>
          <t xml:space="preserve">
SITE CLOSED FOR SUMMER RESUME SEPTEMBER</t>
        </r>
      </text>
    </comment>
    <comment ref="CV159" authorId="3" shapeId="0" xr:uid="{00000000-0006-0000-0400-000083000000}">
      <text>
        <r>
          <rPr>
            <b/>
            <sz val="9"/>
            <color indexed="81"/>
            <rFont val="Tahoma"/>
            <family val="2"/>
          </rPr>
          <t>Windrum, Samantha:</t>
        </r>
        <r>
          <rPr>
            <sz val="9"/>
            <color indexed="81"/>
            <rFont val="Tahoma"/>
            <family val="2"/>
          </rPr>
          <t xml:space="preserve">
Building closed due to COVID-19.</t>
        </r>
      </text>
    </comment>
    <comment ref="CW159" authorId="3" shapeId="0" xr:uid="{00000000-0006-0000-0400-000084000000}">
      <text>
        <r>
          <rPr>
            <b/>
            <sz val="9"/>
            <color indexed="81"/>
            <rFont val="Tahoma"/>
            <family val="2"/>
          </rPr>
          <t>Windrum, Samantha:</t>
        </r>
        <r>
          <rPr>
            <sz val="9"/>
            <color indexed="81"/>
            <rFont val="Tahoma"/>
            <family val="2"/>
          </rPr>
          <t xml:space="preserve">
Building closed due to COVID-19.</t>
        </r>
      </text>
    </comment>
    <comment ref="AW160" authorId="0" shapeId="0" xr:uid="{00000000-0006-0000-0400-000085000000}">
      <text>
        <r>
          <rPr>
            <b/>
            <sz val="9"/>
            <color indexed="81"/>
            <rFont val="Tahoma"/>
            <family val="2"/>
          </rPr>
          <t>Weston, Tanya:</t>
        </r>
        <r>
          <rPr>
            <sz val="9"/>
            <color indexed="81"/>
            <rFont val="Tahoma"/>
            <family val="2"/>
          </rPr>
          <t xml:space="preserve">
cancelled per TL. Emergency service calls</t>
        </r>
      </text>
    </comment>
    <comment ref="AY160" authorId="0" shapeId="0" xr:uid="{00000000-0006-0000-0400-000086000000}">
      <text>
        <r>
          <rPr>
            <b/>
            <sz val="9"/>
            <color indexed="81"/>
            <rFont val="Tahoma"/>
            <family val="2"/>
          </rPr>
          <t>Weston, Tanya:</t>
        </r>
        <r>
          <rPr>
            <sz val="9"/>
            <color indexed="81"/>
            <rFont val="Tahoma"/>
            <family val="2"/>
          </rPr>
          <t xml:space="preserve">
SITE SOLD, CANCEL MONTHLY</t>
        </r>
      </text>
    </comment>
    <comment ref="BK164" authorId="3" shapeId="0" xr:uid="{00000000-0006-0000-0400-000087000000}">
      <text>
        <r>
          <rPr>
            <b/>
            <sz val="9"/>
            <color indexed="81"/>
            <rFont val="Tahoma"/>
            <family val="2"/>
          </rPr>
          <t>Windrum, Samantha:</t>
        </r>
        <r>
          <rPr>
            <sz val="9"/>
            <color indexed="81"/>
            <rFont val="Tahoma"/>
            <family val="2"/>
          </rPr>
          <t xml:space="preserve">
Technician was sick. Site not tested.</t>
        </r>
      </text>
    </comment>
    <comment ref="B165" authorId="1" shapeId="0" xr:uid="{00000000-0006-0000-0400-000088000000}">
      <text>
        <r>
          <rPr>
            <b/>
            <sz val="9"/>
            <color indexed="81"/>
            <rFont val="Tahoma"/>
            <family val="2"/>
          </rPr>
          <t>Vogt, Carina:</t>
        </r>
        <r>
          <rPr>
            <sz val="9"/>
            <color indexed="81"/>
            <rFont val="Tahoma"/>
            <family val="2"/>
          </rPr>
          <t xml:space="preserve">
Property Management changed. Was: Hutton</t>
        </r>
      </text>
    </comment>
    <comment ref="AW165" authorId="0" shapeId="0" xr:uid="{00000000-0006-0000-0400-000089000000}">
      <text>
        <r>
          <rPr>
            <b/>
            <sz val="9"/>
            <color indexed="81"/>
            <rFont val="Tahoma"/>
            <family val="2"/>
          </rPr>
          <t>Weston, Tanya:</t>
        </r>
        <r>
          <rPr>
            <sz val="9"/>
            <color indexed="81"/>
            <rFont val="Tahoma"/>
            <family val="2"/>
          </rPr>
          <t xml:space="preserve">
cancelled per TL. Emergency service calls</t>
        </r>
      </text>
    </comment>
    <comment ref="V166" authorId="0" shapeId="0" xr:uid="{00000000-0006-0000-0400-00008A000000}">
      <text>
        <r>
          <rPr>
            <b/>
            <sz val="9"/>
            <color indexed="81"/>
            <rFont val="Tahoma"/>
            <family val="2"/>
          </rPr>
          <t>Weston, Tanya:</t>
        </r>
        <r>
          <rPr>
            <sz val="9"/>
            <color indexed="81"/>
            <rFont val="Tahoma"/>
            <family val="2"/>
          </rPr>
          <t xml:space="preserve">
ANNUAL DONE NOV 4/13 (OVERFLOWED INTO NOVEMBER</t>
        </r>
      </text>
    </comment>
    <comment ref="AH166" authorId="0" shapeId="0" xr:uid="{00000000-0006-0000-0400-00008B000000}">
      <text>
        <r>
          <rPr>
            <b/>
            <sz val="9"/>
            <color indexed="81"/>
            <rFont val="Tahoma"/>
            <family val="2"/>
          </rPr>
          <t>Weston, Tanya:</t>
        </r>
        <r>
          <rPr>
            <sz val="9"/>
            <color indexed="81"/>
            <rFont val="Tahoma"/>
            <family val="2"/>
          </rPr>
          <t xml:space="preserve">
overflowed into November 2014. October was really busy:)</t>
        </r>
      </text>
    </comment>
    <comment ref="J169" authorId="0" shapeId="0" xr:uid="{00000000-0006-0000-0400-00008C000000}">
      <text>
        <r>
          <rPr>
            <b/>
            <sz val="9"/>
            <color indexed="81"/>
            <rFont val="Tahoma"/>
            <family val="2"/>
          </rPr>
          <t>Weston, Tanya:</t>
        </r>
        <r>
          <rPr>
            <sz val="9"/>
            <color indexed="81"/>
            <rFont val="Tahoma"/>
            <family val="2"/>
          </rPr>
          <t xml:space="preserve">
RENOS, ASKED TO PUT ON HOLD UNTIL JAN
</t>
        </r>
      </text>
    </comment>
    <comment ref="K169" authorId="0" shapeId="0" xr:uid="{00000000-0006-0000-0400-00008D000000}">
      <text>
        <r>
          <rPr>
            <b/>
            <sz val="9"/>
            <color indexed="81"/>
            <rFont val="Tahoma"/>
            <family val="2"/>
          </rPr>
          <t>Weston, Tanya:</t>
        </r>
        <r>
          <rPr>
            <sz val="9"/>
            <color indexed="81"/>
            <rFont val="Tahoma"/>
            <family val="2"/>
          </rPr>
          <t xml:space="preserve">
contacted several times. - no reply = NO ANNUAL. Under going renos into restaurant.</t>
        </r>
      </text>
    </comment>
    <comment ref="AE171" authorId="0" shapeId="0" xr:uid="{00000000-0006-0000-0400-00008E000000}">
      <text>
        <r>
          <rPr>
            <b/>
            <sz val="9"/>
            <color indexed="81"/>
            <rFont val="Tahoma"/>
            <family val="2"/>
          </rPr>
          <t>Weston, Tanya:</t>
        </r>
        <r>
          <rPr>
            <sz val="9"/>
            <color indexed="81"/>
            <rFont val="Tahoma"/>
            <family val="2"/>
          </rPr>
          <t xml:space="preserve">
ANNUAL BOOKED EARLY AUGUST Not JULY SO NO MONTHLY IN AUGUST</t>
        </r>
      </text>
    </comment>
    <comment ref="CG172" authorId="8" shapeId="0" xr:uid="{00000000-0006-0000-0400-00008F000000}">
      <text>
        <t>[Threaded comment]
Your version of Excel allows you to read this threaded comment; however, any edits to it will get removed if the file is opened in a newer version of Excel. Learn more: https://go.microsoft.com/fwlink/?linkid=870924
Comment:
    Annual Inspection did not happen in February, needs to be recheduled.</t>
      </text>
    </comment>
    <comment ref="AT173" authorId="0" shapeId="0" xr:uid="{00000000-0006-0000-0400-000090000000}">
      <text>
        <r>
          <rPr>
            <b/>
            <sz val="9"/>
            <color indexed="81"/>
            <rFont val="Tahoma"/>
            <family val="2"/>
          </rPr>
          <t>Weston, Tanya:</t>
        </r>
        <r>
          <rPr>
            <sz val="9"/>
            <color indexed="81"/>
            <rFont val="Tahoma"/>
            <family val="2"/>
          </rPr>
          <t xml:space="preserve">
ON HOLD NOV- DEC 2015- JAN 2016 - SITE BEING RENO'D</t>
        </r>
      </text>
    </comment>
    <comment ref="C174" authorId="0" shapeId="0" xr:uid="{00000000-0006-0000-0400-000091000000}">
      <text>
        <r>
          <rPr>
            <b/>
            <sz val="9"/>
            <color indexed="81"/>
            <rFont val="Tahoma"/>
            <family val="2"/>
          </rPr>
          <t>Weston, Tanya:</t>
        </r>
        <r>
          <rPr>
            <sz val="9"/>
            <color indexed="81"/>
            <rFont val="Tahoma"/>
            <family val="2"/>
          </rPr>
          <t xml:space="preserve">
KEYS NO 017- OLD KEYS NO LONGER IN USE</t>
        </r>
      </text>
    </comment>
    <comment ref="AQ174" authorId="0" shapeId="0" xr:uid="{00000000-0006-0000-0400-000092000000}">
      <text>
        <r>
          <rPr>
            <b/>
            <sz val="9"/>
            <color indexed="81"/>
            <rFont val="Tahoma"/>
            <family val="2"/>
          </rPr>
          <t>Weston, Tanya:</t>
        </r>
        <r>
          <rPr>
            <sz val="9"/>
            <color indexed="81"/>
            <rFont val="Tahoma"/>
            <family val="2"/>
          </rPr>
          <t xml:space="preserve">
SITE SOLD EFFECTIVE AUGUST 21.</t>
        </r>
      </text>
    </comment>
    <comment ref="B175" authorId="1" shapeId="0" xr:uid="{00000000-0006-0000-0400-000093000000}">
      <text>
        <r>
          <rPr>
            <b/>
            <sz val="9"/>
            <color indexed="81"/>
            <rFont val="Tahoma"/>
            <family val="2"/>
          </rPr>
          <t>Vogt, Carina:</t>
        </r>
        <r>
          <rPr>
            <sz val="9"/>
            <color indexed="81"/>
            <rFont val="Tahoma"/>
            <family val="2"/>
          </rPr>
          <t xml:space="preserve">
New Property Management. Was: Torrent</t>
        </r>
      </text>
    </comment>
    <comment ref="BS176" authorId="0" shapeId="0" xr:uid="{00000000-0006-0000-0400-000094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J178" authorId="0" shapeId="0" xr:uid="{00000000-0006-0000-0400-000095000000}">
      <text>
        <r>
          <rPr>
            <b/>
            <sz val="9"/>
            <color indexed="81"/>
            <rFont val="Tahoma"/>
            <family val="2"/>
          </rPr>
          <t>Weston, Tanya:</t>
        </r>
        <r>
          <rPr>
            <sz val="9"/>
            <color indexed="81"/>
            <rFont val="Tahoma"/>
            <family val="2"/>
          </rPr>
          <t xml:space="preserve">
convention underway, no test this month, cancelled by Rico.
</t>
        </r>
      </text>
    </comment>
    <comment ref="N178" authorId="0" shapeId="0" xr:uid="{00000000-0006-0000-0400-000096000000}">
      <text>
        <r>
          <rPr>
            <b/>
            <sz val="9"/>
            <color indexed="81"/>
            <rFont val="Tahoma"/>
            <family val="2"/>
          </rPr>
          <t>Weston, Tanya:</t>
        </r>
        <r>
          <rPr>
            <sz val="9"/>
            <color indexed="81"/>
            <rFont val="Tahoma"/>
            <family val="2"/>
          </rPr>
          <t xml:space="preserve">
Rico not available for access.
</t>
        </r>
      </text>
    </comment>
    <comment ref="S178" authorId="0" shapeId="0" xr:uid="{00000000-0006-0000-0400-000097000000}">
      <text>
        <r>
          <rPr>
            <b/>
            <sz val="9"/>
            <color indexed="81"/>
            <rFont val="Tahoma"/>
            <family val="2"/>
          </rPr>
          <t>Weston, Tanya:</t>
        </r>
        <r>
          <rPr>
            <sz val="9"/>
            <color indexed="81"/>
            <rFont val="Tahoma"/>
            <family val="2"/>
          </rPr>
          <t xml:space="preserve">
no reason why no access</t>
        </r>
      </text>
    </comment>
    <comment ref="U178" authorId="0" shapeId="0" xr:uid="{00000000-0006-0000-0400-000098000000}">
      <text>
        <r>
          <rPr>
            <b/>
            <sz val="9"/>
            <color indexed="81"/>
            <rFont val="Tahoma"/>
            <family val="2"/>
          </rPr>
          <t>Weston, Tanya:</t>
        </r>
        <r>
          <rPr>
            <sz val="9"/>
            <color indexed="81"/>
            <rFont val="Tahoma"/>
            <family val="2"/>
          </rPr>
          <t xml:space="preserve">
site had event and asked us not to ring bells.  TL said to charge as were not advised of the change</t>
        </r>
      </text>
    </comment>
    <comment ref="V178" authorId="0" shapeId="0" xr:uid="{00000000-0006-0000-0400-000099000000}">
      <text>
        <r>
          <rPr>
            <b/>
            <sz val="9"/>
            <color indexed="81"/>
            <rFont val="Tahoma"/>
            <family val="2"/>
          </rPr>
          <t>Weston, Tanya:
could not reach site contact for access</t>
        </r>
      </text>
    </comment>
    <comment ref="W178" authorId="0" shapeId="0" xr:uid="{00000000-0006-0000-0400-00009A000000}">
      <text>
        <r>
          <rPr>
            <b/>
            <sz val="9"/>
            <color indexed="81"/>
            <rFont val="Tahoma"/>
            <family val="2"/>
          </rPr>
          <t>Weston, Tanya:</t>
        </r>
        <r>
          <rPr>
            <sz val="9"/>
            <color indexed="81"/>
            <rFont val="Tahoma"/>
            <family val="2"/>
          </rPr>
          <t xml:space="preserve">
ATTENDED BUT TOLD NOT TO TEST THIS MONTH BY RICO.</t>
        </r>
      </text>
    </comment>
    <comment ref="X178" authorId="9" shapeId="0" xr:uid="{00000000-0006-0000-0400-00009B000000}">
      <text>
        <r>
          <rPr>
            <b/>
            <sz val="9"/>
            <color indexed="81"/>
            <rFont val="Tahoma"/>
            <family val="2"/>
          </rPr>
          <t>Blower, Kristin:</t>
        </r>
        <r>
          <rPr>
            <sz val="9"/>
            <color indexed="81"/>
            <rFont val="Tahoma"/>
            <family val="2"/>
          </rPr>
          <t xml:space="preserve">
Rico was on vacay,back was sick 
</t>
        </r>
      </text>
    </comment>
    <comment ref="AH178" authorId="0" shapeId="0" xr:uid="{00000000-0006-0000-0400-00009C000000}">
      <text>
        <r>
          <rPr>
            <b/>
            <sz val="9"/>
            <color indexed="81"/>
            <rFont val="Tahoma"/>
            <family val="2"/>
          </rPr>
          <t>Weston, Tanya:
could not reach site contact for access</t>
        </r>
      </text>
    </comment>
    <comment ref="AI178" authorId="0" shapeId="0" xr:uid="{00000000-0006-0000-0400-00009D000000}">
      <text>
        <r>
          <rPr>
            <b/>
            <sz val="9"/>
            <color indexed="81"/>
            <rFont val="Tahoma"/>
            <family val="2"/>
          </rPr>
          <t>Weston, Tanya:</t>
        </r>
        <r>
          <rPr>
            <sz val="9"/>
            <color indexed="81"/>
            <rFont val="Tahoma"/>
            <family val="2"/>
          </rPr>
          <t xml:space="preserve">
ATTENDED BUT TOLD NOT TO TEST THIS MONTH BY RICO.</t>
        </r>
      </text>
    </comment>
    <comment ref="AJ178" authorId="9" shapeId="0" xr:uid="{00000000-0006-0000-0400-00009E000000}">
      <text>
        <r>
          <rPr>
            <b/>
            <sz val="9"/>
            <color indexed="81"/>
            <rFont val="Tahoma"/>
            <family val="2"/>
          </rPr>
          <t>Blower, Kristin:</t>
        </r>
        <r>
          <rPr>
            <sz val="9"/>
            <color indexed="81"/>
            <rFont val="Tahoma"/>
            <family val="2"/>
          </rPr>
          <t xml:space="preserve">
Rico was on vacay,back was sick 
</t>
        </r>
      </text>
    </comment>
    <comment ref="E189" authorId="0" shapeId="0" xr:uid="{00000000-0006-0000-0400-00009F000000}">
      <text>
        <r>
          <rPr>
            <b/>
            <sz val="9"/>
            <color indexed="81"/>
            <rFont val="Tahoma"/>
            <family val="2"/>
          </rPr>
          <t>Weston, Tanya:</t>
        </r>
        <r>
          <rPr>
            <sz val="9"/>
            <color indexed="81"/>
            <rFont val="Tahoma"/>
            <family val="2"/>
          </rPr>
          <t xml:space="preserve">
</t>
        </r>
      </text>
    </comment>
    <comment ref="O189" authorId="0" shapeId="0" xr:uid="{00000000-0006-0000-0400-0000A0000000}">
      <text>
        <r>
          <rPr>
            <b/>
            <sz val="9"/>
            <color indexed="81"/>
            <rFont val="Tahoma"/>
            <family val="2"/>
          </rPr>
          <t>Weston, Tanya:</t>
        </r>
        <r>
          <rPr>
            <sz val="9"/>
            <color indexed="81"/>
            <rFont val="Tahoma"/>
            <family val="2"/>
          </rPr>
          <t xml:space="preserve">
TRAINED BOB CLEASBY ON MONTHLY</t>
        </r>
      </text>
    </comment>
    <comment ref="CL190" authorId="10" shapeId="0" xr:uid="{00000000-0006-0000-0400-0000A1000000}">
      <text>
        <r>
          <rPr>
            <b/>
            <sz val="9"/>
            <color indexed="81"/>
            <rFont val="Tahoma"/>
            <family val="2"/>
          </rPr>
          <t>Samantha Windrum:</t>
        </r>
        <r>
          <rPr>
            <sz val="9"/>
            <color indexed="81"/>
            <rFont val="Tahoma"/>
            <family val="2"/>
          </rPr>
          <t xml:space="preserve">
Site under construction.</t>
        </r>
      </text>
    </comment>
    <comment ref="CO190" authorId="10" shapeId="0" xr:uid="{00000000-0006-0000-0400-0000A2000000}">
      <text>
        <r>
          <rPr>
            <b/>
            <sz val="9"/>
            <color indexed="81"/>
            <rFont val="Tahoma"/>
            <family val="2"/>
          </rPr>
          <t>Samantha Windrum:</t>
        </r>
        <r>
          <rPr>
            <sz val="9"/>
            <color indexed="81"/>
            <rFont val="Tahoma"/>
            <family val="2"/>
          </rPr>
          <t xml:space="preserve">
Site under construction.</t>
        </r>
      </text>
    </comment>
    <comment ref="BK191" authorId="3" shapeId="0" xr:uid="{00000000-0006-0000-0400-0000A3000000}">
      <text>
        <r>
          <rPr>
            <b/>
            <sz val="9"/>
            <color indexed="81"/>
            <rFont val="Tahoma"/>
            <family val="2"/>
          </rPr>
          <t>Windrum, Samantha:</t>
        </r>
        <r>
          <rPr>
            <sz val="9"/>
            <color indexed="81"/>
            <rFont val="Tahoma"/>
            <family val="2"/>
          </rPr>
          <t xml:space="preserve">
Technician was sick. Site not tested.</t>
        </r>
      </text>
    </comment>
    <comment ref="CA191" authorId="1" shapeId="0" xr:uid="{00000000-0006-0000-0400-0000A4000000}">
      <text>
        <r>
          <rPr>
            <b/>
            <sz val="9"/>
            <color indexed="81"/>
            <rFont val="Tahoma"/>
            <family val="2"/>
          </rPr>
          <t>Vogt, Carina:</t>
        </r>
        <r>
          <rPr>
            <sz val="9"/>
            <color indexed="81"/>
            <rFont val="Tahoma"/>
            <family val="2"/>
          </rPr>
          <t xml:space="preserve">
We got a service call and ran out of time.</t>
        </r>
      </text>
    </comment>
    <comment ref="J192" authorId="0" shapeId="0" xr:uid="{00000000-0006-0000-0400-0000A5000000}">
      <text>
        <r>
          <rPr>
            <b/>
            <sz val="9"/>
            <color indexed="81"/>
            <rFont val="Tahoma"/>
            <family val="2"/>
          </rPr>
          <t>Weston, Tanya:</t>
        </r>
        <r>
          <rPr>
            <sz val="9"/>
            <color indexed="81"/>
            <rFont val="Tahoma"/>
            <family val="2"/>
          </rPr>
          <t xml:space="preserve">
not done in November, Annual done at end of October/Nov.</t>
        </r>
      </text>
    </comment>
    <comment ref="AW193" authorId="0" shapeId="0" xr:uid="{00000000-0006-0000-0400-0000A6000000}">
      <text>
        <r>
          <rPr>
            <b/>
            <sz val="9"/>
            <color indexed="81"/>
            <rFont val="Tahoma"/>
            <family val="2"/>
          </rPr>
          <t>Weston, Tanya:</t>
        </r>
        <r>
          <rPr>
            <sz val="9"/>
            <color indexed="81"/>
            <rFont val="Tahoma"/>
            <family val="2"/>
          </rPr>
          <t xml:space="preserve">
cancelled per TL. Emergency service calls</t>
        </r>
      </text>
    </comment>
    <comment ref="AB194" authorId="0" shapeId="0" xr:uid="{00000000-0006-0000-0400-0000A7000000}">
      <text>
        <r>
          <rPr>
            <b/>
            <sz val="9"/>
            <color indexed="81"/>
            <rFont val="Tahoma"/>
            <family val="2"/>
          </rPr>
          <t>Weston, Tanya:</t>
        </r>
        <r>
          <rPr>
            <sz val="9"/>
            <color indexed="81"/>
            <rFont val="Tahoma"/>
            <family val="2"/>
          </rPr>
          <t xml:space="preserve">
UNDER CONSTRUCTION
NO ACCESS
</t>
        </r>
      </text>
    </comment>
    <comment ref="AE194" authorId="0" shapeId="0" xr:uid="{00000000-0006-0000-0400-0000A8000000}">
      <text>
        <r>
          <rPr>
            <b/>
            <sz val="9"/>
            <color indexed="81"/>
            <rFont val="Tahoma"/>
            <family val="2"/>
          </rPr>
          <t>Weston, Tanya:</t>
        </r>
        <r>
          <rPr>
            <sz val="9"/>
            <color indexed="81"/>
            <rFont val="Tahoma"/>
            <family val="2"/>
          </rPr>
          <t xml:space="preserve">
new panel verifed for mircom.</t>
        </r>
      </text>
    </comment>
    <comment ref="CL198" authorId="10" shapeId="0" xr:uid="{00000000-0006-0000-0400-0000A9000000}">
      <text>
        <r>
          <rPr>
            <b/>
            <sz val="9"/>
            <color indexed="81"/>
            <rFont val="Tahoma"/>
            <family val="2"/>
          </rPr>
          <t>Samantha Windrum:</t>
        </r>
        <r>
          <rPr>
            <sz val="9"/>
            <color indexed="81"/>
            <rFont val="Tahoma"/>
            <family val="2"/>
          </rPr>
          <t xml:space="preserve">
Site had fire drill, done by CS.</t>
        </r>
      </text>
    </comment>
    <comment ref="B203" authorId="1" shapeId="0" xr:uid="{00000000-0006-0000-0400-0000AA000000}">
      <text>
        <r>
          <rPr>
            <b/>
            <sz val="9"/>
            <color indexed="81"/>
            <rFont val="Tahoma"/>
            <family val="2"/>
          </rPr>
          <t>Vogt, Carina:</t>
        </r>
        <r>
          <rPr>
            <sz val="9"/>
            <color indexed="81"/>
            <rFont val="Tahoma"/>
            <family val="2"/>
          </rPr>
          <t xml:space="preserve">
New Prperty Management. Was: Richmond Property Group</t>
        </r>
      </text>
    </comment>
    <comment ref="S206" authorId="0" shapeId="0" xr:uid="{00000000-0006-0000-0400-0000AB000000}">
      <text>
        <r>
          <rPr>
            <b/>
            <sz val="9"/>
            <color indexed="81"/>
            <rFont val="Tahoma"/>
            <family val="2"/>
          </rPr>
          <t>Weston, Tanya:</t>
        </r>
        <r>
          <rPr>
            <sz val="9"/>
            <color indexed="81"/>
            <rFont val="Tahoma"/>
            <family val="2"/>
          </rPr>
          <t xml:space="preserve">
annual done in July but was on paperwork as August… corrected on paperwork for 2014</t>
        </r>
      </text>
    </comment>
    <comment ref="AM206" authorId="0" shapeId="0" xr:uid="{00000000-0006-0000-0400-0000AC000000}">
      <text>
        <r>
          <rPr>
            <b/>
            <sz val="9"/>
            <color indexed="81"/>
            <rFont val="Tahoma"/>
            <family val="2"/>
          </rPr>
          <t>Weston, Tanya:</t>
        </r>
        <r>
          <rPr>
            <sz val="9"/>
            <color indexed="81"/>
            <rFont val="Tahoma"/>
            <family val="2"/>
          </rPr>
          <t xml:space="preserve">
CONSTRUCTION - NO ACCESS
</t>
        </r>
      </text>
    </comment>
    <comment ref="AN206" authorId="0" shapeId="0" xr:uid="{00000000-0006-0000-0400-0000AD000000}">
      <text>
        <r>
          <rPr>
            <b/>
            <sz val="9"/>
            <color indexed="81"/>
            <rFont val="Tahoma"/>
            <family val="2"/>
          </rPr>
          <t>Weston, Tanya:</t>
        </r>
        <r>
          <rPr>
            <sz val="9"/>
            <color indexed="81"/>
            <rFont val="Tahoma"/>
            <family val="2"/>
          </rPr>
          <t xml:space="preserve">
CONSTRUCTION - NO ACCESS
</t>
        </r>
      </text>
    </comment>
    <comment ref="AO206" authorId="0" shapeId="0" xr:uid="{00000000-0006-0000-0400-0000AE000000}">
      <text>
        <r>
          <rPr>
            <b/>
            <sz val="9"/>
            <color indexed="81"/>
            <rFont val="Tahoma"/>
            <family val="2"/>
          </rPr>
          <t>Weston, Tanya:</t>
        </r>
        <r>
          <rPr>
            <sz val="9"/>
            <color indexed="81"/>
            <rFont val="Tahoma"/>
            <family val="2"/>
          </rPr>
          <t xml:space="preserve">
CONSTRUCTION - NO ACCESS
</t>
        </r>
      </text>
    </comment>
    <comment ref="AP206" authorId="0" shapeId="0" xr:uid="{00000000-0006-0000-0400-0000AF000000}">
      <text>
        <r>
          <rPr>
            <b/>
            <sz val="9"/>
            <color indexed="81"/>
            <rFont val="Tahoma"/>
            <family val="2"/>
          </rPr>
          <t>Weston, Tanya:</t>
        </r>
        <r>
          <rPr>
            <sz val="9"/>
            <color indexed="81"/>
            <rFont val="Tahoma"/>
            <family val="2"/>
          </rPr>
          <t xml:space="preserve">
CONSTRUCTION - NO ACCESS
</t>
        </r>
      </text>
    </comment>
    <comment ref="AQ206" authorId="0" shapeId="0" xr:uid="{00000000-0006-0000-0400-0000B0000000}">
      <text>
        <r>
          <rPr>
            <b/>
            <sz val="9"/>
            <color indexed="81"/>
            <rFont val="Tahoma"/>
            <family val="2"/>
          </rPr>
          <t>Weston, Tanya:</t>
        </r>
        <r>
          <rPr>
            <sz val="9"/>
            <color indexed="81"/>
            <rFont val="Tahoma"/>
            <family val="2"/>
          </rPr>
          <t xml:space="preserve">
CONSTRUCTION - NO ACCESS
</t>
        </r>
      </text>
    </comment>
    <comment ref="O209" authorId="0" shapeId="0" xr:uid="{00000000-0006-0000-0400-0000B1000000}">
      <text>
        <r>
          <rPr>
            <b/>
            <sz val="9"/>
            <color indexed="81"/>
            <rFont val="Tahoma"/>
            <family val="2"/>
          </rPr>
          <t>Weston, Tanya:</t>
        </r>
        <r>
          <rPr>
            <sz val="9"/>
            <color indexed="81"/>
            <rFont val="Tahoma"/>
            <family val="2"/>
          </rPr>
          <t xml:space="preserve">
NOW DONE BY SITE</t>
        </r>
      </text>
    </comment>
    <comment ref="AA209" authorId="0" shapeId="0" xr:uid="{00000000-0006-0000-0400-0000B2000000}">
      <text>
        <r>
          <rPr>
            <b/>
            <sz val="9"/>
            <color indexed="81"/>
            <rFont val="Tahoma"/>
            <family val="2"/>
          </rPr>
          <t>Weston, Tanya:</t>
        </r>
        <r>
          <rPr>
            <sz val="9"/>
            <color indexed="81"/>
            <rFont val="Tahoma"/>
            <family val="2"/>
          </rPr>
          <t xml:space="preserve">
NOW DONE BY SITE</t>
        </r>
      </text>
    </comment>
    <comment ref="AM209" authorId="0" shapeId="0" xr:uid="{00000000-0006-0000-0400-0000B3000000}">
      <text>
        <r>
          <rPr>
            <b/>
            <sz val="9"/>
            <color indexed="81"/>
            <rFont val="Tahoma"/>
            <family val="2"/>
          </rPr>
          <t>Weston, Tanya:</t>
        </r>
        <r>
          <rPr>
            <sz val="9"/>
            <color indexed="81"/>
            <rFont val="Tahoma"/>
            <family val="2"/>
          </rPr>
          <t xml:space="preserve">
NOW DONE BY SITE</t>
        </r>
      </text>
    </comment>
    <comment ref="DA210" authorId="0" shapeId="0" xr:uid="{00000000-0006-0000-0400-0000B4000000}">
      <text>
        <r>
          <rPr>
            <b/>
            <sz val="9"/>
            <color indexed="81"/>
            <rFont val="Tahoma"/>
            <family val="2"/>
          </rPr>
          <t>Weston, Tanya:</t>
        </r>
        <r>
          <rPr>
            <sz val="9"/>
            <color indexed="81"/>
            <rFont val="Tahoma"/>
            <family val="2"/>
          </rPr>
          <t xml:space="preserve">
tech sick - monthly cancelled
</t>
        </r>
      </text>
    </comment>
    <comment ref="AW211" authorId="0" shapeId="0" xr:uid="{00000000-0006-0000-0400-0000B5000000}">
      <text>
        <r>
          <rPr>
            <b/>
            <sz val="9"/>
            <color indexed="81"/>
            <rFont val="Tahoma"/>
            <family val="2"/>
          </rPr>
          <t>Weston, Tanya:</t>
        </r>
        <r>
          <rPr>
            <sz val="9"/>
            <color indexed="81"/>
            <rFont val="Tahoma"/>
            <family val="2"/>
          </rPr>
          <t xml:space="preserve">
cancelled per TL. Emergency service calls</t>
        </r>
      </text>
    </comment>
    <comment ref="AW213" authorId="0" shapeId="0" xr:uid="{00000000-0006-0000-0400-0000B6000000}">
      <text>
        <r>
          <rPr>
            <b/>
            <sz val="9"/>
            <color indexed="81"/>
            <rFont val="Tahoma"/>
            <family val="2"/>
          </rPr>
          <t>Weston, Tanya:</t>
        </r>
        <r>
          <rPr>
            <sz val="9"/>
            <color indexed="81"/>
            <rFont val="Tahoma"/>
            <family val="2"/>
          </rPr>
          <t xml:space="preserve">
invoiced separately on #</t>
        </r>
      </text>
    </comment>
    <comment ref="BS214" authorId="0" shapeId="0" xr:uid="{00000000-0006-0000-0400-0000B7000000}">
      <text>
        <r>
          <rPr>
            <b/>
            <sz val="9"/>
            <color indexed="81"/>
            <rFont val="Tahoma"/>
            <family val="2"/>
          </rPr>
          <t>Weston, Tanya:</t>
        </r>
        <r>
          <rPr>
            <sz val="9"/>
            <color indexed="81"/>
            <rFont val="Tahoma"/>
            <family val="2"/>
          </rPr>
          <t xml:space="preserve">
see note: 2 FA panel emergencies on December 6 - had to cancel the last few sites
</t>
        </r>
      </text>
    </comment>
    <comment ref="W215" authorId="0" shapeId="0" xr:uid="{00000000-0006-0000-0400-0000B8000000}">
      <text>
        <r>
          <rPr>
            <b/>
            <sz val="9"/>
            <color indexed="81"/>
            <rFont val="Tahoma"/>
            <family val="2"/>
          </rPr>
          <t>Weston, Tanya:</t>
        </r>
        <r>
          <rPr>
            <sz val="9"/>
            <color indexed="81"/>
            <rFont val="Tahoma"/>
            <family val="2"/>
          </rPr>
          <t xml:space="preserve">
SITE SCHEDULED ANNUAL IN DECEMBER. DID NOT ATTEND.</t>
        </r>
      </text>
    </comment>
    <comment ref="AE215" authorId="11" shapeId="0" xr:uid="{00000000-0006-0000-0400-0000B9000000}">
      <text>
        <r>
          <rPr>
            <b/>
            <sz val="9"/>
            <color indexed="81"/>
            <rFont val="Tahoma"/>
            <family val="2"/>
          </rPr>
          <t>Mumford, Elizabeth:</t>
        </r>
        <r>
          <rPr>
            <sz val="9"/>
            <color indexed="81"/>
            <rFont val="Tahoma"/>
            <family val="2"/>
          </rPr>
          <t xml:space="preserve">
MISSED DUE TO LATE START &amp; ONLY 1 TECH-OTHER TECH CALLED TO EMERGENCY</t>
        </r>
      </text>
    </comment>
    <comment ref="AB217" authorId="0" shapeId="0" xr:uid="{00000000-0006-0000-0400-0000BA000000}">
      <text>
        <r>
          <rPr>
            <b/>
            <sz val="9"/>
            <color indexed="81"/>
            <rFont val="Tahoma"/>
            <family val="2"/>
          </rPr>
          <t>Weston, Tanya:</t>
        </r>
        <r>
          <rPr>
            <sz val="9"/>
            <color indexed="81"/>
            <rFont val="Tahoma"/>
            <family val="2"/>
          </rPr>
          <t xml:space="preserve">
MAY 2014 - FIRE IN KITCHEN, SITE CLOSED.</t>
        </r>
      </text>
    </comment>
    <comment ref="AC217" authorId="0" shapeId="0" xr:uid="{00000000-0006-0000-0400-0000BB000000}">
      <text>
        <r>
          <rPr>
            <b/>
            <sz val="9"/>
            <color indexed="81"/>
            <rFont val="Tahoma"/>
            <family val="2"/>
          </rPr>
          <t>Weston, Tanya:</t>
        </r>
        <r>
          <rPr>
            <sz val="9"/>
            <color indexed="81"/>
            <rFont val="Tahoma"/>
            <family val="2"/>
          </rPr>
          <t xml:space="preserve">
MAY 2014 - FIRE IN KITCHEN, SITE CLOSED.</t>
        </r>
      </text>
    </comment>
    <comment ref="AD217" authorId="0" shapeId="0" xr:uid="{00000000-0006-0000-0400-0000BC000000}">
      <text>
        <r>
          <rPr>
            <b/>
            <sz val="9"/>
            <color indexed="81"/>
            <rFont val="Tahoma"/>
            <family val="2"/>
          </rPr>
          <t>Weston, Tanya:</t>
        </r>
        <r>
          <rPr>
            <sz val="9"/>
            <color indexed="81"/>
            <rFont val="Tahoma"/>
            <family val="2"/>
          </rPr>
          <t xml:space="preserve">
MAY 2014 - FIRE IN KITCHEN, SITE CLOSED.</t>
        </r>
      </text>
    </comment>
    <comment ref="AE217" authorId="0" shapeId="0" xr:uid="{00000000-0006-0000-0400-0000BD000000}">
      <text>
        <r>
          <rPr>
            <b/>
            <sz val="9"/>
            <color indexed="81"/>
            <rFont val="Tahoma"/>
            <family val="2"/>
          </rPr>
          <t>Weston, Tanya:</t>
        </r>
        <r>
          <rPr>
            <sz val="9"/>
            <color indexed="81"/>
            <rFont val="Tahoma"/>
            <family val="2"/>
          </rPr>
          <t xml:space="preserve">
MAY 2014 - FIRE IN KITCHEN, SITE CLOSED.</t>
        </r>
      </text>
    </comment>
    <comment ref="AF217" authorId="0" shapeId="0" xr:uid="{00000000-0006-0000-0400-0000BE000000}">
      <text>
        <r>
          <rPr>
            <b/>
            <sz val="9"/>
            <color indexed="81"/>
            <rFont val="Tahoma"/>
            <family val="2"/>
          </rPr>
          <t>Weston, Tanya:</t>
        </r>
        <r>
          <rPr>
            <sz val="9"/>
            <color indexed="81"/>
            <rFont val="Tahoma"/>
            <family val="2"/>
          </rPr>
          <t xml:space="preserve">
MAY 2014 - FIRE IN KITCHEN, SITE CLOSED.</t>
        </r>
      </text>
    </comment>
    <comment ref="AG217" authorId="0" shapeId="0" xr:uid="{00000000-0006-0000-0400-0000BF000000}">
      <text>
        <r>
          <rPr>
            <b/>
            <sz val="9"/>
            <color indexed="81"/>
            <rFont val="Tahoma"/>
            <family val="2"/>
          </rPr>
          <t>Weston, Tanya:</t>
        </r>
        <r>
          <rPr>
            <sz val="9"/>
            <color indexed="81"/>
            <rFont val="Tahoma"/>
            <family val="2"/>
          </rPr>
          <t xml:space="preserve">
MAY 2014 - FIRE IN KITCHEN, SITE CLOSED.</t>
        </r>
      </text>
    </comment>
    <comment ref="DA218" authorId="0" shapeId="0" xr:uid="{00000000-0006-0000-0400-0000C0000000}">
      <text>
        <r>
          <rPr>
            <b/>
            <sz val="9"/>
            <color indexed="81"/>
            <rFont val="Tahoma"/>
            <family val="2"/>
          </rPr>
          <t>Weston, Tanya:</t>
        </r>
        <r>
          <rPr>
            <sz val="9"/>
            <color indexed="81"/>
            <rFont val="Tahoma"/>
            <family val="2"/>
          </rPr>
          <t xml:space="preserve">
tech sick - monthly cancelled
</t>
        </r>
      </text>
    </comment>
    <comment ref="AI219" authorId="0" shapeId="0" xr:uid="{00000000-0006-0000-0400-0000C1000000}">
      <text>
        <r>
          <rPr>
            <b/>
            <sz val="9"/>
            <color indexed="81"/>
            <rFont val="Tahoma"/>
            <family val="2"/>
          </rPr>
          <t>Weston, Tanya:</t>
        </r>
        <r>
          <rPr>
            <sz val="9"/>
            <color indexed="81"/>
            <rFont val="Tahoma"/>
            <family val="2"/>
          </rPr>
          <t xml:space="preserve">
taught monthly, need to invoice for training and november monthly</t>
        </r>
      </text>
    </comment>
    <comment ref="CK220" authorId="5" shapeId="0" xr:uid="{00000000-0006-0000-0400-0000C2000000}">
      <text>
        <r>
          <rPr>
            <b/>
            <sz val="9"/>
            <color indexed="81"/>
            <rFont val="Tahoma"/>
            <family val="2"/>
          </rPr>
          <t>Oldfield, Arlene:</t>
        </r>
        <r>
          <rPr>
            <sz val="9"/>
            <color indexed="81"/>
            <rFont val="Tahoma"/>
            <family val="2"/>
          </rPr>
          <t xml:space="preserve">
Did not charge for this month on inv. 18268 because we did the annual inspection June 2019 - should not have done both (ao)</t>
        </r>
      </text>
    </comment>
    <comment ref="AM222" authorId="0" shapeId="0" xr:uid="{00000000-0006-0000-0400-0000C3000000}">
      <text>
        <r>
          <rPr>
            <b/>
            <sz val="9"/>
            <color indexed="81"/>
            <rFont val="Tahoma"/>
            <family val="2"/>
          </rPr>
          <t>Weston, Tanya:</t>
        </r>
        <r>
          <rPr>
            <sz val="9"/>
            <color indexed="81"/>
            <rFont val="Tahoma"/>
            <family val="2"/>
          </rPr>
          <t xml:space="preserve">
ANNUAL NOT DONE IN APRIL. SCHEDULED FOR MAY. INVOICE ANYWAY PER TW/TL</t>
        </r>
      </text>
    </comment>
    <comment ref="DA223" authorId="12" shapeId="0" xr:uid="{00000000-0006-0000-0400-0000C4000000}">
      <text>
        <t>[Threaded comment]
Your version of Excel allows you to read this threaded comment; however, any edits to it will get removed if the file is opened in a newer version of Excel. Learn more: https://go.microsoft.com/fwlink/?linkid=870924
Comment:
    Monitoring company information changed. Did not have it well on site. Continue next month.</t>
      </text>
    </comment>
    <comment ref="DA225" authorId="0" shapeId="0" xr:uid="{00000000-0006-0000-0400-0000C5000000}">
      <text>
        <r>
          <rPr>
            <b/>
            <sz val="9"/>
            <color indexed="81"/>
            <rFont val="Tahoma"/>
            <family val="2"/>
          </rPr>
          <t>Weston, Tanya:</t>
        </r>
        <r>
          <rPr>
            <sz val="9"/>
            <color indexed="81"/>
            <rFont val="Tahoma"/>
            <family val="2"/>
          </rPr>
          <t xml:space="preserve">
tech sick - monthly cancelled
</t>
        </r>
      </text>
    </comment>
    <comment ref="DA226" authorId="0" shapeId="0" xr:uid="{00000000-0006-0000-0400-0000C6000000}">
      <text>
        <r>
          <rPr>
            <b/>
            <sz val="9"/>
            <color indexed="81"/>
            <rFont val="Tahoma"/>
            <family val="2"/>
          </rPr>
          <t>Weston, Tanya:</t>
        </r>
        <r>
          <rPr>
            <sz val="9"/>
            <color indexed="81"/>
            <rFont val="Tahoma"/>
            <family val="2"/>
          </rPr>
          <t xml:space="preserve">
tech sick - monthly cancelled
</t>
        </r>
      </text>
    </comment>
    <comment ref="DA227" authorId="0" shapeId="0" xr:uid="{00000000-0006-0000-0400-0000C7000000}">
      <text>
        <r>
          <rPr>
            <b/>
            <sz val="9"/>
            <color indexed="81"/>
            <rFont val="Tahoma"/>
            <family val="2"/>
          </rPr>
          <t>Weston, Tanya:</t>
        </r>
        <r>
          <rPr>
            <sz val="9"/>
            <color indexed="81"/>
            <rFont val="Tahoma"/>
            <family val="2"/>
          </rPr>
          <t xml:space="preserve">
tech sick - monthly cancelled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Weston, Tanya</author>
    <author>Blower, Kristin</author>
    <author>Windrum, Samantha</author>
    <author>Mumford, Elizabeth</author>
    <author>Mahoney, Leslie</author>
  </authors>
  <commentList>
    <comment ref="AR1" authorId="0" shapeId="0" xr:uid="{00000000-0006-0000-0500-000001000000}">
      <text>
        <r>
          <rPr>
            <b/>
            <sz val="9"/>
            <color indexed="81"/>
            <rFont val="Tahoma"/>
            <family val="2"/>
          </rPr>
          <t>Weston, Tanya:</t>
        </r>
        <r>
          <rPr>
            <sz val="9"/>
            <color indexed="81"/>
            <rFont val="Tahoma"/>
            <family val="2"/>
          </rPr>
          <t xml:space="preserve">
1ST THURS - TECHS CALLED AWAY TO EMERGENCY SERVICE CALL.  SITE RECORD FILLED OUT IN OCTOBER WHEN DONE.
TO BE INVOICED ANYWAY PER TL</t>
        </r>
      </text>
    </comment>
    <comment ref="Y4" authorId="0" shapeId="0" xr:uid="{00000000-0006-0000-0500-000002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J5" authorId="0" shapeId="0" xr:uid="{00000000-0006-0000-0500-000003000000}">
      <text>
        <r>
          <rPr>
            <b/>
            <sz val="9"/>
            <color indexed="81"/>
            <rFont val="Tahoma"/>
            <family val="2"/>
          </rPr>
          <t>Weston, Tanya:</t>
        </r>
        <r>
          <rPr>
            <sz val="9"/>
            <color indexed="81"/>
            <rFont val="Tahoma"/>
            <family val="2"/>
          </rPr>
          <t xml:space="preserve">
not done in November, Annual done at end of October/Nov.</t>
        </r>
      </text>
    </comment>
    <comment ref="AE7" authorId="0" shapeId="0" xr:uid="{00000000-0006-0000-0500-000004000000}">
      <text>
        <r>
          <rPr>
            <b/>
            <sz val="9"/>
            <color indexed="81"/>
            <rFont val="Tahoma"/>
            <family val="2"/>
          </rPr>
          <t>Weston, Tanya:</t>
        </r>
        <r>
          <rPr>
            <sz val="9"/>
            <color indexed="81"/>
            <rFont val="Tahoma"/>
            <family val="2"/>
          </rPr>
          <t xml:space="preserve">
DID NOT ATTEND, EMERGENCY CALL UNABLE TO COMPLETE MONTHLY TESTING</t>
        </r>
      </text>
    </comment>
    <comment ref="AW7" authorId="0" shapeId="0" xr:uid="{00000000-0006-0000-0500-000005000000}">
      <text>
        <r>
          <rPr>
            <b/>
            <sz val="9"/>
            <color indexed="81"/>
            <rFont val="Tahoma"/>
            <family val="2"/>
          </rPr>
          <t>Weston, Tanya:</t>
        </r>
        <r>
          <rPr>
            <sz val="9"/>
            <color indexed="81"/>
            <rFont val="Tahoma"/>
            <family val="2"/>
          </rPr>
          <t xml:space="preserve">
cancelled per TL. Emergency service calls</t>
        </r>
      </text>
    </comment>
    <comment ref="BD8" authorId="0" shapeId="0" xr:uid="{00000000-0006-0000-0500-000006000000}">
      <text>
        <r>
          <rPr>
            <b/>
            <sz val="9"/>
            <color indexed="81"/>
            <rFont val="Tahoma"/>
            <family val="2"/>
          </rPr>
          <t>Weston, Tanya:</t>
        </r>
        <r>
          <rPr>
            <sz val="9"/>
            <color indexed="81"/>
            <rFont val="Tahoma"/>
            <family val="2"/>
          </rPr>
          <t xml:space="preserve">
attended but new panel being installed...</t>
        </r>
      </text>
    </comment>
    <comment ref="AD10" authorId="0" shapeId="0" xr:uid="{00000000-0006-0000-0500-000007000000}">
      <text>
        <r>
          <rPr>
            <b/>
            <sz val="9"/>
            <color indexed="81"/>
            <rFont val="Tahoma"/>
            <family val="2"/>
          </rPr>
          <t>Weston, Tanya:</t>
        </r>
        <r>
          <rPr>
            <sz val="9"/>
            <color indexed="81"/>
            <rFont val="Tahoma"/>
            <family val="2"/>
          </rPr>
          <t xml:space="preserve">
annual due June bu5 done July 4th.  No MBT either June or July</t>
        </r>
      </text>
    </comment>
    <comment ref="AW10" authorId="0" shapeId="0" xr:uid="{00000000-0006-0000-0500-000008000000}">
      <text>
        <r>
          <rPr>
            <b/>
            <sz val="9"/>
            <color indexed="81"/>
            <rFont val="Tahoma"/>
            <family val="2"/>
          </rPr>
          <t>Weston, Tanya:</t>
        </r>
        <r>
          <rPr>
            <sz val="9"/>
            <color indexed="81"/>
            <rFont val="Tahoma"/>
            <family val="2"/>
          </rPr>
          <t xml:space="preserve">
cancelled per TL. Emergency service calls</t>
        </r>
      </text>
    </comment>
    <comment ref="Q11" authorId="0" shapeId="0" xr:uid="{00000000-0006-0000-0500-000009000000}">
      <text>
        <r>
          <rPr>
            <b/>
            <sz val="9"/>
            <color indexed="81"/>
            <rFont val="Tahoma"/>
            <family val="2"/>
          </rPr>
          <t>Weston, Tanya:</t>
        </r>
        <r>
          <rPr>
            <sz val="9"/>
            <color indexed="81"/>
            <rFont val="Tahoma"/>
            <family val="2"/>
          </rPr>
          <t xml:space="preserve">
RESTART MONTHLY BELL TESTS June 5, 2013</t>
        </r>
      </text>
    </comment>
    <comment ref="AW13" authorId="0" shapeId="0" xr:uid="{00000000-0006-0000-0500-00000A000000}">
      <text>
        <r>
          <rPr>
            <b/>
            <sz val="9"/>
            <color indexed="81"/>
            <rFont val="Tahoma"/>
            <family val="2"/>
          </rPr>
          <t>Weston, Tanya:</t>
        </r>
        <r>
          <rPr>
            <sz val="9"/>
            <color indexed="81"/>
            <rFont val="Tahoma"/>
            <family val="2"/>
          </rPr>
          <t xml:space="preserve">
cancelled per TL. Emergency service calls</t>
        </r>
      </text>
    </comment>
    <comment ref="Q15" authorId="0" shapeId="0" xr:uid="{00000000-0006-0000-0500-00000B000000}">
      <text>
        <r>
          <rPr>
            <b/>
            <sz val="9"/>
            <color indexed="81"/>
            <rFont val="Tahoma"/>
            <family val="2"/>
          </rPr>
          <t>Weston, Tanya:</t>
        </r>
        <r>
          <rPr>
            <sz val="9"/>
            <color indexed="81"/>
            <rFont val="Tahoma"/>
            <family val="2"/>
          </rPr>
          <t xml:space="preserve">
KEY MISSING FROM LOCKBOX, ELEC RM LOCKED AND NO HOULE ONSITE</t>
        </r>
      </text>
    </comment>
    <comment ref="S15" authorId="0" shapeId="0" xr:uid="{00000000-0006-0000-0500-00000C000000}">
      <text>
        <r>
          <rPr>
            <b/>
            <sz val="9"/>
            <color indexed="81"/>
            <rFont val="Tahoma"/>
            <family val="2"/>
          </rPr>
          <t>Weston, Tanya:</t>
        </r>
        <r>
          <rPr>
            <sz val="9"/>
            <color indexed="81"/>
            <rFont val="Tahoma"/>
            <family val="2"/>
          </rPr>
          <t xml:space="preserve">
requested by site to not attend - art show (Robert Bateman)</t>
        </r>
      </text>
    </comment>
    <comment ref="AC16" authorId="0" shapeId="0" xr:uid="{00000000-0006-0000-0500-00000D000000}">
      <text>
        <r>
          <rPr>
            <b/>
            <sz val="9"/>
            <color indexed="81"/>
            <rFont val="Tahoma"/>
            <family val="2"/>
          </rPr>
          <t>Weston, Tanya:</t>
        </r>
        <r>
          <rPr>
            <sz val="9"/>
            <color indexed="81"/>
            <rFont val="Tahoma"/>
            <family val="2"/>
          </rPr>
          <t xml:space="preserve">
NA - FOB did not work
new </t>
        </r>
      </text>
    </comment>
    <comment ref="AW16" authorId="0" shapeId="0" xr:uid="{00000000-0006-0000-0500-00000E000000}">
      <text>
        <r>
          <rPr>
            <b/>
            <sz val="9"/>
            <color indexed="81"/>
            <rFont val="Tahoma"/>
            <family val="2"/>
          </rPr>
          <t>Weston, Tanya:</t>
        </r>
        <r>
          <rPr>
            <sz val="9"/>
            <color indexed="81"/>
            <rFont val="Tahoma"/>
            <family val="2"/>
          </rPr>
          <t xml:space="preserve">
cancelled per TL. Emergency service calls</t>
        </r>
      </text>
    </comment>
    <comment ref="J17" authorId="0" shapeId="0" xr:uid="{00000000-0006-0000-0500-00000F000000}">
      <text>
        <r>
          <rPr>
            <b/>
            <sz val="9"/>
            <color indexed="81"/>
            <rFont val="Tahoma"/>
            <family val="2"/>
          </rPr>
          <t>Weston, Tanya:</t>
        </r>
        <r>
          <rPr>
            <sz val="9"/>
            <color indexed="81"/>
            <rFont val="Tahoma"/>
            <family val="2"/>
          </rPr>
          <t xml:space="preserve">
convention underway, no test this month, cancelled by Rico.
</t>
        </r>
      </text>
    </comment>
    <comment ref="N17" authorId="0" shapeId="0" xr:uid="{00000000-0006-0000-0500-000010000000}">
      <text>
        <r>
          <rPr>
            <b/>
            <sz val="9"/>
            <color indexed="81"/>
            <rFont val="Tahoma"/>
            <family val="2"/>
          </rPr>
          <t>Weston, Tanya:</t>
        </r>
        <r>
          <rPr>
            <sz val="9"/>
            <color indexed="81"/>
            <rFont val="Tahoma"/>
            <family val="2"/>
          </rPr>
          <t xml:space="preserve">
Rico not available for access.
</t>
        </r>
      </text>
    </comment>
    <comment ref="S17" authorId="0" shapeId="0" xr:uid="{00000000-0006-0000-0500-000011000000}">
      <text>
        <r>
          <rPr>
            <b/>
            <sz val="9"/>
            <color indexed="81"/>
            <rFont val="Tahoma"/>
            <family val="2"/>
          </rPr>
          <t>Weston, Tanya:</t>
        </r>
        <r>
          <rPr>
            <sz val="9"/>
            <color indexed="81"/>
            <rFont val="Tahoma"/>
            <family val="2"/>
          </rPr>
          <t xml:space="preserve">
no reason why no access</t>
        </r>
      </text>
    </comment>
    <comment ref="U17" authorId="0" shapeId="0" xr:uid="{00000000-0006-0000-0500-000012000000}">
      <text>
        <r>
          <rPr>
            <b/>
            <sz val="9"/>
            <color indexed="81"/>
            <rFont val="Tahoma"/>
            <family val="2"/>
          </rPr>
          <t>Weston, Tanya:</t>
        </r>
        <r>
          <rPr>
            <sz val="9"/>
            <color indexed="81"/>
            <rFont val="Tahoma"/>
            <family val="2"/>
          </rPr>
          <t xml:space="preserve">
site had event and asked us not to ring bells.  TL said to charge as were not advised of the change</t>
        </r>
      </text>
    </comment>
    <comment ref="V17" authorId="0" shapeId="0" xr:uid="{00000000-0006-0000-0500-000013000000}">
      <text>
        <r>
          <rPr>
            <b/>
            <sz val="9"/>
            <color indexed="81"/>
            <rFont val="Tahoma"/>
            <family val="2"/>
          </rPr>
          <t>Weston, Tanya:
could not reach site contact for access</t>
        </r>
      </text>
    </comment>
    <comment ref="W17" authorId="0" shapeId="0" xr:uid="{00000000-0006-0000-0500-000014000000}">
      <text>
        <r>
          <rPr>
            <b/>
            <sz val="9"/>
            <color indexed="81"/>
            <rFont val="Tahoma"/>
            <family val="2"/>
          </rPr>
          <t>Weston, Tanya:</t>
        </r>
        <r>
          <rPr>
            <sz val="9"/>
            <color indexed="81"/>
            <rFont val="Tahoma"/>
            <family val="2"/>
          </rPr>
          <t xml:space="preserve">
ATTENDED BUT TOLD NOT TO TEST THIS MONTH BY RICO.</t>
        </r>
      </text>
    </comment>
    <comment ref="X17" authorId="1" shapeId="0" xr:uid="{00000000-0006-0000-0500-000015000000}">
      <text>
        <r>
          <rPr>
            <b/>
            <sz val="9"/>
            <color indexed="81"/>
            <rFont val="Tahoma"/>
            <family val="2"/>
          </rPr>
          <t>Blower, Kristin:</t>
        </r>
        <r>
          <rPr>
            <sz val="9"/>
            <color indexed="81"/>
            <rFont val="Tahoma"/>
            <family val="2"/>
          </rPr>
          <t xml:space="preserve">
Rico was on vacay,back was sick 
</t>
        </r>
      </text>
    </comment>
    <comment ref="AH17" authorId="0" shapeId="0" xr:uid="{00000000-0006-0000-0500-000016000000}">
      <text>
        <r>
          <rPr>
            <b/>
            <sz val="9"/>
            <color indexed="81"/>
            <rFont val="Tahoma"/>
            <family val="2"/>
          </rPr>
          <t>Weston, Tanya:
could not reach site contact for access</t>
        </r>
      </text>
    </comment>
    <comment ref="AI17" authorId="0" shapeId="0" xr:uid="{00000000-0006-0000-0500-000017000000}">
      <text>
        <r>
          <rPr>
            <b/>
            <sz val="9"/>
            <color indexed="81"/>
            <rFont val="Tahoma"/>
            <family val="2"/>
          </rPr>
          <t>Weston, Tanya:</t>
        </r>
        <r>
          <rPr>
            <sz val="9"/>
            <color indexed="81"/>
            <rFont val="Tahoma"/>
            <family val="2"/>
          </rPr>
          <t xml:space="preserve">
ATTENDED BUT TOLD NOT TO TEST THIS MONTH BY RICO.</t>
        </r>
      </text>
    </comment>
    <comment ref="AJ17" authorId="1" shapeId="0" xr:uid="{00000000-0006-0000-0500-000018000000}">
      <text>
        <r>
          <rPr>
            <b/>
            <sz val="9"/>
            <color indexed="81"/>
            <rFont val="Tahoma"/>
            <family val="2"/>
          </rPr>
          <t>Blower, Kristin:</t>
        </r>
        <r>
          <rPr>
            <sz val="9"/>
            <color indexed="81"/>
            <rFont val="Tahoma"/>
            <family val="2"/>
          </rPr>
          <t xml:space="preserve">
Rico was on vacay,back was sick 
</t>
        </r>
      </text>
    </comment>
    <comment ref="AW20" authorId="0" shapeId="0" xr:uid="{00000000-0006-0000-0500-000019000000}">
      <text>
        <r>
          <rPr>
            <b/>
            <sz val="9"/>
            <color indexed="81"/>
            <rFont val="Tahoma"/>
            <family val="2"/>
          </rPr>
          <t>Weston, Tanya:</t>
        </r>
        <r>
          <rPr>
            <sz val="9"/>
            <color indexed="81"/>
            <rFont val="Tahoma"/>
            <family val="2"/>
          </rPr>
          <t xml:space="preserve">
cancelled per TL. Emergency service calls</t>
        </r>
      </text>
    </comment>
    <comment ref="BI21" authorId="2" shapeId="0" xr:uid="{00000000-0006-0000-0500-00001A000000}">
      <text>
        <r>
          <rPr>
            <b/>
            <sz val="9"/>
            <color indexed="81"/>
            <rFont val="Tahoma"/>
            <family val="2"/>
          </rPr>
          <t>Windrum, Samantha:</t>
        </r>
        <r>
          <rPr>
            <sz val="9"/>
            <color indexed="81"/>
            <rFont val="Tahoma"/>
            <family val="2"/>
          </rPr>
          <t xml:space="preserve">
Annual scheduled for February 1st, 2017. Will not be going to this site on 2nd Wed.</t>
        </r>
      </text>
    </comment>
    <comment ref="V24" authorId="0" shapeId="0" xr:uid="{00000000-0006-0000-0500-00001B000000}">
      <text>
        <r>
          <rPr>
            <b/>
            <sz val="9"/>
            <color indexed="81"/>
            <rFont val="Tahoma"/>
            <family val="2"/>
          </rPr>
          <t>Weston, Tanya:</t>
        </r>
        <r>
          <rPr>
            <sz val="9"/>
            <color indexed="81"/>
            <rFont val="Tahoma"/>
            <family val="2"/>
          </rPr>
          <t xml:space="preserve">
ANNUAL DONE NOV 4/13 (OVERFLOWED INTO NOVEMBER</t>
        </r>
      </text>
    </comment>
    <comment ref="AH24" authorId="0" shapeId="0" xr:uid="{00000000-0006-0000-0500-00001C000000}">
      <text>
        <r>
          <rPr>
            <b/>
            <sz val="9"/>
            <color indexed="81"/>
            <rFont val="Tahoma"/>
            <family val="2"/>
          </rPr>
          <t>Weston, Tanya:</t>
        </r>
        <r>
          <rPr>
            <sz val="9"/>
            <color indexed="81"/>
            <rFont val="Tahoma"/>
            <family val="2"/>
          </rPr>
          <t xml:space="preserve">
overflowed into November 2014. October was really busy:)</t>
        </r>
      </text>
    </comment>
    <comment ref="W28" authorId="0" shapeId="0" xr:uid="{00000000-0006-0000-0500-00001D000000}">
      <text>
        <r>
          <rPr>
            <b/>
            <sz val="9"/>
            <color indexed="81"/>
            <rFont val="Tahoma"/>
            <family val="2"/>
          </rPr>
          <t>Weston, Tanya:</t>
        </r>
        <r>
          <rPr>
            <sz val="9"/>
            <color indexed="81"/>
            <rFont val="Tahoma"/>
            <family val="2"/>
          </rPr>
          <t xml:space="preserve">
SITE SCHEDULED ANNUAL IN DECEMBER. DID NOT ATTEND.</t>
        </r>
      </text>
    </comment>
    <comment ref="AE28" authorId="3" shapeId="0" xr:uid="{00000000-0006-0000-0500-00001E000000}">
      <text>
        <r>
          <rPr>
            <b/>
            <sz val="9"/>
            <color indexed="81"/>
            <rFont val="Tahoma"/>
            <family val="2"/>
          </rPr>
          <t>Mumford, Elizabeth:</t>
        </r>
        <r>
          <rPr>
            <sz val="9"/>
            <color indexed="81"/>
            <rFont val="Tahoma"/>
            <family val="2"/>
          </rPr>
          <t xml:space="preserve">
MISSED DUE TO LATE START &amp; ONLY 1 TECH-OTHER TECH CALLED TO EMERGENCY</t>
        </r>
      </text>
    </comment>
    <comment ref="AE29" authorId="0" shapeId="0" xr:uid="{00000000-0006-0000-0500-00001F000000}">
      <text>
        <r>
          <rPr>
            <b/>
            <sz val="9"/>
            <color indexed="81"/>
            <rFont val="Tahoma"/>
            <family val="2"/>
          </rPr>
          <t>Weston, Tanya:</t>
        </r>
        <r>
          <rPr>
            <sz val="9"/>
            <color indexed="81"/>
            <rFont val="Tahoma"/>
            <family val="2"/>
          </rPr>
          <t xml:space="preserve">
ANNUAL BOOKED EARLY AUGUST Not JULY SO NO MONTHLY IN AUGUST</t>
        </r>
      </text>
    </comment>
    <comment ref="AW30" authorId="0" shapeId="0" xr:uid="{00000000-0006-0000-0500-000020000000}">
      <text>
        <r>
          <rPr>
            <b/>
            <sz val="9"/>
            <color indexed="81"/>
            <rFont val="Tahoma"/>
            <family val="2"/>
          </rPr>
          <t>Weston, Tanya:</t>
        </r>
        <r>
          <rPr>
            <sz val="9"/>
            <color indexed="81"/>
            <rFont val="Tahoma"/>
            <family val="2"/>
          </rPr>
          <t xml:space="preserve">
cancelled per TL. Emergency service calls</t>
        </r>
      </text>
    </comment>
    <comment ref="AW32" authorId="0" shapeId="0" xr:uid="{00000000-0006-0000-0500-000021000000}">
      <text>
        <r>
          <rPr>
            <b/>
            <sz val="9"/>
            <color indexed="81"/>
            <rFont val="Tahoma"/>
            <family val="2"/>
          </rPr>
          <t>Weston, Tanya:</t>
        </r>
        <r>
          <rPr>
            <sz val="9"/>
            <color indexed="81"/>
            <rFont val="Tahoma"/>
            <family val="2"/>
          </rPr>
          <t xml:space="preserve">
cancelled per TL. Emergency service calls</t>
        </r>
      </text>
    </comment>
    <comment ref="J33" authorId="0" shapeId="0" xr:uid="{00000000-0006-0000-0500-000022000000}">
      <text>
        <r>
          <rPr>
            <b/>
            <sz val="9"/>
            <color indexed="81"/>
            <rFont val="Tahoma"/>
            <family val="2"/>
          </rPr>
          <t>Weston, Tanya:</t>
        </r>
        <r>
          <rPr>
            <sz val="9"/>
            <color indexed="81"/>
            <rFont val="Tahoma"/>
            <family val="2"/>
          </rPr>
          <t xml:space="preserve">
RENOS, ASKED TO PUT ON HOLD UNTIL JAN
</t>
        </r>
      </text>
    </comment>
    <comment ref="K33" authorId="0" shapeId="0" xr:uid="{00000000-0006-0000-0500-000023000000}">
      <text>
        <r>
          <rPr>
            <b/>
            <sz val="9"/>
            <color indexed="81"/>
            <rFont val="Tahoma"/>
            <family val="2"/>
          </rPr>
          <t>Weston, Tanya:</t>
        </r>
        <r>
          <rPr>
            <sz val="9"/>
            <color indexed="81"/>
            <rFont val="Tahoma"/>
            <family val="2"/>
          </rPr>
          <t xml:space="preserve">
contacted several times. - no reply = NO ANNUAL. Under going renos into restaurant.</t>
        </r>
      </text>
    </comment>
    <comment ref="AB34" authorId="0" shapeId="0" xr:uid="{00000000-0006-0000-0500-000024000000}">
      <text>
        <r>
          <rPr>
            <b/>
            <sz val="9"/>
            <color indexed="81"/>
            <rFont val="Tahoma"/>
            <family val="2"/>
          </rPr>
          <t>Weston, Tanya:</t>
        </r>
        <r>
          <rPr>
            <sz val="9"/>
            <color indexed="81"/>
            <rFont val="Tahoma"/>
            <family val="2"/>
          </rPr>
          <t xml:space="preserve">
UNDER CONSTRUCTION
NO ACCESS
</t>
        </r>
      </text>
    </comment>
    <comment ref="AE34" authorId="0" shapeId="0" xr:uid="{00000000-0006-0000-0500-000025000000}">
      <text>
        <r>
          <rPr>
            <b/>
            <sz val="9"/>
            <color indexed="81"/>
            <rFont val="Tahoma"/>
            <family val="2"/>
          </rPr>
          <t>Weston, Tanya:</t>
        </r>
        <r>
          <rPr>
            <sz val="9"/>
            <color indexed="81"/>
            <rFont val="Tahoma"/>
            <family val="2"/>
          </rPr>
          <t xml:space="preserve">
new panel verifed for mircom.</t>
        </r>
      </text>
    </comment>
    <comment ref="X36" authorId="0" shapeId="0" xr:uid="{00000000-0006-0000-0500-000026000000}">
      <text>
        <r>
          <rPr>
            <b/>
            <sz val="9"/>
            <color indexed="81"/>
            <rFont val="Tahoma"/>
            <family val="2"/>
          </rPr>
          <t>Weston, Tanya:</t>
        </r>
        <r>
          <rPr>
            <sz val="9"/>
            <color indexed="81"/>
            <rFont val="Tahoma"/>
            <family val="2"/>
          </rPr>
          <t xml:space="preserve">
key to access laundry room (front door key) did not work.  Lock changed… Jan 10/14 requested new key.</t>
        </r>
      </text>
    </comment>
    <comment ref="AW36" authorId="0" shapeId="0" xr:uid="{00000000-0006-0000-0500-000027000000}">
      <text>
        <r>
          <rPr>
            <b/>
            <sz val="9"/>
            <color indexed="81"/>
            <rFont val="Tahoma"/>
            <family val="2"/>
          </rPr>
          <t>Weston, Tanya:</t>
        </r>
        <r>
          <rPr>
            <sz val="9"/>
            <color indexed="81"/>
            <rFont val="Tahoma"/>
            <family val="2"/>
          </rPr>
          <t xml:space="preserve">
cancelled per TL. Emergency service calls</t>
        </r>
      </text>
    </comment>
    <comment ref="AW40" authorId="0" shapeId="0" xr:uid="{00000000-0006-0000-0500-000028000000}">
      <text>
        <r>
          <rPr>
            <b/>
            <sz val="9"/>
            <color indexed="81"/>
            <rFont val="Tahoma"/>
            <family val="2"/>
          </rPr>
          <t>Weston, Tanya:</t>
        </r>
        <r>
          <rPr>
            <sz val="9"/>
            <color indexed="81"/>
            <rFont val="Tahoma"/>
            <family val="2"/>
          </rPr>
          <t xml:space="preserve">
cancelled per TL. Emergency service calls</t>
        </r>
      </text>
    </comment>
    <comment ref="S41" authorId="0" shapeId="0" xr:uid="{00000000-0006-0000-0500-000029000000}">
      <text>
        <r>
          <rPr>
            <b/>
            <sz val="9"/>
            <color indexed="81"/>
            <rFont val="Tahoma"/>
            <family val="2"/>
          </rPr>
          <t>Weston, Tanya:</t>
        </r>
        <r>
          <rPr>
            <sz val="9"/>
            <color indexed="81"/>
            <rFont val="Tahoma"/>
            <family val="2"/>
          </rPr>
          <t xml:space="preserve">
annual done in July but was on paperwork as August… corrected on paperwork for 2014</t>
        </r>
      </text>
    </comment>
    <comment ref="AM41" authorId="0" shapeId="0" xr:uid="{00000000-0006-0000-0500-00002A000000}">
      <text>
        <r>
          <rPr>
            <b/>
            <sz val="9"/>
            <color indexed="81"/>
            <rFont val="Tahoma"/>
            <family val="2"/>
          </rPr>
          <t>Weston, Tanya:</t>
        </r>
        <r>
          <rPr>
            <sz val="9"/>
            <color indexed="81"/>
            <rFont val="Tahoma"/>
            <family val="2"/>
          </rPr>
          <t xml:space="preserve">
CONSTRUCTION - NO ACCESS
</t>
        </r>
      </text>
    </comment>
    <comment ref="AN41" authorId="0" shapeId="0" xr:uid="{00000000-0006-0000-0500-00002B000000}">
      <text>
        <r>
          <rPr>
            <b/>
            <sz val="9"/>
            <color indexed="81"/>
            <rFont val="Tahoma"/>
            <family val="2"/>
          </rPr>
          <t>Weston, Tanya:</t>
        </r>
        <r>
          <rPr>
            <sz val="9"/>
            <color indexed="81"/>
            <rFont val="Tahoma"/>
            <family val="2"/>
          </rPr>
          <t xml:space="preserve">
CONSTRUCTION - NO ACCESS
</t>
        </r>
      </text>
    </comment>
    <comment ref="AO41" authorId="0" shapeId="0" xr:uid="{00000000-0006-0000-0500-00002C000000}">
      <text>
        <r>
          <rPr>
            <b/>
            <sz val="9"/>
            <color indexed="81"/>
            <rFont val="Tahoma"/>
            <family val="2"/>
          </rPr>
          <t>Weston, Tanya:</t>
        </r>
        <r>
          <rPr>
            <sz val="9"/>
            <color indexed="81"/>
            <rFont val="Tahoma"/>
            <family val="2"/>
          </rPr>
          <t xml:space="preserve">
CONSTRUCTION - NO ACCESS
</t>
        </r>
      </text>
    </comment>
    <comment ref="AP41" authorId="0" shapeId="0" xr:uid="{00000000-0006-0000-0500-00002D000000}">
      <text>
        <r>
          <rPr>
            <b/>
            <sz val="9"/>
            <color indexed="81"/>
            <rFont val="Tahoma"/>
            <family val="2"/>
          </rPr>
          <t>Weston, Tanya:</t>
        </r>
        <r>
          <rPr>
            <sz val="9"/>
            <color indexed="81"/>
            <rFont val="Tahoma"/>
            <family val="2"/>
          </rPr>
          <t xml:space="preserve">
CONSTRUCTION - NO ACCESS
</t>
        </r>
      </text>
    </comment>
    <comment ref="AQ41" authorId="0" shapeId="0" xr:uid="{00000000-0006-0000-0500-00002E000000}">
      <text>
        <r>
          <rPr>
            <b/>
            <sz val="9"/>
            <color indexed="81"/>
            <rFont val="Tahoma"/>
            <family val="2"/>
          </rPr>
          <t>Weston, Tanya:</t>
        </r>
        <r>
          <rPr>
            <sz val="9"/>
            <color indexed="81"/>
            <rFont val="Tahoma"/>
            <family val="2"/>
          </rPr>
          <t xml:space="preserve">
CONSTRUCTION - NO ACCESS
</t>
        </r>
      </text>
    </comment>
    <comment ref="N43" authorId="0" shapeId="0" xr:uid="{00000000-0006-0000-0500-00002F000000}">
      <text>
        <r>
          <rPr>
            <b/>
            <sz val="9"/>
            <color indexed="81"/>
            <rFont val="Tahoma"/>
            <family val="2"/>
          </rPr>
          <t>Weston, Tanya:</t>
        </r>
        <r>
          <rPr>
            <sz val="9"/>
            <color indexed="81"/>
            <rFont val="Tahoma"/>
            <family val="2"/>
          </rPr>
          <t xml:space="preserve">
PAPERWORK NOTED MAR AS ANNUAL WHEN IN FACT IT IS MAY… SO WE DID NOT ATTEND</t>
        </r>
      </text>
    </comment>
    <comment ref="AW43" authorId="0" shapeId="0" xr:uid="{00000000-0006-0000-0500-000030000000}">
      <text>
        <r>
          <rPr>
            <b/>
            <sz val="9"/>
            <color indexed="81"/>
            <rFont val="Tahoma"/>
            <family val="2"/>
          </rPr>
          <t>Weston, Tanya:</t>
        </r>
        <r>
          <rPr>
            <sz val="9"/>
            <color indexed="81"/>
            <rFont val="Tahoma"/>
            <family val="2"/>
          </rPr>
          <t xml:space="preserve">
cancelled per TL. Emergency service calls</t>
        </r>
      </text>
    </comment>
    <comment ref="AB46" authorId="0" shapeId="0" xr:uid="{00000000-0006-0000-0500-000031000000}">
      <text>
        <r>
          <rPr>
            <b/>
            <sz val="9"/>
            <color indexed="81"/>
            <rFont val="Tahoma"/>
            <family val="2"/>
          </rPr>
          <t>Weston, Tanya:</t>
        </r>
        <r>
          <rPr>
            <sz val="9"/>
            <color indexed="81"/>
            <rFont val="Tahoma"/>
            <family val="2"/>
          </rPr>
          <t xml:space="preserve">
MAY 2014 - FIRE IN KITCHEN, SITE CLOSED.</t>
        </r>
      </text>
    </comment>
    <comment ref="AC46" authorId="0" shapeId="0" xr:uid="{00000000-0006-0000-0500-000032000000}">
      <text>
        <r>
          <rPr>
            <b/>
            <sz val="9"/>
            <color indexed="81"/>
            <rFont val="Tahoma"/>
            <family val="2"/>
          </rPr>
          <t>Weston, Tanya:</t>
        </r>
        <r>
          <rPr>
            <sz val="9"/>
            <color indexed="81"/>
            <rFont val="Tahoma"/>
            <family val="2"/>
          </rPr>
          <t xml:space="preserve">
MAY 2014 - FIRE IN KITCHEN, SITE CLOSED.</t>
        </r>
      </text>
    </comment>
    <comment ref="AD46" authorId="0" shapeId="0" xr:uid="{00000000-0006-0000-0500-000033000000}">
      <text>
        <r>
          <rPr>
            <b/>
            <sz val="9"/>
            <color indexed="81"/>
            <rFont val="Tahoma"/>
            <family val="2"/>
          </rPr>
          <t>Weston, Tanya:</t>
        </r>
        <r>
          <rPr>
            <sz val="9"/>
            <color indexed="81"/>
            <rFont val="Tahoma"/>
            <family val="2"/>
          </rPr>
          <t xml:space="preserve">
MAY 2014 - FIRE IN KITCHEN, SITE CLOSED.</t>
        </r>
      </text>
    </comment>
    <comment ref="AE46" authorId="0" shapeId="0" xr:uid="{00000000-0006-0000-0500-000034000000}">
      <text>
        <r>
          <rPr>
            <b/>
            <sz val="9"/>
            <color indexed="81"/>
            <rFont val="Tahoma"/>
            <family val="2"/>
          </rPr>
          <t>Weston, Tanya:</t>
        </r>
        <r>
          <rPr>
            <sz val="9"/>
            <color indexed="81"/>
            <rFont val="Tahoma"/>
            <family val="2"/>
          </rPr>
          <t xml:space="preserve">
MAY 2014 - FIRE IN KITCHEN, SITE CLOSED.</t>
        </r>
      </text>
    </comment>
    <comment ref="AF46" authorId="0" shapeId="0" xr:uid="{00000000-0006-0000-0500-000035000000}">
      <text>
        <r>
          <rPr>
            <b/>
            <sz val="9"/>
            <color indexed="81"/>
            <rFont val="Tahoma"/>
            <family val="2"/>
          </rPr>
          <t>Weston, Tanya:</t>
        </r>
        <r>
          <rPr>
            <sz val="9"/>
            <color indexed="81"/>
            <rFont val="Tahoma"/>
            <family val="2"/>
          </rPr>
          <t xml:space="preserve">
MAY 2014 - FIRE IN KITCHEN, SITE CLOSED.</t>
        </r>
      </text>
    </comment>
    <comment ref="AG46" authorId="0" shapeId="0" xr:uid="{00000000-0006-0000-0500-000036000000}">
      <text>
        <r>
          <rPr>
            <b/>
            <sz val="9"/>
            <color indexed="81"/>
            <rFont val="Tahoma"/>
            <family val="2"/>
          </rPr>
          <t>Weston, Tanya:</t>
        </r>
        <r>
          <rPr>
            <sz val="9"/>
            <color indexed="81"/>
            <rFont val="Tahoma"/>
            <family val="2"/>
          </rPr>
          <t xml:space="preserve">
MAY 2014 - FIRE IN KITCHEN, SITE CLOSED.</t>
        </r>
      </text>
    </comment>
    <comment ref="AW49" authorId="0" shapeId="0" xr:uid="{00000000-0006-0000-0500-000037000000}">
      <text>
        <r>
          <rPr>
            <b/>
            <sz val="9"/>
            <color indexed="81"/>
            <rFont val="Tahoma"/>
            <family val="2"/>
          </rPr>
          <t>Weston, Tanya:</t>
        </r>
        <r>
          <rPr>
            <sz val="9"/>
            <color indexed="81"/>
            <rFont val="Tahoma"/>
            <family val="2"/>
          </rPr>
          <t xml:space="preserve">
cancelled per TL. Emergency service calls</t>
        </r>
      </text>
    </comment>
    <comment ref="AF53" authorId="0" shapeId="0" xr:uid="{00000000-0006-0000-0500-000038000000}">
      <text>
        <r>
          <rPr>
            <b/>
            <sz val="9"/>
            <color indexed="81"/>
            <rFont val="Tahoma"/>
            <family val="2"/>
          </rPr>
          <t>Weston, Tanya:</t>
        </r>
        <r>
          <rPr>
            <sz val="9"/>
            <color indexed="81"/>
            <rFont val="Tahoma"/>
            <family val="2"/>
          </rPr>
          <t xml:space="preserve">
ANNUAL MOVED TO OCTOBER (FROM SEPT), DID NOT CHANGE UNTIL AFTER SKIPPED IN SEPTEMBER (ORIGINALLY SEPT)</t>
        </r>
      </text>
    </comment>
    <comment ref="AW54" authorId="0" shapeId="0" xr:uid="{00000000-0006-0000-0500-000039000000}">
      <text>
        <r>
          <rPr>
            <b/>
            <sz val="9"/>
            <color indexed="81"/>
            <rFont val="Tahoma"/>
            <family val="2"/>
          </rPr>
          <t>Weston, Tanya:</t>
        </r>
        <r>
          <rPr>
            <sz val="9"/>
            <color indexed="81"/>
            <rFont val="Tahoma"/>
            <family val="2"/>
          </rPr>
          <t xml:space="preserve">
cancelled per TL. Emergency service calls</t>
        </r>
      </text>
    </comment>
    <comment ref="AI56" authorId="0" shapeId="0" xr:uid="{00000000-0006-0000-0500-00003A000000}">
      <text>
        <r>
          <rPr>
            <b/>
            <sz val="9"/>
            <color indexed="81"/>
            <rFont val="Tahoma"/>
            <family val="2"/>
          </rPr>
          <t>Weston, Tanya:</t>
        </r>
        <r>
          <rPr>
            <sz val="9"/>
            <color indexed="81"/>
            <rFont val="Tahoma"/>
            <family val="2"/>
          </rPr>
          <t xml:space="preserve">
taught monthly, need to invoice for training and november monthly</t>
        </r>
      </text>
    </comment>
    <comment ref="W57" authorId="0" shapeId="0" xr:uid="{00000000-0006-0000-0500-00003B000000}">
      <text>
        <r>
          <rPr>
            <b/>
            <sz val="9"/>
            <color indexed="81"/>
            <rFont val="Tahoma"/>
            <family val="2"/>
          </rPr>
          <t>Weston, Tanya:</t>
        </r>
        <r>
          <rPr>
            <sz val="9"/>
            <color indexed="81"/>
            <rFont val="Tahoma"/>
            <family val="2"/>
          </rPr>
          <t xml:space="preserve">
TW pulled keys for repairs too early.  Forgot to pull AFTER the bell test...</t>
        </r>
      </text>
    </comment>
    <comment ref="AW57" authorId="0" shapeId="0" xr:uid="{00000000-0006-0000-0500-00003C000000}">
      <text>
        <r>
          <rPr>
            <b/>
            <sz val="9"/>
            <color indexed="81"/>
            <rFont val="Tahoma"/>
            <family val="2"/>
          </rPr>
          <t>Weston, Tanya:</t>
        </r>
        <r>
          <rPr>
            <sz val="9"/>
            <color indexed="81"/>
            <rFont val="Tahoma"/>
            <family val="2"/>
          </rPr>
          <t xml:space="preserve">
cancelled per TL. Emergency service calls</t>
        </r>
      </text>
    </comment>
    <comment ref="N58" authorId="0" shapeId="0" xr:uid="{00000000-0006-0000-0500-00003D000000}">
      <text>
        <r>
          <rPr>
            <b/>
            <sz val="9"/>
            <color indexed="81"/>
            <rFont val="Tahoma"/>
            <family val="2"/>
          </rPr>
          <t>Weston, Tanya:</t>
        </r>
        <r>
          <rPr>
            <sz val="9"/>
            <color indexed="81"/>
            <rFont val="Tahoma"/>
            <family val="2"/>
          </rPr>
          <t xml:space="preserve">
trained on monthly bell tests Mar 1/13</t>
        </r>
      </text>
    </comment>
    <comment ref="Z58" authorId="0" shapeId="0" xr:uid="{00000000-0006-0000-0500-00003E000000}">
      <text>
        <r>
          <rPr>
            <b/>
            <sz val="9"/>
            <color indexed="81"/>
            <rFont val="Tahoma"/>
            <family val="2"/>
          </rPr>
          <t>Weston, Tanya:</t>
        </r>
        <r>
          <rPr>
            <sz val="9"/>
            <color indexed="81"/>
            <rFont val="Tahoma"/>
            <family val="2"/>
          </rPr>
          <t xml:space="preserve">
trained on monthly bell tests Mar 1/13</t>
        </r>
      </text>
    </comment>
    <comment ref="AW63" authorId="0" shapeId="0" xr:uid="{00000000-0006-0000-0500-00003F000000}">
      <text>
        <r>
          <rPr>
            <b/>
            <sz val="9"/>
            <color indexed="81"/>
            <rFont val="Tahoma"/>
            <family val="2"/>
          </rPr>
          <t>Weston, Tanya:</t>
        </r>
        <r>
          <rPr>
            <sz val="9"/>
            <color indexed="81"/>
            <rFont val="Tahoma"/>
            <family val="2"/>
          </rPr>
          <t xml:space="preserve">
cancelled per TL. Emergency service calls</t>
        </r>
      </text>
    </comment>
    <comment ref="K66" authorId="0" shapeId="0" xr:uid="{00000000-0006-0000-0500-000040000000}">
      <text>
        <r>
          <rPr>
            <b/>
            <sz val="9"/>
            <color indexed="81"/>
            <rFont val="Tahoma"/>
            <family val="2"/>
          </rPr>
          <t>Weston, Tanya:</t>
        </r>
        <r>
          <rPr>
            <sz val="9"/>
            <color indexed="81"/>
            <rFont val="Tahoma"/>
            <family val="2"/>
          </rPr>
          <t xml:space="preserve">
special arrangements not made for access.  Colliers site access was "tested" with site contacts instead of keys - no success </t>
        </r>
      </text>
    </comment>
    <comment ref="L66" authorId="0" shapeId="0" xr:uid="{00000000-0006-0000-0500-000041000000}">
      <text>
        <r>
          <rPr>
            <b/>
            <sz val="9"/>
            <color indexed="81"/>
            <rFont val="Tahoma"/>
            <family val="2"/>
          </rPr>
          <t>Weston, Tanya:</t>
        </r>
        <r>
          <rPr>
            <sz val="9"/>
            <color indexed="81"/>
            <rFont val="Tahoma"/>
            <family val="2"/>
          </rPr>
          <t xml:space="preserve">
special arrangements not made for access.  </t>
        </r>
      </text>
    </comment>
    <comment ref="M66" authorId="0" shapeId="0" xr:uid="{00000000-0006-0000-0500-000042000000}">
      <text>
        <r>
          <rPr>
            <b/>
            <sz val="9"/>
            <color indexed="81"/>
            <rFont val="Tahoma"/>
            <family val="2"/>
          </rPr>
          <t>Weston, Tanya:</t>
        </r>
        <r>
          <rPr>
            <sz val="9"/>
            <color indexed="81"/>
            <rFont val="Tahoma"/>
            <family val="2"/>
          </rPr>
          <t xml:space="preserve">
special arrangements not made for access.  </t>
        </r>
      </text>
    </comment>
    <comment ref="N66" authorId="0" shapeId="0" xr:uid="{00000000-0006-0000-0500-000043000000}">
      <text>
        <r>
          <rPr>
            <b/>
            <sz val="9"/>
            <color indexed="81"/>
            <rFont val="Tahoma"/>
            <family val="2"/>
          </rPr>
          <t>Weston, Tanya:</t>
        </r>
        <r>
          <rPr>
            <sz val="9"/>
            <color indexed="81"/>
            <rFont val="Tahoma"/>
            <family val="2"/>
          </rPr>
          <t xml:space="preserve">
finally got keys:)</t>
        </r>
      </text>
    </comment>
    <comment ref="AW71" authorId="0" shapeId="0" xr:uid="{00000000-0006-0000-0500-000044000000}">
      <text>
        <r>
          <rPr>
            <b/>
            <sz val="9"/>
            <color indexed="81"/>
            <rFont val="Tahoma"/>
            <family val="2"/>
          </rPr>
          <t>Weston, Tanya:</t>
        </r>
        <r>
          <rPr>
            <sz val="9"/>
            <color indexed="81"/>
            <rFont val="Tahoma"/>
            <family val="2"/>
          </rPr>
          <t xml:space="preserve">
cancelled per TL. Emergency service calls</t>
        </r>
      </text>
    </comment>
    <comment ref="AW76" authorId="0" shapeId="0" xr:uid="{00000000-0006-0000-0500-000045000000}">
      <text>
        <r>
          <rPr>
            <b/>
            <sz val="9"/>
            <color indexed="81"/>
            <rFont val="Tahoma"/>
            <family val="2"/>
          </rPr>
          <t>Weston, Tanya:</t>
        </r>
        <r>
          <rPr>
            <sz val="9"/>
            <color indexed="81"/>
            <rFont val="Tahoma"/>
            <family val="2"/>
          </rPr>
          <t xml:space="preserve">
cancelled per TL. Emergency service calls</t>
        </r>
      </text>
    </comment>
    <comment ref="BK77" authorId="2" shapeId="0" xr:uid="{00000000-0006-0000-0500-000046000000}">
      <text>
        <r>
          <rPr>
            <b/>
            <sz val="9"/>
            <color indexed="81"/>
            <rFont val="Tahoma"/>
            <family val="2"/>
          </rPr>
          <t>Windrum, Samantha:</t>
        </r>
        <r>
          <rPr>
            <sz val="9"/>
            <color indexed="81"/>
            <rFont val="Tahoma"/>
            <family val="2"/>
          </rPr>
          <t xml:space="preserve">
Technician was sick. Site not tested.</t>
        </r>
      </text>
    </comment>
    <comment ref="AW79" authorId="0" shapeId="0" xr:uid="{00000000-0006-0000-0500-000047000000}">
      <text>
        <r>
          <rPr>
            <b/>
            <sz val="9"/>
            <color indexed="81"/>
            <rFont val="Tahoma"/>
            <family val="2"/>
          </rPr>
          <t>Weston, Tanya:</t>
        </r>
        <r>
          <rPr>
            <sz val="9"/>
            <color indexed="81"/>
            <rFont val="Tahoma"/>
            <family val="2"/>
          </rPr>
          <t xml:space="preserve">
cancelled per TL. Emergency service calls</t>
        </r>
      </text>
    </comment>
    <comment ref="AW80" authorId="0" shapeId="0" xr:uid="{00000000-0006-0000-0500-000048000000}">
      <text>
        <r>
          <rPr>
            <b/>
            <sz val="9"/>
            <color indexed="81"/>
            <rFont val="Tahoma"/>
            <family val="2"/>
          </rPr>
          <t>Weston, Tanya:</t>
        </r>
        <r>
          <rPr>
            <sz val="9"/>
            <color indexed="81"/>
            <rFont val="Tahoma"/>
            <family val="2"/>
          </rPr>
          <t xml:space="preserve">
cancelled per TL. Emergency service calls</t>
        </r>
      </text>
    </comment>
    <comment ref="Q82" authorId="0" shapeId="0" xr:uid="{00000000-0006-0000-0500-000049000000}">
      <text>
        <r>
          <rPr>
            <b/>
            <sz val="9"/>
            <color indexed="81"/>
            <rFont val="Tahoma"/>
            <family val="2"/>
          </rPr>
          <t>Weston, Tanya:</t>
        </r>
        <r>
          <rPr>
            <sz val="9"/>
            <color indexed="81"/>
            <rFont val="Tahoma"/>
            <family val="2"/>
          </rPr>
          <t xml:space="preserve">
START MONTHLY BELL TESTS</t>
        </r>
      </text>
    </comment>
    <comment ref="K84" authorId="0" shapeId="0" xr:uid="{00000000-0006-0000-0500-00004A000000}">
      <text>
        <r>
          <rPr>
            <b/>
            <sz val="9"/>
            <color indexed="81"/>
            <rFont val="Tahoma"/>
            <family val="2"/>
          </rPr>
          <t>Weston, Tanya:</t>
        </r>
        <r>
          <rPr>
            <sz val="9"/>
            <color indexed="81"/>
            <rFont val="Tahoma"/>
            <family val="2"/>
          </rPr>
          <t xml:space="preserve">
KEY DID NOT WORK?
Key just tricky but works...</t>
        </r>
      </text>
    </comment>
    <comment ref="AW84" authorId="0" shapeId="0" xr:uid="{00000000-0006-0000-0500-00004B000000}">
      <text>
        <r>
          <rPr>
            <b/>
            <sz val="9"/>
            <color indexed="81"/>
            <rFont val="Tahoma"/>
            <family val="2"/>
          </rPr>
          <t>Weston, Tanya:</t>
        </r>
        <r>
          <rPr>
            <sz val="9"/>
            <color indexed="81"/>
            <rFont val="Tahoma"/>
            <family val="2"/>
          </rPr>
          <t xml:space="preserve">
cancelled per TL. Emergency service calls</t>
        </r>
      </text>
    </comment>
    <comment ref="AW85" authorId="0" shapeId="0" xr:uid="{00000000-0006-0000-0500-00004C000000}">
      <text>
        <r>
          <rPr>
            <b/>
            <sz val="9"/>
            <color indexed="81"/>
            <rFont val="Tahoma"/>
            <family val="2"/>
          </rPr>
          <t>Weston, Tanya:</t>
        </r>
        <r>
          <rPr>
            <sz val="9"/>
            <color indexed="81"/>
            <rFont val="Tahoma"/>
            <family val="2"/>
          </rPr>
          <t xml:space="preserve">
cancelled per TL. Emergency service calls</t>
        </r>
      </text>
    </comment>
    <comment ref="BK86" authorId="2" shapeId="0" xr:uid="{00000000-0006-0000-0500-00004D000000}">
      <text>
        <r>
          <rPr>
            <b/>
            <sz val="9"/>
            <color indexed="81"/>
            <rFont val="Tahoma"/>
            <family val="2"/>
          </rPr>
          <t>Windrum, Samantha:</t>
        </r>
        <r>
          <rPr>
            <sz val="9"/>
            <color indexed="81"/>
            <rFont val="Tahoma"/>
            <family val="2"/>
          </rPr>
          <t xml:space="preserve">
Technician was sick. Site not tested.</t>
        </r>
      </text>
    </comment>
    <comment ref="BK87" authorId="2" shapeId="0" xr:uid="{00000000-0006-0000-0500-00004E000000}">
      <text>
        <r>
          <rPr>
            <b/>
            <sz val="9"/>
            <color indexed="81"/>
            <rFont val="Tahoma"/>
            <family val="2"/>
          </rPr>
          <t>Windrum, Samantha:</t>
        </r>
        <r>
          <rPr>
            <sz val="9"/>
            <color indexed="81"/>
            <rFont val="Tahoma"/>
            <family val="2"/>
          </rPr>
          <t xml:space="preserve">
Technician was sick. Site not tested.</t>
        </r>
      </text>
    </comment>
    <comment ref="AY88" authorId="0" shapeId="0" xr:uid="{00000000-0006-0000-0500-00004F000000}">
      <text>
        <r>
          <rPr>
            <b/>
            <sz val="9"/>
            <color indexed="81"/>
            <rFont val="Tahoma"/>
            <family val="2"/>
          </rPr>
          <t>Weston, Tanya:</t>
        </r>
        <r>
          <rPr>
            <sz val="9"/>
            <color indexed="81"/>
            <rFont val="Tahoma"/>
            <family val="2"/>
          </rPr>
          <t xml:space="preserve">
CLOSED FOR CONSTRUCTION
</t>
        </r>
      </text>
    </comment>
    <comment ref="AZ88" authorId="0" shapeId="0" xr:uid="{00000000-0006-0000-0500-000050000000}">
      <text>
        <r>
          <rPr>
            <b/>
            <sz val="9"/>
            <color indexed="81"/>
            <rFont val="Tahoma"/>
            <family val="2"/>
          </rPr>
          <t>Weston, Tanya:</t>
        </r>
        <r>
          <rPr>
            <sz val="9"/>
            <color indexed="81"/>
            <rFont val="Tahoma"/>
            <family val="2"/>
          </rPr>
          <t xml:space="preserve">
CLOSED FOR CONSTRUCTION
</t>
        </r>
      </text>
    </comment>
    <comment ref="Y89" authorId="0" shapeId="0" xr:uid="{00000000-0006-0000-0500-000051000000}">
      <text>
        <r>
          <rPr>
            <b/>
            <sz val="9"/>
            <color indexed="81"/>
            <rFont val="Tahoma"/>
            <family val="2"/>
          </rPr>
          <t>Weston, Tanya:</t>
        </r>
        <r>
          <rPr>
            <sz val="9"/>
            <color indexed="81"/>
            <rFont val="Tahoma"/>
            <family val="2"/>
          </rPr>
          <t xml:space="preserve">
SOME LOCKS REKEYED.  HAVE NEW SET NOW.  Was advised prior to monthly but forgot to arrrange pickup.</t>
        </r>
      </text>
    </comment>
    <comment ref="BE89" authorId="0" shapeId="0" xr:uid="{00000000-0006-0000-0500-000052000000}">
      <text>
        <r>
          <rPr>
            <b/>
            <sz val="9"/>
            <color indexed="81"/>
            <rFont val="Tahoma"/>
            <family val="2"/>
          </rPr>
          <t>Weston, Tanya:</t>
        </r>
        <r>
          <rPr>
            <sz val="9"/>
            <color indexed="81"/>
            <rFont val="Tahoma"/>
            <family val="2"/>
          </rPr>
          <t xml:space="preserve">
</t>
        </r>
      </text>
    </comment>
    <comment ref="BK89" authorId="2" shapeId="0" xr:uid="{00000000-0006-0000-0500-000053000000}">
      <text>
        <r>
          <rPr>
            <b/>
            <sz val="9"/>
            <color indexed="81"/>
            <rFont val="Tahoma"/>
            <family val="2"/>
          </rPr>
          <t>Windrum, Samantha:</t>
        </r>
        <r>
          <rPr>
            <sz val="9"/>
            <color indexed="81"/>
            <rFont val="Tahoma"/>
            <family val="2"/>
          </rPr>
          <t xml:space="preserve">
Technician was sick. Site not tested.</t>
        </r>
      </text>
    </comment>
    <comment ref="BM89" authorId="0" shapeId="0" xr:uid="{00000000-0006-0000-0500-000054000000}">
      <text>
        <r>
          <rPr>
            <b/>
            <sz val="9"/>
            <color indexed="81"/>
            <rFont val="Tahoma"/>
            <family val="2"/>
          </rPr>
          <t>Weston, Tanya:</t>
        </r>
        <r>
          <rPr>
            <sz val="9"/>
            <color indexed="81"/>
            <rFont val="Tahoma"/>
            <family val="2"/>
          </rPr>
          <t xml:space="preserve">
need new keys from property manager.</t>
        </r>
      </text>
    </comment>
    <comment ref="Y92" authorId="0" shapeId="0" xr:uid="{00000000-0006-0000-0500-000055000000}">
      <text>
        <r>
          <rPr>
            <b/>
            <sz val="9"/>
            <color indexed="81"/>
            <rFont val="Tahoma"/>
            <family val="2"/>
          </rPr>
          <t>Weston, Tanya:</t>
        </r>
        <r>
          <rPr>
            <sz val="9"/>
            <color indexed="81"/>
            <rFont val="Tahoma"/>
            <family val="2"/>
          </rPr>
          <t xml:space="preserve">
oops, did not attend as annuals for January copied as DO NOT GO for February.  KB did not interpret TW's instructions correctly :(</t>
        </r>
      </text>
    </comment>
    <comment ref="AB93" authorId="0" shapeId="0" xr:uid="{00000000-0006-0000-0500-000056000000}">
      <text>
        <r>
          <rPr>
            <b/>
            <sz val="9"/>
            <color indexed="81"/>
            <rFont val="Tahoma"/>
            <family val="2"/>
          </rPr>
          <t>Weston, Tanya:</t>
        </r>
        <r>
          <rPr>
            <sz val="9"/>
            <color indexed="81"/>
            <rFont val="Tahoma"/>
            <family val="2"/>
          </rPr>
          <t xml:space="preserve">
ANNUAL ENDED UP SCHEDULED IN MAY - NO BELL TEST DONE THIS MONTH</t>
        </r>
      </text>
    </comment>
    <comment ref="AU94" authorId="0" shapeId="0" xr:uid="{00000000-0006-0000-0500-000057000000}">
      <text>
        <r>
          <rPr>
            <b/>
            <sz val="9"/>
            <color indexed="81"/>
            <rFont val="Tahoma"/>
            <family val="2"/>
          </rPr>
          <t>Weston, Tanya:</t>
        </r>
        <r>
          <rPr>
            <sz val="9"/>
            <color indexed="81"/>
            <rFont val="Tahoma"/>
            <family val="2"/>
          </rPr>
          <t xml:space="preserve">
NO CHARGE PER TL EMAIL TO  NEW PROPERTY MANAGER</t>
        </r>
      </text>
    </comment>
    <comment ref="AW94" authorId="0" shapeId="0" xr:uid="{00000000-0006-0000-0500-000058000000}">
      <text>
        <r>
          <rPr>
            <b/>
            <sz val="9"/>
            <color indexed="81"/>
            <rFont val="Tahoma"/>
            <family val="2"/>
          </rPr>
          <t>Weston, Tanya:</t>
        </r>
        <r>
          <rPr>
            <sz val="9"/>
            <color indexed="81"/>
            <rFont val="Tahoma"/>
            <family val="2"/>
          </rPr>
          <t xml:space="preserve">
cancelled per TL. Emergency service calls</t>
        </r>
      </text>
    </comment>
    <comment ref="BC94" authorId="0" shapeId="0" xr:uid="{00000000-0006-0000-0500-000059000000}">
      <text>
        <r>
          <rPr>
            <b/>
            <sz val="9"/>
            <color indexed="81"/>
            <rFont val="Tahoma"/>
            <family val="2"/>
          </rPr>
          <t>Weston, Tanya:</t>
        </r>
        <r>
          <rPr>
            <sz val="9"/>
            <color indexed="81"/>
            <rFont val="Tahoma"/>
            <family val="2"/>
          </rPr>
          <t xml:space="preserve">
new FA panel installed.  No need to test.  Need to gather info on how to test panel...</t>
        </r>
      </text>
    </comment>
    <comment ref="AW95" authorId="0" shapeId="0" xr:uid="{00000000-0006-0000-0500-00005A000000}">
      <text>
        <r>
          <rPr>
            <b/>
            <sz val="9"/>
            <color indexed="81"/>
            <rFont val="Tahoma"/>
            <family val="2"/>
          </rPr>
          <t>Weston, Tanya:</t>
        </r>
        <r>
          <rPr>
            <sz val="9"/>
            <color indexed="81"/>
            <rFont val="Tahoma"/>
            <family val="2"/>
          </rPr>
          <t xml:space="preserve">
cancelled per TL. Emergency service calls</t>
        </r>
      </text>
    </comment>
    <comment ref="AW97" authorId="0" shapeId="0" xr:uid="{00000000-0006-0000-0500-00005B000000}">
      <text>
        <r>
          <rPr>
            <b/>
            <sz val="9"/>
            <color indexed="81"/>
            <rFont val="Tahoma"/>
            <family val="2"/>
          </rPr>
          <t>Weston, Tanya:</t>
        </r>
        <r>
          <rPr>
            <sz val="9"/>
            <color indexed="81"/>
            <rFont val="Tahoma"/>
            <family val="2"/>
          </rPr>
          <t xml:space="preserve">
cancelled per TL. Emergency service calls</t>
        </r>
      </text>
    </comment>
    <comment ref="AU100" authorId="0" shapeId="0" xr:uid="{00000000-0006-0000-0500-00005C000000}">
      <text>
        <r>
          <rPr>
            <b/>
            <sz val="9"/>
            <color indexed="81"/>
            <rFont val="Tahoma"/>
            <family val="2"/>
          </rPr>
          <t>Weston, Tanya:</t>
        </r>
        <r>
          <rPr>
            <sz val="9"/>
            <color indexed="81"/>
            <rFont val="Tahoma"/>
            <family val="2"/>
          </rPr>
          <t xml:space="preserve">
NO CHARGE PER TL EMAIL TO  NEW PROPERTY MANAGER</t>
        </r>
      </text>
    </comment>
    <comment ref="BK100" authorId="0" shapeId="0" xr:uid="{00000000-0006-0000-0500-00005D000000}">
      <text>
        <r>
          <rPr>
            <b/>
            <sz val="9"/>
            <color indexed="81"/>
            <rFont val="Tahoma"/>
            <family val="2"/>
          </rPr>
          <t>Weston, Tanya:</t>
        </r>
        <r>
          <rPr>
            <sz val="9"/>
            <color indexed="81"/>
            <rFont val="Tahoma"/>
            <family val="2"/>
          </rPr>
          <t xml:space="preserve">
BUILDING HAD NOTICE FOR ASBESTOS - CHRIS REFUSED TO GO IN.
</t>
        </r>
      </text>
    </comment>
    <comment ref="AU102" authorId="0" shapeId="0" xr:uid="{00000000-0006-0000-0500-00005E000000}">
      <text>
        <r>
          <rPr>
            <b/>
            <sz val="9"/>
            <color indexed="81"/>
            <rFont val="Tahoma"/>
            <family val="2"/>
          </rPr>
          <t>Weston, Tanya:</t>
        </r>
        <r>
          <rPr>
            <sz val="9"/>
            <color indexed="81"/>
            <rFont val="Tahoma"/>
            <family val="2"/>
          </rPr>
          <t xml:space="preserve">
NO CHARGE PER TL EMAIL TO  NEW PROPERTY MANAGER</t>
        </r>
      </text>
    </comment>
    <comment ref="BI102" authorId="0" shapeId="0" xr:uid="{00000000-0006-0000-0500-00005F000000}">
      <text>
        <r>
          <rPr>
            <b/>
            <sz val="9"/>
            <color indexed="81"/>
            <rFont val="Tahoma"/>
            <family val="2"/>
          </rPr>
          <t>Weston, Tanya:</t>
        </r>
        <r>
          <rPr>
            <sz val="9"/>
            <color indexed="81"/>
            <rFont val="Tahoma"/>
            <family val="2"/>
          </rPr>
          <t xml:space="preserve">
BUILDING BEING REMEDIATED FOR ASBESTOS - NO ACCESS
</t>
        </r>
      </text>
    </comment>
    <comment ref="BJ102" authorId="0" shapeId="0" xr:uid="{00000000-0006-0000-0500-000060000000}">
      <text>
        <r>
          <rPr>
            <b/>
            <sz val="9"/>
            <color indexed="81"/>
            <rFont val="Tahoma"/>
            <family val="2"/>
          </rPr>
          <t>Weston, Tanya:</t>
        </r>
        <r>
          <rPr>
            <sz val="9"/>
            <color indexed="81"/>
            <rFont val="Tahoma"/>
            <family val="2"/>
          </rPr>
          <t xml:space="preserve">
BUILDING BEING REMEDIATED FOR ASBESTOS - NO ACCESS
</t>
        </r>
      </text>
    </comment>
    <comment ref="BK102" authorId="0" shapeId="0" xr:uid="{00000000-0006-0000-0500-000061000000}">
      <text>
        <r>
          <rPr>
            <b/>
            <sz val="9"/>
            <color indexed="81"/>
            <rFont val="Tahoma"/>
            <family val="2"/>
          </rPr>
          <t>Weston, Tanya:</t>
        </r>
        <r>
          <rPr>
            <sz val="9"/>
            <color indexed="81"/>
            <rFont val="Tahoma"/>
            <family val="2"/>
          </rPr>
          <t xml:space="preserve">
BUILDING HAD NOTICE FOR ASBESTOS - CHRIS REFUSED TO GO IN.
</t>
        </r>
      </text>
    </comment>
    <comment ref="V103" authorId="0" shapeId="0" xr:uid="{00000000-0006-0000-0500-000062000000}">
      <text>
        <r>
          <rPr>
            <b/>
            <sz val="9"/>
            <color indexed="81"/>
            <rFont val="Tahoma"/>
            <family val="2"/>
          </rPr>
          <t>Weston, Tanya:</t>
        </r>
        <r>
          <rPr>
            <sz val="9"/>
            <color indexed="81"/>
            <rFont val="Tahoma"/>
            <family val="2"/>
          </rPr>
          <t xml:space="preserve">
ANNUAL RESCHEDULED TO NOV 4/13 AFTER ALREADY SKIPPED FOR OCTOBER 2013</t>
        </r>
      </text>
    </comment>
    <comment ref="AE103" authorId="0" shapeId="0" xr:uid="{00000000-0006-0000-0500-000063000000}">
      <text>
        <r>
          <rPr>
            <b/>
            <sz val="9"/>
            <color indexed="81"/>
            <rFont val="Tahoma"/>
            <family val="2"/>
          </rPr>
          <t>Weston, Tanya:</t>
        </r>
        <r>
          <rPr>
            <sz val="9"/>
            <color indexed="81"/>
            <rFont val="Tahoma"/>
            <family val="2"/>
          </rPr>
          <t xml:space="preserve">
DID NOT ATTEND, EMERGENCY CALL UNABLE TO COMPLETE MONTHLY TESTING</t>
        </r>
      </text>
    </comment>
    <comment ref="AW103" authorId="0" shapeId="0" xr:uid="{00000000-0006-0000-0500-000064000000}">
      <text>
        <r>
          <rPr>
            <b/>
            <sz val="9"/>
            <color indexed="81"/>
            <rFont val="Tahoma"/>
            <family val="2"/>
          </rPr>
          <t>Weston, Tanya:</t>
        </r>
        <r>
          <rPr>
            <sz val="9"/>
            <color indexed="81"/>
            <rFont val="Tahoma"/>
            <family val="2"/>
          </rPr>
          <t xml:space="preserve">
cancelled per TL. Emergency service calls</t>
        </r>
      </text>
    </comment>
    <comment ref="AE104" authorId="0" shapeId="0" xr:uid="{00000000-0006-0000-0500-000065000000}">
      <text>
        <r>
          <rPr>
            <b/>
            <sz val="9"/>
            <color indexed="81"/>
            <rFont val="Tahoma"/>
            <family val="2"/>
          </rPr>
          <t>Weston, Tanya:</t>
        </r>
        <r>
          <rPr>
            <sz val="9"/>
            <color indexed="81"/>
            <rFont val="Tahoma"/>
            <family val="2"/>
          </rPr>
          <t xml:space="preserve">
DID NOT ATTEND, EMERGENCY CALL UNABLE TO COMPLETE MONTHLY TESTING</t>
        </r>
      </text>
    </comment>
    <comment ref="BB104" authorId="0" shapeId="0" xr:uid="{00000000-0006-0000-0500-000066000000}">
      <text>
        <r>
          <rPr>
            <b/>
            <sz val="9"/>
            <color indexed="81"/>
            <rFont val="Tahoma"/>
            <family val="2"/>
          </rPr>
          <t>Weston, Tanya:</t>
        </r>
        <r>
          <rPr>
            <sz val="9"/>
            <color indexed="81"/>
            <rFont val="Tahoma"/>
            <family val="2"/>
          </rPr>
          <t xml:space="preserve">
NO BELL TEST IN JULY/ AUGUST, NOT OPEN...</t>
        </r>
      </text>
    </comment>
    <comment ref="BC104" authorId="0" shapeId="0" xr:uid="{00000000-0006-0000-0500-000067000000}">
      <text>
        <r>
          <rPr>
            <b/>
            <sz val="9"/>
            <color indexed="81"/>
            <rFont val="Tahoma"/>
            <family val="2"/>
          </rPr>
          <t>Weston, Tanya:</t>
        </r>
        <r>
          <rPr>
            <sz val="9"/>
            <color indexed="81"/>
            <rFont val="Tahoma"/>
            <family val="2"/>
          </rPr>
          <t xml:space="preserve">
NO BELL TEST IN JULY/ AUGUST, NOT OPEN...</t>
        </r>
      </text>
    </comment>
    <comment ref="BD104" authorId="0" shapeId="0" xr:uid="{00000000-0006-0000-0500-000068000000}">
      <text>
        <r>
          <rPr>
            <b/>
            <sz val="9"/>
            <color indexed="81"/>
            <rFont val="Tahoma"/>
            <family val="2"/>
          </rPr>
          <t>Weston, Tanya:</t>
        </r>
        <r>
          <rPr>
            <sz val="9"/>
            <color indexed="81"/>
            <rFont val="Tahoma"/>
            <family val="2"/>
          </rPr>
          <t xml:space="preserve">
NO BELL TEST IN JULY/ AUGUST, NOT OPEN until after labour day.</t>
        </r>
      </text>
    </comment>
    <comment ref="AD105" authorId="0" shapeId="0" xr:uid="{00000000-0006-0000-0500-000069000000}">
      <text>
        <r>
          <rPr>
            <b/>
            <sz val="9"/>
            <color indexed="81"/>
            <rFont val="Tahoma"/>
            <family val="2"/>
          </rPr>
          <t>Weston, Tanya:</t>
        </r>
        <r>
          <rPr>
            <sz val="9"/>
            <color indexed="81"/>
            <rFont val="Tahoma"/>
            <family val="2"/>
          </rPr>
          <t xml:space="preserve">
site cancelled June 2014
arranged with another company.</t>
        </r>
      </text>
    </comment>
    <comment ref="AP105" authorId="0" shapeId="0" xr:uid="{00000000-0006-0000-0500-00006A000000}">
      <text>
        <r>
          <rPr>
            <b/>
            <sz val="9"/>
            <color indexed="81"/>
            <rFont val="Tahoma"/>
            <family val="2"/>
          </rPr>
          <t>Weston, Tanya:</t>
        </r>
        <r>
          <rPr>
            <sz val="9"/>
            <color indexed="81"/>
            <rFont val="Tahoma"/>
            <family val="2"/>
          </rPr>
          <t xml:space="preserve">
site cancelled June 2014
arranged with another company.</t>
        </r>
      </text>
    </comment>
    <comment ref="O107" authorId="0" shapeId="0" xr:uid="{00000000-0006-0000-0500-00006B000000}">
      <text>
        <r>
          <rPr>
            <b/>
            <sz val="9"/>
            <color indexed="81"/>
            <rFont val="Tahoma"/>
            <family val="2"/>
          </rPr>
          <t>Weston, Tanya:</t>
        </r>
        <r>
          <rPr>
            <sz val="9"/>
            <color indexed="81"/>
            <rFont val="Tahoma"/>
            <family val="2"/>
          </rPr>
          <t xml:space="preserve">
NOW DONE BY SITE</t>
        </r>
      </text>
    </comment>
    <comment ref="AA107" authorId="0" shapeId="0" xr:uid="{00000000-0006-0000-0500-00006C000000}">
      <text>
        <r>
          <rPr>
            <b/>
            <sz val="9"/>
            <color indexed="81"/>
            <rFont val="Tahoma"/>
            <family val="2"/>
          </rPr>
          <t>Weston, Tanya:</t>
        </r>
        <r>
          <rPr>
            <sz val="9"/>
            <color indexed="81"/>
            <rFont val="Tahoma"/>
            <family val="2"/>
          </rPr>
          <t xml:space="preserve">
NOW DONE BY SITE</t>
        </r>
      </text>
    </comment>
    <comment ref="AM107" authorId="0" shapeId="0" xr:uid="{00000000-0006-0000-0500-00006D000000}">
      <text>
        <r>
          <rPr>
            <b/>
            <sz val="9"/>
            <color indexed="81"/>
            <rFont val="Tahoma"/>
            <family val="2"/>
          </rPr>
          <t>Weston, Tanya:</t>
        </r>
        <r>
          <rPr>
            <sz val="9"/>
            <color indexed="81"/>
            <rFont val="Tahoma"/>
            <family val="2"/>
          </rPr>
          <t xml:space="preserve">
NOW DONE BY SITE</t>
        </r>
      </text>
    </comment>
    <comment ref="I110" authorId="0" shapeId="0" xr:uid="{00000000-0006-0000-0500-00006E000000}">
      <text>
        <r>
          <rPr>
            <b/>
            <sz val="9"/>
            <color indexed="81"/>
            <rFont val="Tahoma"/>
            <family val="2"/>
          </rPr>
          <t>Weston, Tanya:</t>
        </r>
        <r>
          <rPr>
            <sz val="9"/>
            <color indexed="81"/>
            <rFont val="Tahoma"/>
            <family val="2"/>
          </rPr>
          <t xml:space="preserve">
ANNUAL NOW OCTOBER
panel replaced October 2013</t>
        </r>
      </text>
    </comment>
    <comment ref="O113" authorId="0" shapeId="0" xr:uid="{00000000-0006-0000-0500-00006F000000}">
      <text>
        <r>
          <rPr>
            <b/>
            <sz val="9"/>
            <color indexed="81"/>
            <rFont val="Tahoma"/>
            <family val="2"/>
          </rPr>
          <t>Weston, Tanya:</t>
        </r>
        <r>
          <rPr>
            <sz val="9"/>
            <color indexed="81"/>
            <rFont val="Tahoma"/>
            <family val="2"/>
          </rPr>
          <t xml:space="preserve">
NOW DONE BY SITE</t>
        </r>
      </text>
    </comment>
    <comment ref="AA113" authorId="0" shapeId="0" xr:uid="{00000000-0006-0000-0500-000070000000}">
      <text>
        <r>
          <rPr>
            <b/>
            <sz val="9"/>
            <color indexed="81"/>
            <rFont val="Tahoma"/>
            <family val="2"/>
          </rPr>
          <t>Weston, Tanya:</t>
        </r>
        <r>
          <rPr>
            <sz val="9"/>
            <color indexed="81"/>
            <rFont val="Tahoma"/>
            <family val="2"/>
          </rPr>
          <t xml:space="preserve">
NOW DONE BY SITE</t>
        </r>
      </text>
    </comment>
    <comment ref="AM113" authorId="0" shapeId="0" xr:uid="{00000000-0006-0000-0500-000071000000}">
      <text>
        <r>
          <rPr>
            <b/>
            <sz val="9"/>
            <color indexed="81"/>
            <rFont val="Tahoma"/>
            <family val="2"/>
          </rPr>
          <t>Weston, Tanya:</t>
        </r>
        <r>
          <rPr>
            <sz val="9"/>
            <color indexed="81"/>
            <rFont val="Tahoma"/>
            <family val="2"/>
          </rPr>
          <t xml:space="preserve">
NOW DONE BY SITE</t>
        </r>
      </text>
    </comment>
    <comment ref="I116" authorId="0" shapeId="0" xr:uid="{00000000-0006-0000-0500-000072000000}">
      <text>
        <r>
          <rPr>
            <b/>
            <sz val="9"/>
            <color indexed="81"/>
            <rFont val="Tahoma"/>
            <family val="2"/>
          </rPr>
          <t>Weston, Tanya:</t>
        </r>
        <r>
          <rPr>
            <sz val="9"/>
            <color indexed="81"/>
            <rFont val="Tahoma"/>
            <family val="2"/>
          </rPr>
          <t xml:space="preserve">
was October.  ANNUAL DONE END OF SEPT/13. AT SAME TIME AS VERIFICATION</t>
        </r>
      </text>
    </comment>
    <comment ref="T116" authorId="0" shapeId="0" xr:uid="{00000000-0006-0000-0500-000073000000}">
      <text>
        <r>
          <rPr>
            <b/>
            <sz val="9"/>
            <color indexed="81"/>
            <rFont val="Tahoma"/>
            <family val="2"/>
          </rPr>
          <t>Weston, Tanya:</t>
        </r>
        <r>
          <rPr>
            <sz val="9"/>
            <color indexed="81"/>
            <rFont val="Tahoma"/>
            <family val="2"/>
          </rPr>
          <t xml:space="preserve">
ANNUAL DONE END OF SEPT. AT SAME TIME AS VERIFICATION</t>
        </r>
      </text>
    </comment>
    <comment ref="E117" authorId="0" shapeId="0" xr:uid="{00000000-0006-0000-0500-000074000000}">
      <text>
        <r>
          <rPr>
            <b/>
            <sz val="9"/>
            <color indexed="81"/>
            <rFont val="Tahoma"/>
            <family val="2"/>
          </rPr>
          <t>Weston, Tanya:</t>
        </r>
        <r>
          <rPr>
            <sz val="9"/>
            <color indexed="81"/>
            <rFont val="Tahoma"/>
            <family val="2"/>
          </rPr>
          <t xml:space="preserve">
CANCELLED FEB 2012</t>
        </r>
      </text>
    </comment>
    <comment ref="F122" authorId="0" shapeId="0" xr:uid="{00000000-0006-0000-0500-000075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2" authorId="0" shapeId="0" xr:uid="{00000000-0006-0000-0500-000076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F124" authorId="0" shapeId="0" xr:uid="{00000000-0006-0000-0500-000077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L124" authorId="0" shapeId="0" xr:uid="{00000000-0006-0000-0500-000078000000}">
      <text>
        <r>
          <rPr>
            <b/>
            <sz val="9"/>
            <color indexed="81"/>
            <rFont val="Tahoma"/>
            <family val="2"/>
          </rPr>
          <t>Weston, Tanya:</t>
        </r>
        <r>
          <rPr>
            <sz val="9"/>
            <color indexed="81"/>
            <rFont val="Tahoma"/>
            <family val="2"/>
          </rPr>
          <t xml:space="preserve">
KEY WAS CHANGED BY NEW PROPERTY MGR, NOW ONLY 1 KEY FOR BOTH 410 GARBALLY &amp; 415 DUNEDIN</t>
        </r>
      </text>
    </comment>
    <comment ref="N127" authorId="0" shapeId="0" xr:uid="{00000000-0006-0000-0500-000079000000}">
      <text>
        <r>
          <rPr>
            <b/>
            <sz val="9"/>
            <color indexed="81"/>
            <rFont val="Tahoma"/>
            <family val="2"/>
          </rPr>
          <t>Weston, Tanya:</t>
        </r>
        <r>
          <rPr>
            <sz val="9"/>
            <color indexed="81"/>
            <rFont val="Tahoma"/>
            <family val="2"/>
          </rPr>
          <t xml:space="preserve">
no reply from Lito *site contact</t>
        </r>
      </text>
    </comment>
    <comment ref="W127" authorId="0" shapeId="0" xr:uid="{00000000-0006-0000-0500-00007A000000}">
      <text>
        <r>
          <rPr>
            <b/>
            <sz val="9"/>
            <color indexed="81"/>
            <rFont val="Tahoma"/>
            <family val="2"/>
          </rPr>
          <t>Weston, Tanya:</t>
        </r>
        <r>
          <rPr>
            <sz val="9"/>
            <color indexed="81"/>
            <rFont val="Tahoma"/>
            <family val="2"/>
          </rPr>
          <t xml:space="preserve">
no return call from contact.  Left voicemail</t>
        </r>
      </text>
    </comment>
    <comment ref="AW129" authorId="0" shapeId="0" xr:uid="{00000000-0006-0000-0500-00007B000000}">
      <text>
        <r>
          <rPr>
            <b/>
            <sz val="9"/>
            <color indexed="81"/>
            <rFont val="Tahoma"/>
            <family val="2"/>
          </rPr>
          <t>Weston, Tanya:</t>
        </r>
        <r>
          <rPr>
            <sz val="9"/>
            <color indexed="81"/>
            <rFont val="Tahoma"/>
            <family val="2"/>
          </rPr>
          <t xml:space="preserve">
cancelled per TL. Emergency service calls</t>
        </r>
      </text>
    </comment>
    <comment ref="AW136" authorId="0" shapeId="0" xr:uid="{00000000-0006-0000-0500-00007C000000}">
      <text>
        <r>
          <rPr>
            <b/>
            <sz val="9"/>
            <color indexed="81"/>
            <rFont val="Tahoma"/>
            <family val="2"/>
          </rPr>
          <t>Weston, Tanya:</t>
        </r>
        <r>
          <rPr>
            <sz val="9"/>
            <color indexed="81"/>
            <rFont val="Tahoma"/>
            <family val="2"/>
          </rPr>
          <t xml:space="preserve">
cancelled per TL. Emergency service calls</t>
        </r>
      </text>
    </comment>
    <comment ref="BH139" authorId="4" shapeId="0" xr:uid="{00000000-0006-0000-0500-00007D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BK139" authorId="4" shapeId="0" xr:uid="{00000000-0006-0000-0500-00007E000000}">
      <text>
        <r>
          <rPr>
            <b/>
            <sz val="9"/>
            <color indexed="81"/>
            <rFont val="Tahoma"/>
            <family val="2"/>
          </rPr>
          <t>Mahoney, Leslie:</t>
        </r>
        <r>
          <rPr>
            <sz val="9"/>
            <color indexed="81"/>
            <rFont val="Tahoma"/>
            <family val="2"/>
          </rPr>
          <t xml:space="preserve">
Annual was rescehduled from March 23/207 to April 11/2017.
</t>
        </r>
      </text>
    </comment>
    <comment ref="AW142" authorId="0" shapeId="0" xr:uid="{00000000-0006-0000-0500-00007F000000}">
      <text>
        <r>
          <rPr>
            <b/>
            <sz val="9"/>
            <color indexed="81"/>
            <rFont val="Tahoma"/>
            <family val="2"/>
          </rPr>
          <t>Weston, Tanya:</t>
        </r>
        <r>
          <rPr>
            <sz val="9"/>
            <color indexed="81"/>
            <rFont val="Tahoma"/>
            <family val="2"/>
          </rPr>
          <t xml:space="preserve">
cancelled per TL. Emergency service calls</t>
        </r>
      </text>
    </comment>
    <comment ref="BK146" authorId="4" shapeId="0" xr:uid="{00000000-0006-0000-0500-000080000000}">
      <text>
        <r>
          <rPr>
            <b/>
            <sz val="9"/>
            <color indexed="81"/>
            <rFont val="Tahoma"/>
            <family val="2"/>
          </rPr>
          <t>Mahoney, Leslie:</t>
        </r>
        <r>
          <rPr>
            <sz val="9"/>
            <color indexed="81"/>
            <rFont val="Tahoma"/>
            <family val="2"/>
          </rPr>
          <t xml:space="preserve">
Annual done April 4/2017, but listed as March on paperwork. This year's annual got bumped back a bit.</t>
        </r>
      </text>
    </comment>
    <comment ref="AW147" authorId="0" shapeId="0" xr:uid="{00000000-0006-0000-0500-000081000000}">
      <text>
        <r>
          <rPr>
            <b/>
            <sz val="9"/>
            <color indexed="81"/>
            <rFont val="Tahoma"/>
            <family val="2"/>
          </rPr>
          <t>Weston, Tanya:</t>
        </r>
        <r>
          <rPr>
            <sz val="9"/>
            <color indexed="81"/>
            <rFont val="Tahoma"/>
            <family val="2"/>
          </rPr>
          <t xml:space="preserve">
cancelled per TL. Emergency service calls</t>
        </r>
      </text>
    </comment>
    <comment ref="R148" authorId="0" shapeId="0" xr:uid="{00000000-0006-0000-0500-000082000000}">
      <text>
        <r>
          <rPr>
            <b/>
            <sz val="9"/>
            <color indexed="81"/>
            <rFont val="Tahoma"/>
            <family val="2"/>
          </rPr>
          <t>Weston, Tanya:</t>
        </r>
        <r>
          <rPr>
            <sz val="9"/>
            <color indexed="81"/>
            <rFont val="Tahoma"/>
            <family val="2"/>
          </rPr>
          <t xml:space="preserve">
WAS JUNE, PM CHOSE DATE IN JULY, MAY CHANGE IN 2014</t>
        </r>
      </text>
    </comment>
    <comment ref="BB149" authorId="0" shapeId="0" xr:uid="{00000000-0006-0000-0500-000083000000}">
      <text>
        <r>
          <rPr>
            <b/>
            <sz val="9"/>
            <color indexed="81"/>
            <rFont val="Tahoma"/>
            <family val="2"/>
          </rPr>
          <t>Weston, Tanya:</t>
        </r>
        <r>
          <rPr>
            <sz val="9"/>
            <color indexed="81"/>
            <rFont val="Tahoma"/>
            <family val="2"/>
          </rPr>
          <t xml:space="preserve">
site inquired if done.  </t>
        </r>
      </text>
    </comment>
    <comment ref="W152" authorId="0" shapeId="0" xr:uid="{00000000-0006-0000-0500-000084000000}">
      <text>
        <r>
          <rPr>
            <b/>
            <sz val="9"/>
            <color indexed="81"/>
            <rFont val="Tahoma"/>
            <family val="2"/>
          </rPr>
          <t>Weston, Tanya:</t>
        </r>
        <r>
          <rPr>
            <sz val="9"/>
            <color indexed="81"/>
            <rFont val="Tahoma"/>
            <family val="2"/>
          </rPr>
          <t xml:space="preserve">
ADVISED SITE NOT OPEN JAN 3 (rescheduled 4th weds due to stat)</t>
        </r>
      </text>
    </comment>
    <comment ref="BC155" authorId="0" shapeId="0" xr:uid="{00000000-0006-0000-0500-000085000000}">
      <text>
        <r>
          <rPr>
            <b/>
            <sz val="9"/>
            <color indexed="81"/>
            <rFont val="Tahoma"/>
            <family val="2"/>
          </rPr>
          <t>Weston, Tanya:</t>
        </r>
        <r>
          <rPr>
            <sz val="9"/>
            <color indexed="81"/>
            <rFont val="Tahoma"/>
            <family val="2"/>
          </rPr>
          <t xml:space="preserve">
NEW OWNERS AS OF AUGUST 2, 2016. AUGUST 16 TW LEFT VOICEMAIL RE: CONTINUATION OF MBT?</t>
        </r>
      </text>
    </comment>
    <comment ref="BE155" authorId="0" shapeId="0" xr:uid="{00000000-0006-0000-0500-000086000000}">
      <text>
        <r>
          <rPr>
            <b/>
            <sz val="9"/>
            <color indexed="81"/>
            <rFont val="Tahoma"/>
            <family val="2"/>
          </rPr>
          <t>Weston, Tanya:</t>
        </r>
        <r>
          <rPr>
            <sz val="9"/>
            <color indexed="81"/>
            <rFont val="Tahoma"/>
            <family val="2"/>
          </rPr>
          <t xml:space="preserve">
</t>
        </r>
      </text>
    </comment>
    <comment ref="AW156" authorId="0" shapeId="0" xr:uid="{00000000-0006-0000-0500-000087000000}">
      <text>
        <r>
          <rPr>
            <b/>
            <sz val="9"/>
            <color indexed="81"/>
            <rFont val="Tahoma"/>
            <family val="2"/>
          </rPr>
          <t>Weston, Tanya:</t>
        </r>
        <r>
          <rPr>
            <sz val="9"/>
            <color indexed="81"/>
            <rFont val="Tahoma"/>
            <family val="2"/>
          </rPr>
          <t xml:space="preserve">
cancelled per TL. Emergency service calls</t>
        </r>
      </text>
    </comment>
    <comment ref="AW158" authorId="0" shapeId="0" xr:uid="{00000000-0006-0000-0500-000088000000}">
      <text>
        <r>
          <rPr>
            <b/>
            <sz val="9"/>
            <color indexed="81"/>
            <rFont val="Tahoma"/>
            <family val="2"/>
          </rPr>
          <t>Weston, Tanya:</t>
        </r>
        <r>
          <rPr>
            <sz val="9"/>
            <color indexed="81"/>
            <rFont val="Tahoma"/>
            <family val="2"/>
          </rPr>
          <t xml:space="preserve">
cancelled per TL. Emergency service calls</t>
        </r>
      </text>
    </comment>
    <comment ref="AY158" authorId="0" shapeId="0" xr:uid="{00000000-0006-0000-0500-000089000000}">
      <text>
        <r>
          <rPr>
            <b/>
            <sz val="9"/>
            <color indexed="81"/>
            <rFont val="Tahoma"/>
            <family val="2"/>
          </rPr>
          <t>Weston, Tanya:</t>
        </r>
        <r>
          <rPr>
            <sz val="9"/>
            <color indexed="81"/>
            <rFont val="Tahoma"/>
            <family val="2"/>
          </rPr>
          <t xml:space="preserve">
SITE SOLD, CANCEL MONTHLY</t>
        </r>
      </text>
    </comment>
    <comment ref="BH159" authorId="4" shapeId="0" xr:uid="{00000000-0006-0000-0500-00008A000000}">
      <text>
        <r>
          <rPr>
            <b/>
            <sz val="9"/>
            <color indexed="81"/>
            <rFont val="Tahoma"/>
            <family val="2"/>
          </rPr>
          <t>Mahoney, Leslie:</t>
        </r>
        <r>
          <rPr>
            <sz val="9"/>
            <color indexed="81"/>
            <rFont val="Tahoma"/>
            <family val="2"/>
          </rPr>
          <t xml:space="preserve">
Annual done in March, skipped monthly in January. Annual used to be in January.</t>
        </r>
      </text>
    </comment>
    <comment ref="K160" authorId="0" shapeId="0" xr:uid="{00000000-0006-0000-0500-00008B000000}">
      <text>
        <r>
          <rPr>
            <b/>
            <sz val="9"/>
            <color indexed="81"/>
            <rFont val="Tahoma"/>
            <family val="2"/>
          </rPr>
          <t>Weston, Tanya: Jan 30/13 - oops!</t>
        </r>
        <r>
          <rPr>
            <sz val="9"/>
            <color indexed="81"/>
            <rFont val="Tahoma"/>
            <family val="2"/>
          </rPr>
          <t xml:space="preserve">
monthly log - showed December for Annual - updated to April </t>
        </r>
      </text>
    </comment>
    <comment ref="C162" authorId="0" shapeId="0" xr:uid="{00000000-0006-0000-0500-00008C000000}">
      <text>
        <r>
          <rPr>
            <b/>
            <sz val="9"/>
            <color indexed="81"/>
            <rFont val="Tahoma"/>
            <family val="2"/>
          </rPr>
          <t>Weston, Tanya:</t>
        </r>
        <r>
          <rPr>
            <sz val="9"/>
            <color indexed="81"/>
            <rFont val="Tahoma"/>
            <family val="2"/>
          </rPr>
          <t xml:space="preserve">
KEYS NO 017- OLD KEYS NO LONGER IN USE</t>
        </r>
      </text>
    </comment>
    <comment ref="AQ162" authorId="0" shapeId="0" xr:uid="{00000000-0006-0000-0500-00008D000000}">
      <text>
        <r>
          <rPr>
            <b/>
            <sz val="9"/>
            <color indexed="81"/>
            <rFont val="Tahoma"/>
            <family val="2"/>
          </rPr>
          <t>Weston, Tanya:</t>
        </r>
        <r>
          <rPr>
            <sz val="9"/>
            <color indexed="81"/>
            <rFont val="Tahoma"/>
            <family val="2"/>
          </rPr>
          <t xml:space="preserve">
SITE SOLD EFFECTIVE AUGUST 21.</t>
        </r>
      </text>
    </comment>
    <comment ref="AT163" authorId="0" shapeId="0" xr:uid="{00000000-0006-0000-0500-00008E000000}">
      <text>
        <r>
          <rPr>
            <b/>
            <sz val="9"/>
            <color indexed="81"/>
            <rFont val="Tahoma"/>
            <family val="2"/>
          </rPr>
          <t>Weston, Tanya:</t>
        </r>
        <r>
          <rPr>
            <sz val="9"/>
            <color indexed="81"/>
            <rFont val="Tahoma"/>
            <family val="2"/>
          </rPr>
          <t xml:space="preserve">
ON HOLD NOV- DEC 2015- JAN 2016 - SITE BEING RENO'D</t>
        </r>
      </text>
    </comment>
    <comment ref="E168" authorId="0" shapeId="0" xr:uid="{00000000-0006-0000-0500-00008F000000}">
      <text>
        <r>
          <rPr>
            <b/>
            <sz val="9"/>
            <color indexed="81"/>
            <rFont val="Tahoma"/>
            <family val="2"/>
          </rPr>
          <t>Weston, Tanya:</t>
        </r>
        <r>
          <rPr>
            <sz val="9"/>
            <color indexed="81"/>
            <rFont val="Tahoma"/>
            <family val="2"/>
          </rPr>
          <t xml:space="preserve">
</t>
        </r>
      </text>
    </comment>
    <comment ref="O168" authorId="0" shapeId="0" xr:uid="{00000000-0006-0000-0500-000090000000}">
      <text>
        <r>
          <rPr>
            <b/>
            <sz val="9"/>
            <color indexed="81"/>
            <rFont val="Tahoma"/>
            <family val="2"/>
          </rPr>
          <t>Weston, Tanya:</t>
        </r>
        <r>
          <rPr>
            <sz val="9"/>
            <color indexed="81"/>
            <rFont val="Tahoma"/>
            <family val="2"/>
          </rPr>
          <t xml:space="preserve">
TRAINED BOB CLEASBY ON MONTHLY</t>
        </r>
      </text>
    </comment>
    <comment ref="AM170" authorId="0" shapeId="0" xr:uid="{00000000-0006-0000-0500-000091000000}">
      <text>
        <r>
          <rPr>
            <b/>
            <sz val="9"/>
            <color indexed="81"/>
            <rFont val="Tahoma"/>
            <family val="2"/>
          </rPr>
          <t>Weston, Tanya:</t>
        </r>
        <r>
          <rPr>
            <sz val="9"/>
            <color indexed="81"/>
            <rFont val="Tahoma"/>
            <family val="2"/>
          </rPr>
          <t xml:space="preserve">
ANNUAL NOT DONE IN APRIL. SCHEDULED FOR MAY. INVOICE ANYWAY PER TW/TL</t>
        </r>
      </text>
    </comment>
    <comment ref="AW175" authorId="0" shapeId="0" xr:uid="{00000000-0006-0000-0500-000092000000}">
      <text>
        <r>
          <rPr>
            <b/>
            <sz val="9"/>
            <color indexed="81"/>
            <rFont val="Tahoma"/>
            <family val="2"/>
          </rPr>
          <t>Weston, Tanya:</t>
        </r>
        <r>
          <rPr>
            <sz val="9"/>
            <color indexed="81"/>
            <rFont val="Tahoma"/>
            <family val="2"/>
          </rPr>
          <t xml:space="preserve">
invoiced separately on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Weston, Tanya</author>
    <author>Oldfield, Arlene</author>
    <author>Vogt, Carina</author>
    <author>Samantha D'Amour</author>
    <author>tc={1A37EAC4-135D-4AE6-8D03-2B76AB411D35}</author>
    <author>tc={17F655E7-4CA7-4C66-BE30-029BB968E097}</author>
    <author>Windrum, Samantha</author>
  </authors>
  <commentList>
    <comment ref="T10" authorId="0" shapeId="0" xr:uid="{00000000-0006-0000-0600-000001000000}">
      <text>
        <r>
          <rPr>
            <b/>
            <sz val="9"/>
            <color indexed="81"/>
            <rFont val="Tahoma"/>
            <family val="2"/>
          </rPr>
          <t>Weston, Tanya:</t>
        </r>
        <r>
          <rPr>
            <sz val="9"/>
            <color indexed="81"/>
            <rFont val="Tahoma"/>
            <family val="2"/>
          </rPr>
          <t xml:space="preserve">
tech sick - monthly cancelled
</t>
        </r>
      </text>
    </comment>
    <comment ref="T26" authorId="0" shapeId="0" xr:uid="{00000000-0006-0000-0600-000002000000}">
      <text>
        <r>
          <rPr>
            <b/>
            <sz val="9"/>
            <color indexed="81"/>
            <rFont val="Tahoma"/>
            <family val="2"/>
          </rPr>
          <t>Weston, Tanya:</t>
        </r>
        <r>
          <rPr>
            <sz val="9"/>
            <color indexed="81"/>
            <rFont val="Tahoma"/>
            <family val="2"/>
          </rPr>
          <t xml:space="preserve">
tech sick - monthly cancelled
</t>
        </r>
      </text>
    </comment>
    <comment ref="K27" authorId="1" shapeId="0" xr:uid="{00000000-0006-0000-0600-000003000000}">
      <text>
        <r>
          <rPr>
            <b/>
            <sz val="9"/>
            <color indexed="81"/>
            <rFont val="Tahoma"/>
            <family val="2"/>
          </rPr>
          <t>Oldfield, Arlene:</t>
        </r>
        <r>
          <rPr>
            <sz val="9"/>
            <color indexed="81"/>
            <rFont val="Tahoma"/>
            <family val="2"/>
          </rPr>
          <t xml:space="preserve">
Cantec taught testing procedure - invoiced on 18744</t>
        </r>
      </text>
    </comment>
    <comment ref="B29" authorId="2" shapeId="0" xr:uid="{00000000-0006-0000-0600-000004000000}">
      <text>
        <r>
          <rPr>
            <b/>
            <sz val="9"/>
            <color indexed="81"/>
            <rFont val="Tahoma"/>
            <family val="2"/>
          </rPr>
          <t>Vogt, Carina:</t>
        </r>
        <r>
          <rPr>
            <sz val="9"/>
            <color indexed="81"/>
            <rFont val="Tahoma"/>
            <family val="2"/>
          </rPr>
          <t xml:space="preserve">
Not Richmond!!</t>
        </r>
      </text>
    </comment>
    <comment ref="T33" authorId="0" shapeId="0" xr:uid="{00000000-0006-0000-0600-000005000000}">
      <text>
        <r>
          <rPr>
            <b/>
            <sz val="9"/>
            <color indexed="81"/>
            <rFont val="Tahoma"/>
            <family val="2"/>
          </rPr>
          <t>Weston, Tanya:</t>
        </r>
        <r>
          <rPr>
            <sz val="9"/>
            <color indexed="81"/>
            <rFont val="Tahoma"/>
            <family val="2"/>
          </rPr>
          <t xml:space="preserve">
tech sick - monthly cancelled
</t>
        </r>
      </text>
    </comment>
    <comment ref="P40" authorId="3" shapeId="0" xr:uid="{00000000-0006-0000-0600-000006000000}">
      <text>
        <r>
          <rPr>
            <b/>
            <sz val="9"/>
            <color indexed="81"/>
            <rFont val="Tahoma"/>
            <family val="2"/>
          </rPr>
          <t>Samantha D'Amour:</t>
        </r>
        <r>
          <rPr>
            <sz val="9"/>
            <color indexed="81"/>
            <rFont val="Tahoma"/>
            <family val="2"/>
          </rPr>
          <t xml:space="preserve">
No key to electrial room. Contacted customer.</t>
        </r>
      </text>
    </comment>
    <comment ref="T68" authorId="0" shapeId="0" xr:uid="{00000000-0006-0000-0600-000007000000}">
      <text>
        <r>
          <rPr>
            <b/>
            <sz val="9"/>
            <color indexed="81"/>
            <rFont val="Tahoma"/>
            <family val="2"/>
          </rPr>
          <t>Weston, Tanya:</t>
        </r>
        <r>
          <rPr>
            <sz val="9"/>
            <color indexed="81"/>
            <rFont val="Tahoma"/>
            <family val="2"/>
          </rPr>
          <t xml:space="preserve">
tech sick - monthly cancelled
</t>
        </r>
      </text>
    </comment>
    <comment ref="B69" authorId="2" shapeId="0" xr:uid="{00000000-0006-0000-0600-000008000000}">
      <text>
        <r>
          <rPr>
            <b/>
            <sz val="9"/>
            <color indexed="81"/>
            <rFont val="Tahoma"/>
            <family val="2"/>
          </rPr>
          <t xml:space="preserve">Vogt, Carina:
</t>
        </r>
        <r>
          <rPr>
            <sz val="9"/>
            <color indexed="81"/>
            <rFont val="Tahoma"/>
            <family val="2"/>
          </rPr>
          <t xml:space="preserve">Was: Firm Management
</t>
        </r>
      </text>
    </comment>
    <comment ref="T70" authorId="0" shapeId="0" xr:uid="{00000000-0006-0000-0600-000009000000}">
      <text>
        <r>
          <rPr>
            <b/>
            <sz val="9"/>
            <color indexed="81"/>
            <rFont val="Tahoma"/>
            <family val="2"/>
          </rPr>
          <t>Weston, Tanya:</t>
        </r>
        <r>
          <rPr>
            <sz val="9"/>
            <color indexed="81"/>
            <rFont val="Tahoma"/>
            <family val="2"/>
          </rPr>
          <t xml:space="preserve">
tech sick - monthly cancelled
</t>
        </r>
      </text>
    </comment>
    <comment ref="T78" authorId="0" shapeId="0" xr:uid="{00000000-0006-0000-0600-00000A000000}">
      <text>
        <r>
          <rPr>
            <b/>
            <sz val="9"/>
            <color indexed="81"/>
            <rFont val="Tahoma"/>
            <family val="2"/>
          </rPr>
          <t>Weston, Tanya:</t>
        </r>
        <r>
          <rPr>
            <sz val="9"/>
            <color indexed="81"/>
            <rFont val="Tahoma"/>
            <family val="2"/>
          </rPr>
          <t xml:space="preserve">
tech sick - monthly cancelled
</t>
        </r>
      </text>
    </comment>
    <comment ref="T82" authorId="4"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Monitoring company information changed. Did not have it well on site. Continue next month.</t>
      </text>
    </comment>
    <comment ref="T96" authorId="0" shapeId="0" xr:uid="{00000000-0006-0000-0600-00000C000000}">
      <text>
        <r>
          <rPr>
            <b/>
            <sz val="9"/>
            <color indexed="81"/>
            <rFont val="Tahoma"/>
            <family val="2"/>
          </rPr>
          <t>Weston, Tanya:</t>
        </r>
        <r>
          <rPr>
            <sz val="9"/>
            <color indexed="81"/>
            <rFont val="Tahoma"/>
            <family val="2"/>
          </rPr>
          <t xml:space="preserve">
tech sick - monthly cancelled
</t>
        </r>
      </text>
    </comment>
    <comment ref="B100" authorId="2" shapeId="0" xr:uid="{00000000-0006-0000-0600-00000D000000}">
      <text>
        <r>
          <rPr>
            <b/>
            <sz val="9"/>
            <color indexed="81"/>
            <rFont val="Tahoma"/>
            <family val="2"/>
          </rPr>
          <t>Vogt, Carina:</t>
        </r>
        <r>
          <rPr>
            <sz val="9"/>
            <color indexed="81"/>
            <rFont val="Tahoma"/>
            <family val="2"/>
          </rPr>
          <t xml:space="preserve">
Property Management changed. Was: Hutton</t>
        </r>
      </text>
    </comment>
    <comment ref="T108" authorId="0" shapeId="0" xr:uid="{00000000-0006-0000-0600-00000E000000}">
      <text>
        <r>
          <rPr>
            <b/>
            <sz val="9"/>
            <color indexed="81"/>
            <rFont val="Tahoma"/>
            <family val="2"/>
          </rPr>
          <t>Weston, Tanya:</t>
        </r>
        <r>
          <rPr>
            <sz val="9"/>
            <color indexed="81"/>
            <rFont val="Tahoma"/>
            <family val="2"/>
          </rPr>
          <t xml:space="preserve">
tech sick - monthly cancelled
</t>
        </r>
      </text>
    </comment>
    <comment ref="T110" authorId="0" shapeId="0" xr:uid="{00000000-0006-0000-0600-00000F000000}">
      <text>
        <r>
          <rPr>
            <b/>
            <sz val="9"/>
            <color indexed="81"/>
            <rFont val="Tahoma"/>
            <family val="2"/>
          </rPr>
          <t>Weston, Tanya:</t>
        </r>
        <r>
          <rPr>
            <sz val="9"/>
            <color indexed="81"/>
            <rFont val="Tahoma"/>
            <family val="2"/>
          </rPr>
          <t xml:space="preserve">
tech sick - monthly cancelled
</t>
        </r>
      </text>
    </comment>
    <comment ref="T120" authorId="0" shapeId="0" xr:uid="{00000000-0006-0000-0600-000010000000}">
      <text>
        <r>
          <rPr>
            <b/>
            <sz val="9"/>
            <color indexed="81"/>
            <rFont val="Tahoma"/>
            <family val="2"/>
          </rPr>
          <t>Weston, Tanya:</t>
        </r>
        <r>
          <rPr>
            <sz val="9"/>
            <color indexed="81"/>
            <rFont val="Tahoma"/>
            <family val="2"/>
          </rPr>
          <t xml:space="preserve">
tech sick - monthly cancelled
</t>
        </r>
      </text>
    </comment>
    <comment ref="B124" authorId="2" shapeId="0" xr:uid="{00000000-0006-0000-0600-000011000000}">
      <text>
        <r>
          <rPr>
            <b/>
            <sz val="9"/>
            <color indexed="81"/>
            <rFont val="Tahoma"/>
            <family val="2"/>
          </rPr>
          <t>Vogt, Carina:</t>
        </r>
        <r>
          <rPr>
            <sz val="9"/>
            <color indexed="81"/>
            <rFont val="Tahoma"/>
            <family val="2"/>
          </rPr>
          <t xml:space="preserve">
New Prperty Management. Was: Richmond Property Group</t>
        </r>
      </text>
    </comment>
    <comment ref="B125" authorId="2" shapeId="0" xr:uid="{00000000-0006-0000-0600-000012000000}">
      <text>
        <r>
          <rPr>
            <b/>
            <sz val="9"/>
            <color indexed="81"/>
            <rFont val="Tahoma"/>
            <family val="2"/>
          </rPr>
          <t>Vogt, Carina:</t>
        </r>
        <r>
          <rPr>
            <sz val="9"/>
            <color indexed="81"/>
            <rFont val="Tahoma"/>
            <family val="2"/>
          </rPr>
          <t xml:space="preserve">
New Prperty Management. Was: Richmond Property Group</t>
        </r>
      </text>
    </comment>
    <comment ref="T128" authorId="5"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Price's monitoring was down at that time.</t>
      </text>
    </comment>
    <comment ref="B138" authorId="2" shapeId="0" xr:uid="{00000000-0006-0000-0600-000014000000}">
      <text>
        <r>
          <rPr>
            <b/>
            <sz val="9"/>
            <color indexed="81"/>
            <rFont val="Tahoma"/>
            <family val="2"/>
          </rPr>
          <t>Vogt, Carina:</t>
        </r>
        <r>
          <rPr>
            <sz val="9"/>
            <color indexed="81"/>
            <rFont val="Tahoma"/>
            <family val="2"/>
          </rPr>
          <t xml:space="preserve">
Was Colliers, they want us to bill it to The Manufacturers Life Insurance.</t>
        </r>
      </text>
    </comment>
    <comment ref="T139" authorId="0" shapeId="0" xr:uid="{00000000-0006-0000-0600-000015000000}">
      <text>
        <r>
          <rPr>
            <b/>
            <sz val="9"/>
            <color indexed="81"/>
            <rFont val="Tahoma"/>
            <family val="2"/>
          </rPr>
          <t>Weston, Tanya:</t>
        </r>
        <r>
          <rPr>
            <sz val="9"/>
            <color indexed="81"/>
            <rFont val="Tahoma"/>
            <family val="2"/>
          </rPr>
          <t xml:space="preserve">
tech sick - monthly cancelled
</t>
        </r>
      </text>
    </comment>
    <comment ref="T142" authorId="0" shapeId="0" xr:uid="{00000000-0006-0000-0600-000016000000}">
      <text>
        <r>
          <rPr>
            <b/>
            <sz val="9"/>
            <color indexed="81"/>
            <rFont val="Tahoma"/>
            <family val="2"/>
          </rPr>
          <t>Weston, Tanya:</t>
        </r>
        <r>
          <rPr>
            <sz val="9"/>
            <color indexed="81"/>
            <rFont val="Tahoma"/>
            <family val="2"/>
          </rPr>
          <t xml:space="preserve">
tech sick - monthly cancelled
</t>
        </r>
      </text>
    </comment>
    <comment ref="O143" authorId="6" shapeId="0" xr:uid="{00000000-0006-0000-0600-000017000000}">
      <text>
        <r>
          <rPr>
            <b/>
            <sz val="9"/>
            <color indexed="81"/>
            <rFont val="Tahoma"/>
            <family val="2"/>
          </rPr>
          <t>Windrum, Samantha:</t>
        </r>
        <r>
          <rPr>
            <sz val="9"/>
            <color indexed="81"/>
            <rFont val="Tahoma"/>
            <family val="2"/>
          </rPr>
          <t xml:space="preserve">
Building closed due to COVID-19.</t>
        </r>
      </text>
    </comment>
    <comment ref="P143" authorId="6" shapeId="0" xr:uid="{00000000-0006-0000-0600-000018000000}">
      <text>
        <r>
          <rPr>
            <b/>
            <sz val="9"/>
            <color indexed="81"/>
            <rFont val="Tahoma"/>
            <family val="2"/>
          </rPr>
          <t>Windrum, Samantha:</t>
        </r>
        <r>
          <rPr>
            <sz val="9"/>
            <color indexed="81"/>
            <rFont val="Tahoma"/>
            <family val="2"/>
          </rPr>
          <t xml:space="preserve">
Building closed due to COVID-19.</t>
        </r>
      </text>
    </comment>
    <comment ref="P145" authorId="3" shapeId="0" xr:uid="{00000000-0006-0000-0600-000019000000}">
      <text>
        <r>
          <rPr>
            <b/>
            <sz val="9"/>
            <color indexed="81"/>
            <rFont val="Tahoma"/>
            <family val="2"/>
          </rPr>
          <t>Samantha D'Amour:</t>
        </r>
        <r>
          <rPr>
            <sz val="9"/>
            <color indexed="81"/>
            <rFont val="Tahoma"/>
            <family val="2"/>
          </rPr>
          <t xml:space="preserve">
Electrical room key does not work. Advised Vince.</t>
        </r>
      </text>
    </comment>
    <comment ref="Q145" authorId="3" shapeId="0" xr:uid="{00000000-0006-0000-0600-00001A000000}">
      <text>
        <r>
          <rPr>
            <b/>
            <sz val="9"/>
            <color indexed="81"/>
            <rFont val="Tahoma"/>
            <family val="2"/>
          </rPr>
          <t>Samantha D'Amour:</t>
        </r>
        <r>
          <rPr>
            <sz val="9"/>
            <color indexed="81"/>
            <rFont val="Tahoma"/>
            <family val="2"/>
          </rPr>
          <t xml:space="preserve">
Electrical room key does not work. Advised Vince.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Weston, Tanya</author>
  </authors>
  <commentList>
    <comment ref="K8" authorId="0" shapeId="0" xr:uid="{00000000-0006-0000-0B00-000001000000}">
      <text>
        <r>
          <rPr>
            <b/>
            <sz val="9"/>
            <color indexed="81"/>
            <rFont val="Tahoma"/>
            <family val="2"/>
          </rPr>
          <t>Weston, Tanya:</t>
        </r>
        <r>
          <rPr>
            <sz val="9"/>
            <color indexed="81"/>
            <rFont val="Tahoma"/>
            <family val="2"/>
          </rPr>
          <t xml:space="preserve">
Monthly not done in May as annual moved to June 2012</t>
        </r>
      </text>
    </comment>
    <comment ref="H63" authorId="0" shapeId="0" xr:uid="{00000000-0006-0000-0B00-000002000000}">
      <text>
        <r>
          <rPr>
            <b/>
            <sz val="9"/>
            <color indexed="81"/>
            <rFont val="Tahoma"/>
            <family val="2"/>
          </rPr>
          <t>Weston, Tanya:</t>
        </r>
        <r>
          <rPr>
            <sz val="9"/>
            <color indexed="81"/>
            <rFont val="Tahoma"/>
            <family val="2"/>
          </rPr>
          <t xml:space="preserve">
FEB &amp; MAR- Feb listed as Annual, 
APR- changed for April monthly bell test to Annual - April</t>
        </r>
      </text>
    </comment>
    <comment ref="J63" authorId="0" shapeId="0" xr:uid="{00000000-0006-0000-0B00-000003000000}">
      <text>
        <r>
          <rPr>
            <b/>
            <sz val="9"/>
            <color indexed="81"/>
            <rFont val="Tahoma"/>
            <family val="2"/>
          </rPr>
          <t>Weston, Tanya:</t>
        </r>
        <r>
          <rPr>
            <sz val="9"/>
            <color indexed="81"/>
            <rFont val="Tahoma"/>
            <family val="2"/>
          </rPr>
          <t xml:space="preserve">
FEB &amp; MAR- Feb listed as Annual, 
APR- changed for April monthly bell test to Annual - April</t>
        </r>
      </text>
    </comment>
    <comment ref="K79" authorId="0" shapeId="0" xr:uid="{00000000-0006-0000-0B00-000004000000}">
      <text>
        <r>
          <rPr>
            <b/>
            <sz val="9"/>
            <color indexed="81"/>
            <rFont val="Tahoma"/>
            <family val="2"/>
          </rPr>
          <t>Weston, Tanya:</t>
        </r>
        <r>
          <rPr>
            <sz val="9"/>
            <color indexed="81"/>
            <rFont val="Tahoma"/>
            <family val="2"/>
          </rPr>
          <t xml:space="preserve">
appears NA from paperwork</t>
        </r>
      </text>
    </comment>
    <comment ref="I92" authorId="0" shapeId="0" xr:uid="{00000000-0006-0000-0B00-000005000000}">
      <text>
        <r>
          <rPr>
            <b/>
            <sz val="9"/>
            <color indexed="81"/>
            <rFont val="Tahoma"/>
            <family val="2"/>
          </rPr>
          <t>Weston, Tanya:</t>
        </r>
        <r>
          <rPr>
            <sz val="9"/>
            <color indexed="81"/>
            <rFont val="Tahoma"/>
            <family val="2"/>
          </rPr>
          <t xml:space="preserve">
new again March 2012 per note on monthly paperwork</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Samantha D'Amour</author>
    <author>Vogt, Carina</author>
  </authors>
  <commentList>
    <comment ref="R4" authorId="0" shapeId="0" xr:uid="{C553E783-F941-4B19-A6DB-5F51012AEE92}">
      <text>
        <r>
          <rPr>
            <b/>
            <sz val="9"/>
            <color indexed="81"/>
            <rFont val="Tahoma"/>
            <family val="2"/>
          </rPr>
          <t>Samantha D'Amour:</t>
        </r>
        <r>
          <rPr>
            <sz val="9"/>
            <color indexed="81"/>
            <rFont val="Tahoma"/>
            <family val="2"/>
          </rPr>
          <t xml:space="preserve">
Annual was performed May 26th, MBT not done for June as it is too close to annual date</t>
        </r>
      </text>
    </comment>
    <comment ref="C10" authorId="1" shapeId="0" xr:uid="{D6929CB3-5E19-49AF-B805-5EF8E2ADE30C}">
      <text>
        <r>
          <rPr>
            <b/>
            <sz val="9"/>
            <color indexed="81"/>
            <rFont val="Tahoma"/>
            <family val="2"/>
          </rPr>
          <t>Vogt, Carina:</t>
        </r>
        <r>
          <rPr>
            <sz val="9"/>
            <color indexed="81"/>
            <rFont val="Tahoma"/>
            <family val="2"/>
          </rPr>
          <t xml:space="preserve">
Not Richmond!!</t>
        </r>
      </text>
    </comment>
    <comment ref="Q14" authorId="0" shapeId="0" xr:uid="{FCAE3591-287E-4231-8FE9-8DE2B0CD5CE5}">
      <text>
        <r>
          <rPr>
            <b/>
            <sz val="9"/>
            <color indexed="81"/>
            <rFont val="Tahoma"/>
            <family val="2"/>
          </rPr>
          <t>Samantha D'Amour:</t>
        </r>
        <r>
          <rPr>
            <sz val="9"/>
            <color indexed="81"/>
            <rFont val="Tahoma"/>
            <family val="2"/>
          </rPr>
          <t xml:space="preserve">
Do not charge for MBT for this month.</t>
        </r>
      </text>
    </comment>
    <comment ref="K19" authorId="0" shapeId="0" xr:uid="{A345080D-A955-482B-A76B-D1E4437F5CD1}">
      <text>
        <r>
          <rPr>
            <b/>
            <sz val="9"/>
            <color indexed="81"/>
            <rFont val="Tahoma"/>
            <family val="2"/>
          </rPr>
          <t>Samantha D'Amour:</t>
        </r>
        <r>
          <rPr>
            <sz val="9"/>
            <color indexed="81"/>
            <rFont val="Tahoma"/>
            <family val="2"/>
          </rPr>
          <t xml:space="preserve">
Haven't started yet. Annual inspection is due now, keys have not been received yet. Will start once this has been done.</t>
        </r>
      </text>
    </comment>
    <comment ref="Q23" authorId="0" shapeId="0" xr:uid="{8649A92E-7F81-40E6-95BF-5DB370724BD3}">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Arrived on site with no access as site contacts were not present to provide access.</t>
        </r>
      </text>
    </comment>
    <comment ref="G30" authorId="0" shapeId="0" xr:uid="{6660FA03-41A6-4EB2-9CE4-3B619541753A}">
      <text>
        <r>
          <rPr>
            <b/>
            <sz val="9"/>
            <color indexed="81"/>
            <rFont val="Tahoma"/>
            <family val="2"/>
          </rPr>
          <t>Samantha D'Amour:</t>
        </r>
        <r>
          <rPr>
            <sz val="9"/>
            <color indexed="81"/>
            <rFont val="Tahoma"/>
            <family val="2"/>
          </rPr>
          <t xml:space="preserve">
Meet Mark Mutz for Access
</t>
        </r>
      </text>
    </comment>
    <comment ref="I32" authorId="0" shapeId="0" xr:uid="{B9761A1A-CDE7-450F-AD47-784C9E92A54B}">
      <text>
        <r>
          <rPr>
            <b/>
            <sz val="9"/>
            <color indexed="81"/>
            <rFont val="Tahoma"/>
            <family val="2"/>
          </rPr>
          <t>Samantha D'Amour:</t>
        </r>
        <r>
          <rPr>
            <sz val="9"/>
            <color indexed="81"/>
            <rFont val="Tahoma"/>
            <family val="2"/>
          </rPr>
          <t xml:space="preserve">
was 2nd Wednesday, now 2nd Tuesday</t>
        </r>
      </text>
    </comment>
    <comment ref="R34" authorId="0" shapeId="0" xr:uid="{B37591E0-41AF-4B11-9AAB-133FC5D52A39}">
      <text>
        <r>
          <rPr>
            <b/>
            <sz val="9"/>
            <color indexed="81"/>
            <rFont val="Tahoma"/>
            <family val="2"/>
          </rPr>
          <t>Samantha D'Amour:</t>
        </r>
        <r>
          <rPr>
            <sz val="9"/>
            <color indexed="81"/>
            <rFont val="Tahoma"/>
            <family val="2"/>
          </rPr>
          <t xml:space="preserve">
Annual was performed May 31st &amp; June 1, MBT not done for June as it is too close to annual date</t>
        </r>
      </text>
    </comment>
    <comment ref="L36" authorId="0" shapeId="0" xr:uid="{83F07ACC-082E-4FDF-8C5D-66F1EC2890D7}">
      <text>
        <r>
          <rPr>
            <b/>
            <sz val="9"/>
            <color indexed="81"/>
            <rFont val="Tahoma"/>
            <family val="2"/>
          </rPr>
          <t>Samantha D'Amour:</t>
        </r>
        <r>
          <rPr>
            <sz val="9"/>
            <color indexed="81"/>
            <rFont val="Tahoma"/>
            <family val="2"/>
          </rPr>
          <t xml:space="preserve">
Do not charge for MBT</t>
        </r>
      </text>
    </comment>
    <comment ref="I38" authorId="0" shapeId="0" xr:uid="{53A6F712-6C2A-45F0-B5FE-DC9DDB8F6AE7}">
      <text>
        <r>
          <rPr>
            <b/>
            <sz val="9"/>
            <color indexed="81"/>
            <rFont val="Tahoma"/>
            <family val="2"/>
          </rPr>
          <t>Samantha D'Amour:</t>
        </r>
        <r>
          <rPr>
            <sz val="9"/>
            <color indexed="81"/>
            <rFont val="Tahoma"/>
            <family val="2"/>
          </rPr>
          <t xml:space="preserve">
was 1Thur</t>
        </r>
      </text>
    </comment>
    <comment ref="I40" authorId="0" shapeId="0" xr:uid="{6DB51661-1CFD-4D64-B315-D2559867C6DF}">
      <text>
        <r>
          <rPr>
            <b/>
            <sz val="9"/>
            <color indexed="81"/>
            <rFont val="Tahoma"/>
            <family val="2"/>
          </rPr>
          <t>Samantha D'Amour:</t>
        </r>
        <r>
          <rPr>
            <sz val="9"/>
            <color indexed="81"/>
            <rFont val="Tahoma"/>
            <family val="2"/>
          </rPr>
          <t xml:space="preserve">
was 4Wed</t>
        </r>
      </text>
    </comment>
    <comment ref="F41" authorId="0" shapeId="0" xr:uid="{6AD933A0-D066-468C-97B6-434FA5862648}">
      <text>
        <r>
          <rPr>
            <b/>
            <sz val="9"/>
            <color indexed="81"/>
            <rFont val="Tahoma"/>
            <family val="2"/>
          </rPr>
          <t>Samantha D'Amour:</t>
        </r>
        <r>
          <rPr>
            <sz val="9"/>
            <color indexed="81"/>
            <rFont val="Tahoma"/>
            <family val="2"/>
          </rPr>
          <t xml:space="preserve">
Cancelled May 12/22</t>
        </r>
      </text>
    </comment>
    <comment ref="N41" authorId="0" shapeId="0" xr:uid="{4935B7C6-98BC-49EA-9BEB-03C0A824905A}">
      <text>
        <r>
          <rPr>
            <b/>
            <sz val="9"/>
            <color indexed="81"/>
            <rFont val="Tahoma"/>
            <family val="2"/>
          </rPr>
          <t xml:space="preserve">Samantha D'Amour:
</t>
        </r>
        <r>
          <rPr>
            <sz val="9"/>
            <color indexed="81"/>
            <rFont val="Tahoma"/>
            <family val="2"/>
          </rPr>
          <t>New FAP installed and working, waiting on Verification until we can test.</t>
        </r>
      </text>
    </comment>
    <comment ref="O41" authorId="0" shapeId="0" xr:uid="{2FF78A75-B7A0-42CE-B3EB-15CD9AEDC9D1}">
      <text>
        <r>
          <rPr>
            <b/>
            <sz val="9"/>
            <color indexed="81"/>
            <rFont val="Tahoma"/>
            <family val="2"/>
          </rPr>
          <t xml:space="preserve">Samantha D'Amour:
</t>
        </r>
        <r>
          <rPr>
            <sz val="9"/>
            <color indexed="81"/>
            <rFont val="Tahoma"/>
            <family val="2"/>
          </rPr>
          <t>New FAP installed and working, waiting on Verification until we can test.</t>
        </r>
      </text>
    </comment>
    <comment ref="P41" authorId="0" shapeId="0" xr:uid="{78B8A711-76D8-4AAC-A2EA-63E2346DE693}">
      <text>
        <r>
          <rPr>
            <b/>
            <sz val="9"/>
            <color indexed="81"/>
            <rFont val="Tahoma"/>
            <family val="2"/>
          </rPr>
          <t xml:space="preserve">Samantha D'Amour:
</t>
        </r>
        <r>
          <rPr>
            <sz val="9"/>
            <color indexed="81"/>
            <rFont val="Tahoma"/>
            <family val="2"/>
          </rPr>
          <t>New FAP installed and working, waiting on Verification until we can test.</t>
        </r>
      </text>
    </comment>
    <comment ref="Q41" authorId="0" shapeId="0" xr:uid="{3F5F0914-133F-4D07-A57F-A973124A8A58}">
      <text>
        <r>
          <rPr>
            <b/>
            <sz val="9"/>
            <color indexed="81"/>
            <rFont val="Tahoma"/>
            <family val="2"/>
          </rPr>
          <t>Samantha D'Amour:</t>
        </r>
        <r>
          <rPr>
            <sz val="9"/>
            <color indexed="81"/>
            <rFont val="Tahoma"/>
            <family val="2"/>
          </rPr>
          <t xml:space="preserve">
Saty cancelled building.  Now serviced by Western Canada</t>
        </r>
      </text>
    </comment>
    <comment ref="I45" authorId="0" shapeId="0" xr:uid="{E7557EB2-70BC-421F-A7E8-7E2B55450055}">
      <text>
        <r>
          <rPr>
            <b/>
            <sz val="9"/>
            <color indexed="81"/>
            <rFont val="Tahoma"/>
            <family val="2"/>
          </rPr>
          <t>Samantha D'Amour:</t>
        </r>
        <r>
          <rPr>
            <sz val="9"/>
            <color indexed="81"/>
            <rFont val="Tahoma"/>
            <family val="2"/>
          </rPr>
          <t xml:space="preserve">
was 1st Thursday</t>
        </r>
      </text>
    </comment>
    <comment ref="I54" authorId="0" shapeId="0" xr:uid="{604E7E80-7F7A-456A-B536-E85D37206E7A}">
      <text>
        <r>
          <rPr>
            <b/>
            <sz val="9"/>
            <color indexed="81"/>
            <rFont val="Tahoma"/>
            <family val="2"/>
          </rPr>
          <t>Samantha D'Amour:</t>
        </r>
        <r>
          <rPr>
            <sz val="9"/>
            <color indexed="81"/>
            <rFont val="Tahoma"/>
            <family val="2"/>
          </rPr>
          <t xml:space="preserve">
was 1st Thursday</t>
        </r>
      </text>
    </comment>
    <comment ref="G55" authorId="0" shapeId="0" xr:uid="{C2FE67A2-D080-4BB2-BF9C-FF9708E7E9FC}">
      <text>
        <r>
          <rPr>
            <b/>
            <sz val="9"/>
            <color indexed="81"/>
            <rFont val="Tahoma"/>
            <family val="2"/>
          </rPr>
          <t>Samantha D'Amour:</t>
        </r>
        <r>
          <rPr>
            <sz val="9"/>
            <color indexed="81"/>
            <rFont val="Tahoma"/>
            <family val="2"/>
          </rPr>
          <t xml:space="preserve">
Meet Mark Mutz for Access
</t>
        </r>
      </text>
    </comment>
    <comment ref="I58" authorId="0" shapeId="0" xr:uid="{E90B6730-F0D1-497E-AA9B-1F6A78B98C69}">
      <text>
        <r>
          <rPr>
            <b/>
            <sz val="9"/>
            <color indexed="81"/>
            <rFont val="Tahoma"/>
            <family val="2"/>
          </rPr>
          <t>Samantha D'Amour:</t>
        </r>
        <r>
          <rPr>
            <sz val="9"/>
            <color indexed="81"/>
            <rFont val="Tahoma"/>
            <family val="2"/>
          </rPr>
          <t xml:space="preserve">
Was TH1.  Moved in January 2021</t>
        </r>
      </text>
    </comment>
    <comment ref="K61" authorId="0" shapeId="0" xr:uid="{EFDA676F-C036-4697-88AF-F1793A3615B0}">
      <text>
        <r>
          <rPr>
            <b/>
            <sz val="9"/>
            <color indexed="81"/>
            <rFont val="Tahoma"/>
            <family val="2"/>
          </rPr>
          <t>Samantha D'Amour:</t>
        </r>
        <r>
          <rPr>
            <sz val="9"/>
            <color indexed="81"/>
            <rFont val="Tahoma"/>
            <family val="2"/>
          </rPr>
          <t xml:space="preserve">
On hold until fire alarm panel has been fixed/replaced - SD'+TL</t>
        </r>
      </text>
    </comment>
    <comment ref="L61" authorId="0" shapeId="0" xr:uid="{3DC180A8-CD56-44F0-89A9-FC1D3BF8DB33}">
      <text>
        <r>
          <rPr>
            <b/>
            <sz val="9"/>
            <color indexed="81"/>
            <rFont val="Tahoma"/>
            <family val="2"/>
          </rPr>
          <t>Samantha D'Amour:</t>
        </r>
        <r>
          <rPr>
            <sz val="9"/>
            <color indexed="81"/>
            <rFont val="Tahoma"/>
            <family val="2"/>
          </rPr>
          <t xml:space="preserve">
On hold until fire alarm panel has been fixed/replaced - SD'+TL</t>
        </r>
      </text>
    </comment>
    <comment ref="M61" authorId="0" shapeId="0" xr:uid="{247C06F7-46B0-485F-A4C0-BF62A7910795}">
      <text>
        <r>
          <rPr>
            <b/>
            <sz val="9"/>
            <color indexed="81"/>
            <rFont val="Tahoma"/>
            <family val="2"/>
          </rPr>
          <t>Samantha D'Amour:</t>
        </r>
        <r>
          <rPr>
            <sz val="9"/>
            <color indexed="81"/>
            <rFont val="Tahoma"/>
            <family val="2"/>
          </rPr>
          <t xml:space="preserve">
On hold until fire alarm panel has been fixed/replaced - SD'+TL</t>
        </r>
      </text>
    </comment>
    <comment ref="N61" authorId="0" shapeId="0" xr:uid="{CE3DCFEA-01B9-4A71-95FA-DB395F309026}">
      <text>
        <r>
          <rPr>
            <b/>
            <sz val="9"/>
            <color indexed="81"/>
            <rFont val="Tahoma"/>
            <family val="2"/>
          </rPr>
          <t>Samantha D'Amour:</t>
        </r>
        <r>
          <rPr>
            <sz val="9"/>
            <color indexed="81"/>
            <rFont val="Tahoma"/>
            <family val="2"/>
          </rPr>
          <t xml:space="preserve">
On hold until fire alarm panel has been fixed/replaced - SD'+TL</t>
        </r>
      </text>
    </comment>
    <comment ref="O61" authorId="0" shapeId="0" xr:uid="{6054C7CD-D47C-4CD2-8D07-488FC8AC9446}">
      <text>
        <r>
          <rPr>
            <b/>
            <sz val="9"/>
            <color indexed="81"/>
            <rFont val="Tahoma"/>
            <family val="2"/>
          </rPr>
          <t>Samantha D'Amour:</t>
        </r>
        <r>
          <rPr>
            <sz val="9"/>
            <color indexed="81"/>
            <rFont val="Tahoma"/>
            <family val="2"/>
          </rPr>
          <t xml:space="preserve">
On hold until fire alarm panel has been fixed/replaced - SD'+TL</t>
        </r>
      </text>
    </comment>
    <comment ref="P61" authorId="0" shapeId="0" xr:uid="{B3ADB7C7-6DA4-4747-AA0B-CE43E21910AA}">
      <text>
        <r>
          <rPr>
            <b/>
            <sz val="9"/>
            <color indexed="81"/>
            <rFont val="Tahoma"/>
            <family val="2"/>
          </rPr>
          <t>Samantha D'Amour:</t>
        </r>
        <r>
          <rPr>
            <sz val="9"/>
            <color indexed="81"/>
            <rFont val="Tahoma"/>
            <family val="2"/>
          </rPr>
          <t xml:space="preserve">
On hold until fire alarm panel has been fixed/replaced - SD'+TL</t>
        </r>
      </text>
    </comment>
    <comment ref="Q61" authorId="0" shapeId="0" xr:uid="{83B9ED38-EAC5-4970-9989-24364DC467CF}">
      <text>
        <r>
          <rPr>
            <b/>
            <sz val="9"/>
            <color indexed="81"/>
            <rFont val="Tahoma"/>
            <family val="2"/>
          </rPr>
          <t>Samantha D'Amour:</t>
        </r>
        <r>
          <rPr>
            <sz val="9"/>
            <color indexed="81"/>
            <rFont val="Tahoma"/>
            <family val="2"/>
          </rPr>
          <t xml:space="preserve">
On hold until fire alarm panel has been fixed/replaced - SD'+TL</t>
        </r>
      </text>
    </comment>
    <comment ref="C64" authorId="1" shapeId="0" xr:uid="{958B67A6-FF1B-4C01-BBE5-DD195524F200}">
      <text>
        <r>
          <rPr>
            <b/>
            <sz val="9"/>
            <color indexed="81"/>
            <rFont val="Tahoma"/>
            <family val="2"/>
          </rPr>
          <t>Vogt, Carina:</t>
        </r>
        <r>
          <rPr>
            <sz val="9"/>
            <color indexed="81"/>
            <rFont val="Tahoma"/>
            <family val="2"/>
          </rPr>
          <t xml:space="preserve">
Was Colliers, they want us to bill it to The Manufacturers Life Insurance.</t>
        </r>
      </text>
    </comment>
    <comment ref="J68" authorId="0" shapeId="0" xr:uid="{0998E096-EF51-4ED1-9BA3-92CEF12AC137}">
      <text>
        <r>
          <rPr>
            <b/>
            <sz val="9"/>
            <color indexed="81"/>
            <rFont val="Tahoma"/>
            <family val="2"/>
          </rPr>
          <t>Samantha D'Amour:</t>
        </r>
        <r>
          <rPr>
            <sz val="9"/>
            <color indexed="81"/>
            <rFont val="Tahoma"/>
            <family val="2"/>
          </rPr>
          <t xml:space="preserve">
Delaying annual for a couple months</t>
        </r>
      </text>
    </comment>
    <comment ref="Q74" authorId="0" shapeId="0" xr:uid="{EC956CEB-E27B-48EB-B87B-24CAB17911D6}">
      <text>
        <r>
          <rPr>
            <b/>
            <sz val="9"/>
            <color indexed="81"/>
            <rFont val="Tahoma"/>
            <family val="2"/>
          </rPr>
          <t>Samantha D'Amour:</t>
        </r>
        <r>
          <rPr>
            <sz val="9"/>
            <color indexed="81"/>
            <rFont val="Tahoma"/>
            <family val="2"/>
          </rPr>
          <t xml:space="preserve">
</t>
        </r>
        <r>
          <rPr>
            <b/>
            <sz val="9"/>
            <color indexed="81"/>
            <rFont val="Tahoma"/>
            <family val="2"/>
          </rPr>
          <t xml:space="preserve">Charge for this service.  </t>
        </r>
        <r>
          <rPr>
            <sz val="9"/>
            <color indexed="81"/>
            <rFont val="Tahoma"/>
            <family val="2"/>
          </rPr>
          <t>We were unable to test this month when we arrived on site due to parts of the building being rekeyed.  I have emailed Ian Andrews regarding new keys.</t>
        </r>
      </text>
    </comment>
    <comment ref="K80" authorId="0" shapeId="0" xr:uid="{DE70BAE3-667C-446C-96E0-4B754991B7D9}">
      <text>
        <r>
          <rPr>
            <b/>
            <sz val="9"/>
            <color indexed="81"/>
            <rFont val="Tahoma"/>
            <family val="2"/>
          </rPr>
          <t>Samantha D'Amour:</t>
        </r>
        <r>
          <rPr>
            <sz val="9"/>
            <color indexed="81"/>
            <rFont val="Tahoma"/>
            <family val="2"/>
          </rPr>
          <t xml:space="preserve">
Only Done Every Second Month</t>
        </r>
      </text>
    </comment>
    <comment ref="M80" authorId="0" shapeId="0" xr:uid="{F500F5DF-F174-4F10-A97B-4CA0A9AA6D65}">
      <text>
        <r>
          <rPr>
            <b/>
            <sz val="9"/>
            <color indexed="81"/>
            <rFont val="Tahoma"/>
            <family val="2"/>
          </rPr>
          <t>Samantha D'Amour:</t>
        </r>
        <r>
          <rPr>
            <sz val="9"/>
            <color indexed="81"/>
            <rFont val="Tahoma"/>
            <family val="2"/>
          </rPr>
          <t xml:space="preserve">
Only Done Every Second Month</t>
        </r>
      </text>
    </comment>
    <comment ref="O80" authorId="0" shapeId="0" xr:uid="{EC066C43-BA63-4780-A765-5660FB68AD75}">
      <text>
        <r>
          <rPr>
            <b/>
            <sz val="9"/>
            <color indexed="81"/>
            <rFont val="Tahoma"/>
            <family val="2"/>
          </rPr>
          <t>Samantha D'Amour:</t>
        </r>
        <r>
          <rPr>
            <sz val="9"/>
            <color indexed="81"/>
            <rFont val="Tahoma"/>
            <family val="2"/>
          </rPr>
          <t xml:space="preserve">
Only Done Every Second Month</t>
        </r>
      </text>
    </comment>
    <comment ref="Q80" authorId="0" shapeId="0" xr:uid="{71B535AA-389A-40DA-A2A4-F936CE67C79D}">
      <text>
        <r>
          <rPr>
            <b/>
            <sz val="9"/>
            <color indexed="81"/>
            <rFont val="Tahoma"/>
            <family val="2"/>
          </rPr>
          <t>Samantha D'Amour:</t>
        </r>
        <r>
          <rPr>
            <sz val="9"/>
            <color indexed="81"/>
            <rFont val="Tahoma"/>
            <family val="2"/>
          </rPr>
          <t xml:space="preserve">
Only Done Every Second Month</t>
        </r>
      </text>
    </comment>
    <comment ref="S80" authorId="0" shapeId="0" xr:uid="{5062FA67-0706-4E06-81F8-275DC2F2AE34}">
      <text>
        <r>
          <rPr>
            <b/>
            <sz val="9"/>
            <color indexed="81"/>
            <rFont val="Tahoma"/>
            <family val="2"/>
          </rPr>
          <t>Samantha D'Amour:</t>
        </r>
        <r>
          <rPr>
            <sz val="9"/>
            <color indexed="81"/>
            <rFont val="Tahoma"/>
            <family val="2"/>
          </rPr>
          <t xml:space="preserve">
Only Done Every Second Month</t>
        </r>
      </text>
    </comment>
    <comment ref="U80" authorId="0" shapeId="0" xr:uid="{BD704E36-2782-4320-9193-CBE8A99F7722}">
      <text>
        <r>
          <rPr>
            <b/>
            <sz val="9"/>
            <color indexed="81"/>
            <rFont val="Tahoma"/>
            <family val="2"/>
          </rPr>
          <t>Samantha D'Amour:</t>
        </r>
        <r>
          <rPr>
            <sz val="9"/>
            <color indexed="81"/>
            <rFont val="Tahoma"/>
            <family val="2"/>
          </rPr>
          <t xml:space="preserve">
Only Done Every Second Month</t>
        </r>
      </text>
    </comment>
    <comment ref="L83" authorId="0" shapeId="0" xr:uid="{6E75B52C-D1C0-4733-9860-762BB295E138}">
      <text>
        <r>
          <rPr>
            <b/>
            <sz val="9"/>
            <color indexed="81"/>
            <rFont val="Tahoma"/>
            <family val="2"/>
          </rPr>
          <t>Samantha D'Amour:</t>
        </r>
        <r>
          <rPr>
            <sz val="9"/>
            <color indexed="81"/>
            <rFont val="Tahoma"/>
            <family val="2"/>
          </rPr>
          <t xml:space="preserve">
Dan Cawsy called day before and cancelled as he will not be on site to provide access. Do not charge.</t>
        </r>
      </text>
    </comment>
    <comment ref="Q83" authorId="0" shapeId="0" xr:uid="{632F786D-5774-4A20-BB7A-FD017C1A07A8}">
      <text>
        <r>
          <rPr>
            <b/>
            <sz val="9"/>
            <color indexed="81"/>
            <rFont val="Tahoma"/>
            <family val="2"/>
          </rPr>
          <t>Samantha D'Amour:</t>
        </r>
        <r>
          <rPr>
            <sz val="9"/>
            <color indexed="81"/>
            <rFont val="Tahoma"/>
            <family val="2"/>
          </rPr>
          <t xml:space="preserve">
</t>
        </r>
        <r>
          <rPr>
            <b/>
            <sz val="9"/>
            <color indexed="81"/>
            <rFont val="Tahoma"/>
            <family val="2"/>
          </rPr>
          <t xml:space="preserve">Charge for MBT. </t>
        </r>
        <r>
          <rPr>
            <sz val="9"/>
            <color indexed="81"/>
            <rFont val="Tahoma"/>
            <family val="2"/>
          </rPr>
          <t xml:space="preserve">
Dan forgot to tell us he was not going to be on site.</t>
        </r>
      </text>
    </comment>
    <comment ref="K90" authorId="0" shapeId="0" xr:uid="{7B4E9C40-BE81-4AA6-B857-A979F12E5842}">
      <text>
        <r>
          <rPr>
            <b/>
            <sz val="9"/>
            <color indexed="81"/>
            <rFont val="Tahoma"/>
            <family val="2"/>
          </rPr>
          <t>Samantha D'Amour:</t>
        </r>
        <r>
          <rPr>
            <sz val="9"/>
            <color indexed="81"/>
            <rFont val="Tahoma"/>
            <family val="2"/>
          </rPr>
          <t xml:space="preserve">
Have not received new keys yet. Receive them Nov 25/21</t>
        </r>
      </text>
    </comment>
    <comment ref="K93" authorId="0" shapeId="0" xr:uid="{674368CC-328E-48FC-805B-820BF0744440}">
      <text>
        <r>
          <rPr>
            <b/>
            <sz val="9"/>
            <color indexed="81"/>
            <rFont val="Tahoma"/>
            <family val="2"/>
          </rPr>
          <t>Samantha D'Amour:</t>
        </r>
        <r>
          <rPr>
            <sz val="9"/>
            <color indexed="81"/>
            <rFont val="Tahoma"/>
            <family val="2"/>
          </rPr>
          <t xml:space="preserve">
Did not attend this month due to "non essentil upisland travel" due to road conditions. DO NOT charge this month.</t>
        </r>
      </text>
    </comment>
    <comment ref="C95" authorId="0" shapeId="0" xr:uid="{38F17AF6-BF6F-4E81-B2C5-24B15F90E00C}">
      <text>
        <r>
          <rPr>
            <b/>
            <sz val="9"/>
            <color indexed="81"/>
            <rFont val="Tahoma"/>
            <family val="2"/>
          </rPr>
          <t>Samantha D'Amour:</t>
        </r>
        <r>
          <rPr>
            <sz val="9"/>
            <color indexed="81"/>
            <rFont val="Tahoma"/>
            <family val="2"/>
          </rPr>
          <t xml:space="preserve">
was Brown Bros.</t>
        </r>
      </text>
    </comment>
    <comment ref="I97" authorId="0" shapeId="0" xr:uid="{0645EBD2-196C-4E71-AC63-12A6713BAC0B}">
      <text>
        <r>
          <rPr>
            <b/>
            <sz val="9"/>
            <color indexed="81"/>
            <rFont val="Tahoma"/>
            <family val="2"/>
          </rPr>
          <t>Samantha D'Amour:</t>
        </r>
        <r>
          <rPr>
            <sz val="9"/>
            <color indexed="81"/>
            <rFont val="Tahoma"/>
            <family val="2"/>
          </rPr>
          <t xml:space="preserve">
was W4</t>
        </r>
      </text>
    </comment>
    <comment ref="K97" authorId="0" shapeId="0" xr:uid="{C1529124-3316-49AB-9B9C-3D8ED727ED87}">
      <text>
        <r>
          <rPr>
            <b/>
            <sz val="9"/>
            <color indexed="81"/>
            <rFont val="Tahoma"/>
            <family val="2"/>
          </rPr>
          <t>Samantha D'Amour:</t>
        </r>
        <r>
          <rPr>
            <sz val="9"/>
            <color indexed="81"/>
            <rFont val="Tahoma"/>
            <family val="2"/>
          </rPr>
          <t xml:space="preserve">
</t>
        </r>
        <r>
          <rPr>
            <b/>
            <sz val="9"/>
            <color indexed="81"/>
            <rFont val="Tahoma"/>
            <family val="2"/>
          </rPr>
          <t xml:space="preserve">Charge Customer. </t>
        </r>
        <r>
          <rPr>
            <sz val="9"/>
            <color indexed="81"/>
            <rFont val="Tahoma"/>
            <family val="2"/>
          </rPr>
          <t>We arrived on site and found we were unable to perform the MBT due to a labour dispute they are having.</t>
        </r>
      </text>
    </comment>
    <comment ref="J101" authorId="0" shapeId="0" xr:uid="{DC2F575C-02DF-4BF4-B153-E1C0CF87D79E}">
      <text>
        <r>
          <rPr>
            <b/>
            <sz val="9"/>
            <color indexed="81"/>
            <rFont val="Tahoma"/>
            <family val="2"/>
          </rPr>
          <t>Samantha D'Amour:</t>
        </r>
        <r>
          <rPr>
            <sz val="9"/>
            <color indexed="81"/>
            <rFont val="Tahoma"/>
            <family val="2"/>
          </rPr>
          <t xml:space="preserve">
Panel Upgrade</t>
        </r>
      </text>
    </comment>
    <comment ref="P112" authorId="0" shapeId="0" xr:uid="{CBC66DEE-ECA7-4112-84BA-A6E8481CEA38}">
      <text>
        <r>
          <rPr>
            <b/>
            <sz val="9"/>
            <color indexed="81"/>
            <rFont val="Tahoma"/>
            <family val="2"/>
          </rPr>
          <t>Samantha D'Amour:
Charge for this month.</t>
        </r>
        <r>
          <rPr>
            <sz val="9"/>
            <color indexed="81"/>
            <rFont val="Tahoma"/>
            <family val="2"/>
          </rPr>
          <t xml:space="preserve">  Locks were changed.  Todd supplied new key next day (April 28th)</t>
        </r>
      </text>
    </comment>
    <comment ref="C114" authorId="1" shapeId="0" xr:uid="{14523392-0136-4039-A542-9A029448935D}">
      <text>
        <r>
          <rPr>
            <b/>
            <sz val="9"/>
            <color indexed="81"/>
            <rFont val="Tahoma"/>
            <family val="2"/>
          </rPr>
          <t xml:space="preserve">Vogt, Carina:
</t>
        </r>
        <r>
          <rPr>
            <sz val="9"/>
            <color indexed="81"/>
            <rFont val="Tahoma"/>
            <family val="2"/>
          </rPr>
          <t xml:space="preserve">Was: Firm Management
</t>
        </r>
      </text>
    </comment>
    <comment ref="I122" authorId="0" shapeId="0" xr:uid="{65D14C6C-F215-47B0-88F5-4F802451BCA0}">
      <text>
        <r>
          <rPr>
            <b/>
            <sz val="9"/>
            <color indexed="81"/>
            <rFont val="Tahoma"/>
            <family val="2"/>
          </rPr>
          <t>Samantha D'Amour:</t>
        </r>
        <r>
          <rPr>
            <sz val="9"/>
            <color indexed="81"/>
            <rFont val="Tahoma"/>
            <family val="2"/>
          </rPr>
          <t xml:space="preserve">
was 2nd Wednesday, now 2nd Tuesday</t>
        </r>
      </text>
    </comment>
    <comment ref="Q129" authorId="0" shapeId="0" xr:uid="{8E83320D-D9B1-4544-96D9-C991B8675CB2}">
      <text>
        <r>
          <rPr>
            <b/>
            <sz val="9"/>
            <color indexed="81"/>
            <rFont val="Tahoma"/>
            <family val="2"/>
          </rPr>
          <t>Samantha D'Amour:</t>
        </r>
        <r>
          <rPr>
            <sz val="9"/>
            <color indexed="81"/>
            <rFont val="Tahoma"/>
            <family val="2"/>
          </rPr>
          <t xml:space="preserve">
Do not charge for MBT for this month.</t>
        </r>
      </text>
    </comment>
    <comment ref="M130" authorId="0" shapeId="0" xr:uid="{2432515A-53EE-438A-9E20-2599AE7D6C7C}">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 site was closed when we got there - no access.</t>
        </r>
      </text>
    </comment>
    <comment ref="L133" authorId="0" shapeId="0" xr:uid="{AB64A4D2-9139-4792-9C09-4381988D4F48}">
      <text>
        <r>
          <rPr>
            <b/>
            <sz val="9"/>
            <color indexed="81"/>
            <rFont val="Tahoma"/>
            <family val="2"/>
          </rPr>
          <t>Samantha D'Amour:</t>
        </r>
        <r>
          <rPr>
            <sz val="9"/>
            <color indexed="81"/>
            <rFont val="Tahoma"/>
            <family val="2"/>
          </rPr>
          <t xml:space="preserve">
Key for handle did not work. </t>
        </r>
        <r>
          <rPr>
            <b/>
            <sz val="9"/>
            <color indexed="81"/>
            <rFont val="Tahoma"/>
            <family val="2"/>
          </rPr>
          <t>Charge for this service.</t>
        </r>
        <r>
          <rPr>
            <sz val="9"/>
            <color indexed="81"/>
            <rFont val="Tahoma"/>
            <family val="2"/>
          </rPr>
          <t xml:space="preserve"> Did not perform MBT.</t>
        </r>
      </text>
    </comment>
    <comment ref="M133" authorId="0" shapeId="0" xr:uid="{DDED5124-FFEA-46FA-B9DA-AAE346AB13AB}">
      <text>
        <r>
          <rPr>
            <b/>
            <sz val="9"/>
            <color indexed="81"/>
            <rFont val="Tahoma"/>
            <family val="2"/>
          </rPr>
          <t>Samantha D'Amour:</t>
        </r>
        <r>
          <rPr>
            <sz val="9"/>
            <color indexed="81"/>
            <rFont val="Tahoma"/>
            <family val="2"/>
          </rPr>
          <t xml:space="preserve">
Do not charge for this month, no testing done. Need to contact Alex Li for access due to no key being provided for the door handle as there was a previous break in. I forgot to put this not on the paperwork. My fault!</t>
        </r>
      </text>
    </comment>
    <comment ref="P133" authorId="0" shapeId="0" xr:uid="{2E3EE15D-3E5D-4190-8C82-575529D4D37B}">
      <text>
        <r>
          <rPr>
            <b/>
            <sz val="9"/>
            <color indexed="81"/>
            <rFont val="Tahoma"/>
            <family val="2"/>
          </rPr>
          <t>Samantha D'Amour:</t>
        </r>
        <r>
          <rPr>
            <sz val="9"/>
            <color indexed="81"/>
            <rFont val="Tahoma"/>
            <family val="2"/>
          </rPr>
          <t xml:space="preserve">
</t>
        </r>
        <r>
          <rPr>
            <b/>
            <sz val="9"/>
            <color indexed="81"/>
            <rFont val="Tahoma"/>
            <family val="2"/>
          </rPr>
          <t>Charge customer.</t>
        </r>
        <r>
          <rPr>
            <sz val="9"/>
            <color indexed="81"/>
            <rFont val="Tahoma"/>
            <family val="2"/>
          </rPr>
          <t xml:space="preserve"> Called Alex before heading to site and left voicemail. Did not hear back right away. Drove to site and waited an additional 5 minutes. Still no call back.  Called Alex again.  Alex called back after we got back t the office.</t>
        </r>
      </text>
    </comment>
    <comment ref="N135" authorId="0" shapeId="0" xr:uid="{DEF21853-A1AB-44EA-8368-45B21DB842EC}">
      <text>
        <r>
          <rPr>
            <b/>
            <sz val="9"/>
            <color indexed="81"/>
            <rFont val="Tahoma"/>
            <family val="2"/>
          </rPr>
          <t>Samantha D'Amour:</t>
        </r>
        <r>
          <rPr>
            <sz val="9"/>
            <color indexed="81"/>
            <rFont val="Tahoma"/>
            <family val="2"/>
          </rPr>
          <t xml:space="preserve">
There is no verification for this site just yet.
No Charge.</t>
        </r>
      </text>
    </comment>
    <comment ref="O135" authorId="0" shapeId="0" xr:uid="{A631E26E-256C-40D8-9A41-162DDA936294}">
      <text>
        <r>
          <rPr>
            <b/>
            <sz val="9"/>
            <color indexed="81"/>
            <rFont val="Tahoma"/>
            <family val="2"/>
          </rPr>
          <t>Samantha D'Amour:</t>
        </r>
        <r>
          <rPr>
            <sz val="9"/>
            <color indexed="81"/>
            <rFont val="Tahoma"/>
            <family val="2"/>
          </rPr>
          <t xml:space="preserve">
There is no verification for this site just yet.
No Charge.</t>
        </r>
      </text>
    </comment>
    <comment ref="P135" authorId="0" shapeId="0" xr:uid="{92FD8403-FE79-43D4-9ED2-7B34EEF0ADF0}">
      <text>
        <r>
          <rPr>
            <b/>
            <sz val="9"/>
            <color indexed="81"/>
            <rFont val="Tahoma"/>
            <family val="2"/>
          </rPr>
          <t>Samantha D'Amour:</t>
        </r>
        <r>
          <rPr>
            <sz val="9"/>
            <color indexed="81"/>
            <rFont val="Tahoma"/>
            <family val="2"/>
          </rPr>
          <t xml:space="preserve">
There is no verification for this site just yet.
No Charge.</t>
        </r>
      </text>
    </comment>
    <comment ref="Q135" authorId="0" shapeId="0" xr:uid="{0B54AF63-D588-40D7-87D7-154A618E91E7}">
      <text>
        <r>
          <rPr>
            <b/>
            <sz val="9"/>
            <color indexed="81"/>
            <rFont val="Tahoma"/>
            <family val="2"/>
          </rPr>
          <t>Samantha D'Amour:</t>
        </r>
        <r>
          <rPr>
            <sz val="9"/>
            <color indexed="81"/>
            <rFont val="Tahoma"/>
            <family val="2"/>
          </rPr>
          <t xml:space="preserve">
There is no verification for this site just yet.
No Charge.</t>
        </r>
      </text>
    </comment>
    <comment ref="C136" authorId="1" shapeId="0" xr:uid="{93F29CE6-5C83-492E-BB79-A8B74C2F2B60}">
      <text>
        <r>
          <rPr>
            <b/>
            <sz val="9"/>
            <color indexed="81"/>
            <rFont val="Tahoma"/>
            <family val="2"/>
          </rPr>
          <t>Vogt, Carina:</t>
        </r>
        <r>
          <rPr>
            <sz val="9"/>
            <color indexed="81"/>
            <rFont val="Tahoma"/>
            <family val="2"/>
          </rPr>
          <t xml:space="preserve">
Property Management changed. Was: Hutton</t>
        </r>
      </text>
    </comment>
    <comment ref="G149" authorId="0" shapeId="0" xr:uid="{3A357FEF-F79B-48A5-8E0E-808CD9CFF91E}">
      <text>
        <r>
          <rPr>
            <b/>
            <sz val="9"/>
            <color indexed="81"/>
            <rFont val="Tahoma"/>
            <family val="2"/>
          </rPr>
          <t>Samantha D'Amour:</t>
        </r>
        <r>
          <rPr>
            <sz val="9"/>
            <color indexed="81"/>
            <rFont val="Tahoma"/>
            <family val="2"/>
          </rPr>
          <t xml:space="preserve">
Jan 8/21 - SD' - picked up key from cornerstone.</t>
        </r>
      </text>
    </comment>
    <comment ref="Q160" authorId="0" shapeId="0" xr:uid="{6AE3569B-725E-49DC-9D4A-E837599A5CBE}">
      <text>
        <r>
          <rPr>
            <b/>
            <sz val="9"/>
            <color indexed="81"/>
            <rFont val="Tahoma"/>
            <family val="2"/>
          </rPr>
          <t>Samantha D'Amour:</t>
        </r>
        <r>
          <rPr>
            <sz val="9"/>
            <color indexed="81"/>
            <rFont val="Tahoma"/>
            <family val="2"/>
          </rPr>
          <t xml:space="preserve">
Annual was performed on April 28/22. We will not be ringing bells in May 2022. </t>
        </r>
      </text>
    </comment>
    <comment ref="G161" authorId="0" shapeId="0" xr:uid="{BC07A30D-C7BE-4D7C-9698-A01C4EFE0DCE}">
      <text>
        <r>
          <rPr>
            <b/>
            <sz val="9"/>
            <color indexed="81"/>
            <rFont val="Tahoma"/>
            <family val="2"/>
          </rPr>
          <t>Samantha D'Amour:</t>
        </r>
        <r>
          <rPr>
            <sz val="9"/>
            <color indexed="81"/>
            <rFont val="Tahoma"/>
            <family val="2"/>
          </rPr>
          <t xml:space="preserve">
Requested keys, Dec 8/20
Received new key January 12/21</t>
        </r>
      </text>
    </comment>
    <comment ref="G178" authorId="0" shapeId="0" xr:uid="{9730BF37-2226-4FAB-AB09-AE5E943077A7}">
      <text>
        <r>
          <rPr>
            <b/>
            <sz val="9"/>
            <color indexed="81"/>
            <rFont val="Tahoma"/>
            <family val="2"/>
          </rPr>
          <t>Samantha D'Amour:</t>
        </r>
        <r>
          <rPr>
            <sz val="9"/>
            <color indexed="81"/>
            <rFont val="Tahoma"/>
            <family val="2"/>
          </rPr>
          <t xml:space="preserve">
June 14/21 (sd') Received two keys from Dave Seregent.</t>
        </r>
      </text>
    </comment>
  </commentList>
</comments>
</file>

<file path=xl/sharedStrings.xml><?xml version="1.0" encoding="utf-8"?>
<sst xmlns="http://schemas.openxmlformats.org/spreadsheetml/2006/main" count="88453" uniqueCount="3394">
  <si>
    <t>MONTHLY FIRE ALARM TESTING - NOVEMBER 2011 - OCTOBER 2012</t>
  </si>
  <si>
    <t>ADDRESS</t>
  </si>
  <si>
    <t>PROPERTY MANAGER</t>
  </si>
  <si>
    <t>TEST DAY</t>
  </si>
  <si>
    <t>ANNUAL</t>
  </si>
  <si>
    <t>2011 NOV</t>
  </si>
  <si>
    <t>DEC</t>
  </si>
  <si>
    <t>2012  JAN</t>
  </si>
  <si>
    <t>FEB</t>
  </si>
  <si>
    <t>MAR</t>
  </si>
  <si>
    <t>APR</t>
  </si>
  <si>
    <t>MAY</t>
  </si>
  <si>
    <t>JUN</t>
  </si>
  <si>
    <t>JLY</t>
  </si>
  <si>
    <t>AUG</t>
  </si>
  <si>
    <t>SEPT</t>
  </si>
  <si>
    <t>OCT</t>
  </si>
  <si>
    <t xml:space="preserve">703 Broughton                                                             </t>
  </si>
  <si>
    <t>486261 BC LTD</t>
  </si>
  <si>
    <t>W1</t>
  </si>
  <si>
    <t>April</t>
  </si>
  <si>
    <t>A</t>
  </si>
  <si>
    <t>1133A Reynolds</t>
  </si>
  <si>
    <t>Abbeyfield S. Peters</t>
  </si>
  <si>
    <t>W4</t>
  </si>
  <si>
    <t>May</t>
  </si>
  <si>
    <r>
      <t xml:space="preserve">707 Courtney </t>
    </r>
    <r>
      <rPr>
        <sz val="10"/>
        <color indexed="10"/>
        <rFont val="Arial"/>
        <family val="2"/>
      </rPr>
      <t>@ $112.50/mth</t>
    </r>
  </si>
  <si>
    <t>AWM Alliance</t>
  </si>
  <si>
    <t>Aug</t>
  </si>
  <si>
    <t>770 Fisgard</t>
  </si>
  <si>
    <t>W2</t>
  </si>
  <si>
    <t>Sept</t>
  </si>
  <si>
    <t>545 Manchester/520 Dunedin</t>
  </si>
  <si>
    <t>Baywood</t>
  </si>
  <si>
    <t>NA</t>
  </si>
  <si>
    <t>X</t>
  </si>
  <si>
    <t>MBT- not done in May as annual moved to June 2012</t>
  </si>
  <si>
    <t>120 Douglas</t>
  </si>
  <si>
    <t>Boorman</t>
  </si>
  <si>
    <t>T</t>
  </si>
  <si>
    <t>Jan</t>
  </si>
  <si>
    <t xml:space="preserve">945 McClure                                                      </t>
  </si>
  <si>
    <t>Dec</t>
  </si>
  <si>
    <t xml:space="preserve">1436 Harrison                                                                           </t>
  </si>
  <si>
    <t>Boormans</t>
  </si>
  <si>
    <t>Feb</t>
  </si>
  <si>
    <t>515 Foul Bay</t>
  </si>
  <si>
    <r>
      <t xml:space="preserve">Brian McLoughlin </t>
    </r>
    <r>
      <rPr>
        <sz val="10"/>
        <color rgb="FFFF0000"/>
        <rFont val="Arial"/>
        <family val="2"/>
      </rPr>
      <t>Inv.4229 pd to Oct/12 @ $40/mth</t>
    </r>
  </si>
  <si>
    <r>
      <t xml:space="preserve">2020 Richmond  </t>
    </r>
    <r>
      <rPr>
        <sz val="10"/>
        <color indexed="8"/>
        <rFont val="Arial"/>
        <family val="2"/>
      </rPr>
      <t xml:space="preserve">                                                 </t>
    </r>
  </si>
  <si>
    <t>Brown Bros</t>
  </si>
  <si>
    <t>July</t>
  </si>
  <si>
    <t xml:space="preserve">605 Cook                                                                             </t>
  </si>
  <si>
    <t xml:space="preserve">655 Herald                                           </t>
  </si>
  <si>
    <t>March</t>
  </si>
  <si>
    <t xml:space="preserve">55 Songhees                                 </t>
  </si>
  <si>
    <t xml:space="preserve">Brown Bros               </t>
  </si>
  <si>
    <t xml:space="preserve">2626 Blackwood                                    </t>
  </si>
  <si>
    <r>
      <t xml:space="preserve">Brown Bros </t>
    </r>
    <r>
      <rPr>
        <sz val="10"/>
        <color rgb="FFFF0000"/>
        <rFont val="Arial"/>
        <family val="2"/>
      </rPr>
      <t>Inv. 4838 pd to Feb.29/12 @ $45/mth</t>
    </r>
    <r>
      <rPr>
        <sz val="10"/>
        <color indexed="8"/>
        <rFont val="Arial"/>
        <family val="2"/>
      </rPr>
      <t xml:space="preserve">               </t>
    </r>
  </si>
  <si>
    <t>Cancelled</t>
  </si>
  <si>
    <r>
      <t>50 &amp;  60 Bastion</t>
    </r>
    <r>
      <rPr>
        <b/>
        <sz val="10"/>
        <rFont val="Arial"/>
        <family val="2"/>
      </rPr>
      <t>/</t>
    </r>
    <r>
      <rPr>
        <sz val="10"/>
        <rFont val="Arial"/>
        <family val="2"/>
      </rPr>
      <t xml:space="preserve"> 1200 Government                </t>
    </r>
  </si>
  <si>
    <t>Colliers</t>
  </si>
  <si>
    <t xml:space="preserve">1000-1012 Douglas                                 </t>
  </si>
  <si>
    <t xml:space="preserve">Colliers </t>
  </si>
  <si>
    <t xml:space="preserve">1005 Broad                                   </t>
  </si>
  <si>
    <t xml:space="preserve">1205 Broad Street/650 View Street                  </t>
  </si>
  <si>
    <t xml:space="preserve">Newport  </t>
  </si>
  <si>
    <t>CANCELLED</t>
  </si>
  <si>
    <t xml:space="preserve">1207 Douglas             </t>
  </si>
  <si>
    <t>1581 Hillside</t>
  </si>
  <si>
    <t>June</t>
  </si>
  <si>
    <t>230 Cook</t>
  </si>
  <si>
    <t>230 Cook Street Holdings c/o Colliers</t>
  </si>
  <si>
    <t>Oct</t>
  </si>
  <si>
    <t xml:space="preserve">2250 Oak Bay                     </t>
  </si>
  <si>
    <t xml:space="preserve">3045 Douglas Street                         </t>
  </si>
  <si>
    <t xml:space="preserve">3400 Davidson                    </t>
  </si>
  <si>
    <t xml:space="preserve">609 Broughton             </t>
  </si>
  <si>
    <t>721-725 Yates</t>
  </si>
  <si>
    <r>
      <t xml:space="preserve">Colliers - </t>
    </r>
    <r>
      <rPr>
        <sz val="10"/>
        <color rgb="FFFF0000"/>
        <rFont val="Arial"/>
        <family val="2"/>
      </rPr>
      <t>Inv. 4888 Nov. 1/11 - Apr. 30/12</t>
    </r>
  </si>
  <si>
    <t xml:space="preserve">765-777 Broughton        </t>
  </si>
  <si>
    <t xml:space="preserve">777 Fort                     </t>
  </si>
  <si>
    <t>825-827 Fort</t>
  </si>
  <si>
    <t xml:space="preserve">838 Fort                  </t>
  </si>
  <si>
    <t>914 Yates</t>
  </si>
  <si>
    <t xml:space="preserve">1223 Johnson                                 </t>
  </si>
  <si>
    <t>Complete Res.</t>
  </si>
  <si>
    <t>1111 Hillside</t>
  </si>
  <si>
    <t>Nov</t>
  </si>
  <si>
    <t>845 Yates</t>
  </si>
  <si>
    <t>Cornerstone</t>
  </si>
  <si>
    <t>Jan by Others</t>
  </si>
  <si>
    <t xml:space="preserve">710 Redbrick                                                                     </t>
  </si>
  <si>
    <t>Gulf Pacific</t>
  </si>
  <si>
    <t xml:space="preserve">836 Yates                                 </t>
  </si>
  <si>
    <t>Coronet Ventures</t>
  </si>
  <si>
    <t>Mar</t>
  </si>
  <si>
    <t>708 View</t>
  </si>
  <si>
    <t>DVN Investments</t>
  </si>
  <si>
    <t xml:space="preserve">1026 Johnson                                                          </t>
  </si>
  <si>
    <t>Firm Management</t>
  </si>
  <si>
    <t>August</t>
  </si>
  <si>
    <t>1034 Johnson</t>
  </si>
  <si>
    <t>415 Linden</t>
  </si>
  <si>
    <t xml:space="preserve">770 Cormorant                                                     </t>
  </si>
  <si>
    <t>1510 Hillside</t>
  </si>
  <si>
    <r>
      <t xml:space="preserve">Firm Management </t>
    </r>
    <r>
      <rPr>
        <sz val="10"/>
        <color rgb="FFFF0000"/>
        <rFont val="Arial"/>
        <family val="2"/>
      </rPr>
      <t>Brown Bros billed till Feb. 29/12</t>
    </r>
  </si>
  <si>
    <t xml:space="preserve">1166 Rockland                                      </t>
  </si>
  <si>
    <t>Freelance</t>
  </si>
  <si>
    <t>31 Bastion</t>
  </si>
  <si>
    <t>Gateway</t>
  </si>
  <si>
    <t>425-435 Simcoe</t>
  </si>
  <si>
    <t>Jan?</t>
  </si>
  <si>
    <t>1252 Pandora</t>
  </si>
  <si>
    <t xml:space="preserve">Gibraltar </t>
  </si>
  <si>
    <t xml:space="preserve">1366 Hillside                                                            </t>
  </si>
  <si>
    <t xml:space="preserve">410 Garbally                                                </t>
  </si>
  <si>
    <t>Homewood</t>
  </si>
  <si>
    <t xml:space="preserve">415 Dunedin                                     </t>
  </si>
  <si>
    <t xml:space="preserve">1005 &amp; 1009 McKenzie     </t>
  </si>
  <si>
    <t>Hutton</t>
  </si>
  <si>
    <t>Feb - by Others</t>
  </si>
  <si>
    <t xml:space="preserve">1012 Collinson                                                                      </t>
  </si>
  <si>
    <t xml:space="preserve">10459 Resthaven                                </t>
  </si>
  <si>
    <r>
      <t xml:space="preserve">Hutton
</t>
    </r>
    <r>
      <rPr>
        <sz val="9"/>
        <color rgb="FFFF0000"/>
        <rFont val="Arial"/>
        <family val="2"/>
      </rPr>
      <t>cancelled July 26/12 tw-billed to June 30/12 inv.5115</t>
    </r>
  </si>
  <si>
    <t xml:space="preserve">10461 Resthaven                                                  </t>
  </si>
  <si>
    <r>
      <t xml:space="preserve">Hutton
</t>
    </r>
    <r>
      <rPr>
        <sz val="9"/>
        <color rgb="FFFF0000"/>
        <rFont val="Arial"/>
        <family val="2"/>
      </rPr>
      <t>cancelled July 26/12 tw-billed to June 30/12 inv. 5116</t>
    </r>
  </si>
  <si>
    <t xml:space="preserve">1560 Hillside                                  </t>
  </si>
  <si>
    <t>188 Douglas</t>
  </si>
  <si>
    <t xml:space="preserve">1975 Lee                                                  </t>
  </si>
  <si>
    <t xml:space="preserve">370-380 Waterfront                            </t>
  </si>
  <si>
    <t>670 Dallas</t>
  </si>
  <si>
    <t xml:space="preserve">800 Johnson                                                     </t>
  </si>
  <si>
    <t>Invermay</t>
  </si>
  <si>
    <t xml:space="preserve">3939 Quadra Street                </t>
  </si>
  <si>
    <t xml:space="preserve">Jorgorian </t>
  </si>
  <si>
    <t>851 Yates</t>
  </si>
  <si>
    <t>1250 Quadra Street</t>
  </si>
  <si>
    <t xml:space="preserve">1368 Pandora                                      </t>
  </si>
  <si>
    <t xml:space="preserve">Pandale Place  </t>
  </si>
  <si>
    <t>1117 Wharf</t>
  </si>
  <si>
    <t>Pemberton Holmes</t>
  </si>
  <si>
    <t xml:space="preserve">1000-1002 Government 536 Broughton </t>
  </si>
  <si>
    <t>1005 Langley</t>
  </si>
  <si>
    <t>1006 Govt/ 1007-09 Langley</t>
  </si>
  <si>
    <t>505 Fisgard</t>
  </si>
  <si>
    <t>625 Hillside</t>
  </si>
  <si>
    <t>January</t>
  </si>
  <si>
    <t>1640 Oak Bay</t>
  </si>
  <si>
    <t>725 Yates</t>
  </si>
  <si>
    <t>Primex Investments</t>
  </si>
  <si>
    <t>Done thru Colliers</t>
  </si>
  <si>
    <t xml:space="preserve">3008 Washington                                                                                     </t>
  </si>
  <si>
    <t>Proline</t>
  </si>
  <si>
    <t xml:space="preserve">909 Pembroke                                     </t>
  </si>
  <si>
    <t xml:space="preserve">1655 Begbie                                                                       </t>
  </si>
  <si>
    <t xml:space="preserve">468 Belleville                                                                      </t>
  </si>
  <si>
    <t>Prov. Cap. Com.</t>
  </si>
  <si>
    <t>NA - Till Further notice</t>
  </si>
  <si>
    <t xml:space="preserve">812 Wharf Street                                                        </t>
  </si>
  <si>
    <r>
      <t xml:space="preserve">Prov. Cap. Com.
</t>
    </r>
    <r>
      <rPr>
        <sz val="10"/>
        <color rgb="FFFF0000"/>
        <rFont val="Arial"/>
        <family val="2"/>
      </rPr>
      <t xml:space="preserve">Cancelled by PCC, </t>
    </r>
    <r>
      <rPr>
        <sz val="10"/>
        <color theme="3" tint="-0.249977111117893"/>
        <rFont val="Arial"/>
        <family val="2"/>
      </rPr>
      <t>requested to resume August per Jim Karakai requires monthly PO</t>
    </r>
  </si>
  <si>
    <t xml:space="preserve">613 Pandora                                                                         </t>
  </si>
  <si>
    <t>713 Douglas</t>
  </si>
  <si>
    <r>
      <t xml:space="preserve">Prov. Capital Comm, </t>
    </r>
    <r>
      <rPr>
        <sz val="10"/>
        <color rgb="FFFF0000"/>
        <rFont val="Arial"/>
        <family val="2"/>
      </rPr>
      <t xml:space="preserve">Cancelled by PCC, </t>
    </r>
    <r>
      <rPr>
        <sz val="10"/>
        <color theme="3" tint="-0.249977111117893"/>
        <rFont val="Arial"/>
        <family val="2"/>
      </rPr>
      <t>requested to resume August per Jim Karakai requires monthly PO</t>
    </r>
  </si>
  <si>
    <t>Sept - Edwards</t>
  </si>
  <si>
    <t xml:space="preserve">2151 Haultain         </t>
  </si>
  <si>
    <t>Quadra Pacific</t>
  </si>
  <si>
    <t xml:space="preserve">2230 Cadboro Bay                                       </t>
  </si>
  <si>
    <t xml:space="preserve">3244 Quadra                                           </t>
  </si>
  <si>
    <t xml:space="preserve">350 &amp; 360 Douglas                     </t>
  </si>
  <si>
    <t xml:space="preserve">415 Michigan                                              </t>
  </si>
  <si>
    <t xml:space="preserve">435 Michigan                                              </t>
  </si>
  <si>
    <t xml:space="preserve">890 Academy Close                                      </t>
  </si>
  <si>
    <t xml:space="preserve">1551 Cedar Hill X Rd.                                 </t>
  </si>
  <si>
    <t>Richmond Prop.</t>
  </si>
  <si>
    <t xml:space="preserve">3301 Douglas Street                          </t>
  </si>
  <si>
    <t xml:space="preserve">752 - 756 Fort                                  </t>
  </si>
  <si>
    <t xml:space="preserve">595 Pandora                                       </t>
  </si>
  <si>
    <t>710 Fort</t>
  </si>
  <si>
    <t>Ritz Hotel</t>
  </si>
  <si>
    <t xml:space="preserve">1019 Wharf  @ $50/mth                                                       </t>
  </si>
  <si>
    <t>SDM Realty</t>
  </si>
  <si>
    <t xml:space="preserve">1149 Rockland                                  </t>
  </si>
  <si>
    <t>Strata Plan Vis 248</t>
  </si>
  <si>
    <t>May-by others</t>
  </si>
  <si>
    <t>1721 Quadra</t>
  </si>
  <si>
    <t>Strata Plan Vis 5799</t>
  </si>
  <si>
    <t>950 Kings</t>
  </si>
  <si>
    <t>Univ. Canada West</t>
  </si>
  <si>
    <t xml:space="preserve">636 Fisgard                                                                        </t>
  </si>
  <si>
    <t>Vic Chinese Sch</t>
  </si>
  <si>
    <t xml:space="preserve">727 Fisgard                    </t>
  </si>
  <si>
    <t>Victoria Place Prop</t>
  </si>
  <si>
    <t>Rung during Ver</t>
  </si>
  <si>
    <t>443 Superior</t>
  </si>
  <si>
    <t>VR Cordero</t>
  </si>
  <si>
    <r>
      <rPr>
        <sz val="10"/>
        <rFont val="Arial"/>
        <family val="2"/>
      </rPr>
      <t>WCI-BLJC</t>
    </r>
    <r>
      <rPr>
        <sz val="10"/>
        <color theme="3" tint="-0.249977111117893"/>
        <rFont val="Arial"/>
        <family val="2"/>
      </rPr>
      <t xml:space="preserve">
requested to resume August per Jim Karakai requires monthly PO</t>
    </r>
  </si>
  <si>
    <t xml:space="preserve">209 Cook                                                                                     </t>
  </si>
  <si>
    <t>William Apartments</t>
  </si>
  <si>
    <t xml:space="preserve">990 View &amp; 911 Yates                                                                                                                                                                                                                                                             </t>
  </si>
  <si>
    <t xml:space="preserve">Wilson Kool            </t>
  </si>
  <si>
    <t>1119 Pembroke</t>
  </si>
  <si>
    <t>CRD</t>
  </si>
  <si>
    <t>1947 Cook</t>
  </si>
  <si>
    <t xml:space="preserve">2170 Mt.Newton X                                                  </t>
  </si>
  <si>
    <t xml:space="preserve">530 Fraser                                                                      </t>
  </si>
  <si>
    <t>625 Fisgard</t>
  </si>
  <si>
    <t>1175 Cook</t>
  </si>
  <si>
    <t>Larry Woolsey</t>
  </si>
  <si>
    <t>2757 Quadra</t>
  </si>
  <si>
    <t>2119 Oak Bay (every 2 Months)</t>
  </si>
  <si>
    <t>502 Dallas</t>
  </si>
  <si>
    <t>280 Douglas</t>
  </si>
  <si>
    <t>Brown Bros.</t>
  </si>
  <si>
    <t>546 Pandora</t>
  </si>
  <si>
    <t>420 Parry</t>
  </si>
  <si>
    <t>1221 Broad</t>
  </si>
  <si>
    <t>Steiner Properties</t>
  </si>
  <si>
    <t>STATUS- (ACTIVE, CANCELLED, ON HOLD)</t>
  </si>
  <si>
    <t>(Multiple Items)</t>
  </si>
  <si>
    <t>Apr-13</t>
  </si>
  <si>
    <t>(All)</t>
  </si>
  <si>
    <t>Row Labels</t>
  </si>
  <si>
    <t>SITE NAME</t>
  </si>
  <si>
    <t>KEYS</t>
  </si>
  <si>
    <t>MONITORING</t>
  </si>
  <si>
    <t>PANEL</t>
  </si>
  <si>
    <t>MBT NOTES</t>
  </si>
  <si>
    <t>n/a</t>
  </si>
  <si>
    <t>Y 526</t>
  </si>
  <si>
    <t>none</t>
  </si>
  <si>
    <t>Edwards 6616</t>
  </si>
  <si>
    <t>(blank)</t>
  </si>
  <si>
    <t>W 1851</t>
  </si>
  <si>
    <t>M6   T     A</t>
  </si>
  <si>
    <t>Edwards EST 6616</t>
  </si>
  <si>
    <t>in room by McDonalds 24hr drive thru.  Annunciator at 1581 lobby to 2nd floor</t>
  </si>
  <si>
    <t xml:space="preserve">1560 Hillside                         </t>
  </si>
  <si>
    <t>B 0561</t>
  </si>
  <si>
    <t>Edwards Custom 6500</t>
  </si>
  <si>
    <t>Strata#1214 site contact Jerry 250-519-4728.  Lock Power Rm door. Press reset button on Mag-Lock supply box. Aux disconnect.</t>
  </si>
  <si>
    <t>The Pearl</t>
  </si>
  <si>
    <t>BT 0151</t>
  </si>
  <si>
    <t>PRICES   T   A</t>
  </si>
  <si>
    <t>Mircom 1000</t>
  </si>
  <si>
    <t>Entrance at left side of bldg. Elec. Rm off driveway.  Signal silence LED may not illuminate but bells will stop.</t>
  </si>
  <si>
    <t xml:space="preserve">1366 Hillside                                                 </t>
  </si>
  <si>
    <t>A 6631</t>
  </si>
  <si>
    <t>2151 Haultain</t>
  </si>
  <si>
    <t>C 1512</t>
  </si>
  <si>
    <t>2230 Cadboro Bay</t>
  </si>
  <si>
    <t>D 0322</t>
  </si>
  <si>
    <t xml:space="preserve">2250 Oak Bay              </t>
  </si>
  <si>
    <t>E 0522</t>
  </si>
  <si>
    <t>2119 Oak Bay</t>
  </si>
  <si>
    <t>P 9112</t>
  </si>
  <si>
    <t>1975 Lee</t>
  </si>
  <si>
    <t>F 5791</t>
  </si>
  <si>
    <t>1655 Begbie</t>
  </si>
  <si>
    <t>G 5561</t>
  </si>
  <si>
    <t>2211 Shelbourne</t>
  </si>
  <si>
    <t>GT 1122</t>
  </si>
  <si>
    <t xml:space="preserve">1436 Harrison                                                              </t>
  </si>
  <si>
    <t>H 6341</t>
  </si>
  <si>
    <t>1149 Rockland</t>
  </si>
  <si>
    <t>J 9411</t>
  </si>
  <si>
    <t xml:space="preserve">1166 Rockland                             </t>
  </si>
  <si>
    <t>K 6611</t>
  </si>
  <si>
    <t xml:space="preserve">945 McClure                                             </t>
  </si>
  <si>
    <t>L 549</t>
  </si>
  <si>
    <t xml:space="preserve">1012 Collinson                                                             </t>
  </si>
  <si>
    <t>M 1201</t>
  </si>
  <si>
    <t xml:space="preserve">605 Cook                                                                   </t>
  </si>
  <si>
    <t>N 506</t>
  </si>
  <si>
    <t>R 514</t>
  </si>
  <si>
    <t>906 Southgate Street</t>
  </si>
  <si>
    <t>Strata Plan Vis 742</t>
  </si>
  <si>
    <t>HT 609</t>
  </si>
  <si>
    <t>Colliers (230 Cook Street Holdings c/o Colliers)</t>
  </si>
  <si>
    <t>Z 032</t>
  </si>
  <si>
    <t>209 Cook</t>
  </si>
  <si>
    <t>Q 902</t>
  </si>
  <si>
    <t>O 076</t>
  </si>
  <si>
    <t>CT 205</t>
  </si>
  <si>
    <t>AT 021</t>
  </si>
  <si>
    <t>350 &amp; 360 Douglas</t>
  </si>
  <si>
    <t>T 053</t>
  </si>
  <si>
    <t>890 Academy</t>
  </si>
  <si>
    <t>S 098</t>
  </si>
  <si>
    <t>ET 024</t>
  </si>
  <si>
    <t>435 Michigan</t>
  </si>
  <si>
    <t>V 534</t>
  </si>
  <si>
    <t>415 Michigan</t>
  </si>
  <si>
    <t>U 514</t>
  </si>
  <si>
    <t>60 Dallas</t>
  </si>
  <si>
    <t>FT 06</t>
  </si>
  <si>
    <t>DT 524</t>
  </si>
  <si>
    <t>1230 Fort Street</t>
  </si>
  <si>
    <t>Randall North</t>
  </si>
  <si>
    <t>OT 0321</t>
  </si>
  <si>
    <t>Oct- Edwards</t>
  </si>
  <si>
    <t>KEY AT SITE</t>
  </si>
  <si>
    <t>636 Fisgard</t>
  </si>
  <si>
    <t>Street #</t>
  </si>
  <si>
    <t>Street Name</t>
  </si>
  <si>
    <t>Site Address</t>
  </si>
  <si>
    <t>Key code</t>
  </si>
  <si>
    <t>Key</t>
  </si>
  <si>
    <t>code</t>
  </si>
  <si>
    <t># keys</t>
  </si>
  <si>
    <t>Day of Monthly</t>
  </si>
  <si>
    <t>Academy Close</t>
  </si>
  <si>
    <t>S</t>
  </si>
  <si>
    <t>2 KEYS</t>
  </si>
  <si>
    <t>1st Thursday</t>
  </si>
  <si>
    <t>Bastion</t>
  </si>
  <si>
    <t>2nd Wednesday</t>
  </si>
  <si>
    <t>Begbie</t>
  </si>
  <si>
    <t>G</t>
  </si>
  <si>
    <t>Belleville</t>
  </si>
  <si>
    <t>1st Wednesday</t>
  </si>
  <si>
    <t>Blackwood</t>
  </si>
  <si>
    <t>BC 6262</t>
  </si>
  <si>
    <t>BC</t>
  </si>
  <si>
    <t>4th Wednesday</t>
  </si>
  <si>
    <t>Blanshard</t>
  </si>
  <si>
    <t>B  087</t>
  </si>
  <si>
    <t>B</t>
  </si>
  <si>
    <t>1 KEY, PROXCARD</t>
  </si>
  <si>
    <t>XN  810</t>
  </si>
  <si>
    <t>XN</t>
  </si>
  <si>
    <t>RR 0181</t>
  </si>
  <si>
    <t>RR</t>
  </si>
  <si>
    <t>1 KEY, 1 LOCKBOX, PROXCARD</t>
  </si>
  <si>
    <t>Broad</t>
  </si>
  <si>
    <t>XX 1221</t>
  </si>
  <si>
    <t>XX</t>
  </si>
  <si>
    <t>K 5001</t>
  </si>
  <si>
    <t>K</t>
  </si>
  <si>
    <t>3 KEYS</t>
  </si>
  <si>
    <t>Broad/650 View</t>
  </si>
  <si>
    <t>BB 5021</t>
  </si>
  <si>
    <t>BB</t>
  </si>
  <si>
    <t>Broughton</t>
  </si>
  <si>
    <t>I 906</t>
  </si>
  <si>
    <t>I</t>
  </si>
  <si>
    <t>3 KEYS, FOB</t>
  </si>
  <si>
    <t>765-777</t>
  </si>
  <si>
    <t>H 307</t>
  </si>
  <si>
    <t>H</t>
  </si>
  <si>
    <t>Burdett</t>
  </si>
  <si>
    <t>A  058</t>
  </si>
  <si>
    <t>2 KEYS, 2 LOCKBOX KEYS</t>
  </si>
  <si>
    <t>Cadboro Bay</t>
  </si>
  <si>
    <t>D</t>
  </si>
  <si>
    <t>Cedar Hill X Rd</t>
  </si>
  <si>
    <t>KL 1551</t>
  </si>
  <si>
    <t>KL</t>
  </si>
  <si>
    <t>1 KEY</t>
  </si>
  <si>
    <t>Collinson</t>
  </si>
  <si>
    <t>M 2101</t>
  </si>
  <si>
    <t>M</t>
  </si>
  <si>
    <t>Cook</t>
  </si>
  <si>
    <t>N</t>
  </si>
  <si>
    <t>Z</t>
  </si>
  <si>
    <t xml:space="preserve">Cook                                                             </t>
  </si>
  <si>
    <t>Q</t>
  </si>
  <si>
    <t>Cormorant</t>
  </si>
  <si>
    <t>QQ 227</t>
  </si>
  <si>
    <t>QQ</t>
  </si>
  <si>
    <t>KK  077</t>
  </si>
  <si>
    <t>KK</t>
  </si>
  <si>
    <t>5 KEYS</t>
  </si>
  <si>
    <t>Courtney</t>
  </si>
  <si>
    <t>A 707</t>
  </si>
  <si>
    <t>1 KEY, 1 FOB</t>
  </si>
  <si>
    <t>Davidson</t>
  </si>
  <si>
    <t>Dallas</t>
  </si>
  <si>
    <t>O</t>
  </si>
  <si>
    <t>Douglas</t>
  </si>
  <si>
    <t>S 881</t>
  </si>
  <si>
    <t>13 KEYS (May be reduced)</t>
  </si>
  <si>
    <t>AT</t>
  </si>
  <si>
    <t>GH 5403</t>
  </si>
  <si>
    <t>GH</t>
  </si>
  <si>
    <t>1KEY</t>
  </si>
  <si>
    <t>HI 1033</t>
  </si>
  <si>
    <t>HI</t>
  </si>
  <si>
    <t>L 7021</t>
  </si>
  <si>
    <t>L</t>
  </si>
  <si>
    <t>4 KEYS</t>
  </si>
  <si>
    <t>350 &amp; 360</t>
  </si>
  <si>
    <t>1000 - 1012</t>
  </si>
  <si>
    <t>J 2101</t>
  </si>
  <si>
    <t>J</t>
  </si>
  <si>
    <t>Dunedin</t>
  </si>
  <si>
    <t>FG 514</t>
  </si>
  <si>
    <t>FG</t>
  </si>
  <si>
    <t>Elford</t>
  </si>
  <si>
    <t>I 0051</t>
  </si>
  <si>
    <t>Fisgard</t>
  </si>
  <si>
    <t>RR 077</t>
  </si>
  <si>
    <t>Fort</t>
  </si>
  <si>
    <t>NN 035</t>
  </si>
  <si>
    <t>NN</t>
  </si>
  <si>
    <t>Pending</t>
  </si>
  <si>
    <t>825-827</t>
  </si>
  <si>
    <t>O 528</t>
  </si>
  <si>
    <t>4 KEYS, PROXCARD</t>
  </si>
  <si>
    <t>E 838</t>
  </si>
  <si>
    <t>E</t>
  </si>
  <si>
    <t>F 257</t>
  </si>
  <si>
    <t>F</t>
  </si>
  <si>
    <t>1 KEY, 1 LOCKBOX</t>
  </si>
  <si>
    <t>G 777</t>
  </si>
  <si>
    <t>Fraser</t>
  </si>
  <si>
    <t>Garbally</t>
  </si>
  <si>
    <t>EF 014</t>
  </si>
  <si>
    <t>EF</t>
  </si>
  <si>
    <t>155-157</t>
  </si>
  <si>
    <t>Gorge East</t>
  </si>
  <si>
    <t>BC 551</t>
  </si>
  <si>
    <t>217 - 219</t>
  </si>
  <si>
    <t>Gorge</t>
  </si>
  <si>
    <t>OP 712</t>
  </si>
  <si>
    <t>OP</t>
  </si>
  <si>
    <t>Government</t>
  </si>
  <si>
    <t>Government [536 Broughton]</t>
  </si>
  <si>
    <t>OO  0001</t>
  </si>
  <si>
    <t>OO</t>
  </si>
  <si>
    <t>Government/ 1007-9 Langley</t>
  </si>
  <si>
    <t>PP 6001</t>
  </si>
  <si>
    <t>PP</t>
  </si>
  <si>
    <t>Government/50 Bastion</t>
  </si>
  <si>
    <t>AA 0021</t>
  </si>
  <si>
    <t>AA</t>
  </si>
  <si>
    <t>Harrison</t>
  </si>
  <si>
    <t>1 KEY, BLACK FOB</t>
  </si>
  <si>
    <t>Haultain</t>
  </si>
  <si>
    <t>C</t>
  </si>
  <si>
    <t>Herald</t>
  </si>
  <si>
    <t>LL 556</t>
  </si>
  <si>
    <t>LL</t>
  </si>
  <si>
    <t>Hillside</t>
  </si>
  <si>
    <t>Y</t>
  </si>
  <si>
    <t>OP 1111</t>
  </si>
  <si>
    <t>4 KEYS (2 x 2 - duplicated, spare in drawer)</t>
  </si>
  <si>
    <t>BT</t>
  </si>
  <si>
    <t>W</t>
  </si>
  <si>
    <t>Humboldt</t>
  </si>
  <si>
    <t>R 559</t>
  </si>
  <si>
    <t>R</t>
  </si>
  <si>
    <t>Johnson</t>
  </si>
  <si>
    <t>FF 008</t>
  </si>
  <si>
    <t>FF</t>
  </si>
  <si>
    <t>HH 6201</t>
  </si>
  <si>
    <t>HH</t>
  </si>
  <si>
    <t>II 3221</t>
  </si>
  <si>
    <t>II</t>
  </si>
  <si>
    <t>553/563</t>
  </si>
  <si>
    <t>MM 4301</t>
  </si>
  <si>
    <t>MM</t>
  </si>
  <si>
    <t>Lee</t>
  </si>
  <si>
    <t>McClure</t>
  </si>
  <si>
    <t>1005 &amp; 1009</t>
  </si>
  <si>
    <t>McKenzie</t>
  </si>
  <si>
    <t>MN 5001</t>
  </si>
  <si>
    <t>MN</t>
  </si>
  <si>
    <t>Manchester/520 Dunedin</t>
  </si>
  <si>
    <t>TT 545</t>
  </si>
  <si>
    <t>TT</t>
  </si>
  <si>
    <t>3 KEYS, 1 TOUCH KEY</t>
  </si>
  <si>
    <t>Michigan</t>
  </si>
  <si>
    <t>V</t>
  </si>
  <si>
    <t>U</t>
  </si>
  <si>
    <t>Mt. Newton X</t>
  </si>
  <si>
    <t>Oak Bay</t>
  </si>
  <si>
    <t>N 0461</t>
  </si>
  <si>
    <t>Pandora</t>
  </si>
  <si>
    <t>CC 595</t>
  </si>
  <si>
    <t>CC</t>
  </si>
  <si>
    <t>1 KEY. PROXCARD</t>
  </si>
  <si>
    <t>JJ 8631</t>
  </si>
  <si>
    <t>JJ</t>
  </si>
  <si>
    <t>Pembroke</t>
  </si>
  <si>
    <t>M 909</t>
  </si>
  <si>
    <t>Quadra</t>
  </si>
  <si>
    <t>SS 0521</t>
  </si>
  <si>
    <t>SS</t>
  </si>
  <si>
    <t>P 1271</t>
  </si>
  <si>
    <t>P</t>
  </si>
  <si>
    <t>JK 9393</t>
  </si>
  <si>
    <t>JK</t>
  </si>
  <si>
    <t>IJ 4423</t>
  </si>
  <si>
    <t>IJ</t>
  </si>
  <si>
    <t>Redbrick</t>
  </si>
  <si>
    <t>NO 017</t>
  </si>
  <si>
    <t>NO</t>
  </si>
  <si>
    <t>10459 &amp; 10461</t>
  </si>
  <si>
    <t>Resthaven</t>
  </si>
  <si>
    <t>LM 95401</t>
  </si>
  <si>
    <t>LM</t>
  </si>
  <si>
    <t>1133A</t>
  </si>
  <si>
    <t>Reynolds</t>
  </si>
  <si>
    <t>PQ 3311</t>
  </si>
  <si>
    <t>PQ</t>
  </si>
  <si>
    <t>Richmond</t>
  </si>
  <si>
    <t>Rockland</t>
  </si>
  <si>
    <t>2 KEYS, PROXCARD</t>
  </si>
  <si>
    <t>Songhees</t>
  </si>
  <si>
    <t>AB 55</t>
  </si>
  <si>
    <t>AB</t>
  </si>
  <si>
    <t xml:space="preserve">View &amp; 911 Yates                                                                                                                                                                                                                                                               </t>
  </si>
  <si>
    <t>EE 099</t>
  </si>
  <si>
    <t>EE</t>
  </si>
  <si>
    <t>View</t>
  </si>
  <si>
    <t>3008 - 10</t>
  </si>
  <si>
    <t>Washington</t>
  </si>
  <si>
    <t>CD 8003</t>
  </si>
  <si>
    <t>CD</t>
  </si>
  <si>
    <t>Waterfront</t>
  </si>
  <si>
    <t>DE 083</t>
  </si>
  <si>
    <t>DE</t>
  </si>
  <si>
    <t>Wharf</t>
  </si>
  <si>
    <t>D 9101</t>
  </si>
  <si>
    <t>3 KEYS, PROXCARD</t>
  </si>
  <si>
    <t>DD 218</t>
  </si>
  <si>
    <t>DD</t>
  </si>
  <si>
    <t>Q 7111</t>
  </si>
  <si>
    <t>Woodstock</t>
  </si>
  <si>
    <t>P 1211</t>
  </si>
  <si>
    <t>Yates</t>
  </si>
  <si>
    <t>GG 638</t>
  </si>
  <si>
    <t>GG</t>
  </si>
  <si>
    <t>NN 548</t>
  </si>
  <si>
    <t>BLJC Electrical Rm. Key</t>
  </si>
  <si>
    <t>ES</t>
  </si>
  <si>
    <t>Belmont</t>
  </si>
  <si>
    <t>XA 58</t>
  </si>
  <si>
    <t>XA</t>
  </si>
  <si>
    <t>No monthly</t>
  </si>
  <si>
    <t>Bevan</t>
  </si>
  <si>
    <t>XB 0552</t>
  </si>
  <si>
    <t>XB</t>
  </si>
  <si>
    <t>2 KEY</t>
  </si>
  <si>
    <t>XM 058</t>
  </si>
  <si>
    <t>XM</t>
  </si>
  <si>
    <t>Carlton</t>
  </si>
  <si>
    <t>XJ 409</t>
  </si>
  <si>
    <t>XJ</t>
  </si>
  <si>
    <t>XD 617</t>
  </si>
  <si>
    <t>XD</t>
  </si>
  <si>
    <t>W. Saanich</t>
  </si>
  <si>
    <t>ROYAL OAK</t>
  </si>
  <si>
    <t>ROYAL</t>
  </si>
  <si>
    <t>OAK</t>
  </si>
  <si>
    <t>?</t>
  </si>
  <si>
    <t>SCIII</t>
  </si>
  <si>
    <t>Harriet</t>
  </si>
  <si>
    <t>XE 6292</t>
  </si>
  <si>
    <t>XE</t>
  </si>
  <si>
    <t>Niagra</t>
  </si>
  <si>
    <t>XG 535</t>
  </si>
  <si>
    <t>XG</t>
  </si>
  <si>
    <t>XK</t>
  </si>
  <si>
    <t>SCII</t>
  </si>
  <si>
    <t>3989- 3995</t>
  </si>
  <si>
    <t>SCI</t>
  </si>
  <si>
    <t>Ravine</t>
  </si>
  <si>
    <t>SAN PLAZA</t>
  </si>
  <si>
    <t>SAN</t>
  </si>
  <si>
    <t>PLAZA</t>
  </si>
  <si>
    <t>Saanich</t>
  </si>
  <si>
    <t>MUNRO</t>
  </si>
  <si>
    <t>Superior</t>
  </si>
  <si>
    <t>XI 125</t>
  </si>
  <si>
    <t>XI</t>
  </si>
  <si>
    <t>Vernon</t>
  </si>
  <si>
    <t>GATEWAY</t>
  </si>
  <si>
    <t>Wilkinson</t>
  </si>
  <si>
    <t xml:space="preserve">XH 4414 </t>
  </si>
  <si>
    <t>XH</t>
  </si>
  <si>
    <t>PROPERTY MANAGEMENT COMPANY</t>
  </si>
  <si>
    <t>NOTES</t>
  </si>
  <si>
    <t>Price/month</t>
  </si>
  <si>
    <t>Area</t>
  </si>
  <si>
    <t>start up date</t>
  </si>
  <si>
    <t>#103-4475 Viewmont</t>
  </si>
  <si>
    <t>Hansbraun</t>
  </si>
  <si>
    <t>MONTHLY EXT &amp; ELU TESTS</t>
  </si>
  <si>
    <t>Saanich, BC</t>
  </si>
  <si>
    <t>ACTIVE</t>
  </si>
  <si>
    <t>NONE</t>
  </si>
  <si>
    <t>TU1-R4</t>
  </si>
  <si>
    <t>10 Paul Kane/11 Cooperage Place</t>
  </si>
  <si>
    <t>Esquimalt, BC</t>
  </si>
  <si>
    <t>UV 01</t>
  </si>
  <si>
    <t>W1-R7</t>
  </si>
  <si>
    <t>1000 Mckenzie Avenue</t>
  </si>
  <si>
    <t>Starlight/Devon</t>
  </si>
  <si>
    <t>Increase to $65 after January 2026</t>
  </si>
  <si>
    <t>M 0001</t>
  </si>
  <si>
    <t>W1-R6</t>
  </si>
  <si>
    <t>1000-1012 Douglas Street</t>
  </si>
  <si>
    <t>Itziar Management Ltd. (0824606 BC Ltd.)</t>
  </si>
  <si>
    <t>Victoria, BC</t>
  </si>
  <si>
    <t>D 2101</t>
  </si>
  <si>
    <t>TH2-R15</t>
  </si>
  <si>
    <t>1001 Wharf Street</t>
  </si>
  <si>
    <t>Pastoral Developments Ltd.</t>
  </si>
  <si>
    <t>NA 1001
K2-F1</t>
  </si>
  <si>
    <t>October</t>
  </si>
  <si>
    <t>10016 3rd Street</t>
  </si>
  <si>
    <t>Sidney, BC</t>
  </si>
  <si>
    <t>F2-R16</t>
  </si>
  <si>
    <t>February</t>
  </si>
  <si>
    <t>10017 Avenger Way</t>
  </si>
  <si>
    <t>Lumberworld Operations Ltd.</t>
  </si>
  <si>
    <t>VG 71001</t>
  </si>
  <si>
    <t>1002 Mckenzie Avenue</t>
  </si>
  <si>
    <t>1002 Pakington</t>
  </si>
  <si>
    <t xml:space="preserve">Proline </t>
  </si>
  <si>
    <t>TU3-R18</t>
  </si>
  <si>
    <t>September</t>
  </si>
  <si>
    <t>1002 Wharf Street</t>
  </si>
  <si>
    <t>Malahat Properties</t>
  </si>
  <si>
    <t>At Reception</t>
  </si>
  <si>
    <t>10025 Resthaven Drive</t>
  </si>
  <si>
    <t>Inken Roller c/o Richmond Property Group</t>
  </si>
  <si>
    <t>10030 Resthaven Drive</t>
  </si>
  <si>
    <t>Raven Property Management Ltd.</t>
  </si>
  <si>
    <t>SC 03001</t>
  </si>
  <si>
    <t>1004 Pemberton Road</t>
  </si>
  <si>
    <t>Raul Caballero</t>
  </si>
  <si>
    <t>PB 4001</t>
  </si>
  <si>
    <t>M1-R1</t>
  </si>
  <si>
    <t>December</t>
  </si>
  <si>
    <t>1005 &amp; 1009 McKenzie Avenue</t>
  </si>
  <si>
    <t xml:space="preserve">1005 Broad Street          </t>
  </si>
  <si>
    <t>Richmond Property Group</t>
  </si>
  <si>
    <t>K 5001
K4</t>
  </si>
  <si>
    <t>1005 Pakington Street</t>
  </si>
  <si>
    <t>Century 21 Queenswood</t>
  </si>
  <si>
    <t>1005 St. Charles Street</t>
  </si>
  <si>
    <t>Bross Holdings</t>
  </si>
  <si>
    <t>HC 5001</t>
  </si>
  <si>
    <t>TH1-R9</t>
  </si>
  <si>
    <t>1006 Fort Street</t>
  </si>
  <si>
    <t>ZZ 6001
K3-F1</t>
  </si>
  <si>
    <t>M1-R2</t>
  </si>
  <si>
    <t>1006 Tolmie Avenue</t>
  </si>
  <si>
    <t>1007 Esquimalt Road</t>
  </si>
  <si>
    <t xml:space="preserve">Starlight Properties </t>
  </si>
  <si>
    <t>LT 7001</t>
  </si>
  <si>
    <t>101 Ontario Street</t>
  </si>
  <si>
    <t>Proline Property Management</t>
  </si>
  <si>
    <t>OT 101</t>
  </si>
  <si>
    <t>W3-R20</t>
  </si>
  <si>
    <t>November</t>
  </si>
  <si>
    <t>1010 Mckenzie Avenue</t>
  </si>
  <si>
    <t xml:space="preserve">1012 Collinson Street                                                         </t>
  </si>
  <si>
    <t>M 2101
K3</t>
  </si>
  <si>
    <t>1013 Vancouver Street</t>
  </si>
  <si>
    <t>Devon Properties</t>
  </si>
  <si>
    <t>TH1-R8</t>
  </si>
  <si>
    <t>1015 Kings Road</t>
  </si>
  <si>
    <t>Darioush Diba</t>
  </si>
  <si>
    <t>KQ 5101</t>
  </si>
  <si>
    <t>M1-R3</t>
  </si>
  <si>
    <t>10159 Third Street</t>
  </si>
  <si>
    <t xml:space="preserve">Realstar Management </t>
  </si>
  <si>
    <t>1017 Queens Avenue</t>
  </si>
  <si>
    <t>1019 McClure Street</t>
  </si>
  <si>
    <t>Strata Plan VIS 308</t>
  </si>
  <si>
    <t>CL 9101</t>
  </si>
  <si>
    <t>1019 Rockland Avenue</t>
  </si>
  <si>
    <t>ST 9101
K2</t>
  </si>
  <si>
    <t>1020 Park Boulevard</t>
  </si>
  <si>
    <t>1020 Pembroke Street</t>
  </si>
  <si>
    <t>RT 0201
K2</t>
  </si>
  <si>
    <t>1024 Fairfield Road</t>
  </si>
  <si>
    <t>WT 4201
K3</t>
  </si>
  <si>
    <t>1025 Johnson Street</t>
  </si>
  <si>
    <t>JD 5201
K5-F2</t>
  </si>
  <si>
    <t xml:space="preserve">1026 Johnson Street                                          </t>
  </si>
  <si>
    <t>WS 6201
K4-F1</t>
  </si>
  <si>
    <t>1030 Pendergast Street</t>
  </si>
  <si>
    <t>GT 0301</t>
  </si>
  <si>
    <t>1031 Burdett Avenue</t>
  </si>
  <si>
    <t>cancelled service- Nov 8/24 (tw)</t>
  </si>
  <si>
    <t>BA 1301
K2</t>
  </si>
  <si>
    <t>-</t>
  </si>
  <si>
    <t>1032 North Park</t>
  </si>
  <si>
    <t>Pacific Quorum $55</t>
  </si>
  <si>
    <t>1035 Belmont Avenue</t>
  </si>
  <si>
    <t>Belmont Properties</t>
  </si>
  <si>
    <t>1035 Pendergast Street</t>
  </si>
  <si>
    <t>1036 Stellys Cross Road</t>
  </si>
  <si>
    <t>Brentwood Bay, BC</t>
  </si>
  <si>
    <t>TU2-R12</t>
  </si>
  <si>
    <t>104 Dallas Road</t>
  </si>
  <si>
    <t>Strata #1374 The Dolphins</t>
  </si>
  <si>
    <t>SP 401
K1-F1</t>
  </si>
  <si>
    <t>1040 Stellys Cross Road</t>
  </si>
  <si>
    <t>1041 Fairfield Road</t>
  </si>
  <si>
    <t>1041 Richardson Road</t>
  </si>
  <si>
    <t>Capital West</t>
  </si>
  <si>
    <t>RR 1401</t>
  </si>
  <si>
    <t>1045 McClure Street</t>
  </si>
  <si>
    <t>10459 Resthaven Drive</t>
  </si>
  <si>
    <t>10461 Resthaven Drive</t>
  </si>
  <si>
    <t>1049 Southgate Street</t>
  </si>
  <si>
    <t>105 Wilson Street</t>
  </si>
  <si>
    <t>Pacifica Housing</t>
  </si>
  <si>
    <t>W 501</t>
  </si>
  <si>
    <t>1050 Park Boulevard</t>
  </si>
  <si>
    <r>
      <t xml:space="preserve">$60/month
</t>
    </r>
    <r>
      <rPr>
        <sz val="11"/>
        <color rgb="FFFF0000"/>
        <rFont val="Calibri"/>
        <family val="2"/>
        <scheme val="minor"/>
      </rPr>
      <t>(incl. hose, ext, mag lock check)</t>
    </r>
  </si>
  <si>
    <t>P 0501
K2</t>
  </si>
  <si>
    <t>M2-R11</t>
  </si>
  <si>
    <t>10520 McDonald Park</t>
  </si>
  <si>
    <t>Complete Residential Property Management</t>
  </si>
  <si>
    <t>DN 02501</t>
  </si>
  <si>
    <t>1055 Hillside Avenue</t>
  </si>
  <si>
    <t>LM 5501</t>
  </si>
  <si>
    <t>1057 Moss Street</t>
  </si>
  <si>
    <t>Tim Slater</t>
  </si>
  <si>
    <t xml:space="preserve">Charge CC in ST and email receipt </t>
  </si>
  <si>
    <t>SM 7501</t>
  </si>
  <si>
    <t>1060 Craigdarroch Road</t>
  </si>
  <si>
    <t>1060 Goldstream Avenue</t>
  </si>
  <si>
    <t>Centurion Properties</t>
  </si>
  <si>
    <t xml:space="preserve"> Months on invoice</t>
  </si>
  <si>
    <t>Langford, BC</t>
  </si>
  <si>
    <t>TU1-R5</t>
  </si>
  <si>
    <t>1060 Southgate Street</t>
  </si>
  <si>
    <t xml:space="preserve">Southgate Manor </t>
  </si>
  <si>
    <t>1066 Foul Bay Road</t>
  </si>
  <si>
    <t>Newport Property</t>
  </si>
  <si>
    <t>TU2-R13</t>
  </si>
  <si>
    <t>1069 Southgate Street</t>
  </si>
  <si>
    <t>Newport Property Management</t>
  </si>
  <si>
    <t>1088 Johnson Street</t>
  </si>
  <si>
    <t>Centurion Property Associates Inc.</t>
  </si>
  <si>
    <t>HJ 8801</t>
  </si>
  <si>
    <t>109 Wilson Street</t>
  </si>
  <si>
    <t>A 901</t>
  </si>
  <si>
    <t>1090 Johnson Street</t>
  </si>
  <si>
    <t>TM 0901</t>
  </si>
  <si>
    <t>1097 View Street</t>
  </si>
  <si>
    <t xml:space="preserve">Firm Management </t>
  </si>
  <si>
    <t>VS 7901</t>
  </si>
  <si>
    <t>110 Douglas Street</t>
  </si>
  <si>
    <t>1106 Balmoral Road</t>
  </si>
  <si>
    <t>Peter Hejjas</t>
  </si>
  <si>
    <t>1110 Samar Crescent</t>
  </si>
  <si>
    <t xml:space="preserve">Breakwater Realty Inc.  </t>
  </si>
  <si>
    <t>Building A</t>
  </si>
  <si>
    <t>MS 0111</t>
  </si>
  <si>
    <t>1111 Hillside Avenue</t>
  </si>
  <si>
    <t>Complete Residential</t>
  </si>
  <si>
    <t>1114 Samar Crescent</t>
  </si>
  <si>
    <t>Building B</t>
  </si>
  <si>
    <t>1115 Craigflower Road</t>
  </si>
  <si>
    <t>$65/month (A)</t>
  </si>
  <si>
    <t>IW 5111
K6-G1</t>
  </si>
  <si>
    <t>W2-R22</t>
  </si>
  <si>
    <t>1120 Blanshard Street</t>
  </si>
  <si>
    <t xml:space="preserve">Equitex </t>
  </si>
  <si>
    <t>N/A</t>
  </si>
  <si>
    <t>1120 Burdett Ave</t>
  </si>
  <si>
    <t>B0211</t>
  </si>
  <si>
    <t>1120 Richardson Street</t>
  </si>
  <si>
    <t>Gibraltar</t>
  </si>
  <si>
    <t>1120 Yates Street</t>
  </si>
  <si>
    <t>1122 Hilda Street</t>
  </si>
  <si>
    <t>Pemberton Strata</t>
  </si>
  <si>
    <t>1122 McKenzie Street</t>
  </si>
  <si>
    <t>1125 Douglas Street</t>
  </si>
  <si>
    <t>Arpeg Holdings Cactus Club</t>
  </si>
  <si>
    <t>single panel share with 702 Fort Street</t>
  </si>
  <si>
    <t>MEET KEN COOPER</t>
  </si>
  <si>
    <t>1125 Hillside Avenue</t>
  </si>
  <si>
    <t>H 5211</t>
  </si>
  <si>
    <t>1126 Rockland Avenue</t>
  </si>
  <si>
    <t>LD 6211</t>
  </si>
  <si>
    <t>1127 Wharf Street</t>
  </si>
  <si>
    <t>Darcy's Pub</t>
  </si>
  <si>
    <t>1130 Fort Street</t>
  </si>
  <si>
    <t>F 0311</t>
  </si>
  <si>
    <t>1132 McClure Street</t>
  </si>
  <si>
    <t>1133A Reynolds Road</t>
  </si>
  <si>
    <t>Abbeyfield St. Peters</t>
  </si>
  <si>
    <t>1137-1139 Yates Street</t>
  </si>
  <si>
    <t>Equitex Property Management</t>
  </si>
  <si>
    <t>WAITING KEYS</t>
  </si>
  <si>
    <t>TY 7311</t>
  </si>
  <si>
    <t>1145 Bay Street</t>
  </si>
  <si>
    <t>Ashton Oaks c/o Gateway Prop</t>
  </si>
  <si>
    <t>1150 Hilda Street</t>
  </si>
  <si>
    <t>AH 0511</t>
  </si>
  <si>
    <t>1150 Queens Avenue</t>
  </si>
  <si>
    <t>Pacific Quorum</t>
  </si>
  <si>
    <t>1150 Rockland Avenue</t>
  </si>
  <si>
    <t>1160 Esquimalt Road</t>
  </si>
  <si>
    <t>EQ 611</t>
  </si>
  <si>
    <t>1160 Richardson Street</t>
  </si>
  <si>
    <t>Lee &amp; Sharpe</t>
  </si>
  <si>
    <t>1165 Meares Street</t>
  </si>
  <si>
    <t>Pemberton Holmes (new June 13/24)</t>
  </si>
  <si>
    <t>MA 5611
K2</t>
  </si>
  <si>
    <t>1165 Yates Street</t>
  </si>
  <si>
    <t>Devon properties</t>
  </si>
  <si>
    <t xml:space="preserve">1166 Rockland Avenue                      </t>
  </si>
  <si>
    <t>K 6611
K3</t>
  </si>
  <si>
    <t>1177 Esquimalt Road</t>
  </si>
  <si>
    <t>1178 Beach Drive</t>
  </si>
  <si>
    <t>Oak Bay, BC</t>
  </si>
  <si>
    <t>118 Croft Street</t>
  </si>
  <si>
    <t>1180 Colville Road</t>
  </si>
  <si>
    <t>Starlight Properties c/o Devon Properties</t>
  </si>
  <si>
    <t>CR 0811</t>
  </si>
  <si>
    <t>1180 View Street</t>
  </si>
  <si>
    <t>1185 Yates Street</t>
  </si>
  <si>
    <t>1190 May Street</t>
  </si>
  <si>
    <t>1194 Esquimalt Road</t>
  </si>
  <si>
    <t>FM 4911</t>
  </si>
  <si>
    <t>1196 Clovelly Terrace</t>
  </si>
  <si>
    <t>1196 Strata Corp VIS5164</t>
  </si>
  <si>
    <t>No Key</t>
  </si>
  <si>
    <t>1196 Sluggett Road</t>
  </si>
  <si>
    <t>OW 6911</t>
  </si>
  <si>
    <t>120 Douglas Street</t>
  </si>
  <si>
    <t>Oakwood</t>
  </si>
  <si>
    <t>AT 021
K3</t>
  </si>
  <si>
    <t>120 Gorge Road East - Building "A"</t>
  </si>
  <si>
    <t xml:space="preserve">Victoria Native Friendship Centre  </t>
  </si>
  <si>
    <t>120 Gorge Road East - Building "B"</t>
  </si>
  <si>
    <t>1205 Rudlin Street</t>
  </si>
  <si>
    <t>Starlight Properties c/o Devon Properties Ltd.</t>
  </si>
  <si>
    <t>1208 Rockland Avenue</t>
  </si>
  <si>
    <t>1209 &amp; 1229 Clarke Road</t>
  </si>
  <si>
    <t>Central Saanich Municipality</t>
  </si>
  <si>
    <r>
      <rPr>
        <sz val="11"/>
        <rFont val="Calibri"/>
        <family val="2"/>
        <scheme val="minor"/>
      </rPr>
      <t xml:space="preserve">$65/month (A). </t>
    </r>
    <r>
      <rPr>
        <sz val="11"/>
        <color rgb="FFFF0000"/>
        <rFont val="Calibri"/>
        <family val="2"/>
        <scheme val="minor"/>
      </rPr>
      <t xml:space="preserve"> 
PO &amp; Months Required </t>
    </r>
  </si>
  <si>
    <t>CC 9021 
K4</t>
  </si>
  <si>
    <t>1210 Tattersall Drive</t>
  </si>
  <si>
    <t>TT 0121</t>
  </si>
  <si>
    <t>1216 Johnson Street</t>
  </si>
  <si>
    <t>Previously R8 - Changed in November 2025</t>
  </si>
  <si>
    <t>1217 Pandora Avenue</t>
  </si>
  <si>
    <t>South Island Property Management</t>
  </si>
  <si>
    <t>RP 7121</t>
  </si>
  <si>
    <t>1220 Pandora Avenue</t>
  </si>
  <si>
    <t>1222 Douglas Street</t>
  </si>
  <si>
    <t>DR 2221</t>
  </si>
  <si>
    <t>1224 Balmoral Road</t>
  </si>
  <si>
    <t>B4221</t>
  </si>
  <si>
    <t>1226 Johnson Street</t>
  </si>
  <si>
    <t>Pemberton Holmes - Residential</t>
  </si>
  <si>
    <t>HJ 1226</t>
  </si>
  <si>
    <t>1229 Esquimalt Road</t>
  </si>
  <si>
    <t>Township of Esquimalt</t>
  </si>
  <si>
    <t>Keys returned November 2025</t>
  </si>
  <si>
    <t>1230 Verdier Avenue</t>
  </si>
  <si>
    <t>1233 Fairfield Road</t>
  </si>
  <si>
    <t>1234 Fort Street</t>
  </si>
  <si>
    <t>Previously R8 - Changed in May 2025</t>
  </si>
  <si>
    <t>CP 4321
K2</t>
  </si>
  <si>
    <t>1234 Wharf Street</t>
  </si>
  <si>
    <t>Key at Front Desk</t>
  </si>
  <si>
    <t>1236 Pandora Avenue</t>
  </si>
  <si>
    <t>1236 Verdier Avenue</t>
  </si>
  <si>
    <t>1249 Rockland Avenue</t>
  </si>
  <si>
    <t>125 Croft Street</t>
  </si>
  <si>
    <t>Pacific Cove</t>
  </si>
  <si>
    <t>TC 521</t>
  </si>
  <si>
    <t>1250 Wharf Street</t>
  </si>
  <si>
    <t>Servissio Property Services Ltd.</t>
  </si>
  <si>
    <t>TG 0521
K4</t>
  </si>
  <si>
    <t>TH3-R21</t>
  </si>
  <si>
    <t>1252 Pandora Avenue</t>
  </si>
  <si>
    <t>TA 2521
K2</t>
  </si>
  <si>
    <t>1255 Denman Street</t>
  </si>
  <si>
    <t>127 Howe Street</t>
  </si>
  <si>
    <t>1270 Beach Drive</t>
  </si>
  <si>
    <t>1275 Oscar Street</t>
  </si>
  <si>
    <t>1275 Oscar Street Holdings Ltd</t>
  </si>
  <si>
    <t>OC 5721
K1</t>
  </si>
  <si>
    <t>129 Gorge Road E</t>
  </si>
  <si>
    <r>
      <rPr>
        <b/>
        <sz val="11"/>
        <color rgb="FFFF0000"/>
        <rFont val="Calibri"/>
        <family val="2"/>
        <scheme val="minor"/>
      </rPr>
      <t>months on invoice</t>
    </r>
    <r>
      <rPr>
        <sz val="11"/>
        <rFont val="Calibri"/>
        <family val="2"/>
        <scheme val="minor"/>
      </rPr>
      <t xml:space="preserve">
</t>
    </r>
  </si>
  <si>
    <t>1291 Craigflower Road</t>
  </si>
  <si>
    <t>1293 Craigflower Road</t>
  </si>
  <si>
    <t>1295 Craigflower Road</t>
  </si>
  <si>
    <t>1297 Craigflower Road</t>
  </si>
  <si>
    <t>1300 Yates Street</t>
  </si>
  <si>
    <t>RA 0031
K2</t>
  </si>
  <si>
    <t>1301 Fort Street</t>
  </si>
  <si>
    <t>YT 1031
K1</t>
  </si>
  <si>
    <t>1301 Pandora</t>
  </si>
  <si>
    <t>1308-1312 Douglas Street</t>
  </si>
  <si>
    <t>Exchequer</t>
  </si>
  <si>
    <t>131 Gorge Road E</t>
  </si>
  <si>
    <t>1312 Beach Drive</t>
  </si>
  <si>
    <t>South Island</t>
  </si>
  <si>
    <t>1312 Blanshard Street</t>
  </si>
  <si>
    <t>CB 2131
K1-F2</t>
  </si>
  <si>
    <t>1317 Hillside</t>
  </si>
  <si>
    <t>Vince Collard</t>
  </si>
  <si>
    <t>XH 7131
K6</t>
  </si>
  <si>
    <t>1319 Newport Avenue</t>
  </si>
  <si>
    <t>Christiane Selenz</t>
  </si>
  <si>
    <t>NA 9131</t>
  </si>
  <si>
    <t>1320 Rockland Avenue</t>
  </si>
  <si>
    <t>We missed doing this during merger. Re-added to MBT in Dec/23</t>
  </si>
  <si>
    <t>1321 Broad Street</t>
  </si>
  <si>
    <t>Richmond Property Group Ltd.</t>
  </si>
  <si>
    <t>1321 Fernwood Road</t>
  </si>
  <si>
    <t>Victoria Native Friendship Centre</t>
  </si>
  <si>
    <t>WF 1231</t>
  </si>
  <si>
    <t>1322 Blanshard Street</t>
  </si>
  <si>
    <t>1325 Franklin Terrace</t>
  </si>
  <si>
    <t>1325 Government Street</t>
  </si>
  <si>
    <t>Wing Lee Holdings Ltd.</t>
  </si>
  <si>
    <t>No keys</t>
  </si>
  <si>
    <t>133 Gorge Road E</t>
  </si>
  <si>
    <t>months on invoice</t>
  </si>
  <si>
    <t>1337 Saunders Street</t>
  </si>
  <si>
    <t>DS 7331</t>
  </si>
  <si>
    <t>1340 Sussex Road</t>
  </si>
  <si>
    <t>135 Gorge Road E</t>
  </si>
  <si>
    <t>1350 Stanley Avenue</t>
  </si>
  <si>
    <t>SA 0531</t>
  </si>
  <si>
    <t>1354 Craigdarroch Road</t>
  </si>
  <si>
    <t>Newport Property management</t>
  </si>
  <si>
    <t>1368 Pandora Avenue</t>
  </si>
  <si>
    <t>PP 8631</t>
  </si>
  <si>
    <t>1369 Mitchell Street</t>
  </si>
  <si>
    <t>Oak Bay United Church</t>
  </si>
  <si>
    <t>UC 9631
K2</t>
  </si>
  <si>
    <t>1392 Rockland Avenue</t>
  </si>
  <si>
    <t>1399 Stanley Avenue</t>
  </si>
  <si>
    <r>
      <rPr>
        <b/>
        <sz val="11"/>
        <color rgb="FFFF0000"/>
        <rFont val="Calibri"/>
        <family val="2"/>
        <scheme val="minor"/>
      </rPr>
      <t>months on invoice</t>
    </r>
    <r>
      <rPr>
        <sz val="11"/>
        <color rgb="FFFF0000"/>
        <rFont val="Calibri"/>
        <family val="2"/>
        <scheme val="minor"/>
      </rPr>
      <t xml:space="preserve">
3 months free between August / October 2025 - Projects</t>
    </r>
  </si>
  <si>
    <t>1400 Beach Drive</t>
  </si>
  <si>
    <t>BR 0041</t>
  </si>
  <si>
    <t>1400 Quadra Street</t>
  </si>
  <si>
    <t>Kane sent an email about the by inhibit situation. Put on hold. 26 June 2025</t>
  </si>
  <si>
    <t>DQ 0041</t>
  </si>
  <si>
    <t>1407 Fort Street</t>
  </si>
  <si>
    <t>ZT 7041
K2</t>
  </si>
  <si>
    <t>1407 Government Street</t>
  </si>
  <si>
    <t>South Island Property Mgmt</t>
  </si>
  <si>
    <t>GS 7041
K6</t>
  </si>
  <si>
    <t>1410 Fort Street</t>
  </si>
  <si>
    <t>Devon</t>
  </si>
  <si>
    <t>FS 0141</t>
  </si>
  <si>
    <t>1414 Hillside Avenue</t>
  </si>
  <si>
    <t>1419 Fort Street</t>
  </si>
  <si>
    <t>1419 Stadacona Avenue &amp; 1545 Pandora Avenue</t>
  </si>
  <si>
    <t>Gibraltar + Colliers</t>
  </si>
  <si>
    <t>SC 9141
K2-F1</t>
  </si>
  <si>
    <t>1430 Stadacona Avenue</t>
  </si>
  <si>
    <t>Increase to $75 after January 2026</t>
  </si>
  <si>
    <t>T.O</t>
  </si>
  <si>
    <t>1433 Faircliff Lane</t>
  </si>
  <si>
    <t>IT 3341
K3</t>
  </si>
  <si>
    <t>1435 Elford Street</t>
  </si>
  <si>
    <t>TPM Management</t>
  </si>
  <si>
    <t xml:space="preserve">1436 Harrison Street                                                       </t>
  </si>
  <si>
    <t>H 6341
K1-F1</t>
  </si>
  <si>
    <t>1445 Fort Street</t>
  </si>
  <si>
    <t>146 Clarence Street</t>
  </si>
  <si>
    <t xml:space="preserve">Century 21 </t>
  </si>
  <si>
    <t>1461 Blanshard Street</t>
  </si>
  <si>
    <t>Congregation Emanu-el</t>
  </si>
  <si>
    <t>LD 1641</t>
  </si>
  <si>
    <t>1465 Fort Street</t>
  </si>
  <si>
    <t>Brown Brothers Property Management</t>
  </si>
  <si>
    <t>FT 5641</t>
  </si>
  <si>
    <t>1468 Vancouver Street</t>
  </si>
  <si>
    <t>Townline</t>
  </si>
  <si>
    <t>CV 8641</t>
  </si>
  <si>
    <t>1483 Douglas Street</t>
  </si>
  <si>
    <t>Porte Realty</t>
  </si>
  <si>
    <t>SA 3841</t>
  </si>
  <si>
    <t>1485 Fort Street</t>
  </si>
  <si>
    <t>1488 Cook Street</t>
  </si>
  <si>
    <t>Month on invoice</t>
  </si>
  <si>
    <t>1490 Garnet Road</t>
  </si>
  <si>
    <t>LA 0941</t>
  </si>
  <si>
    <t>TH2-R23</t>
  </si>
  <si>
    <t>1495 Admirals Road</t>
  </si>
  <si>
    <t>Thrifty Foods</t>
  </si>
  <si>
    <t>Invoice Monthly starting Apr. 1/21 @ $275 (no TC06)  
Inv.23882 - Mar.31/21 @ $55 + TC06</t>
  </si>
  <si>
    <t>M3-R17</t>
  </si>
  <si>
    <t>1501 Laurel Lane</t>
  </si>
  <si>
    <t>SRL Fire Protection</t>
  </si>
  <si>
    <t>LL 1051
K2</t>
  </si>
  <si>
    <t>1504 Church Street</t>
  </si>
  <si>
    <t>Proline Property Management Ltd.</t>
  </si>
  <si>
    <t>HC 4051</t>
  </si>
  <si>
    <t>1505 Belcher Avenue</t>
  </si>
  <si>
    <t>W2-R14</t>
  </si>
  <si>
    <t>1505 Morrison Street</t>
  </si>
  <si>
    <t>06</t>
  </si>
  <si>
    <t>151 St. Andrews Street</t>
  </si>
  <si>
    <t>1510 / 1520 McKenzie Avenue</t>
  </si>
  <si>
    <t>Greystar</t>
  </si>
  <si>
    <t>MK151</t>
  </si>
  <si>
    <t>1510 Hillside Avenue</t>
  </si>
  <si>
    <t>BT 0151
K6</t>
  </si>
  <si>
    <t>1510 Jubilee Avenue</t>
  </si>
  <si>
    <t>1512 Keating Cross Road</t>
  </si>
  <si>
    <t xml:space="preserve">Billed under one MBT (QB)- Central saanich 
PO &amp; Months Required </t>
  </si>
  <si>
    <t>Saanichton, BC</t>
  </si>
  <si>
    <t>onsite contact</t>
  </si>
  <si>
    <t>1520 Belcher Avenue</t>
  </si>
  <si>
    <t>Free of charge for 3 months after September 2025 - Projects</t>
  </si>
  <si>
    <t>1520 Jubilee Avenue</t>
  </si>
  <si>
    <t>1527 Cedar Hill Cross Road</t>
  </si>
  <si>
    <t>1527 Fort Street</t>
  </si>
  <si>
    <t>Pemberton Holmes Ltd.</t>
  </si>
  <si>
    <t>TF 7251</t>
  </si>
  <si>
    <t>1530 Belcher Avenue</t>
  </si>
  <si>
    <t>Newport      Bornemann</t>
  </si>
  <si>
    <t>1535 Jubilee Avenue</t>
  </si>
  <si>
    <t>Szlanko Family Trust</t>
  </si>
  <si>
    <t>JL 5351</t>
  </si>
  <si>
    <t>1536 Wilmot Place</t>
  </si>
  <si>
    <t>Devon Properties Ltd.</t>
  </si>
  <si>
    <t>1550 Richmond Road</t>
  </si>
  <si>
    <t>Itziar Management</t>
  </si>
  <si>
    <t>OO 0551
K2</t>
  </si>
  <si>
    <t>1550 Stockton Crescent</t>
  </si>
  <si>
    <t>LY 0551</t>
  </si>
  <si>
    <t>1555 Jubilee Avenue</t>
  </si>
  <si>
    <t>CJ 5551
[K2]</t>
  </si>
  <si>
    <t>1555 Richmond Road</t>
  </si>
  <si>
    <t>1573/1575 Begbie Street</t>
  </si>
  <si>
    <t>1580 Hillside Avenue</t>
  </si>
  <si>
    <t xml:space="preserve">Invoice Monthly starting Apr. 1/21 @ $275 (no TC06)  </t>
  </si>
  <si>
    <t>1581 Hillside Avenue</t>
  </si>
  <si>
    <t>W 1851
K2</t>
  </si>
  <si>
    <t>1585 Oak Bay Avenue</t>
  </si>
  <si>
    <t>1590 Fairfield Road</t>
  </si>
  <si>
    <t>Invoice Monthly starting Apr. 1/21 @ $275 (no TC06)  
Inv.23883 - Dec.1/20-Mar.31/21 @ $55 + TC06</t>
  </si>
  <si>
    <t>1595 Rockland Avenue</t>
  </si>
  <si>
    <t>J Gordon Enterprises Ltd</t>
  </si>
  <si>
    <t>PG 5951
K1</t>
  </si>
  <si>
    <t>160 Wilson Street</t>
  </si>
  <si>
    <t>PT061 
K3-F1</t>
  </si>
  <si>
    <t>1612 Quadra Street</t>
  </si>
  <si>
    <t>Yeung's Family Holdings</t>
  </si>
  <si>
    <t xml:space="preserve">Apply credit from QB to invoices </t>
  </si>
  <si>
    <t>1615 Belcher Avenue</t>
  </si>
  <si>
    <t>Strata Plan VIS 457</t>
  </si>
  <si>
    <t>BC 5161</t>
  </si>
  <si>
    <t>1625 Richmond Road</t>
  </si>
  <si>
    <t>1653 Oak Bay Ave</t>
  </si>
  <si>
    <t>Century 21</t>
  </si>
  <si>
    <t>*CREDIT ON QB* Accidentally billed July/23-Apr/24. Beginning MBT June/24</t>
  </si>
  <si>
    <t>BO 3561</t>
  </si>
  <si>
    <t>1655 Begbie Street</t>
  </si>
  <si>
    <t>G 5561
K2</t>
  </si>
  <si>
    <t>1655 Chambers Street</t>
  </si>
  <si>
    <t>Pacific Cove Properties</t>
  </si>
  <si>
    <t>BR 5561</t>
  </si>
  <si>
    <t>1660 Fort Street</t>
  </si>
  <si>
    <t>1669 Fairfield Road</t>
  </si>
  <si>
    <t>1677 Hollywood Crescent</t>
  </si>
  <si>
    <t>1678 Fort Street</t>
  </si>
  <si>
    <t>Cascadia Comm. Solutions new late 2022) (was TPM Properties)</t>
  </si>
  <si>
    <t>HC 8761
K2</t>
  </si>
  <si>
    <t>1720 Richmond Avenue</t>
  </si>
  <si>
    <t>QL 0271
K2</t>
  </si>
  <si>
    <t>1721 Quadra Street</t>
  </si>
  <si>
    <t>P 1271
K4</t>
  </si>
  <si>
    <t>1731 Cook Street</t>
  </si>
  <si>
    <t>Tri-Eagle</t>
  </si>
  <si>
    <t>1760 Fort Street</t>
  </si>
  <si>
    <t>1791 Rockland Avenue</t>
  </si>
  <si>
    <t>1802-1826 Government Street</t>
  </si>
  <si>
    <t>1809 Hovey Road</t>
  </si>
  <si>
    <t>Panorma Recreation Centre</t>
  </si>
  <si>
    <t>FH 9081</t>
  </si>
  <si>
    <t>1821 Cook Street</t>
  </si>
  <si>
    <t>Z 1281
K5</t>
  </si>
  <si>
    <t>1830 Oak Bay Avenue</t>
  </si>
  <si>
    <t>R14 changed to R15 in Sep/24</t>
  </si>
  <si>
    <t>KA 0381</t>
  </si>
  <si>
    <t>1841 Oak Bay Avenue</t>
  </si>
  <si>
    <t>OB 1481</t>
  </si>
  <si>
    <t>1860 Island Highway</t>
  </si>
  <si>
    <t>188 Douglas Street</t>
  </si>
  <si>
    <t>B 881
K4-F1</t>
  </si>
  <si>
    <t>1885 Forest Park Drive</t>
  </si>
  <si>
    <t>Panorama Leisure</t>
  </si>
  <si>
    <t>North Saanich, BC</t>
  </si>
  <si>
    <t>1901 Mt. Newton Cross Road</t>
  </si>
  <si>
    <r>
      <t xml:space="preserve">$65/month (A).  
</t>
    </r>
    <r>
      <rPr>
        <sz val="11"/>
        <color rgb="FFFF0000"/>
        <rFont val="Calibri"/>
        <family val="2"/>
        <scheme val="minor"/>
      </rPr>
      <t xml:space="preserve">PO &amp; Months Required </t>
    </r>
  </si>
  <si>
    <t>FM 1091</t>
  </si>
  <si>
    <t>1903 Mt Newton Cross Road</t>
  </si>
  <si>
    <t>MH 3091</t>
  </si>
  <si>
    <t>1928 Lee Avenue</t>
  </si>
  <si>
    <t>1939 Lee Avenue</t>
  </si>
  <si>
    <t>TPM Property management</t>
  </si>
  <si>
    <t>1950-1952 Blanshard Street</t>
  </si>
  <si>
    <t>RealHomes Management Corp.</t>
  </si>
  <si>
    <t>AZ 0591
K3-F2</t>
  </si>
  <si>
    <t>1964 Fort Street</t>
  </si>
  <si>
    <t>1975 Lee Avenue</t>
  </si>
  <si>
    <t>F 5791
K3</t>
  </si>
  <si>
    <t>1990 Fort Street</t>
  </si>
  <si>
    <t>TF 0991</t>
  </si>
  <si>
    <t>20 Olympia Avenue</t>
  </si>
  <si>
    <t>200 Dallas Road</t>
  </si>
  <si>
    <t>2006 Sooke Road</t>
  </si>
  <si>
    <t>Previously R5 - changed November 2025</t>
  </si>
  <si>
    <t>S 6002</t>
  </si>
  <si>
    <t xml:space="preserve">2020 Richmond Road                                  </t>
  </si>
  <si>
    <t>203 Kimta Road</t>
  </si>
  <si>
    <t>P 302</t>
  </si>
  <si>
    <t>2030 Malaview Drive</t>
  </si>
  <si>
    <t xml:space="preserve">Slegg L.P. </t>
  </si>
  <si>
    <t>2035 Mills Road</t>
  </si>
  <si>
    <t>Axys</t>
  </si>
  <si>
    <t>2040 White Birch Drive</t>
  </si>
  <si>
    <t>Marina Park Apartments</t>
  </si>
  <si>
    <t>WB 0402</t>
  </si>
  <si>
    <t>2045 Carrick / 
2060 Haultain</t>
  </si>
  <si>
    <t>St. Patrick's Church/
St. Clare Villa</t>
  </si>
  <si>
    <t>$55/month for both sites (quoted by TW)</t>
  </si>
  <si>
    <t>CH 5402
K2</t>
  </si>
  <si>
    <t>205 Kimta Road</t>
  </si>
  <si>
    <t>2050 White Birch Drive</t>
  </si>
  <si>
    <t>206 Oswego Street</t>
  </si>
  <si>
    <t>Dorset Realty</t>
  </si>
  <si>
    <t>C 602
K2</t>
  </si>
  <si>
    <t>2065 Oak Bay Avenue</t>
  </si>
  <si>
    <t>2067 Cadboro Bay</t>
  </si>
  <si>
    <t>209 Cook Street</t>
  </si>
  <si>
    <t>Q 902
K4</t>
  </si>
  <si>
    <t>2100 Cadboro Bay</t>
  </si>
  <si>
    <t>2120 Cadboro Bay</t>
  </si>
  <si>
    <t>TPM Properties</t>
  </si>
  <si>
    <t>2129 Florence Street</t>
  </si>
  <si>
    <t>2136 Ridge Road</t>
  </si>
  <si>
    <t>RG 6312</t>
  </si>
  <si>
    <t>214 Moss Street</t>
  </si>
  <si>
    <t>2140 Cadboro Bay</t>
  </si>
  <si>
    <t>215 Oswego Street</t>
  </si>
  <si>
    <t xml:space="preserve">Months on invoices
</t>
  </si>
  <si>
    <t>AQ 512
[K2,F1]</t>
  </si>
  <si>
    <t>2150 Cadboro Bay</t>
  </si>
  <si>
    <t>2151 Haultain Street</t>
  </si>
  <si>
    <t>2151 Lannon Way</t>
  </si>
  <si>
    <t>2161 Haultain Street</t>
  </si>
  <si>
    <t xml:space="preserve">Brookridge </t>
  </si>
  <si>
    <t>H 1612</t>
  </si>
  <si>
    <t>217 Cook Street</t>
  </si>
  <si>
    <t>C 712</t>
  </si>
  <si>
    <t>2170 Haultain Street</t>
  </si>
  <si>
    <t>750 Pemberton Developments Ltd.</t>
  </si>
  <si>
    <t>2181 Haultain Street</t>
  </si>
  <si>
    <t>Months on invoices</t>
  </si>
  <si>
    <t>2184 Cadboro Bay Road</t>
  </si>
  <si>
    <t>220 Douglas Street</t>
  </si>
  <si>
    <t>2210 Cadboro Bay Road</t>
  </si>
  <si>
    <t>DA 0122</t>
  </si>
  <si>
    <t>2211 Shelbourne Street</t>
  </si>
  <si>
    <t>GT 1122
K2w</t>
  </si>
  <si>
    <t>2230 Cadboro Bay Road</t>
  </si>
  <si>
    <t>2233 Bowker Avenue</t>
  </si>
  <si>
    <t>2243 Beacon Avenue</t>
  </si>
  <si>
    <t>Mary Winspear Centre</t>
  </si>
  <si>
    <t>F1-R10</t>
  </si>
  <si>
    <t>225 Bellville Street</t>
  </si>
  <si>
    <t>LB 522</t>
  </si>
  <si>
    <t xml:space="preserve">2250 Oak Bay Avenue        </t>
  </si>
  <si>
    <r>
      <t xml:space="preserve">PO Required
</t>
    </r>
    <r>
      <rPr>
        <sz val="11"/>
        <rFont val="Calibri"/>
        <family val="2"/>
        <scheme val="minor"/>
      </rPr>
      <t>$55/month</t>
    </r>
  </si>
  <si>
    <t>E 0522
K4</t>
  </si>
  <si>
    <t>2261 Keating Cross Road</t>
  </si>
  <si>
    <t>Vancouver Island Commercial (VIC) Properties</t>
  </si>
  <si>
    <t>Call for access</t>
  </si>
  <si>
    <t>2270 Harbour Road</t>
  </si>
  <si>
    <t>Harbour Haven Marina &amp; Self-Storage</t>
  </si>
  <si>
    <t>2286 Henry Avenue</t>
  </si>
  <si>
    <t>Claridge House</t>
  </si>
  <si>
    <t>2290 Henry Avenue</t>
  </si>
  <si>
    <t>Trillium Communites</t>
  </si>
  <si>
    <t>230 Cook Street</t>
  </si>
  <si>
    <t>Z 032
K1</t>
  </si>
  <si>
    <t>230 Oswego Street</t>
  </si>
  <si>
    <t>D 032
K2</t>
  </si>
  <si>
    <t>2300 Henry Avenue</t>
  </si>
  <si>
    <t>231 Regina Avenue</t>
  </si>
  <si>
    <t>2311 Mills Road</t>
  </si>
  <si>
    <t>BV 1132</t>
  </si>
  <si>
    <t>2318 James White</t>
  </si>
  <si>
    <t>Colyvan Pacific</t>
  </si>
  <si>
    <t>Rate increasing from $50 - $65 on November 2025 after the completion of the Annual Inspection in October.</t>
  </si>
  <si>
    <t>2326 Harbour Road</t>
  </si>
  <si>
    <t xml:space="preserve">Miraloma Strata Council VIS 5766 </t>
  </si>
  <si>
    <t>2330 Cook Street</t>
  </si>
  <si>
    <t>CK 0332</t>
  </si>
  <si>
    <t>2339 Beacon Avenue</t>
  </si>
  <si>
    <t>BP 9332</t>
  </si>
  <si>
    <t>235 Cook Street</t>
  </si>
  <si>
    <t>235 Michigan Street</t>
  </si>
  <si>
    <t>First 3 months are free</t>
  </si>
  <si>
    <t>CG 532</t>
  </si>
  <si>
    <t>2380 Brethour Avenue</t>
  </si>
  <si>
    <t>2390 City Gate Boulevard</t>
  </si>
  <si>
    <t>High Street</t>
  </si>
  <si>
    <t>YC 932</t>
  </si>
  <si>
    <t>240 Douglas Street</t>
  </si>
  <si>
    <t>2421 Sidney Avenue</t>
  </si>
  <si>
    <t>2427 Amherst Avenue</t>
  </si>
  <si>
    <t>HS 7242</t>
  </si>
  <si>
    <t>2433 Malaview Avenue</t>
  </si>
  <si>
    <t>Starlight Properties</t>
  </si>
  <si>
    <t>VW 3342</t>
  </si>
  <si>
    <t>2440 Oakville Avenue</t>
  </si>
  <si>
    <t>IL 0442</t>
  </si>
  <si>
    <t>2447 Henry Avenue</t>
  </si>
  <si>
    <t xml:space="preserve">Converge Condo Management </t>
  </si>
  <si>
    <t>2471 Sidney Avenue</t>
  </si>
  <si>
    <t>247-271 Cook Street</t>
  </si>
  <si>
    <t>Moved to R2 in August 2025 (was R18)</t>
  </si>
  <si>
    <t>2476 Mt. Newton Cross Road</t>
  </si>
  <si>
    <t>Quality Inn</t>
  </si>
  <si>
    <t>ON SITE</t>
  </si>
  <si>
    <t>2490 Bevan Avenue</t>
  </si>
  <si>
    <t>Ocean Court</t>
  </si>
  <si>
    <t>250 Oswego Street</t>
  </si>
  <si>
    <t>WG 052</t>
  </si>
  <si>
    <t>2511 Quadra Street</t>
  </si>
  <si>
    <t>AQ 1152</t>
  </si>
  <si>
    <t>2512 Douglas Street</t>
  </si>
  <si>
    <t>DS 2152</t>
  </si>
  <si>
    <t>TU3-R19</t>
  </si>
  <si>
    <t>2530 Mt Newton Cross Road</t>
  </si>
  <si>
    <t>Increase to $65 after January 2026. NEW PO: 1441287</t>
  </si>
  <si>
    <t>CH 0487</t>
  </si>
  <si>
    <t>2545 Oakville Avenue</t>
  </si>
  <si>
    <t>Strata 1952</t>
  </si>
  <si>
    <t>MUST BE MAILED</t>
  </si>
  <si>
    <t>2549 Dowler Place</t>
  </si>
  <si>
    <t>2550 Bevan Avenue</t>
  </si>
  <si>
    <t>Pemberton Holmes - Strata (Sidney)</t>
  </si>
  <si>
    <t>Graham Wright - 250 885 4917 (monitoring)</t>
  </si>
  <si>
    <t>VB 0552</t>
  </si>
  <si>
    <t>2565 Beach Drive</t>
  </si>
  <si>
    <t>2580 Cadboro Bay</t>
  </si>
  <si>
    <t>Strata Plan 4934</t>
  </si>
  <si>
    <t>BD 0852</t>
  </si>
  <si>
    <t>260 Michigan Street</t>
  </si>
  <si>
    <t>2605 Windsor Road</t>
  </si>
  <si>
    <t>WS 5062
K3</t>
  </si>
  <si>
    <t>2608 Prior Street</t>
  </si>
  <si>
    <t xml:space="preserve">South Island Prop. </t>
  </si>
  <si>
    <t>2610 Graham Street</t>
  </si>
  <si>
    <t>Graham Manor
c/o Raven Property</t>
  </si>
  <si>
    <t>2626 Blackwood Street</t>
  </si>
  <si>
    <t>2630 Cook Street</t>
  </si>
  <si>
    <t>Cancelled before start tests in April 2025</t>
  </si>
  <si>
    <t>KC 0362</t>
  </si>
  <si>
    <t>2631 Prior Street</t>
  </si>
  <si>
    <t>Strata Plan #787</t>
  </si>
  <si>
    <t>KT 1362</t>
  </si>
  <si>
    <t>2644 Prior Street</t>
  </si>
  <si>
    <r>
      <t xml:space="preserve">Months on invoices
</t>
    </r>
    <r>
      <rPr>
        <sz val="11"/>
        <rFont val="Calibri"/>
        <family val="2"/>
        <scheme val="minor"/>
      </rPr>
      <t>$55 after June 2025</t>
    </r>
  </si>
  <si>
    <t>2646 Cook Street</t>
  </si>
  <si>
    <t>KC 6462</t>
  </si>
  <si>
    <t>2647 Graham Street</t>
  </si>
  <si>
    <t>QR 7462</t>
  </si>
  <si>
    <t>2648 Graham Street</t>
  </si>
  <si>
    <t>268 Superior Street</t>
  </si>
  <si>
    <t>Hadden Investments</t>
  </si>
  <si>
    <t>CHARGE CC IN QB</t>
  </si>
  <si>
    <t>2680 Blanshard Street</t>
  </si>
  <si>
    <t>Groupe Denux</t>
  </si>
  <si>
    <t>2680 Prior Street</t>
  </si>
  <si>
    <t>2705 Cook Street</t>
  </si>
  <si>
    <t>2718 Strathmore Road</t>
  </si>
  <si>
    <t>S 8172</t>
  </si>
  <si>
    <t>2720 Mill Bay Road</t>
  </si>
  <si>
    <t>Quoted $375 per month - May 2021 (sd')  Invoice monthly</t>
  </si>
  <si>
    <t>Mill Bay, BC</t>
  </si>
  <si>
    <t>2747 Quadra Street</t>
  </si>
  <si>
    <t>DQ 7472</t>
  </si>
  <si>
    <t>2749 Jacklin Road</t>
  </si>
  <si>
    <t>KJ 9472</t>
  </si>
  <si>
    <t>275 Burnside Road W</t>
  </si>
  <si>
    <t>Increase to $65 after January 2026  New PO #1736352</t>
  </si>
  <si>
    <t>CM 5813</t>
  </si>
  <si>
    <t>2751 Shelbourne Street</t>
  </si>
  <si>
    <t>2771 Jacklin Road</t>
  </si>
  <si>
    <t>2785 Quadra Street</t>
  </si>
  <si>
    <t>Pacific Cove Property Management Ltd.</t>
  </si>
  <si>
    <t>DQ 5872</t>
  </si>
  <si>
    <t>2790 Cedar Hill Road</t>
  </si>
  <si>
    <t>280 Douglas Street</t>
  </si>
  <si>
    <t xml:space="preserve">Oakwood Property </t>
  </si>
  <si>
    <t>T 082
K3</t>
  </si>
  <si>
    <t>2821 Quesnel Street</t>
  </si>
  <si>
    <t>QU 1282</t>
  </si>
  <si>
    <t>283 Michigan Street</t>
  </si>
  <si>
    <t>VA 382
K3-F1</t>
  </si>
  <si>
    <t>2830 Peatt Road</t>
  </si>
  <si>
    <t>Boardwalk General Partnership</t>
  </si>
  <si>
    <t>TP 0382</t>
  </si>
  <si>
    <t>2840 Nanaimo Street</t>
  </si>
  <si>
    <t>2840 Peatt Road</t>
  </si>
  <si>
    <t>433
F-1</t>
  </si>
  <si>
    <t>2849 Bryn Maur Road</t>
  </si>
  <si>
    <t>Centurion Property Associates</t>
  </si>
  <si>
    <t>2854 Peatt Road</t>
  </si>
  <si>
    <t>2861 Quadra Street</t>
  </si>
  <si>
    <t>Price change approved in July 2025</t>
  </si>
  <si>
    <t>DQ 1682</t>
  </si>
  <si>
    <t>2915 Douglas Street</t>
  </si>
  <si>
    <t>PHS</t>
  </si>
  <si>
    <t>2931 Qu'Appelle Street</t>
  </si>
  <si>
    <t>Castera Properties</t>
  </si>
  <si>
    <t>Q 1392</t>
  </si>
  <si>
    <t>2947 Qu'Appelle Street</t>
  </si>
  <si>
    <t>2994 Douglas Street</t>
  </si>
  <si>
    <t>BCGEU</t>
  </si>
  <si>
    <r>
      <t xml:space="preserve">Increase to $65 after June 2025 
</t>
    </r>
    <r>
      <rPr>
        <sz val="11"/>
        <color rgb="FFFF0000"/>
        <rFont val="Calibri"/>
        <family val="2"/>
        <scheme val="minor"/>
      </rPr>
      <t>PO Required</t>
    </r>
  </si>
  <si>
    <t>3005 Cook Street</t>
  </si>
  <si>
    <t>Kiwanis Village Society</t>
  </si>
  <si>
    <t>CK 5003</t>
  </si>
  <si>
    <t>3008-3010 Washington Avenue</t>
  </si>
  <si>
    <t>3011 Merchant Way</t>
  </si>
  <si>
    <t>Invoice Monthly starting Apr. 1/21 @ $275 (no TC06)  
Inv.23884 - Mar.31/21 @ $65 + TC07</t>
  </si>
  <si>
    <t>3033 Cook Street</t>
  </si>
  <si>
    <t>OC3303</t>
  </si>
  <si>
    <t>3035 Cook Street</t>
  </si>
  <si>
    <t>OC5303</t>
  </si>
  <si>
    <t xml:space="preserve">3045 Douglas Street                    </t>
  </si>
  <si>
    <t>31 Bastion Square</t>
  </si>
  <si>
    <t>BQ 13
[K1]</t>
  </si>
  <si>
    <t>314 Cook Street</t>
  </si>
  <si>
    <t>3157 Tillicum Road</t>
  </si>
  <si>
    <t>AT 7506</t>
  </si>
  <si>
    <t>3159 Shelbourne Street</t>
  </si>
  <si>
    <t>3160 Albina Street</t>
  </si>
  <si>
    <t>3185 Tillicum Road</t>
  </si>
  <si>
    <t>3187 Shelbourne Street</t>
  </si>
  <si>
    <t>3221 Cedar Hill Cross Road</t>
  </si>
  <si>
    <t>Beacon Community Services</t>
  </si>
  <si>
    <t>IB 1223</t>
  </si>
  <si>
    <t>3226 Alder Street</t>
  </si>
  <si>
    <t>A 6223</t>
  </si>
  <si>
    <t>323 Michigan Street</t>
  </si>
  <si>
    <t>MG 323
[K2]</t>
  </si>
  <si>
    <t>3255 Quadra Street</t>
  </si>
  <si>
    <t>RA 5523</t>
  </si>
  <si>
    <t>3277 Glasgow Avenue</t>
  </si>
  <si>
    <t>G 7723
K5lrg+7sm</t>
  </si>
  <si>
    <t>328-454 Burnside Road W &amp; 3528-3628 Tillicum Road</t>
  </si>
  <si>
    <r>
      <rPr>
        <sz val="11"/>
        <rFont val="Calibri"/>
        <family val="2"/>
        <scheme val="minor"/>
      </rPr>
      <t>Pemberton Holmes</t>
    </r>
    <r>
      <rPr>
        <sz val="11"/>
        <color rgb="FFFF0000"/>
        <rFont val="Calibri"/>
        <family val="2"/>
        <scheme val="minor"/>
      </rPr>
      <t xml:space="preserve"> (new July 31/22)</t>
    </r>
  </si>
  <si>
    <r>
      <t xml:space="preserve">$195/month
</t>
    </r>
    <r>
      <rPr>
        <sz val="11"/>
        <color rgb="FFFF0000"/>
        <rFont val="Calibri"/>
        <family val="2"/>
        <scheme val="minor"/>
      </rPr>
      <t>7 FA Panels</t>
    </r>
  </si>
  <si>
    <t>PP 823
K7</t>
  </si>
  <si>
    <t>331/333 Robert Street</t>
  </si>
  <si>
    <t>3319A Painter Road</t>
  </si>
  <si>
    <t>3319B Painter Road</t>
  </si>
  <si>
    <t>335 St. James Street</t>
  </si>
  <si>
    <t>CM 733</t>
  </si>
  <si>
    <t>337 St. James Street</t>
  </si>
  <si>
    <t>3381 Whittier Avenue</t>
  </si>
  <si>
    <t xml:space="preserve">3400 Davidson Avenue         </t>
  </si>
  <si>
    <t>RS 0043</t>
  </si>
  <si>
    <t>341 Latoria Boulevard</t>
  </si>
  <si>
    <t>Colwood, BC</t>
  </si>
  <si>
    <t>AL 143</t>
  </si>
  <si>
    <t>343 Simcoe Street</t>
  </si>
  <si>
    <t>344 Goldstream Avenue</t>
  </si>
  <si>
    <t>Change to R17 in August 2025 (previously R5)</t>
  </si>
  <si>
    <t>SG 443</t>
  </si>
  <si>
    <t>345 Latoria Boulevard</t>
  </si>
  <si>
    <t>Warrington PCI Managment</t>
  </si>
  <si>
    <t>BL 547</t>
  </si>
  <si>
    <t>3475 Quadra Street</t>
  </si>
  <si>
    <t>Invoice Monthly starting Apr. 1/21 @ $275 (no TC06)  
Inv.23885 - Mar.31/21 @ $55 + TC06</t>
  </si>
  <si>
    <t>349 Cook Street</t>
  </si>
  <si>
    <t>AQP Property Management (was Burr)</t>
  </si>
  <si>
    <t>MBT only - Annual done by others</t>
  </si>
  <si>
    <t>350 Douglas Street</t>
  </si>
  <si>
    <t>360 Dallas Road</t>
  </si>
  <si>
    <t>Complete Residenial Property Management</t>
  </si>
  <si>
    <t>SL 063</t>
  </si>
  <si>
    <t>360 Douglas Street</t>
  </si>
  <si>
    <t>360 Gorge Road E</t>
  </si>
  <si>
    <t>G 063</t>
  </si>
  <si>
    <t xml:space="preserve">3610 + 3614 Richmond Road &amp;
1696 Pear Street </t>
  </si>
  <si>
    <t>RG 0163</t>
  </si>
  <si>
    <t>364 Moss Street</t>
  </si>
  <si>
    <t>Gibraltar Management Ltd.</t>
  </si>
  <si>
    <t>OS 463</t>
  </si>
  <si>
    <t>3724 Harriet Road</t>
  </si>
  <si>
    <t>RH 4273</t>
  </si>
  <si>
    <t>3861 Shelbourne Street</t>
  </si>
  <si>
    <t>3880 Shelbourne Street</t>
  </si>
  <si>
    <t>TC 0883</t>
  </si>
  <si>
    <t>3905 Quadra Street</t>
  </si>
  <si>
    <r>
      <rPr>
        <b/>
        <sz val="11"/>
        <color rgb="FF000000"/>
        <rFont val="Calibri"/>
        <family val="2"/>
        <scheme val="minor"/>
      </rPr>
      <t xml:space="preserve">402 </t>
    </r>
    <r>
      <rPr>
        <sz val="10"/>
        <color rgb="FF000000"/>
        <rFont val="Calibri"/>
        <family val="2"/>
        <scheme val="minor"/>
      </rPr>
      <t>(only key in R17 bag)</t>
    </r>
  </si>
  <si>
    <t>3914 Shelbourne Street</t>
  </si>
  <si>
    <t>SB 4193</t>
  </si>
  <si>
    <t>3915 Carey Road</t>
  </si>
  <si>
    <t>C 5193
K2</t>
  </si>
  <si>
    <t>3949 Shelbourne Street</t>
  </si>
  <si>
    <t>HS Canada 3949 Shelbourne Street, L.P</t>
  </si>
  <si>
    <t>MS 9493</t>
  </si>
  <si>
    <t>3958 Cedar Hill Road</t>
  </si>
  <si>
    <t>HD 8593</t>
  </si>
  <si>
    <t>3960-3962 Borden Street</t>
  </si>
  <si>
    <t>Borden House Corporation</t>
  </si>
  <si>
    <t>3962 Cedar Hill Road</t>
  </si>
  <si>
    <t>4026 Quadra Street</t>
  </si>
  <si>
    <t>DQ 6204</t>
  </si>
  <si>
    <t>4030 Shelbourne Street</t>
  </si>
  <si>
    <t>HS 0304</t>
  </si>
  <si>
    <t>4036 Quadra Street</t>
  </si>
  <si>
    <t>DQ 6304</t>
  </si>
  <si>
    <t>4038 Quadra Street</t>
  </si>
  <si>
    <t>404 Dundas Street</t>
  </si>
  <si>
    <t>404 Linden Avenue</t>
  </si>
  <si>
    <t>Steve Calder</t>
  </si>
  <si>
    <t>ND 404</t>
  </si>
  <si>
    <t xml:space="preserve">410 Garbally Road                                         </t>
  </si>
  <si>
    <t>4144 Wilkinson Road</t>
  </si>
  <si>
    <t>WP 4414</t>
  </si>
  <si>
    <t>415 Dunedin Avenue</t>
  </si>
  <si>
    <t>415 Linden Avenue</t>
  </si>
  <si>
    <t>R 514
K2</t>
  </si>
  <si>
    <t>415 Michigan Street</t>
  </si>
  <si>
    <t>Increase to $65 after January 2026
PO 700000</t>
  </si>
  <si>
    <t>U 514
K3</t>
  </si>
  <si>
    <t>420 Catherine Street</t>
  </si>
  <si>
    <t>420 Parry Street</t>
  </si>
  <si>
    <t>Cancelled on June 2025 - R20</t>
  </si>
  <si>
    <t>ET 024
K1-F1</t>
  </si>
  <si>
    <t>421 Vancouver Street</t>
  </si>
  <si>
    <t>VV 124</t>
  </si>
  <si>
    <t>423 Superior Street</t>
  </si>
  <si>
    <t>4230 Commerce Circle</t>
  </si>
  <si>
    <t>NEW Jan/24</t>
  </si>
  <si>
    <t>NO KEYS</t>
  </si>
  <si>
    <t xml:space="preserve">425 Michigan Street </t>
  </si>
  <si>
    <t>CG 524</t>
  </si>
  <si>
    <t>425 Wilson Street</t>
  </si>
  <si>
    <t>429 Linden Avenue</t>
  </si>
  <si>
    <t>Gibraltar now Colyvan Pacific</t>
  </si>
  <si>
    <t>435 Michigan Street</t>
  </si>
  <si>
    <t>V 534
K2</t>
  </si>
  <si>
    <t>4398 W. Saanich Rd</t>
  </si>
  <si>
    <t>440 Parry Street</t>
  </si>
  <si>
    <t>Oakwood Properties</t>
  </si>
  <si>
    <t>RS 044</t>
  </si>
  <si>
    <t>4420 Chatterton Way</t>
  </si>
  <si>
    <r>
      <t xml:space="preserve">PO Required
</t>
    </r>
    <r>
      <rPr>
        <sz val="11"/>
        <rFont val="Calibri"/>
        <family val="2"/>
        <scheme val="minor"/>
      </rPr>
      <t xml:space="preserve">$55/month. Panel replaced in June 25. </t>
    </r>
    <r>
      <rPr>
        <sz val="11"/>
        <color rgb="FFFF0000"/>
        <rFont val="Calibri"/>
        <family val="2"/>
        <scheme val="minor"/>
      </rPr>
      <t>3 free months after June 2025</t>
    </r>
  </si>
  <si>
    <t>CW 0244</t>
  </si>
  <si>
    <t>4420 West Saanich Road</t>
  </si>
  <si>
    <t>IIBG DBA COUNTRY GROCER [4420 WEST SAANICH]</t>
  </si>
  <si>
    <t>4480 Chatterton Way</t>
  </si>
  <si>
    <t>$175/mth total for 5 building. 1/5</t>
  </si>
  <si>
    <t>BT 4944
[K7]</t>
  </si>
  <si>
    <t>4484 Chatterton Way</t>
  </si>
  <si>
    <t>$175/mth total for 5 building. 2/5</t>
  </si>
  <si>
    <t>4488 Chatterton Way</t>
  </si>
  <si>
    <t>$175/mth total for 5 building. 3/5</t>
  </si>
  <si>
    <t>4490 Chatterton Way</t>
  </si>
  <si>
    <t>$175/mth total for 5 building. 4/5</t>
  </si>
  <si>
    <t>4494  Chatterton Way</t>
  </si>
  <si>
    <t>$175/mth total for 5 building. 5/5</t>
  </si>
  <si>
    <t>465 Niagara Street</t>
  </si>
  <si>
    <t>4678 Elk Lake Drive</t>
  </si>
  <si>
    <t>KL 8764</t>
  </si>
  <si>
    <t>Building C</t>
  </si>
  <si>
    <t>Building D</t>
  </si>
  <si>
    <t>Building E</t>
  </si>
  <si>
    <t>470 Belleville Street</t>
  </si>
  <si>
    <t>Equitex Realty Ltd.</t>
  </si>
  <si>
    <t>TB 074
K3</t>
  </si>
  <si>
    <t>493 Burnside Road East</t>
  </si>
  <si>
    <t>SB 394</t>
  </si>
  <si>
    <t>500 Fort Street</t>
  </si>
  <si>
    <t>The Keg (Says Crest on ST)</t>
  </si>
  <si>
    <t>500 Rithet Street</t>
  </si>
  <si>
    <t xml:space="preserve">Months on invoices </t>
  </si>
  <si>
    <t xml:space="preserve">443 
(Ring 3) </t>
  </si>
  <si>
    <t>502 Dallas Road</t>
  </si>
  <si>
    <t>CT 205
K3</t>
  </si>
  <si>
    <t>505 Quadra Street</t>
  </si>
  <si>
    <t>Surfside Holdings Ltd. (Analogue Projects)</t>
  </si>
  <si>
    <t>Credit from QB $189. Apply to Q4 2025</t>
  </si>
  <si>
    <t>QB 505</t>
  </si>
  <si>
    <t>505 Su'it Street</t>
  </si>
  <si>
    <t>Formerly 505 Trutch</t>
  </si>
  <si>
    <t>506 Fort Street</t>
  </si>
  <si>
    <t xml:space="preserve">Homesphere Properties </t>
  </si>
  <si>
    <t>507 Government Street</t>
  </si>
  <si>
    <t>The Garth Homer Society</t>
  </si>
  <si>
    <t>No Keys</t>
  </si>
  <si>
    <t>508 Toronto Street</t>
  </si>
  <si>
    <t>AQP Management</t>
  </si>
  <si>
    <t>Deactivate Oct 31/25 -  Changed to AQP Management in April 2025</t>
  </si>
  <si>
    <t>5100 Pat Bay Highway</t>
  </si>
  <si>
    <t>Victoria Rowing Society</t>
  </si>
  <si>
    <t>VC 0015
[K1]</t>
  </si>
  <si>
    <t>516 Quadra Street</t>
  </si>
  <si>
    <t>Douglas Mgmt Corp. (was Hugh &amp; McKinnon - but same owner)</t>
  </si>
  <si>
    <t>HA 615
K3</t>
  </si>
  <si>
    <t>517 Fisgard Street &amp; 528 Pandora Avenue</t>
  </si>
  <si>
    <t>cancelled service- Oct 8/24 (tw)</t>
  </si>
  <si>
    <t>YZ 715</t>
  </si>
  <si>
    <t>520 Cook Street</t>
  </si>
  <si>
    <t xml:space="preserve">Newport </t>
  </si>
  <si>
    <t>520 Rithet Street</t>
  </si>
  <si>
    <t>524 Culduthel Road</t>
  </si>
  <si>
    <t>C425</t>
  </si>
  <si>
    <t>531 West Bay Terrace</t>
  </si>
  <si>
    <t>May 2025 PO 1367338
June 2025PO 1367341</t>
  </si>
  <si>
    <t>BW 135</t>
  </si>
  <si>
    <t>532 &amp; 536 Herald Street</t>
  </si>
  <si>
    <t>Months on invoice</t>
  </si>
  <si>
    <t xml:space="preserve">5332 Sayward Hill Crescent </t>
  </si>
  <si>
    <t>Credit from QB $34.07. Apply to Q4 2025</t>
  </si>
  <si>
    <t>WS 2335</t>
  </si>
  <si>
    <t>539-545 Fisgard Street</t>
  </si>
  <si>
    <t>Servissio</t>
  </si>
  <si>
    <t>FA 935</t>
  </si>
  <si>
    <t>540 Pandora Avenue</t>
  </si>
  <si>
    <t>DR 045</t>
  </si>
  <si>
    <t>540 West Bay Terrace</t>
  </si>
  <si>
    <t>YB 045</t>
  </si>
  <si>
    <t>545 Johnson Street</t>
  </si>
  <si>
    <t>546 Pandora Avenue</t>
  </si>
  <si>
    <t>Approved Dec/23</t>
  </si>
  <si>
    <t>HD 645</t>
  </si>
  <si>
    <t xml:space="preserve">55 Songhees Road                                 </t>
  </si>
  <si>
    <t>553/563 Johnson Street</t>
  </si>
  <si>
    <t>400*</t>
  </si>
  <si>
    <t>556 Herald Street</t>
  </si>
  <si>
    <t>565 Manchester Road</t>
  </si>
  <si>
    <r>
      <t xml:space="preserve">$50/m for 2024
</t>
    </r>
    <r>
      <rPr>
        <sz val="11"/>
        <color rgb="FFFF0000"/>
        <rFont val="Calibri"/>
        <family val="2"/>
        <scheme val="minor"/>
      </rPr>
      <t>Belmont sold - effective end of day September 6/24-tw)</t>
    </r>
  </si>
  <si>
    <t>565 Toronto Street</t>
  </si>
  <si>
    <t>TN 565</t>
  </si>
  <si>
    <t>60 Dallas Road</t>
  </si>
  <si>
    <t>FT 06
K10</t>
  </si>
  <si>
    <t>600 Douglas Street</t>
  </si>
  <si>
    <t>Nexcan Enterprises</t>
  </si>
  <si>
    <t>600 Richmond Road</t>
  </si>
  <si>
    <t>St. Matthias Angelican Church</t>
  </si>
  <si>
    <t>MC006</t>
  </si>
  <si>
    <t>601 Canteen Road</t>
  </si>
  <si>
    <t xml:space="preserve">605 Cook Street                                                              </t>
  </si>
  <si>
    <t>N 506
K3</t>
  </si>
  <si>
    <t>612 Goldstream Avenue</t>
  </si>
  <si>
    <t>G 216</t>
  </si>
  <si>
    <t>614 Esquimalt Road</t>
  </si>
  <si>
    <t>Horizon Contracting Ltd</t>
  </si>
  <si>
    <t>QS 416</t>
  </si>
  <si>
    <t>616 Goldstream Avenue</t>
  </si>
  <si>
    <t>620 View Street</t>
  </si>
  <si>
    <t>Equitex</t>
  </si>
  <si>
    <t>$65 noted starting April 2025. Previously $50 - Not really sure when it changed</t>
  </si>
  <si>
    <t>622 Admirals Road</t>
  </si>
  <si>
    <t>Chartwell Retirement Residences</t>
  </si>
  <si>
    <t>DA 226</t>
  </si>
  <si>
    <t>623 Fort Street</t>
  </si>
  <si>
    <t>Fort Street Properties  (Colliers)</t>
  </si>
  <si>
    <t>FS 326
[K1]</t>
  </si>
  <si>
    <t>625 Fernhill Road</t>
  </si>
  <si>
    <t xml:space="preserve">
$50/m for 2024
$55 after June 2025</t>
  </si>
  <si>
    <t>625 Hillside Avenue</t>
  </si>
  <si>
    <t>Keys delivered May 2025</t>
  </si>
  <si>
    <t>635 Battery Street</t>
  </si>
  <si>
    <t>636 Dallas Road</t>
  </si>
  <si>
    <t>LD 636</t>
  </si>
  <si>
    <t>636 Fisgard Street</t>
  </si>
  <si>
    <t>Vic Chinese School</t>
  </si>
  <si>
    <t>$55/month
no testing in July or August as school is closed</t>
  </si>
  <si>
    <t>640 Michigan Street</t>
  </si>
  <si>
    <t xml:space="preserve">Tribe Management Inc </t>
  </si>
  <si>
    <t>SM 046</t>
  </si>
  <si>
    <t>644 Linden Avenue</t>
  </si>
  <si>
    <t>BL 446</t>
  </si>
  <si>
    <t>645 Fort Street</t>
  </si>
  <si>
    <t>646 Fairway Avenue</t>
  </si>
  <si>
    <t>647 Goldstream Avenue</t>
  </si>
  <si>
    <t>650 View Street</t>
  </si>
  <si>
    <t>(includes 658 View, 1203 &amp; 1205 Broad)</t>
  </si>
  <si>
    <t>FB 056
K2</t>
  </si>
  <si>
    <t>651 Jolly Place</t>
  </si>
  <si>
    <t>JP 156</t>
  </si>
  <si>
    <t>654 Granderson Road</t>
  </si>
  <si>
    <t>GD 456</t>
  </si>
  <si>
    <t>655 Douglas Street</t>
  </si>
  <si>
    <t>Concert Properties</t>
  </si>
  <si>
    <t>QA 556</t>
  </si>
  <si>
    <t xml:space="preserve">655 Herald Street                     </t>
  </si>
  <si>
    <t>CW 556
K1-F2</t>
  </si>
  <si>
    <t>663 Goldstream Avenue</t>
  </si>
  <si>
    <t>MPW 366
K8-G1</t>
  </si>
  <si>
    <t>6649 Butler Cresecent</t>
  </si>
  <si>
    <t>BB 9466</t>
  </si>
  <si>
    <t>670 Dallas Road</t>
  </si>
  <si>
    <t>Restart Nov/22</t>
  </si>
  <si>
    <t>O 076
K2-F1</t>
  </si>
  <si>
    <t>6772 Oldfield Road</t>
  </si>
  <si>
    <r>
      <t xml:space="preserve">PO Required
</t>
    </r>
    <r>
      <rPr>
        <sz val="11"/>
        <color theme="1"/>
        <rFont val="Calibri"/>
        <family val="2"/>
        <scheme val="minor"/>
      </rPr>
      <t>$60/month</t>
    </r>
  </si>
  <si>
    <t>OF 2776</t>
  </si>
  <si>
    <t>6776 Oldfield Road</t>
  </si>
  <si>
    <t>681 Allandale Road</t>
  </si>
  <si>
    <t>Sherringham Holdings</t>
  </si>
  <si>
    <t>AR 186</t>
  </si>
  <si>
    <t>703 Broughton Street</t>
  </si>
  <si>
    <t>single panel share with 933 Douglas Street. Effective April 2025, managed by Devon</t>
  </si>
  <si>
    <t>H 307
K4</t>
  </si>
  <si>
    <t>7088 Wallace Drive</t>
  </si>
  <si>
    <t>VB 8807</t>
  </si>
  <si>
    <t>709-715 Yates Street</t>
  </si>
  <si>
    <t>Churchill on Yates GP C/O Daniel Belanger</t>
  </si>
  <si>
    <t>R 527
K6-F1</t>
  </si>
  <si>
    <t>710 Fort Street</t>
  </si>
  <si>
    <t>Ritz Hotel -Arpeg Group of Companies</t>
  </si>
  <si>
    <t xml:space="preserve">710 Redbrick Street                                            </t>
  </si>
  <si>
    <t>710 Redbrick Joint Venture</t>
  </si>
  <si>
    <t>711 Hillside Avenue</t>
  </si>
  <si>
    <t>HD 117</t>
  </si>
  <si>
    <t>712 Yates Street</t>
  </si>
  <si>
    <t>Concert Realty Services Ltd.</t>
  </si>
  <si>
    <t>LW 217
K2-F1</t>
  </si>
  <si>
    <t>7161 West Saanich Road</t>
  </si>
  <si>
    <t>BPV 1617</t>
  </si>
  <si>
    <t>719-725 Yates Street</t>
  </si>
  <si>
    <t>PCPM as Agent for the Churchill on Yates</t>
  </si>
  <si>
    <t>720 Vancouver Street</t>
  </si>
  <si>
    <t>722 Johnson Street</t>
  </si>
  <si>
    <t xml:space="preserve">722 Johnson Street Joint Venture  </t>
  </si>
  <si>
    <t>JS 227</t>
  </si>
  <si>
    <t>723 Field Street</t>
  </si>
  <si>
    <t>LF 327</t>
  </si>
  <si>
    <t>727 Fisgard Street</t>
  </si>
  <si>
    <t>FI 727
K4-F1</t>
  </si>
  <si>
    <t>728 Yates Street</t>
  </si>
  <si>
    <t>Tribe Management</t>
  </si>
  <si>
    <t>TE 827</t>
  </si>
  <si>
    <t>730 Vancouver Street</t>
  </si>
  <si>
    <t>733 Goldstream Avenue</t>
  </si>
  <si>
    <t>734 - 736 Broughton Street</t>
  </si>
  <si>
    <t>BL 437
K1</t>
  </si>
  <si>
    <t>738 Sayward Hill</t>
  </si>
  <si>
    <t>SH 837</t>
  </si>
  <si>
    <t>747 Fort Street</t>
  </si>
  <si>
    <t>Associated Building Credits Ltd. c/o Breakwater Realty Inc.</t>
  </si>
  <si>
    <t>RF 747</t>
  </si>
  <si>
    <t>750 Pemberton Road</t>
  </si>
  <si>
    <t>CP 057
K1</t>
  </si>
  <si>
    <t>755 Market Street</t>
  </si>
  <si>
    <t>TPM $45</t>
  </si>
  <si>
    <t>760 Johnson Street</t>
  </si>
  <si>
    <t>ND 067</t>
  </si>
  <si>
    <t>7611 Central Saanich Road</t>
  </si>
  <si>
    <t>SC1167</t>
  </si>
  <si>
    <t>765 Hockley Avenue</t>
  </si>
  <si>
    <t>765 Vanalman Avenue</t>
  </si>
  <si>
    <t>Bosa Properties</t>
  </si>
  <si>
    <t>LA 567</t>
  </si>
  <si>
    <t xml:space="preserve">770 Cormorant Street                                        </t>
  </si>
  <si>
    <t>DP 077
K6-F1</t>
  </si>
  <si>
    <t>772 Hockley Avenue</t>
  </si>
  <si>
    <t>777 Blanshard Street</t>
  </si>
  <si>
    <t>TS 777
K3-F1</t>
  </si>
  <si>
    <t>777 Cook Street</t>
  </si>
  <si>
    <t>777 Hockley Avenue</t>
  </si>
  <si>
    <t>777 Royal Oak Drive (100)</t>
  </si>
  <si>
    <t>Invoice Monthly starting Apr. 1/21 @ $275 (no TC06)  
Inv.23887 - Mar.31/21 @ $55 + TC06</t>
  </si>
  <si>
    <t>778 Hockley Avenue</t>
  </si>
  <si>
    <t>780 Kings Road</t>
  </si>
  <si>
    <t>Chek TV</t>
  </si>
  <si>
    <t>CN 087</t>
  </si>
  <si>
    <t>784 Hockley Avenue</t>
  </si>
  <si>
    <t>7840 Lochside Drive</t>
  </si>
  <si>
    <t>Increase to $65 after January 2026  New PO #1442838</t>
  </si>
  <si>
    <t>7860 Wallace Drive</t>
  </si>
  <si>
    <t>Invoice Monthly starting Apr. 1/21 @ $275 (no TC06)  
Inv.23887 - Mar.31/21 @ $65 + TC07.  Was TH4</t>
  </si>
  <si>
    <t>7878 E. Saanich Road</t>
  </si>
  <si>
    <t>790 Hockley Avenue</t>
  </si>
  <si>
    <t>8 Bastion Square</t>
  </si>
  <si>
    <t xml:space="preserve">Servissio </t>
  </si>
  <si>
    <t xml:space="preserve">$55/month. </t>
  </si>
  <si>
    <t>Y 8
K10</t>
  </si>
  <si>
    <t xml:space="preserve">800 Johnson Street                                       </t>
  </si>
  <si>
    <t>357689 BC LTD.</t>
  </si>
  <si>
    <t>TH 008
K1</t>
  </si>
  <si>
    <t>803 Esquimalt Road</t>
  </si>
  <si>
    <t>DC 308</t>
  </si>
  <si>
    <t>805 Academy Close</t>
  </si>
  <si>
    <t xml:space="preserve">TPM </t>
  </si>
  <si>
    <t>810 Blanshard Street</t>
  </si>
  <si>
    <r>
      <t xml:space="preserve">NO PO Required
</t>
    </r>
    <r>
      <rPr>
        <sz val="11"/>
        <rFont val="Calibri"/>
        <family val="2"/>
        <scheme val="minor"/>
      </rPr>
      <t>$55/month</t>
    </r>
  </si>
  <si>
    <t>N 018
K1</t>
  </si>
  <si>
    <t>815 Queens Avenue</t>
  </si>
  <si>
    <t>818 Broughton Street</t>
  </si>
  <si>
    <t>Hardal Management</t>
  </si>
  <si>
    <t>TO 818</t>
  </si>
  <si>
    <t>818 Fort Street</t>
  </si>
  <si>
    <t>818 Fort Holdings c/o Servissio Property Services Ltd.</t>
  </si>
  <si>
    <t>821 Hockley Avenue</t>
  </si>
  <si>
    <t>825 Cook Street</t>
  </si>
  <si>
    <t>829 Fisgard Street</t>
  </si>
  <si>
    <t>F 928</t>
  </si>
  <si>
    <t>830 Pembroke Street</t>
  </si>
  <si>
    <t>Devon Properties 45</t>
  </si>
  <si>
    <t>831 Dunsmuir Road</t>
  </si>
  <si>
    <t>DN 138</t>
  </si>
  <si>
    <t>831 Fisgard Street</t>
  </si>
  <si>
    <t>1134819 BC LTD.</t>
  </si>
  <si>
    <t>IM 138
K1</t>
  </si>
  <si>
    <t>836 Yates Street</t>
  </si>
  <si>
    <t>YC 638
K1-F1</t>
  </si>
  <si>
    <t>837 Ellery Street</t>
  </si>
  <si>
    <t>EY738</t>
  </si>
  <si>
    <t>838 Fort Street</t>
  </si>
  <si>
    <t>Minzar Holdings Ltd</t>
  </si>
  <si>
    <t>E 838
K2-F1</t>
  </si>
  <si>
    <t>840 Fort Street</t>
  </si>
  <si>
    <t xml:space="preserve">Servisso Property Service </t>
  </si>
  <si>
    <t>840 Humboldt Street</t>
  </si>
  <si>
    <t>Apr/24: ownership changed. On hold until we hear back- put cancelled per not hearing anything back - September 2025</t>
  </si>
  <si>
    <t>843 Craigflower Road</t>
  </si>
  <si>
    <t xml:space="preserve">
Months on invoice</t>
  </si>
  <si>
    <t>844 Courtney Street</t>
  </si>
  <si>
    <t>V 448
K1-F1</t>
  </si>
  <si>
    <t>845 Yates Street</t>
  </si>
  <si>
    <t xml:space="preserve">Cancelled October 2025 </t>
  </si>
  <si>
    <t>TW 548
K1-F1</t>
  </si>
  <si>
    <t>847 Fisgard Street</t>
  </si>
  <si>
    <t>Kuta Realty Consultants Ltd.</t>
  </si>
  <si>
    <t>First 3 months are $65 - change to $75 after that</t>
  </si>
  <si>
    <t>850 Cook Street</t>
  </si>
  <si>
    <t>Newport C. Selenz</t>
  </si>
  <si>
    <t>853 Burdett Avenue</t>
  </si>
  <si>
    <t>855 Ellery Street</t>
  </si>
  <si>
    <t>866 Craigflower Road</t>
  </si>
  <si>
    <t>875 North Park Street</t>
  </si>
  <si>
    <t xml:space="preserve">North Park Manor Society  </t>
  </si>
  <si>
    <t>KP 578</t>
  </si>
  <si>
    <t>877 Goldstream Avenue</t>
  </si>
  <si>
    <t>LT 778
K2</t>
  </si>
  <si>
    <t>879 Esquimalt Road</t>
  </si>
  <si>
    <t>880 McKenzie Avenue</t>
  </si>
  <si>
    <t>St. Andrew's Regional High School</t>
  </si>
  <si>
    <t>Oct-23</t>
  </si>
  <si>
    <t>890 Academy Close</t>
  </si>
  <si>
    <t>Breakwater Realty</t>
  </si>
  <si>
    <t>S 098
K2</t>
  </si>
  <si>
    <t>894 Vernon Avenue</t>
  </si>
  <si>
    <t>CG 498</t>
  </si>
  <si>
    <t>895 Fort Street</t>
  </si>
  <si>
    <t>Pacific Arbour</t>
  </si>
  <si>
    <t xml:space="preserve">  </t>
  </si>
  <si>
    <t>898 Vernon Avneue</t>
  </si>
  <si>
    <t>899 Darwin Avenue</t>
  </si>
  <si>
    <t>903 Esquimalt Road</t>
  </si>
  <si>
    <t>Proline Management</t>
  </si>
  <si>
    <t>South Island Property Mgmt (was Strata Plan Vis 742</t>
  </si>
  <si>
    <t>HT 609
K2</t>
  </si>
  <si>
    <t>908 Market Street</t>
  </si>
  <si>
    <t>MS 809</t>
  </si>
  <si>
    <t>908 Pandora Avenue</t>
  </si>
  <si>
    <t>Annual in Dec/23, Service starts Jan/24</t>
  </si>
  <si>
    <t>PD 809</t>
  </si>
  <si>
    <t>909 Fairfield Road</t>
  </si>
  <si>
    <t>Red Cross</t>
  </si>
  <si>
    <t>909 Pendergast Street</t>
  </si>
  <si>
    <t>GT 909</t>
  </si>
  <si>
    <t>911 Yates Street &amp; 990 View Street</t>
  </si>
  <si>
    <t>HG 099
K7</t>
  </si>
  <si>
    <t>912 Selkirk Avenue</t>
  </si>
  <si>
    <t>Century 21 Queenswood Realty Ltd.</t>
  </si>
  <si>
    <t>KK 219</t>
  </si>
  <si>
    <t>914 Yates Street</t>
  </si>
  <si>
    <t>PG 419
K2</t>
  </si>
  <si>
    <t>915 Cook Street</t>
  </si>
  <si>
    <t>919 Fort Street</t>
  </si>
  <si>
    <t>Newport</t>
  </si>
  <si>
    <t>919 Market Street</t>
  </si>
  <si>
    <t>Pemberton Residential</t>
  </si>
  <si>
    <t>920 Hillside Avenue</t>
  </si>
  <si>
    <t>Tetcum Property</t>
  </si>
  <si>
    <t>385 
(K2)</t>
  </si>
  <si>
    <t>925 Esquimalt Road</t>
  </si>
  <si>
    <t>931 Foul Bay Road</t>
  </si>
  <si>
    <t>Abbeyfield Legacy Society</t>
  </si>
  <si>
    <t>AA 139
K1</t>
  </si>
  <si>
    <t>938 Dunford Ave</t>
  </si>
  <si>
    <t>TD 839
K3</t>
  </si>
  <si>
    <t>942 Preston Way</t>
  </si>
  <si>
    <t>RL 249
K3</t>
  </si>
  <si>
    <t xml:space="preserve">945 Reunion Avenue </t>
  </si>
  <si>
    <t>Killam Apartments REIT</t>
  </si>
  <si>
    <t>Shares panel with &amp; 955 Reunion Avenue ($50 per builidng) - Change to R17 in August 2025 (previously R5)</t>
  </si>
  <si>
    <t>950 Rockland Avenue</t>
  </si>
  <si>
    <t>Pacific Cove Property Management Ltd as Agent</t>
  </si>
  <si>
    <t>VT 059
K2</t>
  </si>
  <si>
    <t>955 Cook Street</t>
  </si>
  <si>
    <t>964 Heywood Avenue</t>
  </si>
  <si>
    <t>WD 469</t>
  </si>
  <si>
    <t>971 Finlayson Street</t>
  </si>
  <si>
    <t>FG 179</t>
  </si>
  <si>
    <t>9710 2nd Street</t>
  </si>
  <si>
    <t xml:space="preserve">Pemberton Holmes </t>
  </si>
  <si>
    <t>9762 Third Street</t>
  </si>
  <si>
    <t>HD 2679</t>
  </si>
  <si>
    <t>9810 Seventh Street</t>
  </si>
  <si>
    <t xml:space="preserve">Invoice Monthly starting Apr. 1/21 @ $275 (no TC06)  
Inv.23888 - Mar.31/21 @ $65 + TC07.   </t>
  </si>
  <si>
    <t>Colliers - Mall</t>
  </si>
  <si>
    <t>PO Required
$65/month</t>
  </si>
  <si>
    <t>MM 0189</t>
  </si>
  <si>
    <t>9824-9830 Fourth Street</t>
  </si>
  <si>
    <t>TA 0389</t>
  </si>
  <si>
    <t>9830 Second Street</t>
  </si>
  <si>
    <t>9836 Second Street</t>
  </si>
  <si>
    <t>984 Mckenzie Avenue</t>
  </si>
  <si>
    <t>ZM 489</t>
  </si>
  <si>
    <t>9843 Second Street</t>
  </si>
  <si>
    <r>
      <rPr>
        <b/>
        <sz val="11"/>
        <color rgb="FFFF0000"/>
        <rFont val="Calibri"/>
        <family val="2"/>
        <scheme val="minor"/>
      </rPr>
      <t xml:space="preserve">Devon took over July 2025
</t>
    </r>
    <r>
      <rPr>
        <sz val="11"/>
        <rFont val="Calibri"/>
        <family val="2"/>
        <scheme val="minor"/>
      </rPr>
      <t>$65/Month</t>
    </r>
  </si>
  <si>
    <t>SC 3489</t>
  </si>
  <si>
    <t>9851 Seaport Place</t>
  </si>
  <si>
    <t>Shops at the Port of Sidney
C/O The Marker Group</t>
  </si>
  <si>
    <r>
      <t xml:space="preserve">PO Required
</t>
    </r>
    <r>
      <rPr>
        <sz val="11"/>
        <rFont val="Calibri"/>
        <family val="2"/>
        <scheme val="minor"/>
      </rPr>
      <t>$65/month</t>
    </r>
  </si>
  <si>
    <t>SEA 1598</t>
  </si>
  <si>
    <t>9851 Second Street</t>
  </si>
  <si>
    <t>9858 Fifth Street</t>
  </si>
  <si>
    <t xml:space="preserve">Wexford Condominiums </t>
  </si>
  <si>
    <t>Credit from QB $157.50. Apply to Q4 2025</t>
  </si>
  <si>
    <t>9861 Fifth Street</t>
  </si>
  <si>
    <t>9861 Third Street</t>
  </si>
  <si>
    <t>Effective 02/28/25, Associa no longer manage location</t>
  </si>
  <si>
    <t>9870 Second Street</t>
  </si>
  <si>
    <t>9871 Second Street</t>
  </si>
  <si>
    <t>Harbour Front</t>
  </si>
  <si>
    <t>9880 Fourth Street</t>
  </si>
  <si>
    <t>Sutton</t>
  </si>
  <si>
    <t>9891 Seaport Place</t>
  </si>
  <si>
    <r>
      <t xml:space="preserve">PO Required
</t>
    </r>
    <r>
      <rPr>
        <sz val="11"/>
        <color theme="1"/>
        <rFont val="Calibri"/>
        <family val="2"/>
        <scheme val="minor"/>
      </rPr>
      <t>$65/month</t>
    </r>
  </si>
  <si>
    <t>990 Fort Street</t>
  </si>
  <si>
    <t>9900 Fifth Street</t>
  </si>
  <si>
    <t>Edgeware Place</t>
  </si>
  <si>
    <t>9905 Fifth Street</t>
  </si>
  <si>
    <t>Starting Jan/24</t>
  </si>
  <si>
    <t>FS 5099</t>
  </si>
  <si>
    <t>9911 McDonald Park</t>
  </si>
  <si>
    <t xml:space="preserve">Sherringham Industries </t>
  </si>
  <si>
    <t>9919 Fourth Street</t>
  </si>
  <si>
    <t>FT 9199</t>
  </si>
  <si>
    <t>9924 Third Street</t>
  </si>
  <si>
    <t>IO 4299</t>
  </si>
  <si>
    <t>9950 4th Street</t>
  </si>
  <si>
    <t xml:space="preserve">Freelance Strata Management </t>
  </si>
  <si>
    <t>9960 4th Street</t>
  </si>
  <si>
    <t>9960 Third Street</t>
  </si>
  <si>
    <t>Highstreet Fourth Street (2023) LP</t>
  </si>
  <si>
    <t>9972 Third Street</t>
  </si>
  <si>
    <t>9975 Fifth Street</t>
  </si>
  <si>
    <t>Strata Corporation VIS 2278</t>
  </si>
  <si>
    <t>9993 Fourth Street</t>
  </si>
  <si>
    <t>MONTHLY EXT &amp; ELU TESTS - Cancelled in November 2025</t>
  </si>
  <si>
    <t>Y &amp; ANNUAL</t>
  </si>
  <si>
    <t>MK 151</t>
  </si>
  <si>
    <t>Was cancelled, re-engaged Dec/23</t>
  </si>
  <si>
    <r>
      <t xml:space="preserve">Credit from QB $173.25. Apply to Q4 2025   $55/month
</t>
    </r>
    <r>
      <rPr>
        <sz val="11"/>
        <color rgb="FFFF0000"/>
        <rFont val="Calibri"/>
        <family val="2"/>
        <scheme val="minor"/>
      </rPr>
      <t>PO Required</t>
    </r>
  </si>
  <si>
    <t xml:space="preserve"> ANNUAL</t>
  </si>
  <si>
    <r>
      <t xml:space="preserve">$55/month 
</t>
    </r>
    <r>
      <rPr>
        <sz val="11"/>
        <color rgb="FFFF0000"/>
        <rFont val="Calibri"/>
        <family val="2"/>
        <scheme val="minor"/>
      </rPr>
      <t>PO 700000</t>
    </r>
  </si>
  <si>
    <t>Dec 2025 PO - 1446795</t>
  </si>
  <si>
    <r>
      <rPr>
        <sz val="11"/>
        <rFont val="Calibri"/>
        <family val="2"/>
        <scheme val="minor"/>
      </rPr>
      <t xml:space="preserve"> $75/month</t>
    </r>
    <r>
      <rPr>
        <sz val="11"/>
        <color rgb="FFFF0000"/>
        <rFont val="Calibri"/>
        <family val="2"/>
        <scheme val="minor"/>
      </rPr>
      <t xml:space="preserve"> MONTHLY EXT &amp; ELU TESTS</t>
    </r>
  </si>
  <si>
    <t>Sept*</t>
  </si>
  <si>
    <t>$75/month (MISC1)</t>
  </si>
  <si>
    <t>$60/mth - mthly bell test (B)</t>
  </si>
  <si>
    <t>May*</t>
  </si>
  <si>
    <t>Annual</t>
  </si>
  <si>
    <t>$75/month if special service call.  PO Required</t>
  </si>
  <si>
    <t>X &amp; Annual</t>
  </si>
  <si>
    <t xml:space="preserve">Sorenson &amp; Bowers </t>
  </si>
  <si>
    <t>Febuary</t>
  </si>
  <si>
    <t>Changed to R20 Jan/24</t>
  </si>
  <si>
    <t>JT 9101
K2</t>
  </si>
  <si>
    <t>July*</t>
  </si>
  <si>
    <r>
      <rPr>
        <sz val="11"/>
        <color rgb="FFFF0000"/>
        <rFont val="Calibri"/>
        <family val="2"/>
        <scheme val="minor"/>
      </rPr>
      <t>$47.50/m for 2023</t>
    </r>
    <r>
      <rPr>
        <sz val="11"/>
        <rFont val="Calibri"/>
        <family val="2"/>
        <scheme val="minor"/>
      </rPr>
      <t xml:space="preserve">
$50/m for 2024</t>
    </r>
  </si>
  <si>
    <t>August*</t>
  </si>
  <si>
    <t>April*</t>
  </si>
  <si>
    <r>
      <rPr>
        <b/>
        <sz val="11"/>
        <color rgb="FFFF0000"/>
        <rFont val="Calibri"/>
        <family val="2"/>
        <scheme val="minor"/>
      </rPr>
      <t>*SEE NOTE IN JULY*</t>
    </r>
    <r>
      <rPr>
        <b/>
        <sz val="11"/>
        <rFont val="Calibri"/>
        <family val="2"/>
        <scheme val="minor"/>
      </rPr>
      <t xml:space="preserve"> Months on invoice</t>
    </r>
  </si>
  <si>
    <t>NEW FEB/24</t>
  </si>
  <si>
    <t>TBD</t>
  </si>
  <si>
    <t>Peter Hejjas 45 + GST</t>
  </si>
  <si>
    <t xml:space="preserve">Chard Property </t>
  </si>
  <si>
    <t>Nov*</t>
  </si>
  <si>
    <t>ON HOLD</t>
  </si>
  <si>
    <t>1150 Queens Queens</t>
  </si>
  <si>
    <t>Annual &amp; Y</t>
  </si>
  <si>
    <t>Starting November 2024</t>
  </si>
  <si>
    <t>Pick keys at site (Lockbox)</t>
  </si>
  <si>
    <t>June 13/24- switched to Pemberton Holmes from Raven</t>
  </si>
  <si>
    <t>Y + ANNUAL</t>
  </si>
  <si>
    <t>Kura Holdings</t>
  </si>
  <si>
    <r>
      <rPr>
        <b/>
        <sz val="11"/>
        <color rgb="FFFF0000"/>
        <rFont val="Calibri"/>
        <family val="2"/>
        <scheme val="minor"/>
      </rPr>
      <t>months on invoice</t>
    </r>
    <r>
      <rPr>
        <sz val="11"/>
        <rFont val="Calibri"/>
        <family val="2"/>
        <scheme val="minor"/>
      </rPr>
      <t xml:space="preserve">
$50/m for 2024</t>
    </r>
  </si>
  <si>
    <t>June*</t>
  </si>
  <si>
    <r>
      <rPr>
        <b/>
        <sz val="11"/>
        <rFont val="Calibri"/>
        <family val="2"/>
        <scheme val="minor"/>
      </rPr>
      <t>months on invoice</t>
    </r>
    <r>
      <rPr>
        <sz val="11"/>
        <rFont val="Calibri"/>
        <family val="2"/>
        <scheme val="minor"/>
      </rPr>
      <t xml:space="preserve">
$50/m for 2024</t>
    </r>
  </si>
  <si>
    <r>
      <rPr>
        <sz val="11"/>
        <color rgb="FFFF0000"/>
        <rFont val="Calibri"/>
        <family val="2"/>
        <scheme val="minor"/>
      </rPr>
      <t>months on invoice</t>
    </r>
    <r>
      <rPr>
        <sz val="11"/>
        <rFont val="Calibri"/>
        <family val="2"/>
        <scheme val="minor"/>
      </rPr>
      <t xml:space="preserve">
$50/m for 2024</t>
    </r>
  </si>
  <si>
    <t>Changed $55 to $75 after October 2024- silence suite horns</t>
  </si>
  <si>
    <t>Annual in Jan/24</t>
  </si>
  <si>
    <t xml:space="preserve">Jan </t>
  </si>
  <si>
    <t>Y + annual</t>
  </si>
  <si>
    <t>ANNUAL &amp; Y</t>
  </si>
  <si>
    <r>
      <rPr>
        <sz val="11"/>
        <rFont val="Calibri"/>
        <family val="2"/>
        <scheme val="minor"/>
      </rPr>
      <t>$65/month (A).</t>
    </r>
    <r>
      <rPr>
        <sz val="11"/>
        <color rgb="FFFF0000"/>
        <rFont val="Calibri"/>
        <family val="2"/>
        <scheme val="minor"/>
      </rPr>
      <t xml:space="preserve">  
PO &amp; Months Required </t>
    </r>
  </si>
  <si>
    <t>Tri-Eagle $45</t>
  </si>
  <si>
    <r>
      <rPr>
        <sz val="11"/>
        <rFont val="Calibri"/>
        <family val="2"/>
        <scheme val="minor"/>
      </rPr>
      <t xml:space="preserve">$65/month (A).  </t>
    </r>
    <r>
      <rPr>
        <sz val="11"/>
        <color rgb="FFFF0000"/>
        <rFont val="Calibri"/>
        <family val="2"/>
        <scheme val="minor"/>
      </rPr>
      <t xml:space="preserve">
PO &amp; Months Required </t>
    </r>
  </si>
  <si>
    <t>x</t>
  </si>
  <si>
    <r>
      <rPr>
        <sz val="11"/>
        <color rgb="FFFF0000"/>
        <rFont val="Calibri"/>
        <family val="2"/>
        <scheme val="minor"/>
      </rPr>
      <t>$47.50/m for 2023</t>
    </r>
    <r>
      <rPr>
        <sz val="11"/>
        <rFont val="Calibri"/>
        <family val="2"/>
        <scheme val="minor"/>
      </rPr>
      <t xml:space="preserve">
$50/m for 2024.
Oct/23: Was On hold due to panel issues</t>
    </r>
  </si>
  <si>
    <t xml:space="preserve"> </t>
  </si>
  <si>
    <t xml:space="preserve">Cushman &amp; Wakefield  </t>
  </si>
  <si>
    <t>Gibraltar
Scott@gibraltermanagement.ca</t>
  </si>
  <si>
    <r>
      <t xml:space="preserve">Y </t>
    </r>
    <r>
      <rPr>
        <b/>
        <sz val="10"/>
        <rFont val="Calibri"/>
        <family val="2"/>
        <scheme val="minor"/>
      </rPr>
      <t>- done as service call</t>
    </r>
  </si>
  <si>
    <t>March*</t>
  </si>
  <si>
    <t>Dec*</t>
  </si>
  <si>
    <t>Graham Manor
c/o Sutton Advantage</t>
  </si>
  <si>
    <r>
      <t xml:space="preserve">$55/month
</t>
    </r>
    <r>
      <rPr>
        <sz val="11"/>
        <color rgb="FFFF0000"/>
        <rFont val="Calibri"/>
        <family val="2"/>
        <scheme val="minor"/>
      </rPr>
      <t>PO Required</t>
    </r>
  </si>
  <si>
    <t>NEW Feb/24 - PO #2951054 (Jan-June)</t>
  </si>
  <si>
    <t>X &amp; 
ANNUAL</t>
  </si>
  <si>
    <t>G 7723</t>
  </si>
  <si>
    <t>Not starting until July/24</t>
  </si>
  <si>
    <t xml:space="preserve">Burr Properties </t>
  </si>
  <si>
    <r>
      <t xml:space="preserve">402 </t>
    </r>
    <r>
      <rPr>
        <sz val="10"/>
        <rFont val="Calibri"/>
        <family val="2"/>
        <scheme val="minor"/>
      </rPr>
      <t>(in extra binder no R4 ring)</t>
    </r>
  </si>
  <si>
    <t>ANNUAL and Y</t>
  </si>
  <si>
    <t>$50/m for 2024</t>
  </si>
  <si>
    <t>$65/month after first 3 months (Panel Replac. promotion)</t>
  </si>
  <si>
    <t>Burr Properties</t>
  </si>
  <si>
    <t>Y +  Annual</t>
  </si>
  <si>
    <t>530/536 Herald St. Inc.</t>
  </si>
  <si>
    <t xml:space="preserve">
$50/m for 2024</t>
  </si>
  <si>
    <t>Trillium Capital</t>
  </si>
  <si>
    <t>single panel share with 933 Douglas Street</t>
  </si>
  <si>
    <t>PM's changed - bumped from $55 (Dec/23)</t>
  </si>
  <si>
    <t>Tall building. Special deal for this PM</t>
  </si>
  <si>
    <t xml:space="preserve">
CN 087</t>
  </si>
  <si>
    <t>Apr/24: ownership changed. On hold until we hear back</t>
  </si>
  <si>
    <t>March-TO</t>
  </si>
  <si>
    <t xml:space="preserve">JKS Realty &amp; Property Management </t>
  </si>
  <si>
    <t>Shares panel with &amp; 955 Reunion Avenue ($50 per builidng)</t>
  </si>
  <si>
    <t>Also referred to as 9764 Third</t>
  </si>
  <si>
    <r>
      <t xml:space="preserve">Y - </t>
    </r>
    <r>
      <rPr>
        <b/>
        <sz val="10"/>
        <rFont val="Calibri"/>
        <family val="2"/>
        <scheme val="minor"/>
      </rPr>
      <t>done as service call</t>
    </r>
  </si>
  <si>
    <t xml:space="preserve">(was Schibli, Walter) Sidney Waterfront Limited Partnership  </t>
  </si>
  <si>
    <r>
      <rPr>
        <b/>
        <sz val="11"/>
        <color rgb="FFFF0000"/>
        <rFont val="Calibri"/>
        <family val="2"/>
        <scheme val="minor"/>
      </rPr>
      <t xml:space="preserve">Restarted Sept/23:
</t>
    </r>
    <r>
      <rPr>
        <sz val="11"/>
        <rFont val="Calibri"/>
        <family val="2"/>
        <scheme val="minor"/>
      </rPr>
      <t>$65/Month</t>
    </r>
  </si>
  <si>
    <t xml:space="preserve">Y + Annual </t>
  </si>
  <si>
    <t>Cornerstone now Associa BC</t>
  </si>
  <si>
    <t>Monthly Inspection Fee to increase to $55 starting January 2025</t>
  </si>
  <si>
    <t>QUOTED - WAITING KEYS</t>
  </si>
  <si>
    <t>Details for Count of STATUS- (ACTIVE, CANCELLED, ON HOLD) - STATUS- (ACTIVE, CANCELLED, ON HOLD): ACTIVE</t>
  </si>
  <si>
    <t>Jan-25</t>
  </si>
  <si>
    <t>Feb-25</t>
  </si>
  <si>
    <t>Mar-25</t>
  </si>
  <si>
    <t>Apr-25</t>
  </si>
  <si>
    <t>May-25</t>
  </si>
  <si>
    <t>Jun-25</t>
  </si>
  <si>
    <t>Jul-25</t>
  </si>
  <si>
    <t>Aug-25</t>
  </si>
  <si>
    <t>Sep-25</t>
  </si>
  <si>
    <t>Oct-25</t>
  </si>
  <si>
    <t>Nov-25</t>
  </si>
  <si>
    <t>Dec-25</t>
  </si>
  <si>
    <t>$60/month
(incl. hose, ext, mag lock check)</t>
  </si>
  <si>
    <t xml:space="preserve">$65/month (A).  
PO &amp; Months Required </t>
  </si>
  <si>
    <t xml:space="preserve">months on invoice
</t>
  </si>
  <si>
    <t>months on invoice
3 months free between August / October 2025 - Projects</t>
  </si>
  <si>
    <t>PO Required
$55/month</t>
  </si>
  <si>
    <t>Months on invoices
$55 after June 2025</t>
  </si>
  <si>
    <t>$55/month
PO Required</t>
  </si>
  <si>
    <t>Increase to $65 after June 2025 
PO Required</t>
  </si>
  <si>
    <t>Pemberton Holmes (new July 31/22)</t>
  </si>
  <si>
    <t>$195/month
7 FA Panels</t>
  </si>
  <si>
    <t>402 (only key in R17 bag)</t>
  </si>
  <si>
    <t>$55/month 
PO 700000</t>
  </si>
  <si>
    <t>PO Required
$55/month. Panel replaced in June 25. 3 free months after June 2025</t>
  </si>
  <si>
    <t>Updated managing Company to Belmont, price to $55. Formerly 530/536 Herald St. Inc</t>
  </si>
  <si>
    <t>Email sended Dec 10</t>
  </si>
  <si>
    <t>Restarted Sept/23:
$65/Month</t>
  </si>
  <si>
    <t>PO Required
$60/month</t>
  </si>
  <si>
    <t>NO PO Required
$55/month</t>
  </si>
  <si>
    <t>APPLY CREDIT MEMO FOR Q2 (2025)</t>
  </si>
  <si>
    <t>$50/m for 2024
$55 after June 2025</t>
  </si>
  <si>
    <t>Details for Count of X - ANNUAL: January, STATUS- (ACTIVE, CANCELLED, ON HOLD): ACTIVE</t>
  </si>
  <si>
    <t>Count of STATUS- (ACTIVE, CANCELLED, ON HOLD)</t>
  </si>
  <si>
    <t>Count of ANNUAL</t>
  </si>
  <si>
    <t>Grand Total</t>
  </si>
  <si>
    <t>Cantec Monthlies - Completion Chart</t>
  </si>
  <si>
    <t>Route #</t>
  </si>
  <si>
    <t># Of Sites</t>
  </si>
  <si>
    <r>
      <t xml:space="preserve">Average Finish Time
</t>
    </r>
    <r>
      <rPr>
        <i/>
        <sz val="8"/>
        <rFont val="Arial"/>
        <family val="2"/>
      </rPr>
      <t>(3:30-4pm)</t>
    </r>
  </si>
  <si>
    <t>Locked Routes</t>
  </si>
  <si>
    <r>
      <t xml:space="preserve">Total # of Skipped
</t>
    </r>
    <r>
      <rPr>
        <i/>
        <sz val="8"/>
        <rFont val="Arial"/>
        <family val="2"/>
      </rPr>
      <t>(Per Route)</t>
    </r>
  </si>
  <si>
    <t>Finish time</t>
  </si>
  <si>
    <t>Completed?</t>
  </si>
  <si>
    <t># Skipped</t>
  </si>
  <si>
    <t>R1</t>
  </si>
  <si>
    <t>R2</t>
  </si>
  <si>
    <t>R3</t>
  </si>
  <si>
    <t>R4</t>
  </si>
  <si>
    <t>R5</t>
  </si>
  <si>
    <t>Locked</t>
  </si>
  <si>
    <t>R6</t>
  </si>
  <si>
    <t>R7</t>
  </si>
  <si>
    <t>R8</t>
  </si>
  <si>
    <t>R9</t>
  </si>
  <si>
    <t>R10</t>
  </si>
  <si>
    <t>R11</t>
  </si>
  <si>
    <t>R12</t>
  </si>
  <si>
    <t>R13</t>
  </si>
  <si>
    <t>R14</t>
  </si>
  <si>
    <t>R15</t>
  </si>
  <si>
    <t>R16</t>
  </si>
  <si>
    <t>R17</t>
  </si>
  <si>
    <t>R18</t>
  </si>
  <si>
    <t>R19</t>
  </si>
  <si>
    <t>R20</t>
  </si>
  <si>
    <t>R21</t>
  </si>
  <si>
    <t>R22</t>
  </si>
  <si>
    <t>R23</t>
  </si>
  <si>
    <t>Total sites</t>
  </si>
  <si>
    <r>
      <t xml:space="preserve">Total skipped
</t>
    </r>
    <r>
      <rPr>
        <i/>
        <sz val="10"/>
        <rFont val="Arial"/>
        <family val="2"/>
      </rPr>
      <t>(Per Month)</t>
    </r>
  </si>
  <si>
    <t>Average 2025</t>
  </si>
  <si>
    <r>
      <t xml:space="preserve">Total skipped
</t>
    </r>
    <r>
      <rPr>
        <i/>
        <sz val="10"/>
        <rFont val="Arial"/>
        <family val="2"/>
      </rPr>
      <t>(Per lack of time)</t>
    </r>
  </si>
  <si>
    <t xml:space="preserve">Skipped = annual, lack of time or other reasons. </t>
  </si>
  <si>
    <r>
      <rPr>
        <b/>
        <sz val="10"/>
        <rFont val="Arial"/>
        <family val="2"/>
      </rPr>
      <t>Average Finish Time Target</t>
    </r>
    <r>
      <rPr>
        <sz val="10"/>
        <rFont val="Arial"/>
        <family val="2"/>
      </rPr>
      <t>: Between 3:30PM - 4:00PM</t>
    </r>
  </si>
  <si>
    <t>Cantec Monthlies - Data sheet</t>
  </si>
  <si>
    <t>Route Info</t>
  </si>
  <si>
    <t>Finish times</t>
  </si>
  <si>
    <t>Sites/route</t>
  </si>
  <si>
    <t>ROUTE ORDER</t>
  </si>
  <si>
    <t>???</t>
  </si>
  <si>
    <r>
      <rPr>
        <sz val="11"/>
        <rFont val="Calibri"/>
        <family val="2"/>
        <scheme val="minor"/>
      </rPr>
      <t xml:space="preserve"> $75/month (misc1)</t>
    </r>
    <r>
      <rPr>
        <sz val="11"/>
        <color rgb="FFFF0000"/>
        <rFont val="Calibri"/>
        <family val="2"/>
        <scheme val="minor"/>
      </rPr>
      <t xml:space="preserve"> </t>
    </r>
    <r>
      <rPr>
        <b/>
        <sz val="11"/>
        <color rgb="FFFF0000"/>
        <rFont val="Calibri"/>
        <family val="2"/>
        <scheme val="minor"/>
      </rPr>
      <t>MONTHLY E/L TESTS</t>
    </r>
  </si>
  <si>
    <t>TU1-R6</t>
  </si>
  <si>
    <t>TU2-R18</t>
  </si>
  <si>
    <t>1000 Henry Eng</t>
  </si>
  <si>
    <t>BC Transit</t>
  </si>
  <si>
    <t>BC Transit $141.75 + GST (split $75+$75)</t>
  </si>
  <si>
    <t>M2-R14</t>
  </si>
  <si>
    <t xml:space="preserve">1000-1012 Douglas                            </t>
  </si>
  <si>
    <t>PO Required</t>
  </si>
  <si>
    <t>J 2101
KK9-F1</t>
  </si>
  <si>
    <t>TH1-R13</t>
  </si>
  <si>
    <t>TU2-R17</t>
  </si>
  <si>
    <t>Aug.</t>
  </si>
  <si>
    <t>TU2-R16</t>
  </si>
  <si>
    <t>10030 Resthaven</t>
  </si>
  <si>
    <t>1004 Pemberton</t>
  </si>
  <si>
    <t>M2-R15</t>
  </si>
  <si>
    <t>1005 &amp; 1009 McKenzie</t>
  </si>
  <si>
    <t>1005 Pakington</t>
  </si>
  <si>
    <t>1006 Tolmie</t>
  </si>
  <si>
    <t>1007 Esquimalt Rd</t>
  </si>
  <si>
    <t>W1-R8</t>
  </si>
  <si>
    <t>W1-R10</t>
  </si>
  <si>
    <t>1013 Vancouver</t>
  </si>
  <si>
    <t>TH1-R11</t>
  </si>
  <si>
    <t>1015 Kings</t>
  </si>
  <si>
    <t>1017 Queens</t>
  </si>
  <si>
    <t>1019 Rockland Ave</t>
  </si>
  <si>
    <t>1020 Park Blvd</t>
  </si>
  <si>
    <t>1020 Pembroke</t>
  </si>
  <si>
    <t>1024 Fairfield</t>
  </si>
  <si>
    <t xml:space="preserve">1026 Johnson                                                 </t>
  </si>
  <si>
    <t>1030 Pendergast</t>
  </si>
  <si>
    <t>REQUIRES NEW PO EVERY QUARTER</t>
  </si>
  <si>
    <t>1031 Burdett</t>
  </si>
  <si>
    <t>Y &amp; Annual</t>
  </si>
  <si>
    <t>1035 Belmont Ave</t>
  </si>
  <si>
    <t>1035 Pendergast</t>
  </si>
  <si>
    <t>1038 Mclure</t>
  </si>
  <si>
    <t>MDGB Management Inc.</t>
  </si>
  <si>
    <t>New Jan/23:</t>
  </si>
  <si>
    <t>1041 Fairfield</t>
  </si>
  <si>
    <t>10459 Resthaven</t>
  </si>
  <si>
    <t>10461 Resthaven</t>
  </si>
  <si>
    <t>1049 Southgate</t>
  </si>
  <si>
    <t>1050 Park Blvd</t>
  </si>
  <si>
    <t>1060 Craigdarroch</t>
  </si>
  <si>
    <t>1060 Goldstream</t>
  </si>
  <si>
    <t>1060 Southgate</t>
  </si>
  <si>
    <t>1066 Foul Bay</t>
  </si>
  <si>
    <t>W1-R9</t>
  </si>
  <si>
    <t>1069 Southgate</t>
  </si>
  <si>
    <t>1106 Balmoral</t>
  </si>
  <si>
    <t>1115 Craigflower</t>
  </si>
  <si>
    <t>1120 Blanshard</t>
  </si>
  <si>
    <t>TH1-R12</t>
  </si>
  <si>
    <t>1120 Richardson</t>
  </si>
  <si>
    <t>1120 Yates</t>
  </si>
  <si>
    <t>Chard Property</t>
  </si>
  <si>
    <t>Nov.</t>
  </si>
  <si>
    <t>1122 Hilda</t>
  </si>
  <si>
    <t>1124 Dallas Road</t>
  </si>
  <si>
    <t>1126 Rockland</t>
  </si>
  <si>
    <t>1132 McClure</t>
  </si>
  <si>
    <t>1150 Queens</t>
  </si>
  <si>
    <t>1150 Rockland Ave.</t>
  </si>
  <si>
    <t xml:space="preserve">1160 Richardson </t>
  </si>
  <si>
    <t xml:space="preserve">June </t>
  </si>
  <si>
    <t>118 Croft</t>
  </si>
  <si>
    <t>1190 May</t>
  </si>
  <si>
    <t>1194 Esquimalt Rd</t>
  </si>
  <si>
    <t>1208 Rockland</t>
  </si>
  <si>
    <t>1208 Wharf</t>
  </si>
  <si>
    <t xml:space="preserve">Cedric Steele </t>
  </si>
  <si>
    <t>New Jan/23 Cancelled by PM October 2023</t>
  </si>
  <si>
    <t>1209 &amp; 1229 Clarke</t>
  </si>
  <si>
    <r>
      <rPr>
        <sz val="11"/>
        <rFont val="Calibri"/>
        <family val="2"/>
        <scheme val="minor"/>
      </rPr>
      <t xml:space="preserve">$65/month (A). </t>
    </r>
    <r>
      <rPr>
        <sz val="11"/>
        <color rgb="FFFF0000"/>
        <rFont val="Calibri"/>
        <family val="2"/>
        <scheme val="minor"/>
      </rPr>
      <t xml:space="preserve"> 
PO Required</t>
    </r>
  </si>
  <si>
    <t>1210 Topaz</t>
  </si>
  <si>
    <t>Khalsa Diwan Society</t>
  </si>
  <si>
    <t>Jan.</t>
  </si>
  <si>
    <t>1216 Johnson</t>
  </si>
  <si>
    <t>Dec.</t>
  </si>
  <si>
    <t>1220 Pandora</t>
  </si>
  <si>
    <t>1221 Broad, 641 Yates, 1227 Broad</t>
  </si>
  <si>
    <t xml:space="preserve">Steiner Properties </t>
  </si>
  <si>
    <t>Switched service providers as of Nov/23</t>
  </si>
  <si>
    <t>YB 1221
K3-F1</t>
  </si>
  <si>
    <t>1222 Douglas</t>
  </si>
  <si>
    <t>1229 Esquimalt Rd</t>
  </si>
  <si>
    <t>1230 Verdier Ave.</t>
  </si>
  <si>
    <t>1233 Fairfield</t>
  </si>
  <si>
    <t>1236 Pandora</t>
  </si>
  <si>
    <t>1236 Vedier Ave.</t>
  </si>
  <si>
    <t>1249 Rockland</t>
  </si>
  <si>
    <t>Rashida Malik</t>
  </si>
  <si>
    <t>1255 Denman</t>
  </si>
  <si>
    <t>127 Howe</t>
  </si>
  <si>
    <t>129 Gorge Rd</t>
  </si>
  <si>
    <t>7/
153</t>
  </si>
  <si>
    <t>1308-1312 Douglas St</t>
  </si>
  <si>
    <t>131 Gorge Rd</t>
  </si>
  <si>
    <t>1322 Blanshard</t>
  </si>
  <si>
    <t xml:space="preserve">1322/1324 Broad </t>
  </si>
  <si>
    <t>133 Gorge Rd</t>
  </si>
  <si>
    <t>135 Gorge Road</t>
  </si>
  <si>
    <t>1350 Stanley Ave</t>
  </si>
  <si>
    <t>1354 Craigdarroch</t>
  </si>
  <si>
    <t>1368 Pandora Ave</t>
  </si>
  <si>
    <t>1392 Rockland</t>
  </si>
  <si>
    <t>1399 Stanley Ave</t>
  </si>
  <si>
    <t>1407 Government</t>
  </si>
  <si>
    <t>1414 Hillside</t>
  </si>
  <si>
    <t>1419 Stadacona/1545 Pandora Ave</t>
  </si>
  <si>
    <t>1420 Hampshire</t>
  </si>
  <si>
    <t>AA 0241
K3</t>
  </si>
  <si>
    <t>1430 Stadacona</t>
  </si>
  <si>
    <t>1435 Elford</t>
  </si>
  <si>
    <t>146 Clarence</t>
  </si>
  <si>
    <t>Singleton Maintenance Solutions</t>
  </si>
  <si>
    <t xml:space="preserve">January </t>
  </si>
  <si>
    <t xml:space="preserve">1483 Douglas </t>
  </si>
  <si>
    <t>1495 Admirals Rd</t>
  </si>
  <si>
    <t>TU1- R4</t>
  </si>
  <si>
    <t>1505 Belcher</t>
  </si>
  <si>
    <t>140?</t>
  </si>
  <si>
    <t>1505 Morrison</t>
  </si>
  <si>
    <t>151 St. Andrews</t>
  </si>
  <si>
    <t>1510 Jubilee</t>
  </si>
  <si>
    <r>
      <rPr>
        <sz val="11"/>
        <rFont val="Calibri"/>
        <family val="2"/>
        <scheme val="minor"/>
      </rPr>
      <t>$65/month (A).</t>
    </r>
    <r>
      <rPr>
        <sz val="11"/>
        <color rgb="FFFF0000"/>
        <rFont val="Calibri"/>
        <family val="2"/>
        <scheme val="minor"/>
      </rPr>
      <t xml:space="preserve">  
PO Required</t>
    </r>
  </si>
  <si>
    <t>1520 Belcher</t>
  </si>
  <si>
    <t>1520 Jubilee</t>
  </si>
  <si>
    <t>1530 Belcher</t>
  </si>
  <si>
    <t>Oct.</t>
  </si>
  <si>
    <t>1550 Richmond</t>
  </si>
  <si>
    <t>1555 Jubiliee Ave</t>
  </si>
  <si>
    <t>1555 Richmond</t>
  </si>
  <si>
    <t>1573/1575 Begbie</t>
  </si>
  <si>
    <t>1580 Hillside Ave</t>
  </si>
  <si>
    <t>1585 Oak Bay Ave</t>
  </si>
  <si>
    <t>1590 Fairfield Rd</t>
  </si>
  <si>
    <t>T1</t>
  </si>
  <si>
    <t>1615 Belcher Ave</t>
  </si>
  <si>
    <t>DD 5161
K2-F1</t>
  </si>
  <si>
    <t>1625 Richmond</t>
  </si>
  <si>
    <t>1669 Fairfield</t>
  </si>
  <si>
    <t>1677 Hollywood Cres</t>
  </si>
  <si>
    <t>1760 Fort</t>
  </si>
  <si>
    <t>1791 Rockland</t>
  </si>
  <si>
    <t>1809 Hovey</t>
  </si>
  <si>
    <r>
      <rPr>
        <sz val="11"/>
        <rFont val="Calibri"/>
        <family val="2"/>
        <scheme val="minor"/>
      </rPr>
      <t xml:space="preserve">$65/month (A).  </t>
    </r>
    <r>
      <rPr>
        <sz val="11"/>
        <color rgb="FFFF0000"/>
        <rFont val="Calibri"/>
        <family val="2"/>
        <scheme val="minor"/>
      </rPr>
      <t xml:space="preserve">
PO Required</t>
    </r>
  </si>
  <si>
    <t>1818 Government</t>
  </si>
  <si>
    <t>1830 Oak Bay Ave</t>
  </si>
  <si>
    <r>
      <rPr>
        <b/>
        <sz val="11"/>
        <color rgb="FFFF0000"/>
        <rFont val="Calibri"/>
        <family val="2"/>
        <scheme val="minor"/>
      </rPr>
      <t xml:space="preserve">New Jan/23:
</t>
    </r>
    <r>
      <rPr>
        <sz val="11"/>
        <rFont val="Calibri"/>
        <family val="2"/>
        <scheme val="minor"/>
      </rPr>
      <t>$50/month</t>
    </r>
  </si>
  <si>
    <t>1841 Oak Bay Ave</t>
  </si>
  <si>
    <t>1885 Forest Park Dr</t>
  </si>
  <si>
    <t>20 Olympia</t>
  </si>
  <si>
    <t xml:space="preserve">2020 Richmond                                      </t>
  </si>
  <si>
    <t>203 &amp; 205 Kimta Road</t>
  </si>
  <si>
    <t xml:space="preserve">2030 Malaview
</t>
  </si>
  <si>
    <t>2050 White Birch Dr</t>
  </si>
  <si>
    <t xml:space="preserve">2065 Oak Bay </t>
  </si>
  <si>
    <t>2129 Florence</t>
  </si>
  <si>
    <t>214 Moss</t>
  </si>
  <si>
    <r>
      <rPr>
        <sz val="11"/>
        <color rgb="FFFF0000"/>
        <rFont val="Calibri"/>
        <family val="2"/>
        <scheme val="minor"/>
      </rPr>
      <t>$47.50/m for 2023</t>
    </r>
    <r>
      <rPr>
        <sz val="11"/>
        <rFont val="Calibri"/>
        <family val="2"/>
        <scheme val="minor"/>
      </rPr>
      <t xml:space="preserve">
$50/m for 2024.
Oct/23: On hold due to panel issues</t>
    </r>
  </si>
  <si>
    <t>2151  Haultain</t>
  </si>
  <si>
    <t>2170 Haultain</t>
  </si>
  <si>
    <t>2184 Cadboro Bay</t>
  </si>
  <si>
    <t>220 Douglas</t>
  </si>
  <si>
    <t>2233 Bowker</t>
  </si>
  <si>
    <t xml:space="preserve">Oakwood Property Management </t>
  </si>
  <si>
    <t>2339 Beacon Ave</t>
  </si>
  <si>
    <t xml:space="preserve">2380 Brethour </t>
  </si>
  <si>
    <t>Y + Annual</t>
  </si>
  <si>
    <t>240 Douglas</t>
  </si>
  <si>
    <t>2490 Bevan</t>
  </si>
  <si>
    <r>
      <t>$45/month
for next 3yrs, then market rate</t>
    </r>
    <r>
      <rPr>
        <b/>
        <sz val="11"/>
        <rFont val="Calibri"/>
        <family val="2"/>
        <scheme val="minor"/>
      </rPr>
      <t xml:space="preserve"> (Nov 2021-2024)</t>
    </r>
  </si>
  <si>
    <t>251 &amp; 257 Cook Street</t>
  </si>
  <si>
    <t>Sail Pointe</t>
  </si>
  <si>
    <t>260 Michigan</t>
  </si>
  <si>
    <t>2608 Prior</t>
  </si>
  <si>
    <t>2626 Blackwood</t>
  </si>
  <si>
    <t>268 Superior</t>
  </si>
  <si>
    <t>2680 Blanshard</t>
  </si>
  <si>
    <t>2751 Shelbourne</t>
  </si>
  <si>
    <t>ST 7572</t>
  </si>
  <si>
    <t>2770 Claude Road</t>
  </si>
  <si>
    <t>Months on invoice.
Condemned Nov/23. May be changed to "2766 claude"</t>
  </si>
  <si>
    <t>2790 Cedar Hill Cross Road</t>
  </si>
  <si>
    <t>2840 Nanaimo</t>
  </si>
  <si>
    <t>3159 Shelbourne</t>
  </si>
  <si>
    <t>3187 Shelbourne</t>
  </si>
  <si>
    <t>323 Michigan</t>
  </si>
  <si>
    <t>Peter Hejjas &amp; Janice</t>
  </si>
  <si>
    <t>Sept.</t>
  </si>
  <si>
    <t>3255 Quadra</t>
  </si>
  <si>
    <t>328-454 Burnside Rd W &amp; 3528-3628 Tillicum Rd</t>
  </si>
  <si>
    <t>331/333 Robert</t>
  </si>
  <si>
    <t>3381 Whittier Ave</t>
  </si>
  <si>
    <t xml:space="preserve">3400 Davidson             </t>
  </si>
  <si>
    <t>343 Simcoe</t>
  </si>
  <si>
    <t>350 Douglas</t>
  </si>
  <si>
    <t>360 Douglas</t>
  </si>
  <si>
    <t>3905 Quadra</t>
  </si>
  <si>
    <t>3914 Shelbourne St</t>
  </si>
  <si>
    <t>3949 Shelbourne</t>
  </si>
  <si>
    <t>HL 8593</t>
  </si>
  <si>
    <t>406 Simcoe Street</t>
  </si>
  <si>
    <t>CO 604</t>
  </si>
  <si>
    <t>4144 Wilkinson</t>
  </si>
  <si>
    <t xml:space="preserve">423 Superior </t>
  </si>
  <si>
    <t>429 Linden</t>
  </si>
  <si>
    <t>440 Parry</t>
  </si>
  <si>
    <t>4480-4494 Chatterton</t>
  </si>
  <si>
    <t>$175/mth (F)</t>
  </si>
  <si>
    <t xml:space="preserve">465 Niagara </t>
  </si>
  <si>
    <t>Starlight/ Devon Properties</t>
  </si>
  <si>
    <t>470 Belleville</t>
  </si>
  <si>
    <t>505 Cook Street</t>
  </si>
  <si>
    <t>505 Su'it (Trutch)</t>
  </si>
  <si>
    <t>508 Toronto</t>
  </si>
  <si>
    <t>5100 Pat Bay Hwy</t>
  </si>
  <si>
    <t>516 Yates Street</t>
  </si>
  <si>
    <t>No Occupant, and Cancelled Starting January 2024</t>
  </si>
  <si>
    <t>517 Fisgard St &amp; 528 Pandora Ave</t>
  </si>
  <si>
    <t>520 Gorge Rd E</t>
  </si>
  <si>
    <t>520 Rithet</t>
  </si>
  <si>
    <t>527 Constance</t>
  </si>
  <si>
    <t>532/536 Herald</t>
  </si>
  <si>
    <t>556 Herald</t>
  </si>
  <si>
    <t>Y &amp; annual</t>
  </si>
  <si>
    <t>600 Richmond Ave</t>
  </si>
  <si>
    <t>62 Linden</t>
  </si>
  <si>
    <t>623 Fort Street.</t>
  </si>
  <si>
    <t xml:space="preserve">Fort Street Properties </t>
  </si>
  <si>
    <t>625 Fernhill Rd</t>
  </si>
  <si>
    <t>635 Battery</t>
  </si>
  <si>
    <t>650 View (inc 658 View, 1203 &amp; 1205 Broad)</t>
  </si>
  <si>
    <t xml:space="preserve">655 Herald                                   </t>
  </si>
  <si>
    <t>665 Garbally Rd</t>
  </si>
  <si>
    <t>665 Garbally Rd
Wash Bay &amp; Tire Shop</t>
  </si>
  <si>
    <t>702 Fort + 1125 Douglas</t>
  </si>
  <si>
    <t>703 Broughton / 
933 Douglas</t>
  </si>
  <si>
    <t>709-715 Yates</t>
  </si>
  <si>
    <t xml:space="preserve">710 Redbrick                                                   </t>
  </si>
  <si>
    <t>712 Yates</t>
  </si>
  <si>
    <t>7161 West Saanich</t>
  </si>
  <si>
    <t>719-725 Yates</t>
  </si>
  <si>
    <t>720 Vancouver</t>
  </si>
  <si>
    <t>727 Fisgard</t>
  </si>
  <si>
    <t>728 Yates</t>
  </si>
  <si>
    <t>730 Vancouver</t>
  </si>
  <si>
    <t>750 Pemberton Rd</t>
  </si>
  <si>
    <t>755 Market</t>
  </si>
  <si>
    <t>765 Hockley Ave</t>
  </si>
  <si>
    <t>765 Vanalman</t>
  </si>
  <si>
    <t xml:space="preserve">770 Cormorant                                              </t>
  </si>
  <si>
    <r>
      <t xml:space="preserve">Brown Bros
</t>
    </r>
    <r>
      <rPr>
        <sz val="11"/>
        <color rgb="FF000000"/>
        <rFont val="Calibri"/>
        <family val="2"/>
        <scheme val="minor"/>
      </rPr>
      <t>FAP serviced by T&amp;A</t>
    </r>
  </si>
  <si>
    <t>772 Hockley Ave</t>
  </si>
  <si>
    <t>777 Blanshard</t>
  </si>
  <si>
    <t>777 Hockley Ave</t>
  </si>
  <si>
    <t>777 Royal Oak (100)</t>
  </si>
  <si>
    <t>778 Hockley Ave</t>
  </si>
  <si>
    <t>784 Hockley</t>
  </si>
  <si>
    <t>324B</t>
  </si>
  <si>
    <t>7840 Lochside Dr</t>
  </si>
  <si>
    <t>TH1</t>
  </si>
  <si>
    <t>7878 E. Saanich Rd</t>
  </si>
  <si>
    <t>790 Hockley</t>
  </si>
  <si>
    <t>324A</t>
  </si>
  <si>
    <r>
      <t xml:space="preserve">Servissio - June 1/21
</t>
    </r>
    <r>
      <rPr>
        <sz val="11"/>
        <color rgb="FF000000"/>
        <rFont val="Calibri"/>
        <family val="2"/>
        <scheme val="minor"/>
      </rPr>
      <t>was Richmond Property Group</t>
    </r>
  </si>
  <si>
    <t>$55/month</t>
  </si>
  <si>
    <t xml:space="preserve">800 Johnson                                            </t>
  </si>
  <si>
    <t>803 Esquimalt</t>
  </si>
  <si>
    <t>810 Blanshard</t>
  </si>
  <si>
    <t>815 Queens</t>
  </si>
  <si>
    <t>821 Hockley Ave</t>
  </si>
  <si>
    <t>830 Pembroke</t>
  </si>
  <si>
    <t>831 Dunsmuir Rd</t>
  </si>
  <si>
    <t>460
[K6]</t>
  </si>
  <si>
    <t>836 Yates</t>
  </si>
  <si>
    <t>840 Humboldt</t>
  </si>
  <si>
    <t>843 Craigflower Rd</t>
  </si>
  <si>
    <t xml:space="preserve"> Y &amp; Annual</t>
  </si>
  <si>
    <t>853 Burdett</t>
  </si>
  <si>
    <t>866 Craigflower Rd</t>
  </si>
  <si>
    <t>879 Esquimalt</t>
  </si>
  <si>
    <t>880 McKenzie Ave</t>
  </si>
  <si>
    <t>903 Esquimalt Rd</t>
  </si>
  <si>
    <t>909 Fairfield</t>
  </si>
  <si>
    <t>911 Yates &amp; 990 View</t>
  </si>
  <si>
    <t>919 Market</t>
  </si>
  <si>
    <t>920 Hillside</t>
  </si>
  <si>
    <t>925 Esquimalt Rd</t>
  </si>
  <si>
    <t>945 Reunion</t>
  </si>
  <si>
    <t>950 Rockland Ave</t>
  </si>
  <si>
    <t>955 Reunion</t>
  </si>
  <si>
    <t>971 Finlayson</t>
  </si>
  <si>
    <t>9818 Fourth Street</t>
  </si>
  <si>
    <t>OR 8189</t>
  </si>
  <si>
    <t>9842 Resthaven</t>
  </si>
  <si>
    <t>Pacific Cove Prop</t>
  </si>
  <si>
    <t>July 2023??</t>
  </si>
  <si>
    <t>Schibli, Walter</t>
  </si>
  <si>
    <t>9861 Third</t>
  </si>
  <si>
    <t>9919 Fourth</t>
  </si>
  <si>
    <t>9942 Third Street</t>
  </si>
  <si>
    <t>Waterbrook</t>
  </si>
  <si>
    <t xml:space="preserve">Worth Enterprises Ltd. </t>
  </si>
  <si>
    <t>TH1-R20</t>
  </si>
  <si>
    <t>F1-R19</t>
  </si>
  <si>
    <t>F1-R13</t>
  </si>
  <si>
    <t>129 Gorge Rd E</t>
  </si>
  <si>
    <t>131 Gorge Rd E</t>
  </si>
  <si>
    <t>133 Gorge Rd E</t>
  </si>
  <si>
    <t>402 (in extra binder no R4 ring)</t>
  </si>
  <si>
    <t>31 Bastion Square2</t>
  </si>
  <si>
    <t>1555 Jubilee Ave</t>
  </si>
  <si>
    <t>908 Market St</t>
  </si>
  <si>
    <t>MT 179</t>
  </si>
  <si>
    <t>971 Market St</t>
  </si>
  <si>
    <t>1236 Verdier Ave.</t>
  </si>
  <si>
    <t>Total</t>
  </si>
  <si>
    <t>TH4</t>
  </si>
  <si>
    <t>cancelled - snow/
poor roads</t>
  </si>
  <si>
    <t>NA 1001</t>
  </si>
  <si>
    <t>MB 2001</t>
  </si>
  <si>
    <t>XSC 03001</t>
  </si>
  <si>
    <t>April - TO</t>
  </si>
  <si>
    <t>Annual + Monthly</t>
  </si>
  <si>
    <t>1006 Fort</t>
  </si>
  <si>
    <t>ZZ 6001</t>
  </si>
  <si>
    <t>JT 9101</t>
  </si>
  <si>
    <t>RT 0201</t>
  </si>
  <si>
    <t>Annual +
MBT</t>
  </si>
  <si>
    <t>WT 4201</t>
  </si>
  <si>
    <t>WS 6201</t>
  </si>
  <si>
    <t>Annual &amp;
MBT</t>
  </si>
  <si>
    <t>1031 Burdett Ave</t>
  </si>
  <si>
    <t>BA 1301</t>
  </si>
  <si>
    <t>104 Dallas</t>
  </si>
  <si>
    <t>SP 401</t>
  </si>
  <si>
    <t>XP 0501</t>
  </si>
  <si>
    <t>T4</t>
  </si>
  <si>
    <t>IW 5111</t>
  </si>
  <si>
    <t>T2</t>
  </si>
  <si>
    <t>MA 5611</t>
  </si>
  <si>
    <t>1196 Clovelly</t>
  </si>
  <si>
    <t>Logan's Pub</t>
  </si>
  <si>
    <t>1196 Slugget Road</t>
  </si>
  <si>
    <t>YB 1221</t>
  </si>
  <si>
    <t>CP 4321</t>
  </si>
  <si>
    <t>TG 0521</t>
  </si>
  <si>
    <t>TA 2521</t>
  </si>
  <si>
    <t>OC 5721</t>
  </si>
  <si>
    <t>1300 Yates St</t>
  </si>
  <si>
    <t>RA 0031</t>
  </si>
  <si>
    <t>YT 1031</t>
  </si>
  <si>
    <t>1312 Blanshard St</t>
  </si>
  <si>
    <t>CB 2131</t>
  </si>
  <si>
    <t>XH 7131</t>
  </si>
  <si>
    <t xml:space="preserve">1368 Pandora                          </t>
  </si>
  <si>
    <t>Capital West Mortgage Inc. (new Aug. 25/21)</t>
  </si>
  <si>
    <t>1369 Mitchell St</t>
  </si>
  <si>
    <t>UC 9631</t>
  </si>
  <si>
    <t>1385 Rockland Avenue</t>
  </si>
  <si>
    <t>Angela Bone</t>
  </si>
  <si>
    <r>
      <rPr>
        <sz val="7"/>
        <rFont val="Calibri"/>
        <family val="2"/>
        <scheme val="minor"/>
      </rPr>
      <t xml:space="preserve">$55/month
</t>
    </r>
    <r>
      <rPr>
        <sz val="7"/>
        <color rgb="FFFF0000"/>
        <rFont val="Calibri"/>
        <family val="2"/>
        <scheme val="minor"/>
      </rPr>
      <t>Dec 3/21-tw SITE SOLD AS OF DEC 22/21. New owners to contact if continuing monthly/annual. Angela to let us know about keys.  See customer notes ON HOLD FOR NOW. Dec 23/21-sd' - Aaron cancelled service</t>
    </r>
  </si>
  <si>
    <t>AD 5831</t>
  </si>
  <si>
    <t>ZT 7041</t>
  </si>
  <si>
    <t>GS 7041</t>
  </si>
  <si>
    <t>SC 9141</t>
  </si>
  <si>
    <t>AA 0241</t>
  </si>
  <si>
    <t>IT 3341</t>
  </si>
  <si>
    <t>LL 1051</t>
  </si>
  <si>
    <t>1512 Keating X Road</t>
  </si>
  <si>
    <t>OO 0551</t>
  </si>
  <si>
    <t>Pemberton</t>
  </si>
  <si>
    <t>PG 5951</t>
  </si>
  <si>
    <t>PT 061</t>
  </si>
  <si>
    <t>DD 5161</t>
  </si>
  <si>
    <t>1675 Douglas</t>
  </si>
  <si>
    <t>The Manufacturers Life Insurance Company</t>
  </si>
  <si>
    <r>
      <t xml:space="preserve">PO Required.  </t>
    </r>
    <r>
      <rPr>
        <sz val="9"/>
        <rFont val="Calibri"/>
        <family val="2"/>
        <scheme val="minor"/>
      </rPr>
      <t>$55/month</t>
    </r>
    <r>
      <rPr>
        <sz val="9"/>
        <color rgb="FFFF0000"/>
        <rFont val="Calibri"/>
        <family val="2"/>
        <scheme val="minor"/>
      </rPr>
      <t xml:space="preserve">
jan 26/21-tw =- cancelled - site switching to annal service provider for MBTs</t>
    </r>
  </si>
  <si>
    <t>CANCELLED - 
Jan 26/21</t>
  </si>
  <si>
    <t>ML 5761</t>
  </si>
  <si>
    <t>May-TO</t>
  </si>
  <si>
    <t>waiting for keys</t>
  </si>
  <si>
    <t>HC 8761</t>
  </si>
  <si>
    <t>QL 0271</t>
  </si>
  <si>
    <t>Z 1281</t>
  </si>
  <si>
    <t>B 881</t>
  </si>
  <si>
    <t>1901 Mt. Newton X Rd</t>
  </si>
  <si>
    <t>AZ 0591</t>
  </si>
  <si>
    <t>203 &amp; 205 Kimta Rd</t>
  </si>
  <si>
    <r>
      <rPr>
        <sz val="11"/>
        <rFont val="Calibri"/>
        <family val="2"/>
        <scheme val="minor"/>
      </rPr>
      <t xml:space="preserve"> $80/mth.  </t>
    </r>
    <r>
      <rPr>
        <sz val="11"/>
        <color rgb="FFFF0000"/>
        <rFont val="Calibri"/>
        <family val="2"/>
        <scheme val="minor"/>
      </rPr>
      <t>Monthly bell test (D)</t>
    </r>
  </si>
  <si>
    <t>CH 5402</t>
  </si>
  <si>
    <t>C 602</t>
  </si>
  <si>
    <t>2119 Oak Bay (@2mths)</t>
  </si>
  <si>
    <t xml:space="preserve"> Performed every 2 Months in  DEC, FEB, APR, JUNE, AUG, OCT</t>
  </si>
  <si>
    <t>2261 Keating X Road</t>
  </si>
  <si>
    <t>D 032</t>
  </si>
  <si>
    <t>$65/month</t>
  </si>
  <si>
    <t>2476 Mt. Newton x</t>
  </si>
  <si>
    <t>WS 5062</t>
  </si>
  <si>
    <t>T 082</t>
  </si>
  <si>
    <t>VA 382</t>
  </si>
  <si>
    <t>2902 Jacklin Road
LANGFORD</t>
  </si>
  <si>
    <t>Chew Fidelity</t>
  </si>
  <si>
    <t>2915 Douglas St</t>
  </si>
  <si>
    <t>PO Required.</t>
  </si>
  <si>
    <t>X - charge for visit -see note</t>
  </si>
  <si>
    <t>3008-3010 Washington</t>
  </si>
  <si>
    <t>3221 Cedar Hill X Rd</t>
  </si>
  <si>
    <t>328-454 Burnside</t>
  </si>
  <si>
    <t>XPP 823</t>
  </si>
  <si>
    <t>3375 Whittier Avenue</t>
  </si>
  <si>
    <r>
      <t>Cornerstone</t>
    </r>
    <r>
      <rPr>
        <sz val="11"/>
        <color rgb="FFFF0000"/>
        <rFont val="Calibri"/>
        <family val="2"/>
        <scheme val="minor"/>
      </rPr>
      <t xml:space="preserve"> (until December 20/21)</t>
    </r>
  </si>
  <si>
    <r>
      <t xml:space="preserve">$55/month
</t>
    </r>
    <r>
      <rPr>
        <sz val="9"/>
        <color rgb="FFFF0000"/>
        <rFont val="Calibri"/>
        <family val="2"/>
        <scheme val="minor"/>
      </rPr>
      <t xml:space="preserve">Cancelled - January 26/21- tw per letter dated Dec 22/21 (rec'd Jan 19/22) site sold &amp; switched property managers </t>
    </r>
  </si>
  <si>
    <t>CANCELLED- Dec 20/21, 2021</t>
  </si>
  <si>
    <t>QF 5733</t>
  </si>
  <si>
    <r>
      <t>SDM Realty</t>
    </r>
    <r>
      <rPr>
        <sz val="11"/>
        <color rgb="FFFF0000"/>
        <rFont val="Calibri"/>
        <family val="2"/>
        <scheme val="minor"/>
      </rPr>
      <t xml:space="preserve"> (new December 21/21)</t>
    </r>
    <r>
      <rPr>
        <sz val="11"/>
        <color indexed="8"/>
        <rFont val="Calibri"/>
        <family val="2"/>
        <scheme val="minor"/>
      </rPr>
      <t xml:space="preserve"> 
Jan 27/22- tw emailed PM if we will continue MBT</t>
    </r>
  </si>
  <si>
    <t>CANCELLED - Feb 10/22</t>
  </si>
  <si>
    <t>Devon (Starlight)</t>
  </si>
  <si>
    <t>XC 5193</t>
  </si>
  <si>
    <t>BT 4944</t>
  </si>
  <si>
    <t>TB 074</t>
  </si>
  <si>
    <t>500 Park Place</t>
  </si>
  <si>
    <r>
      <t xml:space="preserve">Township of Esquimalt
</t>
    </r>
    <r>
      <rPr>
        <sz val="10"/>
        <color rgb="FFFF0000"/>
        <rFont val="Calibri"/>
        <family val="2"/>
        <scheme val="minor"/>
      </rPr>
      <t>Cancelled July 13/22 (sd') Building is being torn down as per Simone.</t>
    </r>
  </si>
  <si>
    <t>XVC 0015</t>
  </si>
  <si>
    <t>Hugh &amp; McKinnon 
Realty Ltd.</t>
  </si>
  <si>
    <t>HA 615</t>
  </si>
  <si>
    <t xml:space="preserve">Pemberton (new Oct. 1/21) </t>
  </si>
  <si>
    <t>CANCELLED - Nov 29, 2021</t>
  </si>
  <si>
    <t>no testing in July or August as school is closed</t>
  </si>
  <si>
    <t>FB 065</t>
  </si>
  <si>
    <t>663 Goldstream</t>
  </si>
  <si>
    <t>MP 366</t>
  </si>
  <si>
    <t>6772 Oldfield Rd</t>
  </si>
  <si>
    <t>6776 Oldfield Rd</t>
  </si>
  <si>
    <t>703 Broughton</t>
  </si>
  <si>
    <t>R 527</t>
  </si>
  <si>
    <t>LW 217</t>
  </si>
  <si>
    <t>FI 727</t>
  </si>
  <si>
    <t>Trafalgar Management Ltd.</t>
  </si>
  <si>
    <t>$55 per month</t>
  </si>
  <si>
    <t>BL 437</t>
  </si>
  <si>
    <t>CP 057</t>
  </si>
  <si>
    <t>DP 077</t>
  </si>
  <si>
    <r>
      <t xml:space="preserve">Brown Bros
</t>
    </r>
    <r>
      <rPr>
        <sz val="9"/>
        <color rgb="FF000000"/>
        <rFont val="Calibri"/>
        <family val="2"/>
        <scheme val="minor"/>
      </rPr>
      <t>FAP serviced by T&amp;A</t>
    </r>
  </si>
  <si>
    <t>Dec-TO</t>
  </si>
  <si>
    <t>TS 777</t>
  </si>
  <si>
    <r>
      <t xml:space="preserve">Servissio - June 1/21
</t>
    </r>
    <r>
      <rPr>
        <sz val="8"/>
        <color rgb="FF000000"/>
        <rFont val="Calibri"/>
        <family val="2"/>
        <scheme val="minor"/>
      </rPr>
      <t>was Richmond Property Group</t>
    </r>
  </si>
  <si>
    <r>
      <t xml:space="preserve">$55/month.  </t>
    </r>
    <r>
      <rPr>
        <sz val="11"/>
        <color rgb="FFFF0000"/>
        <rFont val="Calibri"/>
        <family val="2"/>
        <scheme val="minor"/>
      </rPr>
      <t>Inv. 25154 for 7 mths (Nov.1/20-May31/21) to Richmond</t>
    </r>
  </si>
  <si>
    <t>Y 8</t>
  </si>
  <si>
    <t>TH 008</t>
  </si>
  <si>
    <t>N 018</t>
  </si>
  <si>
    <t>818 Broughton St</t>
  </si>
  <si>
    <t xml:space="preserve">$55/month
Cancelled - Nov 12/21 - Chad Scheidt picked up keys &amp; he will resume monthly testing. </t>
  </si>
  <si>
    <t>IP 818</t>
  </si>
  <si>
    <t>NO KEY</t>
  </si>
  <si>
    <t>831  Fisgard Street</t>
  </si>
  <si>
    <t>IM 138</t>
  </si>
  <si>
    <t>YC 638</t>
  </si>
  <si>
    <t xml:space="preserve">838 Fort </t>
  </si>
  <si>
    <t>844 Courtney St</t>
  </si>
  <si>
    <t>V 448</t>
  </si>
  <si>
    <t>TW 548</t>
  </si>
  <si>
    <t>LT 778</t>
  </si>
  <si>
    <t>909 Pembroke</t>
  </si>
  <si>
    <t>$55/month.
Cancelled May 2/22-sd'</t>
  </si>
  <si>
    <t>HG 099</t>
  </si>
  <si>
    <t>PG 419</t>
  </si>
  <si>
    <t>AA 139</t>
  </si>
  <si>
    <t>TP 839</t>
  </si>
  <si>
    <r>
      <t xml:space="preserve">Changed to $65 </t>
    </r>
    <r>
      <rPr>
        <sz val="11"/>
        <color theme="1"/>
        <rFont val="Calibri"/>
        <family val="2"/>
        <scheme val="minor"/>
      </rPr>
      <t>in 2021 - YES tw - Was TH4</t>
    </r>
  </si>
  <si>
    <t>RL 249</t>
  </si>
  <si>
    <t>VT 059</t>
  </si>
  <si>
    <r>
      <t xml:space="preserve"> $75/month (misc1) </t>
    </r>
    <r>
      <rPr>
        <b/>
        <sz val="11"/>
        <color rgb="FFFF0000"/>
        <rFont val="Calibri"/>
        <family val="2"/>
        <scheme val="minor"/>
      </rPr>
      <t>MONTHLY E/L TESTS</t>
    </r>
  </si>
  <si>
    <t>Feb#</t>
  </si>
  <si>
    <t>not done - techs sick</t>
  </si>
  <si>
    <t>April#</t>
  </si>
  <si>
    <t>March#</t>
  </si>
  <si>
    <t>July#</t>
  </si>
  <si>
    <t>May#</t>
  </si>
  <si>
    <t xml:space="preserve"> $60/mth - mthly bell test (B)</t>
  </si>
  <si>
    <t xml:space="preserve"> $75/month if special service call.  PO Required</t>
  </si>
  <si>
    <t>Annual &amp;
Monthly</t>
  </si>
  <si>
    <t>Sept#</t>
  </si>
  <si>
    <t>Oct#</t>
  </si>
  <si>
    <t>1019 Wharf</t>
  </si>
  <si>
    <t>Cancelled Dec 9/20-sd'</t>
  </si>
  <si>
    <t>CANCELLED -Dec 2020</t>
  </si>
  <si>
    <t>DD 1301</t>
  </si>
  <si>
    <t>Aug#</t>
  </si>
  <si>
    <r>
      <t xml:space="preserve">CANCELLED </t>
    </r>
    <r>
      <rPr>
        <sz val="11"/>
        <color rgb="FFFF0000"/>
        <rFont val="Calibri"/>
        <family val="2"/>
        <scheme val="minor"/>
      </rPr>
      <t>as of Feb 16/21.  No charge for Nov/20 per tw</t>
    </r>
  </si>
  <si>
    <t>Jan#</t>
  </si>
  <si>
    <t>Was W4</t>
  </si>
  <si>
    <t>CANCELLED- Dec 2020</t>
  </si>
  <si>
    <t>BV 0511</t>
  </si>
  <si>
    <t>CC 5611</t>
  </si>
  <si>
    <t>June#</t>
  </si>
  <si>
    <t xml:space="preserve">1207 Douglas  </t>
  </si>
  <si>
    <t>SDM Realty (was Colliers to July 31/19)</t>
  </si>
  <si>
    <t>tw - PO not required. Same owner but new property manager Aug 1/19 / Dec 9/20-sd' - Cancelled</t>
  </si>
  <si>
    <t>Oct*</t>
  </si>
  <si>
    <t>1209 + 1229 Clarke Road</t>
  </si>
  <si>
    <t>CENTRAL SAANICH MUNICIPALITY</t>
  </si>
  <si>
    <t>Inv. 18927 done for Dec/19</t>
  </si>
  <si>
    <t>CANCELLED-Dec 2019</t>
  </si>
  <si>
    <t>cancelled</t>
  </si>
  <si>
    <t>$65/month (A).  PO Required</t>
  </si>
  <si>
    <t>Was TH1</t>
  </si>
  <si>
    <t>UU 2521</t>
  </si>
  <si>
    <t>ZZ 7041</t>
  </si>
  <si>
    <t>BB 9141</t>
  </si>
  <si>
    <t>Nov#</t>
  </si>
  <si>
    <t>Nov* &amp;
Oct#</t>
  </si>
  <si>
    <t>X/Y</t>
  </si>
  <si>
    <r>
      <t xml:space="preserve">PO Required.  </t>
    </r>
    <r>
      <rPr>
        <sz val="11"/>
        <rFont val="Calibri"/>
        <family val="2"/>
        <scheme val="minor"/>
      </rPr>
      <t>$55/month</t>
    </r>
  </si>
  <si>
    <t>PP 0591</t>
  </si>
  <si>
    <t xml:space="preserve"> $80/mth.  Monthly bell test (D)</t>
  </si>
  <si>
    <t>St. Patrick's Church/
St. Clair's Villa</t>
  </si>
  <si>
    <t>PO Required.  Was W4</t>
  </si>
  <si>
    <t>3011  Merchant Way</t>
  </si>
  <si>
    <t>328-454 Burnside, 3528-3638 Tillicum</t>
  </si>
  <si>
    <t>Quoted $195/month - tw - cancelled - taught site Nov /20</t>
  </si>
  <si>
    <t>CANCELLED-Nov 2020</t>
  </si>
  <si>
    <t>BS 823</t>
  </si>
  <si>
    <r>
      <t xml:space="preserve">$55/month </t>
    </r>
    <r>
      <rPr>
        <sz val="11"/>
        <color rgb="FFFF0000"/>
        <rFont val="Calibri"/>
        <family val="2"/>
        <scheme val="minor"/>
      </rPr>
      <t>PO 700000</t>
    </r>
  </si>
  <si>
    <t>XR 0163</t>
  </si>
  <si>
    <t>CHW 5193</t>
  </si>
  <si>
    <t xml:space="preserve">609 Broughton   </t>
  </si>
  <si>
    <t>655 - 671 Fort Street</t>
  </si>
  <si>
    <t>Burr Properties Ltd.</t>
  </si>
  <si>
    <t>Inv. 24078 for 7 months (Nov/20 - May 31/21)</t>
  </si>
  <si>
    <t>LC 556</t>
  </si>
  <si>
    <t>709 Yates Street</t>
  </si>
  <si>
    <t>QQ 727</t>
  </si>
  <si>
    <t xml:space="preserve">765-777 Broughton  </t>
  </si>
  <si>
    <t xml:space="preserve"> Cancelled March 2021 after monthly - inv.23736 Nov.1/20-Mar.31/21</t>
  </si>
  <si>
    <t>SB 567</t>
  </si>
  <si>
    <t>KK 077</t>
  </si>
  <si>
    <t>Nov - TO</t>
  </si>
  <si>
    <t>825-827 Fort Street</t>
  </si>
  <si>
    <t>Servissio Property Service Ltd.</t>
  </si>
  <si>
    <r>
      <t xml:space="preserve">$55/month  </t>
    </r>
    <r>
      <rPr>
        <sz val="11"/>
        <color rgb="FFFF0000"/>
        <rFont val="Calibri"/>
        <family val="2"/>
        <scheme val="minor"/>
      </rPr>
      <t>No annual done in 2021</t>
    </r>
  </si>
  <si>
    <t>CANCELLED
as of Oct 28/21</t>
  </si>
  <si>
    <t>Jan - TO</t>
  </si>
  <si>
    <t>Mar#</t>
  </si>
  <si>
    <t>VV 419</t>
  </si>
  <si>
    <t>Rudi Denys</t>
  </si>
  <si>
    <t>Quoted $55/month.  Change to $65 in 2021 - YES tw - Was TH4</t>
  </si>
  <si>
    <t>#103-4475 Viewmont, Saanich</t>
  </si>
  <si>
    <r>
      <rPr>
        <sz val="11"/>
        <color rgb="FFFF0000"/>
        <rFont val="Calibri"/>
        <family val="2"/>
        <scheme val="minor"/>
      </rPr>
      <t xml:space="preserve"> $75/month</t>
    </r>
    <r>
      <rPr>
        <sz val="11"/>
        <color theme="3"/>
        <rFont val="Calibri"/>
        <family val="2"/>
        <scheme val="minor"/>
      </rPr>
      <t xml:space="preserve"> </t>
    </r>
    <r>
      <rPr>
        <b/>
        <sz val="11"/>
        <color rgb="FF7030A0"/>
        <rFont val="Calibri"/>
        <family val="2"/>
        <scheme val="minor"/>
      </rPr>
      <t>MONTHLY E/L TESTS</t>
    </r>
  </si>
  <si>
    <r>
      <t>X</t>
    </r>
    <r>
      <rPr>
        <b/>
        <sz val="7"/>
        <rFont val="Arial"/>
        <family val="2"/>
      </rPr>
      <t>-cancelled</t>
    </r>
  </si>
  <si>
    <t>UV 10</t>
  </si>
  <si>
    <t>SITE SWITCHED TO CAPITAL CITY AS OF NOV 2013.</t>
  </si>
  <si>
    <t>OO 001</t>
  </si>
  <si>
    <r>
      <t xml:space="preserve">PO Required. </t>
    </r>
    <r>
      <rPr>
        <sz val="11"/>
        <rFont val="Calibri"/>
        <family val="2"/>
        <scheme val="minor"/>
      </rPr>
      <t xml:space="preserve"> </t>
    </r>
  </si>
  <si>
    <t>NO. Techs sick</t>
  </si>
  <si>
    <t>bill @ $60/mth - mthly bell test (B)</t>
  </si>
  <si>
    <t>billed for nov. 1/14-jan. 28/15 inv.9887</t>
  </si>
  <si>
    <t>QR 5001</t>
  </si>
  <si>
    <t>1006 - 1010 Government</t>
  </si>
  <si>
    <r>
      <t>under construction, PANEL REMOVED MARCH 2013.</t>
    </r>
    <r>
      <rPr>
        <sz val="8"/>
        <color rgb="FFFF0000"/>
        <rFont val="Arial"/>
        <family val="2"/>
      </rPr>
      <t xml:space="preserve"> Inv.6427 billed to Mar.31/13 </t>
    </r>
  </si>
  <si>
    <r>
      <t xml:space="preserve"> $75/month if special service call. </t>
    </r>
    <r>
      <rPr>
        <sz val="11"/>
        <color rgb="FFFF0000"/>
        <rFont val="Calibri"/>
        <family val="2"/>
        <scheme val="minor"/>
      </rPr>
      <t xml:space="preserve"> PO Required</t>
    </r>
  </si>
  <si>
    <t>Y***</t>
  </si>
  <si>
    <t>A - annual changed</t>
  </si>
  <si>
    <t>x-cancelled</t>
  </si>
  <si>
    <r>
      <t>X-</t>
    </r>
    <r>
      <rPr>
        <b/>
        <sz val="7"/>
        <rFont val="Arial"/>
        <family val="2"/>
      </rPr>
      <t xml:space="preserve"> tech sick, cancelled</t>
    </r>
  </si>
  <si>
    <t>see note re: invoicing - N/C</t>
  </si>
  <si>
    <t>$55 per month as quoted jan 2020</t>
  </si>
  <si>
    <t>cancelled July 26/12 tw-billed to June 30/12 inv.5115</t>
  </si>
  <si>
    <t xml:space="preserve">10461 Resthaven </t>
  </si>
  <si>
    <t>cancelled July 26/12 tw-billed to June 30/12 inv. 5116</t>
  </si>
  <si>
    <t>1064 Beverly Place</t>
  </si>
  <si>
    <t>Duttons &amp; Co.</t>
  </si>
  <si>
    <r>
      <t xml:space="preserve">50/ month.  Nov/18 (ao) did not do testing in Mar/18 - confirmed by cv - cancelled March 19/19-tw - INVOICE FOR NOV.1/18-MARCH 31/19- 4 MONTHS. </t>
    </r>
    <r>
      <rPr>
        <sz val="8"/>
        <color rgb="FFFF0000"/>
        <rFont val="Arial"/>
        <family val="2"/>
      </rPr>
      <t xml:space="preserve"> Mar.19/19 ao Inv. 17518 for 4 months</t>
    </r>
  </si>
  <si>
    <t>MT 4601</t>
  </si>
  <si>
    <t>X- cancelled</t>
  </si>
  <si>
    <r>
      <t xml:space="preserve">switched to Capital City - March 2013. </t>
    </r>
    <r>
      <rPr>
        <sz val="8"/>
        <color rgb="FFFF0000"/>
        <rFont val="Arial"/>
        <family val="2"/>
      </rPr>
      <t>Inv. 8168 sent Feb. 28/14 for Nov. 1/13 - Feb. 28/14</t>
    </r>
  </si>
  <si>
    <t>new 2017 -invoiced in Oct (was paid monthly) @ $50/mth (ext/el only)</t>
  </si>
  <si>
    <t>CANCELLED JUNE 10/14 - inv.8508 Nov. 1/13-May 31/14</t>
  </si>
  <si>
    <t>Dec. 31/16 changed to Equitex from Larry Woolsey.  Charged Equitex for Nov/16 &amp; Jan/17 per note on call slip 13415</t>
  </si>
  <si>
    <t>S 5711</t>
  </si>
  <si>
    <t>1205 Broad Street/650 View Street</t>
  </si>
  <si>
    <t>Colliers (now with Newport)</t>
  </si>
  <si>
    <t>CANCELLED MAR 2012</t>
  </si>
  <si>
    <t xml:space="preserve">1205 Broad Street/650 View Street    </t>
  </si>
  <si>
    <t>Cancelled apr.30/15. invoiced for 6 months (nov. 1/14-apr.30/15) inv. 10140</t>
  </si>
  <si>
    <t>tw - PO not required. Same owner but new property manager Aug 1/19</t>
  </si>
  <si>
    <t xml:space="preserve">1223 Johnson                        </t>
  </si>
  <si>
    <t>Complete Residential (was Cornerstone until August 31, 2019)</t>
  </si>
  <si>
    <t>UB 4321</t>
  </si>
  <si>
    <t>1250 Quadra</t>
  </si>
  <si>
    <r>
      <t xml:space="preserve">trained on monthly bell test procedure - Mar 13/13. </t>
    </r>
    <r>
      <rPr>
        <sz val="8"/>
        <color rgb="FFFF0000"/>
        <rFont val="Arial"/>
        <family val="2"/>
      </rPr>
      <t>billed for Nov. 1/12-Feb. 28/13 inv.6351</t>
    </r>
  </si>
  <si>
    <t>XSS 0521</t>
  </si>
  <si>
    <t>1460 Pandora / 1531 Elford</t>
  </si>
  <si>
    <t>IK 0641</t>
  </si>
  <si>
    <t>BUILDING CANCELLED</t>
  </si>
  <si>
    <t xml:space="preserve">Start Feb 2020 </t>
  </si>
  <si>
    <t>Detlef Eupen</t>
  </si>
  <si>
    <t>CANCELLED JULY 6, KEYS PICKED UP JULY 6/20 BY DETLEF</t>
  </si>
  <si>
    <t>WL 1051</t>
  </si>
  <si>
    <t>1512 Keating X Road, C. Saanich</t>
  </si>
  <si>
    <t>AO Quoted $65/month Feb. 27/20 email</t>
  </si>
  <si>
    <t xml:space="preserve">1551 Cedar Hill X Rd            </t>
  </si>
  <si>
    <r>
      <t xml:space="preserve">TRAINED NOV 28/13, keep keys in extra binder. </t>
    </r>
    <r>
      <rPr>
        <sz val="8"/>
        <color rgb="FFFF0000"/>
        <rFont val="Arial"/>
        <family val="2"/>
      </rPr>
      <t>Did not do in nov/13. invoiced till end of oct/13</t>
    </r>
  </si>
  <si>
    <t>CANCELLED Mar. 1/18 - billed for 4 months nov.1/17-feb.28/18 (Mar. 1/18)</t>
  </si>
  <si>
    <t>55/month as quotes on invoice</t>
  </si>
  <si>
    <r>
      <t xml:space="preserve">x </t>
    </r>
    <r>
      <rPr>
        <b/>
        <sz val="6"/>
        <rFont val="Arial"/>
        <family val="2"/>
      </rPr>
      <t>annual done in August</t>
    </r>
  </si>
  <si>
    <t>CANCELLED OCT.31/14</t>
  </si>
  <si>
    <t xml:space="preserve">PO Required </t>
  </si>
  <si>
    <t>ANNUAL - TO</t>
  </si>
  <si>
    <r>
      <t>NA-</t>
    </r>
    <r>
      <rPr>
        <sz val="7"/>
        <rFont val="Arial"/>
        <family val="2"/>
      </rPr>
      <t xml:space="preserve"> site changed elec rm key- new key requested Oct 20</t>
    </r>
  </si>
  <si>
    <r>
      <t>NA -</t>
    </r>
    <r>
      <rPr>
        <sz val="10"/>
        <rFont val="Arial"/>
        <family val="2"/>
      </rPr>
      <t xml:space="preserve"> </t>
    </r>
    <r>
      <rPr>
        <sz val="7"/>
        <rFont val="Arial"/>
        <family val="2"/>
      </rPr>
      <t>no key to elec room to Cantec emailed Nov 10</t>
    </r>
  </si>
  <si>
    <r>
      <t>NA-</t>
    </r>
    <r>
      <rPr>
        <sz val="7"/>
        <rFont val="Arial"/>
        <family val="2"/>
      </rPr>
      <t xml:space="preserve"> site changed elec rm key</t>
    </r>
  </si>
  <si>
    <t>new 2017 -invoiced in Oct (was paid monthly) @ $90/mth (fa/el/ext)</t>
  </si>
  <si>
    <t>s</t>
  </si>
  <si>
    <t xml:space="preserve"> Performed every 2 Months in OCT, DEC, FEB, APR, JUNE, AUG, OCT</t>
  </si>
  <si>
    <t>PO REQUIRED</t>
  </si>
  <si>
    <t xml:space="preserve">2170 Mt.Newton X                                              </t>
  </si>
  <si>
    <t>new 2017 -invoiced in Oct (was paid monthly) @ $90/mth (fa/ext only)</t>
  </si>
  <si>
    <t>PO REQUIRED, cancel as of December 31/14</t>
  </si>
  <si>
    <t>225 Menzies Street</t>
  </si>
  <si>
    <t>Inv. 18964 for Nov/19 - Jan/20.  Cancelled as of Feb. 1/20</t>
  </si>
  <si>
    <t>VB 522</t>
  </si>
  <si>
    <t>2261 Keating X Road, C. Saanich</t>
  </si>
  <si>
    <r>
      <t xml:space="preserve"> </t>
    </r>
    <r>
      <rPr>
        <sz val="11"/>
        <rFont val="Calibri"/>
        <family val="2"/>
        <scheme val="minor"/>
      </rPr>
      <t>$65/MONTH</t>
    </r>
  </si>
  <si>
    <t>2311 Mills Road, SIDNEY</t>
  </si>
  <si>
    <t>$65/month (new Aug 2020)</t>
  </si>
  <si>
    <t>Bonnie will provide keys</t>
  </si>
  <si>
    <t>2440 Oakville Avenue
SIDNEY</t>
  </si>
  <si>
    <t>$65/month (new 2020)</t>
  </si>
  <si>
    <r>
      <rPr>
        <sz val="8"/>
        <color rgb="FFFF0000"/>
        <rFont val="Arial"/>
        <family val="2"/>
      </rPr>
      <t xml:space="preserve">Inv. 4838 pd to Feb.29/12 </t>
    </r>
    <r>
      <rPr>
        <sz val="8"/>
        <color rgb="FF00B050"/>
        <rFont val="Arial"/>
        <family val="2"/>
      </rPr>
      <t xml:space="preserve">- 4838 cancelled - billing 11 mths to Firm.  </t>
    </r>
    <r>
      <rPr>
        <sz val="8"/>
        <rFont val="Arial"/>
        <family val="2"/>
      </rPr>
      <t/>
    </r>
  </si>
  <si>
    <r>
      <rPr>
        <sz val="8"/>
        <color rgb="FFFF0000"/>
        <rFont val="Arial"/>
        <family val="2"/>
      </rPr>
      <t>cancelled Sept. 24/12 tw-billed to Aug.31/12 inv. 5378</t>
    </r>
    <r>
      <rPr>
        <sz val="11"/>
        <color theme="1"/>
        <rFont val="Calibri"/>
        <family val="2"/>
        <scheme val="minor"/>
      </rPr>
      <t/>
    </r>
  </si>
  <si>
    <t>X - closed</t>
  </si>
  <si>
    <t>Reliance Properties</t>
  </si>
  <si>
    <t>OH HOLD</t>
  </si>
  <si>
    <t>YY 13</t>
  </si>
  <si>
    <t>CANCELLED- DEC 2012</t>
  </si>
  <si>
    <t>328-454 BURNSIDE, 3528-3638 TILLICUM</t>
  </si>
  <si>
    <t>PROLINE</t>
  </si>
  <si>
    <t>Quoted $195/month</t>
  </si>
  <si>
    <t>3301 Douglas</t>
  </si>
  <si>
    <t>by site as of Nov/13</t>
  </si>
  <si>
    <t>N/C</t>
  </si>
  <si>
    <r>
      <rPr>
        <b/>
        <sz val="10"/>
        <rFont val="Arial"/>
        <family val="2"/>
      </rPr>
      <t>X</t>
    </r>
    <r>
      <rPr>
        <b/>
        <sz val="7"/>
        <rFont val="Arial"/>
        <family val="2"/>
      </rPr>
      <t>-new panel see note</t>
    </r>
  </si>
  <si>
    <t>PO Required, CANCEL AS OF December 1/15. Inv. 11237 for Nov/15</t>
  </si>
  <si>
    <t>Start March 2020</t>
  </si>
  <si>
    <t xml:space="preserve">370-380 Waterfront            </t>
  </si>
  <si>
    <t>JUNE 16/17- tw- site switched, cancelled monthly as well,  returning keys to Hutton.  Billed 7 months on inv. 14163</t>
  </si>
  <si>
    <t xml:space="preserve">3939 Quadra     </t>
  </si>
  <si>
    <t xml:space="preserve">Jorjorian </t>
  </si>
  <si>
    <t>406 Simcoe</t>
  </si>
  <si>
    <t>August 25/17- per email from Heather Z. Site will do own testing. Invoice for July &amp; August 2017</t>
  </si>
  <si>
    <t xml:space="preserve">410 Garbally                                           </t>
  </si>
  <si>
    <r>
      <t xml:space="preserve">new PM as of Dec 1, 2012, TRAINED NOV 18/13, keep keys in extra binder. </t>
    </r>
    <r>
      <rPr>
        <sz val="8"/>
        <color rgb="FFFF0000"/>
        <rFont val="Arial"/>
        <family val="2"/>
      </rPr>
      <t>Inv.7167 till end of oct/13</t>
    </r>
  </si>
  <si>
    <t>EF 014/514</t>
  </si>
  <si>
    <t xml:space="preserve">415 Dunedin                            </t>
  </si>
  <si>
    <r>
      <t xml:space="preserve">new PM as of Dec 1, 2012, TRAINED NOV 18/13, keep keys in extra binder. </t>
    </r>
    <r>
      <rPr>
        <sz val="8"/>
        <color rgb="FFFF0000"/>
        <rFont val="Arial"/>
        <family val="2"/>
      </rPr>
      <t>Inv. 7168 till end of oct/13</t>
    </r>
  </si>
  <si>
    <t>na- door broken</t>
  </si>
  <si>
    <t>PO Required, CANCEL AS OF December 1/15. Inv. 11235 for Nov/15</t>
  </si>
  <si>
    <t>OCT/13 - SITE SOLD TO CAPREIT USES OTHER SERVICE PROVIDER</t>
  </si>
  <si>
    <t>PO Required, CANCEL AS OF December 1/15. Inv. 11236 for Nov/15</t>
  </si>
  <si>
    <t>4420 Chatterton Way, Saanich</t>
  </si>
  <si>
    <r>
      <rPr>
        <sz val="8"/>
        <rFont val="Arial"/>
        <family val="2"/>
      </rPr>
      <t>PO REQUIRED</t>
    </r>
    <r>
      <rPr>
        <sz val="8"/>
        <color rgb="FFFF0000"/>
        <rFont val="Arial"/>
        <family val="2"/>
      </rPr>
      <t xml:space="preserve"> Inv.6992 billed to Aug. 31/13, SOLD TO CAPREIT, USES NATIONAL SERVICE PROVIDER</t>
    </r>
  </si>
  <si>
    <t>WW 344</t>
  </si>
  <si>
    <t>468 Belleville</t>
  </si>
  <si>
    <t>Mar- Oct 2012</t>
  </si>
  <si>
    <t xml:space="preserve">NO. Techs couldn't find keys. </t>
  </si>
  <si>
    <r>
      <t>50 &amp; 60 Bastion</t>
    </r>
    <r>
      <rPr>
        <b/>
        <sz val="10"/>
        <rFont val="Arial"/>
        <family val="2"/>
      </rPr>
      <t>/</t>
    </r>
    <r>
      <rPr>
        <sz val="10"/>
        <rFont val="Arial"/>
        <family val="2"/>
      </rPr>
      <t xml:space="preserve"> 1200 Government    </t>
    </r>
  </si>
  <si>
    <t>CANCEL AS OF NOV 2014 - SITE TO START DOING OWN TESTING.</t>
  </si>
  <si>
    <t>Keys at Sour Pickle</t>
  </si>
  <si>
    <t>March- TO</t>
  </si>
  <si>
    <t xml:space="preserve">Brian McLoughlin </t>
  </si>
  <si>
    <t>Inv.5830 pd to Oct.31/13 @ $40/mth, CANCELLED APRIL 2014 - inv. 8284 Nov. 1/13 - Mar. 31/14</t>
  </si>
  <si>
    <t>NO KEY, BSMT DOOR UNLOCKED</t>
  </si>
  <si>
    <t xml:space="preserve">530 Fraser                                                         </t>
  </si>
  <si>
    <t>new 2017 -invoiced in Oct (was paid monthly) @ $130/mth (fa/el/ext)</t>
  </si>
  <si>
    <t>535 Yates Street</t>
  </si>
  <si>
    <r>
      <t>CMF Holdings Ltd. (</t>
    </r>
    <r>
      <rPr>
        <sz val="8"/>
        <color indexed="8"/>
        <rFont val="Arial"/>
        <family val="2"/>
      </rPr>
      <t>was Allied Properties Reit)</t>
    </r>
  </si>
  <si>
    <r>
      <rPr>
        <sz val="8"/>
        <color theme="6" tint="-0.249977111117893"/>
        <rFont val="Arial"/>
        <family val="2"/>
      </rPr>
      <t>Inv. 12440 billed for Nov. 1/15 - July 31/16</t>
    </r>
    <r>
      <rPr>
        <sz val="8"/>
        <color rgb="FFFF0000"/>
        <rFont val="Arial"/>
        <family val="2"/>
      </rPr>
      <t xml:space="preserve">
CMF- as of Aug 2, 2016.  Inv. 12750 Aug.1/16-Oct.31/16.  Inv. 13582 Dec/16 &amp; Feb/17
</t>
    </r>
  </si>
  <si>
    <t>WW 535</t>
  </si>
  <si>
    <t>cancelled - invoiced Feb/17 inv#13582</t>
  </si>
  <si>
    <t>546 Pandora / 3 Fan Tan Alley</t>
  </si>
  <si>
    <t>cancelled October 25/18 by Shannon Rae (email)</t>
  </si>
  <si>
    <t>TU 645</t>
  </si>
  <si>
    <t>595 Pandora</t>
  </si>
  <si>
    <r>
      <t xml:space="preserve">TRAINED NOV 28/13, keep keys in extra binder. </t>
    </r>
    <r>
      <rPr>
        <sz val="8"/>
        <color rgb="FFFF0000"/>
        <rFont val="Arial"/>
        <family val="2"/>
      </rPr>
      <t>Did not do in nov/13. invoiced till end of sept/13</t>
    </r>
  </si>
  <si>
    <t>613 Pandora</t>
  </si>
  <si>
    <r>
      <t xml:space="preserve">CANCELLED MARCH 27/14 PER DENIS FREDETTE. </t>
    </r>
    <r>
      <rPr>
        <sz val="8"/>
        <color rgb="FFFF0000"/>
        <rFont val="Arial"/>
        <family val="2"/>
      </rPr>
      <t>Inv.8054 sent Mar. 4/14 for Nov.1/13-Feb.28/14</t>
    </r>
  </si>
  <si>
    <t>new 2017 -invoiced in Oct (was paid monthly) @ $50/mth (fa only)</t>
  </si>
  <si>
    <t>site to start own testing November 2014 - cancelled (please change active to Cancelled under status once invoiced :) - tw&gt;&gt;&gt;</t>
  </si>
  <si>
    <t>X- SCHOOL CLOSED</t>
  </si>
  <si>
    <t>X- School closed</t>
  </si>
  <si>
    <t>639 Foul Bay Road</t>
  </si>
  <si>
    <t>Mrs A Hryb c/o Taras Hryb</t>
  </si>
  <si>
    <r>
      <t xml:space="preserve"> </t>
    </r>
    <r>
      <rPr>
        <sz val="8"/>
        <color rgb="FFFF0000"/>
        <rFont val="Arial"/>
        <family val="2"/>
      </rPr>
      <t>Inv. 11690 billed Nov. 1/15-Mar. 31/16</t>
    </r>
  </si>
  <si>
    <t>site open</t>
  </si>
  <si>
    <t>Started Sept 2020</t>
  </si>
  <si>
    <t>707 Courtney</t>
  </si>
  <si>
    <t>@ $112.50/mth</t>
  </si>
  <si>
    <t>Pemberton Holmes DVN Investments</t>
  </si>
  <si>
    <t>CANCELLED AS OF OCT.31/14</t>
  </si>
  <si>
    <t>X - site has been rekeyed/fob we did not have updated set</t>
  </si>
  <si>
    <t>710 Queens Avenue</t>
  </si>
  <si>
    <t>Victoria Cool Aid Society</t>
  </si>
  <si>
    <t>Cancelled in Dec, Site will do their own</t>
  </si>
  <si>
    <t>NO KEY STAFFED 24/7</t>
  </si>
  <si>
    <r>
      <t>NA -</t>
    </r>
    <r>
      <rPr>
        <b/>
        <sz val="8"/>
        <rFont val="Arial"/>
        <family val="2"/>
      </rPr>
      <t xml:space="preserve"> door handle broken</t>
    </r>
  </si>
  <si>
    <t>Riser Realty (was League Holdings)</t>
  </si>
  <si>
    <t xml:space="preserve"> (bill $79/month) start November 2013 PER TL. New owners effective August 22, 2015</t>
  </si>
  <si>
    <t>711 Johnson</t>
  </si>
  <si>
    <t>York Hotel c/o Beth's Bookeeping</t>
  </si>
  <si>
    <t>SS 117</t>
  </si>
  <si>
    <r>
      <t xml:space="preserve">X- </t>
    </r>
    <r>
      <rPr>
        <b/>
        <sz val="6"/>
        <color theme="1"/>
        <rFont val="Arial"/>
        <family val="2"/>
      </rPr>
      <t>CFP &amp; electrician onsite working on FA</t>
    </r>
  </si>
  <si>
    <r>
      <rPr>
        <sz val="8"/>
        <color rgb="FFFF0000"/>
        <rFont val="Arial"/>
        <family val="2"/>
      </rPr>
      <t xml:space="preserve">Cancelled by PCC, </t>
    </r>
    <r>
      <rPr>
        <sz val="8"/>
        <color theme="3" tint="-0.249977111117893"/>
        <rFont val="Arial"/>
        <family val="2"/>
      </rPr>
      <t>requested to resume August per Jim Karakai requires monthly PO</t>
    </r>
  </si>
  <si>
    <t>Workplace Solutions Inc. (WSI)</t>
  </si>
  <si>
    <r>
      <t xml:space="preserve">CANCELLED - MARCH 27/14 - PER DENIS FREDETTE - site sold to the City of Victoria
requested to resume August 2013 per Jim Karakai requires monthly PO. </t>
    </r>
    <r>
      <rPr>
        <sz val="8"/>
        <color rgb="FFFF0000"/>
        <rFont val="Arial"/>
        <family val="2"/>
      </rPr>
      <t>Inv.8150 sent Apr.11/14 for Nov.1/13-Mar.31/14</t>
    </r>
  </si>
  <si>
    <r>
      <t>X***</t>
    </r>
    <r>
      <rPr>
        <b/>
        <sz val="7"/>
        <rFont val="Arial"/>
        <family val="2"/>
      </rPr>
      <t xml:space="preserve"> </t>
    </r>
    <r>
      <rPr>
        <sz val="7"/>
        <rFont val="Arial"/>
        <family val="2"/>
      </rPr>
      <t>see comment</t>
    </r>
  </si>
  <si>
    <r>
      <t xml:space="preserve">??? </t>
    </r>
    <r>
      <rPr>
        <b/>
        <sz val="8"/>
        <rFont val="Arial"/>
        <family val="2"/>
      </rPr>
      <t>SEE COMMENT</t>
    </r>
  </si>
  <si>
    <t>CANCELLED- Inv. 4888 Nov. 1/11 - Apr. 30/12
WAS W1</t>
  </si>
  <si>
    <t>734-736 Broughton</t>
  </si>
  <si>
    <t xml:space="preserve">Breakwater Realty </t>
  </si>
  <si>
    <t>monthly rate $50</t>
  </si>
  <si>
    <t>IGW Property… c/o  Riser Realty</t>
  </si>
  <si>
    <r>
      <t xml:space="preserve">NEW APRIL 2014. </t>
    </r>
    <r>
      <rPr>
        <sz val="8"/>
        <color rgb="FFFF0000"/>
        <rFont val="Arial"/>
        <family val="2"/>
      </rPr>
      <t>Cancelled</t>
    </r>
    <r>
      <rPr>
        <sz val="8"/>
        <color indexed="8"/>
        <rFont val="Arial"/>
        <family val="2"/>
      </rPr>
      <t xml:space="preserve">  </t>
    </r>
    <r>
      <rPr>
        <sz val="8"/>
        <color rgb="FFFF0000"/>
        <rFont val="Arial"/>
        <family val="2"/>
      </rPr>
      <t>inv. 8510 Apr.1/14-June30/14. Property sold June 23/14</t>
    </r>
  </si>
  <si>
    <t>Breakwater Realty Inc.</t>
  </si>
  <si>
    <t>quoted $55/month</t>
  </si>
  <si>
    <t>SJ 747</t>
  </si>
  <si>
    <r>
      <t xml:space="preserve">754 Fort </t>
    </r>
    <r>
      <rPr>
        <sz val="8"/>
        <color indexed="8"/>
        <rFont val="Arial"/>
        <family val="2"/>
      </rPr>
      <t xml:space="preserve"> (was 752-756)</t>
    </r>
  </si>
  <si>
    <r>
      <t xml:space="preserve">CMF Holdings Ltd. </t>
    </r>
    <r>
      <rPr>
        <sz val="8"/>
        <color indexed="8"/>
        <rFont val="Arial"/>
        <family val="2"/>
      </rPr>
      <t>(was Allied Properties Reit)</t>
    </r>
  </si>
  <si>
    <t xml:space="preserve"> Inv. 12439 billed for Nov. 1/15 - July 31/16.  CMF- as of Aug 2, 2016.  Inv. 12751 Aug.1/16-Oct.31/16.  Inv. 13583 Nov.&amp;Dec/16 &amp; Feb/17</t>
  </si>
  <si>
    <t>TRAINED APRIL 2013 WAS W1</t>
  </si>
  <si>
    <t>Nov/19-Feb/20 @ $55.  Aug/20-Oct/20 @ $80</t>
  </si>
  <si>
    <t xml:space="preserve">777 Fort      </t>
  </si>
  <si>
    <t>Colliers(</t>
  </si>
  <si>
    <t>Allied Properties Reit</t>
  </si>
  <si>
    <t>PO required</t>
  </si>
  <si>
    <t>812 Wharf Street</t>
  </si>
  <si>
    <r>
      <t xml:space="preserve">CANCELLED - MARCH 27/14 - PER DENIS FREDETTE
requested to resume August 2013 per Jim Karakai requires monthly PO. </t>
    </r>
    <r>
      <rPr>
        <sz val="8"/>
        <color rgb="FFFF0000"/>
        <rFont val="Arial"/>
        <family val="2"/>
      </rPr>
      <t>Inv.8148 sent Apr.11/14 for Nov.1/13-Feb.28/14</t>
    </r>
  </si>
  <si>
    <t>821 Princess</t>
  </si>
  <si>
    <t>Josef Krajc</t>
  </si>
  <si>
    <t>Cancelled ENDING JAN 31/20.  Inv. 18888 for Nov. 1/19 - Jan. 31/20</t>
  </si>
  <si>
    <t>XR 128</t>
  </si>
  <si>
    <t>WA 818</t>
  </si>
  <si>
    <t>.</t>
  </si>
  <si>
    <t xml:space="preserve">1,000,001 BC Ltd </t>
  </si>
  <si>
    <t>CANCELLED - billed for Nov. 1/18 - Apr. 30/19 on inv. 17703 (ao)</t>
  </si>
  <si>
    <r>
      <t xml:space="preserve">trained on monthly bell test procedure - Mar 13/13. </t>
    </r>
    <r>
      <rPr>
        <sz val="8"/>
        <color rgb="FFFF0000"/>
        <rFont val="Arial"/>
        <family val="2"/>
      </rPr>
      <t>billed for Nov. 1/12-Feb. 28/13 inv.6352</t>
    </r>
  </si>
  <si>
    <t>877 Goldstream Avenue, LANGFORD</t>
  </si>
  <si>
    <t>903-911 Yates &amp; 990 View</t>
  </si>
  <si>
    <t>940 Fort St</t>
  </si>
  <si>
    <t>Europort</t>
  </si>
  <si>
    <t>Starting August 2013</t>
  </si>
  <si>
    <t>SZ 049</t>
  </si>
  <si>
    <t>942 Preston Way, LANGFORD</t>
  </si>
  <si>
    <t>Quoted $55/month.  Change to $65 in 2021 - YES tw</t>
  </si>
  <si>
    <t>Dec 2014 -taught monthly, need to invoice for training and november monthly</t>
  </si>
  <si>
    <r>
      <t xml:space="preserve"> </t>
    </r>
    <r>
      <rPr>
        <sz val="8"/>
        <rFont val="Arial"/>
        <family val="2"/>
      </rPr>
      <t>$65/MONTH</t>
    </r>
  </si>
  <si>
    <t>CANCELLED AUG. 31/19 (AO) INV. 18268</t>
  </si>
  <si>
    <t>945 McClure Street</t>
  </si>
  <si>
    <t>YL 549</t>
  </si>
  <si>
    <t xml:space="preserve">CDI College - Inv. 14910 sent to CRD (2017)             </t>
  </si>
  <si>
    <t>JULY/17 (tw)- ON HOLD.  Site possibly switching to different service provider.  Letter cancelling service not yet received.</t>
  </si>
  <si>
    <t>9810 Seventh Street
SIDNEY</t>
  </si>
  <si>
    <t>Quotes $65 + trip charge $120 = $185 July 2020 as per TL</t>
  </si>
  <si>
    <t>Training session</t>
  </si>
  <si>
    <t>9824-9830 Fourth Street, SIDNEY</t>
  </si>
  <si>
    <t>TW - $65/month</t>
  </si>
  <si>
    <t>9924 Third Street, SIDNEY</t>
  </si>
  <si>
    <t>Sep</t>
  </si>
  <si>
    <r>
      <t xml:space="preserve">STATUS- </t>
    </r>
    <r>
      <rPr>
        <b/>
        <sz val="8"/>
        <rFont val="Arial"/>
        <family val="2"/>
      </rPr>
      <t>(ACTIVE, CANCELLED, ON HOLD)</t>
    </r>
  </si>
  <si>
    <r>
      <t xml:space="preserve">Y- yes 
X - no
</t>
    </r>
    <r>
      <rPr>
        <b/>
        <sz val="10"/>
        <color rgb="FFFF0000"/>
        <rFont val="Arial"/>
        <family val="2"/>
      </rPr>
      <t>N/A- no access</t>
    </r>
  </si>
  <si>
    <t xml:space="preserve"> @ $50/mth, recommence June 2013</t>
  </si>
  <si>
    <t>Pemberton Holmes (was Colliers)</t>
  </si>
  <si>
    <t>switched from Colliers Dec 1/2014</t>
  </si>
  <si>
    <t>Greater Victoria Harbour Authority</t>
  </si>
  <si>
    <t>702 Fort</t>
  </si>
  <si>
    <t>Cactus Club</t>
  </si>
  <si>
    <t>MBT- start Feb 2017 - now colliers.
building sold effective Nov 17/16. monthly testing cancelled</t>
  </si>
  <si>
    <t>Bill for Sept/15</t>
  </si>
  <si>
    <t xml:space="preserve"> Performed every 2 Months- OCT, DEC, FEB , APR, JUNE, AUG, OCT</t>
  </si>
  <si>
    <t>1,000,001 BC Ltd (new March 2015)</t>
  </si>
  <si>
    <t>Started again Oct/15 - billed for 12 mths</t>
  </si>
  <si>
    <r>
      <t xml:space="preserve">Richmond </t>
    </r>
    <r>
      <rPr>
        <sz val="9"/>
        <color indexed="8"/>
        <rFont val="Arial"/>
        <family val="2"/>
      </rPr>
      <t/>
    </r>
  </si>
  <si>
    <r>
      <t xml:space="preserve">inv. 11568 for Nov &amp; Dec. 2015 to Gill-Am.  </t>
    </r>
    <r>
      <rPr>
        <sz val="8"/>
        <rFont val="Arial"/>
        <family val="2"/>
      </rPr>
      <t>Richmond  as of January 1/2016</t>
    </r>
  </si>
  <si>
    <t xml:space="preserve"> (was Riser) </t>
  </si>
  <si>
    <t>Torrent</t>
  </si>
  <si>
    <t>(was Cornerstone until Dec 31/14)</t>
  </si>
  <si>
    <t>see inhouse notes - do not charge for nov &amp; dec/16</t>
  </si>
  <si>
    <t>Churchill on Yates</t>
  </si>
  <si>
    <t xml:space="preserve"> $75/month if special service call SEE Inv. 5634</t>
  </si>
  <si>
    <r>
      <t xml:space="preserve">NOW DEVON PROP </t>
    </r>
    <r>
      <rPr>
        <sz val="8"/>
        <color indexed="8"/>
        <rFont val="Arial"/>
        <family val="2"/>
      </rPr>
      <t>as of October 1/16  (was Larlyn Property Mgmt)</t>
    </r>
  </si>
  <si>
    <t>Dec/15 performed tests at no charge as per TL</t>
  </si>
  <si>
    <t>NOW DEVON PROP (was Larlyn Property Mgmt)</t>
  </si>
  <si>
    <r>
      <t xml:space="preserve">Dec/15 performed tests at no charge as per TL
</t>
    </r>
    <r>
      <rPr>
        <sz val="8"/>
        <color theme="3" tint="-0.499984740745262"/>
        <rFont val="Arial"/>
        <family val="2"/>
      </rPr>
      <t>Apr 11/17- tw- building OK for access as of Jan/17</t>
    </r>
  </si>
  <si>
    <r>
      <t xml:space="preserve">Dec/15 performed tests at no charge as per TL
</t>
    </r>
    <r>
      <rPr>
        <sz val="8"/>
        <color theme="3" tint="-0.499984740745262"/>
        <rFont val="Arial"/>
        <family val="2"/>
      </rPr>
      <t xml:space="preserve">
Apr 11/17- tw -as of March 11- building OK for access</t>
    </r>
  </si>
  <si>
    <t>Ins was Oct now Sept new 2016</t>
  </si>
  <si>
    <t>June 4/15- no tests (school closed) July/August 2015-requested by site</t>
  </si>
  <si>
    <r>
      <rPr>
        <sz val="8"/>
        <color rgb="FFFF0000"/>
        <rFont val="Arial"/>
        <family val="2"/>
      </rPr>
      <t xml:space="preserve"> $75/month</t>
    </r>
    <r>
      <rPr>
        <sz val="8"/>
        <color theme="3"/>
        <rFont val="Arial"/>
        <family val="2"/>
      </rPr>
      <t xml:space="preserve"> start November 2012 </t>
    </r>
    <r>
      <rPr>
        <b/>
        <sz val="8"/>
        <color rgb="FF7030A0"/>
        <rFont val="Arial"/>
        <family val="2"/>
      </rPr>
      <t>MONTHLY E/L TESTS</t>
    </r>
  </si>
  <si>
    <t>10 Paul Kane/11 Cooperage Plc</t>
  </si>
  <si>
    <t>Start July 2015</t>
  </si>
  <si>
    <t>bill @ $60/mth - mthly bell test (A)</t>
  </si>
  <si>
    <t>new 2017 -invoiced in Oct (was paid monthly) @ $70/mth (fa/ext only)</t>
  </si>
  <si>
    <t>Jan. 1/17 pm changed to Richmond.  Inv. 13246 for Nov. &amp; Dec./16 to Colliers</t>
  </si>
  <si>
    <t xml:space="preserve"> (was Cornerstone until Dec 31/14)</t>
  </si>
  <si>
    <t>CDI College</t>
  </si>
  <si>
    <t>was Allied Reit</t>
  </si>
  <si>
    <t>new Feb 2016</t>
  </si>
  <si>
    <t>RT 909</t>
  </si>
  <si>
    <t>9924 Third Street, Sidney</t>
  </si>
  <si>
    <t>1512 Keating X Road, 
CENTRAL SAANICH</t>
  </si>
  <si>
    <t>1903 Mt Newton Cross Road CENTRAL SAANICH</t>
  </si>
  <si>
    <t xml:space="preserve">903-911 Yates </t>
  </si>
  <si>
    <t xml:space="preserve">Complete Residential </t>
  </si>
  <si>
    <t xml:space="preserve"> Performed every 2 Months in DEC, FEB, APR, JUNE, AUG, OCT</t>
  </si>
  <si>
    <t>4420 WEST SAANICH ROAD</t>
  </si>
  <si>
    <t>Quoted $195/month - 7 panels</t>
  </si>
  <si>
    <t>A* 0389</t>
  </si>
  <si>
    <t>877 Goldstream Avenue
LANGFORD</t>
  </si>
  <si>
    <t xml:space="preserve">Quoted $55/month.  Change to $65 in 2021 </t>
  </si>
  <si>
    <t>2261 Keating X Road, 
CENTRAL SAANICH</t>
  </si>
  <si>
    <r>
      <t xml:space="preserve"> </t>
    </r>
    <r>
      <rPr>
        <sz val="11"/>
        <rFont val="Calibri"/>
        <family val="2"/>
        <scheme val="minor"/>
      </rPr>
      <t xml:space="preserve">$65/MONTH  </t>
    </r>
    <r>
      <rPr>
        <sz val="11"/>
        <color rgb="FFFF0000"/>
        <rFont val="Calibri"/>
        <family val="2"/>
        <scheme val="minor"/>
      </rPr>
      <t>PO Required</t>
    </r>
  </si>
  <si>
    <t>ROUTE</t>
  </si>
  <si>
    <t>BILLING NOTE</t>
  </si>
  <si>
    <t>EVENT DETAIL</t>
  </si>
  <si>
    <t>Gilbraltar</t>
  </si>
  <si>
    <t>1366 Hillside</t>
  </si>
  <si>
    <t>Has March for annual but there is a "Y" in March column.  We actually did annual in March</t>
  </si>
  <si>
    <t>Nothing in July column.  No work order set up for annual</t>
  </si>
  <si>
    <t>Nothing in July column.  No annual work order set up for annual</t>
  </si>
  <si>
    <t>annual supposed to be done in Sept.  No work order made up for 2019.  Do I charge 12 monthlies?</t>
  </si>
  <si>
    <t>4420 Chatterton</t>
  </si>
  <si>
    <t>Has pink square in October but no work order set up</t>
  </si>
  <si>
    <t>1127 Wharf</t>
  </si>
  <si>
    <t>September as month for annual but "Y" in Sept. column.  No work order set up for annual.  Do I charge for 11 monthlies?</t>
  </si>
  <si>
    <t>February for annual but "Y" in Feb. column.  We did annual in February</t>
  </si>
  <si>
    <t>May for annual.  Has "ANNUAL" in May &amp; July.  Did annual in July.  Monthly done in May?</t>
  </si>
  <si>
    <t>annual should be in Sept. but "Y" in Sept. column.  No work order set up for annual</t>
  </si>
  <si>
    <t>1005 Broad</t>
  </si>
  <si>
    <t>765-777 Broughton</t>
  </si>
  <si>
    <t>annual should be in Sept. but "Y" in Sept. column.  Note in July says site under construction.  Are we still doing monthlies?</t>
  </si>
  <si>
    <t>Annual column says April.  "X" in April column says nothing.  Actually did the annual in June but June column says "Y".</t>
  </si>
  <si>
    <t>3880 Shelbourne</t>
  </si>
  <si>
    <t>annual should be in August but "Y" in August column. No work order set up for annual.  Do I charge for 12 monthlies?</t>
  </si>
  <si>
    <t>517 Fisgard</t>
  </si>
  <si>
    <t>annual should be in August but "Y" in August column.  No work order for annual</t>
  </si>
  <si>
    <t>Strata Plan</t>
  </si>
  <si>
    <t>1230 Fort</t>
  </si>
  <si>
    <t>annual should be in July, "Y" in July column.  Annual done in August.  "Y" in August column</t>
  </si>
  <si>
    <t xml:space="preserve">545 Manchester </t>
  </si>
  <si>
    <t>June for annual, "Y" in June column but we actually did the annual in June</t>
  </si>
  <si>
    <t>The Manufacturers Life Ins</t>
  </si>
  <si>
    <t>annual inspection column shows "Nov-TO".  November column says "ANNUAL - TO".  Please explain what TO means.  Also, we did annual in March</t>
  </si>
  <si>
    <t xml:space="preserve">Arpeg Holding Ltd. </t>
  </si>
  <si>
    <t xml:space="preserve">710 Fort Street </t>
  </si>
  <si>
    <t xml:space="preserve">Annual was scheduled for August 15, 2019. Got rescheduled for October 11, 2019. We couldn't foresee the cancellation in August. Monthly testing is on the 1st Wednesday and didn't take place in August and October. </t>
  </si>
  <si>
    <t>844 Courtney</t>
  </si>
  <si>
    <t xml:space="preserve">January "not tested" - electrical room was flooded. Technicians didn't enter due to health and safety hazard. </t>
  </si>
  <si>
    <t>VIC Properties</t>
  </si>
  <si>
    <t>January "not tested" - onsite contact Dan Cawsey had dates mixed up and had warned tenants that the test was going to be done on the 30th. He did not want the testing done on January 23. A verification is happening on January 24th and the system will be tested then anyways (C. Shepherd)</t>
  </si>
  <si>
    <t>January "not tested" - C. Malcolm taught monthly bell testing procedure to site in January 2020.</t>
  </si>
  <si>
    <t>March "not tested" - C. Shepherd: electrician was onsite - construction ongoing - will have new panel in April</t>
  </si>
  <si>
    <t>Tech did test in March, even though the site was crossed off for annual inspection</t>
  </si>
  <si>
    <t>655 Herald</t>
  </si>
  <si>
    <t>Not tested in March. Tech ran out of time due to FAP trouble at 727 Fisgard</t>
  </si>
  <si>
    <t>RealHomes Management</t>
  </si>
  <si>
    <t>1950-1952 Blanchard</t>
  </si>
  <si>
    <t xml:space="preserve">Sutton </t>
  </si>
  <si>
    <t>10 Paul Kane/11 Cooperage</t>
  </si>
  <si>
    <t>Not tested in May 2020. Problems with key for electrical room. No contact info for site contact. Tech had to move on - not enough time.</t>
  </si>
  <si>
    <t>765 - 777 Broughton Street</t>
  </si>
  <si>
    <t xml:space="preserve">Unable to test in May due to two new FAPs. CM &amp; SD were onsite and found two new panels. CV adviced Doug Esty, Marta &amp; Alistar @ Richmond that we will need ther verification report before we can resume the MBT. </t>
  </si>
  <si>
    <r>
      <rPr>
        <b/>
        <sz val="11"/>
        <rFont val="Calibri"/>
        <family val="2"/>
        <scheme val="minor"/>
      </rPr>
      <t xml:space="preserve">AUGUST 1ST WEDNESDAY: </t>
    </r>
    <r>
      <rPr>
        <sz val="11"/>
        <rFont val="Calibri"/>
        <family val="2"/>
        <scheme val="minor"/>
      </rPr>
      <t>Technician was sick - 20 sites not done:</t>
    </r>
  </si>
  <si>
    <t>2020 Richmond</t>
  </si>
  <si>
    <t>South Island Property Mgm.</t>
  </si>
  <si>
    <t>750 Pemberton</t>
  </si>
  <si>
    <t xml:space="preserve">SDM Realty </t>
  </si>
  <si>
    <t xml:space="preserve">Darcy's </t>
  </si>
  <si>
    <t xml:space="preserve">Hutton </t>
  </si>
  <si>
    <t>655 - 671 Fort</t>
  </si>
  <si>
    <t>1125 Douglas/702 Fort</t>
  </si>
  <si>
    <t>747 Fort</t>
  </si>
  <si>
    <t>734 - 736 Broughton</t>
  </si>
  <si>
    <t>825 - 827 Fort</t>
  </si>
  <si>
    <t>Minzar Holding</t>
  </si>
  <si>
    <t>838 Fort</t>
  </si>
  <si>
    <t>Colliers International</t>
  </si>
  <si>
    <t>1234 Whart</t>
  </si>
  <si>
    <t>765 - 777 Broughton</t>
  </si>
  <si>
    <t>1207 Douglas</t>
  </si>
  <si>
    <t>SEPTEMBER 1ST WEDNESDAY: No access</t>
  </si>
  <si>
    <t>Darcy's</t>
  </si>
  <si>
    <t xml:space="preserve">No answer - no access. </t>
  </si>
  <si>
    <t xml:space="preserve">No access. They will do their own testing September and October 2020. </t>
  </si>
  <si>
    <t>OCTOBER 22, 2020 - 4TH THURSDAY -1 TECHNICIAN SICK - MONTHLY CANCELLED (TW) 14 sites</t>
  </si>
  <si>
    <t>2311 Mills Road, Sidney</t>
  </si>
  <si>
    <t>877 Goldstream Avenu</t>
  </si>
  <si>
    <t>942 Preston Way, Langford</t>
  </si>
  <si>
    <t>9830 Fourth Street, Sidney</t>
  </si>
  <si>
    <t>QUESTIONS</t>
  </si>
  <si>
    <t xml:space="preserve">1.  Do you think we might have a problem with property management companies who  </t>
  </si>
  <si>
    <t>have one site at $50month and another site at $55/month?</t>
  </si>
  <si>
    <t>2.  What does the "X" mean throughout the spreadsheet (if no note attached)?</t>
  </si>
  <si>
    <t>Oct 22/20 (TW) - I cleaned up the spreadsheet.  Most of them were x'd out before their 2020 start date for clarity however I have removed all the extra x's and left the cell blank</t>
  </si>
  <si>
    <t xml:space="preserve">3.  I have a concern that, because the annual inspections are being pushed forward a </t>
  </si>
  <si>
    <t xml:space="preserve">month or two, we are not doing monthly testing on the month the inspection is usually </t>
  </si>
  <si>
    <t xml:space="preserve">done AND we may be doing a monthly test in the same month the newly scheduled </t>
  </si>
  <si>
    <t>annual is being done</t>
  </si>
  <si>
    <t>4.  All annual inspections normally done in September &amp; October - if no work order set</t>
  </si>
  <si>
    <t>up, do I charge for 12 monthlies?</t>
  </si>
  <si>
    <t>5.  Reminder to myself - there are other sites due for inspection in Sept. or October</t>
  </si>
  <si>
    <t>which are not on this list.  Depending on feed-back from here, check each one carefully</t>
  </si>
  <si>
    <t>KEY CODE</t>
  </si>
  <si>
    <t>546 PANDORA / 3 FAN TAN ALLEY</t>
  </si>
  <si>
    <t>2 KEY + 1 FOB</t>
  </si>
  <si>
    <t>GATEW.</t>
  </si>
  <si>
    <t>3301 DOUGLAS STREET</t>
  </si>
  <si>
    <t>1 KEY FOR ANNUAL INS</t>
  </si>
  <si>
    <t>10461 RESTHAVEN DRIVE</t>
  </si>
  <si>
    <t>MUNRO CENTRE?</t>
  </si>
  <si>
    <t>R.OAK</t>
  </si>
  <si>
    <t>SAN.PL.</t>
  </si>
  <si>
    <t>SC 1</t>
  </si>
  <si>
    <t>SC 2</t>
  </si>
  <si>
    <t>SC 3</t>
  </si>
  <si>
    <t xml:space="preserve">2550 BEVAN AVENUE    </t>
  </si>
  <si>
    <t>OCTOBER</t>
  </si>
  <si>
    <t>2311 MILLS ROAD</t>
  </si>
  <si>
    <t>XBV-1132</t>
  </si>
  <si>
    <t>4071 SHELBOURNE STREET</t>
  </si>
  <si>
    <t>XC 1704</t>
  </si>
  <si>
    <t>DECEMBER</t>
  </si>
  <si>
    <t>595 PANDORA</t>
  </si>
  <si>
    <t>XCC 595</t>
  </si>
  <si>
    <t>2926 HARRIET ROAD</t>
  </si>
  <si>
    <t>1672-1796 DOUGLAS STREET</t>
  </si>
  <si>
    <t>XF 2761</t>
  </si>
  <si>
    <t>1317 HILLSIDE AVENUE</t>
  </si>
  <si>
    <t>5 KEYS W/ BLUE,PURPLE,RED,BLACK TAGS</t>
  </si>
  <si>
    <t>3550 SAANICH ROAD?</t>
  </si>
  <si>
    <t>NO NOTES ABOUT A KEY FOR THIS SITE</t>
  </si>
  <si>
    <t>904 CARLTON STREET</t>
  </si>
  <si>
    <t>7130 WEST SAANICH ROAD</t>
  </si>
  <si>
    <t>XK 0317</t>
  </si>
  <si>
    <t>1551 CEDAR HILL X</t>
  </si>
  <si>
    <t>XKL 1551</t>
  </si>
  <si>
    <t>3534 QUADRA STREET?</t>
  </si>
  <si>
    <t>XL 4353</t>
  </si>
  <si>
    <t>2 KEYS, 2 ELEVATOR KEYS</t>
  </si>
  <si>
    <t>203 &amp; 205 KIMTA</t>
  </si>
  <si>
    <t>XP-302</t>
  </si>
  <si>
    <t>4 KEYS &amp; 1 FOB</t>
  </si>
  <si>
    <t>3610-3612 RICHMOND, 1696 PEAR</t>
  </si>
  <si>
    <t>XR-0163</t>
  </si>
  <si>
    <t>10030 RESTHAVEN DRIVE</t>
  </si>
  <si>
    <t>XSC03001</t>
  </si>
  <si>
    <t>5350 SAYWARD HILL CRESCENT</t>
  </si>
  <si>
    <t>XV-0535</t>
  </si>
  <si>
    <t>1 ELEC/MECH RM KEY, 1 FOB</t>
  </si>
  <si>
    <t>NOW DEVON PROP as of October 1/16  (was Larlyn Property Mgmt)</t>
  </si>
  <si>
    <t xml:space="preserve">50 &amp; 60 Bastion/ 1200 Government    </t>
  </si>
  <si>
    <t xml:space="preserve">Richmond </t>
  </si>
  <si>
    <t>ACTIVE Total</t>
  </si>
  <si>
    <r>
      <t xml:space="preserve">NA- </t>
    </r>
    <r>
      <rPr>
        <b/>
        <sz val="6"/>
        <rFont val="Arial"/>
        <family val="2"/>
      </rPr>
      <t>door locked no access</t>
    </r>
  </si>
  <si>
    <r>
      <t xml:space="preserve">Brown Bros </t>
    </r>
    <r>
      <rPr>
        <sz val="10"/>
        <color rgb="FFFF0000"/>
        <rFont val="Arial"/>
        <family val="2"/>
      </rPr>
      <t xml:space="preserve">Inv. 4838 pd to Feb.29/12 - </t>
    </r>
    <r>
      <rPr>
        <sz val="10"/>
        <color rgb="FF00B050"/>
        <rFont val="Arial"/>
        <family val="2"/>
      </rPr>
      <t>4838 cancelled - billing 11 mths to Firm</t>
    </r>
    <r>
      <rPr>
        <sz val="10"/>
        <color indexed="8"/>
        <rFont val="Arial"/>
        <family val="2"/>
      </rPr>
      <t xml:space="preserve">              </t>
    </r>
  </si>
  <si>
    <r>
      <t xml:space="preserve">Firm Management
</t>
    </r>
    <r>
      <rPr>
        <sz val="9"/>
        <color rgb="FFFF0000"/>
        <rFont val="Arial"/>
        <family val="2"/>
      </rPr>
      <t>cancelled Sept. 24/12 tw-billed to Aug.31/12 inv. 5377</t>
    </r>
  </si>
  <si>
    <t>Hansbraun (bill $75/month) start November 2012</t>
  </si>
  <si>
    <r>
      <t xml:space="preserve">Prov. Cap. Com. - </t>
    </r>
    <r>
      <rPr>
        <sz val="10"/>
        <color theme="4"/>
        <rFont val="Arial"/>
        <family val="2"/>
      </rPr>
      <t>started again Mar 2012</t>
    </r>
  </si>
  <si>
    <t>Ritz Hotel (Cactus Club)</t>
  </si>
  <si>
    <r>
      <t xml:space="preserve">Victoria Place Property - </t>
    </r>
    <r>
      <rPr>
        <sz val="10"/>
        <color rgb="FFFF0000"/>
        <rFont val="Arial"/>
        <family val="2"/>
      </rPr>
      <t>billed quarterly in 2012</t>
    </r>
  </si>
  <si>
    <t>MONTHLY FIRE ALARM TESTING - NOVEMBER 2020-OCTOBER 2021</t>
  </si>
  <si>
    <t>ULC</t>
  </si>
  <si>
    <t>YES</t>
  </si>
  <si>
    <t>annual</t>
  </si>
  <si>
    <t>2403 Quadra does their own monthly testing.</t>
  </si>
  <si>
    <t>Service Address</t>
  </si>
  <si>
    <t>Test Day</t>
  </si>
  <si>
    <t>Keys?</t>
  </si>
  <si>
    <t>Estimated Time Onsite</t>
  </si>
  <si>
    <t>Month of Annual Inspection</t>
  </si>
  <si>
    <t>Start</t>
  </si>
  <si>
    <t>End</t>
  </si>
  <si>
    <t>before or after lunch break</t>
  </si>
  <si>
    <t>11.06, 10.09,11.11</t>
  </si>
  <si>
    <t>12.44,12.45,11.26. 11.52, 12.02</t>
  </si>
  <si>
    <t>11.24,10, 11.03,10.31</t>
  </si>
  <si>
    <t xml:space="preserve">1005 Broad                   </t>
  </si>
  <si>
    <t>10.26, 10.55, 10.42, 10.11</t>
  </si>
  <si>
    <t xml:space="preserve">9.50, 9.40, 9.55, 10.17, </t>
  </si>
  <si>
    <t>10, 9.52, 10.27, 9.51</t>
  </si>
  <si>
    <t>11.17,10.20,11.20, 10.59</t>
  </si>
  <si>
    <t>10.12, 10.43, 10.10, 9.51</t>
  </si>
  <si>
    <t>NO, New Nov 2012</t>
  </si>
  <si>
    <t>approx. time during route</t>
  </si>
  <si>
    <t xml:space="preserve">50 &amp;  60 Bastion/ 1200 Government    </t>
  </si>
  <si>
    <t>8.49,8.50,9.15,8.52,8.44</t>
  </si>
  <si>
    <t>11.30,12.35,12.00, 12.30, 11.06, 11.13</t>
  </si>
  <si>
    <t>12.35, 11.53, 12.10, 12.19,12.25</t>
  </si>
  <si>
    <t>1.50,1.20, 1.05, 1.00, 1.05</t>
  </si>
  <si>
    <t>ADDRESS1</t>
  </si>
  <si>
    <t>address2</t>
  </si>
  <si>
    <t>Streetart up date</t>
  </si>
  <si>
    <t>StreetATUS- (ACTIVE, CANCELLED, ON HOLD)</t>
  </si>
  <si>
    <t>TEStreet DAY</t>
  </si>
  <si>
    <t>Victoria, BC, Canada</t>
  </si>
  <si>
    <t>Sidney, BC, Canada</t>
  </si>
  <si>
    <t xml:space="preserve">1012 Collinson Street                                                           </t>
  </si>
  <si>
    <t>EP 0501</t>
  </si>
  <si>
    <t>Annual + 
Monthly</t>
  </si>
  <si>
    <t>Hugh Turner</t>
  </si>
  <si>
    <t>??</t>
  </si>
  <si>
    <t>1317 Hillside Avenue</t>
  </si>
  <si>
    <t xml:space="preserve">1366 Hillside Avenue                                    </t>
  </si>
  <si>
    <t xml:space="preserve">1368 Pandora Avenue                   </t>
  </si>
  <si>
    <t>1407 Government St</t>
  </si>
  <si>
    <t>1419 Stadacona/1545 Pandora Avenue</t>
  </si>
  <si>
    <t>1420 Hampshire Rd</t>
  </si>
  <si>
    <t xml:space="preserve">1436 Harrison                                                         </t>
  </si>
  <si>
    <t>1550 Richmond Avenue</t>
  </si>
  <si>
    <t>1675 Douglas Street</t>
  </si>
  <si>
    <t>1721 Quadra St</t>
  </si>
  <si>
    <t>1809 Hovey Rd</t>
  </si>
  <si>
    <t>2045 Carrick Avenue</t>
  </si>
  <si>
    <t>209 Cook St</t>
  </si>
  <si>
    <t>2119 Oak Bay Avenue</t>
  </si>
  <si>
    <t>2211 Shelbourne St</t>
  </si>
  <si>
    <t xml:space="preserve">2250 Oak Bay Avenue          </t>
  </si>
  <si>
    <t>230 Cook St</t>
  </si>
  <si>
    <t>2626 Blackwood Avenue</t>
  </si>
  <si>
    <t>Mill Bay, BC, Canada</t>
  </si>
  <si>
    <t>2757 Quadra Street</t>
  </si>
  <si>
    <t>2902 Jacklin Road</t>
  </si>
  <si>
    <t>3622 Tillicum Avenue</t>
  </si>
  <si>
    <t>PP 823</t>
  </si>
  <si>
    <t xml:space="preserve">3400 Davidson Avenue      </t>
  </si>
  <si>
    <t>350 &amp; 360 Douglas Street</t>
  </si>
  <si>
    <t>Devon (Streetarlight)</t>
  </si>
  <si>
    <t xml:space="preserve">3610 Richmond Road </t>
  </si>
  <si>
    <t>415 Michigan St</t>
  </si>
  <si>
    <t>420 Parry St</t>
  </si>
  <si>
    <t>435 Michigan St</t>
  </si>
  <si>
    <t>4480-4494 Chatterton Way</t>
  </si>
  <si>
    <t>VC 0015</t>
  </si>
  <si>
    <t>517 Fisgard St</t>
  </si>
  <si>
    <t xml:space="preserve">55 Songhees Road                          </t>
  </si>
  <si>
    <t xml:space="preserve">605 Cook Street                                                        </t>
  </si>
  <si>
    <t xml:space="preserve">655 Herald Street                      </t>
  </si>
  <si>
    <t xml:space="preserve">663 Goldstream Avenue </t>
  </si>
  <si>
    <t>670 Dallas Rd</t>
  </si>
  <si>
    <t>702 Fort Street</t>
  </si>
  <si>
    <t xml:space="preserve">710 Redbrick Street                                             </t>
  </si>
  <si>
    <t>738 Sayward Hill Road</t>
  </si>
  <si>
    <t xml:space="preserve">770 Cormorant Street                                         </t>
  </si>
  <si>
    <t>770 Fisgard Street</t>
  </si>
  <si>
    <t>777 Royal Oak Drive</t>
  </si>
  <si>
    <t xml:space="preserve">800 Johnson Street                                 </t>
  </si>
  <si>
    <t>909 Pembroke Street</t>
  </si>
  <si>
    <t>938 Dunford Avenue</t>
  </si>
  <si>
    <t>Cancelled in November 2025</t>
  </si>
  <si>
    <t>BH722</t>
  </si>
  <si>
    <t>Discontinue after Dec 2025</t>
  </si>
  <si>
    <t>1035 North Park / 1720 Cook Street</t>
  </si>
  <si>
    <t>1701 Cedar Hill X Road</t>
  </si>
  <si>
    <t>252 Gorge Road E</t>
  </si>
  <si>
    <t>254 Gorge Road E</t>
  </si>
  <si>
    <t>258 Gorge Road E</t>
  </si>
  <si>
    <t>3205 Wetherby Road</t>
  </si>
  <si>
    <t>707 Esquimalt Road</t>
  </si>
  <si>
    <t>55 Bay Street</t>
  </si>
  <si>
    <t>3868 Shelbourne Street</t>
  </si>
  <si>
    <t>3255 Cook Street</t>
  </si>
  <si>
    <t>3215 Wetherby Road</t>
  </si>
  <si>
    <t>2533 Dowler Place</t>
  </si>
  <si>
    <t>First Service Residential</t>
  </si>
  <si>
    <t>45 Gorge Road</t>
  </si>
  <si>
    <t>640 Dallas Road</t>
  </si>
  <si>
    <t>GG54</t>
  </si>
  <si>
    <t>612 Constance Avenue</t>
  </si>
  <si>
    <t>CT 216</t>
  </si>
  <si>
    <t>1080 Cypress Road</t>
  </si>
  <si>
    <t>Storyoga Inc.</t>
  </si>
  <si>
    <t>TH 5301</t>
  </si>
  <si>
    <t>LW 3352</t>
  </si>
  <si>
    <t>LD 46</t>
  </si>
  <si>
    <t>DR 5021</t>
  </si>
  <si>
    <t>820 Craigflower Road</t>
  </si>
  <si>
    <t>844 Fisgard Road</t>
  </si>
  <si>
    <t>FW 28</t>
  </si>
  <si>
    <t>North Park Manor Society</t>
  </si>
  <si>
    <t>PO #1455612</t>
  </si>
  <si>
    <t>BARCODE #</t>
  </si>
  <si>
    <t>Cancelled December 2025</t>
  </si>
  <si>
    <t>Cancelled January 2026</t>
  </si>
  <si>
    <t>TO 101</t>
  </si>
  <si>
    <t>2500-2512 Douglas Street</t>
  </si>
  <si>
    <t>225 Belleville Street</t>
  </si>
  <si>
    <t>Total Skipped</t>
  </si>
  <si>
    <t>Numbers above are a 100% accurate representation of financial, but an estimate</t>
  </si>
  <si>
    <t>Monthly buildings are serviced on an 11 month schedule. The 12th month is when the annual inspection takes place. The annual numbers reflect this adjustment.</t>
  </si>
  <si>
    <t>Notes</t>
  </si>
  <si>
    <t>TOTAL (Annually)</t>
  </si>
  <si>
    <t>TOTAL (Monthly)</t>
  </si>
  <si>
    <t>5 hour route</t>
  </si>
  <si>
    <t>UVIC</t>
  </si>
  <si>
    <t>Route #23</t>
  </si>
  <si>
    <t>Route #22</t>
  </si>
  <si>
    <t>Downtown 4</t>
  </si>
  <si>
    <t>Route #21</t>
  </si>
  <si>
    <t>3rd Thursday</t>
  </si>
  <si>
    <t>James Bay</t>
  </si>
  <si>
    <t>Route #20</t>
  </si>
  <si>
    <t>3rd Wednesday</t>
  </si>
  <si>
    <t>Mayfair</t>
  </si>
  <si>
    <t>Route #19</t>
  </si>
  <si>
    <t>3rd Tuesday</t>
  </si>
  <si>
    <t>6 hours route</t>
  </si>
  <si>
    <t>Beacon Hill</t>
  </si>
  <si>
    <t>Route #18</t>
  </si>
  <si>
    <t>Thrifty's 2</t>
  </si>
  <si>
    <t>Route #17</t>
  </si>
  <si>
    <t>3rd Monday</t>
  </si>
  <si>
    <t>Sidney 2</t>
  </si>
  <si>
    <t>Route #16</t>
  </si>
  <si>
    <t>2nd Friday</t>
  </si>
  <si>
    <t>Early route (7am start)</t>
  </si>
  <si>
    <t>Downtown 3</t>
  </si>
  <si>
    <t>Route #15</t>
  </si>
  <si>
    <t>2nd Thursday</t>
  </si>
  <si>
    <t>Route #14</t>
  </si>
  <si>
    <t>Uplands</t>
  </si>
  <si>
    <t>Route #13</t>
  </si>
  <si>
    <t>2nd Tuesday</t>
  </si>
  <si>
    <t>Central Saanich</t>
  </si>
  <si>
    <t>Route #12</t>
  </si>
  <si>
    <t>Thrifty's (Mill Bay)</t>
  </si>
  <si>
    <t>Thrifty's 1</t>
  </si>
  <si>
    <t>Route #11</t>
  </si>
  <si>
    <t>2nd Monday</t>
  </si>
  <si>
    <t>Sidney 1</t>
  </si>
  <si>
    <t>Route #10</t>
  </si>
  <si>
    <t>1st Friday</t>
  </si>
  <si>
    <t>Downtown 2</t>
  </si>
  <si>
    <t>Route #9</t>
  </si>
  <si>
    <t>Downtown 1</t>
  </si>
  <si>
    <t>Route #8</t>
  </si>
  <si>
    <t>Esquimalt</t>
  </si>
  <si>
    <t>Route #7</t>
  </si>
  <si>
    <t>Route #6</t>
  </si>
  <si>
    <t>Avg price per building</t>
  </si>
  <si>
    <t>Westshore</t>
  </si>
  <si>
    <t>Route #5</t>
  </si>
  <si>
    <t>1st Tuesday</t>
  </si>
  <si>
    <t>Monthly Training</t>
  </si>
  <si>
    <t>Route #4</t>
  </si>
  <si>
    <t>High Rise</t>
  </si>
  <si>
    <t>Fernwood</t>
  </si>
  <si>
    <t>Route #3</t>
  </si>
  <si>
    <t>1st Monday</t>
  </si>
  <si>
    <t>Typical</t>
  </si>
  <si>
    <t>Pac pro route - 1 technician</t>
  </si>
  <si>
    <t>Pac Pro 2</t>
  </si>
  <si>
    <t>Route #2</t>
  </si>
  <si>
    <t>Pac Pro 1</t>
  </si>
  <si>
    <t>Route #1</t>
  </si>
  <si>
    <t>MBT PRICING</t>
  </si>
  <si>
    <r>
      <t xml:space="preserve">Route Locked
</t>
    </r>
    <r>
      <rPr>
        <b/>
        <i/>
        <sz val="9"/>
        <color theme="1"/>
        <rFont val="Calibri"/>
        <family val="2"/>
        <scheme val="minor"/>
      </rPr>
      <t>(route is full - no new buildings can be added)</t>
    </r>
  </si>
  <si>
    <t>Monthly Route Revenue</t>
  </si>
  <si>
    <t>Route name /service area</t>
  </si>
  <si>
    <t>Monthly Route #</t>
  </si>
  <si>
    <t>Weekday</t>
  </si>
  <si>
    <t>4 hour route</t>
  </si>
  <si>
    <t>Route #24</t>
  </si>
  <si>
    <t>Langford 2</t>
  </si>
  <si>
    <t>Average hours required to complete</t>
  </si>
  <si>
    <t>R24</t>
  </si>
  <si>
    <t>Techs required</t>
  </si>
  <si>
    <t>PO #1460878</t>
  </si>
  <si>
    <r>
      <t xml:space="preserve">Monthly Route Expenses
</t>
    </r>
    <r>
      <rPr>
        <sz val="8"/>
        <color theme="1"/>
        <rFont val="Calibri"/>
        <family val="2"/>
        <scheme val="minor"/>
      </rPr>
      <t>(</t>
    </r>
    <r>
      <rPr>
        <b/>
        <sz val="8"/>
        <color theme="1"/>
        <rFont val="Calibri"/>
        <family val="2"/>
        <scheme val="minor"/>
      </rPr>
      <t>Avg labour cost $45/hr) +
(Truck charge $25/month)</t>
    </r>
  </si>
  <si>
    <t>Monthly Net</t>
  </si>
  <si>
    <t>Monthly Net %</t>
  </si>
  <si>
    <t>Total buildings skipped</t>
  </si>
  <si>
    <t>Required "annual" skips</t>
  </si>
  <si>
    <t>Unplanned skips</t>
  </si>
  <si>
    <t>Missed revenue due to unplanned skips (using average MBT price)</t>
  </si>
  <si>
    <t>Not active in 2025 - new in 2026</t>
  </si>
  <si>
    <t>Total costs</t>
  </si>
  <si>
    <t>Total Revenue</t>
  </si>
  <si>
    <t>Total Net</t>
  </si>
  <si>
    <t>Route labour costs are calculated with Cantec's average labour cost + weight ($45/hr). There is a truck charge added to each route's monthly expenses ($25).</t>
  </si>
  <si>
    <t>Buildings /route</t>
  </si>
  <si>
    <t>Margin</t>
  </si>
  <si>
    <t>Adjusted</t>
  </si>
  <si>
    <t>(adjusted for unplanned Skips)</t>
  </si>
  <si>
    <r>
      <t xml:space="preserve">Total # of Skipped
</t>
    </r>
    <r>
      <rPr>
        <i/>
        <sz val="8"/>
        <rFont val="Arial"/>
        <family val="2"/>
      </rPr>
      <t>(Per Route and without Annuals)</t>
    </r>
  </si>
  <si>
    <t>CP 801</t>
  </si>
  <si>
    <t>Cancelled November 2025 - keys on X binder</t>
  </si>
  <si>
    <t xml:space="preserve">Months on invoice
</t>
  </si>
  <si>
    <r>
      <t xml:space="preserve"> </t>
    </r>
    <r>
      <rPr>
        <b/>
        <sz val="11"/>
        <color rgb="FFFF0000"/>
        <rFont val="Calibri"/>
        <family val="2"/>
        <scheme val="minor"/>
      </rPr>
      <t>Months on invoice</t>
    </r>
  </si>
  <si>
    <t>Starlight c/o Devon Properties</t>
  </si>
  <si>
    <t>Sanpra Real Estate</t>
  </si>
  <si>
    <t>Associa</t>
  </si>
  <si>
    <t>Average 2026</t>
  </si>
  <si>
    <t>1801 Fern Street</t>
  </si>
  <si>
    <t>Oakwood Property Management</t>
  </si>
  <si>
    <t>NF 1081</t>
  </si>
  <si>
    <t>Associa British Columbia Inc.</t>
  </si>
  <si>
    <t>3880 Quadra Street</t>
  </si>
  <si>
    <t>Mainline Living Property Management</t>
  </si>
  <si>
    <t>2676 Wilfert Road - Building A</t>
  </si>
  <si>
    <t>2676 Wilfert Road - Building B</t>
  </si>
  <si>
    <t>2676 Wilfert Road - Building C</t>
  </si>
  <si>
    <t xml:space="preserve">Jan 2026 (tw) - we do not service this location annually! </t>
  </si>
  <si>
    <t>November - TO</t>
  </si>
  <si>
    <t>TO</t>
  </si>
  <si>
    <t>FW 6762</t>
  </si>
  <si>
    <t>KC 5523</t>
  </si>
  <si>
    <t>976 Inverness Road</t>
  </si>
  <si>
    <t>Inverness Court</t>
  </si>
  <si>
    <t>6 hour route</t>
  </si>
  <si>
    <t>P 302A</t>
  </si>
  <si>
    <t>VB 8077</t>
  </si>
  <si>
    <t>BL 8683</t>
  </si>
  <si>
    <t>M 101</t>
  </si>
  <si>
    <t>M 2001</t>
  </si>
  <si>
    <t>DG 746</t>
  </si>
  <si>
    <t>Route 1</t>
  </si>
  <si>
    <t>Route 2</t>
  </si>
  <si>
    <t>Route 3</t>
  </si>
  <si>
    <t>Route 4</t>
  </si>
  <si>
    <t>Route 5</t>
  </si>
  <si>
    <t>Route 6</t>
  </si>
  <si>
    <t>Route 7</t>
  </si>
  <si>
    <t>Route 8</t>
  </si>
  <si>
    <t>Route 9</t>
  </si>
  <si>
    <t>Route 10</t>
  </si>
  <si>
    <t>Route 11</t>
  </si>
  <si>
    <t>Route 12</t>
  </si>
  <si>
    <t>Route 13</t>
  </si>
  <si>
    <t>Route 14</t>
  </si>
  <si>
    <t>Route 15</t>
  </si>
  <si>
    <t>Route 16</t>
  </si>
  <si>
    <t>Route 17</t>
  </si>
  <si>
    <t>Route 18</t>
  </si>
  <si>
    <t>Route 19</t>
  </si>
  <si>
    <t>Route 20</t>
  </si>
  <si>
    <t>Route 21</t>
  </si>
  <si>
    <t>Route 22</t>
  </si>
  <si>
    <t>Route 23</t>
  </si>
  <si>
    <t>Route 24</t>
  </si>
  <si>
    <t>Cantec Fire Alarms</t>
  </si>
  <si>
    <t>Monthly Key Bag</t>
  </si>
  <si>
    <t>This sheet is for updating the database the powers the key page.
Please add any new route bags and or x-keys and they will be updated as per the scheduled program on Jamies PC.
For new route bags, simply ensure the the KEYS code is in the format "R" + "&lt;Number&gt;" and the system will recognize it as a monthly key bag.</t>
  </si>
  <si>
    <t>GG 021</t>
  </si>
  <si>
    <t>1701 Cedar Hill X Road #1</t>
  </si>
  <si>
    <t>1701 Cedar Hill X Road #2</t>
  </si>
  <si>
    <t xml:space="preserve">Y </t>
  </si>
  <si>
    <t>1235 Johnson Street</t>
  </si>
  <si>
    <t>TH 5023</t>
  </si>
  <si>
    <t>QE 707</t>
  </si>
  <si>
    <t>YB 55</t>
  </si>
  <si>
    <t>GG 252</t>
  </si>
  <si>
    <t>2000 West Park Lane</t>
  </si>
  <si>
    <t>Strata Corp EPS 8048</t>
  </si>
  <si>
    <t>SW 0002</t>
  </si>
  <si>
    <t>F1-R24</t>
  </si>
  <si>
    <r>
      <t xml:space="preserve">Total skipped
</t>
    </r>
    <r>
      <rPr>
        <i/>
        <sz val="10"/>
        <rFont val="Arial"/>
        <family val="2"/>
      </rPr>
      <t>(Total Per Month)</t>
    </r>
  </si>
  <si>
    <t>Previously R22</t>
  </si>
  <si>
    <t>Previously R5 &amp; R22</t>
  </si>
  <si>
    <t>Previously R5 &amp; R17</t>
  </si>
  <si>
    <t>Shares panel with &amp; 955 Reunion Avenue ($50 per building) - Previously R5 &amp; R17</t>
  </si>
  <si>
    <t>On hold January 2026</t>
  </si>
  <si>
    <t>single panel share with 702 Fort Street - On hold January 2026</t>
  </si>
  <si>
    <t>Previously R7</t>
  </si>
  <si>
    <t>Cancelled February 2026 - Previously R8</t>
  </si>
  <si>
    <t>HJ 5321</t>
  </si>
  <si>
    <t>CC on file</t>
  </si>
  <si>
    <t>1597 Mortimer Street</t>
  </si>
  <si>
    <t>Firm Management Corporation</t>
  </si>
  <si>
    <t>831 Ellery Street</t>
  </si>
  <si>
    <t>M.R.B. Holdings Ltd.</t>
  </si>
  <si>
    <t>Associa BC</t>
  </si>
  <si>
    <t>VN 679</t>
  </si>
  <si>
    <t>QD 883</t>
  </si>
  <si>
    <t xml:space="preserve">On hold due construction. </t>
  </si>
  <si>
    <t>Skipped Per Lack of Time</t>
  </si>
  <si>
    <t>Skipped Per Annuals</t>
  </si>
  <si>
    <t>Skipped but Billed for Our Time</t>
  </si>
  <si>
    <t>Skipped Per Other Reason</t>
  </si>
  <si>
    <t>Change Provider in February 2026 - price increase to $75 (January billed already to previous mgt)</t>
  </si>
  <si>
    <t>MT 7951</t>
  </si>
  <si>
    <t>Free of charge for 3 months (Jan-Mar 2026)</t>
  </si>
  <si>
    <t>EY 138</t>
  </si>
  <si>
    <t>EY 738</t>
  </si>
  <si>
    <t>345-349 Cook Street</t>
  </si>
  <si>
    <t>Island Views</t>
  </si>
  <si>
    <t>9667 First Street</t>
  </si>
  <si>
    <t>Price change approved in February 2026</t>
  </si>
  <si>
    <t>2475 Mount Newton Cross Road</t>
  </si>
  <si>
    <t>Island NIL/TU,O Child &amp; Family Services</t>
  </si>
  <si>
    <t>FT 5799</t>
  </si>
  <si>
    <t>WN 5742</t>
  </si>
  <si>
    <t>829 Admirals Road</t>
  </si>
  <si>
    <t>2310 Quadra Street</t>
  </si>
  <si>
    <t>3177 Harriet Road</t>
  </si>
  <si>
    <t>Back to Cantec in May 2026</t>
  </si>
  <si>
    <t>427 Belleville Street</t>
  </si>
  <si>
    <t>Days Inn Victoria On The Harbour</t>
  </si>
  <si>
    <t>1130 Pandora Avenue</t>
  </si>
  <si>
    <t>1118 Balmoral Road</t>
  </si>
  <si>
    <t>FT 7669</t>
  </si>
  <si>
    <t>x405</t>
  </si>
  <si>
    <t>Cancelled November 2025 - keys in X binder</t>
  </si>
  <si>
    <t>2026 1st quarter, sent. Mgt change</t>
  </si>
  <si>
    <t>BM 8111</t>
  </si>
  <si>
    <t>DQ 132</t>
  </si>
  <si>
    <t>Previously R19 - changed in April 26</t>
  </si>
  <si>
    <t>Last test done March 2026</t>
  </si>
  <si>
    <t>1180 Fort Street</t>
  </si>
  <si>
    <t>Western Pacific Property Group</t>
  </si>
  <si>
    <t>630 Foul Bay Road</t>
  </si>
  <si>
    <t>Shelmarie Care Home</t>
  </si>
  <si>
    <t>7 Gorge Road West</t>
  </si>
  <si>
    <t>Hutton Condominium Services Ltd</t>
  </si>
  <si>
    <t>3 free months promotion - starting April 2026</t>
  </si>
  <si>
    <t>Aleutian Property Management Ltd</t>
  </si>
  <si>
    <t>PD 311</t>
  </si>
  <si>
    <t>DA 928</t>
  </si>
  <si>
    <t>HT7713</t>
  </si>
  <si>
    <t>FT 811</t>
  </si>
  <si>
    <t>$57.75 credit - apply to Q2</t>
  </si>
  <si>
    <t>$52.50 credit - apply to Q2</t>
  </si>
  <si>
    <t>Apply credit to 2nd quarter invoice - $57.75</t>
  </si>
  <si>
    <t>$63.00 credit in QB to be applied to Q2</t>
  </si>
  <si>
    <t>Cancelled in April 2026</t>
  </si>
  <si>
    <t>$68.25 credit - apply to Q2</t>
  </si>
  <si>
    <t>Sanpra Real Estate Inc.</t>
  </si>
  <si>
    <t>Numbers above are not a 100% accurate representation of MBT financials, but an estimate</t>
  </si>
  <si>
    <t>1198 Esquimalt Road</t>
  </si>
  <si>
    <t>1450-1452 Elford Street</t>
  </si>
  <si>
    <t>3 free months promotion - starting May 2026</t>
  </si>
  <si>
    <r>
      <t xml:space="preserve">$65/month (A)          </t>
    </r>
    <r>
      <rPr>
        <sz val="11"/>
        <color rgb="FFFF0000"/>
        <rFont val="Calibri"/>
        <family val="2"/>
        <scheme val="minor"/>
      </rPr>
      <t>Apply credit on Q2</t>
    </r>
  </si>
  <si>
    <t>Feb 25/26- Updated tw Cantec to takeover annual- (was MBT only - Annual done by others)</t>
  </si>
  <si>
    <t>Cancelled April 2026 - R16</t>
  </si>
  <si>
    <t>First 3 months are free - Projects</t>
  </si>
  <si>
    <t>1810 Selenite Place</t>
  </si>
  <si>
    <t xml:space="preserve">Martello Property Services </t>
  </si>
  <si>
    <t>$173.25 credit in QB - apply to Q2</t>
  </si>
  <si>
    <r>
      <rPr>
        <b/>
        <sz val="11"/>
        <color rgb="FFFF0000"/>
        <rFont val="Calibri"/>
        <family val="2"/>
        <scheme val="minor"/>
      </rPr>
      <t>months on invoice</t>
    </r>
    <r>
      <rPr>
        <sz val="11"/>
        <color rgb="FFFF0000"/>
        <rFont val="Calibri"/>
        <family val="2"/>
        <scheme val="minor"/>
      </rPr>
      <t xml:space="preserve">
</t>
    </r>
  </si>
  <si>
    <t>1039 Linden Avenue</t>
  </si>
  <si>
    <t>Price increase after June 2026 - $60 before that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</si>
</sst>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quot;$&quot;* #,##0.00_-;_-&quot;$&quot;* &quot;-&quot;??_-;_-@_-"/>
    <numFmt numFmtId="164" formatCode="&quot;$&quot;#,##0_);[Red]\(&quot;$&quot;#,##0\)"/>
    <numFmt numFmtId="165" formatCode="&quot;$&quot;#,##0.00"/>
    <numFmt numFmtId="166" formatCode="[$-409]h:mm:ss\ AM/PM;@"/>
    <numFmt numFmtId="167" formatCode="[$-F400]h:mm:ss\ AM/PM"/>
    <numFmt numFmtId="168" formatCode="_(&quot;$&quot;* #,##0.00_);_(&quot;$&quot;* \(#,##0.00\);_(&quot;$&quot;* &quot;-&quot;??_);_(@_)"/>
    <numFmt numFmtId="169" formatCode="0.0"/>
  </numFmts>
  <fonts count="112"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indexed="8"/>
      <name val="Arial"/>
      <family val="2"/>
    </font>
    <font>
      <sz val="10"/>
      <name val="Arial"/>
      <family val="2"/>
    </font>
    <font>
      <b/>
      <sz val="10"/>
      <name val="Arial"/>
      <family val="2"/>
    </font>
    <font>
      <sz val="9"/>
      <color indexed="8"/>
      <name val="Arial"/>
      <family val="2"/>
    </font>
    <font>
      <sz val="8"/>
      <name val="Arial"/>
      <family val="2"/>
    </font>
    <font>
      <b/>
      <sz val="14"/>
      <name val="Arial"/>
      <family val="2"/>
    </font>
    <font>
      <b/>
      <sz val="8"/>
      <name val="Monotype Sorts"/>
      <charset val="2"/>
    </font>
    <font>
      <b/>
      <sz val="8"/>
      <name val="Arial"/>
      <family val="2"/>
    </font>
    <font>
      <sz val="10"/>
      <color indexed="10"/>
      <name val="Arial"/>
      <family val="2"/>
    </font>
    <font>
      <sz val="10"/>
      <color rgb="FFFF0000"/>
      <name val="Arial"/>
      <family val="2"/>
    </font>
    <font>
      <sz val="9"/>
      <color rgb="FFFF0000"/>
      <name val="Arial"/>
      <family val="2"/>
    </font>
    <font>
      <sz val="10"/>
      <color theme="3" tint="-0.249977111117893"/>
      <name val="Arial"/>
      <family val="2"/>
    </font>
    <font>
      <b/>
      <sz val="6"/>
      <name val="Arial"/>
      <family val="2"/>
    </font>
    <font>
      <sz val="10"/>
      <color rgb="FF00B050"/>
      <name val="Arial"/>
      <family val="2"/>
    </font>
    <font>
      <sz val="9"/>
      <color indexed="81"/>
      <name val="Tahoma"/>
      <family val="2"/>
    </font>
    <font>
      <b/>
      <sz val="9"/>
      <color indexed="81"/>
      <name val="Tahoma"/>
      <family val="2"/>
    </font>
    <font>
      <sz val="10"/>
      <color theme="4"/>
      <name val="Arial"/>
      <family val="2"/>
    </font>
    <font>
      <sz val="8"/>
      <color indexed="8"/>
      <name val="Arial"/>
      <family val="2"/>
    </font>
    <font>
      <sz val="8"/>
      <color rgb="FFFF0000"/>
      <name val="Arial"/>
      <family val="2"/>
    </font>
    <font>
      <sz val="8"/>
      <color theme="3" tint="-0.249977111117893"/>
      <name val="Arial"/>
      <family val="2"/>
    </font>
    <font>
      <sz val="8"/>
      <color rgb="FF00B050"/>
      <name val="Arial"/>
      <family val="2"/>
    </font>
    <font>
      <b/>
      <sz val="8"/>
      <color rgb="FF00B050"/>
      <name val="Arial"/>
      <family val="2"/>
    </font>
    <font>
      <b/>
      <sz val="8"/>
      <color rgb="FFFF0000"/>
      <name val="Arial"/>
      <family val="2"/>
    </font>
    <font>
      <sz val="8"/>
      <color theme="3"/>
      <name val="Arial"/>
      <family val="2"/>
    </font>
    <font>
      <b/>
      <sz val="12"/>
      <name val="Arial"/>
      <family val="2"/>
    </font>
    <font>
      <b/>
      <sz val="10"/>
      <color rgb="FFFF0000"/>
      <name val="Arial"/>
      <family val="2"/>
    </font>
    <font>
      <b/>
      <sz val="10"/>
      <color rgb="FF0070C0"/>
      <name val="Arial"/>
      <family val="2"/>
    </font>
    <font>
      <sz val="8"/>
      <color rgb="FF0070C0"/>
      <name val="Arial"/>
      <family val="2"/>
    </font>
    <font>
      <b/>
      <sz val="7"/>
      <name val="Arial"/>
      <family val="2"/>
    </font>
    <font>
      <sz val="7"/>
      <name val="Arial"/>
      <family val="2"/>
    </font>
    <font>
      <b/>
      <sz val="10"/>
      <color indexed="8"/>
      <name val="Arial"/>
      <family val="2"/>
    </font>
    <font>
      <b/>
      <sz val="9"/>
      <color indexed="8"/>
      <name val="Arial"/>
      <family val="2"/>
    </font>
    <font>
      <b/>
      <sz val="8"/>
      <color rgb="FF7030A0"/>
      <name val="Arial"/>
      <family val="2"/>
    </font>
    <font>
      <sz val="11"/>
      <color rgb="FF9C6500"/>
      <name val="Calibri"/>
      <family val="2"/>
      <scheme val="minor"/>
    </font>
    <font>
      <sz val="11"/>
      <color rgb="FFFF0000"/>
      <name val="Calibri"/>
      <family val="2"/>
      <scheme val="minor"/>
    </font>
    <font>
      <sz val="8"/>
      <color rgb="FF92D050"/>
      <name val="Arial"/>
      <family val="2"/>
    </font>
    <font>
      <sz val="8"/>
      <color theme="6" tint="-0.249977111117893"/>
      <name val="Arial"/>
      <family val="2"/>
    </font>
    <font>
      <b/>
      <sz val="9"/>
      <name val="Arial"/>
      <family val="2"/>
    </font>
    <font>
      <sz val="9"/>
      <name val="Arial"/>
      <family val="2"/>
    </font>
    <font>
      <sz val="8"/>
      <color theme="3" tint="-0.499984740745262"/>
      <name val="Arial"/>
      <family val="2"/>
    </font>
    <font>
      <b/>
      <sz val="8"/>
      <color theme="1"/>
      <name val="Arial"/>
      <family val="2"/>
    </font>
    <font>
      <b/>
      <sz val="10"/>
      <color theme="1"/>
      <name val="Arial"/>
      <family val="2"/>
    </font>
    <font>
      <sz val="7"/>
      <color indexed="8"/>
      <name val="Arial"/>
      <family val="2"/>
    </font>
    <font>
      <b/>
      <sz val="6"/>
      <color theme="1"/>
      <name val="Arial"/>
      <family val="2"/>
    </font>
    <font>
      <b/>
      <sz val="11"/>
      <name val="Arial"/>
      <family val="2"/>
    </font>
    <font>
      <sz val="11"/>
      <color rgb="FF000000"/>
      <name val="Arial"/>
      <family val="2"/>
    </font>
    <font>
      <sz val="6"/>
      <name val="Arial"/>
      <family val="2"/>
    </font>
    <font>
      <sz val="11"/>
      <color indexed="8"/>
      <name val="Calibri"/>
      <family val="2"/>
      <scheme val="minor"/>
    </font>
    <font>
      <sz val="11"/>
      <name val="Calibri"/>
      <family val="2"/>
      <scheme val="minor"/>
    </font>
    <font>
      <b/>
      <sz val="11"/>
      <color indexed="8"/>
      <name val="Calibri"/>
      <family val="2"/>
      <scheme val="minor"/>
    </font>
    <font>
      <b/>
      <sz val="11"/>
      <color rgb="FF00B050"/>
      <name val="Calibri"/>
      <family val="2"/>
      <scheme val="minor"/>
    </font>
    <font>
      <b/>
      <sz val="11"/>
      <name val="Calibri"/>
      <family val="2"/>
      <scheme val="minor"/>
    </font>
    <font>
      <sz val="11"/>
      <color rgb="FF0070C0"/>
      <name val="Calibri"/>
      <family val="2"/>
      <scheme val="minor"/>
    </font>
    <font>
      <sz val="11"/>
      <color theme="3"/>
      <name val="Calibri"/>
      <family val="2"/>
      <scheme val="minor"/>
    </font>
    <font>
      <sz val="11"/>
      <color rgb="FF000000"/>
      <name val="Calibri"/>
      <family val="2"/>
      <scheme val="minor"/>
    </font>
    <font>
      <sz val="11"/>
      <color rgb="FF92D050"/>
      <name val="Calibri"/>
      <family val="2"/>
      <scheme val="minor"/>
    </font>
    <font>
      <b/>
      <sz val="11"/>
      <color rgb="FF7030A0"/>
      <name val="Calibri"/>
      <family val="2"/>
      <scheme val="minor"/>
    </font>
    <font>
      <b/>
      <sz val="14"/>
      <name val="Calibri"/>
      <family val="2"/>
      <scheme val="minor"/>
    </font>
    <font>
      <sz val="8"/>
      <color indexed="8"/>
      <name val="Calibri"/>
      <family val="2"/>
      <scheme val="minor"/>
    </font>
    <font>
      <b/>
      <sz val="10"/>
      <color indexed="8"/>
      <name val="Calibri"/>
      <family val="2"/>
      <scheme val="minor"/>
    </font>
    <font>
      <b/>
      <sz val="10"/>
      <name val="Calibri"/>
      <family val="2"/>
      <scheme val="minor"/>
    </font>
    <font>
      <sz val="10"/>
      <name val="Calibri"/>
      <family val="2"/>
      <scheme val="minor"/>
    </font>
    <font>
      <sz val="8"/>
      <name val="Calibri"/>
      <family val="2"/>
      <scheme val="minor"/>
    </font>
    <font>
      <sz val="9"/>
      <name val="Calibri"/>
      <family val="2"/>
      <scheme val="minor"/>
    </font>
    <font>
      <b/>
      <sz val="10"/>
      <color rgb="FFFF0000"/>
      <name val="Calibri"/>
      <family val="2"/>
      <scheme val="minor"/>
    </font>
    <font>
      <b/>
      <sz val="9"/>
      <name val="Calibri"/>
      <family val="2"/>
      <scheme val="minor"/>
    </font>
    <font>
      <sz val="10"/>
      <color rgb="FFFF0000"/>
      <name val="Calibri"/>
      <family val="2"/>
      <scheme val="minor"/>
    </font>
    <font>
      <b/>
      <sz val="11"/>
      <color rgb="FFFF0000"/>
      <name val="Calibri"/>
      <family val="2"/>
      <scheme val="minor"/>
    </font>
    <font>
      <sz val="8"/>
      <color rgb="FF000000"/>
      <name val="Calibri"/>
      <family val="2"/>
      <scheme val="minor"/>
    </font>
    <font>
      <sz val="10"/>
      <color indexed="8"/>
      <name val="Calibri"/>
      <family val="2"/>
      <scheme val="minor"/>
    </font>
    <font>
      <sz val="9"/>
      <color rgb="FFFF0000"/>
      <name val="Calibri"/>
      <family val="2"/>
      <scheme val="minor"/>
    </font>
    <font>
      <b/>
      <sz val="11"/>
      <color theme="1"/>
      <name val="Calibri"/>
      <family val="2"/>
      <scheme val="minor"/>
    </font>
    <font>
      <sz val="9"/>
      <color rgb="FF000000"/>
      <name val="Calibri"/>
      <family val="2"/>
      <scheme val="minor"/>
    </font>
    <font>
      <sz val="7"/>
      <name val="Calibri"/>
      <family val="2"/>
      <scheme val="minor"/>
    </font>
    <font>
      <sz val="7"/>
      <color rgb="FFFF0000"/>
      <name val="Calibri"/>
      <family val="2"/>
      <scheme val="minor"/>
    </font>
    <font>
      <b/>
      <sz val="11"/>
      <color theme="3" tint="-0.249977111117893"/>
      <name val="Calibri"/>
      <family val="2"/>
      <scheme val="minor"/>
    </font>
    <font>
      <b/>
      <sz val="11"/>
      <color theme="5" tint="-0.249977111117893"/>
      <name val="Calibri"/>
      <family val="2"/>
      <scheme val="minor"/>
    </font>
    <font>
      <sz val="9"/>
      <color indexed="8"/>
      <name val="Calibri"/>
      <family val="2"/>
      <scheme val="minor"/>
    </font>
    <font>
      <sz val="11"/>
      <name val="Arial"/>
      <family val="2"/>
    </font>
    <font>
      <sz val="11"/>
      <color rgb="FF002060"/>
      <name val="Calibri"/>
      <family val="2"/>
      <scheme val="minor"/>
    </font>
    <font>
      <sz val="8"/>
      <name val="Arial"/>
      <family val="2"/>
    </font>
    <font>
      <sz val="11"/>
      <color theme="4"/>
      <name val="Calibri"/>
      <family val="2"/>
      <scheme val="minor"/>
    </font>
    <font>
      <b/>
      <sz val="11"/>
      <color rgb="FF002060"/>
      <name val="Calibri"/>
      <family val="2"/>
      <scheme val="minor"/>
    </font>
    <font>
      <sz val="12"/>
      <name val="Arial"/>
      <family val="2"/>
    </font>
    <font>
      <b/>
      <sz val="12"/>
      <color rgb="FFFF0000"/>
      <name val="Calibri"/>
      <family val="2"/>
      <scheme val="minor"/>
    </font>
    <font>
      <sz val="11"/>
      <name val="Calibri"/>
      <family val="2"/>
    </font>
    <font>
      <sz val="8"/>
      <name val="Arial"/>
      <family val="2"/>
    </font>
    <font>
      <b/>
      <sz val="9"/>
      <color indexed="8"/>
      <name val="Calibri"/>
      <family val="2"/>
      <scheme val="minor"/>
    </font>
    <font>
      <sz val="9"/>
      <color rgb="FF002060"/>
      <name val="Calibri"/>
      <family val="2"/>
      <scheme val="minor"/>
    </font>
    <font>
      <b/>
      <sz val="11"/>
      <color rgb="FF000000"/>
      <name val="Calibri"/>
      <family val="2"/>
      <scheme val="minor"/>
    </font>
    <font>
      <sz val="10"/>
      <color rgb="FF000000"/>
      <name val="Calibri"/>
      <family val="2"/>
      <scheme val="minor"/>
    </font>
    <font>
      <b/>
      <i/>
      <sz val="9"/>
      <color indexed="8"/>
      <name val="Calibri"/>
      <family val="2"/>
      <scheme val="minor"/>
    </font>
    <font>
      <i/>
      <sz val="10"/>
      <name val="Arial"/>
      <family val="2"/>
    </font>
    <font>
      <i/>
      <sz val="8"/>
      <name val="Arial"/>
      <family val="2"/>
    </font>
    <font>
      <sz val="10"/>
      <name val="Arial"/>
      <family val="2"/>
    </font>
    <font>
      <b/>
      <sz val="9"/>
      <color rgb="FFFF0000"/>
      <name val="Calibri"/>
      <family val="2"/>
      <scheme val="minor"/>
    </font>
    <font>
      <strike/>
      <sz val="11"/>
      <name val="Calibri"/>
      <family val="2"/>
      <scheme val="minor"/>
    </font>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b/>
      <i/>
      <sz val="9"/>
      <color theme="1"/>
      <name val="Calibri"/>
      <family val="2"/>
      <scheme val="minor"/>
    </font>
    <font>
      <sz val="8"/>
      <color theme="1"/>
      <name val="Calibri"/>
      <family val="2"/>
      <scheme val="minor"/>
    </font>
    <font>
      <b/>
      <sz val="8"/>
      <color theme="1"/>
      <name val="Calibri"/>
      <family val="2"/>
      <scheme val="minor"/>
    </font>
    <font>
      <sz val="8"/>
      <name val="Arial"/>
      <family val="2"/>
    </font>
    <font>
      <sz val="8"/>
      <name val="Arial"/>
      <family val="2"/>
    </font>
    <font>
      <b/>
      <i/>
      <sz val="10"/>
      <name val="Arial"/>
      <family val="2"/>
    </font>
  </fonts>
  <fills count="36">
    <fill>
      <patternFill patternType="none"/>
    </fill>
    <fill>
      <patternFill patternType="gray125"/>
    </fill>
    <fill>
      <patternFill patternType="solid">
        <fgColor indexed="22"/>
        <bgColor indexed="64"/>
      </patternFill>
    </fill>
    <fill>
      <patternFill patternType="solid">
        <fgColor indexed="55"/>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F00"/>
        <bgColor indexed="64"/>
      </patternFill>
    </fill>
    <fill>
      <patternFill patternType="solid">
        <fgColor rgb="FFFFC000"/>
        <bgColor indexed="64"/>
      </patternFill>
    </fill>
    <fill>
      <patternFill patternType="solid">
        <fgColor theme="6" tint="0.39997558519241921"/>
        <bgColor indexed="64"/>
      </patternFill>
    </fill>
    <fill>
      <patternFill patternType="solid">
        <fgColor theme="0" tint="-0.499984740745262"/>
        <bgColor indexed="64"/>
      </patternFill>
    </fill>
    <fill>
      <patternFill patternType="solid">
        <fgColor theme="8" tint="0.39997558519241921"/>
        <bgColor indexed="64"/>
      </patternFill>
    </fill>
    <fill>
      <patternFill patternType="solid">
        <fgColor rgb="FFFFEB9C"/>
      </patternFill>
    </fill>
    <fill>
      <patternFill patternType="solid">
        <fgColor theme="9" tint="0.79998168889431442"/>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0"/>
        <bgColor indexed="64"/>
      </patternFill>
    </fill>
    <fill>
      <patternFill patternType="solid">
        <fgColor theme="5" tint="0.39997558519241921"/>
        <bgColor indexed="64"/>
      </patternFill>
    </fill>
    <fill>
      <patternFill patternType="solid">
        <fgColor rgb="FFFFFFC0"/>
      </patternFill>
    </fill>
    <fill>
      <patternFill patternType="solid">
        <fgColor rgb="FFFF0000"/>
        <bgColor indexed="64"/>
      </patternFill>
    </fill>
    <fill>
      <patternFill patternType="solid">
        <fgColor theme="5" tint="0.59999389629810485"/>
        <bgColor indexed="64"/>
      </patternFill>
    </fill>
    <fill>
      <patternFill patternType="solid">
        <fgColor rgb="FF00B050"/>
        <bgColor indexed="64"/>
      </patternFill>
    </fill>
    <fill>
      <patternFill patternType="solid">
        <fgColor theme="0" tint="-0.24994659260841701"/>
        <bgColor indexed="64"/>
      </patternFill>
    </fill>
    <fill>
      <patternFill patternType="solid">
        <fgColor theme="7" tint="0.59999389629810485"/>
        <bgColor indexed="64"/>
      </patternFill>
    </fill>
    <fill>
      <patternFill patternType="solid">
        <fgColor theme="7" tint="0.39994506668294322"/>
        <bgColor indexed="64"/>
      </patternFill>
    </fill>
    <fill>
      <patternFill patternType="solid">
        <fgColor theme="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bgColor indexed="64"/>
      </patternFill>
    </fill>
    <fill>
      <patternFill patternType="solid">
        <fgColor theme="1"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7999816888943144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medium">
        <color indexed="64"/>
      </top>
      <bottom/>
      <diagonal/>
    </border>
    <border>
      <left/>
      <right/>
      <top style="thin">
        <color indexed="64"/>
      </top>
      <bottom style="double">
        <color indexed="64"/>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diagonal/>
    </border>
    <border>
      <left style="medium">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7">
    <xf numFmtId="0" fontId="0" fillId="0" borderId="0"/>
    <xf numFmtId="0" fontId="6" fillId="0" borderId="0"/>
    <xf numFmtId="0" fontId="38" fillId="12" borderId="0" applyNumberFormat="0" applyBorder="0" applyAlignment="0" applyProtection="0"/>
    <xf numFmtId="0" fontId="4" fillId="0" borderId="0"/>
    <xf numFmtId="0" fontId="90" fillId="0" borderId="0"/>
    <xf numFmtId="9" fontId="99" fillId="0" borderId="0" applyFont="0" applyFill="0" applyBorder="0" applyAlignment="0" applyProtection="0"/>
    <xf numFmtId="0" fontId="102" fillId="0" borderId="0"/>
  </cellStyleXfs>
  <cellXfs count="877">
    <xf numFmtId="0" fontId="0" fillId="0" borderId="0" xfId="0"/>
    <xf numFmtId="0" fontId="0" fillId="0" borderId="1" xfId="0" applyBorder="1"/>
    <xf numFmtId="0" fontId="5" fillId="0" borderId="1" xfId="0" applyFont="1" applyBorder="1" applyAlignment="1">
      <alignment vertical="top" wrapText="1"/>
    </xf>
    <xf numFmtId="0" fontId="5" fillId="0" borderId="1" xfId="0" applyFont="1" applyBorder="1" applyAlignment="1">
      <alignment horizontal="left" vertical="center"/>
    </xf>
    <xf numFmtId="0" fontId="5" fillId="0" borderId="1" xfId="0" applyFont="1" applyBorder="1" applyAlignment="1">
      <alignment horizontal="left" vertical="top" wrapText="1"/>
    </xf>
    <xf numFmtId="0" fontId="5" fillId="0" borderId="1" xfId="0" applyFont="1" applyBorder="1" applyAlignment="1">
      <alignment horizontal="left" vertical="center" wrapText="1"/>
    </xf>
    <xf numFmtId="0" fontId="5" fillId="0" borderId="1" xfId="0" applyFont="1" applyBorder="1" applyAlignment="1">
      <alignment vertical="center" wrapText="1"/>
    </xf>
    <xf numFmtId="0" fontId="10" fillId="0" borderId="1" xfId="0" applyFont="1" applyBorder="1" applyAlignment="1">
      <alignment horizontal="center"/>
    </xf>
    <xf numFmtId="0" fontId="5" fillId="0" borderId="1" xfId="0" applyFont="1" applyBorder="1" applyAlignment="1">
      <alignment horizontal="center" wrapText="1"/>
    </xf>
    <xf numFmtId="0" fontId="5" fillId="0" borderId="1" xfId="0" applyFont="1" applyBorder="1" applyAlignment="1">
      <alignment horizontal="center" vertical="center" wrapText="1"/>
    </xf>
    <xf numFmtId="0" fontId="0" fillId="0" borderId="1" xfId="0" applyBorder="1" applyAlignment="1">
      <alignment vertical="center"/>
    </xf>
    <xf numFmtId="0" fontId="11" fillId="0" borderId="1" xfId="0" applyFont="1" applyBorder="1" applyAlignment="1">
      <alignment horizontal="center"/>
    </xf>
    <xf numFmtId="0" fontId="5" fillId="0" borderId="2" xfId="0" applyFont="1" applyBorder="1" applyAlignment="1">
      <alignment horizontal="left" vertical="top" wrapText="1"/>
    </xf>
    <xf numFmtId="0" fontId="6" fillId="0" borderId="2" xfId="0" applyFont="1" applyBorder="1"/>
    <xf numFmtId="0" fontId="5" fillId="0" borderId="2" xfId="0" applyFont="1" applyBorder="1" applyAlignment="1">
      <alignment horizontal="center" vertical="top" wrapText="1"/>
    </xf>
    <xf numFmtId="0" fontId="0" fillId="0" borderId="2" xfId="0" applyBorder="1"/>
    <xf numFmtId="0" fontId="0" fillId="0" borderId="3" xfId="0" applyBorder="1" applyAlignment="1">
      <alignment horizontal="center" vertical="center"/>
    </xf>
    <xf numFmtId="0" fontId="0" fillId="0" borderId="3" xfId="0" applyBorder="1"/>
    <xf numFmtId="0" fontId="0" fillId="2" borderId="4" xfId="0" applyFill="1" applyBorder="1"/>
    <xf numFmtId="0" fontId="0" fillId="2" borderId="4" xfId="0" applyFill="1" applyBorder="1" applyAlignment="1">
      <alignment horizontal="center" wrapText="1"/>
    </xf>
    <xf numFmtId="0" fontId="9" fillId="0" borderId="1" xfId="0" applyFont="1" applyBorder="1" applyAlignment="1">
      <alignment horizontal="left" vertical="center" wrapText="1"/>
    </xf>
    <xf numFmtId="0" fontId="6" fillId="0" borderId="1" xfId="0" applyFont="1" applyBorder="1" applyAlignment="1">
      <alignment vertical="center" wrapText="1"/>
    </xf>
    <xf numFmtId="0" fontId="6" fillId="0" borderId="1" xfId="0" applyFont="1" applyBorder="1" applyAlignment="1">
      <alignment horizontal="left" vertical="center" wrapText="1"/>
    </xf>
    <xf numFmtId="0" fontId="6" fillId="0" borderId="1" xfId="0" applyFont="1" applyBorder="1" applyAlignment="1">
      <alignment vertical="center"/>
    </xf>
    <xf numFmtId="0" fontId="12" fillId="3" borderId="1" xfId="0" applyFont="1" applyFill="1" applyBorder="1" applyAlignment="1">
      <alignment horizontal="left"/>
    </xf>
    <xf numFmtId="0" fontId="11" fillId="3" borderId="1" xfId="0" applyFont="1" applyFill="1" applyBorder="1" applyAlignment="1">
      <alignment horizontal="left"/>
    </xf>
    <xf numFmtId="0" fontId="6" fillId="2" borderId="4" xfId="0" applyFont="1" applyFill="1" applyBorder="1" applyAlignment="1">
      <alignment wrapText="1"/>
    </xf>
    <xf numFmtId="0" fontId="12" fillId="0" borderId="1" xfId="0" applyFont="1" applyBorder="1" applyAlignment="1">
      <alignment horizontal="center"/>
    </xf>
    <xf numFmtId="0" fontId="6" fillId="0" borderId="1" xfId="0" applyFont="1" applyBorder="1"/>
    <xf numFmtId="0" fontId="10" fillId="4" borderId="1" xfId="0" applyFont="1" applyFill="1" applyBorder="1" applyAlignment="1">
      <alignment horizontal="center"/>
    </xf>
    <xf numFmtId="0" fontId="0" fillId="0" borderId="1" xfId="0" applyBorder="1" applyAlignment="1">
      <alignment horizontal="center" vertical="center"/>
    </xf>
    <xf numFmtId="0" fontId="12" fillId="4" borderId="1" xfId="0" applyFont="1" applyFill="1" applyBorder="1" applyAlignment="1">
      <alignment horizontal="center"/>
    </xf>
    <xf numFmtId="0" fontId="0" fillId="0" borderId="1" xfId="0" applyBorder="1" applyAlignment="1">
      <alignment vertical="center" wrapText="1"/>
    </xf>
    <xf numFmtId="0" fontId="11" fillId="4" borderId="1" xfId="0" applyFont="1" applyFill="1" applyBorder="1" applyAlignment="1">
      <alignment horizontal="center"/>
    </xf>
    <xf numFmtId="0" fontId="12" fillId="4" borderId="1" xfId="0" applyFont="1" applyFill="1" applyBorder="1" applyAlignment="1">
      <alignment horizontal="left"/>
    </xf>
    <xf numFmtId="0" fontId="12" fillId="4" borderId="1" xfId="0" applyFont="1" applyFill="1" applyBorder="1" applyAlignment="1">
      <alignment horizontal="center" wrapText="1"/>
    </xf>
    <xf numFmtId="0" fontId="11" fillId="0" borderId="1" xfId="0" applyFont="1" applyBorder="1" applyAlignment="1">
      <alignment horizontal="left"/>
    </xf>
    <xf numFmtId="0" fontId="12" fillId="0" borderId="1" xfId="0" applyFont="1" applyBorder="1" applyAlignment="1">
      <alignment horizontal="left"/>
    </xf>
    <xf numFmtId="0" fontId="6" fillId="0" borderId="1" xfId="0" applyFont="1" applyBorder="1" applyAlignment="1">
      <alignment horizontal="left" vertical="center"/>
    </xf>
    <xf numFmtId="0" fontId="8" fillId="0" borderId="1" xfId="0" applyFont="1" applyBorder="1" applyAlignment="1">
      <alignment vertical="center" wrapText="1"/>
    </xf>
    <xf numFmtId="0" fontId="16" fillId="0" borderId="1" xfId="0" applyFont="1" applyBorder="1" applyAlignment="1">
      <alignment vertical="center" wrapText="1"/>
    </xf>
    <xf numFmtId="0" fontId="5" fillId="0" borderId="2" xfId="0" applyFont="1" applyBorder="1" applyAlignment="1">
      <alignment vertical="center" wrapText="1"/>
    </xf>
    <xf numFmtId="0" fontId="5" fillId="0" borderId="1" xfId="0" applyFont="1" applyBorder="1" applyAlignment="1">
      <alignment horizontal="center" vertical="top" wrapText="1"/>
    </xf>
    <xf numFmtId="0" fontId="5" fillId="0" borderId="2" xfId="0" applyFont="1" applyBorder="1" applyAlignment="1">
      <alignment horizontal="center" vertical="center" wrapText="1"/>
    </xf>
    <xf numFmtId="0" fontId="0" fillId="0" borderId="2" xfId="0" applyBorder="1" applyAlignment="1">
      <alignment vertical="center"/>
    </xf>
    <xf numFmtId="0" fontId="22" fillId="0" borderId="1" xfId="0" applyFont="1" applyBorder="1" applyAlignment="1">
      <alignment vertical="center" wrapText="1"/>
    </xf>
    <xf numFmtId="0" fontId="22" fillId="0" borderId="1" xfId="0" applyFont="1" applyBorder="1" applyAlignment="1">
      <alignment horizontal="left" vertical="center" wrapText="1"/>
    </xf>
    <xf numFmtId="0" fontId="9" fillId="0" borderId="0" xfId="0" applyFont="1"/>
    <xf numFmtId="0" fontId="6" fillId="0" borderId="0" xfId="0" applyFont="1"/>
    <xf numFmtId="0" fontId="7" fillId="0" borderId="1" xfId="0" applyFont="1" applyBorder="1" applyAlignment="1">
      <alignment horizontal="center"/>
    </xf>
    <xf numFmtId="0" fontId="7" fillId="5" borderId="1" xfId="0" applyFont="1" applyFill="1" applyBorder="1" applyAlignment="1">
      <alignment horizontal="center"/>
    </xf>
    <xf numFmtId="0" fontId="7" fillId="6" borderId="1" xfId="0" applyFont="1" applyFill="1" applyBorder="1"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xf>
    <xf numFmtId="0" fontId="23" fillId="0" borderId="1" xfId="0" applyFont="1" applyBorder="1" applyAlignment="1">
      <alignment vertical="center" wrapText="1"/>
    </xf>
    <xf numFmtId="0" fontId="22" fillId="0" borderId="1" xfId="0" applyFont="1" applyBorder="1" applyAlignment="1">
      <alignment horizontal="left" vertical="center"/>
    </xf>
    <xf numFmtId="0" fontId="23" fillId="0" borderId="1" xfId="0" applyFont="1" applyBorder="1" applyAlignment="1">
      <alignment horizontal="left" vertical="center" wrapText="1"/>
    </xf>
    <xf numFmtId="0" fontId="9" fillId="0" borderId="1" xfId="0" applyFont="1" applyBorder="1" applyAlignment="1">
      <alignment vertical="center" wrapText="1"/>
    </xf>
    <xf numFmtId="0" fontId="9" fillId="0" borderId="1" xfId="0" applyFont="1" applyBorder="1" applyAlignment="1">
      <alignment vertical="center"/>
    </xf>
    <xf numFmtId="0" fontId="22" fillId="0" borderId="2" xfId="0" applyFont="1" applyBorder="1" applyAlignment="1">
      <alignment vertical="center" wrapText="1"/>
    </xf>
    <xf numFmtId="0" fontId="28" fillId="0" borderId="1" xfId="0" applyFont="1" applyBorder="1" applyAlignment="1">
      <alignment vertical="center" wrapText="1"/>
    </xf>
    <xf numFmtId="0" fontId="7" fillId="6" borderId="1" xfId="0" applyFont="1" applyFill="1" applyBorder="1" applyAlignment="1">
      <alignment horizontal="left"/>
    </xf>
    <xf numFmtId="0" fontId="0" fillId="6" borderId="4" xfId="0" applyFill="1" applyBorder="1"/>
    <xf numFmtId="0" fontId="0" fillId="6" borderId="4" xfId="0" applyFill="1" applyBorder="1" applyAlignment="1">
      <alignment horizontal="center" wrapText="1"/>
    </xf>
    <xf numFmtId="17" fontId="29" fillId="6" borderId="4" xfId="0" applyNumberFormat="1" applyFont="1" applyFill="1" applyBorder="1" applyAlignment="1">
      <alignment horizontal="left" textRotation="90" wrapText="1"/>
    </xf>
    <xf numFmtId="0" fontId="27" fillId="0" borderId="1" xfId="0" applyFont="1" applyBorder="1" applyAlignment="1">
      <alignment horizontal="center" vertical="center" wrapText="1"/>
    </xf>
    <xf numFmtId="0" fontId="30" fillId="0" borderId="1" xfId="0" applyFont="1" applyBorder="1" applyAlignment="1">
      <alignment horizontal="center"/>
    </xf>
    <xf numFmtId="0" fontId="7" fillId="0" borderId="0" xfId="1" applyFont="1"/>
    <xf numFmtId="0" fontId="6" fillId="0" borderId="0" xfId="1"/>
    <xf numFmtId="0" fontId="6" fillId="0" borderId="0" xfId="1" applyAlignment="1">
      <alignment horizontal="left"/>
    </xf>
    <xf numFmtId="0" fontId="6" fillId="0" borderId="0" xfId="1" applyAlignment="1">
      <alignment horizontal="right"/>
    </xf>
    <xf numFmtId="0" fontId="5" fillId="0" borderId="0" xfId="1" applyFont="1" applyAlignment="1">
      <alignment vertical="top" wrapText="1"/>
    </xf>
    <xf numFmtId="0" fontId="5" fillId="0" borderId="0" xfId="1" applyFont="1" applyAlignment="1">
      <alignment wrapText="1"/>
    </xf>
    <xf numFmtId="0" fontId="6" fillId="0" borderId="0" xfId="1" applyAlignment="1">
      <alignment wrapText="1"/>
    </xf>
    <xf numFmtId="0" fontId="5" fillId="0" borderId="0" xfId="1" applyFont="1" applyAlignment="1">
      <alignment horizontal="left" wrapText="1"/>
    </xf>
    <xf numFmtId="0" fontId="0" fillId="0" borderId="0" xfId="0" applyAlignment="1">
      <alignment wrapText="1"/>
    </xf>
    <xf numFmtId="0" fontId="0" fillId="0" borderId="0" xfId="0" applyAlignment="1">
      <alignment horizontal="center"/>
    </xf>
    <xf numFmtId="0" fontId="7" fillId="0" borderId="0" xfId="0" applyFont="1" applyAlignment="1">
      <alignment horizontal="center"/>
    </xf>
    <xf numFmtId="0" fontId="6" fillId="0" borderId="1" xfId="0" applyFont="1" applyBorder="1" applyAlignment="1">
      <alignment wrapText="1"/>
    </xf>
    <xf numFmtId="0" fontId="0" fillId="0" borderId="1" xfId="0" applyBorder="1" applyAlignment="1">
      <alignment wrapText="1"/>
    </xf>
    <xf numFmtId="0" fontId="7" fillId="0" borderId="2" xfId="0" applyFont="1" applyBorder="1" applyAlignment="1">
      <alignment horizontal="center"/>
    </xf>
    <xf numFmtId="18" fontId="0" fillId="0" borderId="1" xfId="0" applyNumberFormat="1" applyBorder="1" applyAlignment="1">
      <alignment horizontal="center"/>
    </xf>
    <xf numFmtId="18" fontId="0" fillId="0" borderId="1" xfId="0" applyNumberFormat="1" applyBorder="1" applyAlignment="1">
      <alignment horizontal="center" wrapText="1"/>
    </xf>
    <xf numFmtId="18" fontId="6" fillId="0" borderId="1" xfId="0" applyNumberFormat="1" applyFont="1" applyBorder="1" applyAlignment="1">
      <alignment horizontal="center" wrapText="1"/>
    </xf>
    <xf numFmtId="0" fontId="6" fillId="0" borderId="1" xfId="0" applyFont="1" applyBorder="1" applyAlignment="1">
      <alignment horizontal="center" wrapText="1"/>
    </xf>
    <xf numFmtId="0" fontId="0" fillId="0" borderId="1" xfId="0" applyBorder="1" applyAlignment="1">
      <alignment horizontal="center" wrapText="1"/>
    </xf>
    <xf numFmtId="0" fontId="6" fillId="0" borderId="1" xfId="0" applyFont="1" applyBorder="1" applyAlignment="1">
      <alignment horizontal="center"/>
    </xf>
    <xf numFmtId="0" fontId="6" fillId="6" borderId="4" xfId="0" applyFont="1" applyFill="1" applyBorder="1" applyAlignment="1">
      <alignment wrapText="1"/>
    </xf>
    <xf numFmtId="0" fontId="12" fillId="0" borderId="1" xfId="0" applyFont="1" applyBorder="1" applyAlignment="1">
      <alignment horizontal="center" vertical="center" wrapText="1"/>
    </xf>
    <xf numFmtId="0" fontId="12" fillId="0" borderId="2" xfId="0" applyFont="1" applyBorder="1" applyAlignment="1">
      <alignment horizontal="center" vertical="center" wrapText="1"/>
    </xf>
    <xf numFmtId="0" fontId="6" fillId="0" borderId="2" xfId="0" applyFont="1" applyBorder="1" applyAlignment="1">
      <alignment vertical="center"/>
    </xf>
    <xf numFmtId="0" fontId="0" fillId="0" borderId="0" xfId="0" pivotButton="1"/>
    <xf numFmtId="0" fontId="0" fillId="0" borderId="0" xfId="0" pivotButton="1" applyAlignment="1">
      <alignment wrapText="1"/>
    </xf>
    <xf numFmtId="0" fontId="7" fillId="0" borderId="5" xfId="0" applyFont="1" applyBorder="1" applyAlignment="1">
      <alignment vertical="center" wrapText="1"/>
    </xf>
    <xf numFmtId="0" fontId="9" fillId="0" borderId="0" xfId="0" applyFont="1" applyAlignment="1">
      <alignment vertical="top" wrapText="1"/>
    </xf>
    <xf numFmtId="0" fontId="9" fillId="0" borderId="0" xfId="0" applyFont="1" applyAlignment="1">
      <alignment vertical="top"/>
    </xf>
    <xf numFmtId="0" fontId="6" fillId="0" borderId="0" xfId="0" applyFont="1" applyAlignment="1">
      <alignment horizontal="center"/>
    </xf>
    <xf numFmtId="0" fontId="9" fillId="0" borderId="0" xfId="0" applyFont="1" applyAlignment="1">
      <alignment horizontal="center" vertical="top"/>
    </xf>
    <xf numFmtId="0" fontId="5" fillId="0" borderId="1" xfId="0" applyFont="1" applyBorder="1" applyAlignment="1">
      <alignment vertical="center"/>
    </xf>
    <xf numFmtId="0" fontId="26" fillId="0" borderId="1" xfId="0" applyFont="1" applyBorder="1" applyAlignment="1">
      <alignment horizontal="center" vertical="center"/>
    </xf>
    <xf numFmtId="0" fontId="12" fillId="0" borderId="1" xfId="0" applyFont="1" applyBorder="1" applyAlignment="1">
      <alignment horizontal="center" vertical="center"/>
    </xf>
    <xf numFmtId="0" fontId="5" fillId="0" borderId="1" xfId="0" applyFont="1" applyBorder="1" applyAlignment="1">
      <alignment horizontal="center" vertical="center"/>
    </xf>
    <xf numFmtId="0" fontId="23" fillId="0" borderId="1" xfId="0" applyFont="1" applyBorder="1" applyAlignment="1">
      <alignment wrapText="1"/>
    </xf>
    <xf numFmtId="0" fontId="7" fillId="4" borderId="1" xfId="0" applyFont="1" applyFill="1" applyBorder="1" applyAlignment="1">
      <alignment horizontal="center"/>
    </xf>
    <xf numFmtId="0" fontId="7" fillId="0" borderId="1" xfId="0" applyFont="1" applyBorder="1" applyAlignment="1">
      <alignment horizontal="center" vertical="center"/>
    </xf>
    <xf numFmtId="0" fontId="0" fillId="0" borderId="0" xfId="0" applyAlignment="1">
      <alignment vertical="center"/>
    </xf>
    <xf numFmtId="0" fontId="7" fillId="8" borderId="1" xfId="0" applyFont="1" applyFill="1" applyBorder="1" applyAlignment="1">
      <alignment horizontal="center"/>
    </xf>
    <xf numFmtId="0" fontId="7" fillId="0" borderId="1" xfId="0" applyFont="1" applyBorder="1" applyAlignment="1">
      <alignment horizontal="center" wrapText="1"/>
    </xf>
    <xf numFmtId="17" fontId="29" fillId="9" borderId="4" xfId="0" applyNumberFormat="1" applyFont="1" applyFill="1" applyBorder="1" applyAlignment="1">
      <alignment horizontal="left" textRotation="90" wrapText="1"/>
    </xf>
    <xf numFmtId="0" fontId="7" fillId="10" borderId="1" xfId="0" applyFont="1" applyFill="1" applyBorder="1" applyAlignment="1">
      <alignment horizontal="center"/>
    </xf>
    <xf numFmtId="0" fontId="7" fillId="6" borderId="1" xfId="0" applyFont="1" applyFill="1" applyBorder="1" applyAlignment="1">
      <alignment horizontal="left" indent="1"/>
    </xf>
    <xf numFmtId="0" fontId="7" fillId="7" borderId="1" xfId="0" applyFont="1" applyFill="1" applyBorder="1" applyAlignment="1">
      <alignment horizontal="center"/>
    </xf>
    <xf numFmtId="0" fontId="7" fillId="5" borderId="1" xfId="0" applyFont="1" applyFill="1" applyBorder="1" applyAlignment="1">
      <alignment horizontal="left"/>
    </xf>
    <xf numFmtId="0" fontId="5" fillId="0" borderId="2" xfId="0" applyFont="1" applyBorder="1" applyAlignment="1">
      <alignment horizontal="left" vertical="center" wrapText="1"/>
    </xf>
    <xf numFmtId="0" fontId="7" fillId="6" borderId="1" xfId="0" applyFont="1" applyFill="1" applyBorder="1" applyAlignment="1">
      <alignment horizontal="center" vertical="center"/>
    </xf>
    <xf numFmtId="0" fontId="7" fillId="0" borderId="6" xfId="0" applyFont="1" applyBorder="1" applyAlignment="1">
      <alignment horizontal="center"/>
    </xf>
    <xf numFmtId="17" fontId="29" fillId="11" borderId="4" xfId="0" applyNumberFormat="1" applyFont="1" applyFill="1" applyBorder="1" applyAlignment="1">
      <alignment horizontal="left" textRotation="90" wrapText="1"/>
    </xf>
    <xf numFmtId="0" fontId="35" fillId="0" borderId="1" xfId="0" applyFont="1" applyBorder="1" applyAlignment="1">
      <alignment horizontal="center" vertical="center" wrapText="1"/>
    </xf>
    <xf numFmtId="17" fontId="35" fillId="0" borderId="1" xfId="0" applyNumberFormat="1" applyFont="1" applyBorder="1" applyAlignment="1">
      <alignment horizontal="center" vertical="center" wrapText="1"/>
    </xf>
    <xf numFmtId="0" fontId="35" fillId="0" borderId="1" xfId="0" applyFont="1" applyBorder="1" applyAlignment="1">
      <alignment horizontal="center" vertical="center"/>
    </xf>
    <xf numFmtId="0" fontId="7" fillId="0" borderId="1" xfId="0" applyFont="1" applyBorder="1" applyAlignment="1">
      <alignment horizontal="center" vertical="center" wrapText="1"/>
    </xf>
    <xf numFmtId="17" fontId="35" fillId="0" borderId="2" xfId="0" applyNumberFormat="1" applyFont="1" applyBorder="1" applyAlignment="1">
      <alignment horizontal="center" vertical="center" wrapText="1"/>
    </xf>
    <xf numFmtId="0" fontId="35" fillId="0" borderId="2" xfId="0" applyFont="1" applyBorder="1" applyAlignment="1">
      <alignment horizontal="center" vertical="center" wrapText="1"/>
    </xf>
    <xf numFmtId="0" fontId="7" fillId="13" borderId="1" xfId="0" applyFont="1" applyFill="1" applyBorder="1" applyAlignment="1">
      <alignment horizontal="center"/>
    </xf>
    <xf numFmtId="0" fontId="32" fillId="0" borderId="1" xfId="0" applyFont="1" applyBorder="1" applyAlignment="1">
      <alignment horizontal="left" vertical="center" wrapText="1"/>
    </xf>
    <xf numFmtId="17" fontId="29" fillId="14" borderId="4" xfId="0" applyNumberFormat="1" applyFont="1" applyFill="1" applyBorder="1" applyAlignment="1">
      <alignment horizontal="left" textRotation="90" wrapText="1"/>
    </xf>
    <xf numFmtId="17" fontId="35" fillId="0" borderId="1" xfId="0" applyNumberFormat="1" applyFont="1" applyBorder="1" applyAlignment="1">
      <alignment horizontal="center" vertical="center"/>
    </xf>
    <xf numFmtId="17" fontId="7" fillId="0" borderId="1" xfId="0" applyNumberFormat="1" applyFont="1" applyBorder="1" applyAlignment="1">
      <alignment horizontal="center" vertical="center"/>
    </xf>
    <xf numFmtId="0" fontId="40" fillId="0" borderId="1" xfId="0" applyFont="1" applyBorder="1" applyAlignment="1">
      <alignment horizontal="left" vertical="center" wrapText="1"/>
    </xf>
    <xf numFmtId="0" fontId="27" fillId="0" borderId="1" xfId="0" applyFont="1" applyBorder="1" applyAlignment="1">
      <alignment horizontal="center"/>
    </xf>
    <xf numFmtId="0" fontId="12" fillId="0" borderId="1" xfId="0" applyFont="1" applyBorder="1" applyAlignment="1">
      <alignment horizontal="center" wrapText="1"/>
    </xf>
    <xf numFmtId="0" fontId="7" fillId="0" borderId="9" xfId="0" applyFont="1" applyBorder="1" applyAlignment="1">
      <alignment horizontal="center"/>
    </xf>
    <xf numFmtId="0" fontId="7" fillId="15" borderId="1" xfId="0" applyFont="1" applyFill="1" applyBorder="1" applyAlignment="1">
      <alignment horizontal="center"/>
    </xf>
    <xf numFmtId="0" fontId="7" fillId="10" borderId="9" xfId="0" applyFont="1" applyFill="1" applyBorder="1" applyAlignment="1">
      <alignment horizontal="center" wrapText="1"/>
    </xf>
    <xf numFmtId="0" fontId="7" fillId="0" borderId="0" xfId="0" applyFont="1"/>
    <xf numFmtId="0" fontId="34" fillId="0" borderId="1" xfId="0" applyFont="1" applyBorder="1" applyAlignment="1">
      <alignment wrapText="1"/>
    </xf>
    <xf numFmtId="0" fontId="7" fillId="0" borderId="9" xfId="0" applyFont="1" applyBorder="1" applyAlignment="1">
      <alignment horizontal="center" wrapText="1"/>
    </xf>
    <xf numFmtId="0" fontId="7" fillId="14" borderId="1" xfId="0" applyFont="1" applyFill="1" applyBorder="1" applyAlignment="1">
      <alignment horizontal="center"/>
    </xf>
    <xf numFmtId="0" fontId="7" fillId="14" borderId="9" xfId="0" applyFont="1" applyFill="1" applyBorder="1" applyAlignment="1">
      <alignment horizontal="center"/>
    </xf>
    <xf numFmtId="0" fontId="6" fillId="0" borderId="2" xfId="0" applyFont="1" applyBorder="1" applyAlignment="1">
      <alignment horizontal="left" vertical="center" wrapText="1"/>
    </xf>
    <xf numFmtId="0" fontId="12" fillId="0" borderId="7" xfId="0" applyFont="1" applyBorder="1" applyAlignment="1">
      <alignment horizontal="center" vertical="center" wrapText="1"/>
    </xf>
    <xf numFmtId="0" fontId="7" fillId="5" borderId="0" xfId="0" applyFont="1" applyFill="1" applyAlignment="1">
      <alignment horizontal="center"/>
    </xf>
    <xf numFmtId="0" fontId="7" fillId="4" borderId="0" xfId="0" applyFont="1" applyFill="1" applyAlignment="1">
      <alignment horizontal="center"/>
    </xf>
    <xf numFmtId="0" fontId="0" fillId="0" borderId="9" xfId="0" applyBorder="1"/>
    <xf numFmtId="0" fontId="7" fillId="15" borderId="0" xfId="0" applyFont="1" applyFill="1" applyAlignment="1">
      <alignment horizontal="center"/>
    </xf>
    <xf numFmtId="0" fontId="7" fillId="4" borderId="9" xfId="0" applyFont="1" applyFill="1" applyBorder="1" applyAlignment="1">
      <alignment horizontal="center"/>
    </xf>
    <xf numFmtId="0" fontId="9" fillId="0" borderId="1" xfId="0" applyFont="1" applyBorder="1" applyAlignment="1">
      <alignment wrapText="1"/>
    </xf>
    <xf numFmtId="0" fontId="7" fillId="5" borderId="9" xfId="0" applyFont="1" applyFill="1" applyBorder="1" applyAlignment="1">
      <alignment horizontal="center"/>
    </xf>
    <xf numFmtId="0" fontId="35" fillId="0" borderId="0" xfId="0" applyFont="1" applyAlignment="1">
      <alignment horizontal="center" vertical="center" wrapText="1"/>
    </xf>
    <xf numFmtId="0" fontId="7" fillId="14" borderId="0" xfId="0" applyFont="1" applyFill="1" applyAlignment="1">
      <alignment horizontal="center"/>
    </xf>
    <xf numFmtId="0" fontId="7" fillId="0" borderId="0" xfId="0" applyFont="1" applyAlignment="1">
      <alignment horizontal="center" wrapText="1"/>
    </xf>
    <xf numFmtId="0" fontId="27" fillId="0" borderId="0" xfId="0" applyFont="1" applyAlignment="1">
      <alignment horizontal="center"/>
    </xf>
    <xf numFmtId="0" fontId="7" fillId="7" borderId="0" xfId="0" applyFont="1" applyFill="1" applyAlignment="1">
      <alignment horizontal="center"/>
    </xf>
    <xf numFmtId="0" fontId="7" fillId="10" borderId="0" xfId="0" applyFont="1" applyFill="1" applyAlignment="1">
      <alignment horizontal="center" wrapText="1"/>
    </xf>
    <xf numFmtId="0" fontId="0" fillId="0" borderId="9" xfId="0" applyBorder="1" applyAlignment="1">
      <alignment vertical="center"/>
    </xf>
    <xf numFmtId="0" fontId="0" fillId="0" borderId="4" xfId="0" applyBorder="1"/>
    <xf numFmtId="0" fontId="7" fillId="15" borderId="4" xfId="0" applyFont="1" applyFill="1" applyBorder="1" applyAlignment="1">
      <alignment horizontal="center"/>
    </xf>
    <xf numFmtId="0" fontId="0" fillId="0" borderId="4" xfId="0" applyBorder="1" applyAlignment="1">
      <alignment vertical="center"/>
    </xf>
    <xf numFmtId="0" fontId="0" fillId="0" borderId="5" xfId="0" applyBorder="1"/>
    <xf numFmtId="0" fontId="0" fillId="0" borderId="11" xfId="0" applyBorder="1"/>
    <xf numFmtId="0" fontId="7" fillId="15" borderId="2" xfId="0" applyFont="1" applyFill="1" applyBorder="1" applyAlignment="1">
      <alignment horizontal="center"/>
    </xf>
    <xf numFmtId="0" fontId="7" fillId="0" borderId="3" xfId="0" applyFont="1" applyBorder="1" applyAlignment="1">
      <alignment horizontal="center"/>
    </xf>
    <xf numFmtId="0" fontId="7" fillId="0" borderId="7" xfId="0" applyFont="1" applyBorder="1" applyAlignment="1">
      <alignment horizontal="center"/>
    </xf>
    <xf numFmtId="0" fontId="0" fillId="0" borderId="7" xfId="0" applyBorder="1"/>
    <xf numFmtId="0" fontId="7" fillId="15" borderId="7" xfId="0" applyFont="1" applyFill="1" applyBorder="1" applyAlignment="1">
      <alignment horizontal="center"/>
    </xf>
    <xf numFmtId="0" fontId="42" fillId="0" borderId="1" xfId="0" applyFont="1" applyBorder="1" applyAlignment="1">
      <alignment horizontal="center" vertical="center" wrapText="1"/>
    </xf>
    <xf numFmtId="0" fontId="42" fillId="0" borderId="1" xfId="0" applyFont="1" applyBorder="1" applyAlignment="1">
      <alignment horizontal="center" vertical="center"/>
    </xf>
    <xf numFmtId="0" fontId="43" fillId="0" borderId="0" xfId="0" applyFont="1"/>
    <xf numFmtId="17" fontId="29" fillId="14" borderId="5" xfId="0" applyNumberFormat="1" applyFont="1" applyFill="1" applyBorder="1" applyAlignment="1">
      <alignment horizontal="left" textRotation="90" wrapText="1"/>
    </xf>
    <xf numFmtId="17" fontId="29" fillId="6" borderId="12" xfId="0" applyNumberFormat="1" applyFont="1" applyFill="1" applyBorder="1" applyAlignment="1">
      <alignment horizontal="left" textRotation="90" wrapText="1"/>
    </xf>
    <xf numFmtId="0" fontId="7" fillId="0" borderId="10" xfId="0" applyFont="1" applyBorder="1" applyAlignment="1">
      <alignment horizontal="center"/>
    </xf>
    <xf numFmtId="0" fontId="31" fillId="0" borderId="10" xfId="0" applyFont="1" applyBorder="1" applyAlignment="1">
      <alignment horizontal="center"/>
    </xf>
    <xf numFmtId="0" fontId="7" fillId="6" borderId="10" xfId="0" applyFont="1" applyFill="1" applyBorder="1" applyAlignment="1">
      <alignment horizontal="left"/>
    </xf>
    <xf numFmtId="0" fontId="7" fillId="6" borderId="10" xfId="0" applyFont="1" applyFill="1" applyBorder="1" applyAlignment="1">
      <alignment horizontal="center"/>
    </xf>
    <xf numFmtId="0" fontId="6" fillId="0" borderId="10" xfId="0" applyFont="1" applyBorder="1"/>
    <xf numFmtId="0" fontId="26" fillId="0" borderId="2" xfId="0" applyFont="1" applyBorder="1" applyAlignment="1">
      <alignment horizontal="center" vertical="center" wrapText="1"/>
    </xf>
    <xf numFmtId="0" fontId="27" fillId="0" borderId="2" xfId="0" applyFont="1" applyBorder="1" applyAlignment="1">
      <alignment horizontal="center" vertical="center"/>
    </xf>
    <xf numFmtId="0" fontId="0" fillId="0" borderId="7" xfId="0" applyBorder="1" applyAlignment="1">
      <alignment vertical="center"/>
    </xf>
    <xf numFmtId="0" fontId="27" fillId="0" borderId="2" xfId="0" applyFont="1" applyBorder="1" applyAlignment="1">
      <alignment horizontal="center" vertical="center" wrapText="1"/>
    </xf>
    <xf numFmtId="0" fontId="22" fillId="0" borderId="2" xfId="0" applyFont="1" applyBorder="1" applyAlignment="1">
      <alignment horizontal="left" vertical="center" wrapText="1"/>
    </xf>
    <xf numFmtId="0" fontId="7" fillId="6" borderId="1" xfId="0" applyFont="1" applyFill="1" applyBorder="1"/>
    <xf numFmtId="0" fontId="7" fillId="6" borderId="1" xfId="0" applyFont="1" applyFill="1" applyBorder="1" applyAlignment="1">
      <alignment horizontal="center" wrapText="1"/>
    </xf>
    <xf numFmtId="0" fontId="12" fillId="6" borderId="1" xfId="0" applyFont="1" applyFill="1" applyBorder="1" applyAlignment="1">
      <alignment horizontal="center" wrapText="1"/>
    </xf>
    <xf numFmtId="0" fontId="42" fillId="6" borderId="1" xfId="0" applyFont="1" applyFill="1" applyBorder="1" applyAlignment="1">
      <alignment horizontal="center" wrapText="1"/>
    </xf>
    <xf numFmtId="17" fontId="29" fillId="15" borderId="1" xfId="0" applyNumberFormat="1" applyFont="1" applyFill="1" applyBorder="1" applyAlignment="1">
      <alignment horizontal="left" textRotation="90" wrapText="1"/>
    </xf>
    <xf numFmtId="0" fontId="7" fillId="15" borderId="1" xfId="0" applyFont="1" applyFill="1" applyBorder="1" applyAlignment="1">
      <alignment horizontal="center" wrapText="1"/>
    </xf>
    <xf numFmtId="0" fontId="30" fillId="0" borderId="10" xfId="0" applyFont="1" applyBorder="1" applyAlignment="1">
      <alignment horizontal="center"/>
    </xf>
    <xf numFmtId="0" fontId="7" fillId="5" borderId="10" xfId="0" applyFont="1" applyFill="1" applyBorder="1" applyAlignment="1">
      <alignment horizontal="center"/>
    </xf>
    <xf numFmtId="0" fontId="7" fillId="4" borderId="10" xfId="0" applyFont="1" applyFill="1" applyBorder="1" applyAlignment="1">
      <alignment horizontal="center"/>
    </xf>
    <xf numFmtId="0" fontId="5" fillId="0" borderId="4" xfId="0" applyFont="1" applyBorder="1" applyAlignment="1">
      <alignment horizontal="left" vertical="center" wrapText="1"/>
    </xf>
    <xf numFmtId="0" fontId="22" fillId="0" borderId="4" xfId="0" applyFont="1" applyBorder="1" applyAlignment="1">
      <alignment horizontal="left" vertical="center" wrapText="1"/>
    </xf>
    <xf numFmtId="0" fontId="35" fillId="0" borderId="4" xfId="0" applyFont="1" applyBorder="1" applyAlignment="1">
      <alignment horizontal="center" vertical="center" wrapText="1"/>
    </xf>
    <xf numFmtId="0" fontId="27" fillId="0" borderId="4" xfId="0" applyFont="1" applyBorder="1" applyAlignment="1">
      <alignment horizontal="center" vertical="center"/>
    </xf>
    <xf numFmtId="0" fontId="12" fillId="0" borderId="4" xfId="0" applyFont="1" applyBorder="1" applyAlignment="1">
      <alignment horizontal="center" vertical="center" wrapText="1"/>
    </xf>
    <xf numFmtId="0" fontId="5" fillId="0" borderId="4" xfId="0" applyFont="1" applyBorder="1" applyAlignment="1">
      <alignment horizontal="center" vertical="center" wrapText="1"/>
    </xf>
    <xf numFmtId="0" fontId="27" fillId="0" borderId="4" xfId="0" applyFont="1" applyBorder="1" applyAlignment="1">
      <alignment horizontal="center" vertical="center" wrapText="1"/>
    </xf>
    <xf numFmtId="0" fontId="6" fillId="0" borderId="4" xfId="0" applyFont="1" applyBorder="1" applyAlignment="1">
      <alignment horizontal="left" vertical="center" wrapText="1"/>
    </xf>
    <xf numFmtId="0" fontId="5" fillId="0" borderId="4" xfId="0" applyFont="1" applyBorder="1" applyAlignment="1">
      <alignment vertical="center" wrapText="1"/>
    </xf>
    <xf numFmtId="0" fontId="22" fillId="0" borderId="4" xfId="0" applyFont="1" applyBorder="1" applyAlignment="1">
      <alignment vertical="center" wrapText="1"/>
    </xf>
    <xf numFmtId="0" fontId="6" fillId="0" borderId="4" xfId="0" applyFont="1" applyBorder="1" applyAlignment="1">
      <alignment vertical="center"/>
    </xf>
    <xf numFmtId="0" fontId="26" fillId="0" borderId="4" xfId="0" applyFont="1" applyBorder="1" applyAlignment="1">
      <alignment horizontal="center" vertical="center" wrapText="1"/>
    </xf>
    <xf numFmtId="0" fontId="5" fillId="0" borderId="7" xfId="0" applyFont="1" applyBorder="1" applyAlignment="1">
      <alignment vertical="center" wrapText="1"/>
    </xf>
    <xf numFmtId="0" fontId="22" fillId="0" borderId="7" xfId="0" applyFont="1" applyBorder="1" applyAlignment="1">
      <alignment vertical="center" wrapText="1"/>
    </xf>
    <xf numFmtId="0" fontId="5" fillId="0" borderId="7" xfId="0" applyFont="1" applyBorder="1" applyAlignment="1">
      <alignment horizontal="center" vertical="center" wrapText="1"/>
    </xf>
    <xf numFmtId="0" fontId="6" fillId="0" borderId="7" xfId="0" applyFont="1" applyBorder="1" applyAlignment="1">
      <alignment vertical="center"/>
    </xf>
    <xf numFmtId="0" fontId="7" fillId="0" borderId="4" xfId="0" applyFont="1" applyBorder="1" applyAlignment="1">
      <alignment horizontal="center" vertical="center" wrapText="1"/>
    </xf>
    <xf numFmtId="0" fontId="6" fillId="0" borderId="4" xfId="0" applyFont="1" applyBorder="1" applyAlignment="1">
      <alignment vertical="center" wrapText="1"/>
    </xf>
    <xf numFmtId="17" fontId="30" fillId="0" borderId="7" xfId="0" applyNumberFormat="1" applyFont="1" applyBorder="1" applyAlignment="1">
      <alignment horizontal="center" vertical="center" wrapText="1"/>
    </xf>
    <xf numFmtId="0" fontId="5" fillId="0" borderId="7" xfId="0" applyFont="1" applyBorder="1" applyAlignment="1">
      <alignment horizontal="left" vertical="center" wrapText="1"/>
    </xf>
    <xf numFmtId="0" fontId="22" fillId="0" borderId="7" xfId="0" applyFont="1" applyBorder="1" applyAlignment="1">
      <alignment horizontal="left" vertical="center" wrapText="1"/>
    </xf>
    <xf numFmtId="0" fontId="35" fillId="0" borderId="7" xfId="0" applyFont="1" applyBorder="1" applyAlignment="1">
      <alignment horizontal="center" vertical="center" wrapText="1"/>
    </xf>
    <xf numFmtId="0" fontId="27" fillId="0" borderId="7" xfId="0" applyFont="1" applyBorder="1" applyAlignment="1">
      <alignment horizontal="center" vertical="center"/>
    </xf>
    <xf numFmtId="0" fontId="6" fillId="0" borderId="7" xfId="0" applyFont="1" applyBorder="1" applyAlignment="1">
      <alignment horizontal="left" vertical="center" wrapText="1"/>
    </xf>
    <xf numFmtId="0" fontId="23" fillId="0" borderId="7" xfId="0" applyFont="1" applyBorder="1" applyAlignment="1">
      <alignment vertical="center" wrapText="1"/>
    </xf>
    <xf numFmtId="0" fontId="27" fillId="0" borderId="7" xfId="0" applyFont="1" applyBorder="1" applyAlignment="1">
      <alignment horizontal="center" vertical="center" wrapText="1"/>
    </xf>
    <xf numFmtId="0" fontId="5" fillId="0" borderId="7" xfId="0" applyFont="1" applyBorder="1" applyAlignment="1">
      <alignment horizontal="left" vertical="center"/>
    </xf>
    <xf numFmtId="0" fontId="35" fillId="0" borderId="7" xfId="0" applyFont="1" applyBorder="1" applyAlignment="1">
      <alignment horizontal="center" vertical="center"/>
    </xf>
    <xf numFmtId="17" fontId="35" fillId="0" borderId="7" xfId="0" applyNumberFormat="1" applyFont="1" applyBorder="1" applyAlignment="1">
      <alignment horizontal="center" vertical="center" wrapText="1"/>
    </xf>
    <xf numFmtId="0" fontId="39" fillId="0" borderId="7" xfId="2" applyFont="1" applyFill="1" applyBorder="1" applyAlignment="1">
      <alignment horizontal="center" vertical="center" wrapText="1"/>
    </xf>
    <xf numFmtId="0" fontId="23" fillId="0" borderId="7" xfId="0" applyFont="1" applyBorder="1" applyAlignment="1">
      <alignment horizontal="left" vertical="center" wrapText="1"/>
    </xf>
    <xf numFmtId="0" fontId="23" fillId="0" borderId="2" xfId="0" applyFont="1" applyBorder="1" applyAlignment="1">
      <alignment horizontal="left" vertical="center" wrapText="1"/>
    </xf>
    <xf numFmtId="0" fontId="0" fillId="0" borderId="7" xfId="0" applyBorder="1" applyAlignment="1">
      <alignment horizontal="left" vertical="center"/>
    </xf>
    <xf numFmtId="0" fontId="34" fillId="0" borderId="3" xfId="0" applyFont="1" applyBorder="1" applyAlignment="1">
      <alignment wrapText="1"/>
    </xf>
    <xf numFmtId="0" fontId="7" fillId="15" borderId="3" xfId="0" applyFont="1" applyFill="1" applyBorder="1" applyAlignment="1">
      <alignment horizontal="center"/>
    </xf>
    <xf numFmtId="0" fontId="28" fillId="0" borderId="7" xfId="0" applyFont="1" applyBorder="1" applyAlignment="1">
      <alignment vertical="center" wrapText="1"/>
    </xf>
    <xf numFmtId="0" fontId="6" fillId="0" borderId="7" xfId="0" applyFont="1" applyBorder="1" applyAlignment="1">
      <alignment vertical="center" wrapText="1"/>
    </xf>
    <xf numFmtId="17" fontId="29" fillId="15" borderId="1" xfId="0" applyNumberFormat="1" applyFont="1" applyFill="1" applyBorder="1" applyAlignment="1">
      <alignment horizontal="center" textRotation="90" wrapText="1"/>
    </xf>
    <xf numFmtId="17" fontId="7" fillId="0" borderId="1" xfId="0" applyNumberFormat="1" applyFont="1" applyBorder="1" applyAlignment="1">
      <alignment horizontal="center" vertical="center" wrapText="1"/>
    </xf>
    <xf numFmtId="0" fontId="7" fillId="6" borderId="7" xfId="0" applyFont="1" applyFill="1" applyBorder="1" applyAlignment="1">
      <alignment horizontal="center"/>
    </xf>
    <xf numFmtId="0" fontId="45" fillId="7" borderId="1" xfId="0" applyFont="1" applyFill="1" applyBorder="1" applyAlignment="1">
      <alignment horizontal="center" vertical="center" wrapText="1"/>
    </xf>
    <xf numFmtId="0" fontId="5" fillId="0" borderId="7" xfId="0" applyFont="1" applyBorder="1" applyAlignment="1">
      <alignment vertical="center"/>
    </xf>
    <xf numFmtId="0" fontId="5" fillId="0" borderId="4" xfId="0" applyFont="1" applyBorder="1" applyAlignment="1">
      <alignment vertical="top" wrapText="1"/>
    </xf>
    <xf numFmtId="0" fontId="9" fillId="0" borderId="2" xfId="0" applyFont="1" applyBorder="1" applyAlignment="1">
      <alignment wrapText="1"/>
    </xf>
    <xf numFmtId="0" fontId="9" fillId="0" borderId="4" xfId="0" applyFont="1" applyBorder="1" applyAlignment="1">
      <alignment horizontal="left" vertical="center" wrapText="1"/>
    </xf>
    <xf numFmtId="0" fontId="24" fillId="0" borderId="1" xfId="0" applyFont="1" applyBorder="1" applyAlignment="1">
      <alignment vertical="center" wrapText="1"/>
    </xf>
    <xf numFmtId="0" fontId="9" fillId="0" borderId="2" xfId="0" applyFont="1" applyBorder="1" applyAlignment="1">
      <alignment vertical="center" wrapText="1"/>
    </xf>
    <xf numFmtId="0" fontId="22" fillId="0" borderId="4" xfId="0" applyFont="1" applyBorder="1" applyAlignment="1">
      <alignment vertical="top" wrapText="1"/>
    </xf>
    <xf numFmtId="0" fontId="23" fillId="0" borderId="4" xfId="0" applyFont="1" applyBorder="1" applyAlignment="1">
      <alignment horizontal="left" vertical="center" wrapText="1"/>
    </xf>
    <xf numFmtId="0" fontId="9" fillId="0" borderId="4" xfId="0" applyFont="1" applyBorder="1" applyAlignment="1">
      <alignment vertical="center" wrapText="1"/>
    </xf>
    <xf numFmtId="0" fontId="9" fillId="0" borderId="7" xfId="0" applyFont="1" applyBorder="1" applyAlignment="1">
      <alignment vertical="center"/>
    </xf>
    <xf numFmtId="17" fontId="35" fillId="0" borderId="2" xfId="0" applyNumberFormat="1" applyFont="1" applyBorder="1" applyAlignment="1">
      <alignment horizontal="center" vertical="center"/>
    </xf>
    <xf numFmtId="0" fontId="36" fillId="0" borderId="1" xfId="0" applyFont="1" applyBorder="1" applyAlignment="1">
      <alignment horizontal="center" vertical="center" wrapText="1"/>
    </xf>
    <xf numFmtId="17" fontId="30" fillId="0" borderId="1" xfId="0" applyNumberFormat="1" applyFont="1" applyBorder="1" applyAlignment="1">
      <alignment horizontal="center" vertical="center" wrapText="1"/>
    </xf>
    <xf numFmtId="0" fontId="7" fillId="0" borderId="2" xfId="0" applyFont="1" applyBorder="1" applyAlignment="1">
      <alignment horizontal="center" vertical="center"/>
    </xf>
    <xf numFmtId="0" fontId="35" fillId="0" borderId="4" xfId="0" applyFont="1" applyBorder="1" applyAlignment="1">
      <alignment horizontal="center" vertical="top" wrapText="1"/>
    </xf>
    <xf numFmtId="17" fontId="35" fillId="0" borderId="4" xfId="0" applyNumberFormat="1" applyFont="1" applyBorder="1" applyAlignment="1">
      <alignment horizontal="center" vertical="center" wrapText="1"/>
    </xf>
    <xf numFmtId="0" fontId="26" fillId="0" borderId="7" xfId="0" applyFont="1" applyBorder="1" applyAlignment="1">
      <alignment horizontal="center" vertical="center" wrapText="1"/>
    </xf>
    <xf numFmtId="0" fontId="26" fillId="0" borderId="7" xfId="0" applyFont="1" applyBorder="1" applyAlignment="1">
      <alignment horizontal="center" vertical="center"/>
    </xf>
    <xf numFmtId="0" fontId="45" fillId="7" borderId="2" xfId="0" applyFont="1" applyFill="1" applyBorder="1" applyAlignment="1">
      <alignment horizontal="center" vertical="center" wrapText="1"/>
    </xf>
    <xf numFmtId="0" fontId="45" fillId="7" borderId="4" xfId="0" applyFont="1" applyFill="1" applyBorder="1" applyAlignment="1">
      <alignment horizontal="center" vertical="center" wrapText="1"/>
    </xf>
    <xf numFmtId="0" fontId="42" fillId="0" borderId="2" xfId="0" applyFont="1" applyBorder="1" applyAlignment="1">
      <alignment horizontal="center" vertical="center" wrapText="1"/>
    </xf>
    <xf numFmtId="0" fontId="42" fillId="0" borderId="4" xfId="0" applyFont="1" applyBorder="1" applyAlignment="1">
      <alignment horizontal="center" vertical="center" wrapText="1"/>
    </xf>
    <xf numFmtId="0" fontId="42" fillId="0" borderId="7" xfId="0" applyFont="1" applyBorder="1" applyAlignment="1">
      <alignment horizontal="center" vertical="center" wrapText="1"/>
    </xf>
    <xf numFmtId="0" fontId="42" fillId="0" borderId="7" xfId="0" applyFont="1" applyBorder="1" applyAlignment="1">
      <alignment horizontal="center" vertical="center"/>
    </xf>
    <xf numFmtId="0" fontId="43" fillId="0" borderId="2" xfId="0" applyFont="1" applyBorder="1"/>
    <xf numFmtId="0" fontId="12" fillId="0" borderId="7" xfId="0" applyFont="1" applyBorder="1" applyAlignment="1">
      <alignment horizontal="center" vertical="center"/>
    </xf>
    <xf numFmtId="0" fontId="5" fillId="0" borderId="7" xfId="0" applyFont="1" applyBorder="1" applyAlignment="1">
      <alignment horizontal="center" vertical="center"/>
    </xf>
    <xf numFmtId="0" fontId="0" fillId="0" borderId="2" xfId="0" applyBorder="1" applyAlignment="1">
      <alignment horizontal="center" vertical="center"/>
    </xf>
    <xf numFmtId="0" fontId="5" fillId="0" borderId="4" xfId="0" applyFont="1" applyBorder="1" applyAlignment="1">
      <alignment horizontal="center" wrapText="1"/>
    </xf>
    <xf numFmtId="0" fontId="6" fillId="0" borderId="7" xfId="0" applyFont="1" applyBorder="1" applyAlignment="1">
      <alignment horizontal="center"/>
    </xf>
    <xf numFmtId="0" fontId="6" fillId="0" borderId="7" xfId="0" applyFont="1" applyBorder="1" applyAlignment="1">
      <alignment horizontal="left" vertical="center"/>
    </xf>
    <xf numFmtId="0" fontId="7" fillId="0" borderId="10" xfId="0" applyFont="1" applyBorder="1" applyAlignment="1">
      <alignment horizontal="center" vertical="center"/>
    </xf>
    <xf numFmtId="0" fontId="27" fillId="10" borderId="1" xfId="0" applyFont="1" applyFill="1" applyBorder="1" applyAlignment="1">
      <alignment horizontal="center"/>
    </xf>
    <xf numFmtId="0" fontId="30" fillId="0" borderId="0" xfId="0" applyFont="1" applyAlignment="1">
      <alignment horizontal="center"/>
    </xf>
    <xf numFmtId="0" fontId="7" fillId="10" borderId="9" xfId="0" applyFont="1" applyFill="1" applyBorder="1" applyAlignment="1">
      <alignment horizontal="center"/>
    </xf>
    <xf numFmtId="0" fontId="7" fillId="10" borderId="1" xfId="0" applyFont="1" applyFill="1" applyBorder="1" applyAlignment="1">
      <alignment horizontal="center" wrapText="1"/>
    </xf>
    <xf numFmtId="0" fontId="7" fillId="0" borderId="11" xfId="0" applyFont="1" applyBorder="1" applyAlignment="1">
      <alignment horizontal="center"/>
    </xf>
    <xf numFmtId="0" fontId="7" fillId="0" borderId="4" xfId="0" applyFont="1" applyBorder="1" applyAlignment="1">
      <alignment horizontal="center"/>
    </xf>
    <xf numFmtId="0" fontId="7" fillId="10" borderId="3" xfId="0" applyFont="1" applyFill="1" applyBorder="1" applyAlignment="1">
      <alignment horizontal="center"/>
    </xf>
    <xf numFmtId="0" fontId="34" fillId="0" borderId="7" xfId="0" applyFont="1" applyBorder="1" applyAlignment="1">
      <alignment wrapText="1"/>
    </xf>
    <xf numFmtId="0" fontId="34" fillId="0" borderId="0" xfId="0" applyFont="1" applyAlignment="1">
      <alignment wrapText="1"/>
    </xf>
    <xf numFmtId="0" fontId="7" fillId="6" borderId="0" xfId="0" applyFont="1" applyFill="1" applyAlignment="1">
      <alignment horizontal="center"/>
    </xf>
    <xf numFmtId="0" fontId="7" fillId="15" borderId="5" xfId="0" applyFont="1" applyFill="1" applyBorder="1" applyAlignment="1">
      <alignment horizontal="center"/>
    </xf>
    <xf numFmtId="0" fontId="7" fillId="0" borderId="5" xfId="0" applyFont="1" applyBorder="1" applyAlignment="1">
      <alignment horizontal="center"/>
    </xf>
    <xf numFmtId="0" fontId="7" fillId="15" borderId="9" xfId="0" applyFont="1" applyFill="1" applyBorder="1" applyAlignment="1">
      <alignment horizontal="center"/>
    </xf>
    <xf numFmtId="0" fontId="7" fillId="15" borderId="11" xfId="0" applyFont="1" applyFill="1" applyBorder="1" applyAlignment="1">
      <alignment horizontal="center"/>
    </xf>
    <xf numFmtId="0" fontId="9" fillId="0" borderId="7" xfId="0" applyFont="1" applyBorder="1" applyAlignment="1">
      <alignment vertical="center" wrapText="1"/>
    </xf>
    <xf numFmtId="0" fontId="7" fillId="0" borderId="7" xfId="0" applyFont="1" applyBorder="1" applyAlignment="1">
      <alignment horizontal="center" vertical="center"/>
    </xf>
    <xf numFmtId="0" fontId="0" fillId="0" borderId="1" xfId="0" applyBorder="1" applyAlignment="1">
      <alignment horizontal="left" vertical="center"/>
    </xf>
    <xf numFmtId="0" fontId="46" fillId="5" borderId="1" xfId="0" applyFont="1" applyFill="1" applyBorder="1" applyAlignment="1">
      <alignment horizontal="center"/>
    </xf>
    <xf numFmtId="0" fontId="7" fillId="0" borderId="1" xfId="0" applyFont="1" applyBorder="1" applyAlignment="1">
      <alignment vertical="center"/>
    </xf>
    <xf numFmtId="0" fontId="7" fillId="0" borderId="4" xfId="0" applyFont="1" applyBorder="1" applyAlignment="1">
      <alignment vertical="center"/>
    </xf>
    <xf numFmtId="0" fontId="7" fillId="0" borderId="7" xfId="0" applyFont="1" applyBorder="1" applyAlignment="1">
      <alignment vertical="center"/>
    </xf>
    <xf numFmtId="0" fontId="46" fillId="5" borderId="1" xfId="0" applyFont="1" applyFill="1" applyBorder="1" applyAlignment="1">
      <alignment horizontal="center" wrapText="1"/>
    </xf>
    <xf numFmtId="0" fontId="7" fillId="5" borderId="1" xfId="0" applyFont="1" applyFill="1" applyBorder="1" applyAlignment="1">
      <alignment wrapText="1"/>
    </xf>
    <xf numFmtId="17" fontId="29" fillId="16" borderId="4" xfId="0" applyNumberFormat="1" applyFont="1" applyFill="1" applyBorder="1" applyAlignment="1">
      <alignment horizontal="left" textRotation="90" wrapText="1"/>
    </xf>
    <xf numFmtId="0" fontId="7" fillId="0" borderId="1" xfId="0" applyFont="1" applyBorder="1"/>
    <xf numFmtId="0" fontId="7" fillId="16" borderId="1" xfId="0" applyFont="1" applyFill="1" applyBorder="1" applyAlignment="1">
      <alignment horizontal="center"/>
    </xf>
    <xf numFmtId="0" fontId="0" fillId="0" borderId="1" xfId="0" applyBorder="1" applyAlignment="1">
      <alignment horizontal="center"/>
    </xf>
    <xf numFmtId="0" fontId="0" fillId="5" borderId="1" xfId="0" applyFill="1" applyBorder="1" applyAlignment="1">
      <alignment vertical="center"/>
    </xf>
    <xf numFmtId="0" fontId="7" fillId="17" borderId="1" xfId="0" applyFont="1" applyFill="1" applyBorder="1" applyAlignment="1">
      <alignment horizontal="center"/>
    </xf>
    <xf numFmtId="0" fontId="30" fillId="0" borderId="1" xfId="0" applyFont="1" applyBorder="1" applyAlignment="1">
      <alignment horizontal="center" vertical="center"/>
    </xf>
    <xf numFmtId="0" fontId="7" fillId="15" borderId="1" xfId="0" applyFont="1" applyFill="1" applyBorder="1" applyAlignment="1">
      <alignment horizontal="center" vertical="center"/>
    </xf>
    <xf numFmtId="17" fontId="29" fillId="18" borderId="4" xfId="0" applyNumberFormat="1" applyFont="1" applyFill="1" applyBorder="1" applyAlignment="1">
      <alignment horizontal="left" textRotation="90" wrapText="1"/>
    </xf>
    <xf numFmtId="0" fontId="6" fillId="18" borderId="1" xfId="0" applyFont="1" applyFill="1" applyBorder="1" applyAlignment="1">
      <alignment vertical="center"/>
    </xf>
    <xf numFmtId="0" fontId="6" fillId="18" borderId="1" xfId="0" applyFont="1" applyFill="1" applyBorder="1"/>
    <xf numFmtId="0" fontId="7" fillId="18" borderId="1" xfId="0" applyFont="1" applyFill="1" applyBorder="1" applyAlignment="1">
      <alignment horizontal="center"/>
    </xf>
    <xf numFmtId="0" fontId="7" fillId="4" borderId="7" xfId="0" applyFont="1" applyFill="1" applyBorder="1" applyAlignment="1">
      <alignment horizontal="center"/>
    </xf>
    <xf numFmtId="0" fontId="6" fillId="18" borderId="1" xfId="0" applyFont="1" applyFill="1" applyBorder="1" applyAlignment="1">
      <alignment vertical="center" wrapText="1"/>
    </xf>
    <xf numFmtId="0" fontId="9" fillId="0" borderId="1" xfId="0" applyFont="1" applyBorder="1"/>
    <xf numFmtId="0" fontId="7" fillId="4" borderId="3" xfId="0" applyFont="1" applyFill="1" applyBorder="1" applyAlignment="1">
      <alignment horizontal="center"/>
    </xf>
    <xf numFmtId="49" fontId="50" fillId="19" borderId="0" xfId="0" applyNumberFormat="1" applyFont="1" applyFill="1" applyAlignment="1">
      <alignment horizontal="left" vertical="top" wrapText="1"/>
    </xf>
    <xf numFmtId="49" fontId="50" fillId="0" borderId="0" xfId="0" applyNumberFormat="1" applyFont="1" applyAlignment="1">
      <alignment horizontal="left" vertical="top" wrapText="1"/>
    </xf>
    <xf numFmtId="0" fontId="49" fillId="0" borderId="8" xfId="0" applyFont="1" applyBorder="1"/>
    <xf numFmtId="49" fontId="50" fillId="0" borderId="0" xfId="0" applyNumberFormat="1" applyFont="1" applyAlignment="1">
      <alignment vertical="top" wrapText="1"/>
    </xf>
    <xf numFmtId="49" fontId="50" fillId="19" borderId="0" xfId="0" applyNumberFormat="1" applyFont="1" applyFill="1" applyAlignment="1">
      <alignment vertical="top" wrapText="1"/>
    </xf>
    <xf numFmtId="49" fontId="50" fillId="20" borderId="0" xfId="0" applyNumberFormat="1" applyFont="1" applyFill="1" applyAlignment="1">
      <alignment vertical="top" wrapText="1"/>
    </xf>
    <xf numFmtId="0" fontId="0" fillId="20" borderId="0" xfId="0" applyFill="1"/>
    <xf numFmtId="0" fontId="6" fillId="0" borderId="0" xfId="0" pivotButton="1" applyFont="1"/>
    <xf numFmtId="16" fontId="7" fillId="0" borderId="1" xfId="0" applyNumberFormat="1" applyFont="1" applyBorder="1" applyAlignment="1">
      <alignment horizontal="center"/>
    </xf>
    <xf numFmtId="0" fontId="42" fillId="0" borderId="1" xfId="0" applyFont="1" applyBorder="1" applyAlignment="1">
      <alignment horizontal="center"/>
    </xf>
    <xf numFmtId="0" fontId="0" fillId="18" borderId="1" xfId="0" applyFill="1" applyBorder="1"/>
    <xf numFmtId="0" fontId="6" fillId="18" borderId="1" xfId="0" applyFont="1" applyFill="1" applyBorder="1" applyAlignment="1">
      <alignment horizontal="center"/>
    </xf>
    <xf numFmtId="0" fontId="7" fillId="0" borderId="0" xfId="0" applyFont="1" applyAlignment="1">
      <alignment horizontal="center" vertical="center"/>
    </xf>
    <xf numFmtId="0" fontId="30" fillId="0" borderId="7" xfId="0" applyFont="1" applyBorder="1" applyAlignment="1">
      <alignment horizontal="center"/>
    </xf>
    <xf numFmtId="0" fontId="12" fillId="0" borderId="0" xfId="0" applyFont="1" applyAlignment="1">
      <alignment horizontal="center" vertical="center" wrapText="1"/>
    </xf>
    <xf numFmtId="0" fontId="5" fillId="0" borderId="0" xfId="0" applyFont="1" applyAlignment="1">
      <alignment horizontal="center" vertical="center" wrapText="1"/>
    </xf>
    <xf numFmtId="0" fontId="9" fillId="0" borderId="2" xfId="0" applyFont="1" applyBorder="1"/>
    <xf numFmtId="0" fontId="31" fillId="0" borderId="1" xfId="0" applyFont="1" applyBorder="1" applyAlignment="1">
      <alignment horizontal="center"/>
    </xf>
    <xf numFmtId="0" fontId="7" fillId="13" borderId="0" xfId="0" applyFont="1" applyFill="1" applyAlignment="1">
      <alignment horizontal="center"/>
    </xf>
    <xf numFmtId="0" fontId="7" fillId="5" borderId="4" xfId="0" applyFont="1" applyFill="1" applyBorder="1" applyAlignment="1">
      <alignment horizontal="center"/>
    </xf>
    <xf numFmtId="0" fontId="33" fillId="0" borderId="1" xfId="0" applyFont="1" applyBorder="1" applyAlignment="1">
      <alignment wrapText="1"/>
    </xf>
    <xf numFmtId="0" fontId="46" fillId="5" borderId="7" xfId="0" applyFont="1" applyFill="1" applyBorder="1" applyAlignment="1">
      <alignment horizontal="center"/>
    </xf>
    <xf numFmtId="0" fontId="7" fillId="16" borderId="0" xfId="0" applyFont="1" applyFill="1" applyAlignment="1">
      <alignment horizontal="center"/>
    </xf>
    <xf numFmtId="0" fontId="7" fillId="17" borderId="0" xfId="0" applyFont="1" applyFill="1" applyAlignment="1">
      <alignment horizontal="center"/>
    </xf>
    <xf numFmtId="0" fontId="6" fillId="18" borderId="0" xfId="0" applyFont="1" applyFill="1" applyAlignment="1">
      <alignment vertical="center"/>
    </xf>
    <xf numFmtId="0" fontId="6" fillId="18" borderId="0" xfId="0" applyFont="1" applyFill="1"/>
    <xf numFmtId="0" fontId="7" fillId="18" borderId="0" xfId="0" applyFont="1" applyFill="1" applyAlignment="1">
      <alignment horizontal="center"/>
    </xf>
    <xf numFmtId="0" fontId="9" fillId="0" borderId="0" xfId="0" applyFont="1" applyAlignment="1">
      <alignment wrapText="1"/>
    </xf>
    <xf numFmtId="0" fontId="0" fillId="18" borderId="0" xfId="0" applyFill="1"/>
    <xf numFmtId="0" fontId="6" fillId="18" borderId="4" xfId="0" applyFont="1" applyFill="1" applyBorder="1"/>
    <xf numFmtId="0" fontId="9" fillId="0" borderId="1" xfId="0" applyFont="1" applyBorder="1" applyAlignment="1">
      <alignment horizontal="center" wrapText="1"/>
    </xf>
    <xf numFmtId="0" fontId="47" fillId="0" borderId="4" xfId="0" applyFont="1" applyBorder="1" applyAlignment="1">
      <alignment vertical="center" wrapText="1"/>
    </xf>
    <xf numFmtId="0" fontId="24" fillId="0" borderId="7" xfId="0" applyFont="1" applyBorder="1" applyAlignment="1">
      <alignment vertical="center" wrapText="1"/>
    </xf>
    <xf numFmtId="0" fontId="7" fillId="0" borderId="7" xfId="0" applyFont="1" applyBorder="1" applyAlignment="1">
      <alignment horizontal="center" vertical="center" wrapText="1"/>
    </xf>
    <xf numFmtId="0" fontId="39" fillId="0" borderId="1" xfId="2" applyFont="1" applyFill="1" applyBorder="1" applyAlignment="1">
      <alignment horizontal="center" vertical="center" wrapText="1"/>
    </xf>
    <xf numFmtId="0" fontId="30" fillId="0" borderId="4" xfId="0" applyFont="1" applyBorder="1" applyAlignment="1">
      <alignment horizontal="center"/>
    </xf>
    <xf numFmtId="0" fontId="9" fillId="0" borderId="4" xfId="0" applyFont="1" applyBorder="1"/>
    <xf numFmtId="0" fontId="0" fillId="0" borderId="7" xfId="0" applyBorder="1" applyAlignment="1">
      <alignment vertical="center" wrapText="1"/>
    </xf>
    <xf numFmtId="0" fontId="7" fillId="0" borderId="4" xfId="0" applyFont="1" applyBorder="1" applyAlignment="1">
      <alignment vertical="center" wrapText="1"/>
    </xf>
    <xf numFmtId="0" fontId="7" fillId="8" borderId="10" xfId="0" applyFont="1" applyFill="1" applyBorder="1" applyAlignment="1">
      <alignment horizontal="center"/>
    </xf>
    <xf numFmtId="0" fontId="7" fillId="4" borderId="6" xfId="0" applyFont="1" applyFill="1" applyBorder="1" applyAlignment="1">
      <alignment horizontal="center"/>
    </xf>
    <xf numFmtId="0" fontId="7" fillId="10" borderId="0" xfId="0" applyFont="1" applyFill="1" applyAlignment="1">
      <alignment horizontal="center"/>
    </xf>
    <xf numFmtId="0" fontId="7" fillId="5" borderId="0" xfId="0" applyFont="1" applyFill="1" applyAlignment="1">
      <alignment horizontal="left"/>
    </xf>
    <xf numFmtId="0" fontId="7" fillId="0" borderId="3" xfId="0" applyFont="1" applyBorder="1" applyAlignment="1">
      <alignment horizontal="center" wrapText="1"/>
    </xf>
    <xf numFmtId="0" fontId="34" fillId="0" borderId="4" xfId="0" applyFont="1" applyBorder="1" applyAlignment="1">
      <alignment wrapText="1"/>
    </xf>
    <xf numFmtId="0" fontId="34" fillId="0" borderId="9" xfId="0" applyFont="1" applyBorder="1" applyAlignment="1">
      <alignment vertical="center" wrapText="1"/>
    </xf>
    <xf numFmtId="0" fontId="7" fillId="5" borderId="5" xfId="0" applyFont="1" applyFill="1" applyBorder="1" applyAlignment="1">
      <alignment horizontal="center"/>
    </xf>
    <xf numFmtId="0" fontId="34" fillId="0" borderId="0" xfId="0" applyFont="1" applyAlignment="1">
      <alignment vertical="center" wrapText="1"/>
    </xf>
    <xf numFmtId="0" fontId="0" fillId="0" borderId="3" xfId="0" applyBorder="1" applyAlignment="1">
      <alignment vertical="center"/>
    </xf>
    <xf numFmtId="0" fontId="7" fillId="10" borderId="7" xfId="0" applyFont="1" applyFill="1" applyBorder="1" applyAlignment="1">
      <alignment horizontal="center"/>
    </xf>
    <xf numFmtId="0" fontId="7" fillId="0" borderId="9" xfId="0" applyFont="1" applyBorder="1" applyAlignment="1">
      <alignment horizontal="center" vertical="center"/>
    </xf>
    <xf numFmtId="0" fontId="46" fillId="5" borderId="4" xfId="0" applyFont="1" applyFill="1" applyBorder="1" applyAlignment="1">
      <alignment horizontal="center"/>
    </xf>
    <xf numFmtId="0" fontId="7" fillId="15" borderId="7" xfId="0" applyFont="1" applyFill="1" applyBorder="1" applyAlignment="1">
      <alignment horizontal="center" vertical="center"/>
    </xf>
    <xf numFmtId="0" fontId="17" fillId="5" borderId="1" xfId="0" applyFont="1" applyFill="1" applyBorder="1" applyAlignment="1">
      <alignment horizontal="center" wrapText="1"/>
    </xf>
    <xf numFmtId="0" fontId="7" fillId="15" borderId="0" xfId="0" applyFont="1" applyFill="1" applyAlignment="1">
      <alignment horizontal="center" vertical="center"/>
    </xf>
    <xf numFmtId="0" fontId="46" fillId="5" borderId="9" xfId="0" applyFont="1" applyFill="1" applyBorder="1" applyAlignment="1">
      <alignment horizontal="center"/>
    </xf>
    <xf numFmtId="0" fontId="46" fillId="5" borderId="5" xfId="0" applyFont="1" applyFill="1" applyBorder="1" applyAlignment="1">
      <alignment horizontal="center"/>
    </xf>
    <xf numFmtId="0" fontId="7" fillId="17" borderId="7" xfId="0" applyFont="1" applyFill="1" applyBorder="1" applyAlignment="1">
      <alignment horizontal="center"/>
    </xf>
    <xf numFmtId="0" fontId="0" fillId="10" borderId="1" xfId="0" applyFill="1" applyBorder="1"/>
    <xf numFmtId="0" fontId="6" fillId="18" borderId="0" xfId="0" applyFont="1" applyFill="1" applyAlignment="1">
      <alignment vertical="center" wrapText="1"/>
    </xf>
    <xf numFmtId="0" fontId="6" fillId="18" borderId="0" xfId="0" applyFont="1" applyFill="1" applyAlignment="1">
      <alignment wrapText="1"/>
    </xf>
    <xf numFmtId="0" fontId="6" fillId="10" borderId="1" xfId="0" applyFont="1" applyFill="1" applyBorder="1"/>
    <xf numFmtId="0" fontId="6" fillId="5" borderId="1" xfId="0" applyFont="1" applyFill="1" applyBorder="1" applyAlignment="1">
      <alignment horizontal="center" wrapText="1"/>
    </xf>
    <xf numFmtId="0" fontId="0" fillId="0" borderId="4" xfId="0" applyBorder="1" applyAlignment="1">
      <alignment horizontal="center"/>
    </xf>
    <xf numFmtId="0" fontId="9" fillId="0" borderId="4" xfId="0" applyFont="1" applyBorder="1" applyAlignment="1">
      <alignment wrapText="1"/>
    </xf>
    <xf numFmtId="0" fontId="6" fillId="0" borderId="4" xfId="0" applyFont="1" applyBorder="1"/>
    <xf numFmtId="0" fontId="0" fillId="18" borderId="4" xfId="0" applyFill="1" applyBorder="1" applyAlignment="1">
      <alignment horizontal="center"/>
    </xf>
    <xf numFmtId="0" fontId="7" fillId="17" borderId="9" xfId="0" applyFont="1" applyFill="1" applyBorder="1" applyAlignment="1">
      <alignment horizontal="center"/>
    </xf>
    <xf numFmtId="0" fontId="51" fillId="0" borderId="9" xfId="0" applyFont="1" applyBorder="1" applyAlignment="1">
      <alignment wrapText="1"/>
    </xf>
    <xf numFmtId="0" fontId="0" fillId="18" borderId="9" xfId="0" applyFill="1" applyBorder="1"/>
    <xf numFmtId="0" fontId="52" fillId="0" borderId="7" xfId="0" applyFont="1" applyBorder="1" applyAlignment="1">
      <alignment horizontal="left" vertical="center" wrapText="1"/>
    </xf>
    <xf numFmtId="0" fontId="52" fillId="0" borderId="7" xfId="0" applyFont="1" applyBorder="1" applyAlignment="1">
      <alignment vertical="center" wrapText="1"/>
    </xf>
    <xf numFmtId="0" fontId="39" fillId="0" borderId="7" xfId="0" applyFont="1" applyBorder="1" applyAlignment="1">
      <alignment horizontal="left" vertical="center" wrapText="1"/>
    </xf>
    <xf numFmtId="17" fontId="54" fillId="0" borderId="7" xfId="0" applyNumberFormat="1" applyFont="1" applyBorder="1" applyAlignment="1">
      <alignment horizontal="center" vertical="center" wrapText="1"/>
    </xf>
    <xf numFmtId="0" fontId="55" fillId="0" borderId="7" xfId="0" applyFont="1" applyBorder="1" applyAlignment="1">
      <alignment horizontal="center" vertical="center" wrapText="1"/>
    </xf>
    <xf numFmtId="0" fontId="56" fillId="0" borderId="7" xfId="0" applyFont="1" applyBorder="1" applyAlignment="1">
      <alignment horizontal="center" vertical="center" wrapText="1"/>
    </xf>
    <xf numFmtId="0" fontId="52" fillId="0" borderId="7" xfId="0" applyFont="1" applyBorder="1" applyAlignment="1">
      <alignment horizontal="center" vertical="center" wrapText="1"/>
    </xf>
    <xf numFmtId="0" fontId="56" fillId="0" borderId="7" xfId="0" applyFont="1" applyBorder="1" applyAlignment="1">
      <alignment vertical="center"/>
    </xf>
    <xf numFmtId="0" fontId="56" fillId="0" borderId="1" xfId="0" applyFont="1" applyBorder="1" applyAlignment="1">
      <alignment horizontal="center"/>
    </xf>
    <xf numFmtId="0" fontId="56" fillId="6" borderId="1" xfId="0" applyFont="1" applyFill="1" applyBorder="1" applyAlignment="1">
      <alignment horizontal="center"/>
    </xf>
    <xf numFmtId="0" fontId="53" fillId="0" borderId="0" xfId="0" applyFont="1"/>
    <xf numFmtId="0" fontId="52" fillId="0" borderId="1" xfId="0" applyFont="1" applyBorder="1" applyAlignment="1">
      <alignment horizontal="left" vertical="center" wrapText="1"/>
    </xf>
    <xf numFmtId="0" fontId="52" fillId="0" borderId="1" xfId="0" applyFont="1" applyBorder="1" applyAlignment="1">
      <alignment vertical="center" wrapText="1"/>
    </xf>
    <xf numFmtId="0" fontId="54" fillId="0" borderId="1" xfId="0" applyFont="1" applyBorder="1" applyAlignment="1">
      <alignment horizontal="center" vertical="center" wrapText="1"/>
    </xf>
    <xf numFmtId="0" fontId="55" fillId="0" borderId="1" xfId="0" applyFont="1" applyBorder="1" applyAlignment="1">
      <alignment horizontal="center" vertical="center" wrapText="1"/>
    </xf>
    <xf numFmtId="0" fontId="56" fillId="0" borderId="1" xfId="0" applyFont="1" applyBorder="1" applyAlignment="1">
      <alignment horizontal="center" vertical="center" wrapText="1"/>
    </xf>
    <xf numFmtId="0" fontId="52" fillId="0" borderId="1" xfId="0" applyFont="1" applyBorder="1" applyAlignment="1">
      <alignment horizontal="center" vertical="center" wrapText="1"/>
    </xf>
    <xf numFmtId="0" fontId="56" fillId="0" borderId="1" xfId="0" applyFont="1" applyBorder="1" applyAlignment="1">
      <alignment vertical="center"/>
    </xf>
    <xf numFmtId="0" fontId="53" fillId="0" borderId="1" xfId="0" applyFont="1" applyBorder="1" applyAlignment="1">
      <alignment horizontal="center"/>
    </xf>
    <xf numFmtId="0" fontId="52" fillId="0" borderId="2" xfId="0" applyFont="1" applyBorder="1" applyAlignment="1">
      <alignment vertical="center" wrapText="1"/>
    </xf>
    <xf numFmtId="0" fontId="52" fillId="0" borderId="2" xfId="0" applyFont="1" applyBorder="1" applyAlignment="1">
      <alignment horizontal="left" vertical="center" wrapText="1"/>
    </xf>
    <xf numFmtId="0" fontId="57" fillId="0" borderId="2" xfId="0" applyFont="1" applyBorder="1" applyAlignment="1">
      <alignment horizontal="left" vertical="center" wrapText="1"/>
    </xf>
    <xf numFmtId="17" fontId="54" fillId="0" borderId="2" xfId="0" applyNumberFormat="1" applyFont="1" applyBorder="1" applyAlignment="1">
      <alignment horizontal="center" vertical="center" wrapText="1"/>
    </xf>
    <xf numFmtId="0" fontId="56" fillId="0" borderId="2" xfId="0" applyFont="1" applyBorder="1" applyAlignment="1">
      <alignment horizontal="center" vertical="center" wrapText="1"/>
    </xf>
    <xf numFmtId="0" fontId="52" fillId="0" borderId="2" xfId="0" applyFont="1" applyBorder="1" applyAlignment="1">
      <alignment horizontal="center" vertical="center" wrapText="1"/>
    </xf>
    <xf numFmtId="0" fontId="56" fillId="0" borderId="2" xfId="0" applyFont="1" applyBorder="1" applyAlignment="1">
      <alignment vertical="center"/>
    </xf>
    <xf numFmtId="0" fontId="53" fillId="0" borderId="0" xfId="0" applyFont="1" applyAlignment="1">
      <alignment vertical="center"/>
    </xf>
    <xf numFmtId="0" fontId="53" fillId="0" borderId="4" xfId="0" applyFont="1" applyBorder="1" applyAlignment="1">
      <alignment horizontal="left" vertical="center" wrapText="1"/>
    </xf>
    <xf numFmtId="0" fontId="52" fillId="0" borderId="4" xfId="0" applyFont="1" applyBorder="1" applyAlignment="1">
      <alignment vertical="center" wrapText="1"/>
    </xf>
    <xf numFmtId="0" fontId="58" fillId="0" borderId="1" xfId="0" applyFont="1" applyBorder="1" applyAlignment="1">
      <alignment vertical="center" wrapText="1"/>
    </xf>
    <xf numFmtId="17" fontId="54" fillId="0" borderId="1" xfId="0" applyNumberFormat="1" applyFont="1" applyBorder="1" applyAlignment="1">
      <alignment horizontal="center" vertical="center" wrapText="1"/>
    </xf>
    <xf numFmtId="0" fontId="55" fillId="0" borderId="4" xfId="0" applyFont="1" applyBorder="1" applyAlignment="1">
      <alignment horizontal="center" vertical="center" wrapText="1"/>
    </xf>
    <xf numFmtId="0" fontId="56" fillId="0" borderId="4" xfId="0" applyFont="1" applyBorder="1" applyAlignment="1">
      <alignment horizontal="center" vertical="center" wrapText="1"/>
    </xf>
    <xf numFmtId="0" fontId="56" fillId="0" borderId="4" xfId="0" applyFont="1" applyBorder="1" applyAlignment="1">
      <alignment vertical="center"/>
    </xf>
    <xf numFmtId="0" fontId="56" fillId="17" borderId="1" xfId="0" applyFont="1" applyFill="1" applyBorder="1" applyAlignment="1">
      <alignment horizontal="center"/>
    </xf>
    <xf numFmtId="0" fontId="53" fillId="0" borderId="1" xfId="0" applyFont="1" applyBorder="1" applyAlignment="1">
      <alignment vertical="center"/>
    </xf>
    <xf numFmtId="0" fontId="56" fillId="0" borderId="0" xfId="0" applyFont="1" applyAlignment="1">
      <alignment horizontal="center"/>
    </xf>
    <xf numFmtId="0" fontId="53" fillId="0" borderId="1" xfId="0" applyFont="1" applyBorder="1" applyAlignment="1">
      <alignment horizontal="left" vertical="center" wrapText="1"/>
    </xf>
    <xf numFmtId="0" fontId="39" fillId="0" borderId="1" xfId="0" applyFont="1" applyBorder="1" applyAlignment="1">
      <alignment horizontal="left" vertical="center" wrapText="1"/>
    </xf>
    <xf numFmtId="0" fontId="54" fillId="0" borderId="2" xfId="0" applyFont="1" applyBorder="1" applyAlignment="1">
      <alignment horizontal="center" vertical="center" wrapText="1"/>
    </xf>
    <xf numFmtId="0" fontId="55" fillId="0" borderId="2" xfId="0" applyFont="1" applyBorder="1" applyAlignment="1">
      <alignment horizontal="center" vertical="center" wrapText="1"/>
    </xf>
    <xf numFmtId="0" fontId="53" fillId="0" borderId="1" xfId="0" applyFont="1" applyBorder="1"/>
    <xf numFmtId="0" fontId="53" fillId="0" borderId="1" xfId="0" applyFont="1" applyBorder="1" applyAlignment="1">
      <alignment horizontal="center" vertical="center"/>
    </xf>
    <xf numFmtId="0" fontId="53" fillId="0" borderId="1" xfId="0" applyFont="1" applyBorder="1" applyAlignment="1">
      <alignment vertical="center" wrapText="1"/>
    </xf>
    <xf numFmtId="0" fontId="56" fillId="0" borderId="1" xfId="0" applyFont="1" applyBorder="1" applyAlignment="1">
      <alignment vertical="center" wrapText="1"/>
    </xf>
    <xf numFmtId="0" fontId="56" fillId="14" borderId="1" xfId="0" applyFont="1" applyFill="1" applyBorder="1" applyAlignment="1">
      <alignment horizontal="center"/>
    </xf>
    <xf numFmtId="0" fontId="53" fillId="0" borderId="2" xfId="0" applyFont="1" applyBorder="1" applyAlignment="1">
      <alignment vertical="center" wrapText="1"/>
    </xf>
    <xf numFmtId="0" fontId="39" fillId="0" borderId="2" xfId="0" applyFont="1" applyBorder="1" applyAlignment="1">
      <alignment horizontal="left" vertical="center" wrapText="1"/>
    </xf>
    <xf numFmtId="0" fontId="53" fillId="0" borderId="7" xfId="0" applyFont="1" applyBorder="1" applyAlignment="1">
      <alignment horizontal="left" vertical="center" wrapText="1"/>
    </xf>
    <xf numFmtId="0" fontId="56" fillId="5" borderId="1" xfId="0" applyFont="1" applyFill="1" applyBorder="1" applyAlignment="1">
      <alignment horizontal="center"/>
    </xf>
    <xf numFmtId="0" fontId="52" fillId="0" borderId="7" xfId="0" applyFont="1" applyBorder="1" applyAlignment="1">
      <alignment vertical="top" wrapText="1"/>
    </xf>
    <xf numFmtId="0" fontId="54" fillId="0" borderId="7" xfId="0" applyFont="1" applyBorder="1" applyAlignment="1">
      <alignment horizontal="center" vertical="top" wrapText="1"/>
    </xf>
    <xf numFmtId="0" fontId="56" fillId="0" borderId="2" xfId="0" applyFont="1" applyBorder="1" applyAlignment="1">
      <alignment horizontal="center"/>
    </xf>
    <xf numFmtId="0" fontId="56" fillId="0" borderId="10" xfId="0" applyFont="1" applyBorder="1" applyAlignment="1">
      <alignment horizontal="center"/>
    </xf>
    <xf numFmtId="0" fontId="53" fillId="18" borderId="1" xfId="0" applyFont="1" applyFill="1" applyBorder="1" applyAlignment="1">
      <alignment horizontal="center"/>
    </xf>
    <xf numFmtId="0" fontId="53" fillId="0" borderId="1" xfId="0" applyFont="1" applyBorder="1" applyAlignment="1">
      <alignment wrapText="1"/>
    </xf>
    <xf numFmtId="0" fontId="56" fillId="17" borderId="10" xfId="0" applyFont="1" applyFill="1" applyBorder="1" applyAlignment="1">
      <alignment horizontal="center"/>
    </xf>
    <xf numFmtId="0" fontId="53" fillId="0" borderId="1" xfId="0" applyFont="1" applyBorder="1" applyAlignment="1">
      <alignment horizontal="center" wrapText="1"/>
    </xf>
    <xf numFmtId="0" fontId="52" fillId="0" borderId="4" xfId="0" applyFont="1" applyBorder="1" applyAlignment="1">
      <alignment horizontal="left" vertical="center" wrapText="1"/>
    </xf>
    <xf numFmtId="17" fontId="54" fillId="0" borderId="4" xfId="0" applyNumberFormat="1" applyFont="1" applyBorder="1" applyAlignment="1">
      <alignment horizontal="center" vertical="center" wrapText="1"/>
    </xf>
    <xf numFmtId="0" fontId="52" fillId="0" borderId="4" xfId="0" applyFont="1" applyBorder="1" applyAlignment="1">
      <alignment horizontal="center" vertical="center" wrapText="1"/>
    </xf>
    <xf numFmtId="0" fontId="53" fillId="17" borderId="1" xfId="0" applyFont="1" applyFill="1" applyBorder="1" applyAlignment="1">
      <alignment horizontal="center"/>
    </xf>
    <xf numFmtId="0" fontId="56" fillId="6" borderId="10" xfId="0" applyFont="1" applyFill="1" applyBorder="1" applyAlignment="1">
      <alignment horizontal="center"/>
    </xf>
    <xf numFmtId="17" fontId="56" fillId="0" borderId="1" xfId="0" applyNumberFormat="1" applyFont="1" applyBorder="1" applyAlignment="1">
      <alignment horizontal="center" vertical="center"/>
    </xf>
    <xf numFmtId="0" fontId="59" fillId="0" borderId="1" xfId="0" applyFont="1" applyBorder="1" applyAlignment="1">
      <alignment horizontal="left" vertical="center" wrapText="1"/>
    </xf>
    <xf numFmtId="0" fontId="39" fillId="0" borderId="7" xfId="0" applyFont="1" applyBorder="1" applyAlignment="1">
      <alignment vertical="center" wrapText="1"/>
    </xf>
    <xf numFmtId="0" fontId="60" fillId="0" borderId="1" xfId="0" applyFont="1" applyBorder="1" applyAlignment="1">
      <alignment horizontal="left" vertical="center" wrapText="1"/>
    </xf>
    <xf numFmtId="0" fontId="39" fillId="0" borderId="4" xfId="0" applyFont="1" applyBorder="1" applyAlignment="1">
      <alignment wrapText="1"/>
    </xf>
    <xf numFmtId="0" fontId="56" fillId="6" borderId="1" xfId="0" applyFont="1" applyFill="1" applyBorder="1" applyAlignment="1">
      <alignment horizontal="center" wrapText="1"/>
    </xf>
    <xf numFmtId="0" fontId="54" fillId="0" borderId="7" xfId="0" applyFont="1" applyBorder="1" applyAlignment="1">
      <alignment horizontal="center" vertical="center" wrapText="1"/>
    </xf>
    <xf numFmtId="0" fontId="56" fillId="0" borderId="1" xfId="0" applyFont="1" applyBorder="1" applyAlignment="1">
      <alignment horizontal="center" vertical="center"/>
    </xf>
    <xf numFmtId="0" fontId="56" fillId="0" borderId="7" xfId="0" applyFont="1" applyBorder="1" applyAlignment="1">
      <alignment horizontal="left" vertical="center"/>
    </xf>
    <xf numFmtId="0" fontId="58" fillId="0" borderId="7" xfId="0" applyFont="1" applyBorder="1" applyAlignment="1">
      <alignment vertical="center" wrapText="1"/>
    </xf>
    <xf numFmtId="0" fontId="52" fillId="0" borderId="1" xfId="0" applyFont="1" applyBorder="1" applyAlignment="1">
      <alignment horizontal="left" vertical="center"/>
    </xf>
    <xf numFmtId="0" fontId="54" fillId="0" borderId="1" xfId="0" applyFont="1" applyBorder="1" applyAlignment="1">
      <alignment horizontal="center" vertical="center"/>
    </xf>
    <xf numFmtId="17" fontId="54" fillId="0" borderId="1" xfId="0" applyNumberFormat="1" applyFont="1" applyBorder="1" applyAlignment="1">
      <alignment horizontal="center" vertical="center"/>
    </xf>
    <xf numFmtId="0" fontId="56" fillId="18" borderId="1" xfId="0" applyFont="1" applyFill="1" applyBorder="1" applyAlignment="1">
      <alignment horizontal="center"/>
    </xf>
    <xf numFmtId="0" fontId="56" fillId="0" borderId="1" xfId="0" applyFont="1" applyBorder="1" applyAlignment="1">
      <alignment horizontal="center" wrapText="1"/>
    </xf>
    <xf numFmtId="0" fontId="56" fillId="0" borderId="1" xfId="0" applyFont="1" applyBorder="1" applyAlignment="1">
      <alignment horizontal="left" vertical="center"/>
    </xf>
    <xf numFmtId="0" fontId="53" fillId="5" borderId="1" xfId="0" applyFont="1" applyFill="1" applyBorder="1" applyAlignment="1">
      <alignment horizontal="center"/>
    </xf>
    <xf numFmtId="0" fontId="39" fillId="0" borderId="1" xfId="0" applyFont="1" applyBorder="1" applyAlignment="1">
      <alignment vertical="center" wrapText="1"/>
    </xf>
    <xf numFmtId="0" fontId="56" fillId="17" borderId="4" xfId="0" applyFont="1" applyFill="1" applyBorder="1" applyAlignment="1">
      <alignment horizontal="center"/>
    </xf>
    <xf numFmtId="0" fontId="56" fillId="0" borderId="4" xfId="0" applyFont="1" applyBorder="1" applyAlignment="1">
      <alignment horizontal="center"/>
    </xf>
    <xf numFmtId="0" fontId="56" fillId="5" borderId="4" xfId="0" applyFont="1" applyFill="1" applyBorder="1" applyAlignment="1">
      <alignment horizontal="center"/>
    </xf>
    <xf numFmtId="0" fontId="56" fillId="6" borderId="0" xfId="0" applyFont="1" applyFill="1" applyAlignment="1">
      <alignment horizontal="center"/>
    </xf>
    <xf numFmtId="0" fontId="56" fillId="6" borderId="4" xfId="0" applyFont="1" applyFill="1" applyBorder="1" applyAlignment="1">
      <alignment horizontal="center"/>
    </xf>
    <xf numFmtId="0" fontId="39" fillId="0" borderId="2" xfId="0" applyFont="1" applyBorder="1" applyAlignment="1">
      <alignment vertical="center" wrapText="1"/>
    </xf>
    <xf numFmtId="0" fontId="56" fillId="17" borderId="1" xfId="0" applyFont="1" applyFill="1" applyBorder="1" applyAlignment="1">
      <alignment horizontal="center" vertical="center"/>
    </xf>
    <xf numFmtId="0" fontId="53" fillId="0" borderId="7" xfId="0" applyFont="1" applyBorder="1" applyAlignment="1">
      <alignment vertical="center"/>
    </xf>
    <xf numFmtId="0" fontId="56" fillId="0" borderId="7" xfId="0" applyFont="1" applyBorder="1" applyAlignment="1">
      <alignment horizontal="center" vertical="center"/>
    </xf>
    <xf numFmtId="0" fontId="56" fillId="0" borderId="2" xfId="0" applyFont="1" applyBorder="1" applyAlignment="1">
      <alignment vertical="center" wrapText="1"/>
    </xf>
    <xf numFmtId="0" fontId="56" fillId="17" borderId="1" xfId="0" applyFont="1" applyFill="1" applyBorder="1" applyAlignment="1">
      <alignment horizontal="center" wrapText="1"/>
    </xf>
    <xf numFmtId="0" fontId="56" fillId="6" borderId="1" xfId="0" applyFont="1" applyFill="1" applyBorder="1"/>
    <xf numFmtId="0" fontId="52" fillId="0" borderId="1" xfId="0" applyFont="1" applyBorder="1" applyAlignment="1">
      <alignment vertical="center"/>
    </xf>
    <xf numFmtId="0" fontId="55" fillId="0" borderId="1" xfId="0" applyFont="1" applyBorder="1" applyAlignment="1">
      <alignment horizontal="center" vertical="center"/>
    </xf>
    <xf numFmtId="0" fontId="52" fillId="0" borderId="1" xfId="0" applyFont="1" applyBorder="1" applyAlignment="1">
      <alignment horizontal="center" vertical="center"/>
    </xf>
    <xf numFmtId="17" fontId="56" fillId="0" borderId="1" xfId="0" applyNumberFormat="1" applyFont="1" applyBorder="1" applyAlignment="1">
      <alignment horizontal="center" vertical="center" wrapText="1"/>
    </xf>
    <xf numFmtId="0" fontId="54" fillId="0" borderId="4" xfId="0" applyFont="1" applyBorder="1" applyAlignment="1">
      <alignment horizontal="center" vertical="center" wrapText="1"/>
    </xf>
    <xf numFmtId="0" fontId="39" fillId="0" borderId="4" xfId="0" applyFont="1" applyBorder="1" applyAlignment="1">
      <alignment horizontal="left" vertical="center" wrapText="1"/>
    </xf>
    <xf numFmtId="0" fontId="54" fillId="0" borderId="4" xfId="0" applyFont="1" applyBorder="1" applyAlignment="1">
      <alignment horizontal="center" vertical="center"/>
    </xf>
    <xf numFmtId="16" fontId="54" fillId="0" borderId="1" xfId="0" applyNumberFormat="1" applyFont="1" applyBorder="1" applyAlignment="1">
      <alignment horizontal="center" vertical="center" wrapText="1"/>
    </xf>
    <xf numFmtId="0" fontId="53" fillId="0" borderId="2" xfId="0" applyFont="1" applyBorder="1" applyAlignment="1">
      <alignment vertical="center"/>
    </xf>
    <xf numFmtId="17" fontId="56" fillId="0" borderId="2" xfId="0" applyNumberFormat="1" applyFont="1" applyBorder="1" applyAlignment="1">
      <alignment horizontal="center" vertical="center"/>
    </xf>
    <xf numFmtId="0" fontId="53" fillId="0" borderId="2" xfId="0" applyFont="1" applyBorder="1" applyAlignment="1">
      <alignment horizontal="center" vertical="center"/>
    </xf>
    <xf numFmtId="0" fontId="52" fillId="0" borderId="1" xfId="0" applyFont="1" applyBorder="1" applyAlignment="1">
      <alignment vertical="top" wrapText="1"/>
    </xf>
    <xf numFmtId="17" fontId="62" fillId="14" borderId="1" xfId="0" applyNumberFormat="1" applyFont="1" applyFill="1" applyBorder="1" applyAlignment="1">
      <alignment horizontal="center" textRotation="90" wrapText="1"/>
    </xf>
    <xf numFmtId="0" fontId="56" fillId="18" borderId="0" xfId="0" applyFont="1" applyFill="1" applyAlignment="1">
      <alignment horizontal="center"/>
    </xf>
    <xf numFmtId="0" fontId="53" fillId="18" borderId="0" xfId="0" applyFont="1" applyFill="1"/>
    <xf numFmtId="0" fontId="53" fillId="18" borderId="0" xfId="0" applyFont="1" applyFill="1" applyAlignment="1">
      <alignment wrapText="1"/>
    </xf>
    <xf numFmtId="0" fontId="56" fillId="0" borderId="0" xfId="0" applyFont="1"/>
    <xf numFmtId="0" fontId="56" fillId="0" borderId="0" xfId="0" applyFont="1" applyAlignment="1">
      <alignment wrapText="1"/>
    </xf>
    <xf numFmtId="15" fontId="53" fillId="0" borderId="0" xfId="0" applyNumberFormat="1" applyFont="1" applyAlignment="1">
      <alignment horizontal="left"/>
    </xf>
    <xf numFmtId="0" fontId="53" fillId="0" borderId="0" xfId="0" applyFont="1" applyAlignment="1">
      <alignment wrapText="1"/>
    </xf>
    <xf numFmtId="0" fontId="52" fillId="0" borderId="0" xfId="0" applyFont="1" applyAlignment="1">
      <alignment horizontal="left" vertical="center"/>
    </xf>
    <xf numFmtId="0" fontId="53" fillId="0" borderId="0" xfId="0" applyFont="1" applyAlignment="1">
      <alignment horizontal="left" vertical="center" wrapText="1"/>
    </xf>
    <xf numFmtId="15" fontId="53" fillId="0" borderId="0" xfId="0" applyNumberFormat="1" applyFont="1" applyAlignment="1">
      <alignment horizontal="left" wrapText="1"/>
    </xf>
    <xf numFmtId="15" fontId="53" fillId="0" borderId="0" xfId="0" applyNumberFormat="1" applyFont="1" applyAlignment="1">
      <alignment wrapText="1"/>
    </xf>
    <xf numFmtId="0" fontId="52" fillId="0" borderId="0" xfId="0" applyFont="1" applyAlignment="1">
      <alignment vertical="center" wrapText="1"/>
    </xf>
    <xf numFmtId="0" fontId="53" fillId="0" borderId="0" xfId="0" applyFont="1" applyAlignment="1">
      <alignment vertical="top" wrapText="1"/>
    </xf>
    <xf numFmtId="0" fontId="56" fillId="21" borderId="0" xfId="0" applyFont="1" applyFill="1" applyAlignment="1">
      <alignment horizontal="center"/>
    </xf>
    <xf numFmtId="0" fontId="53" fillId="21" borderId="0" xfId="0" applyFont="1" applyFill="1"/>
    <xf numFmtId="0" fontId="53" fillId="21" borderId="0" xfId="0" applyFont="1" applyFill="1" applyAlignment="1">
      <alignment wrapText="1"/>
    </xf>
    <xf numFmtId="0" fontId="53" fillId="7" borderId="0" xfId="0" applyFont="1" applyFill="1"/>
    <xf numFmtId="0" fontId="53" fillId="7" borderId="0" xfId="0" applyFont="1" applyFill="1" applyAlignment="1">
      <alignment wrapText="1"/>
    </xf>
    <xf numFmtId="0" fontId="53" fillId="0" borderId="0" xfId="0" applyFont="1" applyAlignment="1">
      <alignment horizontal="left"/>
    </xf>
    <xf numFmtId="0" fontId="53" fillId="0" borderId="0" xfId="0" applyFont="1" applyAlignment="1">
      <alignment vertical="center" wrapText="1"/>
    </xf>
    <xf numFmtId="0" fontId="56" fillId="0" borderId="4" xfId="0" applyFont="1" applyBorder="1" applyAlignment="1">
      <alignment horizontal="center" wrapText="1"/>
    </xf>
    <xf numFmtId="0" fontId="63" fillId="0" borderId="1" xfId="0" applyFont="1" applyBorder="1" applyAlignment="1">
      <alignment vertical="center" wrapText="1"/>
    </xf>
    <xf numFmtId="17" fontId="64" fillId="0" borderId="1" xfId="0" applyNumberFormat="1" applyFont="1" applyBorder="1" applyAlignment="1">
      <alignment horizontal="center" vertical="center" wrapText="1"/>
    </xf>
    <xf numFmtId="0" fontId="65" fillId="0" borderId="1" xfId="0" applyFont="1" applyBorder="1" applyAlignment="1">
      <alignment vertical="center"/>
    </xf>
    <xf numFmtId="0" fontId="66" fillId="0" borderId="0" xfId="0" applyFont="1"/>
    <xf numFmtId="0" fontId="66" fillId="0" borderId="0" xfId="0" applyFont="1" applyAlignment="1">
      <alignment vertical="center"/>
    </xf>
    <xf numFmtId="0" fontId="67" fillId="0" borderId="0" xfId="0" applyFont="1"/>
    <xf numFmtId="0" fontId="65" fillId="0" borderId="0" xfId="0" applyFont="1" applyAlignment="1">
      <alignment horizontal="center"/>
    </xf>
    <xf numFmtId="0" fontId="68" fillId="0" borderId="0" xfId="0" applyFont="1"/>
    <xf numFmtId="0" fontId="66" fillId="0" borderId="0" xfId="0" applyFont="1" applyAlignment="1">
      <alignment horizontal="center"/>
    </xf>
    <xf numFmtId="0" fontId="53" fillId="0" borderId="10" xfId="0" applyFont="1" applyBorder="1" applyAlignment="1">
      <alignment horizontal="center"/>
    </xf>
    <xf numFmtId="0" fontId="53" fillId="0" borderId="7" xfId="0" applyFont="1" applyBorder="1" applyAlignment="1">
      <alignment wrapText="1"/>
    </xf>
    <xf numFmtId="0" fontId="52" fillId="0" borderId="2" xfId="0" applyFont="1" applyBorder="1" applyAlignment="1">
      <alignment vertical="top" wrapText="1"/>
    </xf>
    <xf numFmtId="0" fontId="39" fillId="0" borderId="1" xfId="0" applyFont="1" applyBorder="1" applyAlignment="1">
      <alignment wrapText="1"/>
    </xf>
    <xf numFmtId="0" fontId="57" fillId="0" borderId="1" xfId="0" applyFont="1" applyBorder="1" applyAlignment="1">
      <alignment horizontal="left" vertical="center" wrapText="1"/>
    </xf>
    <xf numFmtId="0" fontId="39" fillId="0" borderId="4" xfId="0" applyFont="1" applyBorder="1" applyAlignment="1">
      <alignment vertical="center" wrapText="1"/>
    </xf>
    <xf numFmtId="0" fontId="54" fillId="0" borderId="2" xfId="0" applyFont="1" applyBorder="1" applyAlignment="1">
      <alignment horizontal="center" vertical="top" wrapText="1"/>
    </xf>
    <xf numFmtId="17" fontId="54" fillId="0" borderId="0" xfId="0" applyNumberFormat="1" applyFont="1" applyAlignment="1">
      <alignment horizontal="center" vertical="center" wrapText="1"/>
    </xf>
    <xf numFmtId="0" fontId="54" fillId="0" borderId="7" xfId="0" applyFont="1" applyBorder="1" applyAlignment="1">
      <alignment horizontal="center" vertical="center"/>
    </xf>
    <xf numFmtId="17" fontId="54" fillId="0" borderId="7" xfId="0" applyNumberFormat="1" applyFont="1" applyBorder="1" applyAlignment="1">
      <alignment horizontal="center" vertical="center"/>
    </xf>
    <xf numFmtId="0" fontId="56" fillId="0" borderId="2" xfId="0" applyFont="1" applyBorder="1" applyAlignment="1">
      <alignment horizontal="left" vertical="center"/>
    </xf>
    <xf numFmtId="0" fontId="53" fillId="14" borderId="1" xfId="0" applyFont="1" applyFill="1" applyBorder="1" applyAlignment="1">
      <alignment horizontal="center"/>
    </xf>
    <xf numFmtId="0" fontId="52" fillId="0" borderId="4" xfId="0" applyFont="1" applyBorder="1" applyAlignment="1">
      <alignment vertical="center"/>
    </xf>
    <xf numFmtId="0" fontId="53" fillId="0" borderId="2" xfId="0" applyFont="1" applyBorder="1" applyAlignment="1">
      <alignment horizontal="left" vertical="center"/>
    </xf>
    <xf numFmtId="0" fontId="52" fillId="0" borderId="2" xfId="0" applyFont="1" applyBorder="1" applyAlignment="1">
      <alignment vertical="center"/>
    </xf>
    <xf numFmtId="0" fontId="69" fillId="0" borderId="4" xfId="0" applyFont="1" applyBorder="1" applyAlignment="1">
      <alignment horizontal="center" vertical="center" wrapText="1"/>
    </xf>
    <xf numFmtId="17" fontId="62" fillId="22" borderId="1" xfId="0" applyNumberFormat="1" applyFont="1" applyFill="1" applyBorder="1" applyAlignment="1">
      <alignment horizontal="center" textRotation="90" wrapText="1"/>
    </xf>
    <xf numFmtId="0" fontId="56" fillId="0" borderId="1" xfId="0" applyFont="1" applyBorder="1" applyAlignment="1">
      <alignment horizontal="left" vertical="center" wrapText="1"/>
    </xf>
    <xf numFmtId="0" fontId="69" fillId="0" borderId="1" xfId="0" applyFont="1" applyBorder="1" applyAlignment="1">
      <alignment horizontal="center" vertical="center" wrapText="1"/>
    </xf>
    <xf numFmtId="0" fontId="9" fillId="0" borderId="10" xfId="0" applyFont="1" applyBorder="1"/>
    <xf numFmtId="0" fontId="23" fillId="0" borderId="4" xfId="0" applyFont="1" applyBorder="1" applyAlignment="1">
      <alignment vertical="center" wrapText="1"/>
    </xf>
    <xf numFmtId="0" fontId="9" fillId="0" borderId="4" xfId="0" applyFont="1" applyBorder="1" applyAlignment="1">
      <alignment horizontal="center" wrapText="1"/>
    </xf>
    <xf numFmtId="0" fontId="70" fillId="0" borderId="1" xfId="0" applyFont="1" applyBorder="1" applyAlignment="1">
      <alignment horizontal="center" vertical="center" wrapText="1"/>
    </xf>
    <xf numFmtId="0" fontId="71" fillId="0" borderId="2" xfId="0" applyFont="1" applyBorder="1" applyAlignment="1">
      <alignment horizontal="left" vertical="center" wrapText="1"/>
    </xf>
    <xf numFmtId="0" fontId="69" fillId="0" borderId="2" xfId="0" applyFont="1" applyBorder="1" applyAlignment="1">
      <alignment horizontal="center" vertical="center" wrapText="1"/>
    </xf>
    <xf numFmtId="0" fontId="72" fillId="0" borderId="1" xfId="0" applyFont="1" applyBorder="1" applyAlignment="1">
      <alignment horizontal="center" vertical="center" wrapText="1"/>
    </xf>
    <xf numFmtId="0" fontId="66" fillId="0" borderId="1" xfId="0" applyFont="1" applyBorder="1" applyAlignment="1">
      <alignment vertical="center" wrapText="1"/>
    </xf>
    <xf numFmtId="0" fontId="66" fillId="0" borderId="1" xfId="0" applyFont="1" applyBorder="1" applyAlignment="1">
      <alignment horizontal="center" wrapText="1"/>
    </xf>
    <xf numFmtId="0" fontId="56" fillId="5" borderId="1" xfId="0" applyFont="1" applyFill="1" applyBorder="1" applyAlignment="1">
      <alignment horizontal="center" wrapText="1"/>
    </xf>
    <xf numFmtId="0" fontId="66" fillId="5" borderId="1" xfId="0" applyFont="1" applyFill="1" applyBorder="1" applyAlignment="1">
      <alignment horizontal="center" wrapText="1"/>
    </xf>
    <xf numFmtId="0" fontId="65" fillId="5" borderId="1" xfId="0" applyFont="1" applyFill="1" applyBorder="1" applyAlignment="1">
      <alignment horizontal="center" wrapText="1"/>
    </xf>
    <xf numFmtId="0" fontId="56" fillId="5" borderId="4" xfId="0" applyFont="1" applyFill="1" applyBorder="1" applyAlignment="1">
      <alignment horizontal="center" wrapText="1"/>
    </xf>
    <xf numFmtId="0" fontId="56" fillId="14" borderId="1" xfId="0" applyFont="1" applyFill="1" applyBorder="1" applyAlignment="1">
      <alignment horizontal="center" wrapText="1"/>
    </xf>
    <xf numFmtId="0" fontId="72" fillId="0" borderId="1" xfId="0" applyFont="1" applyBorder="1" applyAlignment="1">
      <alignment horizontal="center"/>
    </xf>
    <xf numFmtId="0" fontId="12" fillId="0" borderId="10" xfId="0" applyFont="1" applyBorder="1" applyAlignment="1">
      <alignment horizontal="center" vertical="center" wrapText="1"/>
    </xf>
    <xf numFmtId="0" fontId="56" fillId="14" borderId="4" xfId="0" applyFont="1" applyFill="1" applyBorder="1" applyAlignment="1">
      <alignment horizontal="center" wrapText="1"/>
    </xf>
    <xf numFmtId="0" fontId="66" fillId="0" borderId="1" xfId="0" applyFont="1" applyBorder="1" applyAlignment="1">
      <alignment horizontal="left" vertical="center" wrapText="1"/>
    </xf>
    <xf numFmtId="0" fontId="54" fillId="0" borderId="1" xfId="0" applyFont="1" applyBorder="1" applyAlignment="1">
      <alignment horizontal="center" vertical="top" wrapText="1"/>
    </xf>
    <xf numFmtId="0" fontId="9" fillId="0" borderId="7" xfId="0" applyFont="1" applyBorder="1"/>
    <xf numFmtId="0" fontId="66" fillId="5" borderId="4" xfId="0" applyFont="1" applyFill="1" applyBorder="1" applyAlignment="1">
      <alignment horizontal="center" wrapText="1"/>
    </xf>
    <xf numFmtId="0" fontId="74" fillId="0" borderId="1" xfId="0" applyFont="1" applyBorder="1" applyAlignment="1">
      <alignment horizontal="left" vertical="center" wrapText="1"/>
    </xf>
    <xf numFmtId="0" fontId="56" fillId="0" borderId="7" xfId="0" applyFont="1" applyBorder="1" applyAlignment="1">
      <alignment vertical="center" wrapText="1"/>
    </xf>
    <xf numFmtId="0" fontId="56" fillId="14" borderId="10" xfId="0" applyFont="1" applyFill="1" applyBorder="1" applyAlignment="1">
      <alignment horizontal="center" wrapText="1"/>
    </xf>
    <xf numFmtId="0" fontId="53" fillId="0" borderId="7" xfId="0" applyFont="1" applyBorder="1" applyAlignment="1">
      <alignment vertical="center" wrapText="1"/>
    </xf>
    <xf numFmtId="0" fontId="56" fillId="9" borderId="1" xfId="0" applyFont="1" applyFill="1" applyBorder="1" applyAlignment="1">
      <alignment horizontal="center"/>
    </xf>
    <xf numFmtId="0" fontId="53" fillId="0" borderId="4" xfId="0" applyFont="1" applyBorder="1" applyAlignment="1">
      <alignment vertical="center" wrapText="1"/>
    </xf>
    <xf numFmtId="164" fontId="53" fillId="0" borderId="1" xfId="0" applyNumberFormat="1" applyFont="1" applyBorder="1" applyAlignment="1">
      <alignment vertical="center" wrapText="1"/>
    </xf>
    <xf numFmtId="16" fontId="54" fillId="0" borderId="2" xfId="0" applyNumberFormat="1" applyFont="1" applyBorder="1" applyAlignment="1">
      <alignment horizontal="center" vertical="center" wrapText="1"/>
    </xf>
    <xf numFmtId="0" fontId="53" fillId="0" borderId="10" xfId="0" applyFont="1" applyBorder="1" applyAlignment="1">
      <alignment horizontal="center" vertical="center"/>
    </xf>
    <xf numFmtId="0" fontId="6" fillId="0" borderId="7" xfId="0" applyFont="1" applyBorder="1"/>
    <xf numFmtId="17" fontId="62" fillId="23" borderId="1" xfId="0" applyNumberFormat="1" applyFont="1" applyFill="1" applyBorder="1" applyAlignment="1">
      <alignment horizontal="center" textRotation="90" wrapText="1"/>
    </xf>
    <xf numFmtId="0" fontId="75" fillId="0" borderId="1" xfId="0" applyFont="1" applyBorder="1" applyAlignment="1">
      <alignment vertical="center" wrapText="1"/>
    </xf>
    <xf numFmtId="0" fontId="72" fillId="0" borderId="4" xfId="0" applyFont="1" applyBorder="1" applyAlignment="1">
      <alignment horizontal="center" vertical="center" wrapText="1"/>
    </xf>
    <xf numFmtId="0" fontId="76" fillId="0" borderId="1" xfId="0" applyFont="1" applyBorder="1" applyAlignment="1">
      <alignment horizontal="center" vertical="center" wrapText="1"/>
    </xf>
    <xf numFmtId="0" fontId="78" fillId="0" borderId="1" xfId="0" applyFont="1" applyBorder="1" applyAlignment="1">
      <alignment vertical="center" wrapText="1"/>
    </xf>
    <xf numFmtId="0" fontId="75" fillId="0" borderId="1" xfId="0" applyFont="1" applyBorder="1" applyAlignment="1">
      <alignment horizontal="left" vertical="center" wrapText="1"/>
    </xf>
    <xf numFmtId="0" fontId="68" fillId="0" borderId="1" xfId="0" applyFont="1" applyBorder="1" applyAlignment="1">
      <alignment horizontal="left" vertical="center" wrapText="1"/>
    </xf>
    <xf numFmtId="16" fontId="54" fillId="0" borderId="4" xfId="0" applyNumberFormat="1" applyFont="1" applyBorder="1" applyAlignment="1">
      <alignment horizontal="center" vertical="center" wrapText="1"/>
    </xf>
    <xf numFmtId="0" fontId="65" fillId="5" borderId="4" xfId="0" applyFont="1" applyFill="1" applyBorder="1" applyAlignment="1">
      <alignment horizontal="center" wrapText="1"/>
    </xf>
    <xf numFmtId="0" fontId="80" fillId="0" borderId="1" xfId="0" applyFont="1" applyBorder="1" applyAlignment="1">
      <alignment horizontal="center" vertical="center" wrapText="1"/>
    </xf>
    <xf numFmtId="0" fontId="81" fillId="0" borderId="1" xfId="0" applyFont="1" applyBorder="1" applyAlignment="1">
      <alignment horizontal="center" vertical="center" wrapText="1"/>
    </xf>
    <xf numFmtId="0" fontId="56" fillId="7" borderId="1" xfId="0" applyFont="1" applyFill="1" applyBorder="1" applyAlignment="1">
      <alignment horizontal="center"/>
    </xf>
    <xf numFmtId="0" fontId="56" fillId="24" borderId="1" xfId="0" applyFont="1" applyFill="1" applyBorder="1" applyAlignment="1">
      <alignment horizontal="center" wrapText="1"/>
    </xf>
    <xf numFmtId="0" fontId="56" fillId="24" borderId="1" xfId="0" applyFont="1" applyFill="1" applyBorder="1" applyAlignment="1">
      <alignment horizontal="center"/>
    </xf>
    <xf numFmtId="0" fontId="65" fillId="0" borderId="1" xfId="0" applyFont="1" applyBorder="1" applyAlignment="1">
      <alignment horizontal="center" wrapText="1"/>
    </xf>
    <xf numFmtId="0" fontId="65" fillId="0" borderId="4" xfId="0" applyFont="1" applyBorder="1" applyAlignment="1">
      <alignment horizontal="center" wrapText="1"/>
    </xf>
    <xf numFmtId="0" fontId="82" fillId="0" borderId="1" xfId="0" applyFont="1" applyBorder="1" applyAlignment="1">
      <alignment horizontal="center" vertical="center" wrapText="1"/>
    </xf>
    <xf numFmtId="17" fontId="54" fillId="7" borderId="1" xfId="0" applyNumberFormat="1" applyFont="1" applyFill="1" applyBorder="1" applyAlignment="1">
      <alignment horizontal="center" vertical="center" wrapText="1"/>
    </xf>
    <xf numFmtId="0" fontId="53" fillId="7" borderId="1" xfId="0" applyFont="1" applyFill="1" applyBorder="1" applyAlignment="1">
      <alignment horizontal="left" vertical="center" wrapText="1"/>
    </xf>
    <xf numFmtId="0" fontId="54" fillId="7" borderId="1" xfId="0" applyFont="1" applyFill="1" applyBorder="1" applyAlignment="1">
      <alignment horizontal="center" vertical="center" wrapText="1"/>
    </xf>
    <xf numFmtId="0" fontId="55" fillId="0" borderId="2" xfId="0" applyFont="1" applyBorder="1" applyAlignment="1">
      <alignment horizontal="center" vertical="center"/>
    </xf>
    <xf numFmtId="0" fontId="56" fillId="0" borderId="2" xfId="0" applyFont="1" applyBorder="1" applyAlignment="1">
      <alignment horizontal="center" vertical="center"/>
    </xf>
    <xf numFmtId="0" fontId="12" fillId="7" borderId="0" xfId="0" applyFont="1" applyFill="1" applyAlignment="1">
      <alignment horizontal="center" vertical="center" wrapText="1"/>
    </xf>
    <xf numFmtId="0" fontId="52" fillId="0" borderId="0" xfId="0" applyFont="1" applyAlignment="1">
      <alignment horizontal="center" vertical="center" wrapText="1"/>
    </xf>
    <xf numFmtId="0" fontId="12" fillId="7" borderId="1" xfId="0" applyFont="1" applyFill="1" applyBorder="1" applyAlignment="1">
      <alignment horizontal="center" vertical="center" wrapText="1"/>
    </xf>
    <xf numFmtId="0" fontId="66" fillId="0" borderId="1" xfId="0" applyFont="1" applyBorder="1"/>
    <xf numFmtId="0" fontId="67" fillId="0" borderId="1" xfId="0" applyFont="1" applyBorder="1"/>
    <xf numFmtId="0" fontId="65" fillId="0" borderId="1" xfId="0" applyFont="1" applyBorder="1" applyAlignment="1">
      <alignment horizontal="center"/>
    </xf>
    <xf numFmtId="0" fontId="68" fillId="0" borderId="1" xfId="0" applyFont="1" applyBorder="1"/>
    <xf numFmtId="0" fontId="66" fillId="0" borderId="1" xfId="0" applyFont="1" applyBorder="1" applyAlignment="1">
      <alignment horizontal="center"/>
    </xf>
    <xf numFmtId="0" fontId="83" fillId="0" borderId="1" xfId="0" applyFont="1" applyBorder="1"/>
    <xf numFmtId="0" fontId="83" fillId="0" borderId="0" xfId="0" applyFont="1"/>
    <xf numFmtId="17" fontId="76" fillId="0" borderId="1" xfId="0" applyNumberFormat="1" applyFont="1" applyBorder="1" applyAlignment="1">
      <alignment horizontal="center" vertical="center" wrapText="1"/>
    </xf>
    <xf numFmtId="0" fontId="53" fillId="0" borderId="2" xfId="0" applyFont="1" applyBorder="1" applyAlignment="1">
      <alignment horizontal="left" vertical="center" wrapText="1"/>
    </xf>
    <xf numFmtId="0" fontId="66" fillId="0" borderId="4" xfId="0" applyFont="1" applyBorder="1"/>
    <xf numFmtId="0" fontId="66" fillId="0" borderId="4" xfId="0" applyFont="1" applyBorder="1" applyAlignment="1">
      <alignment horizontal="center"/>
    </xf>
    <xf numFmtId="0" fontId="52" fillId="7" borderId="0" xfId="0" applyFont="1" applyFill="1" applyAlignment="1">
      <alignment horizontal="center" vertical="center" wrapText="1"/>
    </xf>
    <xf numFmtId="0" fontId="66" fillId="0" borderId="1" xfId="0" applyFont="1" applyBorder="1" applyAlignment="1">
      <alignment horizontal="center" vertical="center"/>
    </xf>
    <xf numFmtId="0" fontId="56" fillId="0" borderId="1" xfId="0" quotePrefix="1" applyFont="1" applyBorder="1" applyAlignment="1">
      <alignment horizontal="center" vertical="center"/>
    </xf>
    <xf numFmtId="0" fontId="9" fillId="0" borderId="0" xfId="0" applyFont="1" applyAlignment="1">
      <alignment vertical="center"/>
    </xf>
    <xf numFmtId="0" fontId="49" fillId="0" borderId="0" xfId="0" applyFont="1" applyAlignment="1">
      <alignment horizontal="center" vertical="center"/>
    </xf>
    <xf numFmtId="0" fontId="66" fillId="0" borderId="1" xfId="0" applyFont="1" applyBorder="1" applyAlignment="1">
      <alignment vertical="center"/>
    </xf>
    <xf numFmtId="0" fontId="53" fillId="0" borderId="1" xfId="0" applyFont="1" applyBorder="1" applyAlignment="1">
      <alignment horizontal="left" vertical="center"/>
    </xf>
    <xf numFmtId="0" fontId="12" fillId="0" borderId="4" xfId="0" applyFont="1" applyBorder="1" applyAlignment="1">
      <alignment horizontal="center" vertical="center"/>
    </xf>
    <xf numFmtId="0" fontId="56" fillId="0" borderId="4" xfId="0" applyFont="1" applyBorder="1" applyAlignment="1">
      <alignment horizontal="center" vertical="center"/>
    </xf>
    <xf numFmtId="0" fontId="84" fillId="0" borderId="1" xfId="0" applyFont="1" applyBorder="1" applyAlignment="1">
      <alignment horizontal="left" vertical="center" wrapText="1"/>
    </xf>
    <xf numFmtId="164" fontId="53" fillId="0" borderId="1" xfId="0" applyNumberFormat="1" applyFont="1" applyBorder="1" applyAlignment="1">
      <alignment horizontal="left" vertical="center" wrapText="1"/>
    </xf>
    <xf numFmtId="0" fontId="53" fillId="0" borderId="4" xfId="0" applyFont="1" applyBorder="1" applyAlignment="1">
      <alignment horizontal="left" vertical="center"/>
    </xf>
    <xf numFmtId="0" fontId="68" fillId="0" borderId="1" xfId="0" applyFont="1" applyBorder="1" applyAlignment="1">
      <alignment horizontal="center" vertical="center"/>
    </xf>
    <xf numFmtId="0" fontId="56" fillId="0" borderId="4" xfId="0" applyFont="1" applyBorder="1" applyAlignment="1">
      <alignment horizontal="left" vertical="center"/>
    </xf>
    <xf numFmtId="0" fontId="56" fillId="7" borderId="1" xfId="0" applyFont="1" applyFill="1" applyBorder="1" applyAlignment="1">
      <alignment horizontal="left" vertical="center"/>
    </xf>
    <xf numFmtId="0" fontId="56" fillId="0" borderId="5" xfId="0" applyFont="1" applyBorder="1" applyAlignment="1">
      <alignment horizontal="left" vertical="center"/>
    </xf>
    <xf numFmtId="0" fontId="68" fillId="0" borderId="1" xfId="0" applyFont="1" applyBorder="1" applyAlignment="1">
      <alignment horizontal="center" vertical="center" wrapText="1"/>
    </xf>
    <xf numFmtId="0" fontId="56" fillId="7" borderId="4" xfId="0" applyFont="1" applyFill="1" applyBorder="1" applyAlignment="1">
      <alignment horizontal="left" vertical="center"/>
    </xf>
    <xf numFmtId="0" fontId="67" fillId="0" borderId="1" xfId="0" applyFont="1" applyBorder="1" applyAlignment="1">
      <alignment horizontal="center" vertical="center"/>
    </xf>
    <xf numFmtId="0" fontId="68" fillId="0" borderId="4" xfId="0" applyFont="1" applyBorder="1" applyAlignment="1">
      <alignment horizontal="center" vertical="center"/>
    </xf>
    <xf numFmtId="0" fontId="56" fillId="5" borderId="2" xfId="0" applyFont="1" applyFill="1" applyBorder="1" applyAlignment="1">
      <alignment horizontal="center"/>
    </xf>
    <xf numFmtId="0" fontId="65" fillId="5" borderId="1" xfId="0" applyFont="1" applyFill="1" applyBorder="1" applyAlignment="1">
      <alignment horizontal="center"/>
    </xf>
    <xf numFmtId="0" fontId="86" fillId="0" borderId="1" xfId="0" applyFont="1" applyBorder="1" applyAlignment="1">
      <alignment horizontal="left" vertical="center" wrapText="1"/>
    </xf>
    <xf numFmtId="0" fontId="56" fillId="17" borderId="1" xfId="0" applyFont="1" applyFill="1" applyBorder="1" applyAlignment="1">
      <alignment horizontal="center" vertical="center" wrapText="1"/>
    </xf>
    <xf numFmtId="0" fontId="56" fillId="17" borderId="2" xfId="0" applyFont="1" applyFill="1" applyBorder="1" applyAlignment="1">
      <alignment horizontal="center" vertical="center" wrapText="1"/>
    </xf>
    <xf numFmtId="0" fontId="52" fillId="7" borderId="1" xfId="0" applyFont="1" applyFill="1" applyBorder="1" applyAlignment="1">
      <alignment horizontal="left" vertical="center" wrapText="1"/>
    </xf>
    <xf numFmtId="0" fontId="53" fillId="7" borderId="1" xfId="0" applyFont="1" applyFill="1" applyBorder="1" applyAlignment="1">
      <alignment horizontal="left" vertical="center"/>
    </xf>
    <xf numFmtId="0" fontId="87" fillId="0" borderId="1" xfId="0" applyFont="1" applyBorder="1" applyAlignment="1">
      <alignment horizontal="left" vertical="center" wrapText="1"/>
    </xf>
    <xf numFmtId="0" fontId="56" fillId="7" borderId="1" xfId="0" applyFont="1" applyFill="1" applyBorder="1" applyAlignment="1">
      <alignment horizontal="center" vertical="center" wrapText="1"/>
    </xf>
    <xf numFmtId="0" fontId="82" fillId="17" borderId="1" xfId="0" applyFont="1" applyFill="1" applyBorder="1" applyAlignment="1">
      <alignment horizontal="center" vertical="center" wrapText="1"/>
    </xf>
    <xf numFmtId="0" fontId="68" fillId="0" borderId="4" xfId="0" applyFont="1" applyBorder="1" applyAlignment="1">
      <alignment horizontal="center" vertical="center" wrapText="1"/>
    </xf>
    <xf numFmtId="0" fontId="56" fillId="4" borderId="1" xfId="0" applyFont="1" applyFill="1" applyBorder="1" applyAlignment="1">
      <alignment horizontal="center"/>
    </xf>
    <xf numFmtId="0" fontId="56" fillId="7" borderId="1" xfId="0" applyFont="1" applyFill="1" applyBorder="1" applyAlignment="1">
      <alignment horizontal="left" vertical="center" wrapText="1"/>
    </xf>
    <xf numFmtId="0" fontId="56" fillId="17" borderId="1" xfId="0" applyFont="1" applyFill="1" applyBorder="1" applyAlignment="1">
      <alignment horizontal="left" vertical="center"/>
    </xf>
    <xf numFmtId="16" fontId="56" fillId="0" borderId="1" xfId="0" quotePrefix="1" applyNumberFormat="1" applyFont="1" applyBorder="1" applyAlignment="1">
      <alignment horizontal="center" vertical="center"/>
    </xf>
    <xf numFmtId="0" fontId="56" fillId="4" borderId="1" xfId="0" applyFont="1" applyFill="1" applyBorder="1" applyAlignment="1">
      <alignment horizontal="center" wrapText="1"/>
    </xf>
    <xf numFmtId="0" fontId="67" fillId="0" borderId="1" xfId="0" applyFont="1" applyBorder="1" applyAlignment="1">
      <alignment horizontal="center"/>
    </xf>
    <xf numFmtId="0" fontId="67" fillId="0" borderId="0" xfId="0" applyFont="1" applyAlignment="1">
      <alignment horizontal="center"/>
    </xf>
    <xf numFmtId="165" fontId="53" fillId="0" borderId="1" xfId="0" applyNumberFormat="1" applyFont="1" applyBorder="1" applyAlignment="1">
      <alignment horizontal="center" vertical="center" wrapText="1"/>
    </xf>
    <xf numFmtId="165" fontId="53" fillId="0" borderId="1" xfId="0" applyNumberFormat="1" applyFont="1" applyBorder="1" applyAlignment="1">
      <alignment horizontal="center" vertical="center"/>
    </xf>
    <xf numFmtId="165" fontId="53" fillId="0" borderId="2" xfId="0" applyNumberFormat="1" applyFont="1" applyBorder="1" applyAlignment="1">
      <alignment horizontal="center" vertical="center" wrapText="1"/>
    </xf>
    <xf numFmtId="165" fontId="53" fillId="0" borderId="7" xfId="0" applyNumberFormat="1" applyFont="1" applyBorder="1" applyAlignment="1">
      <alignment horizontal="center" vertical="center" wrapText="1"/>
    </xf>
    <xf numFmtId="165" fontId="53" fillId="0" borderId="4" xfId="0" applyNumberFormat="1" applyFont="1" applyBorder="1" applyAlignment="1">
      <alignment horizontal="center" vertical="center" wrapText="1"/>
    </xf>
    <xf numFmtId="0" fontId="72" fillId="0" borderId="1" xfId="0" applyFont="1" applyBorder="1" applyAlignment="1">
      <alignment horizontal="left" vertical="center" wrapText="1"/>
    </xf>
    <xf numFmtId="0" fontId="56" fillId="20" borderId="1" xfId="0" quotePrefix="1" applyFont="1" applyFill="1" applyBorder="1" applyAlignment="1">
      <alignment horizontal="center" wrapText="1"/>
    </xf>
    <xf numFmtId="0" fontId="56" fillId="14" borderId="2" xfId="0" applyFont="1" applyFill="1" applyBorder="1" applyAlignment="1">
      <alignment horizontal="center" wrapText="1"/>
    </xf>
    <xf numFmtId="0" fontId="9" fillId="0" borderId="0" xfId="0" pivotButton="1" applyFont="1" applyAlignment="1">
      <alignment horizontal="center" vertical="top" wrapText="1"/>
    </xf>
    <xf numFmtId="0" fontId="9" fillId="0" borderId="0" xfId="0" pivotButton="1" applyFont="1" applyAlignment="1">
      <alignment vertical="top"/>
    </xf>
    <xf numFmtId="0" fontId="9" fillId="0" borderId="0" xfId="0" pivotButton="1" applyFont="1" applyAlignment="1">
      <alignment vertical="top" wrapText="1"/>
    </xf>
    <xf numFmtId="0" fontId="9" fillId="0" borderId="0" xfId="0" applyFont="1" applyAlignment="1">
      <alignment horizontal="left" vertical="top"/>
    </xf>
    <xf numFmtId="0" fontId="9" fillId="0" borderId="0" xfId="0" applyFont="1" applyAlignment="1">
      <alignment horizontal="left" vertical="top" wrapText="1"/>
    </xf>
    <xf numFmtId="0" fontId="9" fillId="0" borderId="0" xfId="0" applyFont="1" applyAlignment="1">
      <alignment horizontal="left" vertical="top" wrapText="1" indent="1"/>
    </xf>
    <xf numFmtId="0" fontId="9" fillId="0" borderId="0" xfId="0" applyFont="1" applyAlignment="1">
      <alignment horizontal="left" vertical="top" indent="1"/>
    </xf>
    <xf numFmtId="0" fontId="82" fillId="0" borderId="4" xfId="0" applyFont="1" applyBorder="1" applyAlignment="1">
      <alignment horizontal="center" vertical="center" wrapText="1"/>
    </xf>
    <xf numFmtId="0" fontId="56" fillId="7" borderId="4" xfId="0" applyFont="1" applyFill="1" applyBorder="1" applyAlignment="1">
      <alignment horizontal="center"/>
    </xf>
    <xf numFmtId="165" fontId="53" fillId="0" borderId="2" xfId="0" applyNumberFormat="1" applyFont="1" applyBorder="1" applyAlignment="1">
      <alignment horizontal="center" vertical="center"/>
    </xf>
    <xf numFmtId="0" fontId="12" fillId="0" borderId="10" xfId="0" applyFont="1" applyBorder="1" applyAlignment="1">
      <alignment horizontal="center" vertical="center"/>
    </xf>
    <xf numFmtId="0" fontId="83" fillId="0" borderId="7" xfId="0" applyFont="1" applyBorder="1"/>
    <xf numFmtId="0" fontId="12" fillId="7" borderId="7" xfId="0" applyFont="1" applyFill="1" applyBorder="1" applyAlignment="1">
      <alignment horizontal="center" vertical="center" wrapText="1"/>
    </xf>
    <xf numFmtId="0" fontId="56" fillId="0" borderId="4" xfId="0" applyFont="1" applyBorder="1" applyAlignment="1">
      <alignment horizontal="left" vertical="center" wrapText="1"/>
    </xf>
    <xf numFmtId="0" fontId="56" fillId="0" borderId="2" xfId="0" applyFont="1" applyBorder="1" applyAlignment="1">
      <alignment horizontal="center" wrapText="1"/>
    </xf>
    <xf numFmtId="0" fontId="65" fillId="0" borderId="2" xfId="0" applyFont="1" applyBorder="1" applyAlignment="1">
      <alignment horizontal="center" wrapText="1"/>
    </xf>
    <xf numFmtId="0" fontId="53" fillId="17" borderId="1" xfId="0" applyFont="1" applyFill="1" applyBorder="1" applyAlignment="1">
      <alignment horizontal="left" vertical="center"/>
    </xf>
    <xf numFmtId="16" fontId="56" fillId="0" borderId="1" xfId="0" applyNumberFormat="1" applyFont="1" applyBorder="1" applyAlignment="1">
      <alignment horizontal="center" vertical="center"/>
    </xf>
    <xf numFmtId="0" fontId="66" fillId="14" borderId="1" xfId="0" applyFont="1" applyFill="1" applyBorder="1"/>
    <xf numFmtId="0" fontId="52" fillId="0" borderId="9" xfId="0" applyFont="1" applyBorder="1" applyAlignment="1">
      <alignment horizontal="left" vertical="center" wrapText="1"/>
    </xf>
    <xf numFmtId="0" fontId="56" fillId="17" borderId="2" xfId="0" applyFont="1" applyFill="1" applyBorder="1" applyAlignment="1">
      <alignment horizontal="center"/>
    </xf>
    <xf numFmtId="0" fontId="56" fillId="25" borderId="1" xfId="0" applyFont="1" applyFill="1" applyBorder="1" applyAlignment="1">
      <alignment horizontal="center" wrapText="1"/>
    </xf>
    <xf numFmtId="20" fontId="0" fillId="0" borderId="1" xfId="0" applyNumberFormat="1" applyBorder="1"/>
    <xf numFmtId="0" fontId="56" fillId="26" borderId="1" xfId="0" applyFont="1" applyFill="1" applyBorder="1" applyAlignment="1">
      <alignment horizontal="center"/>
    </xf>
    <xf numFmtId="0" fontId="72" fillId="0" borderId="1" xfId="0" applyFont="1" applyBorder="1" applyAlignment="1">
      <alignment horizontal="center" vertical="center"/>
    </xf>
    <xf numFmtId="0" fontId="6" fillId="13" borderId="1" xfId="0" applyFont="1" applyFill="1" applyBorder="1"/>
    <xf numFmtId="0" fontId="6" fillId="27" borderId="1" xfId="0" applyFont="1" applyFill="1" applyBorder="1"/>
    <xf numFmtId="0" fontId="0" fillId="27" borderId="1" xfId="0" applyFill="1" applyBorder="1"/>
    <xf numFmtId="20" fontId="0" fillId="0" borderId="0" xfId="0" applyNumberFormat="1"/>
    <xf numFmtId="0" fontId="67" fillId="0" borderId="1" xfId="0" applyFont="1" applyBorder="1" applyAlignment="1">
      <alignment horizontal="left" vertical="center" wrapText="1"/>
    </xf>
    <xf numFmtId="0" fontId="53" fillId="0" borderId="9" xfId="0" applyFont="1" applyBorder="1" applyAlignment="1">
      <alignment horizontal="left" vertical="center" wrapText="1"/>
    </xf>
    <xf numFmtId="0" fontId="52" fillId="0" borderId="4" xfId="0" applyFont="1" applyBorder="1" applyAlignment="1">
      <alignment horizontal="left" vertical="center"/>
    </xf>
    <xf numFmtId="0" fontId="53" fillId="0" borderId="9" xfId="0" applyFont="1" applyBorder="1" applyAlignment="1">
      <alignment horizontal="left" vertical="center"/>
    </xf>
    <xf numFmtId="0" fontId="55" fillId="0" borderId="4" xfId="0" applyFont="1" applyBorder="1" applyAlignment="1">
      <alignment horizontal="center" vertical="center"/>
    </xf>
    <xf numFmtId="0" fontId="0" fillId="0" borderId="1" xfId="0" applyBorder="1" applyAlignment="1">
      <alignment horizontal="right"/>
    </xf>
    <xf numFmtId="20" fontId="0" fillId="0" borderId="1" xfId="0" applyNumberFormat="1" applyBorder="1" applyAlignment="1">
      <alignment horizontal="right"/>
    </xf>
    <xf numFmtId="0" fontId="53" fillId="17" borderId="1" xfId="0" applyFont="1" applyFill="1" applyBorder="1" applyAlignment="1">
      <alignment horizontal="left" vertical="center" wrapText="1"/>
    </xf>
    <xf numFmtId="0" fontId="52" fillId="17" borderId="1" xfId="0" applyFont="1" applyFill="1" applyBorder="1" applyAlignment="1">
      <alignment horizontal="left" vertical="center" wrapText="1"/>
    </xf>
    <xf numFmtId="165" fontId="53" fillId="17" borderId="1" xfId="0" applyNumberFormat="1" applyFont="1" applyFill="1" applyBorder="1" applyAlignment="1">
      <alignment horizontal="center" vertical="center" wrapText="1"/>
    </xf>
    <xf numFmtId="17" fontId="54" fillId="17" borderId="1" xfId="0" applyNumberFormat="1" applyFont="1" applyFill="1" applyBorder="1" applyAlignment="1">
      <alignment horizontal="center" vertical="center" wrapText="1"/>
    </xf>
    <xf numFmtId="0" fontId="89" fillId="0" borderId="1" xfId="0" applyFont="1" applyBorder="1" applyAlignment="1">
      <alignment vertical="center"/>
    </xf>
    <xf numFmtId="0" fontId="72" fillId="0" borderId="2" xfId="0" applyFont="1" applyBorder="1" applyAlignment="1">
      <alignment horizontal="left" vertical="center" wrapText="1"/>
    </xf>
    <xf numFmtId="0" fontId="6" fillId="0" borderId="1" xfId="0" applyFont="1" applyBorder="1" applyAlignment="1">
      <alignment horizontal="right"/>
    </xf>
    <xf numFmtId="0" fontId="84" fillId="0" borderId="2" xfId="0" applyFont="1" applyBorder="1" applyAlignment="1">
      <alignment horizontal="left" vertical="center" wrapText="1"/>
    </xf>
    <xf numFmtId="0" fontId="82" fillId="0" borderId="2" xfId="0" applyFont="1" applyBorder="1" applyAlignment="1">
      <alignment horizontal="center" vertical="center" wrapText="1"/>
    </xf>
    <xf numFmtId="0" fontId="56" fillId="17" borderId="0" xfId="0" applyFont="1" applyFill="1" applyAlignment="1">
      <alignment horizontal="center"/>
    </xf>
    <xf numFmtId="0" fontId="53" fillId="0" borderId="0" xfId="0" applyFont="1" applyAlignment="1">
      <alignment horizontal="left" vertical="center"/>
    </xf>
    <xf numFmtId="0" fontId="56" fillId="17" borderId="4" xfId="0" applyFont="1" applyFill="1" applyBorder="1" applyAlignment="1">
      <alignment horizontal="left" vertical="center"/>
    </xf>
    <xf numFmtId="0" fontId="56" fillId="17" borderId="20" xfId="0" applyFont="1" applyFill="1" applyBorder="1" applyAlignment="1">
      <alignment horizontal="center"/>
    </xf>
    <xf numFmtId="0" fontId="56" fillId="17" borderId="21" xfId="0" applyFont="1" applyFill="1" applyBorder="1" applyAlignment="1">
      <alignment horizontal="center"/>
    </xf>
    <xf numFmtId="0" fontId="84" fillId="0" borderId="4" xfId="0" applyFont="1" applyBorder="1" applyAlignment="1">
      <alignment horizontal="left" vertical="center" wrapText="1"/>
    </xf>
    <xf numFmtId="0" fontId="52" fillId="17" borderId="20" xfId="0" applyFont="1" applyFill="1" applyBorder="1" applyAlignment="1">
      <alignment horizontal="left" vertical="center" wrapText="1"/>
    </xf>
    <xf numFmtId="0" fontId="86" fillId="17" borderId="20" xfId="0" applyFont="1" applyFill="1" applyBorder="1" applyAlignment="1">
      <alignment horizontal="left" vertical="center" wrapText="1"/>
    </xf>
    <xf numFmtId="165" fontId="53" fillId="17" borderId="20" xfId="0" applyNumberFormat="1" applyFont="1" applyFill="1" applyBorder="1" applyAlignment="1">
      <alignment horizontal="center" vertical="center" wrapText="1"/>
    </xf>
    <xf numFmtId="0" fontId="53" fillId="17" borderId="20" xfId="0" applyFont="1" applyFill="1" applyBorder="1" applyAlignment="1">
      <alignment horizontal="left" vertical="center" wrapText="1"/>
    </xf>
    <xf numFmtId="17" fontId="54" fillId="17" borderId="20" xfId="0" applyNumberFormat="1" applyFont="1" applyFill="1" applyBorder="1" applyAlignment="1">
      <alignment horizontal="center" vertical="center" wrapText="1"/>
    </xf>
    <xf numFmtId="0" fontId="55" fillId="17" borderId="20" xfId="0" applyFont="1" applyFill="1" applyBorder="1" applyAlignment="1">
      <alignment horizontal="center" vertical="center" wrapText="1"/>
    </xf>
    <xf numFmtId="0" fontId="56" fillId="17" borderId="20" xfId="0" applyFont="1" applyFill="1" applyBorder="1" applyAlignment="1">
      <alignment horizontal="center" vertical="center" wrapText="1"/>
    </xf>
    <xf numFmtId="0" fontId="82" fillId="17" borderId="20" xfId="0" applyFont="1" applyFill="1" applyBorder="1" applyAlignment="1">
      <alignment horizontal="center" vertical="center" wrapText="1"/>
    </xf>
    <xf numFmtId="0" fontId="56" fillId="17" borderId="20" xfId="0" applyFont="1" applyFill="1" applyBorder="1" applyAlignment="1">
      <alignment horizontal="left" vertical="center"/>
    </xf>
    <xf numFmtId="0" fontId="66" fillId="17" borderId="0" xfId="0" applyFont="1" applyFill="1"/>
    <xf numFmtId="0" fontId="7" fillId="13" borderId="1" xfId="0" applyFont="1" applyFill="1" applyBorder="1"/>
    <xf numFmtId="0" fontId="92" fillId="0" borderId="1" xfId="0" applyFont="1" applyBorder="1" applyAlignment="1">
      <alignment horizontal="center" vertical="center" wrapText="1"/>
    </xf>
    <xf numFmtId="20" fontId="82" fillId="0" borderId="1" xfId="0" applyNumberFormat="1" applyFont="1" applyBorder="1" applyAlignment="1">
      <alignment horizontal="center" vertical="center" wrapText="1"/>
    </xf>
    <xf numFmtId="0" fontId="56" fillId="29" borderId="1" xfId="0" applyFont="1" applyFill="1" applyBorder="1" applyAlignment="1">
      <alignment horizontal="center" wrapText="1"/>
    </xf>
    <xf numFmtId="0" fontId="39" fillId="17" borderId="1" xfId="0" applyFont="1" applyFill="1" applyBorder="1" applyAlignment="1">
      <alignment horizontal="left" vertical="center" wrapText="1"/>
    </xf>
    <xf numFmtId="0" fontId="93" fillId="0" borderId="1" xfId="0" applyFont="1" applyBorder="1" applyAlignment="1">
      <alignment horizontal="left" vertical="center" wrapText="1"/>
    </xf>
    <xf numFmtId="0" fontId="52" fillId="0" borderId="2" xfId="0" applyFont="1" applyBorder="1" applyAlignment="1">
      <alignment horizontal="left" vertical="center"/>
    </xf>
    <xf numFmtId="0" fontId="72" fillId="0" borderId="2" xfId="0" applyFont="1" applyBorder="1" applyAlignment="1">
      <alignment horizontal="center" vertical="center" wrapText="1"/>
    </xf>
    <xf numFmtId="0" fontId="56" fillId="0" borderId="2" xfId="0" applyFont="1" applyBorder="1" applyAlignment="1">
      <alignment horizontal="left" vertical="center" wrapText="1"/>
    </xf>
    <xf numFmtId="0" fontId="65" fillId="17" borderId="1" xfId="0" applyFont="1" applyFill="1" applyBorder="1" applyAlignment="1">
      <alignment horizontal="center"/>
    </xf>
    <xf numFmtId="0" fontId="94" fillId="0" borderId="1" xfId="0" applyFont="1" applyBorder="1" applyAlignment="1">
      <alignment horizontal="center" vertical="center" wrapText="1"/>
    </xf>
    <xf numFmtId="0" fontId="53" fillId="0" borderId="1" xfId="0" applyFont="1" applyBorder="1" applyAlignment="1">
      <alignment horizontal="center" vertical="center" wrapText="1"/>
    </xf>
    <xf numFmtId="17" fontId="54" fillId="0" borderId="1" xfId="0" applyNumberFormat="1" applyFont="1" applyBorder="1" applyAlignment="1">
      <alignment horizontal="left" vertical="center" wrapText="1"/>
    </xf>
    <xf numFmtId="0" fontId="6" fillId="13" borderId="1" xfId="0" applyFont="1" applyFill="1" applyBorder="1" applyAlignment="1">
      <alignment horizontal="center"/>
    </xf>
    <xf numFmtId="0" fontId="0" fillId="0" borderId="0" xfId="0" applyAlignment="1">
      <alignment horizontal="left"/>
    </xf>
    <xf numFmtId="0" fontId="0" fillId="0" borderId="1" xfId="0" applyBorder="1" applyAlignment="1">
      <alignment horizontal="left"/>
    </xf>
    <xf numFmtId="10" fontId="0" fillId="0" borderId="0" xfId="0" applyNumberFormat="1"/>
    <xf numFmtId="14" fontId="0" fillId="0" borderId="0" xfId="0" applyNumberFormat="1"/>
    <xf numFmtId="0" fontId="0" fillId="0" borderId="1" xfId="0" pivotButton="1" applyBorder="1"/>
    <xf numFmtId="0" fontId="92" fillId="0" borderId="0" xfId="0" applyFont="1" applyAlignment="1">
      <alignment horizontal="center" vertical="center" wrapText="1"/>
    </xf>
    <xf numFmtId="0" fontId="82" fillId="0" borderId="10" xfId="0" applyFont="1" applyBorder="1" applyAlignment="1">
      <alignment horizontal="center" vertical="center" wrapText="1"/>
    </xf>
    <xf numFmtId="0" fontId="82" fillId="0" borderId="9" xfId="0" applyFont="1" applyBorder="1" applyAlignment="1">
      <alignment horizontal="center" vertical="center" wrapText="1"/>
    </xf>
    <xf numFmtId="0" fontId="82" fillId="0" borderId="19" xfId="0" applyFont="1" applyBorder="1" applyAlignment="1">
      <alignment horizontal="center" vertical="center" wrapText="1"/>
    </xf>
    <xf numFmtId="0" fontId="92" fillId="0" borderId="4" xfId="0" applyFont="1" applyBorder="1" applyAlignment="1">
      <alignment horizontal="center" vertical="center" wrapText="1"/>
    </xf>
    <xf numFmtId="0" fontId="7" fillId="13" borderId="4" xfId="0" applyFont="1" applyFill="1" applyBorder="1" applyAlignment="1">
      <alignment horizontal="center"/>
    </xf>
    <xf numFmtId="0" fontId="6" fillId="13" borderId="4" xfId="0" applyFont="1" applyFill="1" applyBorder="1" applyAlignment="1">
      <alignment horizontal="center"/>
    </xf>
    <xf numFmtId="0" fontId="9" fillId="28"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9" fillId="28" borderId="1" xfId="0" applyFont="1" applyFill="1" applyBorder="1" applyAlignment="1">
      <alignment horizontal="center" vertical="center"/>
    </xf>
    <xf numFmtId="0" fontId="9" fillId="7" borderId="1" xfId="0" applyFont="1" applyFill="1" applyBorder="1" applyAlignment="1">
      <alignment horizontal="center" vertical="center"/>
    </xf>
    <xf numFmtId="20" fontId="96" fillId="0" borderId="1" xfId="0" applyNumberFormat="1" applyFont="1" applyBorder="1" applyAlignment="1">
      <alignment horizontal="center" vertical="center" wrapText="1"/>
    </xf>
    <xf numFmtId="20" fontId="96" fillId="22" borderId="1" xfId="0" applyNumberFormat="1" applyFont="1" applyFill="1" applyBorder="1" applyAlignment="1">
      <alignment horizontal="center" vertical="center" wrapText="1"/>
    </xf>
    <xf numFmtId="0" fontId="96" fillId="22" borderId="1" xfId="0" applyFont="1" applyFill="1" applyBorder="1" applyAlignment="1">
      <alignment horizontal="center" vertical="center" wrapText="1"/>
    </xf>
    <xf numFmtId="0" fontId="96" fillId="0" borderId="1" xfId="0" applyFont="1" applyBorder="1" applyAlignment="1">
      <alignment horizontal="center" vertical="center" wrapText="1"/>
    </xf>
    <xf numFmtId="166" fontId="82" fillId="0" borderId="1" xfId="0" applyNumberFormat="1" applyFont="1" applyBorder="1" applyAlignment="1">
      <alignment horizontal="center" vertical="center" wrapText="1"/>
    </xf>
    <xf numFmtId="166" fontId="96" fillId="8" borderId="1" xfId="0" applyNumberFormat="1" applyFont="1" applyFill="1" applyBorder="1" applyAlignment="1">
      <alignment horizontal="center" vertical="center" wrapText="1"/>
    </xf>
    <xf numFmtId="166" fontId="96" fillId="22" borderId="1" xfId="0" applyNumberFormat="1" applyFont="1" applyFill="1" applyBorder="1" applyAlignment="1">
      <alignment horizontal="center" vertical="center" wrapText="1"/>
    </xf>
    <xf numFmtId="0" fontId="56" fillId="30" borderId="1" xfId="0" applyFont="1" applyFill="1" applyBorder="1" applyAlignment="1">
      <alignment horizontal="center"/>
    </xf>
    <xf numFmtId="20" fontId="96" fillId="17" borderId="1" xfId="0" applyNumberFormat="1" applyFont="1" applyFill="1" applyBorder="1" applyAlignment="1">
      <alignment horizontal="center" vertical="center" wrapText="1"/>
    </xf>
    <xf numFmtId="0" fontId="96" fillId="17" borderId="1" xfId="0" applyFont="1" applyFill="1" applyBorder="1" applyAlignment="1">
      <alignment horizontal="center" vertical="center" wrapText="1"/>
    </xf>
    <xf numFmtId="167" fontId="82" fillId="0" borderId="1" xfId="0" applyNumberFormat="1" applyFont="1" applyBorder="1" applyAlignment="1">
      <alignment horizontal="center" vertical="center" wrapText="1"/>
    </xf>
    <xf numFmtId="0" fontId="100" fillId="0" borderId="1" xfId="0" applyFont="1" applyBorder="1" applyAlignment="1">
      <alignment horizontal="left" vertical="center" wrapText="1"/>
    </xf>
    <xf numFmtId="0" fontId="84" fillId="7" borderId="1" xfId="0" applyFont="1" applyFill="1" applyBorder="1" applyAlignment="1">
      <alignment horizontal="left" vertical="center" wrapText="1"/>
    </xf>
    <xf numFmtId="0" fontId="53" fillId="7" borderId="1" xfId="0" applyFont="1" applyFill="1" applyBorder="1" applyAlignment="1">
      <alignment horizontal="center" vertical="center" wrapText="1"/>
    </xf>
    <xf numFmtId="9" fontId="7" fillId="31" borderId="1" xfId="5" applyFont="1" applyFill="1" applyBorder="1" applyAlignment="1">
      <alignment horizontal="center" vertical="center"/>
    </xf>
    <xf numFmtId="1" fontId="7" fillId="31" borderId="1" xfId="5" applyNumberFormat="1" applyFont="1" applyFill="1" applyBorder="1" applyAlignment="1">
      <alignment horizontal="center" vertical="center"/>
    </xf>
    <xf numFmtId="0" fontId="92" fillId="31" borderId="10" xfId="0" applyFont="1" applyFill="1" applyBorder="1" applyAlignment="1">
      <alignment horizontal="center" vertical="center" wrapText="1"/>
    </xf>
    <xf numFmtId="1" fontId="7" fillId="31" borderId="1" xfId="5" applyNumberFormat="1" applyFont="1" applyFill="1" applyBorder="1" applyAlignment="1">
      <alignment horizontal="center" vertical="center" wrapText="1"/>
    </xf>
    <xf numFmtId="0" fontId="39" fillId="0" borderId="0" xfId="0" applyFont="1" applyAlignment="1">
      <alignment horizontal="left" vertical="center" wrapText="1"/>
    </xf>
    <xf numFmtId="0" fontId="66" fillId="17" borderId="1" xfId="0" applyFont="1" applyFill="1" applyBorder="1" applyAlignment="1">
      <alignment horizontal="center"/>
    </xf>
    <xf numFmtId="0" fontId="101" fillId="0" borderId="1" xfId="0" applyFont="1" applyBorder="1" applyAlignment="1">
      <alignment horizontal="left" vertical="center"/>
    </xf>
    <xf numFmtId="0" fontId="76" fillId="0" borderId="4" xfId="0" applyFont="1" applyBorder="1" applyAlignment="1">
      <alignment horizontal="center" vertical="center" wrapText="1"/>
    </xf>
    <xf numFmtId="0" fontId="82" fillId="17" borderId="4" xfId="0" applyFont="1" applyFill="1" applyBorder="1" applyAlignment="1">
      <alignment horizontal="center" vertical="center" wrapText="1"/>
    </xf>
    <xf numFmtId="0" fontId="39" fillId="7"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vertical="center" wrapText="1"/>
    </xf>
    <xf numFmtId="0" fontId="82" fillId="6" borderId="1" xfId="0" applyFont="1" applyFill="1" applyBorder="1" applyAlignment="1">
      <alignment horizontal="center" vertical="center" wrapText="1"/>
    </xf>
    <xf numFmtId="165" fontId="84" fillId="0" borderId="1" xfId="0" applyNumberFormat="1" applyFont="1" applyBorder="1" applyAlignment="1">
      <alignment horizontal="left" vertical="center" wrapText="1"/>
    </xf>
    <xf numFmtId="167" fontId="96" fillId="22" borderId="1" xfId="0" applyNumberFormat="1" applyFont="1" applyFill="1" applyBorder="1" applyAlignment="1">
      <alignment horizontal="center" vertical="center" wrapText="1"/>
    </xf>
    <xf numFmtId="0" fontId="102" fillId="0" borderId="0" xfId="6"/>
    <xf numFmtId="168" fontId="102" fillId="0" borderId="23" xfId="6" applyNumberFormat="1" applyBorder="1"/>
    <xf numFmtId="0" fontId="103" fillId="0" borderId="0" xfId="6" applyFont="1" applyAlignment="1">
      <alignment horizontal="center" vertical="center"/>
    </xf>
    <xf numFmtId="0" fontId="102" fillId="0" borderId="0" xfId="6" applyAlignment="1">
      <alignment horizontal="center" vertical="center"/>
    </xf>
    <xf numFmtId="44" fontId="102" fillId="0" borderId="0" xfId="6" applyNumberFormat="1"/>
    <xf numFmtId="10" fontId="104" fillId="0" borderId="23" xfId="6" applyNumberFormat="1" applyFont="1" applyBorder="1" applyAlignment="1">
      <alignment horizontal="center" vertical="center"/>
    </xf>
    <xf numFmtId="168" fontId="102" fillId="0" borderId="23" xfId="6" applyNumberFormat="1" applyBorder="1" applyAlignment="1">
      <alignment horizontal="center" vertical="center"/>
    </xf>
    <xf numFmtId="0" fontId="102" fillId="0" borderId="23" xfId="6" applyBorder="1" applyAlignment="1">
      <alignment horizontal="center" vertical="center"/>
    </xf>
    <xf numFmtId="168" fontId="102" fillId="0" borderId="0" xfId="6" applyNumberFormat="1" applyAlignment="1">
      <alignment horizontal="center" vertical="center"/>
    </xf>
    <xf numFmtId="0" fontId="102" fillId="0" borderId="24" xfId="6" applyBorder="1"/>
    <xf numFmtId="0" fontId="102" fillId="0" borderId="25" xfId="6" applyBorder="1"/>
    <xf numFmtId="10" fontId="104" fillId="0" borderId="26" xfId="6" applyNumberFormat="1" applyFont="1" applyBorder="1" applyAlignment="1">
      <alignment horizontal="center" vertical="center"/>
    </xf>
    <xf numFmtId="168" fontId="102" fillId="0" borderId="26" xfId="6" applyNumberFormat="1" applyBorder="1" applyAlignment="1">
      <alignment horizontal="center" vertical="center"/>
    </xf>
    <xf numFmtId="0" fontId="102" fillId="0" borderId="28" xfId="6" applyBorder="1"/>
    <xf numFmtId="0" fontId="102" fillId="0" borderId="9" xfId="6" applyBorder="1"/>
    <xf numFmtId="10" fontId="104" fillId="0" borderId="1" xfId="6" applyNumberFormat="1" applyFont="1" applyBorder="1" applyAlignment="1">
      <alignment horizontal="center" vertical="center"/>
    </xf>
    <xf numFmtId="168" fontId="102" fillId="0" borderId="1" xfId="6" applyNumberFormat="1" applyBorder="1" applyAlignment="1">
      <alignment horizontal="center" vertical="center"/>
    </xf>
    <xf numFmtId="168" fontId="102" fillId="32" borderId="1" xfId="6" applyNumberFormat="1" applyFill="1" applyBorder="1" applyAlignment="1">
      <alignment horizontal="center" vertical="center"/>
    </xf>
    <xf numFmtId="168" fontId="102" fillId="13" borderId="1" xfId="6" applyNumberFormat="1" applyFill="1" applyBorder="1" applyAlignment="1">
      <alignment horizontal="center" vertical="center"/>
    </xf>
    <xf numFmtId="0" fontId="102" fillId="22" borderId="30" xfId="6" applyFill="1" applyBorder="1" applyAlignment="1">
      <alignment horizontal="center"/>
    </xf>
    <xf numFmtId="0" fontId="102" fillId="0" borderId="30" xfId="6" applyBorder="1"/>
    <xf numFmtId="0" fontId="102" fillId="0" borderId="0" xfId="6" applyAlignment="1">
      <alignment horizontal="center"/>
    </xf>
    <xf numFmtId="44" fontId="102" fillId="32" borderId="1" xfId="6" applyNumberFormat="1" applyFill="1" applyBorder="1"/>
    <xf numFmtId="0" fontId="103" fillId="32" borderId="1" xfId="6" applyFont="1" applyFill="1" applyBorder="1" applyAlignment="1">
      <alignment vertical="center"/>
    </xf>
    <xf numFmtId="165" fontId="102" fillId="33" borderId="1" xfId="6" applyNumberFormat="1" applyFill="1" applyBorder="1"/>
    <xf numFmtId="0" fontId="102" fillId="33" borderId="1" xfId="6" applyFill="1" applyBorder="1"/>
    <xf numFmtId="165" fontId="102" fillId="33" borderId="2" xfId="6" applyNumberFormat="1" applyFill="1" applyBorder="1"/>
    <xf numFmtId="0" fontId="102" fillId="33" borderId="2" xfId="6" applyFill="1" applyBorder="1"/>
    <xf numFmtId="0" fontId="105" fillId="34" borderId="33" xfId="6" applyFont="1" applyFill="1" applyBorder="1" applyAlignment="1">
      <alignment horizontal="center" vertical="center" wrapText="1"/>
    </xf>
    <xf numFmtId="0" fontId="105" fillId="34" borderId="34" xfId="6" applyFont="1" applyFill="1" applyBorder="1" applyAlignment="1">
      <alignment horizontal="center" vertical="center"/>
    </xf>
    <xf numFmtId="0" fontId="103" fillId="34" borderId="22" xfId="6" applyFont="1" applyFill="1" applyBorder="1" applyAlignment="1">
      <alignment horizontal="center" vertical="center"/>
    </xf>
    <xf numFmtId="0" fontId="103" fillId="34" borderId="22" xfId="6" applyFont="1" applyFill="1" applyBorder="1" applyAlignment="1">
      <alignment horizontal="center" vertical="center" wrapText="1"/>
    </xf>
    <xf numFmtId="0" fontId="103" fillId="34" borderId="35" xfId="6" applyFont="1" applyFill="1" applyBorder="1" applyAlignment="1">
      <alignment horizontal="center" vertical="center"/>
    </xf>
    <xf numFmtId="0" fontId="102" fillId="35" borderId="29" xfId="6" applyFill="1" applyBorder="1" applyAlignment="1">
      <alignment horizontal="center" vertical="center"/>
    </xf>
    <xf numFmtId="0" fontId="102" fillId="35" borderId="27" xfId="6" applyFill="1" applyBorder="1" applyAlignment="1">
      <alignment horizontal="center" vertical="center"/>
    </xf>
    <xf numFmtId="0" fontId="102" fillId="17" borderId="1" xfId="6" applyFill="1" applyBorder="1" applyAlignment="1">
      <alignment horizontal="center" vertical="center"/>
    </xf>
    <xf numFmtId="0" fontId="102" fillId="17" borderId="26" xfId="6" applyFill="1" applyBorder="1" applyAlignment="1">
      <alignment horizontal="center" vertical="center"/>
    </xf>
    <xf numFmtId="0" fontId="102" fillId="0" borderId="36" xfId="6" applyBorder="1"/>
    <xf numFmtId="20" fontId="82" fillId="0" borderId="0" xfId="0" applyNumberFormat="1" applyFont="1" applyAlignment="1">
      <alignment horizontal="center" vertical="center" wrapText="1"/>
    </xf>
    <xf numFmtId="166" fontId="82" fillId="0" borderId="0" xfId="0" applyNumberFormat="1" applyFont="1" applyAlignment="1">
      <alignment horizontal="center" vertical="center" wrapText="1"/>
    </xf>
    <xf numFmtId="0" fontId="82" fillId="0" borderId="0" xfId="0" applyFont="1" applyAlignment="1">
      <alignment horizontal="center" vertical="center" wrapText="1"/>
    </xf>
    <xf numFmtId="169" fontId="102" fillId="17" borderId="1" xfId="6" applyNumberFormat="1" applyFill="1" applyBorder="1" applyAlignment="1">
      <alignment horizontal="center" vertical="center"/>
    </xf>
    <xf numFmtId="169" fontId="102" fillId="17" borderId="26" xfId="6" applyNumberFormat="1" applyFill="1" applyBorder="1" applyAlignment="1">
      <alignment horizontal="center" vertical="center"/>
    </xf>
    <xf numFmtId="167" fontId="96" fillId="8" borderId="1" xfId="0" applyNumberFormat="1" applyFont="1" applyFill="1" applyBorder="1" applyAlignment="1">
      <alignment horizontal="center" vertical="center" wrapText="1"/>
    </xf>
    <xf numFmtId="0" fontId="105" fillId="34" borderId="22" xfId="6" applyFont="1" applyFill="1" applyBorder="1" applyAlignment="1">
      <alignment horizontal="center" vertical="center" wrapText="1"/>
    </xf>
    <xf numFmtId="0" fontId="102" fillId="32" borderId="1" xfId="6" applyFill="1" applyBorder="1"/>
    <xf numFmtId="0" fontId="102" fillId="32" borderId="1" xfId="6" applyFill="1" applyBorder="1" applyAlignment="1">
      <alignment wrapText="1"/>
    </xf>
    <xf numFmtId="0" fontId="102" fillId="0" borderId="1" xfId="6" applyBorder="1" applyAlignment="1">
      <alignment horizontal="center" vertical="center"/>
    </xf>
    <xf numFmtId="44" fontId="102" fillId="0" borderId="1" xfId="6" applyNumberFormat="1" applyBorder="1" applyAlignment="1">
      <alignment horizontal="center"/>
    </xf>
    <xf numFmtId="0" fontId="103" fillId="0" borderId="0" xfId="6" applyFont="1"/>
    <xf numFmtId="168" fontId="102" fillId="31" borderId="23" xfId="6" applyNumberFormat="1" applyFill="1" applyBorder="1"/>
    <xf numFmtId="10" fontId="104" fillId="31" borderId="23" xfId="6" applyNumberFormat="1" applyFont="1" applyFill="1" applyBorder="1" applyAlignment="1">
      <alignment horizontal="center" vertical="center"/>
    </xf>
    <xf numFmtId="0" fontId="53" fillId="0" borderId="2" xfId="0" applyFont="1" applyBorder="1" applyAlignment="1">
      <alignment horizontal="center" vertical="center" wrapText="1"/>
    </xf>
    <xf numFmtId="0" fontId="53" fillId="17" borderId="1" xfId="0" applyFont="1" applyFill="1" applyBorder="1" applyAlignment="1">
      <alignment horizontal="center" vertical="center" wrapText="1"/>
    </xf>
    <xf numFmtId="0" fontId="53" fillId="0" borderId="4" xfId="0" applyFont="1" applyBorder="1" applyAlignment="1">
      <alignment horizontal="center" vertical="center" wrapText="1"/>
    </xf>
    <xf numFmtId="0" fontId="92" fillId="17" borderId="10" xfId="0" applyFont="1" applyFill="1" applyBorder="1" applyAlignment="1">
      <alignment horizontal="center" vertical="center" wrapText="1"/>
    </xf>
    <xf numFmtId="0" fontId="2" fillId="0" borderId="1" xfId="0" applyFont="1" applyBorder="1" applyAlignment="1">
      <alignment horizontal="left" vertical="center" wrapText="1"/>
    </xf>
    <xf numFmtId="0" fontId="53" fillId="0" borderId="4" xfId="0" applyFont="1" applyBorder="1" applyAlignment="1">
      <alignment horizontal="center" vertical="center"/>
    </xf>
    <xf numFmtId="0" fontId="102" fillId="17" borderId="37" xfId="6" applyFill="1" applyBorder="1" applyAlignment="1">
      <alignment horizontal="center" vertical="center"/>
    </xf>
    <xf numFmtId="169" fontId="102" fillId="17" borderId="37" xfId="6" applyNumberFormat="1" applyFill="1" applyBorder="1" applyAlignment="1">
      <alignment horizontal="center" vertical="center"/>
    </xf>
    <xf numFmtId="168" fontId="102" fillId="32" borderId="37" xfId="6" applyNumberFormat="1" applyFill="1" applyBorder="1" applyAlignment="1">
      <alignment horizontal="center" vertical="center"/>
    </xf>
    <xf numFmtId="168" fontId="102" fillId="13" borderId="37" xfId="6" applyNumberFormat="1" applyFill="1" applyBorder="1" applyAlignment="1">
      <alignment horizontal="center" vertical="center"/>
    </xf>
    <xf numFmtId="168" fontId="102" fillId="0" borderId="37" xfId="6" applyNumberFormat="1" applyBorder="1" applyAlignment="1">
      <alignment horizontal="center" vertical="center"/>
    </xf>
    <xf numFmtId="10" fontId="104" fillId="0" borderId="37" xfId="6" applyNumberFormat="1" applyFont="1" applyBorder="1" applyAlignment="1">
      <alignment horizontal="center" vertical="center"/>
    </xf>
    <xf numFmtId="0" fontId="102" fillId="22" borderId="28" xfId="6" applyFill="1" applyBorder="1" applyAlignment="1">
      <alignment horizontal="center"/>
    </xf>
    <xf numFmtId="0" fontId="102" fillId="22" borderId="36" xfId="6" applyFill="1" applyBorder="1" applyAlignment="1">
      <alignment horizontal="center"/>
    </xf>
    <xf numFmtId="0" fontId="84" fillId="0" borderId="0" xfId="0" applyFont="1" applyAlignment="1">
      <alignment horizontal="left" vertical="center" wrapText="1"/>
    </xf>
    <xf numFmtId="0" fontId="53" fillId="0" borderId="0" xfId="0" applyFont="1" applyAlignment="1">
      <alignment horizontal="center" vertical="center" wrapText="1"/>
    </xf>
    <xf numFmtId="0" fontId="56" fillId="0" borderId="4" xfId="0" quotePrefix="1" applyFont="1" applyBorder="1" applyAlignment="1">
      <alignment horizontal="center" vertical="center"/>
    </xf>
    <xf numFmtId="0" fontId="7" fillId="0" borderId="4" xfId="0" applyFont="1" applyBorder="1" applyAlignment="1">
      <alignment horizontal="center" vertical="center"/>
    </xf>
    <xf numFmtId="0" fontId="0" fillId="5" borderId="1" xfId="0" applyFill="1" applyBorder="1" applyAlignment="1">
      <alignment horizontal="center" vertical="center"/>
    </xf>
    <xf numFmtId="0" fontId="7" fillId="13" borderId="9" xfId="0" applyFont="1" applyFill="1" applyBorder="1" applyAlignment="1">
      <alignment horizontal="center" vertical="center" wrapText="1"/>
    </xf>
    <xf numFmtId="0" fontId="7" fillId="13" borderId="19" xfId="0" applyFont="1" applyFill="1" applyBorder="1" applyAlignment="1">
      <alignment horizontal="center" vertical="center" wrapText="1"/>
    </xf>
    <xf numFmtId="0" fontId="7" fillId="13" borderId="10" xfId="0" applyFont="1" applyFill="1" applyBorder="1" applyAlignment="1">
      <alignment horizontal="center" vertical="center" wrapText="1"/>
    </xf>
    <xf numFmtId="0" fontId="0" fillId="5" borderId="9" xfId="0" applyFill="1" applyBorder="1" applyAlignment="1">
      <alignment horizontal="center" vertical="center"/>
    </xf>
    <xf numFmtId="0" fontId="0" fillId="5" borderId="10" xfId="0" applyFill="1" applyBorder="1" applyAlignment="1">
      <alignment horizontal="center" vertical="center"/>
    </xf>
    <xf numFmtId="0" fontId="7" fillId="5" borderId="1" xfId="0" applyFont="1" applyFill="1" applyBorder="1" applyAlignment="1">
      <alignment horizontal="center" vertical="center"/>
    </xf>
    <xf numFmtId="0" fontId="111" fillId="13" borderId="9" xfId="0" applyFont="1" applyFill="1" applyBorder="1" applyAlignment="1">
      <alignment horizontal="center" vertical="center" wrapText="1"/>
    </xf>
    <xf numFmtId="0" fontId="49" fillId="27" borderId="9" xfId="0" applyFont="1" applyFill="1" applyBorder="1" applyAlignment="1">
      <alignment horizontal="center" vertical="center"/>
    </xf>
    <xf numFmtId="0" fontId="49" fillId="27" borderId="19" xfId="0" applyFont="1" applyFill="1" applyBorder="1" applyAlignment="1">
      <alignment horizontal="center" vertical="center"/>
    </xf>
    <xf numFmtId="0" fontId="49" fillId="27" borderId="10" xfId="0" applyFont="1" applyFill="1" applyBorder="1" applyAlignment="1">
      <alignment horizontal="center" vertical="center"/>
    </xf>
    <xf numFmtId="0" fontId="6" fillId="17" borderId="1" xfId="0" applyFont="1" applyFill="1" applyBorder="1" applyAlignment="1">
      <alignment horizontal="left"/>
    </xf>
    <xf numFmtId="0" fontId="29" fillId="0" borderId="13" xfId="0" applyFont="1" applyBorder="1" applyAlignment="1">
      <alignment horizontal="center" vertical="center"/>
    </xf>
    <xf numFmtId="0" fontId="29" fillId="0" borderId="14" xfId="0" applyFont="1" applyBorder="1" applyAlignment="1">
      <alignment horizontal="center" vertical="center"/>
    </xf>
    <xf numFmtId="0" fontId="29" fillId="0" borderId="15" xfId="0" applyFont="1" applyBorder="1" applyAlignment="1">
      <alignment horizontal="center" vertical="center"/>
    </xf>
    <xf numFmtId="0" fontId="12" fillId="27" borderId="22" xfId="0" applyFont="1" applyFill="1" applyBorder="1" applyAlignment="1">
      <alignment horizontal="center" vertical="center"/>
    </xf>
    <xf numFmtId="0" fontId="12" fillId="27" borderId="2" xfId="0" applyFont="1" applyFill="1" applyBorder="1" applyAlignment="1">
      <alignment horizontal="center" vertical="center"/>
    </xf>
    <xf numFmtId="0" fontId="12" fillId="27" borderId="22" xfId="0" applyFont="1" applyFill="1" applyBorder="1" applyAlignment="1">
      <alignment horizontal="center" vertical="center" wrapText="1"/>
    </xf>
    <xf numFmtId="0" fontId="12" fillId="27" borderId="2" xfId="0" applyFont="1" applyFill="1" applyBorder="1" applyAlignment="1">
      <alignment horizontal="center" vertical="center" wrapText="1"/>
    </xf>
    <xf numFmtId="0" fontId="12" fillId="8" borderId="22" xfId="0" applyFont="1" applyFill="1" applyBorder="1" applyAlignment="1">
      <alignment horizontal="center" vertical="center" wrapText="1"/>
    </xf>
    <xf numFmtId="0" fontId="12" fillId="8" borderId="2" xfId="0" applyFont="1" applyFill="1" applyBorder="1" applyAlignment="1">
      <alignment horizontal="center" vertical="center" wrapText="1"/>
    </xf>
    <xf numFmtId="0" fontId="12" fillId="22" borderId="22" xfId="0" applyFont="1" applyFill="1" applyBorder="1" applyAlignment="1">
      <alignment horizontal="center" vertical="center" wrapText="1"/>
    </xf>
    <xf numFmtId="0" fontId="12" fillId="22" borderId="2" xfId="0" applyFont="1" applyFill="1" applyBorder="1" applyAlignment="1">
      <alignment horizontal="center" vertical="center" wrapText="1"/>
    </xf>
    <xf numFmtId="0" fontId="12" fillId="0" borderId="22" xfId="0" applyFont="1" applyBorder="1" applyAlignment="1">
      <alignment horizontal="center" vertical="center" wrapText="1"/>
    </xf>
    <xf numFmtId="0" fontId="12" fillId="0" borderId="2" xfId="0" applyFont="1" applyBorder="1" applyAlignment="1">
      <alignment horizontal="center" vertical="center" wrapText="1"/>
    </xf>
    <xf numFmtId="0" fontId="0" fillId="0" borderId="0" xfId="0"/>
    <xf numFmtId="0" fontId="0" fillId="0" borderId="0" xfId="0" applyAlignment="1">
      <alignment horizontal="left" vertical="top" wrapText="1"/>
    </xf>
    <xf numFmtId="0" fontId="103" fillId="34" borderId="32" xfId="6" applyFont="1" applyFill="1" applyBorder="1" applyAlignment="1">
      <alignment horizontal="center" vertical="center"/>
    </xf>
    <xf numFmtId="0" fontId="103" fillId="34" borderId="31" xfId="6" applyFont="1" applyFill="1" applyBorder="1" applyAlignment="1">
      <alignment horizontal="center" vertical="center"/>
    </xf>
    <xf numFmtId="20" fontId="82" fillId="0" borderId="9" xfId="0" applyNumberFormat="1" applyFont="1" applyBorder="1" applyAlignment="1">
      <alignment horizontal="center" vertical="center" wrapText="1"/>
    </xf>
    <xf numFmtId="20" fontId="82" fillId="0" borderId="19" xfId="0" applyNumberFormat="1" applyFont="1" applyBorder="1" applyAlignment="1">
      <alignment horizontal="center" vertical="center" wrapText="1"/>
    </xf>
    <xf numFmtId="20" fontId="82" fillId="0" borderId="10" xfId="0" applyNumberFormat="1" applyFont="1" applyBorder="1" applyAlignment="1">
      <alignment horizontal="center" vertical="center" wrapText="1"/>
    </xf>
    <xf numFmtId="20" fontId="82" fillId="0" borderId="1" xfId="0" applyNumberFormat="1" applyFont="1" applyBorder="1" applyAlignment="1">
      <alignment horizontal="center" vertical="center" wrapText="1"/>
    </xf>
    <xf numFmtId="0" fontId="6" fillId="28" borderId="1" xfId="0" applyFont="1" applyFill="1" applyBorder="1" applyAlignment="1">
      <alignment horizontal="center"/>
    </xf>
    <xf numFmtId="0" fontId="0" fillId="28" borderId="1" xfId="0" applyFill="1" applyBorder="1" applyAlignment="1">
      <alignment horizontal="center"/>
    </xf>
    <xf numFmtId="0" fontId="6" fillId="13" borderId="9" xfId="0" applyFont="1" applyFill="1" applyBorder="1" applyAlignment="1">
      <alignment horizontal="center"/>
    </xf>
    <xf numFmtId="0" fontId="6" fillId="13" borderId="19" xfId="0" applyFont="1" applyFill="1" applyBorder="1" applyAlignment="1">
      <alignment horizontal="center"/>
    </xf>
    <xf numFmtId="0" fontId="6" fillId="13" borderId="10" xfId="0" applyFont="1" applyFill="1" applyBorder="1" applyAlignment="1">
      <alignment horizontal="center"/>
    </xf>
    <xf numFmtId="0" fontId="29" fillId="0" borderId="16" xfId="0" applyFont="1" applyBorder="1" applyAlignment="1">
      <alignment horizontal="center" vertical="center"/>
    </xf>
    <xf numFmtId="0" fontId="29" fillId="0" borderId="17" xfId="0" applyFont="1" applyBorder="1" applyAlignment="1">
      <alignment horizontal="center" vertical="center"/>
    </xf>
    <xf numFmtId="0" fontId="29" fillId="0" borderId="18" xfId="0" applyFont="1" applyBorder="1" applyAlignment="1">
      <alignment horizontal="center" vertical="center"/>
    </xf>
    <xf numFmtId="0" fontId="88" fillId="0" borderId="16" xfId="0" applyFont="1" applyBorder="1" applyAlignment="1">
      <alignment horizontal="center" vertical="center"/>
    </xf>
    <xf numFmtId="0" fontId="88" fillId="0" borderId="17" xfId="0" applyFont="1" applyBorder="1" applyAlignment="1">
      <alignment horizontal="center" vertical="center"/>
    </xf>
    <xf numFmtId="0" fontId="88" fillId="0" borderId="18" xfId="0" applyFont="1" applyBorder="1" applyAlignment="1">
      <alignment horizontal="center" vertical="center"/>
    </xf>
    <xf numFmtId="0" fontId="29" fillId="0" borderId="8" xfId="0" applyFont="1" applyBorder="1" applyAlignment="1">
      <alignment horizontal="center"/>
    </xf>
    <xf numFmtId="0" fontId="7" fillId="0" borderId="1" xfId="0" applyFont="1" applyBorder="1" applyAlignment="1">
      <alignment horizontal="center"/>
    </xf>
    <xf numFmtId="0" fontId="7" fillId="0" borderId="4" xfId="0" applyFont="1" applyBorder="1" applyAlignment="1">
      <alignment horizontal="center" wrapText="1"/>
    </xf>
    <xf numFmtId="0" fontId="7" fillId="0" borderId="1" xfId="0" applyFont="1" applyBorder="1" applyAlignment="1">
      <alignment horizontal="center" wrapText="1"/>
    </xf>
  </cellXfs>
  <cellStyles count="7">
    <cellStyle name="Neutral" xfId="2" builtinId="28"/>
    <cellStyle name="Normal" xfId="0" builtinId="0"/>
    <cellStyle name="Normal 2" xfId="1" xr:uid="{00000000-0005-0000-0000-000002000000}"/>
    <cellStyle name="Normal 3" xfId="4" xr:uid="{CD8A8E1D-9CC8-4A39-ACDC-23B17B029924}"/>
    <cellStyle name="Normal 4" xfId="6" xr:uid="{AE075FAD-F15C-40B6-A9FE-16B41DF4D5A9}"/>
    <cellStyle name="Normal 4 2 2 2 2 2 2 2 2" xfId="3" xr:uid="{F82AF5A0-88F1-4C33-BF8E-3859A8FE36F5}"/>
    <cellStyle name="Percent" xfId="5" builtinId="5"/>
  </cellStyles>
  <dxfs count="6083">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ont>
        <color theme="0"/>
      </font>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alignment wrapText="1" readingOrder="0"/>
    </dxf>
    <dxf>
      <alignment wrapText="1" readingOrder="0"/>
    </dxf>
    <dxf>
      <alignment wrapText="1" readingOrder="0"/>
    </dxf>
    <dxf>
      <alignment wrapText="1" readingOrder="0"/>
    </dxf>
    <dxf>
      <font>
        <b val="0"/>
      </font>
    </dxf>
    <dxf>
      <font>
        <b val="0"/>
      </font>
    </dxf>
    <dxf>
      <font>
        <b val="0"/>
      </font>
    </dxf>
    <dxf>
      <font>
        <b val="0"/>
      </font>
    </dxf>
    <dxf>
      <font>
        <b val="0"/>
      </font>
    </dxf>
    <dxf>
      <font>
        <b val="0"/>
      </font>
    </dxf>
    <dxf>
      <alignment wrapText="1" readingOrder="0"/>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9" tint="0.59996337778862885"/>
        </patternFill>
      </fill>
    </dxf>
    <dxf>
      <fill>
        <patternFill>
          <bgColor theme="7" tint="0.3999450666829432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fill>
        <patternFill>
          <bgColor theme="6" tint="0.39994506668294322"/>
        </patternFill>
      </fill>
    </dxf>
    <dxf>
      <fill>
        <patternFill>
          <bgColor rgb="FFFFC7CE"/>
        </patternFill>
      </fill>
    </dxf>
    <dxf>
      <fill>
        <patternFill>
          <bgColor theme="0" tint="-0.14996795556505021"/>
        </patternFill>
      </fill>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0"/>
    </dxf>
    <dxf>
      <numFmt numFmtId="19" formatCode="yyyy/mm/dd"/>
    </dxf>
    <dxf>
      <numFmt numFmtId="19" formatCode="yyyy/mm/dd"/>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0" tint="-0.24994659260841701"/>
        </patternFill>
      </fill>
    </dxf>
    <dxf>
      <fill>
        <patternFill>
          <bgColor theme="7" tint="0.39994506668294322"/>
        </patternFill>
      </fill>
    </dxf>
    <dxf>
      <fill>
        <patternFill>
          <bgColor theme="0" tint="-0.24994659260841701"/>
        </patternFill>
      </fill>
    </dxf>
    <dxf>
      <fill>
        <patternFill>
          <bgColor theme="9" tint="0.59996337778862885"/>
        </patternFill>
      </fill>
    </dxf>
    <dxf>
      <fill>
        <patternFill>
          <bgColor theme="9" tint="0.59996337778862885"/>
        </patternFill>
      </fill>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horizontal="center" readingOrder="0"/>
    </dxf>
    <dxf>
      <alignment horizontal="center" readingOrder="0"/>
    </dxf>
    <dxf>
      <alignment horizontal="center" readingOrder="0"/>
    </dxf>
    <dxf>
      <alignment horizontal="center" readingOrder="0"/>
    </dxf>
    <dxf>
      <alignment vertical="top" readingOrder="0"/>
    </dxf>
    <dxf>
      <font>
        <sz val="8"/>
      </font>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
      <alignment wrapText="1"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pivotCacheDefinition" Target="pivotCache/pivotCacheDefinition3.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1.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4.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2.xml"/><Relationship Id="rId38"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sites/CantecCrew/Shared%20Documents/Cantec/Operations/Service%20Trade/Quotation%20Cheat%20Sheet%20Template.xlsx" TargetMode="External"/><Relationship Id="rId2" Type="http://schemas.openxmlformats.org/officeDocument/2006/relationships/externalLinkPath" Target="https://cantec3403.sharepoint.com/sites/CantecCrew/Shared%20Documents/Cantec/Operations/Service%20Trade/Quotation%20Cheat%20Sheet%20Template.xlsx" TargetMode="External"/><Relationship Id="rId1" Type="http://schemas.openxmlformats.org/officeDocument/2006/relationships/externalLinkPath" Target="/sites/CantecCrew/Shared%20Documents/Cantec/Operations/Service%20Trade/Quotation%20Cheat%20Sheet%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Quotation Cheat Sheet"/>
      <sheetName val="Service Calculator"/>
      <sheetName val="Special order guide"/>
      <sheetName val="Sheet1"/>
    </sheetNames>
    <sheetDataSet>
      <sheetData sheetId="0">
        <row r="61">
          <cell r="G61">
            <v>65</v>
          </cell>
        </row>
        <row r="62">
          <cell r="G62">
            <v>75</v>
          </cell>
        </row>
        <row r="63">
          <cell r="G63">
            <v>125</v>
          </cell>
        </row>
        <row r="64">
          <cell r="G64">
            <v>250</v>
          </cell>
        </row>
      </sheetData>
      <sheetData sheetId="1"/>
      <sheetData sheetId="2"/>
      <sheetData sheetId="3"/>
    </sheetDataSet>
  </externalBook>
</externalLink>
</file>

<file path=xl/persons/person.xml><?xml version="1.0" encoding="utf-8"?>
<personList xmlns="http://schemas.microsoft.com/office/spreadsheetml/2018/threadedcomments" xmlns:x="http://schemas.openxmlformats.org/spreadsheetml/2006/main">
  <person displayName="Samantha D'Amour" id="{01B864A8-E386-4CF2-88C1-E7C076D2D15E}" userId="Samantha D'Amour" providerId="None"/>
  <person displayName="Daniel Park" id="{6D941203-C1AD-4E1E-8A7E-FB672C73977E}" userId="S::d.park@cantec.ca::85ebb90c-50bd-482a-9acf-bcd8e92bda36" providerId="AD"/>
  <person displayName="Jordan Zwicker" id="{0F4FE849-1AD1-4580-8D2C-8E04403287FE}" userId="S::j.zwicker@cantec.ca::ecd7b926-1c6a-449c-891d-59e7cb83089a" providerId="AD"/>
  <person displayName="Eric Turko" id="{F541C50C-D52D-4FF1-8412-27787AB09BDA}" userId="S::eric.turko@cantec.ca::cb3b89b2-ed10-4c85-a9e6-cc2996f607d2" providerId="AD"/>
  <person displayName="Kane Wyatt" id="{1AF03E4D-9DA7-4D94-9543-786F758B5DBB}" userId="S::kane.wyatt@cantec.ca::a2e621aa-5558-425a-ad20-5ceb9de2e551" providerId="AD"/>
  <person displayName="Noah Taron" id="{D05202FE-1972-4411-96AF-B2F4657F83E2}" userId="S::noah.taron@cantec.ca::dbc0223d-e45d-4f7c-8ec8-86c0beaf4847" providerId="AD"/>
  <person displayName="Carina Vogt" id="{0CA37331-ACFA-4294-B86C-E0EBFF72D29C}" userId="S::Carina.Vogt@cantec.ca::df63fdbb-8e38-4289-b19c-854c882fece8" providerId="AD"/>
  <person displayName="Amanda MacGarvey" id="{161D80D2-4B6B-44BA-85E2-74CADF4EFA44}" userId="S::a.macgarvey@cantec.ca::3a840413-c833-444a-8e0d-e3aa169d2129" providerId="AD"/>
  <person displayName="Denver Fatt" id="{46338045-EA3B-4341-9878-9D5DB6F5321E}" userId="S::denver.fatt@cantec.ca::48276679-3e6b-459d-9a28-d9b697a9319a" providerId="AD"/>
  <person displayName="Tanya Weston" id="{1A284580-F2B6-4554-A780-C3C0B3AF6C04}" userId="S::Tanya.Weston@cantec.ca::0e495c27-a742-45e1-9d61-e0657fbf3d6d" providerId="AD"/>
  <person displayName="Michelle Ungab" id="{3FF0B06B-6D44-40C6-B724-E5FE6F209B77}" userId="S::Michelle.ungab@cantec.ca::40504e4e-9f82-4967-94a2-af60308d6e1e" providerId="AD"/>
  <person displayName="Victor Valente" id="{6892FC56-EBC2-4FA3-A2DF-2119D1EF5406}" userId="S::victor.valente@cantec.ca::e91652f3-0d8f-44ce-a98c-48abfb4f033c" providerId="AD"/>
  <person displayName="Verena Heinrich" id="{D9869D98-2A20-4BB5-B2AE-FCB88690F823}" userId="S::Verena.Heinrich@cantec.ca::ebbd1493-55cc-4fc2-86ad-9112a3418a9d" providerId="AD"/>
  <person displayName="Daniella Newberry" id="{8CA2BCA9-03B0-417C-9581-783E31A941AB}" userId="S::daniella.newberry@cantec.ca::d004d63d-03db-4f65-8e16-461ed5aa7f68"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ston, Tanya" refreshedDate="41584.320197453701" createdVersion="4" refreshedVersion="4" minRefreshableVersion="3" recordCount="131" xr:uid="{00000000-000A-0000-FFFF-FFFF02000000}">
  <cacheSource type="worksheet">
    <worksheetSource ref="A20:U20" sheet="Nov 2012-Oct 2017-don't use(tw)"/>
  </cacheSource>
  <cacheFields count="24">
    <cacheField name="ADDRESS" numFmtId="0">
      <sharedItems containsBlank="1" count="128">
        <s v="703 Broughton"/>
        <s v="1133A Reynolds"/>
        <s v="707 Courtney"/>
        <s v="770 Fisgard"/>
        <s v="545 Manchester/520 Dunedin"/>
        <s v="120 Douglas"/>
        <s v="945 McClure                                             "/>
        <s v="1436 Harrison                                                              "/>
        <s v="2211 Shelbourne"/>
        <s v="60 Dallas"/>
        <s v="515 Foul Bay"/>
        <s v="2020 Richmond                                      "/>
        <s v="502 Dallas"/>
        <s v="605 Cook                                                                   "/>
        <s v="655 Herald                                   "/>
        <s v="55 Songhees                                 "/>
        <s v="280 Douglas"/>
        <s v="1005 Broad                   "/>
        <s v="1207 Douglas  "/>
        <s v="1581 Hillside"/>
        <s v="2250 Oak Bay              "/>
        <s v="3045 Douglas Street                    "/>
        <s v="3400 Davidson             "/>
        <s v="50 &amp;  60 Bastion/ 1200 Government    "/>
        <s v="609 Broughton   "/>
        <s v="765-777 Broughton  "/>
        <s v="777 Fort      "/>
        <s v="825-827 Fort"/>
        <s v="914 Yates"/>
        <s v="1006 Fort"/>
        <s v="1000-1012 Douglas                            "/>
        <s v="838 Fort "/>
        <s v="230 Cook"/>
        <s v="1111 Hillside"/>
        <s v="1223 Johnson                        "/>
        <s v="546 Pandora"/>
        <s v="845 Yates"/>
        <s v="1821 Cook Street"/>
        <s v="836 Yates"/>
        <s v="1119 Pembroke"/>
        <s v="1947 Cook"/>
        <s v="2170 Mt.Newton X                                              "/>
        <s v="530 Fraser                                                         "/>
        <s v="625 Fisgard"/>
        <s v="940 Fort St"/>
        <s v="708 View"/>
        <s v="1034 Johnson"/>
        <s v="1510 Hillside"/>
        <s v="415 Linden"/>
        <s v="420 Parry"/>
        <s v="770 Cormorant                                              "/>
        <s v="1166 Rockland                             "/>
        <s v="31 Bastion"/>
        <s v="425-435 Simcoe"/>
        <s v="443 Superior"/>
        <s v="1252 Pandora"/>
        <s v="1366 Hillside                                                 "/>
        <s v="468 Belleville"/>
        <s v="710 Redbrick                                                   "/>
        <s v="#103-4475 Viewmont"/>
        <s v="1005 &amp; 1009 McKenzie"/>
        <s v="1012 Collinson                                                             "/>
        <s v="1560 Hillside                         "/>
        <s v="188 Douglas"/>
        <s v="1975 Lee"/>
        <s v="2119 Oak Bay"/>
        <s v="2757 Quadra"/>
        <s v="370-380 Waterfront            "/>
        <s v="670 Dallas"/>
        <s v="800 Johnson                                            "/>
        <s v="821 Princess"/>
        <s v="3939 Quadra     "/>
        <s v="1175 Cook"/>
        <s v="1205 Broad Street/650 View Street    "/>
        <s v="1368 Pandora                          "/>
        <s v="1000-1002 Government 536 Broughton "/>
        <s v="1005 Langley"/>
        <s v="1006 - 1010 Government"/>
        <s v="1117 Wharf"/>
        <s v="1640 Oak Bay"/>
        <s v="505 Fisgard"/>
        <s v="625 Hillside"/>
        <s v="725 Yates"/>
        <s v="1655 Begbie"/>
        <s v="3008-3010 Washington"/>
        <s v="909 Pembroke"/>
        <s v="613 Pandora"/>
        <s v="2151 Haultain"/>
        <s v="2230 Cadboro Bay"/>
        <s v="350 &amp; 360 Douglas"/>
        <s v="415 Michigan"/>
        <s v="435 Michigan"/>
        <s v="890 Academy"/>
        <s v="1230 Fort Street"/>
        <s v="410 Garbally                                           "/>
        <s v="415 Dunedin                            "/>
        <s v="1551 Cedar Hill X Rd            "/>
        <s v="3301 Douglas"/>
        <s v="595 Pandora"/>
        <s v="754 Fort  (was 752-756)"/>
        <s v="710 Fort"/>
        <s v="702 Fort"/>
        <s v="1019 Wharf"/>
        <s v="1221 Broad, 641 Yates, 1227 Broad"/>
        <s v="1149 Rockland"/>
        <s v="906 Southgate Street"/>
        <s v="1721 Quadra"/>
        <s v="950 Kings"/>
        <s v="636 Fisgard"/>
        <s v="727 Fisgard"/>
        <s v="713 Douglas"/>
        <s v="812 Wharf Street"/>
        <s v="209 Cook"/>
        <s v="911 Yates &amp; 990 View"/>
        <s v="2626 Blackwood"/>
        <s v="719-725 Yates"/>
        <s v="1205 Broad Street/650 View Street"/>
        <s v="10461 Resthaven "/>
        <s v="10459 Resthaven                                "/>
        <s v="812 Wharf Street                                                        "/>
        <s v="3244 Quadra                                           "/>
        <s v="1250 Quadra"/>
        <s v="851 Yates"/>
        <s v="1026 Johnson                                                 "/>
        <m/>
        <s v="1075 Pandora" u="1"/>
        <s v="1221 Broad" u="1"/>
        <s v="752-756 Fort" u="1"/>
      </sharedItems>
    </cacheField>
    <cacheField name="SITE NAME" numFmtId="0">
      <sharedItems containsBlank="1" count="3">
        <m/>
        <s v="n/a"/>
        <s v="The Pearl"/>
      </sharedItems>
    </cacheField>
    <cacheField name="MONITORING" numFmtId="0">
      <sharedItems containsBlank="1" count="4">
        <m/>
        <s v="M6   T     A"/>
        <s v="PRICES   T   A"/>
        <s v="none"/>
      </sharedItems>
    </cacheField>
    <cacheField name="PANEL" numFmtId="0">
      <sharedItems containsBlank="1" count="5">
        <m/>
        <s v="Edwards EST 6616"/>
        <s v="Mircom 1000"/>
        <s v="Edwards Custom 6500"/>
        <s v="Edwards 6616"/>
      </sharedItems>
    </cacheField>
    <cacheField name="MBT NOTES" numFmtId="0">
      <sharedItems containsBlank="1" count="4">
        <m/>
        <s v="in room by McDonalds 24hr drive thru.  Annunciator at 1581 lobby to 2nd floor"/>
        <s v="Entrance at left side of bldg. Elec. Rm off driveway.  Signal silence LED may not illuminate but bells will stop."/>
        <s v="Strata#1214 site contact Jerry 250-519-4728.  Lock Power Rm door. Press reset button on Mag-Lock supply box. Aux disconnect."/>
      </sharedItems>
    </cacheField>
    <cacheField name="PROPERTY MANAGER" numFmtId="0">
      <sharedItems containsBlank="1" count="58">
        <s v="486261 BC LTD"/>
        <s v="Abbeyfield S. Peters"/>
        <s v="AWM Alliance"/>
        <s v="Baywood"/>
        <s v="Boormans"/>
        <s v="Brian McLoughlin "/>
        <s v="Brown Bros"/>
        <s v="Brown Bros               "/>
        <s v="Colliers"/>
        <s v="Colliers "/>
        <s v="Colliers (230 Cook Street Holdings c/o Colliers)"/>
        <s v="Complete Residential"/>
        <s v="Cornerstone"/>
        <s v="Coronet Ventures"/>
        <s v="CRD"/>
        <s v="Europort"/>
        <s v="DVN Investments"/>
        <s v="Firm Management"/>
        <s v="Freelance"/>
        <s v="Gateway"/>
        <s v="Gibraltar "/>
        <s v="Greater Victoria Harbour Authority"/>
        <s v="Gulf Pacific"/>
        <s v="Hansbraun"/>
        <s v="Hutton"/>
        <s v="Invermay"/>
        <s v="Josef Krajc"/>
        <s v="Jorjorian "/>
        <s v="Larry Woolsey"/>
        <s v="Newport  "/>
        <s v="Pandale Place  "/>
        <s v="Pemberton Holmes"/>
        <s v="Primex Investments"/>
        <s v="Proline"/>
        <s v="Prov. Cap. Com."/>
        <s v="Quadra Pacific"/>
        <s v="Randall North"/>
        <s v="Richmond Prop."/>
        <s v="Ritz Hotel"/>
        <s v="Ritz Hotel (Cactus Club)"/>
        <s v="SDM Realty"/>
        <s v="Steiner Properties "/>
        <s v="Strata Plan Vis 248"/>
        <s v="Strata Plan Vis 742"/>
        <s v="Strata Plan Vis 5799"/>
        <s v="CDI College"/>
        <s v="Vic Chinese Sch"/>
        <s v="Victoria Place Prop"/>
        <s v="Workplace Solutions Inc. (WSI)"/>
        <s v="William Apartments"/>
        <s v="Wilson Kool            "/>
        <s v="Colliers (now with Newport)"/>
        <s v="Homewood"/>
        <s v="VR Cordero"/>
        <m/>
        <s v="Univ. Canada West" u="1"/>
        <s v="WCI-BLJC_x000a_" u="1"/>
        <s v="TPM Management" u="1"/>
      </sharedItems>
    </cacheField>
    <cacheField name="NOTES" numFmtId="0">
      <sharedItems containsBlank="1"/>
    </cacheField>
    <cacheField name="STATUS- (ACTIVE, CANCELLED, ON HOLD)" numFmtId="0">
      <sharedItems containsBlank="1" count="4">
        <s v="ACTIVE"/>
        <s v="ON HOLD"/>
        <s v="CANCELLED"/>
        <m/>
      </sharedItems>
    </cacheField>
    <cacheField name="KEYS" numFmtId="0">
      <sharedItems containsBlank="1" count="110">
        <s v="H 307"/>
        <s v="PQ 3311"/>
        <s v="A 707"/>
        <s v="RR 077"/>
        <s v="TT 545"/>
        <s v="AT 021"/>
        <s v="L 549"/>
        <s v="H 6341"/>
        <s v="GT 1122"/>
        <s v="FT 06"/>
        <s v="NO KEY, BSMT DOOR UNLOCKED"/>
        <s v="KEY AT SITE"/>
        <s v="CT 205"/>
        <s v="N 506"/>
        <s v="LL 556"/>
        <s v="AB 55"/>
        <s v="T 082"/>
        <s v="K 5001"/>
        <s v="L 7021"/>
        <s v="W 1851"/>
        <s v="E 0522"/>
        <s v="GH 5403"/>
        <s v="RS 0043"/>
        <s v="AA 0021"/>
        <s v="I 906"/>
        <s v="G 777"/>
        <s v="O 528"/>
        <s v="VV 419"/>
        <s v="ZZ 6001"/>
        <s v="J 2101"/>
        <s v="E 838"/>
        <s v="Z 032"/>
        <s v="OP 1111"/>
        <s v="II 3221"/>
        <s v="TU 645"/>
        <s v="NN 548"/>
        <s v="Z 1281"/>
        <s v="GG 638"/>
        <s v="NO KEY"/>
        <s v="SZ 049"/>
        <s v="MM 4301"/>
        <s v="BT 0151"/>
        <s v="R 514"/>
        <s v="ET 024"/>
        <s v="KK 077"/>
        <s v="K 6611"/>
        <s v="UU 13"/>
        <s v="DT 524"/>
        <s v="WW 344"/>
        <s v="UU 2521"/>
        <s v="A 6631"/>
        <s v="none"/>
        <m/>
        <s v="MN 5001"/>
        <s v="M 1201"/>
        <s v="B 0561"/>
        <s v="B 881"/>
        <s v="F 5791"/>
        <s v="P 9112"/>
        <s v="ST 7572"/>
        <s v="DE 083"/>
        <s v="O 076"/>
        <s v="FF 008"/>
        <s v="XR 128"/>
        <s v="JK 9393"/>
        <s v="S 5711"/>
        <s v="BB 5021"/>
        <s v="JJ 8631"/>
        <s v="OO 001"/>
        <s v="QR 5001"/>
        <s v="PP 6001"/>
        <s v="Q 7111"/>
        <s v="N 0461"/>
        <s v="GET KEYS FROM PAUL"/>
        <s v="Y 526"/>
        <s v="R 527"/>
        <s v="G 5561"/>
        <s v="CD 8003"/>
        <s v="M 909"/>
        <s v="C 1512"/>
        <s v="D 0322"/>
        <s v="T 053"/>
        <s v="U 514"/>
        <s v="V 534"/>
        <s v="S 098"/>
        <s v="OT 0321"/>
        <s v="EF 014/514"/>
        <s v="KL 1551"/>
        <s v="HI 1033"/>
        <s v="CC 595"/>
        <s v="F 257"/>
        <s v="MEET KEN COOPER"/>
        <s v="D 9101"/>
        <s v="XX 1221"/>
        <s v="J 9411"/>
        <s v="HT 609"/>
        <s v="P 1271"/>
        <s v="QQ 727"/>
        <s v="DD 218"/>
        <s v="Q 902"/>
        <s v="EE 099"/>
        <s v="NA"/>
        <s v="BB  5021"/>
        <s v="EF 014"/>
        <s v="FG 514"/>
        <s v="SS 0521"/>
        <s v="HH 6201"/>
        <s v="KEYS TO BE PROVIDED" u="1"/>
        <s v="?" u="1"/>
        <s v="S 881" u="1"/>
      </sharedItems>
    </cacheField>
    <cacheField name="ROUTE ORDER" numFmtId="0">
      <sharedItems containsString="0" containsBlank="1" containsNumber="1" containsInteger="1" minValue="1" maxValue="34" count="35">
        <n v="3"/>
        <m/>
        <n v="7"/>
        <n v="2"/>
        <n v="26"/>
        <n v="25"/>
        <n v="16"/>
        <n v="13"/>
        <n v="12"/>
        <n v="31"/>
        <n v="1"/>
        <n v="24"/>
        <n v="18"/>
        <n v="6"/>
        <n v="15"/>
        <n v="8"/>
        <n v="4"/>
        <n v="14"/>
        <n v="10"/>
        <n v="11"/>
        <n v="20"/>
        <n v="21"/>
        <n v="17"/>
        <n v="33"/>
        <n v="19"/>
        <n v="28"/>
        <n v="32"/>
        <n v="22"/>
        <n v="5"/>
        <n v="9"/>
        <n v="23"/>
        <n v="27"/>
        <n v="30"/>
        <n v="29"/>
        <n v="34"/>
      </sharedItems>
    </cacheField>
    <cacheField name="TEST DAY" numFmtId="0">
      <sharedItems containsBlank="1" count="5">
        <s v="W1"/>
        <s v="W4"/>
        <s v="W2"/>
        <s v="T"/>
        <m/>
      </sharedItems>
    </cacheField>
    <cacheField name="ANNUAL" numFmtId="0">
      <sharedItems containsBlank="1" count="26">
        <s v="April"/>
        <s v="May"/>
        <s v="Aug"/>
        <s v="Oct"/>
        <s v="June"/>
        <s v="Jan"/>
        <s v="Dec"/>
        <s v="Feb"/>
        <s v="July"/>
        <s v="Sept"/>
        <s v="March"/>
        <s v="Nov"/>
        <s v="Jan - TO"/>
        <s v="Mar"/>
        <s v="Oct- Edwards"/>
        <s v="August"/>
        <s v="Feb - TO"/>
        <s v="January"/>
        <s v="March- TO"/>
        <s v="May-by others"/>
        <s v="Sept - Edwards"/>
        <m/>
        <s v="Feb - by Others" u="1"/>
        <s v="Jan?" u="1"/>
        <s v="Jan by Others" u="1"/>
        <s v="NA" u="1"/>
      </sharedItems>
    </cacheField>
    <cacheField name="Nov-12" numFmtId="0">
      <sharedItems containsBlank="1"/>
    </cacheField>
    <cacheField name="Dec-12" numFmtId="0">
      <sharedItems containsBlank="1"/>
    </cacheField>
    <cacheField name="Jan-13" numFmtId="0">
      <sharedItems containsBlank="1"/>
    </cacheField>
    <cacheField name="Feb-13" numFmtId="0">
      <sharedItems containsBlank="1"/>
    </cacheField>
    <cacheField name="Mar-13" numFmtId="0">
      <sharedItems containsBlank="1"/>
    </cacheField>
    <cacheField name="Apr-13" numFmtId="0">
      <sharedItems containsBlank="1" count="5">
        <s v="A"/>
        <s v="Y"/>
        <s v="X"/>
        <m/>
        <s v="Cancelled"/>
      </sharedItems>
    </cacheField>
    <cacheField name="May-13" numFmtId="0">
      <sharedItems containsBlank="1"/>
    </cacheField>
    <cacheField name="Jun-13" numFmtId="0">
      <sharedItems containsBlank="1"/>
    </cacheField>
    <cacheField name="Jul-13" numFmtId="0">
      <sharedItems containsBlank="1"/>
    </cacheField>
    <cacheField name="Aug-13" numFmtId="0">
      <sharedItems containsBlank="1"/>
    </cacheField>
    <cacheField name="Sep-13" numFmtId="0">
      <sharedItems containsBlank="1"/>
    </cacheField>
    <cacheField name="Oct-13"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inrich, Verena" refreshedDate="43622.533755555552" createdVersion="4" refreshedVersion="6" minRefreshableVersion="3" recordCount="176" xr:uid="{00000000-000A-0000-FFFF-FFFF03000000}">
  <cacheSource type="worksheet">
    <worksheetSource ref="A1:I239" sheet="Nov 2012-Oct 2017-don't use(tw)"/>
  </cacheSource>
  <cacheFields count="9">
    <cacheField name="ADDRESS" numFmtId="0">
      <sharedItems containsBlank="1" count="168">
        <s v="727 Fisgard"/>
        <s v="2020 Richmond                                      "/>
        <s v="625 Hillside"/>
        <s v="770 Fisgard"/>
        <s v="1640 Oak Bay"/>
        <s v="625 Fisgard"/>
        <s v="31 Bastion"/>
        <s v="703 Broughton"/>
        <s v="1581 Hillside"/>
        <s v="1019 Wharf"/>
        <s v="50 &amp; 60 Bastion/ 1200 Government    "/>
        <s v="1560 Hillside                         "/>
        <s v="188 Douglas"/>
        <s v="470 Belleville"/>
        <s v="1510 Hillside"/>
        <s v="713 Douglas"/>
        <s v="535 Yates Street"/>
        <s v="280 Douglas"/>
        <s v="1366 Hillside                                                 "/>
        <s v="1221 Broad, 641 Yates, 1227 Broad"/>
        <s v="707 Courtney"/>
        <s v="2151 Haultain"/>
        <s v="702 Fort"/>
        <s v="1407 Government"/>
        <s v="2230 Cadboro Bay"/>
        <s v="1205 Broad Street/650 View Street    "/>
        <s v="911 Yates &amp; 990 View"/>
        <s v="710 Fort"/>
        <s v="2250 Oak Bay              "/>
        <s v="1031 Burdett"/>
        <s v="2119 Oak Bay (@2mths)"/>
        <s v="708 View"/>
        <s v="777 Fort      "/>
        <s v="1165 Meares Street"/>
        <s v="1975 Lee"/>
        <s v="613 Pandora"/>
        <s v="825-827 Fort Street"/>
        <s v="914 Yates"/>
        <s v="1615 Belcher Ave"/>
        <s v="838 Fort "/>
        <s v="845 Yates"/>
        <s v="1655 Begbie"/>
        <s v="765-777 Broughton  "/>
        <s v="812 Wharf Street"/>
        <s v="940 Fort St"/>
        <s v="609 Broughton   "/>
        <s v="836 Yates"/>
        <s v="2211 Shelbourne"/>
        <s v="1436 Harrison                                                              "/>
        <s v="800 Johnson                                            "/>
        <s v="734-736 Broughton"/>
        <s v="1000-1012 Douglas                            "/>
        <s v="1230 Fort Street"/>
        <s v="711 Johnson"/>
        <s v="945 McClure                                             "/>
        <s v="1166 Rockland                             "/>
        <s v="1026 Johnson                                                 "/>
        <s v="721-725 Yates"/>
        <s v="1207 Douglas  "/>
        <s v="1034 Johnson"/>
        <s v="1005 Broad Street          "/>
        <s v="1012 Collinson                                                             "/>
        <s v="1117 Wharf"/>
        <s v="1550 Richmond"/>
        <s v="1006 Fort"/>
        <s v="1223 Johnson                        "/>
        <s v="712 Yates"/>
        <s v="605 Cook                                                                   "/>
        <s v="1419 Stadacona/1545 Pandora Ave"/>
        <s v="1024 Fairfield"/>
        <s v="1175 Cook"/>
        <s v="1368 Pandora                          "/>
        <s v="1721 Quadra"/>
        <s v="709 Yates Street"/>
        <s v="415 Linden"/>
        <s v="1252 Pandora"/>
        <s v="1000-1002 Government 536 Broughton "/>
        <s v="230 Cook"/>
        <s v="670 Dallas"/>
        <s v="909 Pembroke"/>
        <s v="1821 Cook Street"/>
        <s v="1947 Cook"/>
        <s v="209 Cook"/>
        <s v="502 Dallas"/>
        <s v="770 Cormorant                                              "/>
        <s v="655 Herald                                   "/>
        <s v="1119 Pembroke"/>
        <s v="545 Manchester/520 Dunedin"/>
        <s v="515 Foul Bay"/>
        <s v="1006 - 1010 Government"/>
        <s v="120 Douglas"/>
        <s v="350 &amp; 360 Douglas"/>
        <s v="890 Academy Close"/>
        <s v="906 Southgate Street"/>
        <s v="777 Blanshard"/>
        <s v="420 Parry"/>
        <s v="415 Michigan"/>
        <s v="435 Michigan"/>
        <s v="60 Dallas"/>
        <s v="636 Fisgard"/>
        <s v="1149 Rockland"/>
        <s v="1205 Broad Street/650 View Street"/>
        <s v="1250 Quadra"/>
        <s v="443 Superior"/>
        <s v="468 Belleville"/>
        <s v="595 Pandora"/>
        <s v="812 Wharf Street                                                        "/>
        <s v="851 Yates"/>
        <s v="10459 Resthaven                                "/>
        <s v="10461 Resthaven "/>
        <s v="1551 Cedar Hill X Rd            "/>
        <s v="2626 Blackwood"/>
        <s v="3244 Quadra                                           "/>
        <s v="3301 Douglas"/>
        <s v="410 Garbally                                           "/>
        <s v="415 Dunedin                            "/>
        <s v="#103-4475 Viewmont"/>
        <s v="10 Paul Kane/11 Cooperage Plc"/>
        <s v="1005 Langley"/>
        <s v="1020 Pembroke"/>
        <s v="1019 Rockland Ave"/>
        <s v="1127 Wharf Street"/>
        <s v="1005 &amp; 1009 McKenzie"/>
        <s v="1055 Hillside Avenue"/>
        <s v="1111 Hillside"/>
        <s v="1133A Reynolds"/>
        <s v="1301 Fort Street"/>
        <s v="1150 Queens"/>
        <s v="160 Wilson Street"/>
        <s v="2170 Mt.Newton X                                              "/>
        <s v="2757 Quadra"/>
        <s v="1407 Fort Street"/>
        <s v="3008-3010 Washington"/>
        <s v="1433 Faircliff Lane"/>
        <s v="3045 Douglas Street                    "/>
        <s v="3400 Davidson             "/>
        <s v="206 Oswego Street"/>
        <s v="370-380 Waterfront            "/>
        <s v="3880 Shelbourne Street"/>
        <s v="425-435 Simcoe"/>
        <s v="3939 Quadra     "/>
        <s v="410 Garbally Road                                         "/>
        <s v="505 Fisgard"/>
        <s v="230 Oswego Street"/>
        <s v="415 Dunedin Avenue"/>
        <s v="639 Foul Bay Road"/>
        <s v="530 Fraser                                                         "/>
        <s v="546 Pandora / 3 Fan Tan Alley"/>
        <s v="55 Songhees                                 "/>
        <s v="710 Redbrick                                                   "/>
        <s v="719-725 Yates"/>
        <s v="750 Pemberton Rd"/>
        <s v="754 Fort  (was 752-756)"/>
        <s v="821 Princess"/>
        <s v="950 Kings"/>
        <s v="8 Bastion Square"/>
        <s v="971 Finlayson"/>
        <s v="909 Fairfield"/>
        <s v="950 Rockland Avenue"/>
        <m/>
        <s v="546 Pandora" u="1"/>
        <s v="890 Academy" u="1"/>
        <s v="1005 Broad                   " u="1"/>
        <s v="50 &amp;  60 Bastion/ 1200 Government    " u="1"/>
        <s v="725 Yates" u="1"/>
        <s v="2119 Oak Bay" u="1"/>
        <s v="1138 View Street" u="1"/>
        <s v="825-827 Fort" u="1"/>
      </sharedItems>
    </cacheField>
    <cacheField name="PROPERTY MANAGEMENT COMPANY" numFmtId="0">
      <sharedItems containsBlank="1" count="93">
        <s v="Victoria Place Prop"/>
        <s v="Brown Bros"/>
        <s v="Pemberton Holmes"/>
        <s v="AWM Alliance"/>
        <s v="CRD"/>
        <s v="Reliance Properties"/>
        <s v="Trillium Capital"/>
        <s v="Colliers"/>
        <s v="SDM Realty"/>
        <s v="Pemberton Holmes (was Colliers)"/>
        <s v="Hutton"/>
        <s v="Greater Victoria Harbour Authority"/>
        <s v="Firm Management"/>
        <s v="Workplace Solutions Inc. (WSI)"/>
        <m/>
        <s v="Brown Bros               "/>
        <s v="Gibraltar "/>
        <s v="Steiner Properties "/>
        <s v="Quadra Pacific"/>
        <s v="Cactus Club"/>
        <s v="South Island Property Mgmt"/>
        <s v="Newport  "/>
        <s v="Ritz Hotel"/>
        <s v="Pemberton Holmes DVN Investments"/>
        <s v="Colliers("/>
        <s v="Randall North"/>
        <s v="Prov. Cap. Com."/>
        <s v="Richmond Property Group"/>
        <s v="1,000,001 BC Ltd (new March 2015)"/>
        <s v="Cornerstone"/>
        <s v="Proline"/>
        <s v="Richmond "/>
        <s v="Europort"/>
        <s v="Coronet Ventures"/>
        <s v="Invermay"/>
        <s v="Breakwater Realty "/>
        <s v="Colliers "/>
        <s v="Torrent"/>
        <s v="Oakwood Property "/>
        <s v="Freelance"/>
        <s v="Churchill on Yates"/>
        <s v="Itziar Management"/>
        <s v="Complete Residential"/>
        <s v="Concert Properties"/>
        <s v="Larry Woolsey"/>
        <s v="Pandale Place  "/>
        <s v="Strata Plan Vis 5799"/>
        <s v="Churchill on Yates GP C/O Daniel Belanger"/>
        <s v="Brown Bros."/>
        <s v="William Apartments"/>
        <s v="Baywood"/>
        <s v="Brian McLoughlin "/>
        <s v="NOW DEVON PROP as of October 1/16  (was Larlyn Property Mgmt)"/>
        <s v="Breakwater Realty"/>
        <s v="South Island Property Mgmt (was Strata Plan Vis 742"/>
        <s v="NOW DEVON PROP (was Larlyn Property Mgmt)"/>
        <s v="Vic Chinese School"/>
        <s v="Strata Plan Vis 248"/>
        <s v="Colliers (now with Newport)"/>
        <s v="Gateway"/>
        <s v="Richmond Prop."/>
        <s v="Homewood"/>
        <s v="Hansbraun"/>
        <s v="Darcy's Pub"/>
        <s v="Abbeyfield St. Peters"/>
        <s v="Boormans"/>
        <s v="VR Cordero"/>
        <s v="Jorjorian "/>
        <s v="CMF Holdings Ltd. (was Allied Properties Reit)"/>
        <s v="Mrs A Hryb c/o Taras Hryb"/>
        <s v="Riser Realty (was League Holdings)"/>
        <s v="710 Redbrick Joint Venture"/>
        <s v="IGW Property… c/o  Riser Realty"/>
        <s v="Josef Krajc"/>
        <s v="CDI College"/>
        <s v="750 Pemberton Developments Ltd."/>
        <s v="Allied Properties Reit"/>
        <s v="Red Cross"/>
        <s v="Pacific Cove Property Management Ltd as Agent"/>
        <s v="Wilson Kool            " u="1"/>
        <s v="Breakwater (was Riser) Realty " u="1"/>
        <s v="Larlyn Property Mgmt" u="1"/>
        <s v="Richmond (was Gill-Am Investments c/o Colliers)" u="1"/>
        <s v="Colliers (Gill-Am Investments c/o Colliers)" u="1"/>
        <s v="The Churchill on Yates GP C/O Daniel Belanger" u="1"/>
        <s v="486261 BC LTD" u="1"/>
        <s v="Strata Plan Vis 742" u="1"/>
        <s v="Riser Realty " u="1"/>
        <s v="Abbeyfield S. Peters" u="1"/>
        <s v="Torrent (was Cornerstone until Dec 31/14)" u="1"/>
        <s v="Torrent " u="1"/>
        <s v="Vic Chinese Sch" u="1"/>
        <s v="Strata 755" u="1"/>
      </sharedItems>
    </cacheField>
    <cacheField name="NOTES" numFmtId="0">
      <sharedItems containsBlank="1"/>
    </cacheField>
    <cacheField name="start up date" numFmtId="0">
      <sharedItems containsNonDate="0" containsDate="1" containsString="0" containsBlank="1" minDate="2012-06-01T00:00:00" maxDate="2017-05-18T00:00:00"/>
    </cacheField>
    <cacheField name="STATUS- (ACTIVE, CANCELLED, ON HOLD)" numFmtId="0">
      <sharedItems containsBlank="1" count="5">
        <s v="ACTIVE"/>
        <s v="CANCELLED"/>
        <s v="ON HOLD"/>
        <m/>
        <s v="CANCELLED 11/14" u="1"/>
      </sharedItems>
    </cacheField>
    <cacheField name="KEYS" numFmtId="0">
      <sharedItems containsBlank="1"/>
    </cacheField>
    <cacheField name="ROUTE ORDER" numFmtId="0">
      <sharedItems containsBlank="1" containsMixedTypes="1" containsNumber="1" containsInteger="1" minValue="1" maxValue="37"/>
    </cacheField>
    <cacheField name="TEST DAY" numFmtId="0">
      <sharedItems containsBlank="1" count="7">
        <s v="W2"/>
        <s v="W1"/>
        <s v="T"/>
        <m/>
        <s v="W4"/>
        <s v="?" u="1"/>
        <s v="TBD" u="1"/>
      </sharedItems>
    </cacheField>
    <cacheField name="ANNUAL"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eston, Tanya" refreshedDate="45356.439502314817" createdVersion="8" refreshedVersion="8" minRefreshableVersion="3" recordCount="533" xr:uid="{40097C1D-A957-4464-B902-4C691151D4FC}">
  <cacheSource type="worksheet">
    <worksheetSource ref="A323:K323" sheet="Jan 2024-Dec 2024"/>
  </cacheSource>
  <cacheFields count="11">
    <cacheField name="ADDRESS" numFmtId="0">
      <sharedItems containsBlank="1" count="508">
        <s v="#103-4475 Viewmont"/>
        <s v="10 Paul Kane/11 Cooperage Place"/>
        <s v="1000-1012 Douglas                            "/>
        <s v="1001 Wharf Street"/>
        <s v="10016 3rd Street"/>
        <s v="1002 Pakington"/>
        <s v="1002 Wharf Street"/>
        <s v="10025 Resthaven Drive"/>
        <s v="10030 Resthaven"/>
        <s v="1004 Pemberton"/>
        <s v="1005 &amp; 1009 McKenzie"/>
        <s v="1005 Broad Street          "/>
        <s v="1005 Pakington"/>
        <s v="1006 Fort Street"/>
        <s v="1006 Tolmie"/>
        <s v="1007 Esquimalt Rd"/>
        <s v="1012 Collinson                                                             "/>
        <s v="1013 Vancouver"/>
        <s v="1015 Kings"/>
        <s v="10159 Third Street"/>
        <s v="1017 Queens"/>
        <s v="1019 McClure Street"/>
        <s v="1019 Rockland Ave"/>
        <s v="1020 Park Blvd"/>
        <s v="1020 Pembroke"/>
        <s v="1024 Fairfield"/>
        <s v="1025 Johnson Street"/>
        <s v="1026 Johnson                                                 "/>
        <s v="1030 Pendergast"/>
        <s v="1031 Burdett"/>
        <s v="1032 North Park"/>
        <s v="1035 Belmont Ave"/>
        <s v="1035 Pendergast"/>
        <s v="1036 Stellys Cross Road"/>
        <s v="104 Dallas Road"/>
        <s v="1040 Stellys Cross Road"/>
        <s v="1041 Fairfield"/>
        <s v="1041 Richardson Road"/>
        <s v="1045 McClure Street"/>
        <s v="10459 Resthaven"/>
        <s v="10461 Resthaven"/>
        <s v="1049 Southgate"/>
        <s v="1050 Park Blvd"/>
        <s v="1055 Hillside Avenue"/>
        <s v="1057 Moss Street"/>
        <s v="1060 Craigdarroch"/>
        <s v="1060 Goldstream"/>
        <s v="1060 Southgate"/>
        <s v="1066 Foul Bay"/>
        <s v="1069 Southgate"/>
        <s v="1090 Johnson Street"/>
        <s v="1097 View Street"/>
        <s v="110 Douglas Street"/>
        <s v="1106 Balmoral"/>
        <s v="1111 Hillside"/>
        <s v="1115 Craigflower"/>
        <s v="1120 Blanshard"/>
        <s v="1120 Richardson"/>
        <s v="1120 Yates"/>
        <s v="1122 Hilda"/>
        <s v="1122 McKenzie Street"/>
        <s v="1124 Dallas Road"/>
        <s v="1126 Rockland"/>
        <s v="1127 Wharf Street"/>
        <s v="1132 McClure"/>
        <s v="1133A Reynolds"/>
        <s v="1145 Bay Street"/>
        <s v="1150 Queens"/>
        <s v="1150 Rockland Ave."/>
        <s v="1160 Richardson "/>
        <s v="1165 Meares Street"/>
        <s v="1165 Yates Street"/>
        <s v="1166 Rockland                             "/>
        <s v="1177 Esquimalt Road"/>
        <s v="1178 Beach Drive"/>
        <s v="118 Croft"/>
        <s v="1180 Colville Road"/>
        <s v="1180 View Street"/>
        <s v="1185 Yates Street"/>
        <s v="1190 May"/>
        <s v="1194 Esquimalt Rd"/>
        <s v="1196 Clovelly Terrace"/>
        <s v="1196 Sluggett Road"/>
        <s v="120 Douglas"/>
        <s v="1208 Rockland"/>
        <s v="1209 &amp; 1229 Clarke"/>
        <s v="1216 Johnson"/>
        <s v="1220 Pandora"/>
        <s v="1222 Douglas"/>
        <s v="1229 Esquimalt Rd"/>
        <s v="1230 Fort Street"/>
        <s v="1230 Verdier Ave."/>
        <s v="1233 Fairfield"/>
        <s v="1234 Fort Street"/>
        <s v="1234 Wharf Street"/>
        <s v="1236 Pandora"/>
        <s v="1236 Verdier Ave."/>
        <s v="1249 Rockland"/>
        <s v="1250 Wharf Street"/>
        <s v="1252 Pandora"/>
        <s v="1255 Denman"/>
        <s v="127 Howe"/>
        <s v="1270 Beach Drive"/>
        <s v="1275 Oscar Street"/>
        <s v="129 Gorge Rd E"/>
        <s v="1291 Craigflower Road"/>
        <s v="1293 Craigflower Road"/>
        <s v="1295 Craigflower Road"/>
        <s v="1297 Craigflower Road"/>
        <s v="1300 Yates Street"/>
        <s v="1301 Fort Street"/>
        <s v="1301 Pandora"/>
        <s v="1308-1312 Douglas St"/>
        <s v="131 Gorge Rd E"/>
        <s v="1312 Beach Drive"/>
        <s v="1312 Blanshard Street"/>
        <s v="1317 Hillside"/>
        <s v="1319 Newport Avenue"/>
        <s v="1320 Rockland Avenue"/>
        <s v="1322 Blanshard"/>
        <s v="1325 Franklin Terrace"/>
        <s v="133 Gorge Rd E"/>
        <s v="1337 Saunders Street"/>
        <s v="1340 Sussex Road"/>
        <s v="135 Gorge Road E"/>
        <s v="1350 Stanley Ave"/>
        <s v="1354 Craigdarroch"/>
        <s v="1368 Pandora Ave"/>
        <s v="1369 Mitchell Street"/>
        <s v="1392 Rockland"/>
        <s v="1399 Stanley Ave"/>
        <s v="1400 Beach Drive"/>
        <s v="1407 Fort Street"/>
        <s v="1407 Government"/>
        <s v="1414 Hillside"/>
        <s v="1419 Fort Street"/>
        <s v="1419 Stadacona/1545 Pandora Ave"/>
        <s v="1430 Stadacona"/>
        <s v="1433 Faircliff Lane"/>
        <s v="1435 Elford"/>
        <s v="1436 Harrison                                                              "/>
        <s v="1445 Fort Street"/>
        <s v="146 Clarence"/>
        <s v="1461 Blanshard Street"/>
        <s v="1483 Douglas "/>
        <s v="1485 Fort Street"/>
        <s v="1488 Cook Street"/>
        <s v="1490 Garnet Road"/>
        <s v="1495 Admirals Rd"/>
        <s v="1501 Laurel Lane"/>
        <s v="1505 Belcher"/>
        <s v="1505 Morrison"/>
        <s v="151 St. Andrews"/>
        <s v="1510 Hillside"/>
        <s v="1510 Jubilee"/>
        <s v="1512 Keating Cross Road"/>
        <s v="1520 Belcher"/>
        <s v="1520 Jubilee"/>
        <s v="1527 Cedar Hill Cross Road"/>
        <s v="1530 Belcher"/>
        <s v="1550 Richmond"/>
        <s v="1550 Stockton Crescent"/>
        <s v="1555 Jubilee Ave"/>
        <s v="1555 Richmond"/>
        <s v="1573/1575 Begbie"/>
        <s v="1580 Hillside Ave"/>
        <s v="1581 Hillside"/>
        <s v="1585 Oak Bay Ave"/>
        <s v="1590 Fairfield Rd"/>
        <s v="1595 Rockland Avenue"/>
        <s v="160 Wilson Street"/>
        <s v="1612 Quadra Street"/>
        <s v="1615 Belcher Ave"/>
        <s v="1625 Richmond"/>
        <s v="1655 Begbie"/>
        <s v="1655 Chambers Street"/>
        <s v="1660 Fort Street"/>
        <s v="1669 Fairfield"/>
        <s v="1677 Hollywood Cres"/>
        <s v="1678 Fort Street"/>
        <s v="1720 Richmond Avenue"/>
        <s v="1721 Quadra"/>
        <s v="1731 Cook Street"/>
        <s v="1760 Fort"/>
        <s v="1791 Rockland"/>
        <s v="1809 Hovey"/>
        <s v="1818 Government"/>
        <s v="1821 Cook Street"/>
        <s v="1841 Oak Bay Ave"/>
        <s v="1860 Island Highway"/>
        <s v="188 Douglas"/>
        <s v="1885 Forest Park Dr"/>
        <s v="1901 Mt. Newton Cross Road"/>
        <s v="1903 Mt Newton Cross Road"/>
        <s v="1928 Lee Avenue"/>
        <s v="1939 Lee Avenue"/>
        <s v="1950-1952 Blanshard Street"/>
        <s v="1964 Fort Street"/>
        <s v="1975 Lee Avenue"/>
        <s v="20 Olympia"/>
        <s v="200 Dallas Road"/>
        <s v="2020 Richmond                                      "/>
        <s v="203 &amp; 205 Kimta Road"/>
        <s v="2030 Malaview_x000a_"/>
        <s v="2035 Mills Road"/>
        <s v="2040 White Birch Drive"/>
        <s v="2045 Carrick / _x000a_2060 Haultain"/>
        <s v="2050 White Birch Dr"/>
        <s v="206 Oswego Street"/>
        <s v="2065 Oak Bay "/>
        <s v="2067 Cadboro Bay"/>
        <s v="209 Cook Street"/>
        <s v="2100 Cadboro Bay"/>
        <s v="2120 Cadboro Bay"/>
        <s v="2129 Florence"/>
        <s v="2136 Ridge Road"/>
        <s v="214 Moss"/>
        <s v="2140 Cadboro Bay"/>
        <s v="215 Oswego Street"/>
        <s v="2150 Cadboro Bay"/>
        <s v="2151  Haultain"/>
        <s v="2151 Lannon Way"/>
        <s v="2170 Haultain"/>
        <s v="2181 Haultain Street"/>
        <s v="2184 Cadboro Bay"/>
        <s v="220 Douglas"/>
        <s v="2211 Shelbourne"/>
        <s v="2230 Cadboro Bay"/>
        <s v="2233 Bowker"/>
        <s v="2243 Beacon Avenue"/>
        <s v="2250 Oak Bay              "/>
        <s v="2261 Keating Cross Road"/>
        <s v="2286 Henry Avenue"/>
        <s v="2290 Henry Avenue"/>
        <s v="230 Cook Street"/>
        <s v="230 Oswego Street"/>
        <s v="2300 Henry Avenue"/>
        <s v="2311 Mills Road"/>
        <s v="2318 James White"/>
        <s v="2326 Harbour Road"/>
        <s v="2330 Cook Street"/>
        <s v="2339 Beacon Ave"/>
        <s v="235 Cook Street"/>
        <s v="2380 Brethour "/>
        <s v="240 Douglas"/>
        <s v="2421 Sidney Avenue"/>
        <s v="2427 Amherst Avenue"/>
        <s v="2433 Malaview Avenue"/>
        <s v="2440 Oakville Avenue"/>
        <s v="2447 Henry Avenue"/>
        <s v="2471 Sidney Avenue"/>
        <s v="2476 Mt. Newton Cross Road"/>
        <s v="2490 Bevan"/>
        <s v="251 &amp; 257 Cook Street"/>
        <s v="2511 Quadra Street"/>
        <s v="2512 Douglas Street"/>
        <s v="2530 Mt Newton Cross Road"/>
        <s v="2545 Oakville Avenue"/>
        <s v="2549 Dowler Place"/>
        <s v="2565 Beach Drive"/>
        <s v="260 Michigan"/>
        <s v="2605 Windsor Road"/>
        <s v="2608 Prior"/>
        <s v="2610 Graham Street"/>
        <s v="2626 Blackwood"/>
        <s v="2631 Prior Street"/>
        <s v="2644 Prior Street"/>
        <s v="2647 Graham Street"/>
        <s v="2648 Graham Street"/>
        <s v="268 Superior"/>
        <s v="2680 Blanshard"/>
        <s v="2680 Prior Street"/>
        <s v="2705 Cook Street"/>
        <s v="2720 Mill Bay Road"/>
        <s v="275 Burnside Road W"/>
        <s v="2751 Shelbourne"/>
        <s v="2770 Claude Road"/>
        <s v="2771 Jacklin Road"/>
        <s v="2790 Cedar Hill Cross Road"/>
        <s v="280 Douglas"/>
        <s v="283 Michigan Street"/>
        <s v="2830 Peatt Road"/>
        <s v="2840 Nanaimo"/>
        <s v="2840 Peatt Road"/>
        <s v="2849 Bryn Maur Road"/>
        <s v="2854 Peatt Road"/>
        <s v="2915 Douglas Street"/>
        <s v="2994 Douglas Street"/>
        <s v="3008-3010 Washington Avenue"/>
        <s v="3011 Merchant Way"/>
        <s v="3045 Douglas Street                    "/>
        <s v="31 Bastion Square"/>
        <s v="314 Cook Street"/>
        <s v="3159 Shelbourne"/>
        <s v="3185 Tillicum Road"/>
        <s v="3187 Shelbourne"/>
        <s v="3221 Cedar Hill Cross Road"/>
        <s v="323 Michigan"/>
        <s v="3255 Quadra"/>
        <s v="328-454 Burnside Rd W &amp; 3528-3628 Tillicum Rd"/>
        <s v="331/333 Robert"/>
        <s v="3319A Painter Road"/>
        <s v="3319B Painter Road"/>
        <s v="335 St. James Street"/>
        <s v="337 St. James Street"/>
        <s v="3381 Whittier Ave"/>
        <s v="3400 Davidson             "/>
        <s v="343 Simcoe"/>
        <s v="3475 Quadra Street"/>
        <s v="349 Cook Street"/>
        <s v="350 Douglas"/>
        <s v="360 Douglas"/>
        <s v="3610 + 3614 Richmond Road &amp;_x000a_1696 Pear Street "/>
        <s v="364 Moss Street"/>
        <s v="3861 Shelbourne Street"/>
        <s v="3880 Shelbourne Street"/>
        <s v="3905 Quadra"/>
        <s v="3914 Shelbourne St"/>
        <s v="3915 Carey Road"/>
        <s v="3949 Shelbourne"/>
        <s v="3958 Cedar Hill Road"/>
        <s v="3962 Cedar Hill Road"/>
        <s v="404 Dundas Street"/>
        <s v="404 Linden Avenue"/>
        <s v="406 Simcoe Street"/>
        <s v="410 Garbally Road                                         "/>
        <s v="4144 Wilkinson"/>
        <s v="415 Dunedin Avenue"/>
        <s v="415 Linden"/>
        <s v="415 Michigan"/>
        <s v="420 Catherine Street"/>
        <s v="420 Parry"/>
        <s v="423 Superior "/>
        <s v="4230 Commerce Circle"/>
        <s v="425 Wilson Street"/>
        <s v="429 Linden"/>
        <s v="435 Michigan"/>
        <s v="4398 W. Saanich Rd"/>
        <s v="440 Parry"/>
        <s v="4420 Chatterton Way"/>
        <s v="4420 West Saanich Road"/>
        <s v="4480-4494 Chatterton"/>
        <s v="465 Niagara "/>
        <s v="4678 Elk Lake Drive"/>
        <s v="470 Belleville"/>
        <s v="500 Rithet Street"/>
        <s v="502 Dallas Road"/>
        <s v="505 Quadra Street"/>
        <s v="505 Su'it (Trutch)"/>
        <s v="506 Fort Street"/>
        <s v="508 Toronto"/>
        <s v="5100 Pat Bay Hwy"/>
        <s v="516 Quadra Street"/>
        <s v="517 Fisgard St &amp; 528 Pandora Ave"/>
        <s v="520 Cook Street"/>
        <s v="520 Rithet"/>
        <s v="532/536 Herald"/>
        <s v="539-545 Fisgard Street"/>
        <s v="540 Pandora Avenue"/>
        <s v="545 Johnson Street"/>
        <s v="546 Pandora Avenue"/>
        <s v="55 Songhees                                 "/>
        <s v="553/563 Johnson Street"/>
        <s v="556 Herald"/>
        <s v="565 Manchester Road"/>
        <s v="60 Dallas Road"/>
        <s v="600 Douglas Street"/>
        <s v="600 Richmond Ave"/>
        <s v="601 Canteen Road"/>
        <s v="605 Cook Street                                                              "/>
        <s v="620 View Street"/>
        <s v="623 Fort Street."/>
        <s v="625 Fernhill Rd"/>
        <s v="625 Hillside"/>
        <s v="635 Battery"/>
        <s v="636 Fisgard"/>
        <s v="644 Linden Avenue"/>
        <s v="645 Fort Street"/>
        <s v="650 View (inc 658 View, 1203 &amp; 1205 Broad)"/>
        <s v="651 Jolly Place"/>
        <s v="655 Douglas Street"/>
        <s v="655 Herald                                   "/>
        <s v="663 Goldstream Avenue"/>
        <s v="6649 Butler Cresecent"/>
        <s v="670 Dallas Road"/>
        <s v="6772 Oldfield Road"/>
        <s v="6776 Oldfield Road"/>
        <s v="702 Fort + 1125 Douglas"/>
        <s v="703 Broughton / _x000a_933 Douglas"/>
        <s v="7088 Wallace Drive"/>
        <s v="709-715 Yates"/>
        <s v="710 Fort Street"/>
        <s v="710 Redbrick                                                   "/>
        <s v="712 Yates"/>
        <s v="7161 West Saanich"/>
        <s v="719-725 Yates"/>
        <s v="720 Vancouver"/>
        <s v="722 Johnson Street"/>
        <s v="723 Field Street"/>
        <s v="727 Fisgard"/>
        <s v="728 Yates"/>
        <s v="730 Vancouver"/>
        <s v="733 Goldstream Avenue"/>
        <s v="734 - 736 Broughton Street"/>
        <s v="738 Sayward Hill"/>
        <s v="747 Fort Street"/>
        <s v="750 Pemberton Rd"/>
        <s v="755 Market"/>
        <s v="760 Johnson Street"/>
        <s v="765 Hockley Ave"/>
        <s v="765 Vanalman"/>
        <s v="770 Cormorant                                              "/>
        <s v="772 Hockley Ave"/>
        <s v="777 Blanshard"/>
        <s v="777 Cook Street"/>
        <s v="777 Hockley Ave"/>
        <s v="777 Royal Oak (100)"/>
        <s v="778 Hockley Ave"/>
        <s v="780 Kings Road"/>
        <s v="784 Hockley"/>
        <s v="7840 Lochside Dr"/>
        <s v="7860 Wallace Drive"/>
        <s v="7878 E. Saanich Rd"/>
        <s v="790 Hockley"/>
        <s v="8 Bastion Square"/>
        <s v="800 Johnson                                            "/>
        <s v="803 Esquimalt"/>
        <s v="805 Academy Close"/>
        <s v="810 Blanshard"/>
        <s v="815 Queens"/>
        <s v="818 Broughton Street"/>
        <s v="818 Fort Street"/>
        <s v="821 Hockley Ave"/>
        <s v="825 Cook Street"/>
        <s v="830 Pembroke"/>
        <s v="831 Dunsmuir Rd"/>
        <s v="831 Fisgard Street"/>
        <s v="836 Yates"/>
        <s v="838 Fort Street"/>
        <s v="840 Fort Street"/>
        <s v="840 Humboldt"/>
        <s v="843 Craigflower Rd"/>
        <s v="844 Courtney Street"/>
        <s v="845 Yates"/>
        <s v="850 Cook Street"/>
        <s v="853 Burdett"/>
        <s v="855 Ellery Street"/>
        <s v="866 Craigflower Rd"/>
        <s v="877 Goldstream Avenue"/>
        <s v="879 Esquimalt"/>
        <s v="880 McKenzie Ave"/>
        <s v="890 Academy Close"/>
        <s v="894 Vernon Avenue"/>
        <s v="895 Fort Street"/>
        <s v="898 Vernon Avneue"/>
        <s v="899 Darwin Avenue"/>
        <s v="903 Esquimalt Rd"/>
        <s v="906 Southgate Street"/>
        <s v="908 Market St"/>
        <s v="908 Pandora Avenue"/>
        <s v="909 Fairfield"/>
        <s v="909 Pendergast Street"/>
        <s v="911 Yates &amp; 990 View"/>
        <s v="914 Yates Street"/>
        <s v="915 Cook Street"/>
        <s v="919 Fort Street"/>
        <s v="919 Market"/>
        <s v="920 Hillside"/>
        <s v="925 Esquimalt Rd"/>
        <s v="931 Foul Bay Road"/>
        <s v="938 Dunford Ave"/>
        <s v="942 Preston Way"/>
        <s v="945 Reunion"/>
        <s v="950 Rockland Ave"/>
        <s v="955 Cook Street"/>
        <s v="955 Reunion"/>
        <s v="964 Heywood Avenue"/>
        <s v="971 Finlayson"/>
        <s v="971 Market St"/>
        <s v="9710 2nd Street"/>
        <s v="9762 Third Street"/>
        <s v="9810 Seventh Street"/>
        <s v="9818 Fourth Street"/>
        <s v="9824-9830 Fourth Street"/>
        <s v="9830 Second Street"/>
        <s v="9836 Second Street"/>
        <s v="9843 Second Street"/>
        <s v="9851 Seaport Place"/>
        <s v="9851 Second Street"/>
        <s v="9858 Fifth Street"/>
        <s v="9861 Fifth Street"/>
        <s v="9861 Third"/>
        <s v="9870 Second Street"/>
        <s v="9871 Second Street"/>
        <s v="9880 Fourth Street"/>
        <s v="9891 Seaport Place"/>
        <s v="990 Fort Street"/>
        <s v="9900 Fifth Street"/>
        <s v="9905 Fifth Street"/>
        <s v="9911 McDonald Park"/>
        <s v="9919 Fourth"/>
        <s v="9924 Third Street"/>
        <s v="9950 4th Street"/>
        <s v="9960 4th Street"/>
        <s v="9960 Third Street"/>
        <s v="9972 Third Street"/>
        <s v="9993 Fourth Street"/>
        <m/>
      </sharedItems>
    </cacheField>
    <cacheField name="PROPERTY MANAGEMENT COMPANY" numFmtId="0">
      <sharedItems containsBlank="1"/>
    </cacheField>
    <cacheField name="NOTES" numFmtId="0">
      <sharedItems containsBlank="1"/>
    </cacheField>
    <cacheField name="Price/month" numFmtId="0">
      <sharedItems containsString="0" containsBlank="1" containsNumber="1" minValue="45" maxValue="375"/>
    </cacheField>
    <cacheField name="Area" numFmtId="0">
      <sharedItems containsBlank="1"/>
    </cacheField>
    <cacheField name="start up date" numFmtId="0">
      <sharedItems containsDate="1" containsBlank="1" containsMixedTypes="1" minDate="2010-11-01T00:00:00" maxDate="2024-03-25T00:00:00"/>
    </cacheField>
    <cacheField name="STATUS- (ACTIVE, CANCELLED, ON HOLD)" numFmtId="0">
      <sharedItems containsBlank="1" count="4">
        <s v="ACTIVE"/>
        <s v="CANCELLED"/>
        <s v="ON HOLD"/>
        <m/>
      </sharedItems>
    </cacheField>
    <cacheField name="KEYS" numFmtId="0">
      <sharedItems containsBlank="1" containsMixedTypes="1" containsNumber="1" containsInteger="1" minValue="3" maxValue="461" count="439">
        <s v="NONE"/>
        <s v="UV 01"/>
        <s v="J 2101_x000a_KK9-F1"/>
        <s v="NA 1001_x000a_K2-F1"/>
        <n v="358"/>
        <n v="146"/>
        <s v="At Reception"/>
        <n v="349"/>
        <s v="SC 03001"/>
        <s v="PB 4001"/>
        <s v="MN 5001"/>
        <s v="K 5001_x000a_K4"/>
        <n v="171"/>
        <s v="ZZ 6001_x000a_K3-F1"/>
        <n v="163"/>
        <s v="LT 7001"/>
        <s v="M 2101_x000a_K3"/>
        <n v="183"/>
        <s v="KQ 5101"/>
        <n v="93"/>
        <n v="111"/>
        <s v="CL 9101"/>
        <s v="JT 9101_x000a_K2"/>
        <n v="92"/>
        <s v="RT 0201_x000a_K2"/>
        <s v="WT 4201_x000a_K3"/>
        <s v="JD 5201_x000a_K5-F2"/>
        <s v="WS 6201_x000a_K4-F1"/>
        <s v="GT 0301"/>
        <s v="BA 1301_x000a_K2"/>
        <n v="435"/>
        <n v="445"/>
        <n v="424"/>
        <s v="SP 401_x000a_K1-F1"/>
        <n v="68"/>
        <s v="RR 1401"/>
        <n v="332"/>
        <n v="392"/>
        <n v="186"/>
        <s v="P 0501_x000a_K2"/>
        <s v="LM 5501"/>
        <s v="SM 7501"/>
        <n v="373"/>
        <n v="412"/>
        <n v="42"/>
        <n v="124"/>
        <n v="307"/>
        <s v="TM 0901"/>
        <s v="VS 7901"/>
        <n v="344"/>
        <n v="127"/>
        <s v="OP 1111"/>
        <s v="IW 5111_x000a_K6-G1"/>
        <s v="N/A"/>
        <n v="4"/>
        <n v="321"/>
        <n v="427"/>
        <n v="100"/>
        <n v="143"/>
        <s v="LD 6211"/>
        <s v="KEY AT SITE"/>
        <n v="162"/>
        <s v="PQ 3311"/>
        <n v="322"/>
        <n v="404"/>
        <n v="346"/>
        <n v="164"/>
        <s v="MA 5611_x000a_K2"/>
        <n v="340"/>
        <s v="K 6611_x000a_K3"/>
        <n v="368"/>
        <n v="108"/>
        <n v="366"/>
        <s v="CR 0811"/>
        <n v="386"/>
        <n v="409"/>
        <s v="FM 4911"/>
        <s v="No Key"/>
        <s v="OW 6911"/>
        <s v="AT 021_x000a_K3"/>
        <n v="133"/>
        <s v="CC 9021 _x000a_K4"/>
        <n v="180"/>
        <n v="136"/>
        <n v="405"/>
        <n v="178"/>
        <s v="CP 4321_x000a_K2"/>
        <s v="Key at Front Desk"/>
        <n v="137"/>
        <s v="TG 0521_x000a_K4"/>
        <s v="TA 2521_x000a_K2"/>
        <n v="408"/>
        <n v="101"/>
        <n v="306"/>
        <s v="OC 5721_x000a_K1"/>
        <n v="453"/>
        <n v="413"/>
        <s v="RA 0031_x000a_K2"/>
        <s v="YT 1031_x000a_K1"/>
        <s v="7/_x000a_153"/>
        <n v="339"/>
        <n v="3"/>
        <s v="CB 2131_x000a_K1-F2"/>
        <s v="XH 7131_x000a_K6"/>
        <s v="NA 9131"/>
        <n v="161"/>
        <n v="382"/>
        <n v="173"/>
        <n v="454"/>
        <s v="DS 7331"/>
        <n v="447"/>
        <s v="SA 0531"/>
        <n v="174"/>
        <s v="PP 8631"/>
        <s v="UC 9631_x000a_K2"/>
        <n v="30"/>
        <n v="452"/>
        <s v="BR 0041"/>
        <s v="ZT 7041_x000a_K2"/>
        <s v="GS 7041_x000a_K6"/>
        <n v="461"/>
        <s v="SC 9141_x000a_K2-F1"/>
        <n v="396"/>
        <s v="IT 3341_x000a_K3"/>
        <n v="395"/>
        <s v="H 6341_x000a_K1-F1"/>
        <n v="141"/>
        <n v="112"/>
        <s v="LD 1641"/>
        <s v="SA 3841"/>
        <n v="138"/>
        <n v="347"/>
        <s v="LA 0941"/>
        <s v="LL 1051_x000a_K2"/>
        <s v="140?"/>
        <s v="06"/>
        <n v="147"/>
        <s v="BT 0151_x000a_K6"/>
        <n v="95"/>
        <s v="onsite contact"/>
        <n v="97"/>
        <n v="96"/>
        <n v="107"/>
        <n v="60"/>
        <s v="OO 0551_x000a_K2"/>
        <s v="LY 0551"/>
        <s v="CJ 5551_x000a_[K2]"/>
        <n v="329"/>
        <n v="74"/>
        <s v="W 1851_x000a_K2"/>
        <n v="364"/>
        <s v="PG 5951_x000a_K1"/>
        <s v="PT061 _x000a_K3-F1"/>
        <n v="56"/>
        <s v="DD 5161_x000a_K2-F1"/>
        <n v="330"/>
        <s v="G 5561_x000a_K2"/>
        <s v="BR 5561"/>
        <n v="167"/>
        <n v="336"/>
        <n v="335"/>
        <s v="HC 8761_x000a_K2"/>
        <s v="QL 0271_x000a_K2"/>
        <s v="P 1271_x000a_K4"/>
        <n v="52"/>
        <n v="157"/>
        <n v="158"/>
        <s v="FH 9081"/>
        <n v="379"/>
        <s v="Z 1281_x000a_K5"/>
        <s v="OB 1481"/>
        <s v="B 881_x000a_K4-F1"/>
        <s v="FM 1091"/>
        <s v="MH 3091"/>
        <n v="175"/>
        <n v="384"/>
        <s v="AZ 0591_x000a_K3-F2"/>
        <n v="181"/>
        <s v="F 5791_x000a_K3"/>
        <n v="177"/>
        <n v="362"/>
        <s v="P 302"/>
        <s v="WB 0402"/>
        <s v="CH 5402_x000a_K2"/>
        <s v="C 602_x000a_K2"/>
        <n v="428"/>
        <n v="338"/>
        <s v="Q 902_x000a_K4"/>
        <n v="419"/>
        <n v="390"/>
        <n v="305"/>
        <s v="RG 6312"/>
        <n v="165"/>
        <s v="AQ 512_x000a_[K2,F1]"/>
        <n v="170"/>
        <n v="155"/>
        <n v="367"/>
        <n v="446"/>
        <n v="134"/>
        <n v="62"/>
        <s v="GT 1122_x000a_K2w"/>
        <n v="156"/>
        <m/>
        <s v="E 0522_x000a_K4"/>
        <s v="Call for access"/>
        <n v="429"/>
        <s v="Z 032_x000a_K1"/>
        <s v="D 032_x000a_K2"/>
        <s v="BV 1132"/>
        <n v="377"/>
        <s v="CK 0332"/>
        <s v="BP 9332"/>
        <n v="411"/>
        <n v="434"/>
        <n v="63"/>
        <n v="416"/>
        <s v="HS 7242"/>
        <s v="VW 3342"/>
        <s v="IL 0442"/>
        <n v="359"/>
        <n v="444"/>
        <s v="ON SITE"/>
        <n v="391"/>
        <n v="407"/>
        <s v="AQ 1152"/>
        <s v="DS 2152"/>
        <s v="CH 0487"/>
        <n v="35"/>
        <n v="98"/>
        <n v="73"/>
        <s v="WS 5062_x000a_K3"/>
        <n v="47"/>
        <n v="26"/>
        <s v="BC 6262"/>
        <s v="KT 1362"/>
        <n v="456"/>
        <s v="QR 7462"/>
        <n v="342"/>
        <n v="201"/>
        <n v="431"/>
        <n v="168"/>
        <n v="372"/>
        <s v="CM 5813"/>
        <n v="151"/>
        <n v="432"/>
        <n v="418"/>
        <n v="176"/>
        <s v="T 082_x000a_K3"/>
        <s v="VA 382_x000a_K3-F1"/>
        <s v="TP 0382"/>
        <n v="58"/>
        <n v="433"/>
        <n v="331"/>
        <s v="CD 8003"/>
        <s v="GH 5403"/>
        <s v="BQ 13_x000a_[K1]"/>
        <n v="121"/>
        <n v="438"/>
        <n v="437"/>
        <s v="IB 1223"/>
        <s v="MG 323_x000a_[K2]"/>
        <s v="RA 5523"/>
        <s v="PP 823_x000a_K7"/>
        <n v="75"/>
        <n v="333"/>
        <s v="CM 733"/>
        <n v="352"/>
        <s v="RS 0043"/>
        <n v="67"/>
        <n v="123"/>
        <n v="442"/>
        <s v="RG 0163"/>
        <s v="OS 463"/>
        <n v="172"/>
        <s v="TC 0883"/>
        <s v="402 (in extra binder no R4 ring)"/>
        <s v="SB 4193"/>
        <s v="C 5193_x000a_K2"/>
        <s v="MS 9493"/>
        <s v="HL 8593"/>
        <n v="145"/>
        <s v="TBD"/>
        <s v="CO 604"/>
        <s v="EF 014"/>
        <s v="WP 4414"/>
        <s v="R 514_x000a_K2"/>
        <s v="U 514_x000a_K3"/>
        <n v="104"/>
        <s v="ET 024_x000a_K1-F1"/>
        <n v="119"/>
        <s v="NO KEYS"/>
        <n v="169"/>
        <n v="61"/>
        <s v="V 534_x000a_K2"/>
        <n v="370"/>
        <s v="RS 044"/>
        <s v="CW 0244"/>
        <s v="BT 4944_x000a_[K7]"/>
        <n v="120"/>
        <s v="KL 8764"/>
        <s v="TB 074_x000a_K3"/>
        <s v="443 _x000a_(Ring 3) "/>
        <s v="CT 205_x000a_K3"/>
        <s v="QB 505"/>
        <n v="148"/>
        <n v="383"/>
        <n v="152"/>
        <s v="VC 0015_x000a_[K1]"/>
        <s v="HA 615_x000a_K3"/>
        <s v="YZ 715"/>
        <n v="423"/>
        <n v="403"/>
        <n v="179"/>
        <s v="FA 935"/>
        <s v="DR 045"/>
        <n v="401"/>
        <s v="HD 645"/>
        <s v="AB 55"/>
        <s v="400*"/>
        <n v="381"/>
        <n v="455"/>
        <s v="FT 06_x000a_K10"/>
        <s v="MC006"/>
        <s v="N 506_x000a_K3"/>
        <s v="FS 326_x000a_[K1]"/>
        <n v="448"/>
        <n v="436"/>
        <n v="343"/>
        <s v="BL 446"/>
        <s v="FB 056_x000a_K2"/>
        <s v="JP 156"/>
        <s v="QA 556"/>
        <s v="CW 556_x000a_K1-F2"/>
        <s v="MPW 366_x000a_K8-G1"/>
        <s v="BB 9466"/>
        <s v="O 076_x000a_K2-F1"/>
        <s v="OF 2776"/>
        <s v="MEET KEN COOPER"/>
        <s v="H 307_x000a_K4"/>
        <s v="R 527_x000a_K6-F1"/>
        <s v="NO 017"/>
        <s v="LW 217_x000a_K2-F1"/>
        <s v="BPV 1617"/>
        <n v="69"/>
        <s v="JS 227"/>
        <s v="LF 327"/>
        <s v="FI 727_x000a_K4-F1"/>
        <s v="TE 827"/>
        <n v="149"/>
        <n v="326"/>
        <s v="BL 437_x000a_K1"/>
        <s v="SH 837"/>
        <s v="RF 747"/>
        <s v="CP 057_x000a_K1"/>
        <n v="398"/>
        <s v="ND 067"/>
        <n v="388"/>
        <s v="LA 567"/>
        <s v="DP 077_x000a_K6-F1"/>
        <n v="328"/>
        <s v="TS 777_x000a_K3-F1"/>
        <n v="184"/>
        <n v="327"/>
        <s v="_x000a_CN 087"/>
        <s v="324B"/>
        <n v="421"/>
        <s v="324A"/>
        <s v="Y 8_x000a_K10"/>
        <s v="TH 008_x000a_K1"/>
        <s v="DC 308"/>
        <n v="399"/>
        <s v="N 018_x000a_K1"/>
        <n v="337"/>
        <s v="TO 818"/>
        <n v="353"/>
        <n v="51"/>
        <n v="154"/>
        <s v="460_x000a_[K6]"/>
        <s v="IM 138_x000a_K1"/>
        <s v="YC 638_x000a_K1-F1"/>
        <s v="E 838_x000a_K2-F1"/>
        <n v="414"/>
        <n v="122"/>
        <n v="450"/>
        <s v="V 448_x000a_K1-F1"/>
        <s v="TW 548_x000a_K1-F1"/>
        <n v="11"/>
        <n v="397"/>
        <n v="144"/>
        <n v="449"/>
        <s v="LT 778_x000a_K2"/>
        <n v="430"/>
        <s v="S 098_x000a_K2"/>
        <s v="CG 498"/>
        <n v="71"/>
        <n v="457"/>
        <s v="HT 609_x000a_K2"/>
        <s v="MS 809"/>
        <s v="PD 809"/>
        <s v="GT 909"/>
        <s v="HG 099_x000a_K7"/>
        <s v="PG 419_x000a_K2"/>
        <n v="185"/>
        <n v="131"/>
        <n v="376"/>
        <s v="385 _x000a_(K2)"/>
        <n v="451"/>
        <s v="AA 139_x000a_K1"/>
        <s v="TD 839_x000a_K3"/>
        <s v="RL 249_x000a_K3"/>
        <n v="459"/>
        <s v="VT 059_x000a_K2"/>
        <n v="50"/>
        <s v="WD 469"/>
        <s v="FG 179"/>
        <s v="MT 179"/>
        <n v="374"/>
        <s v="HD 2679"/>
        <s v="MM 0189"/>
        <s v="OR 8189"/>
        <s v="TA 0389"/>
        <n v="355"/>
        <s v="SC 3489"/>
        <s v="SEA 1598"/>
        <n v="415"/>
        <n v="360"/>
        <n v="354"/>
        <n v="441"/>
        <n v="389"/>
        <n v="357"/>
        <n v="380"/>
        <n v="159"/>
        <n v="369"/>
        <s v="FS 5099"/>
        <s v="FT 9199"/>
        <s v="IO 4299"/>
        <n v="350"/>
        <n v="375"/>
        <n v="417"/>
      </sharedItems>
    </cacheField>
    <cacheField name="TEST DAY" numFmtId="0">
      <sharedItems containsBlank="1" count="21">
        <s v="TU1-R6"/>
        <s v="TU2-R18"/>
        <s v="W1-R7"/>
        <s v="F1-R13"/>
        <s v="TU2-R17"/>
        <s v="F1-R19"/>
        <s v="M2-R15"/>
        <s v="M1-R3"/>
        <s v="W1-R8"/>
        <s v="W1-R10"/>
        <s v="TH1-R11"/>
        <s v="TH1-R20"/>
        <s v="M1-R1"/>
        <s v="M1-R2"/>
        <s v="TU2-R16"/>
        <s v="M2-R14"/>
        <s v="TU1-R5"/>
        <s v="W1-R9"/>
        <s v="TH1-R12"/>
        <s v="TU1-R4"/>
        <m/>
      </sharedItems>
    </cacheField>
    <cacheField name="ANNUAL" numFmtId="0">
      <sharedItems containsBlank="1"/>
    </cacheField>
    <cacheField name="Jan-24"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nver Fatt" refreshedDate="45882.528973842593" createdVersion="8" refreshedVersion="8" minRefreshableVersion="3" recordCount="619" xr:uid="{137269F3-2728-4AA4-8B83-3CC4567D34B4}">
  <cacheSource type="worksheet">
    <worksheetSource ref="A1:W1048576" sheet="Jan 2025 - Dec 2025"/>
  </cacheSource>
  <cacheFields count="22">
    <cacheField name="ADDRESS" numFmtId="0">
      <sharedItems containsBlank="1"/>
    </cacheField>
    <cacheField name="PROPERTY MANAGEMENT COMPANY" numFmtId="0">
      <sharedItems containsBlank="1"/>
    </cacheField>
    <cacheField name="NOTES" numFmtId="0">
      <sharedItems containsBlank="1" containsMixedTypes="1" containsNumber="1" containsInteger="1" minValue="5" maxValue="5"/>
    </cacheField>
    <cacheField name="Price/month" numFmtId="0">
      <sharedItems containsString="0" containsBlank="1" containsNumber="1" containsInteger="1" minValue="35" maxValue="375"/>
    </cacheField>
    <cacheField name="Area" numFmtId="0">
      <sharedItems containsBlank="1"/>
    </cacheField>
    <cacheField name="start up date" numFmtId="0">
      <sharedItems containsDate="1" containsBlank="1" containsMixedTypes="1" minDate="2010-11-01T00:00:00" maxDate="2025-08-26T00:00:00" count="145">
        <d v="2024-09-24T00:00:00"/>
        <d v="2014-04-01T00:00:00"/>
        <d v="2024-10-24T00:00:00"/>
        <d v="2018-08-01T00:00:00"/>
        <d v="2023-01-23T00:00:00"/>
        <d v="2025-07-25T00:00:00"/>
        <d v="2020-12-09T00:00:00"/>
        <d v="2021-02-01T00:00:00"/>
        <d v="2023-08-23T00:00:00"/>
        <m/>
        <d v="2025-02-25T00:00:00"/>
        <d v="2012-11-01T00:00:00"/>
        <d v="2025-02-24T00:00:00"/>
        <d v="2020-09-01T00:00:00"/>
        <d v="2023-11-23T00:00:00"/>
        <d v="2015-07-01T00:00:00"/>
        <d v="2016-04-16T00:00:00"/>
        <d v="2014-06-01T00:00:00"/>
        <d v="2023-04-01T00:00:00"/>
        <d v="2014-07-01T00:00:00"/>
        <d v="2023-09-23T00:00:00"/>
        <d v="2015-09-09T00:00:00"/>
        <d v="2023-04-23T00:00:00"/>
        <d v="2020-03-01T00:00:00"/>
        <d v="2023-06-01T00:00:00"/>
        <d v="2024-08-01T00:00:00"/>
        <d v="2021-12-29T00:00:00"/>
        <d v="2025-04-25T00:00:00"/>
        <d v="2016-11-15T00:00:00"/>
        <d v="2024-02-24T00:00:00"/>
        <d v="2025-06-25T00:00:00"/>
        <d v="2021-07-01T00:00:00"/>
        <d v="2012-09-01T00:00:00"/>
        <d v="2024-09-04T00:00:00"/>
        <d v="2023-09-01T00:00:00"/>
        <d v="2024-08-23T00:00:00"/>
        <d v="2025-08-25T00:00:00"/>
        <d v="2024-06-05T00:00:00"/>
        <d v="2024-11-24T00:00:00"/>
        <d v="2015-01-01T00:00:00"/>
        <d v="2021-04-01T00:00:00"/>
        <d v="2021-06-01T00:00:00"/>
        <d v="2020-12-20T00:00:00"/>
        <d v="2025-01-01T00:00:00"/>
        <d v="2024-11-23T00:00:00"/>
        <d v="2021-05-21T00:00:00"/>
        <d v="2019-02-01T00:00:00"/>
        <d v="2024-05-24T00:00:00"/>
        <d v="2020-12-02T00:00:00"/>
        <d v="2010-11-01T00:00:00"/>
        <d v="2022-08-01T00:00:00"/>
        <d v="2015-02-01T00:00:00"/>
        <d v="2022-07-01T00:00:00"/>
        <d v="2020-06-20T00:00:00"/>
        <d v="2023-12-06T00:00:00"/>
        <d v="2023-12-23T00:00:00"/>
        <d v="2021-11-01T00:00:00"/>
        <d v="2025-05-25T00:00:00"/>
        <d v="2015-09-01T00:00:00"/>
        <d v="2016-12-15T00:00:00"/>
        <d v="2017-04-01T00:00:00"/>
        <d v="2020-02-01T00:00:00"/>
        <d v="2018-11-18T00:00:00"/>
        <d v="2021-03-23T00:00:00"/>
        <d v="2020-01-01T00:00:00"/>
        <d v="2025-03-25T00:00:00"/>
        <d v="2024-03-24T00:00:00"/>
        <d v="2023-05-01T00:00:00"/>
        <d v="2020-08-01T00:00:00"/>
        <d v="2014-08-01T00:00:00"/>
        <d v="2024-06-24T00:00:00"/>
        <d v="2022-11-01T00:00:00"/>
        <d v="2019-12-01T00:00:00"/>
        <d v="2016-07-07T00:00:00"/>
        <d v="2020-12-24T00:00:00"/>
        <d v="2013-06-01T00:00:00"/>
        <d v="2020-02-20T00:00:00"/>
        <d v="2018-10-18T00:00:00"/>
        <d v="2013-07-01T00:00:00"/>
        <d v="2024-12-24T00:00:00"/>
        <d v="2024-08-24T00:00:00"/>
        <d v="2021-08-21T00:00:00"/>
        <d v="2021-08-01T00:00:00"/>
        <d v="2021-09-21T00:00:00"/>
        <d v="2023-07-23T00:00:00"/>
        <d v="2024-04-24T00:00:00"/>
        <d v="2024-06-01T00:00:00"/>
        <d v="2019-09-01T00:00:00"/>
        <s v="April"/>
        <d v="2020-08-20T00:00:00"/>
        <d v="2023-01-24T00:00:00"/>
        <d v="2022-09-01T00:00:00"/>
        <d v="2020-06-01T00:00:00"/>
        <d v="2023-03-01T00:00:00"/>
        <d v="2021-01-01T00:00:00"/>
        <d v="2015-12-15T00:00:00"/>
        <d v="2017-11-01T00:00:00"/>
        <d v="2021-05-01T00:00:00"/>
        <d v="2017-07-17T00:00:00"/>
        <d v="2021-01-21T00:00:00"/>
        <s v="December"/>
        <d v="2021-11-21T00:00:00"/>
        <d v="2024-07-01T00:00:00"/>
        <d v="2020-05-20T00:00:00"/>
        <d v="2016-06-01T00:00:00"/>
        <d v="2016-01-01T00:00:00"/>
        <d v="2020-12-01T00:00:00"/>
        <d v="2023-01-02T00:00:00"/>
        <d v="2019-06-01T00:00:00"/>
        <d v="2021-03-01T00:00:00"/>
        <d v="2024-01-24T00:00:00"/>
        <d v="2025-04-01T00:00:00"/>
        <s v="-"/>
        <d v="2023-05-23T00:00:00"/>
        <d v="2018-09-18T00:00:00"/>
        <d v="2024-07-24T00:00:00"/>
        <d v="2013-03-01T00:00:00"/>
        <d v="2025-01-15T00:00:00"/>
        <d v="2020-11-01T00:00:00"/>
        <d v="2020-09-20T00:00:00"/>
        <d v="2021-01-12T00:00:00"/>
        <s v="Restart Nov/22"/>
        <d v="2024-09-01T00:00:00"/>
        <d v="2016-09-01T00:00:00"/>
        <d v="2012-06-01T00:00:00"/>
        <d v="2015-08-21T00:00:00"/>
        <d v="2014-01-15T00:00:00"/>
        <d v="2023-07-01T00:00:00"/>
        <d v="2013-12-01T00:00:00"/>
        <d v="2015-11-04T00:00:00"/>
        <d v="2018-05-01T00:00:00"/>
        <d v="2021-01-13T00:00:00"/>
        <d v="2019-05-19T00:00:00"/>
        <d v="2018-10-05T00:00:00"/>
        <d v="2025-03-01T00:00:00"/>
        <s v="Oct-23"/>
        <s v="Jan"/>
        <d v="2024-01-01T00:00:00"/>
        <d v="2016-02-01T00:00:00"/>
        <d v="2023-10-23T00:00:00"/>
        <d v="2022-01-11T00:00:00"/>
        <d v="2017-02-01T00:00:00"/>
        <d v="2019-11-28T00:00:00"/>
        <d v="2022-06-01T00:00:00"/>
        <d v="2023-06-23T00:00:00"/>
      </sharedItems>
    </cacheField>
    <cacheField name="STATUS- (ACTIVE, CANCELLED, ON HOLD)" numFmtId="0">
      <sharedItems containsBlank="1" count="5">
        <s v="ACTIVE"/>
        <s v="CANCELLED"/>
        <s v="WAITING KEYS"/>
        <s v="ON HOLD"/>
        <m/>
      </sharedItems>
    </cacheField>
    <cacheField name="KEYS" numFmtId="0">
      <sharedItems containsBlank="1" containsMixedTypes="1" containsNumber="1" containsInteger="1" minValue="3" maxValue="461" count="518">
        <s v="NONE"/>
        <s v="UV 01"/>
        <s v="M 0001"/>
        <s v="D 2101"/>
        <s v="NA 1001_x000a_K2-F1"/>
        <n v="358"/>
        <s v="VG 71001"/>
        <n v="146"/>
        <s v="At Reception"/>
        <n v="349"/>
        <s v="SC 03001"/>
        <s v="PB 4001"/>
        <s v="MN 5001"/>
        <s v="K 5001_x000a_K4"/>
        <n v="171"/>
        <s v="HC 5001"/>
        <s v="ZZ 6001_x000a_K3-F1"/>
        <n v="163"/>
        <s v="LT 7001"/>
        <s v="OT 101"/>
        <s v="M 2101_x000a_K3"/>
        <n v="183"/>
        <s v="KQ 5101"/>
        <n v="93"/>
        <n v="111"/>
        <s v="CL 9101"/>
        <s v="ST 9101_x000a_K2"/>
        <n v="92"/>
        <s v="RT 0201_x000a_K2"/>
        <s v="WT 4201_x000a_K3"/>
        <s v="JD 5201_x000a_K5-F2"/>
        <s v="WS 6201_x000a_K4-F1"/>
        <s v="GT 0301"/>
        <s v="BA 1301_x000a_K2"/>
        <n v="435"/>
        <n v="445"/>
        <n v="424"/>
        <s v="SP 401_x000a_K1-F1"/>
        <n v="68"/>
        <s v="RR 1401"/>
        <n v="332"/>
        <n v="392"/>
        <n v="186"/>
        <s v="W 501"/>
        <s v="P 0501_x000a_K2"/>
        <s v="DN 02501"/>
        <s v="LM 5501"/>
        <s v="SM 7501"/>
        <n v="373"/>
        <n v="412"/>
        <n v="42"/>
        <n v="124"/>
        <n v="307"/>
        <s v="HJ 8801"/>
        <s v="A 901"/>
        <s v="TM 0901"/>
        <s v="VS 7901"/>
        <n v="344"/>
        <n v="127"/>
        <s v="MS 0111"/>
        <s v="OP 1111"/>
        <s v="IW 5111_x000a_K6-G1"/>
        <s v="N/A"/>
        <s v="B0211"/>
        <n v="4"/>
        <n v="321"/>
        <n v="427"/>
        <n v="100"/>
        <s v="MEET KEN COOPER"/>
        <s v="H 5211"/>
        <s v="LD 6211"/>
        <s v="KEY AT SITE"/>
        <s v="F 0311"/>
        <n v="162"/>
        <s v="PQ 3311"/>
        <s v="TY 7311"/>
        <n v="322"/>
        <s v="AH 0511"/>
        <n v="406"/>
        <n v="346"/>
        <s v="Pick keys at site (Lockbox)"/>
        <n v="164"/>
        <s v="MA 5611_x000a_K2"/>
        <n v="340"/>
        <s v="K 6611_x000a_K3"/>
        <n v="368"/>
        <n v="108"/>
        <n v="366"/>
        <s v="CR 0811"/>
        <n v="404"/>
        <n v="386"/>
        <n v="409"/>
        <s v="FM 4911"/>
        <s v="No Key"/>
        <s v="OW 6911"/>
        <s v="AT 021_x000a_K3"/>
        <m/>
        <n v="133"/>
        <s v="CC 9021 _x000a_K4"/>
        <s v="TT 0121"/>
        <n v="180"/>
        <s v="RP 7121"/>
        <n v="136"/>
        <s v="DR 2221"/>
        <s v="B4221"/>
        <s v="HJ 6221"/>
        <n v="405"/>
        <n v="440"/>
        <n v="178"/>
        <s v="CP 4321_x000a_K2"/>
        <s v="Key at Front Desk"/>
        <n v="137"/>
        <s v="TC 521"/>
        <s v="TG 0521_x000a_K4"/>
        <s v="TA 2521_x000a_K2"/>
        <n v="408"/>
        <n v="101"/>
        <n v="306"/>
        <s v="OC 5721_x000a_K1"/>
        <n v="453"/>
        <n v="413"/>
        <s v="RA 0031_x000a_K2"/>
        <s v="YT 1031_x000a_K1"/>
        <n v="153"/>
        <n v="339"/>
        <n v="3"/>
        <s v="CB 2131_x000a_K1-F2"/>
        <s v="XH 7131_x000a_K6"/>
        <s v="NA 9131"/>
        <n v="161"/>
        <s v="WF 1231"/>
        <n v="382"/>
        <n v="173"/>
        <s v="No keys"/>
        <n v="454"/>
        <s v="DS 7331"/>
        <n v="447"/>
        <s v="SA 0531"/>
        <n v="174"/>
        <s v="PP 8631"/>
        <s v="UC 9631_x000a_K2"/>
        <n v="30"/>
        <n v="452"/>
        <s v="BR 0041"/>
        <s v="DQ 0041"/>
        <s v="ZT 7041_x000a_K2"/>
        <s v="GS 7041_x000a_K6"/>
        <s v="FS 0141"/>
        <n v="461"/>
        <s v="SC 9141_x000a_K2-F1"/>
        <n v="396"/>
        <s v="IT 3341_x000a_K3"/>
        <n v="395"/>
        <s v="H 6341_x000a_K1-F1"/>
        <n v="141"/>
        <n v="112"/>
        <s v="LD 1641"/>
        <s v="FT 5641"/>
        <s v="SA 3841"/>
        <n v="138"/>
        <n v="347"/>
        <s v="LA 0941"/>
        <s v="LL 1051_x000a_K2"/>
        <n v="140"/>
        <s v="06"/>
        <n v="147"/>
        <s v="BT 0151_x000a_K6"/>
        <n v="95"/>
        <s v="onsite contact"/>
        <n v="97"/>
        <n v="96"/>
        <n v="107"/>
        <s v="TF 7251"/>
        <n v="60"/>
        <s v="OO 0551_x000a_K2"/>
        <s v="LY 0551"/>
        <s v="CJ 5551_x000a_[K2]"/>
        <n v="329"/>
        <n v="74"/>
        <s v="W 1851_x000a_K2"/>
        <n v="364"/>
        <s v="PG 5951_x000a_K1"/>
        <s v="PT061 _x000a_K3-F1"/>
        <n v="56"/>
        <s v="BC 5161"/>
        <n v="330"/>
        <s v="BO 3561"/>
        <s v="G 5561_x000a_K2"/>
        <s v="BR 5561"/>
        <n v="167"/>
        <n v="336"/>
        <n v="335"/>
        <s v="HC 8761_x000a_K2"/>
        <s v="QL 0271_x000a_K2"/>
        <s v="P 1271_x000a_K4"/>
        <n v="52"/>
        <n v="157"/>
        <n v="158"/>
        <n v="379"/>
        <s v="FH 9081"/>
        <s v="Z 1281_x000a_K5"/>
        <s v="KA 0381"/>
        <s v="OB 1481"/>
        <s v="B 881_x000a_K4-F1"/>
        <s v="FM 1091"/>
        <s v="MH 3091"/>
        <n v="175"/>
        <n v="384"/>
        <s v="AZ 0591_x000a_K3-F2"/>
        <n v="181"/>
        <s v="F 5791_x000a_K3"/>
        <s v="TF 0991"/>
        <n v="177"/>
        <n v="362"/>
        <s v="S 6002"/>
        <s v="P 302"/>
        <s v="WB 0402"/>
        <s v="CH 5402_x000a_K2"/>
        <s v="C 602_x000a_K2"/>
        <n v="428"/>
        <n v="338"/>
        <s v="Q 902_x000a_K4"/>
        <n v="419"/>
        <n v="390"/>
        <n v="305"/>
        <s v="RG 6312"/>
        <n v="165"/>
        <s v="AQ 512_x000a_[K2,F1]"/>
        <n v="170"/>
        <n v="155"/>
        <s v="H 1612"/>
        <s v="C 712"/>
        <n v="367"/>
        <n v="446"/>
        <n v="134"/>
        <n v="62"/>
        <s v="DA 0122"/>
        <s v="GT 1122_x000a_K2w"/>
        <n v="156"/>
        <n v="301"/>
        <s v="LB 522"/>
        <s v="E 0522_x000a_K4"/>
        <s v="Call for access"/>
        <n v="429"/>
        <s v="Z 032_x000a_K1"/>
        <s v="D 032_x000a_K2"/>
        <s v="BV 1132"/>
        <n v="377"/>
        <n v="425"/>
        <s v="CK 0332"/>
        <s v="BP 9332"/>
        <n v="411"/>
        <s v="CG 532"/>
        <n v="434"/>
        <n v="63"/>
        <n v="416"/>
        <s v="HS 7242"/>
        <s v="VW 3342"/>
        <s v="IL 0442"/>
        <n v="359"/>
        <n v="444"/>
        <n v="407"/>
        <s v="ON SITE"/>
        <n v="391"/>
        <s v="WG 052"/>
        <s v="AQ 1152"/>
        <s v="DS 2152"/>
        <s v="CH 0487"/>
        <n v="35"/>
        <s v="VB 0552"/>
        <n v="98"/>
        <s v="BD 0852"/>
        <n v="73"/>
        <s v="WS 5062_x000a_K3"/>
        <n v="47"/>
        <n v="26"/>
        <s v="BC 6262"/>
        <s v="KC 0362"/>
        <s v="KT 1362"/>
        <n v="456"/>
        <s v="KC 6462"/>
        <s v="QR 7462"/>
        <n v="342"/>
        <n v="201"/>
        <n v="431"/>
        <n v="168"/>
        <n v="372"/>
        <s v="S 8172"/>
        <s v="DQ 7472"/>
        <s v="KJ 9472"/>
        <s v="CM 5813"/>
        <n v="151"/>
        <n v="418"/>
        <s v="DQ 5872"/>
        <n v="176"/>
        <s v="T 082_x000a_K3"/>
        <s v="QU 1282"/>
        <s v="VA 382_x000a_K3-F1"/>
        <s v="TP 0382"/>
        <n v="58"/>
        <s v="433_x000a_F-1"/>
        <n v="331"/>
        <s v="DQ 1682"/>
        <s v="Q 1392"/>
        <s v="CK 5003"/>
        <s v="CD 8003"/>
        <s v="OC3303"/>
        <s v="OC5303"/>
        <s v="GH 5403"/>
        <s v="BQ 13_x000a_[K1]"/>
        <n v="121"/>
        <s v="AT 7506"/>
        <n v="438"/>
        <n v="437"/>
        <s v="IB 1223"/>
        <s v="A 6223"/>
        <s v="MG 323_x000a_[K2]"/>
        <s v="RA 5523"/>
        <s v="G 7723_x000a_K5lrg+7sm"/>
        <s v="PP 823_x000a_K7"/>
        <n v="75"/>
        <n v="333"/>
        <s v="CM 733"/>
        <n v="352"/>
        <s v="RS 0043"/>
        <s v="AL 143"/>
        <n v="67"/>
        <s v="SG 443"/>
        <s v="BL 547"/>
        <n v="123"/>
        <n v="442"/>
        <s v="SL 063"/>
        <s v="G 063"/>
        <s v="RG 0163"/>
        <s v="OS 463"/>
        <s v="RH 4273"/>
        <n v="172"/>
        <s v="TC 0883"/>
        <s v="402 (only key in R17 bag)"/>
        <s v="SB 4193"/>
        <s v="C 5193_x000a_K2"/>
        <s v="MS 9493"/>
        <s v="HD 8593"/>
        <s v="DQ 6204"/>
        <s v="HS 0304"/>
        <s v="DQ 6304"/>
        <n v="145"/>
        <s v="ND 404"/>
        <s v="EF 014"/>
        <s v="WP 4414"/>
        <s v="R 514_x000a_K2"/>
        <s v="U 514_x000a_K3"/>
        <n v="104"/>
        <s v="ET 024_x000a_K1-F1"/>
        <s v="VV 124"/>
        <n v="119"/>
        <s v="CG 524"/>
        <n v="169"/>
        <n v="61"/>
        <s v="V 534_x000a_K2"/>
        <n v="370"/>
        <s v="RS 044"/>
        <s v="CW 0244"/>
        <s v="BT 4944_x000a_[K7]"/>
        <n v="120"/>
        <s v="KL 8764"/>
        <s v="TB 074_x000a_K3"/>
        <s v="SB 394"/>
        <s v="-"/>
        <s v="443 _x000a_(Ring 3) "/>
        <s v="CT 205_x000a_K3"/>
        <s v="QB 505"/>
        <n v="148"/>
        <n v="383"/>
        <n v="152"/>
        <s v="VC 0015_x000a_[K1]"/>
        <s v="HA 615_x000a_K3"/>
        <s v="YZ 715"/>
        <n v="423"/>
        <n v="403"/>
        <s v="C425"/>
        <s v="BW 135"/>
        <n v="179"/>
        <s v="WS 2335"/>
        <s v="FA 935"/>
        <s v="DR 045"/>
        <s v="YB 045"/>
        <n v="401"/>
        <s v="HD 645"/>
        <s v="AB 55"/>
        <s v="400*"/>
        <n v="381"/>
        <n v="455"/>
        <s v="TN 565"/>
        <s v="FT 06_x000a_K10"/>
        <s v="MC006"/>
        <s v="N 506_x000a_K3"/>
        <s v="G 216"/>
        <s v="QS 416"/>
        <s v="DA 226"/>
        <s v="FS 326_x000a_[K1]"/>
        <n v="448"/>
        <n v="436"/>
        <n v="343"/>
        <s v="LD 636"/>
        <s v="SM 046"/>
        <s v="BL 446"/>
        <s v="FB 056_x000a_K2"/>
        <s v="JP 156"/>
        <s v="GD 456"/>
        <s v="QA 556"/>
        <s v="CW 556_x000a_K1-F2"/>
        <s v="MPW 366_x000a_K8-G1"/>
        <s v="BB 9466"/>
        <s v="O 076_x000a_K2-F1"/>
        <s v="OF 2776"/>
        <s v="AR 186"/>
        <s v="H 307_x000a_K4"/>
        <s v="VB 8807"/>
        <s v="R 527_x000a_K6-F1"/>
        <s v="NO 017"/>
        <s v="HD 117"/>
        <s v="LW 217_x000a_K2-F1"/>
        <s v="BPV 1617"/>
        <n v="69"/>
        <s v="JS 227"/>
        <s v="LF 327"/>
        <s v="FI 727_x000a_K4-F1"/>
        <s v="TE 827"/>
        <n v="149"/>
        <n v="326"/>
        <s v="BL 437_x000a_K1"/>
        <s v="SH 837"/>
        <s v="RF 747"/>
        <s v="CP 057_x000a_K1"/>
        <n v="398"/>
        <s v="ND 067"/>
        <s v="SC1167"/>
        <n v="327"/>
        <s v="LA 567"/>
        <s v="DP 077_x000a_K6-F1"/>
        <s v="TS 777_x000a_K3-F1"/>
        <n v="184"/>
        <s v="CN 087"/>
        <n v="421"/>
        <s v="Y 8_x000a_K10"/>
        <s v="TH 008_x000a_K1"/>
        <s v="DC 308"/>
        <n v="399"/>
        <s v="N 018_x000a_K1"/>
        <n v="337"/>
        <s v="TO 818"/>
        <n v="353"/>
        <n v="51"/>
        <s v="F 928"/>
        <n v="154"/>
        <s v="IM 138_x000a_K1"/>
        <s v="YC 638_x000a_K1-F1"/>
        <s v="E 838_x000a_K2-F1"/>
        <n v="414"/>
        <n v="122"/>
        <n v="450"/>
        <s v="V 448_x000a_K1-F1"/>
        <s v="TW 548_x000a_K1-F1"/>
        <n v="11"/>
        <n v="397"/>
        <n v="144"/>
        <n v="449"/>
        <s v="KP 578"/>
        <s v="LT 778_x000a_K2"/>
        <n v="430"/>
        <s v="S 098_x000a_K2"/>
        <s v="CG 498"/>
        <n v="71"/>
        <n v="457"/>
        <s v="HT 609_x000a_K2"/>
        <s v="MS 809"/>
        <s v="PD 809"/>
        <s v="GT 909"/>
        <s v="HG 099_x000a_K7"/>
        <s v="KK 219"/>
        <s v="PG 419_x000a_K2"/>
        <n v="185"/>
        <n v="131"/>
        <n v="376"/>
        <s v="385 _x000a_(K2)"/>
        <n v="451"/>
        <s v="AA 139_x000a_K1"/>
        <s v="TD 839_x000a_K3"/>
        <s v="RL 249_x000a_K3"/>
        <n v="459"/>
        <s v="VT 059_x000a_K2"/>
        <n v="50"/>
        <s v="WD 469"/>
        <s v="FG 179"/>
        <n v="374"/>
        <s v="HD 2679"/>
        <s v="MM 0189"/>
        <s v="TA 0389"/>
        <n v="355"/>
        <s v="ZM 489"/>
        <s v="SC 3489"/>
        <s v="SEA 1598"/>
        <n v="415"/>
        <n v="360"/>
        <n v="354"/>
        <n v="441"/>
        <n v="389"/>
        <n v="357"/>
        <n v="380"/>
        <n v="159"/>
        <n v="369"/>
        <s v="FS 5099"/>
        <s v="FT 9199"/>
        <s v="IO 4299"/>
        <n v="350"/>
        <n v="375"/>
        <n v="417"/>
      </sharedItems>
    </cacheField>
    <cacheField name="TEST DAY" numFmtId="0">
      <sharedItems containsBlank="1" count="24">
        <s v="TU1-R4"/>
        <s v="W1-R7"/>
        <s v="W1-R6"/>
        <s v="TH2-R15"/>
        <s v="F2-R16"/>
        <s v="TU3-R18"/>
        <s v="M1-R1"/>
        <s v="TH1-R9"/>
        <s v="M1-R2"/>
        <s v="W3-R20"/>
        <s v="TH1-R8"/>
        <s v="M1-R3"/>
        <s v="-"/>
        <s v="TU2-R12"/>
        <s v="M2-R11"/>
        <s v="TU1-R5"/>
        <s v="TU2-R13"/>
        <s v="W2-R22"/>
        <s v="TH3-R21"/>
        <s v="M3-R17"/>
        <s v="W2-R14"/>
        <s v="F1-R10"/>
        <s v="TU3-R19"/>
        <m/>
      </sharedItems>
    </cacheField>
    <cacheField name="ANNUAL" numFmtId="0">
      <sharedItems containsBlank="1" count="15">
        <s v="May"/>
        <s v="June"/>
        <s v="October"/>
        <s v="February"/>
        <s v="September"/>
        <s v="January"/>
        <s v="December"/>
        <s v="March"/>
        <s v="August"/>
        <s v="November"/>
        <s v="April"/>
        <s v="July"/>
        <s v="T.O"/>
        <m/>
        <s v="  "/>
      </sharedItems>
    </cacheField>
    <cacheField name="Jan-25" numFmtId="0">
      <sharedItems containsBlank="1" count="5">
        <s v="Y"/>
        <s v="X"/>
        <s v="ANNUAL"/>
        <s v="Y &amp; ANNUAL"/>
        <m/>
      </sharedItems>
    </cacheField>
    <cacheField name="Feb-25" numFmtId="0">
      <sharedItems containsBlank="1" count="6">
        <s v="Y"/>
        <s v="X"/>
        <s v="ANNUAL"/>
        <s v="Y &amp; ANNUAL"/>
        <s v=" ANNUAL"/>
        <m/>
      </sharedItems>
    </cacheField>
    <cacheField name="Mar-25" numFmtId="0">
      <sharedItems containsBlank="1" count="4">
        <s v="Y"/>
        <s v="ANNUAL"/>
        <s v="X"/>
        <m/>
      </sharedItems>
    </cacheField>
    <cacheField name="Apr-25" numFmtId="0">
      <sharedItems containsBlank="1" count="4">
        <s v="Y"/>
        <s v="X"/>
        <s v="ANNUAL"/>
        <m/>
      </sharedItems>
    </cacheField>
    <cacheField name="May-25" numFmtId="0">
      <sharedItems containsBlank="1"/>
    </cacheField>
    <cacheField name="Jun-25" numFmtId="0">
      <sharedItems containsBlank="1"/>
    </cacheField>
    <cacheField name="Jul-25" numFmtId="0">
      <sharedItems containsBlank="1" count="4">
        <s v="Y"/>
        <s v="X"/>
        <s v="ANNUAL"/>
        <m/>
      </sharedItems>
    </cacheField>
    <cacheField name="Aug-25" numFmtId="0">
      <sharedItems containsBlank="1" count="4">
        <s v="Y"/>
        <s v="X"/>
        <m/>
        <s v="ANNUAL"/>
      </sharedItems>
    </cacheField>
    <cacheField name="Sep-25" numFmtId="0">
      <sharedItems containsBlank="1" count="3">
        <m/>
        <s v="ANNUAL"/>
        <s v="Y"/>
      </sharedItems>
    </cacheField>
    <cacheField name="Oct-25" numFmtId="0">
      <sharedItems containsNonDate="0" containsString="0" containsBlank="1" count="1">
        <m/>
      </sharedItems>
    </cacheField>
    <cacheField name="Nov-25" numFmtId="0">
      <sharedItems containsNonDate="0" containsString="0" containsBlank="1" count="1">
        <m/>
      </sharedItems>
    </cacheField>
    <cacheField name="Dec-25" numFmtId="0">
      <sharedItems containsNonDate="0" containsString="0" containsBlank="1" count="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1">
  <r>
    <x v="0"/>
    <x v="0"/>
    <x v="0"/>
    <x v="0"/>
    <x v="0"/>
    <x v="0"/>
    <s v="Feb 2013 - start CRA- EL &amp; EXT check"/>
    <x v="0"/>
    <x v="0"/>
    <x v="0"/>
    <x v="0"/>
    <x v="0"/>
    <s v="Y"/>
    <s v="Y"/>
    <s v="Y"/>
    <s v="Y"/>
    <s v="Y"/>
    <x v="0"/>
    <s v="Y"/>
    <s v="Y"/>
    <s v="Y"/>
    <s v="Y"/>
    <s v="Y"/>
    <s v="Y"/>
  </r>
  <r>
    <x v="1"/>
    <x v="0"/>
    <x v="0"/>
    <x v="0"/>
    <x v="0"/>
    <x v="1"/>
    <m/>
    <x v="0"/>
    <x v="1"/>
    <x v="1"/>
    <x v="1"/>
    <x v="1"/>
    <s v="Y"/>
    <s v="Y"/>
    <s v="Y"/>
    <s v="Y"/>
    <s v="Y"/>
    <x v="1"/>
    <s v="A"/>
    <s v="Y"/>
    <s v="Y"/>
    <s v="Y"/>
    <s v="Y"/>
    <s v="Y"/>
  </r>
  <r>
    <x v="2"/>
    <x v="0"/>
    <x v="0"/>
    <x v="0"/>
    <x v="0"/>
    <x v="2"/>
    <s v="@ $112.50/mth"/>
    <x v="0"/>
    <x v="2"/>
    <x v="2"/>
    <x v="0"/>
    <x v="2"/>
    <s v="Y"/>
    <s v="Y"/>
    <s v="Y"/>
    <s v="Y"/>
    <s v="Y"/>
    <x v="1"/>
    <s v="Y"/>
    <s v="A"/>
    <s v="Y"/>
    <s v="Y"/>
    <s v="Y"/>
    <s v="Y"/>
  </r>
  <r>
    <x v="3"/>
    <x v="0"/>
    <x v="0"/>
    <x v="0"/>
    <x v="0"/>
    <x v="2"/>
    <m/>
    <x v="0"/>
    <x v="3"/>
    <x v="3"/>
    <x v="2"/>
    <x v="3"/>
    <s v="X"/>
    <s v="Y"/>
    <s v="Y"/>
    <s v="Y"/>
    <s v="Y"/>
    <x v="1"/>
    <s v="Y"/>
    <s v="Y"/>
    <s v="Y"/>
    <s v="Y"/>
    <s v="Y"/>
    <s v="A"/>
  </r>
  <r>
    <x v="4"/>
    <x v="0"/>
    <x v="0"/>
    <x v="0"/>
    <x v="0"/>
    <x v="3"/>
    <m/>
    <x v="0"/>
    <x v="4"/>
    <x v="4"/>
    <x v="2"/>
    <x v="4"/>
    <s v="Y"/>
    <s v="Y"/>
    <s v="Y"/>
    <s v="Y"/>
    <s v="Y"/>
    <x v="1"/>
    <s v="Y"/>
    <s v="A"/>
    <s v="Y"/>
    <s v="Y"/>
    <s v="Y"/>
    <s v="Y"/>
  </r>
  <r>
    <x v="5"/>
    <x v="0"/>
    <x v="0"/>
    <x v="0"/>
    <x v="0"/>
    <x v="4"/>
    <m/>
    <x v="0"/>
    <x v="5"/>
    <x v="5"/>
    <x v="3"/>
    <x v="5"/>
    <s v="Y"/>
    <s v="Y"/>
    <s v="A"/>
    <s v="Y"/>
    <s v="Y"/>
    <x v="1"/>
    <s v="Y"/>
    <s v="Y"/>
    <s v="Y"/>
    <s v="Y"/>
    <s v="Y"/>
    <s v="Y"/>
  </r>
  <r>
    <x v="6"/>
    <x v="0"/>
    <x v="0"/>
    <x v="0"/>
    <x v="0"/>
    <x v="4"/>
    <m/>
    <x v="0"/>
    <x v="6"/>
    <x v="6"/>
    <x v="3"/>
    <x v="6"/>
    <s v="Y"/>
    <s v="A"/>
    <s v="Y"/>
    <s v="Y"/>
    <s v="Y"/>
    <x v="1"/>
    <s v="Y"/>
    <s v="Y"/>
    <s v="Y"/>
    <s v="Y"/>
    <s v="Y"/>
    <s v="Y"/>
  </r>
  <r>
    <x v="7"/>
    <x v="0"/>
    <x v="0"/>
    <x v="0"/>
    <x v="0"/>
    <x v="4"/>
    <m/>
    <x v="0"/>
    <x v="7"/>
    <x v="7"/>
    <x v="3"/>
    <x v="7"/>
    <s v="Y"/>
    <s v="Y"/>
    <s v="Y"/>
    <s v="A"/>
    <s v="Y"/>
    <x v="1"/>
    <s v="Y"/>
    <s v="Y"/>
    <s v="Y"/>
    <s v="Y"/>
    <s v="Y"/>
    <s v="Y"/>
  </r>
  <r>
    <x v="8"/>
    <x v="0"/>
    <x v="0"/>
    <x v="0"/>
    <x v="0"/>
    <x v="4"/>
    <s v="New Nov 2012, was done by site."/>
    <x v="0"/>
    <x v="8"/>
    <x v="8"/>
    <x v="3"/>
    <x v="5"/>
    <s v="Y"/>
    <s v="Y"/>
    <s v="A"/>
    <s v="Y"/>
    <s v="Y"/>
    <x v="1"/>
    <s v="Y"/>
    <s v="Y"/>
    <s v="Y"/>
    <s v="Y"/>
    <s v="Y"/>
    <s v="Y"/>
  </r>
  <r>
    <x v="9"/>
    <x v="0"/>
    <x v="0"/>
    <x v="0"/>
    <x v="0"/>
    <x v="4"/>
    <s v="New March 2013"/>
    <x v="0"/>
    <x v="9"/>
    <x v="9"/>
    <x v="3"/>
    <x v="3"/>
    <s v="X"/>
    <s v="X"/>
    <s v="X"/>
    <s v="X"/>
    <s v="Y"/>
    <x v="1"/>
    <s v="Y"/>
    <s v="Y"/>
    <s v="Y"/>
    <s v="Y"/>
    <s v="Y"/>
    <s v="A"/>
  </r>
  <r>
    <x v="10"/>
    <x v="0"/>
    <x v="0"/>
    <x v="0"/>
    <x v="0"/>
    <x v="5"/>
    <s v="Inv.5830 pd to Oct.31/13 @ $40/mth"/>
    <x v="0"/>
    <x v="10"/>
    <x v="4"/>
    <x v="0"/>
    <x v="0"/>
    <s v="Y"/>
    <s v="Y"/>
    <s v="Y"/>
    <s v="Y"/>
    <s v="Y"/>
    <x v="0"/>
    <s v="Y"/>
    <s v="Y"/>
    <s v="Y"/>
    <s v="Y"/>
    <s v="Y"/>
    <s v="Y"/>
  </r>
  <r>
    <x v="11"/>
    <x v="0"/>
    <x v="0"/>
    <x v="0"/>
    <x v="0"/>
    <x v="6"/>
    <m/>
    <x v="0"/>
    <x v="11"/>
    <x v="10"/>
    <x v="0"/>
    <x v="8"/>
    <s v="Y"/>
    <s v="Y"/>
    <s v="Y"/>
    <s v="Y"/>
    <s v="Y"/>
    <x v="1"/>
    <s v="Y"/>
    <s v="Y"/>
    <s v="A"/>
    <s v="Y"/>
    <s v="Y"/>
    <s v="Y"/>
  </r>
  <r>
    <x v="12"/>
    <x v="0"/>
    <x v="0"/>
    <x v="0"/>
    <x v="0"/>
    <x v="6"/>
    <m/>
    <x v="0"/>
    <x v="12"/>
    <x v="11"/>
    <x v="3"/>
    <x v="9"/>
    <s v="Y"/>
    <s v="Y"/>
    <s v="Y"/>
    <s v="Y"/>
    <s v="Y"/>
    <x v="1"/>
    <s v="Y"/>
    <s v="Y"/>
    <s v="Y"/>
    <s v="Y"/>
    <s v="A"/>
    <s v="Y"/>
  </r>
  <r>
    <x v="13"/>
    <x v="0"/>
    <x v="0"/>
    <x v="0"/>
    <x v="0"/>
    <x v="6"/>
    <m/>
    <x v="0"/>
    <x v="13"/>
    <x v="12"/>
    <x v="3"/>
    <x v="7"/>
    <s v="Y"/>
    <s v="Y"/>
    <s v="Y"/>
    <s v="A"/>
    <s v="Y"/>
    <x v="1"/>
    <s v="Y"/>
    <s v="Y"/>
    <s v="Y"/>
    <s v="Y"/>
    <s v="Y"/>
    <s v="Y"/>
  </r>
  <r>
    <x v="14"/>
    <x v="0"/>
    <x v="0"/>
    <x v="0"/>
    <x v="0"/>
    <x v="6"/>
    <m/>
    <x v="0"/>
    <x v="14"/>
    <x v="5"/>
    <x v="2"/>
    <x v="10"/>
    <s v="Y"/>
    <s v="Y"/>
    <s v="Y"/>
    <s v="Y"/>
    <s v="A"/>
    <x v="1"/>
    <s v="Y"/>
    <s v="Y"/>
    <s v="Y"/>
    <s v="Y"/>
    <s v="Y"/>
    <s v="Y"/>
  </r>
  <r>
    <x v="15"/>
    <x v="0"/>
    <x v="0"/>
    <x v="0"/>
    <x v="0"/>
    <x v="7"/>
    <m/>
    <x v="0"/>
    <x v="15"/>
    <x v="1"/>
    <x v="1"/>
    <x v="5"/>
    <s v="Y"/>
    <s v="Y"/>
    <s v="A"/>
    <s v="Y"/>
    <s v="Y"/>
    <x v="1"/>
    <s v="Y"/>
    <s v="Y"/>
    <s v="Y"/>
    <s v="Y"/>
    <s v="Y"/>
    <s v="Y"/>
  </r>
  <r>
    <x v="16"/>
    <x v="0"/>
    <x v="0"/>
    <x v="0"/>
    <x v="0"/>
    <x v="7"/>
    <m/>
    <x v="0"/>
    <x v="16"/>
    <x v="13"/>
    <x v="0"/>
    <x v="3"/>
    <s v="Y"/>
    <s v="Y"/>
    <s v="Y"/>
    <s v="Y"/>
    <s v="Y"/>
    <x v="2"/>
    <s v="Y"/>
    <s v="Y"/>
    <s v="Y"/>
    <s v="Y"/>
    <s v="Y"/>
    <s v="A"/>
  </r>
  <r>
    <x v="17"/>
    <x v="0"/>
    <x v="0"/>
    <x v="0"/>
    <x v="0"/>
    <x v="8"/>
    <m/>
    <x v="0"/>
    <x v="17"/>
    <x v="14"/>
    <x v="0"/>
    <x v="9"/>
    <s v="Y"/>
    <s v="Y"/>
    <s v="Y"/>
    <s v="Y"/>
    <s v="Y"/>
    <x v="1"/>
    <s v="Y"/>
    <s v="Y"/>
    <s v="Y"/>
    <s v="Y"/>
    <s v="A"/>
    <s v="Y"/>
  </r>
  <r>
    <x v="18"/>
    <x v="0"/>
    <x v="0"/>
    <x v="0"/>
    <x v="0"/>
    <x v="8"/>
    <m/>
    <x v="0"/>
    <x v="18"/>
    <x v="12"/>
    <x v="0"/>
    <x v="1"/>
    <s v="Y"/>
    <s v="Y"/>
    <s v="Y"/>
    <s v="Y"/>
    <s v="Y"/>
    <x v="1"/>
    <s v="A"/>
    <s v="Y"/>
    <s v="Y"/>
    <s v="Y"/>
    <s v="Y"/>
    <s v="Y"/>
  </r>
  <r>
    <x v="19"/>
    <x v="1"/>
    <x v="1"/>
    <x v="1"/>
    <x v="1"/>
    <x v="8"/>
    <m/>
    <x v="0"/>
    <x v="19"/>
    <x v="3"/>
    <x v="3"/>
    <x v="4"/>
    <s v="Y"/>
    <s v="Y"/>
    <s v="Y"/>
    <s v="Y"/>
    <s v="Y"/>
    <x v="1"/>
    <s v="Y"/>
    <s v="A"/>
    <s v="Y"/>
    <s v="Y"/>
    <s v="Y"/>
    <s v="Y"/>
  </r>
  <r>
    <x v="20"/>
    <x v="0"/>
    <x v="0"/>
    <x v="0"/>
    <x v="0"/>
    <x v="8"/>
    <m/>
    <x v="0"/>
    <x v="20"/>
    <x v="15"/>
    <x v="3"/>
    <x v="6"/>
    <s v="Y"/>
    <s v="A"/>
    <s v="Y"/>
    <s v="Y"/>
    <s v="Y"/>
    <x v="1"/>
    <s v="Y"/>
    <s v="Y"/>
    <s v="Y"/>
    <s v="Y"/>
    <s v="Y"/>
    <s v="Y"/>
  </r>
  <r>
    <x v="21"/>
    <x v="0"/>
    <x v="0"/>
    <x v="0"/>
    <x v="0"/>
    <x v="8"/>
    <m/>
    <x v="0"/>
    <x v="21"/>
    <x v="1"/>
    <x v="1"/>
    <x v="1"/>
    <s v="Y"/>
    <s v="Y"/>
    <s v="Y"/>
    <s v="Y"/>
    <s v="Y"/>
    <x v="1"/>
    <s v="A"/>
    <s v="Y"/>
    <s v="Y"/>
    <s v="Y"/>
    <s v="Y"/>
    <s v="Y"/>
  </r>
  <r>
    <x v="22"/>
    <x v="0"/>
    <x v="0"/>
    <x v="0"/>
    <x v="0"/>
    <x v="8"/>
    <m/>
    <x v="0"/>
    <x v="22"/>
    <x v="1"/>
    <x v="1"/>
    <x v="10"/>
    <s v="Y"/>
    <s v="Y"/>
    <s v="Y"/>
    <s v="Y"/>
    <s v="A"/>
    <x v="1"/>
    <s v="Y"/>
    <s v="Y"/>
    <s v="Y"/>
    <s v="Y"/>
    <s v="Y"/>
    <s v="Y"/>
  </r>
  <r>
    <x v="23"/>
    <x v="0"/>
    <x v="0"/>
    <x v="0"/>
    <x v="0"/>
    <x v="8"/>
    <m/>
    <x v="0"/>
    <x v="23"/>
    <x v="16"/>
    <x v="2"/>
    <x v="5"/>
    <s v="Y"/>
    <s v="Y"/>
    <s v="A"/>
    <s v="Y"/>
    <s v="Y"/>
    <x v="1"/>
    <s v="Y"/>
    <s v="Y"/>
    <s v="Y"/>
    <s v="Y"/>
    <s v="Y"/>
    <s v="Y"/>
  </r>
  <r>
    <x v="24"/>
    <x v="0"/>
    <x v="0"/>
    <x v="0"/>
    <x v="0"/>
    <x v="8"/>
    <m/>
    <x v="0"/>
    <x v="24"/>
    <x v="17"/>
    <x v="0"/>
    <x v="10"/>
    <s v="Y"/>
    <s v="Y"/>
    <s v="Y"/>
    <s v="Y"/>
    <s v="A"/>
    <x v="1"/>
    <s v="Y"/>
    <s v="Y"/>
    <s v="Y"/>
    <s v="Y"/>
    <s v="Y"/>
    <s v="Y"/>
  </r>
  <r>
    <x v="25"/>
    <x v="0"/>
    <x v="0"/>
    <x v="0"/>
    <x v="0"/>
    <x v="8"/>
    <m/>
    <x v="0"/>
    <x v="11"/>
    <x v="7"/>
    <x v="0"/>
    <x v="9"/>
    <s v="Y"/>
    <s v="Y"/>
    <s v="Y"/>
    <s v="Y"/>
    <s v="Y"/>
    <x v="1"/>
    <s v="Y"/>
    <s v="Y"/>
    <s v="Y"/>
    <s v="Y"/>
    <s v="A"/>
    <s v="Y"/>
  </r>
  <r>
    <x v="26"/>
    <x v="0"/>
    <x v="0"/>
    <x v="0"/>
    <x v="0"/>
    <x v="8"/>
    <m/>
    <x v="0"/>
    <x v="25"/>
    <x v="18"/>
    <x v="0"/>
    <x v="8"/>
    <s v="Y"/>
    <s v="Y"/>
    <s v="Y"/>
    <s v="Y"/>
    <s v="Y"/>
    <x v="1"/>
    <s v="Y"/>
    <s v="Y"/>
    <s v="A"/>
    <s v="Y"/>
    <s v="Y"/>
    <s v="Y"/>
  </r>
  <r>
    <x v="27"/>
    <x v="0"/>
    <x v="0"/>
    <x v="0"/>
    <x v="0"/>
    <x v="8"/>
    <m/>
    <x v="0"/>
    <x v="26"/>
    <x v="19"/>
    <x v="0"/>
    <x v="1"/>
    <s v="Y"/>
    <s v="Y"/>
    <s v="Y"/>
    <s v="Y"/>
    <s v="Y"/>
    <x v="1"/>
    <s v="A"/>
    <s v="Y"/>
    <s v="Y"/>
    <s v="Y"/>
    <s v="Y"/>
    <s v="Y"/>
  </r>
  <r>
    <x v="28"/>
    <x v="0"/>
    <x v="0"/>
    <x v="0"/>
    <x v="0"/>
    <x v="8"/>
    <m/>
    <x v="0"/>
    <x v="27"/>
    <x v="14"/>
    <x v="2"/>
    <x v="5"/>
    <s v="Y"/>
    <s v="Y"/>
    <s v="A"/>
    <s v="Y"/>
    <s v="Y"/>
    <x v="1"/>
    <s v="Y"/>
    <s v="Y"/>
    <s v="Y"/>
    <s v="Y"/>
    <s v="Y"/>
    <s v="Y"/>
  </r>
  <r>
    <x v="29"/>
    <x v="0"/>
    <x v="0"/>
    <x v="0"/>
    <x v="0"/>
    <x v="8"/>
    <s v="New Nov/12,  *** $75/month if special service call SEE NOV/12, $45/month starting March 2013"/>
    <x v="0"/>
    <x v="28"/>
    <x v="20"/>
    <x v="0"/>
    <x v="9"/>
    <s v="Y***"/>
    <s v="N/A"/>
    <s v="N/A"/>
    <s v="N/A"/>
    <s v="Y"/>
    <x v="1"/>
    <s v="Y"/>
    <s v="Y"/>
    <s v="Y"/>
    <s v="Y"/>
    <s v="Y"/>
    <s v="Y"/>
  </r>
  <r>
    <x v="30"/>
    <x v="0"/>
    <x v="0"/>
    <x v="0"/>
    <x v="0"/>
    <x v="9"/>
    <m/>
    <x v="0"/>
    <x v="29"/>
    <x v="6"/>
    <x v="0"/>
    <x v="9"/>
    <s v="Y"/>
    <s v="Y"/>
    <s v="Y"/>
    <s v="Y"/>
    <s v="Y"/>
    <x v="1"/>
    <s v="Y"/>
    <s v="Y"/>
    <s v="Y"/>
    <s v="Y"/>
    <s v="A"/>
    <s v="Y"/>
  </r>
  <r>
    <x v="31"/>
    <x v="0"/>
    <x v="0"/>
    <x v="0"/>
    <x v="0"/>
    <x v="9"/>
    <s v="Inv.7008 billed to Sept. 30/13"/>
    <x v="0"/>
    <x v="30"/>
    <x v="8"/>
    <x v="0"/>
    <x v="8"/>
    <s v="Y"/>
    <s v="Y"/>
    <s v="Y"/>
    <s v="Y"/>
    <s v="Y"/>
    <x v="1"/>
    <s v="Y"/>
    <s v="Y"/>
    <s v="A"/>
    <s v="X"/>
    <s v="Y"/>
    <s v="Y"/>
  </r>
  <r>
    <x v="32"/>
    <x v="0"/>
    <x v="0"/>
    <x v="0"/>
    <x v="0"/>
    <x v="10"/>
    <m/>
    <x v="0"/>
    <x v="31"/>
    <x v="21"/>
    <x v="3"/>
    <x v="3"/>
    <s v="Y"/>
    <s v="Y"/>
    <s v="Y"/>
    <s v="Y"/>
    <s v="Y"/>
    <x v="1"/>
    <s v="Y"/>
    <s v="Y"/>
    <s v="Y"/>
    <s v="Y"/>
    <s v="Y"/>
    <s v="A"/>
  </r>
  <r>
    <x v="33"/>
    <x v="0"/>
    <x v="0"/>
    <x v="0"/>
    <x v="0"/>
    <x v="11"/>
    <m/>
    <x v="0"/>
    <x v="32"/>
    <x v="1"/>
    <x v="1"/>
    <x v="11"/>
    <s v="A"/>
    <s v="Y"/>
    <s v="Y"/>
    <s v="Y"/>
    <s v="Y"/>
    <x v="1"/>
    <s v="Y"/>
    <s v="Y"/>
    <s v="Y"/>
    <s v="Y"/>
    <s v="Y"/>
    <s v="Y"/>
  </r>
  <r>
    <x v="34"/>
    <x v="0"/>
    <x v="0"/>
    <x v="0"/>
    <x v="0"/>
    <x v="11"/>
    <m/>
    <x v="0"/>
    <x v="33"/>
    <x v="20"/>
    <x v="2"/>
    <x v="5"/>
    <s v="Y"/>
    <s v="Y"/>
    <s v="A"/>
    <s v="Y"/>
    <s v="Y"/>
    <x v="1"/>
    <s v="Y"/>
    <s v="Y"/>
    <s v="Y"/>
    <s v="Y"/>
    <s v="Y"/>
    <s v="Y"/>
  </r>
  <r>
    <x v="35"/>
    <x v="0"/>
    <x v="0"/>
    <x v="0"/>
    <x v="0"/>
    <x v="12"/>
    <m/>
    <x v="0"/>
    <x v="34"/>
    <x v="1"/>
    <x v="1"/>
    <x v="0"/>
    <s v="Y"/>
    <s v="X"/>
    <s v="Y"/>
    <s v="Y"/>
    <s v="Y"/>
    <x v="0"/>
    <s v="Y"/>
    <s v="Y"/>
    <s v="Y"/>
    <s v="Y"/>
    <s v="Y"/>
    <s v="Y"/>
  </r>
  <r>
    <x v="36"/>
    <x v="0"/>
    <x v="0"/>
    <x v="0"/>
    <x v="0"/>
    <x v="12"/>
    <m/>
    <x v="0"/>
    <x v="35"/>
    <x v="6"/>
    <x v="2"/>
    <x v="12"/>
    <s v="Y"/>
    <s v="Y"/>
    <s v="A"/>
    <s v="Y"/>
    <s v="Y"/>
    <x v="1"/>
    <s v="Y"/>
    <s v="Y"/>
    <s v="Y"/>
    <s v="Y"/>
    <s v="Y"/>
    <s v="Y"/>
  </r>
  <r>
    <x v="37"/>
    <x v="0"/>
    <x v="0"/>
    <x v="0"/>
    <x v="0"/>
    <x v="12"/>
    <s v="starting June 2013"/>
    <x v="0"/>
    <x v="36"/>
    <x v="11"/>
    <x v="0"/>
    <x v="10"/>
    <s v="X"/>
    <s v="X"/>
    <s v="X"/>
    <s v="X"/>
    <s v="A"/>
    <x v="2"/>
    <s v="X"/>
    <s v="Y"/>
    <s v="Y"/>
    <s v="Y"/>
    <s v="Y"/>
    <s v="Y"/>
  </r>
  <r>
    <x v="38"/>
    <x v="0"/>
    <x v="0"/>
    <x v="0"/>
    <x v="0"/>
    <x v="13"/>
    <m/>
    <x v="0"/>
    <x v="37"/>
    <x v="22"/>
    <x v="2"/>
    <x v="13"/>
    <s v="Y"/>
    <s v="Y"/>
    <s v="Y"/>
    <s v="Y"/>
    <s v="A"/>
    <x v="1"/>
    <s v="Y"/>
    <s v="Y"/>
    <s v="Y"/>
    <s v="Y"/>
    <s v="Y"/>
    <s v="Y"/>
  </r>
  <r>
    <x v="39"/>
    <x v="0"/>
    <x v="0"/>
    <x v="0"/>
    <x v="0"/>
    <x v="14"/>
    <s v="Annual &amp; MBT - paid monthly"/>
    <x v="0"/>
    <x v="38"/>
    <x v="5"/>
    <x v="0"/>
    <x v="0"/>
    <s v="Y"/>
    <s v="Y"/>
    <s v="Y"/>
    <s v="Y"/>
    <s v="Y"/>
    <x v="0"/>
    <s v="Y"/>
    <s v="Y"/>
    <s v="Y"/>
    <s v="Y"/>
    <s v="Y"/>
    <s v="Y"/>
  </r>
  <r>
    <x v="40"/>
    <x v="0"/>
    <x v="0"/>
    <x v="0"/>
    <x v="0"/>
    <x v="14"/>
    <s v="Annual &amp; MBT - paid monthly"/>
    <x v="0"/>
    <x v="11"/>
    <x v="11"/>
    <x v="0"/>
    <x v="7"/>
    <s v="Y"/>
    <s v="Y"/>
    <s v="Y"/>
    <s v="A"/>
    <s v="Y"/>
    <x v="1"/>
    <s v="Y"/>
    <s v="Y"/>
    <s v="Y"/>
    <s v="Y"/>
    <s v="Y"/>
    <s v="Y"/>
  </r>
  <r>
    <x v="41"/>
    <x v="0"/>
    <x v="0"/>
    <x v="0"/>
    <x v="0"/>
    <x v="14"/>
    <s v="Annual &amp; MBT - paid monthly"/>
    <x v="0"/>
    <x v="11"/>
    <x v="1"/>
    <x v="1"/>
    <x v="5"/>
    <s v="Y"/>
    <s v="Y"/>
    <s v="A"/>
    <s v="Y"/>
    <s v="Y"/>
    <x v="1"/>
    <s v="Y"/>
    <s v="Y"/>
    <s v="Y"/>
    <s v="Y"/>
    <s v="Y"/>
    <s v="Y"/>
  </r>
  <r>
    <x v="42"/>
    <x v="0"/>
    <x v="0"/>
    <x v="0"/>
    <x v="0"/>
    <x v="14"/>
    <s v="Annual &amp; MBT - paid monthly"/>
    <x v="0"/>
    <x v="11"/>
    <x v="1"/>
    <x v="1"/>
    <x v="5"/>
    <s v="Y"/>
    <s v="Y"/>
    <s v="A"/>
    <s v="Y"/>
    <s v="Y"/>
    <x v="1"/>
    <s v="Y"/>
    <s v="Y"/>
    <s v="Y"/>
    <s v="Y"/>
    <s v="Y"/>
    <s v="Y"/>
  </r>
  <r>
    <x v="43"/>
    <x v="0"/>
    <x v="0"/>
    <x v="0"/>
    <x v="0"/>
    <x v="14"/>
    <s v="Annual &amp; MBT - paid monthly"/>
    <x v="0"/>
    <x v="11"/>
    <x v="23"/>
    <x v="3"/>
    <x v="14"/>
    <s v="Y"/>
    <s v="Y"/>
    <s v="Y"/>
    <s v="Y"/>
    <s v="Y"/>
    <x v="1"/>
    <s v="Y"/>
    <s v="Y"/>
    <s v="Y"/>
    <s v="Y"/>
    <s v="Y"/>
    <s v="A"/>
  </r>
  <r>
    <x v="44"/>
    <x v="0"/>
    <x v="0"/>
    <x v="0"/>
    <x v="0"/>
    <x v="15"/>
    <s v="Starting August 2013"/>
    <x v="0"/>
    <x v="39"/>
    <x v="7"/>
    <x v="0"/>
    <x v="3"/>
    <s v="X"/>
    <s v="X"/>
    <s v="X"/>
    <s v="X"/>
    <s v="X"/>
    <x v="2"/>
    <s v="X"/>
    <s v="X"/>
    <s v="X"/>
    <s v="Y"/>
    <s v="Y"/>
    <s v="A"/>
  </r>
  <r>
    <x v="45"/>
    <x v="0"/>
    <x v="0"/>
    <x v="0"/>
    <x v="0"/>
    <x v="16"/>
    <m/>
    <x v="0"/>
    <x v="11"/>
    <x v="18"/>
    <x v="2"/>
    <x v="6"/>
    <s v="X"/>
    <s v="A"/>
    <s v="X"/>
    <s v="X"/>
    <s v="X"/>
    <x v="1"/>
    <s v="Y"/>
    <s v="Y"/>
    <s v="Y"/>
    <s v="Y"/>
    <s v="Y"/>
    <s v="Y"/>
  </r>
  <r>
    <x v="46"/>
    <x v="0"/>
    <x v="0"/>
    <x v="0"/>
    <x v="0"/>
    <x v="17"/>
    <m/>
    <x v="0"/>
    <x v="40"/>
    <x v="24"/>
    <x v="2"/>
    <x v="3"/>
    <s v="Y"/>
    <s v="Y"/>
    <s v="Y"/>
    <s v="Y"/>
    <s v="Y"/>
    <x v="1"/>
    <s v="Y"/>
    <s v="Y"/>
    <s v="Y"/>
    <s v="Y"/>
    <s v="Y"/>
    <s v="A"/>
  </r>
  <r>
    <x v="47"/>
    <x v="2"/>
    <x v="2"/>
    <x v="2"/>
    <x v="2"/>
    <x v="17"/>
    <m/>
    <x v="0"/>
    <x v="41"/>
    <x v="16"/>
    <x v="3"/>
    <x v="10"/>
    <s v="Y"/>
    <s v="Y"/>
    <s v="Y"/>
    <s v="Y"/>
    <s v="A"/>
    <x v="1"/>
    <s v="Y"/>
    <s v="Y"/>
    <s v="Y"/>
    <s v="Y"/>
    <s v="Y"/>
    <s v="Y"/>
  </r>
  <r>
    <x v="48"/>
    <x v="0"/>
    <x v="0"/>
    <x v="0"/>
    <x v="0"/>
    <x v="17"/>
    <m/>
    <x v="0"/>
    <x v="42"/>
    <x v="24"/>
    <x v="3"/>
    <x v="4"/>
    <s v="Y"/>
    <s v="Y"/>
    <s v="Y"/>
    <s v="Y"/>
    <s v="Y"/>
    <x v="1"/>
    <s v="A"/>
    <s v="Y"/>
    <s v="Y"/>
    <s v="Y"/>
    <s v="Y"/>
    <s v="Y"/>
  </r>
  <r>
    <x v="49"/>
    <x v="0"/>
    <x v="0"/>
    <x v="0"/>
    <x v="0"/>
    <x v="17"/>
    <m/>
    <x v="0"/>
    <x v="43"/>
    <x v="25"/>
    <x v="3"/>
    <x v="7"/>
    <s v="Y"/>
    <s v="Y"/>
    <s v="Y"/>
    <s v="A"/>
    <s v="Y"/>
    <x v="1"/>
    <s v="Y"/>
    <s v="Y"/>
    <s v="Y"/>
    <s v="Y"/>
    <s v="Y"/>
    <s v="Y"/>
  </r>
  <r>
    <x v="50"/>
    <x v="0"/>
    <x v="0"/>
    <x v="0"/>
    <x v="0"/>
    <x v="17"/>
    <m/>
    <x v="0"/>
    <x v="44"/>
    <x v="11"/>
    <x v="2"/>
    <x v="4"/>
    <s v="Y"/>
    <s v="Y"/>
    <s v="Y"/>
    <s v="Y"/>
    <s v="Y"/>
    <x v="1"/>
    <s v="Y"/>
    <s v="A"/>
    <s v="Y"/>
    <s v="Y"/>
    <s v="Y"/>
    <s v="Y"/>
  </r>
  <r>
    <x v="51"/>
    <x v="0"/>
    <x v="0"/>
    <x v="0"/>
    <x v="0"/>
    <x v="18"/>
    <m/>
    <x v="0"/>
    <x v="45"/>
    <x v="14"/>
    <x v="3"/>
    <x v="5"/>
    <s v="Y"/>
    <s v="Y"/>
    <s v="A"/>
    <s v="Y"/>
    <s v="Y"/>
    <x v="1"/>
    <s v="Y"/>
    <s v="Y"/>
    <s v="Y"/>
    <s v="Y"/>
    <s v="Y"/>
    <s v="Y"/>
  </r>
  <r>
    <x v="52"/>
    <x v="0"/>
    <x v="0"/>
    <x v="0"/>
    <x v="0"/>
    <x v="19"/>
    <m/>
    <x v="0"/>
    <x v="46"/>
    <x v="0"/>
    <x v="2"/>
    <x v="8"/>
    <s v="Y"/>
    <s v="Y"/>
    <s v="Y"/>
    <s v="Y"/>
    <s v="Y"/>
    <x v="1"/>
    <s v="Y"/>
    <s v="Y"/>
    <s v="A"/>
    <s v="Y"/>
    <s v="Y"/>
    <s v="Y"/>
  </r>
  <r>
    <x v="53"/>
    <x v="0"/>
    <x v="0"/>
    <x v="0"/>
    <x v="0"/>
    <x v="19"/>
    <s v="PO REQUIRED"/>
    <x v="0"/>
    <x v="47"/>
    <x v="26"/>
    <x v="3"/>
    <x v="7"/>
    <s v="Y"/>
    <s v="Y"/>
    <s v="Y"/>
    <s v="A"/>
    <s v="Y"/>
    <x v="1"/>
    <s v="Y"/>
    <s v="Y"/>
    <s v="Y"/>
    <s v="Y"/>
    <s v="Y"/>
    <s v="Y"/>
  </r>
  <r>
    <x v="54"/>
    <x v="0"/>
    <x v="0"/>
    <x v="0"/>
    <x v="0"/>
    <x v="19"/>
    <s v="PO REQUIRED Inv.6992 billed to Aug. 31/13"/>
    <x v="0"/>
    <x v="48"/>
    <x v="2"/>
    <x v="2"/>
    <x v="3"/>
    <s v="Y"/>
    <s v="Y"/>
    <s v="Y"/>
    <s v="Y"/>
    <s v="Y"/>
    <x v="1"/>
    <s v="Y"/>
    <s v="Y"/>
    <s v="Y"/>
    <s v="Y"/>
    <s v="Y"/>
    <s v="A"/>
  </r>
  <r>
    <x v="55"/>
    <x v="0"/>
    <x v="0"/>
    <x v="0"/>
    <x v="0"/>
    <x v="20"/>
    <m/>
    <x v="0"/>
    <x v="49"/>
    <x v="27"/>
    <x v="2"/>
    <x v="15"/>
    <s v="Y"/>
    <s v="Y"/>
    <s v="Y"/>
    <s v="Y"/>
    <s v="Y"/>
    <x v="1"/>
    <s v="Y"/>
    <s v="Y"/>
    <s v="Y"/>
    <s v="A"/>
    <s v="Y"/>
    <s v="Y"/>
  </r>
  <r>
    <x v="56"/>
    <x v="0"/>
    <x v="0"/>
    <x v="0"/>
    <x v="0"/>
    <x v="20"/>
    <m/>
    <x v="0"/>
    <x v="50"/>
    <x v="28"/>
    <x v="3"/>
    <x v="1"/>
    <s v="Y"/>
    <s v="Y"/>
    <s v="Y"/>
    <s v="Y"/>
    <s v="Y"/>
    <x v="1"/>
    <s v="A"/>
    <s v="Y"/>
    <s v="Y"/>
    <s v="Y"/>
    <s v="Y"/>
    <s v="Y"/>
  </r>
  <r>
    <x v="57"/>
    <x v="0"/>
    <x v="0"/>
    <x v="0"/>
    <x v="0"/>
    <x v="21"/>
    <s v="started up in Nov 2012"/>
    <x v="0"/>
    <x v="51"/>
    <x v="13"/>
    <x v="2"/>
    <x v="6"/>
    <s v="Y"/>
    <s v="A"/>
    <s v="Y"/>
    <s v="Y"/>
    <s v="Y"/>
    <x v="1"/>
    <s v="Y"/>
    <s v="N/A"/>
    <s v="Y"/>
    <s v="N/A"/>
    <s v="Y"/>
    <s v="Y"/>
  </r>
  <r>
    <x v="58"/>
    <x v="0"/>
    <x v="0"/>
    <x v="0"/>
    <x v="0"/>
    <x v="22"/>
    <s v="KEYS NO 017- OLD KEYS NO LONGER IN USE"/>
    <x v="0"/>
    <x v="11"/>
    <x v="1"/>
    <x v="1"/>
    <x v="10"/>
    <s v="Y"/>
    <s v="Y"/>
    <s v="Y"/>
    <s v="Y"/>
    <s v="A"/>
    <x v="1"/>
    <s v="Y"/>
    <s v="Y"/>
    <s v="Y"/>
    <s v="Y"/>
    <s v="Y"/>
    <s v="Y"/>
  </r>
  <r>
    <x v="59"/>
    <x v="0"/>
    <x v="0"/>
    <x v="0"/>
    <x v="0"/>
    <x v="23"/>
    <s v=" (bill $75/month) start November 2012"/>
    <x v="0"/>
    <x v="52"/>
    <x v="1"/>
    <x v="1"/>
    <x v="3"/>
    <s v="Y"/>
    <s v="Y"/>
    <s v="Y"/>
    <s v="Y"/>
    <s v="Y"/>
    <x v="1"/>
    <s v="Y"/>
    <s v="Y"/>
    <s v="Y"/>
    <s v="Y"/>
    <s v="Y"/>
    <s v="A"/>
  </r>
  <r>
    <x v="60"/>
    <x v="0"/>
    <x v="0"/>
    <x v="0"/>
    <x v="0"/>
    <x v="24"/>
    <m/>
    <x v="0"/>
    <x v="53"/>
    <x v="1"/>
    <x v="1"/>
    <x v="16"/>
    <s v="Y"/>
    <s v="Y"/>
    <s v="Y"/>
    <s v="Y"/>
    <s v="Y"/>
    <x v="0"/>
    <s v="Y"/>
    <s v="Y"/>
    <s v="Y"/>
    <s v="Y"/>
    <s v="Y"/>
    <s v="Y"/>
  </r>
  <r>
    <x v="61"/>
    <x v="0"/>
    <x v="0"/>
    <x v="0"/>
    <x v="0"/>
    <x v="24"/>
    <m/>
    <x v="0"/>
    <x v="54"/>
    <x v="22"/>
    <x v="3"/>
    <x v="5"/>
    <s v="Y"/>
    <s v="Y"/>
    <s v="A"/>
    <s v="Y"/>
    <s v="Y"/>
    <x v="1"/>
    <s v="Y"/>
    <s v="Y"/>
    <s v="Y"/>
    <s v="Y"/>
    <s v="Y"/>
    <s v="Y"/>
  </r>
  <r>
    <x v="62"/>
    <x v="1"/>
    <x v="3"/>
    <x v="3"/>
    <x v="3"/>
    <x v="24"/>
    <m/>
    <x v="0"/>
    <x v="55"/>
    <x v="0"/>
    <x v="3"/>
    <x v="3"/>
    <s v="N/A"/>
    <s v="Y"/>
    <s v="Y"/>
    <s v="Y"/>
    <s v="Y"/>
    <x v="1"/>
    <s v="Y"/>
    <s v="Y"/>
    <s v="Y"/>
    <s v="Y"/>
    <s v="Y"/>
    <s v="A"/>
  </r>
  <r>
    <x v="63"/>
    <x v="0"/>
    <x v="0"/>
    <x v="0"/>
    <x v="0"/>
    <x v="24"/>
    <m/>
    <x v="0"/>
    <x v="56"/>
    <x v="28"/>
    <x v="0"/>
    <x v="0"/>
    <s v="Y"/>
    <s v="Y"/>
    <s v="Y"/>
    <s v="Y"/>
    <s v="Y"/>
    <x v="0"/>
    <s v="Y"/>
    <s v="Y"/>
    <s v="Y"/>
    <s v="Y"/>
    <s v="Y"/>
    <s v="Y"/>
  </r>
  <r>
    <x v="64"/>
    <x v="0"/>
    <x v="0"/>
    <x v="0"/>
    <x v="0"/>
    <x v="24"/>
    <m/>
    <x v="0"/>
    <x v="57"/>
    <x v="18"/>
    <x v="3"/>
    <x v="15"/>
    <s v="Y"/>
    <s v="Y"/>
    <s v="Y"/>
    <s v="Y"/>
    <s v="Y"/>
    <x v="1"/>
    <s v="A"/>
    <s v="Y"/>
    <s v="Y"/>
    <s v="Y"/>
    <s v="Y"/>
    <s v="Y"/>
  </r>
  <r>
    <x v="65"/>
    <x v="0"/>
    <x v="0"/>
    <x v="0"/>
    <x v="0"/>
    <x v="24"/>
    <s v=" (performed every 2 Months- OCT, DEC, FEB , APR, JUNE, AUG, OCT)"/>
    <x v="0"/>
    <x v="58"/>
    <x v="29"/>
    <x v="3"/>
    <x v="10"/>
    <s v="X"/>
    <s v="Y"/>
    <s v="X"/>
    <s v="Y"/>
    <s v="A"/>
    <x v="1"/>
    <s v="X"/>
    <s v="Y"/>
    <s v="X"/>
    <s v="Y"/>
    <s v="X"/>
    <s v="Y"/>
  </r>
  <r>
    <x v="66"/>
    <x v="0"/>
    <x v="0"/>
    <x v="0"/>
    <x v="0"/>
    <x v="24"/>
    <m/>
    <x v="0"/>
    <x v="59"/>
    <x v="1"/>
    <x v="1"/>
    <x v="5"/>
    <s v="Y"/>
    <s v="Y"/>
    <s v="A"/>
    <s v="Y"/>
    <s v="Y"/>
    <x v="1"/>
    <s v="Y"/>
    <s v="Y"/>
    <s v="Y"/>
    <s v="Y"/>
    <s v="Y"/>
    <s v="Y"/>
  </r>
  <r>
    <x v="67"/>
    <x v="0"/>
    <x v="0"/>
    <x v="0"/>
    <x v="0"/>
    <x v="24"/>
    <m/>
    <x v="0"/>
    <x v="60"/>
    <x v="1"/>
    <x v="1"/>
    <x v="4"/>
    <s v="Y"/>
    <s v="Y"/>
    <s v="Y"/>
    <s v="Y"/>
    <s v="Y"/>
    <x v="1"/>
    <s v="Y"/>
    <s v="Y"/>
    <s v="A"/>
    <s v="Y"/>
    <s v="Y"/>
    <s v="Y"/>
  </r>
  <r>
    <x v="68"/>
    <x v="0"/>
    <x v="0"/>
    <x v="0"/>
    <x v="0"/>
    <x v="24"/>
    <m/>
    <x v="0"/>
    <x v="61"/>
    <x v="30"/>
    <x v="3"/>
    <x v="9"/>
    <s v="Y"/>
    <s v="Y"/>
    <s v="Y"/>
    <s v="Y"/>
    <s v="Y"/>
    <x v="1"/>
    <s v="Y"/>
    <s v="Y"/>
    <s v="Y"/>
    <s v="Y"/>
    <s v="A"/>
    <s v="Y"/>
  </r>
  <r>
    <x v="69"/>
    <x v="0"/>
    <x v="0"/>
    <x v="0"/>
    <x v="0"/>
    <x v="25"/>
    <m/>
    <x v="0"/>
    <x v="62"/>
    <x v="12"/>
    <x v="2"/>
    <x v="13"/>
    <s v="Y"/>
    <s v="Y"/>
    <s v="Y"/>
    <s v="Y"/>
    <s v="A"/>
    <x v="1"/>
    <s v="Y"/>
    <s v="Y"/>
    <s v="Y"/>
    <s v="Y"/>
    <s v="Y"/>
    <s v="Y"/>
  </r>
  <r>
    <x v="70"/>
    <x v="0"/>
    <x v="0"/>
    <x v="0"/>
    <x v="0"/>
    <x v="26"/>
    <s v="start August 2013"/>
    <x v="0"/>
    <x v="63"/>
    <x v="1"/>
    <x v="1"/>
    <x v="1"/>
    <s v="X"/>
    <s v="X"/>
    <s v="X"/>
    <s v="X"/>
    <s v="X"/>
    <x v="2"/>
    <s v="A"/>
    <s v="X"/>
    <s v="X"/>
    <s v="Y"/>
    <s v="Y"/>
    <s v="Y"/>
  </r>
  <r>
    <x v="71"/>
    <x v="0"/>
    <x v="0"/>
    <x v="0"/>
    <x v="0"/>
    <x v="27"/>
    <m/>
    <x v="0"/>
    <x v="64"/>
    <x v="1"/>
    <x v="1"/>
    <x v="8"/>
    <s v="Y"/>
    <s v="Y"/>
    <s v="Y"/>
    <s v="Y"/>
    <s v="Y"/>
    <x v="1"/>
    <s v="Y"/>
    <s v="Y"/>
    <s v="A"/>
    <s v="Y"/>
    <s v="Y"/>
    <s v="Y"/>
  </r>
  <r>
    <x v="72"/>
    <x v="0"/>
    <x v="0"/>
    <x v="0"/>
    <x v="0"/>
    <x v="28"/>
    <m/>
    <x v="0"/>
    <x v="65"/>
    <x v="21"/>
    <x v="0"/>
    <x v="6"/>
    <s v="Y"/>
    <s v="A"/>
    <s v="Y"/>
    <s v="Y"/>
    <s v="Y"/>
    <x v="1"/>
    <s v="Y"/>
    <s v="Y"/>
    <s v="Y"/>
    <s v="Y"/>
    <s v="Y"/>
    <s v="Y"/>
  </r>
  <r>
    <x v="73"/>
    <x v="0"/>
    <x v="0"/>
    <x v="0"/>
    <x v="0"/>
    <x v="29"/>
    <m/>
    <x v="0"/>
    <x v="66"/>
    <x v="29"/>
    <x v="2"/>
    <x v="9"/>
    <s v="Y"/>
    <s v="Y"/>
    <s v="Y"/>
    <s v="Y"/>
    <s v="Y"/>
    <x v="0"/>
    <s v="Y"/>
    <s v="Y"/>
    <s v="Y"/>
    <s v="Y"/>
    <s v="N/A"/>
    <s v="Y"/>
  </r>
  <r>
    <x v="74"/>
    <x v="0"/>
    <x v="0"/>
    <x v="0"/>
    <x v="0"/>
    <x v="30"/>
    <m/>
    <x v="0"/>
    <x v="67"/>
    <x v="21"/>
    <x v="2"/>
    <x v="0"/>
    <s v="Y"/>
    <s v="Y"/>
    <s v="Y"/>
    <s v="Y"/>
    <s v="Y"/>
    <x v="0"/>
    <s v="Y"/>
    <s v="Y"/>
    <s v="Y"/>
    <s v="Y"/>
    <s v="Y"/>
    <s v="Y"/>
  </r>
  <r>
    <x v="75"/>
    <x v="0"/>
    <x v="0"/>
    <x v="0"/>
    <x v="0"/>
    <x v="31"/>
    <m/>
    <x v="0"/>
    <x v="68"/>
    <x v="30"/>
    <x v="2"/>
    <x v="11"/>
    <s v="A"/>
    <s v="Y"/>
    <s v="Y"/>
    <s v="Y"/>
    <s v="Y"/>
    <x v="1"/>
    <s v="Y"/>
    <s v="Y"/>
    <s v="Y"/>
    <s v="Y"/>
    <s v="Y"/>
    <s v="Y"/>
  </r>
  <r>
    <x v="76"/>
    <x v="0"/>
    <x v="0"/>
    <x v="0"/>
    <x v="0"/>
    <x v="31"/>
    <m/>
    <x v="0"/>
    <x v="69"/>
    <x v="1"/>
    <x v="1"/>
    <x v="1"/>
    <s v="Y"/>
    <s v="Y"/>
    <s v="Y"/>
    <s v="Y"/>
    <s v="N/A"/>
    <x v="1"/>
    <s v="A"/>
    <s v="Y"/>
    <s v="Y"/>
    <s v="Y"/>
    <s v="Y"/>
    <s v="Y"/>
  </r>
  <r>
    <x v="77"/>
    <x v="0"/>
    <x v="0"/>
    <x v="0"/>
    <x v="0"/>
    <x v="31"/>
    <s v="under construction, PANEL REMOVED MARCH 2013. Inv.6427 billed to Mar.31/13 "/>
    <x v="1"/>
    <x v="70"/>
    <x v="31"/>
    <x v="2"/>
    <x v="11"/>
    <s v="A"/>
    <s v="Y"/>
    <s v="Y"/>
    <s v="Y"/>
    <s v="Y"/>
    <x v="2"/>
    <s v="X"/>
    <s v="X"/>
    <s v="X"/>
    <s v="X"/>
    <s v="X"/>
    <s v="X"/>
  </r>
  <r>
    <x v="78"/>
    <x v="0"/>
    <x v="0"/>
    <x v="0"/>
    <x v="0"/>
    <x v="31"/>
    <m/>
    <x v="0"/>
    <x v="71"/>
    <x v="24"/>
    <x v="0"/>
    <x v="10"/>
    <s v="Y"/>
    <s v="Y"/>
    <s v="Y"/>
    <s v="Y"/>
    <s v="A"/>
    <x v="1"/>
    <s v="Y"/>
    <s v="Y"/>
    <s v="Y"/>
    <s v="Y"/>
    <s v="Y"/>
    <s v="Y"/>
  </r>
  <r>
    <x v="79"/>
    <x v="0"/>
    <x v="0"/>
    <x v="0"/>
    <x v="0"/>
    <x v="31"/>
    <m/>
    <x v="0"/>
    <x v="72"/>
    <x v="3"/>
    <x v="0"/>
    <x v="17"/>
    <s v="Y"/>
    <s v="Y"/>
    <s v="A"/>
    <s v="Y"/>
    <s v="Y"/>
    <x v="1"/>
    <s v="Y"/>
    <s v="Y"/>
    <s v="Y"/>
    <s v="Y"/>
    <s v="Y"/>
    <s v="Y"/>
  </r>
  <r>
    <x v="80"/>
    <x v="0"/>
    <x v="0"/>
    <x v="0"/>
    <x v="0"/>
    <x v="31"/>
    <m/>
    <x v="0"/>
    <x v="73"/>
    <x v="1"/>
    <x v="1"/>
    <x v="18"/>
    <s v="Y"/>
    <s v="Y"/>
    <s v="Y"/>
    <s v="Y"/>
    <s v="A"/>
    <x v="1"/>
    <s v="Y"/>
    <s v="Y"/>
    <s v="Y"/>
    <s v="Y"/>
    <s v="Y"/>
    <s v="Y"/>
  </r>
  <r>
    <x v="81"/>
    <x v="1"/>
    <x v="3"/>
    <x v="4"/>
    <x v="0"/>
    <x v="31"/>
    <m/>
    <x v="0"/>
    <x v="74"/>
    <x v="10"/>
    <x v="3"/>
    <x v="17"/>
    <s v="Y"/>
    <s v="Y"/>
    <s v="A"/>
    <s v="Y"/>
    <s v="Y"/>
    <x v="1"/>
    <s v="Y"/>
    <s v="Y"/>
    <s v="Y"/>
    <s v="Y"/>
    <s v="Y"/>
    <s v="Y"/>
  </r>
  <r>
    <x v="82"/>
    <x v="0"/>
    <x v="0"/>
    <x v="0"/>
    <x v="0"/>
    <x v="32"/>
    <m/>
    <x v="0"/>
    <x v="75"/>
    <x v="22"/>
    <x v="0"/>
    <x v="1"/>
    <s v="Y"/>
    <s v="Y"/>
    <s v="Y"/>
    <s v="Y"/>
    <s v="Y"/>
    <x v="1"/>
    <s v="A"/>
    <s v="Y"/>
    <s v="Y"/>
    <s v="Y"/>
    <s v="Y"/>
    <s v="Y"/>
  </r>
  <r>
    <x v="83"/>
    <x v="0"/>
    <x v="0"/>
    <x v="0"/>
    <x v="0"/>
    <x v="33"/>
    <m/>
    <x v="0"/>
    <x v="76"/>
    <x v="19"/>
    <x v="3"/>
    <x v="1"/>
    <s v="Y"/>
    <s v="Y"/>
    <s v="Y"/>
    <s v="Y"/>
    <s v="X"/>
    <x v="1"/>
    <s v="A"/>
    <s v="Y"/>
    <s v="Y"/>
    <s v="Y"/>
    <s v="Y"/>
    <s v="Y"/>
  </r>
  <r>
    <x v="84"/>
    <x v="0"/>
    <x v="0"/>
    <x v="0"/>
    <x v="0"/>
    <x v="33"/>
    <m/>
    <x v="0"/>
    <x v="77"/>
    <x v="1"/>
    <x v="1"/>
    <x v="6"/>
    <s v="Y"/>
    <s v="A"/>
    <s v="Y"/>
    <s v="Y"/>
    <s v="Y"/>
    <x v="1"/>
    <s v="Y"/>
    <s v="Y"/>
    <s v="Y"/>
    <s v="Y"/>
    <s v="Y"/>
    <s v="Y"/>
  </r>
  <r>
    <x v="85"/>
    <x v="0"/>
    <x v="0"/>
    <x v="0"/>
    <x v="0"/>
    <x v="33"/>
    <m/>
    <x v="0"/>
    <x v="78"/>
    <x v="30"/>
    <x v="0"/>
    <x v="17"/>
    <s v="Y"/>
    <s v="Y"/>
    <s v="A"/>
    <s v="Y"/>
    <s v="Y"/>
    <x v="1"/>
    <s v="Y"/>
    <s v="Y"/>
    <s v="Y"/>
    <s v="Y"/>
    <s v="Y"/>
    <s v="Y"/>
  </r>
  <r>
    <x v="86"/>
    <x v="0"/>
    <x v="0"/>
    <x v="0"/>
    <x v="0"/>
    <x v="34"/>
    <m/>
    <x v="0"/>
    <x v="11"/>
    <x v="19"/>
    <x v="2"/>
    <x v="10"/>
    <s v="Y"/>
    <s v="Y"/>
    <s v="Y"/>
    <s v="Y"/>
    <s v="A"/>
    <x v="1"/>
    <s v="Y"/>
    <s v="Y"/>
    <s v="Y"/>
    <s v="Y"/>
    <s v="Y"/>
    <s v="Y"/>
  </r>
  <r>
    <x v="87"/>
    <x v="0"/>
    <x v="0"/>
    <x v="0"/>
    <x v="0"/>
    <x v="35"/>
    <s v="PO REQUIRED"/>
    <x v="0"/>
    <x v="79"/>
    <x v="13"/>
    <x v="3"/>
    <x v="3"/>
    <s v="Y"/>
    <s v="Y"/>
    <s v="Y"/>
    <s v="Y"/>
    <s v="Y"/>
    <x v="1"/>
    <s v="Y"/>
    <s v="Y"/>
    <s v="Y"/>
    <s v="Y"/>
    <s v="Y"/>
    <s v="A"/>
  </r>
  <r>
    <x v="88"/>
    <x v="0"/>
    <x v="0"/>
    <x v="0"/>
    <x v="0"/>
    <x v="35"/>
    <s v="PO REQUIRED"/>
    <x v="0"/>
    <x v="80"/>
    <x v="2"/>
    <x v="3"/>
    <x v="11"/>
    <s v="A"/>
    <s v="Y"/>
    <s v="Y"/>
    <s v="Y"/>
    <s v="Y"/>
    <x v="1"/>
    <s v="Y"/>
    <s v="Y"/>
    <s v="Y"/>
    <s v="Y"/>
    <s v="Y"/>
    <s v="Y"/>
  </r>
  <r>
    <x v="89"/>
    <x v="0"/>
    <x v="0"/>
    <x v="0"/>
    <x v="0"/>
    <x v="35"/>
    <s v="PO REQUIRED"/>
    <x v="0"/>
    <x v="81"/>
    <x v="4"/>
    <x v="3"/>
    <x v="0"/>
    <s v="Y"/>
    <s v="Y"/>
    <s v="Y"/>
    <s v="Y"/>
    <s v="Y"/>
    <x v="0"/>
    <s v="Y"/>
    <s v="Y"/>
    <s v="Y"/>
    <s v="Y"/>
    <s v="Y"/>
    <s v="Y"/>
  </r>
  <r>
    <x v="90"/>
    <x v="0"/>
    <x v="0"/>
    <x v="0"/>
    <x v="0"/>
    <x v="35"/>
    <s v="PO REQUIRED"/>
    <x v="0"/>
    <x v="82"/>
    <x v="32"/>
    <x v="3"/>
    <x v="7"/>
    <s v="Y"/>
    <s v="Y"/>
    <s v="Y"/>
    <s v="A"/>
    <s v="Y"/>
    <x v="1"/>
    <s v="Y"/>
    <s v="Y"/>
    <s v="Y"/>
    <s v="Y"/>
    <s v="Y"/>
    <s v="Y"/>
  </r>
  <r>
    <x v="91"/>
    <x v="0"/>
    <x v="0"/>
    <x v="0"/>
    <x v="0"/>
    <x v="35"/>
    <s v="PO REQUIRED"/>
    <x v="0"/>
    <x v="83"/>
    <x v="33"/>
    <x v="3"/>
    <x v="7"/>
    <s v="Y"/>
    <s v="Y"/>
    <s v="Y"/>
    <s v="A"/>
    <s v="Y"/>
    <x v="1"/>
    <s v="Y"/>
    <s v="Y"/>
    <s v="Y"/>
    <s v="Y"/>
    <s v="Y"/>
    <s v="Y"/>
  </r>
  <r>
    <x v="92"/>
    <x v="0"/>
    <x v="0"/>
    <x v="0"/>
    <x v="0"/>
    <x v="35"/>
    <s v="PO REQUIRED"/>
    <x v="0"/>
    <x v="84"/>
    <x v="31"/>
    <x v="3"/>
    <x v="1"/>
    <s v="Y"/>
    <s v="Y"/>
    <s v="Y"/>
    <s v="Y"/>
    <s v="Y"/>
    <x v="1"/>
    <s v="A"/>
    <s v="Y"/>
    <s v="Y"/>
    <s v="Y"/>
    <s v="Y"/>
    <s v="Y"/>
  </r>
  <r>
    <x v="93"/>
    <x v="0"/>
    <x v="0"/>
    <x v="0"/>
    <x v="0"/>
    <x v="36"/>
    <s v="new Oct 2013"/>
    <x v="0"/>
    <x v="85"/>
    <x v="1"/>
    <x v="3"/>
    <x v="15"/>
    <s v="X"/>
    <s v="X"/>
    <s v="X"/>
    <s v="X"/>
    <s v="X"/>
    <x v="2"/>
    <s v="X"/>
    <s v="X"/>
    <s v="X"/>
    <s v="X"/>
    <s v="X"/>
    <s v="Y"/>
  </r>
  <r>
    <x v="94"/>
    <x v="0"/>
    <x v="0"/>
    <x v="0"/>
    <x v="0"/>
    <x v="37"/>
    <s v="new PM as of Dec 1, 2012"/>
    <x v="0"/>
    <x v="86"/>
    <x v="1"/>
    <x v="1"/>
    <x v="11"/>
    <s v="A"/>
    <s v="Y"/>
    <s v="NA"/>
    <s v="Y"/>
    <s v="Y"/>
    <x v="1"/>
    <s v="Y"/>
    <s v="Y"/>
    <s v="Y"/>
    <s v="Y"/>
    <s v="Y"/>
    <s v="Y"/>
  </r>
  <r>
    <x v="95"/>
    <x v="0"/>
    <x v="0"/>
    <x v="0"/>
    <x v="0"/>
    <x v="37"/>
    <s v="new PM as of Dec 1, 2012"/>
    <x v="0"/>
    <x v="86"/>
    <x v="1"/>
    <x v="1"/>
    <x v="11"/>
    <s v="A"/>
    <s v="Y"/>
    <s v="NA"/>
    <s v="Y"/>
    <s v="Y"/>
    <x v="1"/>
    <s v="Y"/>
    <s v="Y"/>
    <s v="Y"/>
    <s v="Y"/>
    <s v="Y"/>
    <s v="Y"/>
  </r>
  <r>
    <x v="96"/>
    <x v="0"/>
    <x v="0"/>
    <x v="0"/>
    <x v="0"/>
    <x v="37"/>
    <m/>
    <x v="0"/>
    <x v="87"/>
    <x v="1"/>
    <x v="1"/>
    <x v="9"/>
    <s v="Y"/>
    <s v="Y"/>
    <s v="Y"/>
    <s v="Y"/>
    <s v="Y"/>
    <x v="1"/>
    <s v="Y"/>
    <s v="Y"/>
    <s v="Y"/>
    <s v="Y"/>
    <s v="A"/>
    <s v="Y"/>
  </r>
  <r>
    <x v="97"/>
    <x v="0"/>
    <x v="0"/>
    <x v="0"/>
    <x v="0"/>
    <x v="37"/>
    <m/>
    <x v="0"/>
    <x v="88"/>
    <x v="1"/>
    <x v="1"/>
    <x v="7"/>
    <s v="Y"/>
    <s v="Y"/>
    <s v="Y"/>
    <s v="A"/>
    <s v="Y"/>
    <x v="1"/>
    <s v="Y"/>
    <s v="Y"/>
    <s v="Y"/>
    <s v="Y"/>
    <s v="Y"/>
    <s v="Y"/>
  </r>
  <r>
    <x v="98"/>
    <x v="0"/>
    <x v="0"/>
    <x v="0"/>
    <x v="0"/>
    <x v="37"/>
    <m/>
    <x v="0"/>
    <x v="89"/>
    <x v="8"/>
    <x v="2"/>
    <x v="1"/>
    <s v="Y"/>
    <s v="Y"/>
    <s v="Y"/>
    <s v="Y"/>
    <s v="Y"/>
    <x v="1"/>
    <s v="A"/>
    <s v="Y"/>
    <s v="Y"/>
    <s v="Y"/>
    <s v="Y"/>
    <s v="A"/>
  </r>
  <r>
    <x v="99"/>
    <x v="0"/>
    <x v="0"/>
    <x v="0"/>
    <x v="0"/>
    <x v="37"/>
    <s v="TRAINED APRIL 2013"/>
    <x v="2"/>
    <x v="90"/>
    <x v="1"/>
    <x v="0"/>
    <x v="17"/>
    <s v="Y"/>
    <s v="Y"/>
    <s v="A"/>
    <s v="Y"/>
    <s v="Y"/>
    <x v="1"/>
    <s v="X"/>
    <s v="X"/>
    <s v="X"/>
    <s v="X"/>
    <s v="X"/>
    <s v="X"/>
  </r>
  <r>
    <x v="100"/>
    <x v="0"/>
    <x v="0"/>
    <x v="0"/>
    <x v="0"/>
    <x v="38"/>
    <m/>
    <x v="0"/>
    <x v="91"/>
    <x v="29"/>
    <x v="0"/>
    <x v="8"/>
    <s v="Y"/>
    <s v="Y"/>
    <s v="Y"/>
    <s v="Y"/>
    <s v="Y"/>
    <x v="1"/>
    <s v="Y"/>
    <s v="Y"/>
    <s v="A"/>
    <s v="Y"/>
    <s v="Y"/>
    <s v="Y"/>
  </r>
  <r>
    <x v="101"/>
    <x v="0"/>
    <x v="0"/>
    <x v="0"/>
    <x v="0"/>
    <x v="39"/>
    <m/>
    <x v="0"/>
    <x v="91"/>
    <x v="15"/>
    <x v="0"/>
    <x v="3"/>
    <s v="Y"/>
    <s v="Y"/>
    <s v="Y"/>
    <s v="Y"/>
    <s v="Y"/>
    <x v="1"/>
    <s v="Y"/>
    <s v="Y"/>
    <s v="Y"/>
    <s v="Y"/>
    <s v="Y"/>
    <s v="A"/>
  </r>
  <r>
    <x v="102"/>
    <x v="0"/>
    <x v="0"/>
    <x v="0"/>
    <x v="0"/>
    <x v="40"/>
    <s v=" @ $50/mth, recommence June 2013"/>
    <x v="0"/>
    <x v="92"/>
    <x v="16"/>
    <x v="0"/>
    <x v="0"/>
    <s v="NA - Till Further notice"/>
    <m/>
    <m/>
    <m/>
    <m/>
    <x v="0"/>
    <s v="X"/>
    <s v="Y"/>
    <s v="Y"/>
    <s v="Y"/>
    <s v="Y"/>
    <s v="Y"/>
  </r>
  <r>
    <x v="103"/>
    <x v="0"/>
    <x v="0"/>
    <x v="0"/>
    <x v="0"/>
    <x v="41"/>
    <s v="*NEW JULY 2012"/>
    <x v="0"/>
    <x v="93"/>
    <x v="15"/>
    <x v="2"/>
    <x v="5"/>
    <s v="Y"/>
    <s v="Y"/>
    <s v="A"/>
    <s v="Y"/>
    <s v="Y"/>
    <x v="1"/>
    <s v="Y"/>
    <s v="Y"/>
    <s v="Y"/>
    <s v="Y"/>
    <s v="Y"/>
    <s v="Y"/>
  </r>
  <r>
    <x v="104"/>
    <x v="0"/>
    <x v="0"/>
    <x v="0"/>
    <x v="0"/>
    <x v="42"/>
    <m/>
    <x v="0"/>
    <x v="94"/>
    <x v="17"/>
    <x v="3"/>
    <x v="19"/>
    <s v="Y"/>
    <s v="Y"/>
    <s v="Y"/>
    <s v="Y"/>
    <s v="Y"/>
    <x v="1"/>
    <s v="A"/>
    <s v="Y"/>
    <s v="Y"/>
    <s v="Y"/>
    <s v="Y"/>
    <s v="Y"/>
  </r>
  <r>
    <x v="105"/>
    <x v="0"/>
    <x v="0"/>
    <x v="0"/>
    <x v="0"/>
    <x v="43"/>
    <s v="new July 2013"/>
    <x v="0"/>
    <x v="95"/>
    <x v="20"/>
    <x v="3"/>
    <x v="0"/>
    <s v="X"/>
    <s v="X"/>
    <s v="X"/>
    <s v="X"/>
    <s v="X"/>
    <x v="0"/>
    <s v="X"/>
    <s v="X"/>
    <s v="Y"/>
    <s v="Y"/>
    <s v="Y"/>
    <s v="Y"/>
  </r>
  <r>
    <x v="106"/>
    <x v="0"/>
    <x v="0"/>
    <x v="0"/>
    <x v="0"/>
    <x v="44"/>
    <m/>
    <x v="0"/>
    <x v="96"/>
    <x v="27"/>
    <x v="0"/>
    <x v="15"/>
    <s v="Y"/>
    <s v="Y"/>
    <s v="Y"/>
    <s v="Y"/>
    <s v="Y"/>
    <x v="1"/>
    <s v="Y"/>
    <s v="Y"/>
    <s v="Y"/>
    <s v="A"/>
    <s v="Y"/>
    <s v="Y"/>
  </r>
  <r>
    <x v="107"/>
    <x v="0"/>
    <x v="0"/>
    <x v="0"/>
    <x v="0"/>
    <x v="45"/>
    <m/>
    <x v="0"/>
    <x v="11"/>
    <x v="1"/>
    <x v="1"/>
    <x v="0"/>
    <s v="Y"/>
    <s v="Y"/>
    <s v="Y"/>
    <s v="Y"/>
    <s v="Y"/>
    <x v="0"/>
    <s v="Y"/>
    <s v="Y"/>
    <s v="Y"/>
    <s v="Y"/>
    <s v="Y"/>
    <s v="Y"/>
  </r>
  <r>
    <x v="108"/>
    <x v="0"/>
    <x v="0"/>
    <x v="0"/>
    <x v="0"/>
    <x v="46"/>
    <m/>
    <x v="0"/>
    <x v="11"/>
    <x v="34"/>
    <x v="3"/>
    <x v="5"/>
    <s v="Y"/>
    <s v="Y"/>
    <s v="A"/>
    <s v="Y"/>
    <s v="Y"/>
    <x v="1"/>
    <s v="Y"/>
    <s v="Y"/>
    <s v="N/A"/>
    <s v="N/A"/>
    <s v="Y"/>
    <s v="Y"/>
  </r>
  <r>
    <x v="109"/>
    <x v="0"/>
    <x v="0"/>
    <x v="0"/>
    <x v="0"/>
    <x v="47"/>
    <m/>
    <x v="0"/>
    <x v="97"/>
    <x v="10"/>
    <x v="2"/>
    <x v="9"/>
    <s v="Y"/>
    <s v="Y"/>
    <s v="Y"/>
    <s v="Y"/>
    <s v="Y"/>
    <x v="1"/>
    <s v="Y"/>
    <s v="Y"/>
    <s v="Y"/>
    <s v="A"/>
    <s v="Y"/>
    <s v="Y"/>
  </r>
  <r>
    <x v="110"/>
    <x v="0"/>
    <x v="0"/>
    <x v="0"/>
    <x v="0"/>
    <x v="48"/>
    <s v="requested to resume August per Jim Karakai requires monthly PO"/>
    <x v="0"/>
    <x v="11"/>
    <x v="28"/>
    <x v="2"/>
    <x v="20"/>
    <s v="N/A"/>
    <s v="Y"/>
    <s v="Y"/>
    <s v="Y"/>
    <s v="N/A"/>
    <x v="1"/>
    <s v="Y"/>
    <s v="Y"/>
    <s v="Y"/>
    <s v="N/A"/>
    <s v="A"/>
    <s v="X*** see comment"/>
  </r>
  <r>
    <x v="111"/>
    <x v="0"/>
    <x v="0"/>
    <x v="0"/>
    <x v="0"/>
    <x v="48"/>
    <s v="requested to resume August per Jim Karakai requires monthly PO"/>
    <x v="0"/>
    <x v="98"/>
    <x v="7"/>
    <x v="2"/>
    <x v="10"/>
    <s v="Y"/>
    <s v="Y"/>
    <s v="Y"/>
    <s v="Y"/>
    <s v="A"/>
    <x v="1"/>
    <s v="Y"/>
    <s v="Y"/>
    <s v="Y"/>
    <s v="Y"/>
    <s v="Y"/>
    <s v="Y"/>
  </r>
  <r>
    <x v="112"/>
    <x v="0"/>
    <x v="0"/>
    <x v="0"/>
    <x v="0"/>
    <x v="49"/>
    <m/>
    <x v="0"/>
    <x v="99"/>
    <x v="27"/>
    <x v="3"/>
    <x v="11"/>
    <s v="A"/>
    <s v="N/A"/>
    <s v="Y"/>
    <s v="Y"/>
    <s v="Y"/>
    <x v="1"/>
    <s v="Y"/>
    <s v="Y"/>
    <s v="Y"/>
    <s v="Y"/>
    <s v="Y"/>
    <s v="Y"/>
  </r>
  <r>
    <x v="113"/>
    <x v="0"/>
    <x v="0"/>
    <x v="0"/>
    <x v="0"/>
    <x v="50"/>
    <m/>
    <x v="0"/>
    <x v="100"/>
    <x v="17"/>
    <x v="2"/>
    <x v="11"/>
    <s v="A"/>
    <s v="Y"/>
    <s v="Y"/>
    <s v="Y"/>
    <s v="Y"/>
    <x v="1"/>
    <s v="Y"/>
    <s v="Y"/>
    <s v="Y"/>
    <s v="Y"/>
    <s v="Y"/>
    <s v="Y"/>
  </r>
  <r>
    <x v="114"/>
    <x v="0"/>
    <x v="0"/>
    <x v="0"/>
    <x v="0"/>
    <x v="6"/>
    <s v="Inv. 4838 pd to Feb.29/12 - 4838 cancelled - billing 11 mths to Firm "/>
    <x v="2"/>
    <x v="52"/>
    <x v="1"/>
    <x v="1"/>
    <x v="0"/>
    <m/>
    <m/>
    <m/>
    <m/>
    <m/>
    <x v="3"/>
    <m/>
    <m/>
    <m/>
    <m/>
    <m/>
    <m/>
  </r>
  <r>
    <x v="115"/>
    <x v="0"/>
    <x v="0"/>
    <x v="0"/>
    <x v="0"/>
    <x v="8"/>
    <s v="CANCELLED- Inv. 4888 Nov. 1/11 - Apr. 30/12"/>
    <x v="2"/>
    <x v="101"/>
    <x v="1"/>
    <x v="0"/>
    <x v="1"/>
    <m/>
    <m/>
    <m/>
    <m/>
    <m/>
    <x v="3"/>
    <m/>
    <m/>
    <m/>
    <m/>
    <m/>
    <m/>
  </r>
  <r>
    <x v="116"/>
    <x v="0"/>
    <x v="0"/>
    <x v="0"/>
    <x v="0"/>
    <x v="51"/>
    <s v="CANCELLED MAR 2012"/>
    <x v="2"/>
    <x v="102"/>
    <x v="1"/>
    <x v="2"/>
    <x v="0"/>
    <m/>
    <m/>
    <m/>
    <m/>
    <m/>
    <x v="3"/>
    <m/>
    <m/>
    <m/>
    <m/>
    <m/>
    <m/>
  </r>
  <r>
    <x v="114"/>
    <x v="0"/>
    <x v="0"/>
    <x v="0"/>
    <x v="0"/>
    <x v="17"/>
    <s v="cancelled Sept. 24/12 tw-billed to Aug.31/12 inv. 5378"/>
    <x v="2"/>
    <x v="52"/>
    <x v="1"/>
    <x v="1"/>
    <x v="0"/>
    <m/>
    <m/>
    <m/>
    <m/>
    <m/>
    <x v="3"/>
    <s v="A"/>
    <m/>
    <m/>
    <m/>
    <m/>
    <m/>
  </r>
  <r>
    <x v="94"/>
    <x v="0"/>
    <x v="0"/>
    <x v="0"/>
    <x v="0"/>
    <x v="52"/>
    <s v="CANCELLED- DEC 2012"/>
    <x v="2"/>
    <x v="103"/>
    <x v="1"/>
    <x v="1"/>
    <x v="11"/>
    <s v="A"/>
    <m/>
    <m/>
    <m/>
    <m/>
    <x v="3"/>
    <m/>
    <m/>
    <m/>
    <m/>
    <m/>
    <m/>
  </r>
  <r>
    <x v="95"/>
    <x v="0"/>
    <x v="0"/>
    <x v="0"/>
    <x v="0"/>
    <x v="52"/>
    <s v="CANCELLED- DEC 2012"/>
    <x v="2"/>
    <x v="104"/>
    <x v="1"/>
    <x v="1"/>
    <x v="11"/>
    <s v="A"/>
    <m/>
    <m/>
    <m/>
    <m/>
    <x v="3"/>
    <m/>
    <m/>
    <m/>
    <m/>
    <m/>
    <m/>
  </r>
  <r>
    <x v="117"/>
    <x v="0"/>
    <x v="0"/>
    <x v="0"/>
    <x v="0"/>
    <x v="24"/>
    <s v="cancelled July 26/12 tw-billed to June 30/12 inv. 5116"/>
    <x v="2"/>
    <x v="52"/>
    <x v="1"/>
    <x v="1"/>
    <x v="7"/>
    <m/>
    <m/>
    <m/>
    <s v="A"/>
    <m/>
    <x v="3"/>
    <m/>
    <m/>
    <m/>
    <m/>
    <m/>
    <m/>
  </r>
  <r>
    <x v="118"/>
    <x v="0"/>
    <x v="0"/>
    <x v="0"/>
    <x v="0"/>
    <x v="24"/>
    <s v="cancelled July 26/12 tw-billed to June 30/12 inv.5115"/>
    <x v="2"/>
    <x v="52"/>
    <x v="1"/>
    <x v="1"/>
    <x v="7"/>
    <m/>
    <m/>
    <m/>
    <s v="A"/>
    <m/>
    <x v="3"/>
    <m/>
    <m/>
    <m/>
    <m/>
    <m/>
    <m/>
  </r>
  <r>
    <x v="57"/>
    <x v="0"/>
    <x v="0"/>
    <x v="0"/>
    <x v="0"/>
    <x v="34"/>
    <s v="Mar- Oct 2012"/>
    <x v="2"/>
    <x v="52"/>
    <x v="1"/>
    <x v="2"/>
    <x v="6"/>
    <m/>
    <s v="A"/>
    <s v="Y"/>
    <m/>
    <m/>
    <x v="3"/>
    <m/>
    <m/>
    <m/>
    <m/>
    <m/>
    <m/>
  </r>
  <r>
    <x v="119"/>
    <x v="0"/>
    <x v="0"/>
    <x v="0"/>
    <x v="0"/>
    <x v="34"/>
    <s v="Cancelled by PCC, requested to resume August per Jim Karakai requires monthly PO"/>
    <x v="2"/>
    <x v="52"/>
    <x v="1"/>
    <x v="2"/>
    <x v="0"/>
    <m/>
    <m/>
    <m/>
    <m/>
    <s v="A"/>
    <x v="4"/>
    <m/>
    <m/>
    <m/>
    <m/>
    <m/>
    <m/>
  </r>
  <r>
    <x v="110"/>
    <x v="0"/>
    <x v="0"/>
    <x v="0"/>
    <x v="0"/>
    <x v="34"/>
    <s v="Cancelled by PCC, requested to resume August per Jim Karakai requires monthly PO"/>
    <x v="2"/>
    <x v="11"/>
    <x v="1"/>
    <x v="2"/>
    <x v="20"/>
    <m/>
    <m/>
    <m/>
    <m/>
    <m/>
    <x v="4"/>
    <m/>
    <m/>
    <m/>
    <m/>
    <s v="A"/>
    <m/>
  </r>
  <r>
    <x v="120"/>
    <x v="0"/>
    <x v="0"/>
    <x v="0"/>
    <x v="0"/>
    <x v="35"/>
    <s v="CANCELLED- DEC 2012"/>
    <x v="2"/>
    <x v="52"/>
    <x v="1"/>
    <x v="1"/>
    <x v="1"/>
    <m/>
    <m/>
    <m/>
    <m/>
    <m/>
    <x v="3"/>
    <s v="A"/>
    <m/>
    <m/>
    <m/>
    <m/>
    <m/>
  </r>
  <r>
    <x v="54"/>
    <x v="0"/>
    <x v="0"/>
    <x v="0"/>
    <x v="0"/>
    <x v="53"/>
    <m/>
    <x v="2"/>
    <x v="48"/>
    <x v="2"/>
    <x v="2"/>
    <x v="3"/>
    <s v="Y"/>
    <m/>
    <m/>
    <m/>
    <m/>
    <x v="3"/>
    <m/>
    <m/>
    <m/>
    <m/>
    <m/>
    <m/>
  </r>
  <r>
    <x v="121"/>
    <x v="0"/>
    <x v="0"/>
    <x v="0"/>
    <x v="0"/>
    <x v="29"/>
    <s v="trained on monthly bell test procedure - Mar 13/13. billed for Nov. 1/12-Feb. 28/13 inv.6351"/>
    <x v="2"/>
    <x v="105"/>
    <x v="7"/>
    <x v="2"/>
    <x v="5"/>
    <s v="Y"/>
    <s v="Y"/>
    <s v="A"/>
    <s v="Y"/>
    <s v="X"/>
    <x v="2"/>
    <s v="X"/>
    <s v="X"/>
    <s v="X"/>
    <s v="X"/>
    <s v="X"/>
    <s v="X"/>
  </r>
  <r>
    <x v="122"/>
    <x v="0"/>
    <x v="0"/>
    <x v="0"/>
    <x v="0"/>
    <x v="29"/>
    <s v="trained on monthly bell test procedure - Mar 13/13. billed for Nov. 1/12-Feb. 28/13 inv.6352"/>
    <x v="2"/>
    <x v="11"/>
    <x v="6"/>
    <x v="2"/>
    <x v="5"/>
    <s v="Y"/>
    <s v="Y"/>
    <s v="A"/>
    <s v="Y"/>
    <s v="X"/>
    <x v="2"/>
    <s v="X"/>
    <s v="X"/>
    <s v="X"/>
    <s v="X"/>
    <s v="X"/>
    <s v="X"/>
  </r>
  <r>
    <x v="123"/>
    <x v="0"/>
    <x v="0"/>
    <x v="0"/>
    <x v="0"/>
    <x v="17"/>
    <s v="trained on monthly bell test procedure - Mar 1/13. billed for Nov. 1/12-Feb. 28/13 inv.6263"/>
    <x v="2"/>
    <x v="106"/>
    <x v="20"/>
    <x v="2"/>
    <x v="15"/>
    <s v="Y"/>
    <s v="Y"/>
    <s v="Y"/>
    <s v="Y"/>
    <s v="X"/>
    <x v="2"/>
    <s v="X"/>
    <s v="X"/>
    <s v="X"/>
    <s v="A"/>
    <s v="X"/>
    <s v="X"/>
  </r>
  <r>
    <x v="124"/>
    <x v="0"/>
    <x v="0"/>
    <x v="0"/>
    <x v="0"/>
    <x v="54"/>
    <m/>
    <x v="3"/>
    <x v="52"/>
    <x v="1"/>
    <x v="4"/>
    <x v="21"/>
    <m/>
    <m/>
    <m/>
    <m/>
    <m/>
    <x v="3"/>
    <m/>
    <m/>
    <m/>
    <m/>
    <m/>
    <m/>
  </r>
</pivotCacheRecords>
</file>

<file path=xl/pivotCache/pivotCacheRecords2.xml><?xml version="1.0" encoding="utf-8"?>
<pivotCacheRecords xmlns="http://schemas.openxmlformats.org/spreadsheetml/2006/main" xmlns:r="http://schemas.openxmlformats.org/officeDocument/2006/relationships" count="176">
  <r>
    <x v="0"/>
    <x v="0"/>
    <m/>
    <m/>
    <x v="0"/>
    <s v="QQ 727"/>
    <n v="1"/>
    <x v="0"/>
    <s v="August"/>
  </r>
  <r>
    <x v="1"/>
    <x v="1"/>
    <m/>
    <m/>
    <x v="0"/>
    <s v="KEY AT SITE"/>
    <n v="1"/>
    <x v="1"/>
    <s v="July"/>
  </r>
  <r>
    <x v="2"/>
    <x v="2"/>
    <s v="site to start own testing November 2014 - cancelled (please change active to Cancelled under status once invoiced :) - tw&gt;&gt;&gt;"/>
    <m/>
    <x v="1"/>
    <s v="Y 526"/>
    <n v="1"/>
    <x v="2"/>
    <s v="Jan"/>
  </r>
  <r>
    <x v="3"/>
    <x v="3"/>
    <m/>
    <m/>
    <x v="0"/>
    <s v="RR 077"/>
    <n v="2"/>
    <x v="0"/>
    <s v="Oct"/>
  </r>
  <r>
    <x v="4"/>
    <x v="2"/>
    <s v="CANCELLED OCT.31/14"/>
    <m/>
    <x v="1"/>
    <s v="N 0461"/>
    <n v="2"/>
    <x v="1"/>
    <s v="Jan"/>
  </r>
  <r>
    <x v="5"/>
    <x v="4"/>
    <s v="new 2017 -invoiced in Oct (was paid monthly) @ $50/mth (fa only)"/>
    <m/>
    <x v="2"/>
    <s v="KEY AT SITE"/>
    <n v="2"/>
    <x v="2"/>
    <s v="Oct- Edwards"/>
  </r>
  <r>
    <x v="6"/>
    <x v="5"/>
    <s v="PO Required"/>
    <m/>
    <x v="0"/>
    <s v="YY 13"/>
    <n v="3"/>
    <x v="0"/>
    <s v="July"/>
  </r>
  <r>
    <x v="7"/>
    <x v="6"/>
    <m/>
    <m/>
    <x v="0"/>
    <s v="H 307"/>
    <n v="3"/>
    <x v="1"/>
    <s v="April"/>
  </r>
  <r>
    <x v="8"/>
    <x v="7"/>
    <m/>
    <m/>
    <x v="0"/>
    <s v="W 1851"/>
    <n v="3"/>
    <x v="2"/>
    <s v="June"/>
  </r>
  <r>
    <x v="9"/>
    <x v="8"/>
    <s v=" @ $50/mth, recommence June 2013"/>
    <d v="2013-06-01T00:00:00"/>
    <x v="0"/>
    <s v="D 9101"/>
    <n v="4"/>
    <x v="1"/>
    <s v="May"/>
  </r>
  <r>
    <x v="10"/>
    <x v="9"/>
    <s v="switched from Colliers Dec 1/2014"/>
    <m/>
    <x v="0"/>
    <s v="AA 0021"/>
    <n v="4"/>
    <x v="0"/>
    <s v="Jan"/>
  </r>
  <r>
    <x v="11"/>
    <x v="10"/>
    <m/>
    <m/>
    <x v="0"/>
    <s v="B 0561"/>
    <n v="4"/>
    <x v="2"/>
    <s v="Oct"/>
  </r>
  <r>
    <x v="12"/>
    <x v="10"/>
    <m/>
    <m/>
    <x v="0"/>
    <s v="B 881"/>
    <n v="5"/>
    <x v="1"/>
    <s v="April"/>
  </r>
  <r>
    <x v="13"/>
    <x v="11"/>
    <m/>
    <d v="2012-11-01T00:00:00"/>
    <x v="0"/>
    <s v="NONE"/>
    <n v="5"/>
    <x v="0"/>
    <s v="Nov"/>
  </r>
  <r>
    <x v="14"/>
    <x v="12"/>
    <m/>
    <m/>
    <x v="0"/>
    <s v="BT 0151"/>
    <n v="5"/>
    <x v="2"/>
    <s v="March"/>
  </r>
  <r>
    <x v="15"/>
    <x v="13"/>
    <s v="CANCELLED - MARCH 27/14 - PER DENIS FREDETTE - site sold to the City of Victoria_x000a_requested to resume August 2013 per Jim Karakai requires monthly PO. Inv.8150 sent Apr.11/14 for Nov.1/13-Mar.31/14"/>
    <m/>
    <x v="1"/>
    <s v="KEY AT SITE"/>
    <n v="5"/>
    <x v="0"/>
    <s v="Sept - Edwards"/>
  </r>
  <r>
    <x v="16"/>
    <x v="14"/>
    <s v="cancelled - invoiced Feb/17 inv#13582"/>
    <d v="2017-05-17T00:00:00"/>
    <x v="1"/>
    <s v="WW 535"/>
    <n v="6"/>
    <x v="0"/>
    <s v="Jan"/>
  </r>
  <r>
    <x v="17"/>
    <x v="15"/>
    <m/>
    <m/>
    <x v="0"/>
    <s v="T 082"/>
    <n v="6"/>
    <x v="1"/>
    <s v="Oct"/>
  </r>
  <r>
    <x v="18"/>
    <x v="16"/>
    <m/>
    <m/>
    <x v="0"/>
    <s v="A 6631"/>
    <n v="6"/>
    <x v="2"/>
    <s v="April"/>
  </r>
  <r>
    <x v="19"/>
    <x v="17"/>
    <m/>
    <d v="2012-07-01T00:00:00"/>
    <x v="0"/>
    <s v="XX 1221"/>
    <n v="7"/>
    <x v="0"/>
    <s v="Jan"/>
  </r>
  <r>
    <x v="20"/>
    <x v="3"/>
    <s v="@ $112.50/mth"/>
    <m/>
    <x v="0"/>
    <s v="A 707"/>
    <n v="7"/>
    <x v="1"/>
    <s v="June"/>
  </r>
  <r>
    <x v="21"/>
    <x v="18"/>
    <s v="PO Required"/>
    <d v="2014-12-31T00:00:00"/>
    <x v="1"/>
    <s v="C 1512"/>
    <n v="7"/>
    <x v="2"/>
    <s v="Oct"/>
  </r>
  <r>
    <x v="22"/>
    <x v="19"/>
    <m/>
    <d v="2012-09-01T00:00:00"/>
    <x v="0"/>
    <s v="MEET KEN COOPER"/>
    <n v="8"/>
    <x v="1"/>
    <s v="Oct"/>
  </r>
  <r>
    <x v="23"/>
    <x v="20"/>
    <m/>
    <d v="2015-09-01T00:00:00"/>
    <x v="0"/>
    <s v="ZZ 7041"/>
    <n v="8"/>
    <x v="0"/>
    <s v="Oct"/>
  </r>
  <r>
    <x v="24"/>
    <x v="18"/>
    <s v="PO REQUIRED, cancel as of December 31/14"/>
    <d v="2014-12-31T00:00:00"/>
    <x v="1"/>
    <s v="D 0322"/>
    <n v="8"/>
    <x v="2"/>
    <s v="Nov"/>
  </r>
  <r>
    <x v="25"/>
    <x v="21"/>
    <s v="Cancelled apr.30/15. invoiced for 6 months (nov. 1/14-apr.30/15) inv. 10140"/>
    <m/>
    <x v="1"/>
    <s v="BB 5021"/>
    <n v="9"/>
    <x v="0"/>
    <s v="Sept"/>
  </r>
  <r>
    <x v="26"/>
    <x v="7"/>
    <s v="MBT- start Feb 2017 - now colliers._x000a_building sold effective Nov 17/16. monthly testing cancelled"/>
    <m/>
    <x v="0"/>
    <s v="EE 099"/>
    <n v="9"/>
    <x v="0"/>
    <s v="Jan"/>
  </r>
  <r>
    <x v="27"/>
    <x v="22"/>
    <m/>
    <d v="2012-06-01T00:00:00"/>
    <x v="0"/>
    <s v="MEET KEN COOPER"/>
    <n v="9"/>
    <x v="1"/>
    <s v="July"/>
  </r>
  <r>
    <x v="28"/>
    <x v="7"/>
    <m/>
    <m/>
    <x v="0"/>
    <s v="E 0522"/>
    <n v="9"/>
    <x v="2"/>
    <s v="Dec"/>
  </r>
  <r>
    <x v="29"/>
    <x v="12"/>
    <s v="Bill for Sept/15"/>
    <d v="2015-09-09T00:00:00"/>
    <x v="0"/>
    <s v="DD 1301"/>
    <n v="10"/>
    <x v="0"/>
    <s v="April"/>
  </r>
  <r>
    <x v="30"/>
    <x v="10"/>
    <s v=" Performed every 2 Months- OCT, DEC, FEB , APR, JUNE, AUG, OCT"/>
    <m/>
    <x v="0"/>
    <s v="P 9112"/>
    <n v="10"/>
    <x v="2"/>
    <s v="March"/>
  </r>
  <r>
    <x v="31"/>
    <x v="23"/>
    <s v="CANCELLED AS OF OCT.31/14"/>
    <m/>
    <x v="1"/>
    <s v="KEY AT SITE"/>
    <n v="10"/>
    <x v="0"/>
    <s v="Dec"/>
  </r>
  <r>
    <x v="32"/>
    <x v="24"/>
    <m/>
    <m/>
    <x v="1"/>
    <s v="G 777"/>
    <n v="10"/>
    <x v="1"/>
    <s v="July"/>
  </r>
  <r>
    <x v="33"/>
    <x v="25"/>
    <m/>
    <d v="2015-01-01T00:00:00"/>
    <x v="0"/>
    <s v="CC 5611"/>
    <n v="11"/>
    <x v="0"/>
    <s v="Nov"/>
  </r>
  <r>
    <x v="34"/>
    <x v="10"/>
    <m/>
    <d v="2013-07-01T00:00:00"/>
    <x v="0"/>
    <s v="F 5791"/>
    <n v="11"/>
    <x v="2"/>
    <s v="May"/>
  </r>
  <r>
    <x v="35"/>
    <x v="26"/>
    <s v="CANCELLED MARCH 27/14 PER DENIS FREDETTE. Inv.8054 sent Mar. 4/14 for Nov.1/13-Feb.28/14"/>
    <m/>
    <x v="1"/>
    <s v="KEY AT SITE"/>
    <n v="11"/>
    <x v="0"/>
    <s v="March"/>
  </r>
  <r>
    <x v="36"/>
    <x v="27"/>
    <m/>
    <m/>
    <x v="0"/>
    <s v="O 528"/>
    <n v="11"/>
    <x v="1"/>
    <s v="April"/>
  </r>
  <r>
    <x v="37"/>
    <x v="7"/>
    <m/>
    <m/>
    <x v="0"/>
    <s v="VV 419"/>
    <n v="12"/>
    <x v="0"/>
    <s v="Jan"/>
  </r>
  <r>
    <x v="38"/>
    <x v="1"/>
    <m/>
    <d v="2014-07-01T00:00:00"/>
    <x v="0"/>
    <s v="DD 5161"/>
    <n v="12"/>
    <x v="2"/>
    <s v="March"/>
  </r>
  <r>
    <x v="39"/>
    <x v="28"/>
    <s v="Started again Oct/15 - billed for 12 mths"/>
    <d v="2013-10-01T00:00:00"/>
    <x v="0"/>
    <s v="E 838"/>
    <n v="12"/>
    <x v="1"/>
    <s v="Sept"/>
  </r>
  <r>
    <x v="40"/>
    <x v="29"/>
    <m/>
    <m/>
    <x v="0"/>
    <s v="NN 548"/>
    <n v="13"/>
    <x v="0"/>
    <s v="Jan - TO"/>
  </r>
  <r>
    <x v="41"/>
    <x v="30"/>
    <m/>
    <m/>
    <x v="0"/>
    <s v="G 5561"/>
    <n v="13"/>
    <x v="2"/>
    <s v="May"/>
  </r>
  <r>
    <x v="42"/>
    <x v="31"/>
    <s v="inv. 11568 for Nov &amp; Dec. 2015 to Gill-Am.  Richmond  as of January 1/2016"/>
    <d v="2016-01-15T00:00:00"/>
    <x v="0"/>
    <s v="KEY AT SITE"/>
    <n v="13"/>
    <x v="1"/>
    <s v="Sept"/>
  </r>
  <r>
    <x v="43"/>
    <x v="13"/>
    <s v="CANCELLED - MARCH 27/14 - PER DENIS FREDETTE_x000a_requested to resume August 2013 per Jim Karakai requires monthly PO. Inv.8148 sent Apr.11/14 for Nov.1/13-Feb.28/14"/>
    <m/>
    <x v="1"/>
    <s v="DD 218"/>
    <n v="13"/>
    <x v="0"/>
    <s v="March"/>
  </r>
  <r>
    <x v="44"/>
    <x v="32"/>
    <s v="Starting August 2013"/>
    <d v="2013-08-01T00:00:00"/>
    <x v="1"/>
    <s v="SZ 049"/>
    <n v="13"/>
    <x v="1"/>
    <s v="Oct"/>
  </r>
  <r>
    <x v="45"/>
    <x v="7"/>
    <m/>
    <m/>
    <x v="0"/>
    <s v="I 906"/>
    <n v="14"/>
    <x v="1"/>
    <s v="March"/>
  </r>
  <r>
    <x v="46"/>
    <x v="33"/>
    <m/>
    <m/>
    <x v="0"/>
    <s v="GG 638"/>
    <n v="14"/>
    <x v="0"/>
    <s v="March"/>
  </r>
  <r>
    <x v="47"/>
    <x v="20"/>
    <m/>
    <d v="2012-11-01T00:00:00"/>
    <x v="0"/>
    <s v="GT 1122"/>
    <n v="14"/>
    <x v="2"/>
    <s v="Jan"/>
  </r>
  <r>
    <x v="48"/>
    <x v="20"/>
    <m/>
    <m/>
    <x v="0"/>
    <s v="H 6341"/>
    <n v="15"/>
    <x v="2"/>
    <s v="Feb"/>
  </r>
  <r>
    <x v="49"/>
    <x v="34"/>
    <m/>
    <m/>
    <x v="0"/>
    <s v="FF 008"/>
    <n v="15"/>
    <x v="0"/>
    <s v="March"/>
  </r>
  <r>
    <x v="50"/>
    <x v="35"/>
    <s v=" (was Riser) "/>
    <d v="2014-07-01T00:00:00"/>
    <x v="0"/>
    <s v="BL 437"/>
    <n v="15"/>
    <x v="1"/>
    <s v="Feb"/>
  </r>
  <r>
    <x v="51"/>
    <x v="36"/>
    <m/>
    <m/>
    <x v="0"/>
    <s v="J 2101"/>
    <n v="16"/>
    <x v="1"/>
    <s v="Oct"/>
  </r>
  <r>
    <x v="52"/>
    <x v="25"/>
    <m/>
    <d v="2013-10-01T00:00:00"/>
    <x v="0"/>
    <s v="OT 0321"/>
    <n v="16"/>
    <x v="2"/>
    <s v="July"/>
  </r>
  <r>
    <x v="53"/>
    <x v="37"/>
    <s v="(was Cornerstone until Dec 31/14)"/>
    <d v="2016-06-14T00:00:00"/>
    <x v="0"/>
    <s v="SS 117"/>
    <n v="16"/>
    <x v="0"/>
    <s v="Sept"/>
  </r>
  <r>
    <x v="54"/>
    <x v="38"/>
    <s v="Dec 2014 -taught monthly, need to invoice for training and november monthly"/>
    <d v="2014-12-31T00:00:00"/>
    <x v="1"/>
    <s v="L 549"/>
    <n v="16"/>
    <x v="2"/>
    <s v="Sept"/>
  </r>
  <r>
    <x v="55"/>
    <x v="39"/>
    <m/>
    <m/>
    <x v="0"/>
    <s v="K 6611"/>
    <n v="17"/>
    <x v="2"/>
    <s v="Jan"/>
  </r>
  <r>
    <x v="56"/>
    <x v="12"/>
    <s v="see inhouse notes - do not charge for nov &amp; dec/16"/>
    <d v="2014-07-01T00:00:00"/>
    <x v="0"/>
    <s v="HH 6201"/>
    <n v="17"/>
    <x v="0"/>
    <s v="Nov"/>
  </r>
  <r>
    <x v="57"/>
    <x v="40"/>
    <m/>
    <m/>
    <x v="0"/>
    <s v="R 527"/>
    <n v="17"/>
    <x v="1"/>
    <s v="May"/>
  </r>
  <r>
    <x v="58"/>
    <x v="7"/>
    <m/>
    <m/>
    <x v="0"/>
    <s v="L 7021"/>
    <n v="18"/>
    <x v="1"/>
    <s v="May"/>
  </r>
  <r>
    <x v="59"/>
    <x v="3"/>
    <m/>
    <m/>
    <x v="0"/>
    <s v="MM 4301"/>
    <n v="18"/>
    <x v="0"/>
    <s v="Oct"/>
  </r>
  <r>
    <x v="60"/>
    <x v="27"/>
    <m/>
    <m/>
    <x v="0"/>
    <s v="K 5001"/>
    <n v="19"/>
    <x v="1"/>
    <s v="Sept"/>
  </r>
  <r>
    <x v="61"/>
    <x v="10"/>
    <m/>
    <m/>
    <x v="0"/>
    <s v="M 1201"/>
    <n v="19"/>
    <x v="2"/>
    <s v="Jan"/>
  </r>
  <r>
    <x v="62"/>
    <x v="2"/>
    <s v="switched to Capital City - March 2013. Inv. 8168 sent Feb. 28/14 for Nov. 1/13 - Feb. 28/14"/>
    <m/>
    <x v="1"/>
    <s v="Q 7111"/>
    <n v="19"/>
    <x v="1"/>
    <s v="March"/>
  </r>
  <r>
    <x v="63"/>
    <x v="41"/>
    <m/>
    <d v="2014-04-01T00:00:00"/>
    <x v="0"/>
    <s v="OO 0551"/>
    <n v="19"/>
    <x v="0"/>
    <s v="Feb"/>
  </r>
  <r>
    <x v="64"/>
    <x v="7"/>
    <s v=" $75/month if special service call SEE Inv. 5634"/>
    <d v="2012-11-01T00:00:00"/>
    <x v="0"/>
    <s v="ZZ 6001"/>
    <n v="20"/>
    <x v="1"/>
    <s v="Nov"/>
  </r>
  <r>
    <x v="65"/>
    <x v="42"/>
    <m/>
    <m/>
    <x v="1"/>
    <s v="II 3221"/>
    <n v="20"/>
    <x v="0"/>
    <s v="Jan"/>
  </r>
  <r>
    <x v="66"/>
    <x v="43"/>
    <m/>
    <d v="2014-01-15T00:00:00"/>
    <x v="0"/>
    <s v="LW 217"/>
    <n v="20"/>
    <x v="1"/>
    <s v="March"/>
  </r>
  <r>
    <x v="67"/>
    <x v="1"/>
    <m/>
    <m/>
    <x v="0"/>
    <s v="N 506"/>
    <n v="20"/>
    <x v="2"/>
    <s v="Feb"/>
  </r>
  <r>
    <x v="68"/>
    <x v="16"/>
    <m/>
    <d v="2016-12-15T00:00:00"/>
    <x v="0"/>
    <s v="BB 9141"/>
    <n v="20"/>
    <x v="0"/>
    <s v="Sept"/>
  </r>
  <r>
    <x v="69"/>
    <x v="12"/>
    <m/>
    <d v="2014-06-01T00:00:00"/>
    <x v="0"/>
    <s v="WT 4201"/>
    <n v="21"/>
    <x v="2"/>
    <s v="May"/>
  </r>
  <r>
    <x v="70"/>
    <x v="44"/>
    <s v="Dec. 31/16 changed to Equitex from Larry Woolsey.  Charged Equitex for Nov/16 &amp; Jan/17 per note on call slip 13415"/>
    <m/>
    <x v="1"/>
    <s v="S 5711"/>
    <n v="21"/>
    <x v="1"/>
    <s v="Dec"/>
  </r>
  <r>
    <x v="71"/>
    <x v="45"/>
    <m/>
    <m/>
    <x v="0"/>
    <s v="JJ 8631"/>
    <n v="21"/>
    <x v="0"/>
    <s v="April"/>
  </r>
  <r>
    <x v="72"/>
    <x v="46"/>
    <m/>
    <d v="2016-07-07T00:00:00"/>
    <x v="0"/>
    <s v="P 1271"/>
    <n v="22"/>
    <x v="1"/>
    <s v="August"/>
  </r>
  <r>
    <x v="73"/>
    <x v="47"/>
    <m/>
    <d v="2016-09-01T00:00:00"/>
    <x v="0"/>
    <m/>
    <n v="22"/>
    <x v="1"/>
    <s v="June"/>
  </r>
  <r>
    <x v="74"/>
    <x v="12"/>
    <m/>
    <m/>
    <x v="0"/>
    <s v="R 514"/>
    <n v="22"/>
    <x v="2"/>
    <s v="May"/>
  </r>
  <r>
    <x v="75"/>
    <x v="48"/>
    <m/>
    <m/>
    <x v="0"/>
    <s v="UU 2521"/>
    <n v="22"/>
    <x v="0"/>
    <s v="August"/>
  </r>
  <r>
    <x v="76"/>
    <x v="2"/>
    <s v="SITE SWITCHED TO CAPITAL CITY AS OF NOV 2013."/>
    <m/>
    <x v="1"/>
    <s v="OO 001"/>
    <n v="23"/>
    <x v="0"/>
    <s v="Nov"/>
  </r>
  <r>
    <x v="77"/>
    <x v="36"/>
    <m/>
    <m/>
    <x v="0"/>
    <s v="Z 032"/>
    <n v="23"/>
    <x v="2"/>
    <s v="Nov"/>
  </r>
  <r>
    <x v="78"/>
    <x v="10"/>
    <m/>
    <m/>
    <x v="0"/>
    <s v="O 076"/>
    <n v="23"/>
    <x v="2"/>
    <s v="Sept"/>
  </r>
  <r>
    <x v="79"/>
    <x v="30"/>
    <m/>
    <m/>
    <x v="0"/>
    <s v="M 909"/>
    <n v="23"/>
    <x v="1"/>
    <s v="Jan"/>
  </r>
  <r>
    <x v="80"/>
    <x v="29"/>
    <m/>
    <d v="2013-06-01T00:00:00"/>
    <x v="0"/>
    <s v="Z 1281"/>
    <n v="24"/>
    <x v="1"/>
    <s v="March"/>
  </r>
  <r>
    <x v="81"/>
    <x v="4"/>
    <s v="new 2017 -invoiced in Oct (was paid monthly) @ $90/mth (fa/el/ext)"/>
    <m/>
    <x v="2"/>
    <s v="KEY AT SITE"/>
    <n v="24"/>
    <x v="1"/>
    <s v="Feb"/>
  </r>
  <r>
    <x v="82"/>
    <x v="49"/>
    <m/>
    <m/>
    <x v="0"/>
    <s v="Q 902"/>
    <n v="24"/>
    <x v="2"/>
    <s v="Nov"/>
  </r>
  <r>
    <x v="83"/>
    <x v="1"/>
    <m/>
    <m/>
    <x v="0"/>
    <s v="CT 205"/>
    <n v="24"/>
    <x v="2"/>
    <s v="Sept"/>
  </r>
  <r>
    <x v="84"/>
    <x v="12"/>
    <m/>
    <m/>
    <x v="0"/>
    <s v="KK 077"/>
    <n v="24"/>
    <x v="0"/>
    <s v="June"/>
  </r>
  <r>
    <x v="85"/>
    <x v="1"/>
    <m/>
    <m/>
    <x v="0"/>
    <s v="LL 556"/>
    <n v="24"/>
    <x v="0"/>
    <s v="March"/>
  </r>
  <r>
    <x v="86"/>
    <x v="4"/>
    <s v="new 2017 -invoiced in Oct (was paid monthly) @ $50/mth (ext/el only)"/>
    <m/>
    <x v="2"/>
    <s v="NO KEY"/>
    <n v="25"/>
    <x v="1"/>
    <s v="Feb"/>
  </r>
  <r>
    <x v="87"/>
    <x v="50"/>
    <m/>
    <m/>
    <x v="0"/>
    <s v="TT 545"/>
    <n v="25"/>
    <x v="0"/>
    <s v="July"/>
  </r>
  <r>
    <x v="88"/>
    <x v="51"/>
    <s v="Inv.5830 pd to Oct.31/13 @ $40/mth, CANCELLED APRIL 2014 - inv. 8284 Nov. 1/13 - Mar. 31/14"/>
    <m/>
    <x v="1"/>
    <s v="NO KEY, BSMT DOOR UNLOCKED"/>
    <n v="26"/>
    <x v="1"/>
    <s v="April"/>
  </r>
  <r>
    <x v="89"/>
    <x v="2"/>
    <s v="under construction, PANEL REMOVED MARCH 2013. Inv.6427 billed to Mar.31/13 "/>
    <m/>
    <x v="1"/>
    <s v="PP 6001"/>
    <n v="27"/>
    <x v="0"/>
    <s v="Nov"/>
  </r>
  <r>
    <x v="90"/>
    <x v="10"/>
    <m/>
    <m/>
    <x v="0"/>
    <s v="AT 021"/>
    <n v="27"/>
    <x v="2"/>
    <s v="March"/>
  </r>
  <r>
    <x v="91"/>
    <x v="18"/>
    <s v="PO Required, CANCEL AS OF December 1/15. Inv. 11237 for Nov/15"/>
    <m/>
    <x v="1"/>
    <s v="T 053"/>
    <n v="28"/>
    <x v="2"/>
    <s v="April"/>
  </r>
  <r>
    <x v="91"/>
    <x v="52"/>
    <s v="Dec/15 performed tests at no charge as per TL"/>
    <d v="2015-12-15T00:00:00"/>
    <x v="0"/>
    <s v="T 053"/>
    <n v="28"/>
    <x v="2"/>
    <s v="May"/>
  </r>
  <r>
    <x v="92"/>
    <x v="53"/>
    <s v="PO Required"/>
    <m/>
    <x v="0"/>
    <s v="S 098"/>
    <n v="29"/>
    <x v="2"/>
    <s v="May"/>
  </r>
  <r>
    <x v="93"/>
    <x v="54"/>
    <m/>
    <d v="2013-07-01T00:00:00"/>
    <x v="0"/>
    <s v="HT 609"/>
    <n v="30"/>
    <x v="2"/>
    <s v="April"/>
  </r>
  <r>
    <x v="94"/>
    <x v="20"/>
    <m/>
    <d v="2013-12-01T00:00:00"/>
    <x v="0"/>
    <s v="TS 777"/>
    <n v="31"/>
    <x v="2"/>
    <s v="Dec"/>
  </r>
  <r>
    <x v="95"/>
    <x v="12"/>
    <m/>
    <m/>
    <x v="0"/>
    <s v="ET 024"/>
    <n v="32"/>
    <x v="2"/>
    <s v="Feb"/>
  </r>
  <r>
    <x v="96"/>
    <x v="18"/>
    <s v="PO Required, CANCEL AS OF December 1/15. Inv. 11235 for Nov/15"/>
    <m/>
    <x v="1"/>
    <s v="U 514"/>
    <n v="33"/>
    <x v="2"/>
    <s v="Feb"/>
  </r>
  <r>
    <x v="96"/>
    <x v="55"/>
    <s v="Dec/15 performed tests at no charge as per TL_x000a_Apr 11/17- tw- building OK for access as of Jan/17"/>
    <d v="2015-12-15T00:00:00"/>
    <x v="0"/>
    <s v="U 514"/>
    <n v="33"/>
    <x v="2"/>
    <s v="Feb"/>
  </r>
  <r>
    <x v="97"/>
    <x v="18"/>
    <s v="PO Required, CANCEL AS OF December 1/15. Inv. 11236 for Nov/15"/>
    <m/>
    <x v="1"/>
    <s v="V 534"/>
    <n v="34"/>
    <x v="2"/>
    <s v="Feb"/>
  </r>
  <r>
    <x v="97"/>
    <x v="55"/>
    <s v="Dec/15 performed tests at no charge as per TL_x000a__x000a_Apr 11/17- tw -as of March 11- building OK for access"/>
    <d v="2015-12-15T00:00:00"/>
    <x v="0"/>
    <s v="V 534"/>
    <n v="34"/>
    <x v="2"/>
    <s v="Feb"/>
  </r>
  <r>
    <x v="98"/>
    <x v="20"/>
    <s v="Ins was Oct now Sept new 2016"/>
    <d v="2013-03-01T00:00:00"/>
    <x v="0"/>
    <s v="FT 06"/>
    <n v="35"/>
    <x v="2"/>
    <s v="Sept"/>
  </r>
  <r>
    <x v="99"/>
    <x v="56"/>
    <s v="June 4/15- no tests (school closed) July/August 2015-requested by site"/>
    <m/>
    <x v="0"/>
    <s v="KEY AT SITE"/>
    <n v="36"/>
    <x v="2"/>
    <s v="Jan"/>
  </r>
  <r>
    <x v="100"/>
    <x v="57"/>
    <s v="CANCELLED JUNE 10/14 - inv.8508 Nov. 1/13-May 31/14"/>
    <m/>
    <x v="1"/>
    <s v="J 9411"/>
    <n v="37"/>
    <x v="2"/>
    <s v="May-by others"/>
  </r>
  <r>
    <x v="101"/>
    <x v="58"/>
    <s v="CANCELLED MAR 2012"/>
    <m/>
    <x v="1"/>
    <s v="BB 5021"/>
    <s v="W2"/>
    <x v="3"/>
    <s v="April"/>
  </r>
  <r>
    <x v="102"/>
    <x v="21"/>
    <s v="trained on monthly bell test procedure - Mar 13/13. billed for Nov. 1/12-Feb. 28/13 inv.6351"/>
    <m/>
    <x v="1"/>
    <s v="XSS 0521"/>
    <s v="W2"/>
    <x v="3"/>
    <s v="Jan"/>
  </r>
  <r>
    <x v="103"/>
    <x v="59"/>
    <s v="PO REQUIRED Inv.6992 billed to Aug. 31/13, SOLD TO CAPREIT, USES NATIONAL SERVICE PROVIDER"/>
    <m/>
    <x v="1"/>
    <s v="WW 344"/>
    <s v="W2"/>
    <x v="3"/>
    <s v="Oct"/>
  </r>
  <r>
    <x v="104"/>
    <x v="26"/>
    <s v="Mar- Oct 2012"/>
    <m/>
    <x v="1"/>
    <m/>
    <s v="W2"/>
    <x v="3"/>
    <s v="Dec"/>
  </r>
  <r>
    <x v="105"/>
    <x v="60"/>
    <s v="TRAINED NOV 28/13, keep keys in extra binder. Did not do in nov/13. invoiced till end of sept/13"/>
    <m/>
    <x v="1"/>
    <s v="CC 595"/>
    <s v="W2"/>
    <x v="3"/>
    <s v="Oct"/>
  </r>
  <r>
    <x v="15"/>
    <x v="26"/>
    <s v="Cancelled by PCC, requested to resume August per Jim Karakai requires monthly PO"/>
    <m/>
    <x v="1"/>
    <s v="KEY AT SITE"/>
    <s v="W2"/>
    <x v="3"/>
    <s v="Sept - Edwards"/>
  </r>
  <r>
    <x v="106"/>
    <x v="26"/>
    <s v="Cancelled by PCC, requested to resume August per Jim Karakai requires monthly PO"/>
    <m/>
    <x v="1"/>
    <m/>
    <s v="W2"/>
    <x v="3"/>
    <s v="April"/>
  </r>
  <r>
    <x v="107"/>
    <x v="21"/>
    <s v="trained on monthly bell test procedure - Mar 13/13. billed for Nov. 1/12-Feb. 28/13 inv.6352"/>
    <m/>
    <x v="1"/>
    <s v="KEY AT SITE"/>
    <s v="W2"/>
    <x v="3"/>
    <s v="Jan"/>
  </r>
  <r>
    <x v="108"/>
    <x v="10"/>
    <s v="cancelled July 26/12 tw-billed to June 30/12 inv.5115"/>
    <m/>
    <x v="1"/>
    <m/>
    <s v="W4"/>
    <x v="3"/>
    <s v="Feb"/>
  </r>
  <r>
    <x v="109"/>
    <x v="10"/>
    <s v="cancelled July 26/12 tw-billed to June 30/12 inv. 5116"/>
    <m/>
    <x v="1"/>
    <m/>
    <s v="W4"/>
    <x v="3"/>
    <s v="Feb"/>
  </r>
  <r>
    <x v="110"/>
    <x v="60"/>
    <s v="TRAINED NOV 28/13, keep keys in extra binder. Did not do in nov/13. invoiced till end of oct/13"/>
    <m/>
    <x v="1"/>
    <s v="KL 1551"/>
    <s v="W4"/>
    <x v="3"/>
    <s v="Sept"/>
  </r>
  <r>
    <x v="111"/>
    <x v="1"/>
    <s v="Inv. 4838 pd to Feb.29/12 - 4838 cancelled - billing 11 mths to Firm.  "/>
    <m/>
    <x v="1"/>
    <m/>
    <s v="W4"/>
    <x v="3"/>
    <s v="April"/>
  </r>
  <r>
    <x v="111"/>
    <x v="12"/>
    <s v="cancelled Sept. 24/12 tw-billed to Aug.31/12 inv. 5378"/>
    <m/>
    <x v="1"/>
    <m/>
    <s v="W4"/>
    <x v="3"/>
    <s v="April"/>
  </r>
  <r>
    <x v="112"/>
    <x v="18"/>
    <s v="CANCELLED- DEC 2012"/>
    <m/>
    <x v="1"/>
    <m/>
    <s v="W4"/>
    <x v="3"/>
    <s v="May"/>
  </r>
  <r>
    <x v="113"/>
    <x v="60"/>
    <s v="by site as of Nov/13"/>
    <m/>
    <x v="1"/>
    <s v="HI 1033"/>
    <s v="W4"/>
    <x v="3"/>
    <s v="Feb"/>
  </r>
  <r>
    <x v="114"/>
    <x v="61"/>
    <s v="CANCELLED- DEC 2012"/>
    <m/>
    <x v="1"/>
    <s v="EF 014"/>
    <s v="W4"/>
    <x v="3"/>
    <s v="Nov"/>
  </r>
  <r>
    <x v="114"/>
    <x v="60"/>
    <s v="new PM as of Dec 1, 2012, TRAINED NOV 18/13, keep keys in extra binder. Inv.7167 till end of oct/13"/>
    <m/>
    <x v="1"/>
    <s v="EF 014/514"/>
    <s v="W4"/>
    <x v="3"/>
    <s v="Nov"/>
  </r>
  <r>
    <x v="115"/>
    <x v="61"/>
    <s v="CANCELLED- DEC 2012"/>
    <m/>
    <x v="1"/>
    <s v="FG 514"/>
    <s v="W4"/>
    <x v="3"/>
    <s v="Nov"/>
  </r>
  <r>
    <x v="115"/>
    <x v="60"/>
    <s v="new PM as of Dec 1, 2012, TRAINED NOV 18/13, keep keys in extra binder. Inv. 7168 till end of oct/13"/>
    <m/>
    <x v="1"/>
    <s v="EF 014/514"/>
    <s v="W4"/>
    <x v="3"/>
    <s v="Nov"/>
  </r>
  <r>
    <x v="116"/>
    <x v="62"/>
    <s v=" $75/month start November 2012 MONTHLY E/L TESTS"/>
    <d v="2012-11-01T00:00:00"/>
    <x v="0"/>
    <s v="NONE"/>
    <m/>
    <x v="4"/>
    <s v="Oct"/>
  </r>
  <r>
    <x v="117"/>
    <x v="30"/>
    <m/>
    <d v="2014-04-01T00:00:00"/>
    <x v="0"/>
    <s v="UV 10"/>
    <m/>
    <x v="4"/>
    <s v="Jan"/>
  </r>
  <r>
    <x v="118"/>
    <x v="2"/>
    <s v="billed for nov. 1/14-jan. 28/15 inv.9887"/>
    <m/>
    <x v="1"/>
    <s v="QR 5001"/>
    <m/>
    <x v="4"/>
    <s v="May"/>
  </r>
  <r>
    <x v="119"/>
    <x v="1"/>
    <m/>
    <d v="2016-04-16T00:00:00"/>
    <x v="0"/>
    <s v="RT 0201"/>
    <m/>
    <x v="1"/>
    <s v="Nov"/>
  </r>
  <r>
    <x v="120"/>
    <x v="30"/>
    <s v="Start July 2015"/>
    <d v="2015-07-01T00:00:00"/>
    <x v="0"/>
    <s v="JT 9101"/>
    <m/>
    <x v="2"/>
    <s v="Sept"/>
  </r>
  <r>
    <x v="121"/>
    <x v="63"/>
    <m/>
    <d v="2014-06-01T00:00:00"/>
    <x v="0"/>
    <s v="KEY AT SITE"/>
    <m/>
    <x v="1"/>
    <s v="Sept"/>
  </r>
  <r>
    <x v="122"/>
    <x v="12"/>
    <s v="bill @ $60/mth - mthly bell test (A)"/>
    <m/>
    <x v="0"/>
    <s v="MN 5001"/>
    <m/>
    <x v="4"/>
    <s v="May-TO"/>
  </r>
  <r>
    <x v="123"/>
    <x v="12"/>
    <m/>
    <d v="2016-11-15T00:00:00"/>
    <x v="0"/>
    <s v="LM 5501"/>
    <m/>
    <x v="4"/>
    <s v="April"/>
  </r>
  <r>
    <x v="124"/>
    <x v="42"/>
    <m/>
    <m/>
    <x v="0"/>
    <s v="OP 1111"/>
    <m/>
    <x v="4"/>
    <s v="Nov"/>
  </r>
  <r>
    <x v="125"/>
    <x v="64"/>
    <m/>
    <m/>
    <x v="0"/>
    <s v="PQ 3311"/>
    <m/>
    <x v="4"/>
    <s v="May"/>
  </r>
  <r>
    <x v="23"/>
    <x v="65"/>
    <m/>
    <m/>
    <x v="1"/>
    <m/>
    <m/>
    <x v="0"/>
    <s v="Oct"/>
  </r>
  <r>
    <x v="126"/>
    <x v="30"/>
    <m/>
    <d v="2015-02-01T00:00:00"/>
    <x v="0"/>
    <s v="YT 1031"/>
    <m/>
    <x v="2"/>
    <s v="June"/>
  </r>
  <r>
    <x v="127"/>
    <x v="25"/>
    <m/>
    <d v="2014-01-01T00:00:00"/>
    <x v="0"/>
    <s v="BV 0511"/>
    <m/>
    <x v="4"/>
    <s v="Nov"/>
  </r>
  <r>
    <x v="128"/>
    <x v="30"/>
    <m/>
    <d v="2014-08-01T00:00:00"/>
    <x v="0"/>
    <s v="PT 061"/>
    <m/>
    <x v="4"/>
    <s v="July"/>
  </r>
  <r>
    <x v="129"/>
    <x v="4"/>
    <s v="new 2017 -invoiced in Oct (was paid monthly) @ $70/mth (fa/ext only)"/>
    <m/>
    <x v="2"/>
    <s v="KEY AT SITE"/>
    <m/>
    <x v="4"/>
    <s v="Jan"/>
  </r>
  <r>
    <x v="111"/>
    <x v="12"/>
    <m/>
    <d v="2015-12-15T00:00:00"/>
    <x v="0"/>
    <s v="BC 6262"/>
    <m/>
    <x v="4"/>
    <s v="August"/>
  </r>
  <r>
    <x v="130"/>
    <x v="10"/>
    <m/>
    <m/>
    <x v="0"/>
    <s v="ST 7572"/>
    <m/>
    <x v="4"/>
    <s v="Jan"/>
  </r>
  <r>
    <x v="131"/>
    <x v="30"/>
    <m/>
    <d v="2015-02-01T00:00:00"/>
    <x v="0"/>
    <s v="ZT 7041"/>
    <m/>
    <x v="2"/>
    <s v="April"/>
  </r>
  <r>
    <x v="132"/>
    <x v="30"/>
    <m/>
    <m/>
    <x v="0"/>
    <s v="CD 8003"/>
    <m/>
    <x v="4"/>
    <s v="Dec"/>
  </r>
  <r>
    <x v="133"/>
    <x v="16"/>
    <m/>
    <d v="2017-04-01T00:00:00"/>
    <x v="0"/>
    <s v="IT 3341"/>
    <m/>
    <x v="2"/>
    <s v="April"/>
  </r>
  <r>
    <x v="134"/>
    <x v="7"/>
    <s v="Jan. 1/17 pm changed to Richmond.  Inv. 13246 for Nov. &amp; Dec./16 to Colliers"/>
    <m/>
    <x v="0"/>
    <s v="GH 5403"/>
    <m/>
    <x v="4"/>
    <s v="May"/>
  </r>
  <r>
    <x v="135"/>
    <x v="7"/>
    <m/>
    <m/>
    <x v="0"/>
    <s v="RS 0043"/>
    <m/>
    <x v="4"/>
    <s v="March"/>
  </r>
  <r>
    <x v="136"/>
    <x v="25"/>
    <m/>
    <d v="2015-01-01T00:00:00"/>
    <x v="0"/>
    <s v="C 602"/>
    <m/>
    <x v="2"/>
    <s v="Oct"/>
  </r>
  <r>
    <x v="137"/>
    <x v="10"/>
    <s v="JUNE 16/17- tw- site switched, cancelled monthly as well,  returning keys to Hutton.  Billed 7 months on inv. 14163"/>
    <m/>
    <x v="1"/>
    <s v="DE 083"/>
    <m/>
    <x v="4"/>
    <s v="June"/>
  </r>
  <r>
    <x v="138"/>
    <x v="42"/>
    <m/>
    <d v="2016-06-01T00:00:00"/>
    <x v="0"/>
    <s v="TC 0883"/>
    <m/>
    <x v="4"/>
    <s v="August"/>
  </r>
  <r>
    <x v="139"/>
    <x v="59"/>
    <s v="OCT/13 - SITE SOLD TO CAPREIT USES OTHER SERVICE PROVIDER"/>
    <m/>
    <x v="1"/>
    <s v="DT 524"/>
    <m/>
    <x v="3"/>
    <s v="Feb"/>
  </r>
  <r>
    <x v="103"/>
    <x v="66"/>
    <m/>
    <m/>
    <x v="1"/>
    <s v="WW 344"/>
    <m/>
    <x v="0"/>
    <s v="Oct"/>
  </r>
  <r>
    <x v="140"/>
    <x v="67"/>
    <m/>
    <m/>
    <x v="0"/>
    <s v="JK 9393"/>
    <m/>
    <x v="4"/>
    <s v="July"/>
  </r>
  <r>
    <x v="141"/>
    <x v="27"/>
    <m/>
    <d v="2016-01-01T00:00:00"/>
    <x v="0"/>
    <s v="EF 014"/>
    <m/>
    <x v="4"/>
    <s v="Nov"/>
  </r>
  <r>
    <x v="142"/>
    <x v="2"/>
    <s v="CANCEL AS OF NOV 2014 - SITE TO START DOING OWN TESTING."/>
    <m/>
    <x v="1"/>
    <s v="Keys at Sour Pickle"/>
    <m/>
    <x v="4"/>
    <s v="March- TO"/>
  </r>
  <r>
    <x v="16"/>
    <x v="68"/>
    <s v="Inv. 12440 billed for Nov. 1/15 - July 31/16_x000a_CMF- as of Aug 2, 2016.  Inv. 12750 Aug.1/16-Oct.31/16.  Inv. 13582 Dec/16 &amp; Feb/17_x000a_"/>
    <d v="2015-03-01T00:00:00"/>
    <x v="1"/>
    <s v="WW 535"/>
    <m/>
    <x v="0"/>
    <s v="Jan"/>
  </r>
  <r>
    <x v="143"/>
    <x v="25"/>
    <m/>
    <d v="2015-01-01T00:00:00"/>
    <x v="0"/>
    <s v="D 032"/>
    <m/>
    <x v="2"/>
    <s v="Oct"/>
  </r>
  <r>
    <x v="144"/>
    <x v="27"/>
    <m/>
    <d v="2016-01-01T00:00:00"/>
    <x v="0"/>
    <s v="EF 014"/>
    <m/>
    <x v="4"/>
    <s v="Nov"/>
  </r>
  <r>
    <x v="145"/>
    <x v="69"/>
    <s v=" Inv. 11690 billed Nov. 1/15-Mar. 31/16"/>
    <d v="2015-07-01T00:00:00"/>
    <x v="1"/>
    <s v="site open"/>
    <m/>
    <x v="2"/>
    <s v="June"/>
  </r>
  <r>
    <x v="146"/>
    <x v="4"/>
    <s v="new 2017 -invoiced in Oct (was paid monthly) @ $90/mth (fa/el/ext)"/>
    <m/>
    <x v="2"/>
    <s v="KEY AT SITE"/>
    <m/>
    <x v="4"/>
    <s v="March"/>
  </r>
  <r>
    <x v="147"/>
    <x v="37"/>
    <s v=" (was Cornerstone until Dec 31/14)"/>
    <m/>
    <x v="0"/>
    <s v="TU 645"/>
    <m/>
    <x v="4"/>
    <s v="April"/>
  </r>
  <r>
    <x v="148"/>
    <x v="15"/>
    <m/>
    <m/>
    <x v="0"/>
    <s v="AB 55"/>
    <m/>
    <x v="4"/>
    <s v="Jan"/>
  </r>
  <r>
    <x v="149"/>
    <x v="70"/>
    <s v=" (bill $79/month) start November 2013 PER TL. New owners effective August 22, 2015"/>
    <d v="2013-11-01T00:00:00"/>
    <x v="1"/>
    <s v="NO 017"/>
    <m/>
    <x v="4"/>
    <s v="March"/>
  </r>
  <r>
    <x v="149"/>
    <x v="71"/>
    <m/>
    <d v="2015-08-21T00:00:00"/>
    <x v="0"/>
    <s v="NO 017"/>
    <m/>
    <x v="4"/>
    <s v="March"/>
  </r>
  <r>
    <x v="150"/>
    <x v="7"/>
    <s v="CANCELLED- Inv. 4888 Nov. 1/11 - Apr. 30/12_x000a_WAS W1"/>
    <m/>
    <x v="1"/>
    <s v="NA"/>
    <m/>
    <x v="3"/>
    <s v="May"/>
  </r>
  <r>
    <x v="50"/>
    <x v="72"/>
    <s v="NEW APRIL 2014. Cancelled  inv. 8510 Apr.1/14-June30/14. Property sold June 23/14"/>
    <m/>
    <x v="1"/>
    <s v="BL 437"/>
    <m/>
    <x v="1"/>
    <s v="Feb"/>
  </r>
  <r>
    <x v="151"/>
    <x v="65"/>
    <m/>
    <d v="2014-11-01T00:00:00"/>
    <x v="1"/>
    <s v="CP 057"/>
    <m/>
    <x v="1"/>
    <s v="April"/>
  </r>
  <r>
    <x v="152"/>
    <x v="68"/>
    <s v=" Inv. 12439 billed for Nov. 1/15 - July 31/16.  CMF- as of Aug 2, 2016.  Inv. 12751 Aug.1/16-Oct.31/16.  Inv. 13583 Nov.&amp;Dec/16 &amp; Feb/17"/>
    <d v="2013-11-01T00:00:00"/>
    <x v="1"/>
    <s v="F 257"/>
    <m/>
    <x v="1"/>
    <s v="Jan"/>
  </r>
  <r>
    <x v="152"/>
    <x v="60"/>
    <s v="TRAINED APRIL 2013 WAS W1"/>
    <m/>
    <x v="1"/>
    <s v="F 257"/>
    <m/>
    <x v="3"/>
    <s v="Jan"/>
  </r>
  <r>
    <x v="153"/>
    <x v="73"/>
    <m/>
    <d v="2013-08-01T00:00:00"/>
    <x v="0"/>
    <s v="XR 128"/>
    <m/>
    <x v="4"/>
    <s v="April"/>
  </r>
  <r>
    <x v="154"/>
    <x v="74"/>
    <m/>
    <m/>
    <x v="0"/>
    <s v="KEY AT SITE"/>
    <m/>
    <x v="4"/>
    <s v="June"/>
  </r>
  <r>
    <x v="151"/>
    <x v="75"/>
    <m/>
    <d v="2015-09-01T00:00:00"/>
    <x v="0"/>
    <s v="CP 057"/>
    <m/>
    <x v="1"/>
    <s v="April"/>
  </r>
  <r>
    <x v="155"/>
    <x v="27"/>
    <s v="was Allied Reit"/>
    <d v="2015-11-04T00:00:00"/>
    <x v="0"/>
    <s v="Y 8"/>
    <m/>
    <x v="1"/>
    <s v="Jan"/>
  </r>
  <r>
    <x v="155"/>
    <x v="76"/>
    <s v="PO required"/>
    <d v="2015-03-01T00:00:00"/>
    <x v="1"/>
    <s v="Y 8"/>
    <m/>
    <x v="1"/>
    <s v="Jan"/>
  </r>
  <r>
    <x v="156"/>
    <x v="25"/>
    <m/>
    <d v="2015-01-01T00:00:00"/>
    <x v="0"/>
    <s v="FG 179"/>
    <m/>
    <x v="4"/>
    <s v="Oct"/>
  </r>
  <r>
    <x v="157"/>
    <x v="77"/>
    <s v="new Feb 2016"/>
    <d v="2016-02-01T00:00:00"/>
    <x v="0"/>
    <s v="RT 909"/>
    <m/>
    <x v="2"/>
    <s v="April"/>
  </r>
  <r>
    <x v="158"/>
    <x v="78"/>
    <m/>
    <d v="2017-02-01T00:00:00"/>
    <x v="0"/>
    <s v="VT 059"/>
    <m/>
    <x v="2"/>
    <s v="Nov"/>
  </r>
  <r>
    <x v="159"/>
    <x v="14"/>
    <m/>
    <m/>
    <x v="3"/>
    <m/>
    <m/>
    <x v="3"/>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3">
  <r>
    <x v="0"/>
    <s v="Hansbraun"/>
    <s v=" $75/month (misc1) MONTHLY E/L TESTS"/>
    <n v="75"/>
    <s v="Saanich, BC"/>
    <d v="2012-11-01T00:00:00"/>
    <x v="0"/>
    <x v="0"/>
    <x v="0"/>
    <s v="April"/>
    <s v="Y"/>
  </r>
  <r>
    <x v="1"/>
    <s v="Proline"/>
    <m/>
    <n v="55"/>
    <s v="Esquimalt, BC"/>
    <d v="2014-04-01T00:00:00"/>
    <x v="0"/>
    <x v="1"/>
    <x v="1"/>
    <s v="May"/>
    <s v="Y"/>
  </r>
  <r>
    <x v="2"/>
    <s v="Colliers "/>
    <s v="PO Required"/>
    <n v="55"/>
    <s v="Victoria, BC"/>
    <d v="2011-09-01T00:00:00"/>
    <x v="0"/>
    <x v="2"/>
    <x v="2"/>
    <s v="June"/>
    <s v="Y"/>
  </r>
  <r>
    <x v="3"/>
    <s v="Pastoral Developments Ltd."/>
    <m/>
    <n v="55"/>
    <s v="Victoria, BC"/>
    <d v="2018-08-01T00:00:00"/>
    <x v="0"/>
    <x v="3"/>
    <x v="2"/>
    <s v="Oct"/>
    <s v="Y"/>
  </r>
  <r>
    <x v="4"/>
    <s v="Cornerstone"/>
    <m/>
    <n v="50"/>
    <s v="Sidney, BC"/>
    <d v="2023-01-23T00:00:00"/>
    <x v="0"/>
    <x v="4"/>
    <x v="3"/>
    <s v="Feb"/>
    <s v="Y"/>
  </r>
  <r>
    <x v="5"/>
    <s v="Devon Properties"/>
    <m/>
    <n v="50"/>
    <s v="Victoria, BC"/>
    <d v="2023-01-23T00:00:00"/>
    <x v="0"/>
    <x v="5"/>
    <x v="4"/>
    <s v="August"/>
    <s v="Y"/>
  </r>
  <r>
    <x v="6"/>
    <s v="Malahat Properties"/>
    <m/>
    <n v="55"/>
    <s v="Victoria, BC"/>
    <d v="2020-12-09T00:00:00"/>
    <x v="0"/>
    <x v="6"/>
    <x v="2"/>
    <s v="Nov"/>
    <s v="Y"/>
  </r>
  <r>
    <x v="7"/>
    <s v="Cornerstone"/>
    <m/>
    <n v="50"/>
    <s v="Sidney, BC"/>
    <d v="2023-01-23T00:00:00"/>
    <x v="0"/>
    <x v="7"/>
    <x v="5"/>
    <s v="Nov"/>
    <s v="Y"/>
  </r>
  <r>
    <x v="8"/>
    <s v="Raven Property Management Ltd."/>
    <s v="$75/month (MISC1)"/>
    <n v="75"/>
    <s v="Sidney, BC"/>
    <d v="2021-02-01T00:00:00"/>
    <x v="0"/>
    <x v="8"/>
    <x v="5"/>
    <s v="May"/>
    <s v="Y"/>
  </r>
  <r>
    <x v="9"/>
    <s v="Raul Caballero"/>
    <m/>
    <n v="70"/>
    <s v="Victoria, BC"/>
    <d v="2023-08-23T00:00:00"/>
    <x v="0"/>
    <x v="9"/>
    <x v="6"/>
    <s v="Nov"/>
    <s v="Y"/>
  </r>
  <r>
    <x v="10"/>
    <s v="Firm Management"/>
    <s v="$60/mth - mthly bell test (B)"/>
    <n v="60"/>
    <s v="Saanich, BC"/>
    <m/>
    <x v="0"/>
    <x v="10"/>
    <x v="7"/>
    <s v="April"/>
    <s v="Y"/>
  </r>
  <r>
    <x v="11"/>
    <s v="Richmond Property Group"/>
    <m/>
    <n v="55"/>
    <s v="Victoria, BC"/>
    <m/>
    <x v="0"/>
    <x v="11"/>
    <x v="2"/>
    <s v="March"/>
    <s v="Y"/>
  </r>
  <r>
    <x v="12"/>
    <s v="Century 21 Queenswood"/>
    <m/>
    <n v="50"/>
    <s v="Victoria, BC"/>
    <d v="2023-01-23T00:00:00"/>
    <x v="0"/>
    <x v="12"/>
    <x v="4"/>
    <s v="August"/>
    <s v="Y"/>
  </r>
  <r>
    <x v="13"/>
    <s v="Colliers"/>
    <s v="$75/month if special service call.  PO Required"/>
    <n v="75"/>
    <s v="Victoria, BC"/>
    <d v="2012-11-01T00:00:00"/>
    <x v="0"/>
    <x v="13"/>
    <x v="6"/>
    <s v="June"/>
    <s v="X"/>
  </r>
  <r>
    <x v="14"/>
    <s v="Century 21 Queenswood"/>
    <m/>
    <n v="60"/>
    <s v="Victoria, BC"/>
    <m/>
    <x v="0"/>
    <x v="14"/>
    <x v="6"/>
    <s v="Feb"/>
    <s v="Y"/>
  </r>
  <r>
    <x v="15"/>
    <s v="Sorenson &amp; Bowers "/>
    <m/>
    <n v="50"/>
    <s v="Esquimalt, BC"/>
    <m/>
    <x v="0"/>
    <x v="15"/>
    <x v="8"/>
    <s v="April"/>
    <s v="Y"/>
  </r>
  <r>
    <x v="16"/>
    <s v="Hutton"/>
    <m/>
    <n v="55"/>
    <s v="Victoria, BC"/>
    <m/>
    <x v="0"/>
    <x v="16"/>
    <x v="9"/>
    <s v="Oct"/>
    <s v="Y"/>
  </r>
  <r>
    <x v="17"/>
    <s v="Devon Properties"/>
    <m/>
    <n v="50"/>
    <s v="Victoria, BC"/>
    <d v="2023-01-23T00:00:00"/>
    <x v="0"/>
    <x v="17"/>
    <x v="10"/>
    <s v="April"/>
    <s v="Y"/>
  </r>
  <r>
    <x v="18"/>
    <s v="Darioush Diba"/>
    <m/>
    <n v="55"/>
    <s v="Victoria, BC"/>
    <d v="2020-09-01T00:00:00"/>
    <x v="0"/>
    <x v="18"/>
    <x v="7"/>
    <s v="June"/>
    <s v="Y"/>
  </r>
  <r>
    <x v="19"/>
    <s v="Realstar Management "/>
    <m/>
    <n v="55"/>
    <s v="Sidney, BC"/>
    <m/>
    <x v="0"/>
    <x v="19"/>
    <x v="5"/>
    <s v="Nov"/>
    <s v="Y"/>
  </r>
  <r>
    <x v="20"/>
    <s v="Starlight/Devon"/>
    <s v="Changed to R20 Jan/24"/>
    <n v="50"/>
    <s v="Victoria, BC"/>
    <d v="2023-01-23T00:00:00"/>
    <x v="0"/>
    <x v="20"/>
    <x v="11"/>
    <s v="Feb"/>
    <s v="Y"/>
  </r>
  <r>
    <x v="21"/>
    <s v="Strata Plan VIS 308"/>
    <m/>
    <n v="65"/>
    <s v="Victoria, BC"/>
    <d v="2023-11-23T00:00:00"/>
    <x v="0"/>
    <x v="21"/>
    <x v="10"/>
    <s v="April"/>
    <s v="Y"/>
  </r>
  <r>
    <x v="22"/>
    <s v="Proline"/>
    <m/>
    <n v="55"/>
    <s v="Victoria, BC"/>
    <d v="2015-07-01T00:00:00"/>
    <x v="0"/>
    <x v="22"/>
    <x v="12"/>
    <s v="Dec"/>
    <s v="Y"/>
  </r>
  <r>
    <x v="23"/>
    <s v="Pemberton Holmes"/>
    <m/>
    <n v="50"/>
    <s v="Victoria, BC"/>
    <d v="2023-01-23T00:00:00"/>
    <x v="0"/>
    <x v="23"/>
    <x v="4"/>
    <s v="Nov"/>
    <s v="Y"/>
  </r>
  <r>
    <x v="24"/>
    <s v="Brown Bros."/>
    <m/>
    <n v="55"/>
    <s v="Victoria, BC"/>
    <d v="2016-04-16T00:00:00"/>
    <x v="0"/>
    <x v="24"/>
    <x v="2"/>
    <s v="June"/>
    <s v="Y"/>
  </r>
  <r>
    <x v="25"/>
    <s v="Firm Management"/>
    <m/>
    <n v="55"/>
    <s v="Victoria, BC"/>
    <d v="2014-06-01T00:00:00"/>
    <x v="0"/>
    <x v="25"/>
    <x v="9"/>
    <s v="Dec"/>
    <s v="Y"/>
  </r>
  <r>
    <x v="26"/>
    <s v="Devon Properties"/>
    <m/>
    <n v="60"/>
    <s v="Victoria, BC"/>
    <d v="2023-04-01T00:00:00"/>
    <x v="0"/>
    <x v="26"/>
    <x v="13"/>
    <s v="Dec"/>
    <s v="Y"/>
  </r>
  <r>
    <x v="27"/>
    <s v="Firm Management"/>
    <m/>
    <n v="55"/>
    <s v="Victoria, BC"/>
    <d v="2014-07-01T00:00:00"/>
    <x v="0"/>
    <x v="27"/>
    <x v="13"/>
    <s v="July"/>
    <s v="Y"/>
  </r>
  <r>
    <x v="28"/>
    <s v="Devon Properties"/>
    <s v="REQUIRES NEW PO EVERY QUARTER"/>
    <n v="70"/>
    <s v="Victoria, BC"/>
    <d v="2023-09-23T00:00:00"/>
    <x v="0"/>
    <x v="28"/>
    <x v="4"/>
    <s v="June"/>
    <s v="Y"/>
  </r>
  <r>
    <x v="29"/>
    <s v="Hutton"/>
    <m/>
    <n v="55"/>
    <s v="Victoria, BC"/>
    <d v="2015-09-09T00:00:00"/>
    <x v="0"/>
    <x v="29"/>
    <x v="13"/>
    <s v="Dec"/>
    <s v="Y"/>
  </r>
  <r>
    <x v="30"/>
    <s v="Pacific Quorum $55"/>
    <m/>
    <n v="55"/>
    <s v="Victoria, BC"/>
    <d v="2023-04-23T00:00:00"/>
    <x v="0"/>
    <x v="30"/>
    <x v="10"/>
    <s v="March"/>
    <s v="Y"/>
  </r>
  <r>
    <x v="31"/>
    <s v="Belmont Properties"/>
    <s v="$47.50/m for 2023_x000a_$50/m for 2024"/>
    <n v="50"/>
    <s v="Victoria, BC"/>
    <d v="2023-04-01T00:00:00"/>
    <x v="0"/>
    <x v="31"/>
    <x v="13"/>
    <s v="March"/>
    <s v="Y"/>
  </r>
  <r>
    <x v="32"/>
    <s v="Devon Properties"/>
    <s v="REQUIRES NEW PO EVERY QUARTER"/>
    <n v="70"/>
    <s v="Victoria, BC"/>
    <d v="2023-09-23T00:00:00"/>
    <x v="0"/>
    <x v="28"/>
    <x v="4"/>
    <s v="June"/>
    <s v="Y"/>
  </r>
  <r>
    <x v="33"/>
    <s v="Devon Properties"/>
    <m/>
    <m/>
    <s v="Brentwood Bay, BC"/>
    <m/>
    <x v="0"/>
    <x v="32"/>
    <x v="14"/>
    <s v="Dec"/>
    <s v="Y"/>
  </r>
  <r>
    <x v="34"/>
    <s v="Strata #1374 The Dolphins"/>
    <m/>
    <n v="55"/>
    <s v="Victoria, BC"/>
    <d v="2020-03-01T00:00:00"/>
    <x v="0"/>
    <x v="33"/>
    <x v="9"/>
    <s v="July"/>
    <s v="Y"/>
  </r>
  <r>
    <x v="35"/>
    <s v="Devon Properties"/>
    <m/>
    <m/>
    <s v="Brentwood Bay, BC"/>
    <m/>
    <x v="0"/>
    <x v="32"/>
    <x v="14"/>
    <s v="Dec"/>
    <s v="Y"/>
  </r>
  <r>
    <x v="36"/>
    <s v="Pemberton Holmes"/>
    <m/>
    <m/>
    <s v="Victoria, BC"/>
    <m/>
    <x v="0"/>
    <x v="34"/>
    <x v="12"/>
    <s v="March"/>
    <s v="Y"/>
  </r>
  <r>
    <x v="37"/>
    <s v="Capital West"/>
    <m/>
    <n v="60"/>
    <s v="Victoria, BC"/>
    <d v="2023-06-01T00:00:00"/>
    <x v="0"/>
    <x v="35"/>
    <x v="13"/>
    <s v="June"/>
    <s v="Y"/>
  </r>
  <r>
    <x v="38"/>
    <s v="Brown Bros."/>
    <m/>
    <m/>
    <s v="Victoria, BC"/>
    <m/>
    <x v="0"/>
    <x v="36"/>
    <x v="12"/>
    <s v="Dec"/>
    <s v="Y"/>
  </r>
  <r>
    <x v="39"/>
    <s v="Proline"/>
    <m/>
    <n v="50"/>
    <s v="Sidney, BC"/>
    <d v="2023-01-23T00:00:00"/>
    <x v="0"/>
    <x v="37"/>
    <x v="5"/>
    <s v="May"/>
    <s v="Y"/>
  </r>
  <r>
    <x v="40"/>
    <s v="Proline"/>
    <m/>
    <n v="50"/>
    <s v="Sidney, BC"/>
    <d v="2023-01-23T00:00:00"/>
    <x v="0"/>
    <x v="37"/>
    <x v="5"/>
    <s v="May"/>
    <s v="Y"/>
  </r>
  <r>
    <x v="41"/>
    <s v="Devon Properties"/>
    <m/>
    <n v="50"/>
    <s v="Victoria, BC"/>
    <d v="2023-01-23T00:00:00"/>
    <x v="0"/>
    <x v="38"/>
    <x v="4"/>
    <s v="Sept"/>
    <s v="Y"/>
  </r>
  <r>
    <x v="42"/>
    <s v="Hutton"/>
    <s v="$60/month_x000a_(incl. hose, ext, mag lock check)"/>
    <n v="60"/>
    <s v="Victoria, BC"/>
    <d v="2021-12-29T00:00:00"/>
    <x v="0"/>
    <x v="39"/>
    <x v="15"/>
    <s v="Feb"/>
    <s v="Y"/>
  </r>
  <r>
    <x v="43"/>
    <s v="Firm Management"/>
    <m/>
    <n v="55"/>
    <s v="Victoria, BC"/>
    <d v="2016-11-15T00:00:00"/>
    <x v="0"/>
    <x v="40"/>
    <x v="7"/>
    <s v="Dec"/>
    <s v="Y"/>
  </r>
  <r>
    <x v="44"/>
    <s v="Tim Slater"/>
    <m/>
    <n v="60"/>
    <s v="Victoria, BC"/>
    <d v="2024-02-24T00:00:00"/>
    <x v="0"/>
    <x v="41"/>
    <x v="10"/>
    <s v="Sept"/>
    <s v="X"/>
  </r>
  <r>
    <x v="45"/>
    <s v="Pemberton Holmes"/>
    <m/>
    <m/>
    <s v="Esquimalt, BC"/>
    <m/>
    <x v="0"/>
    <x v="42"/>
    <x v="12"/>
    <s v="March"/>
    <s v="Y"/>
  </r>
  <r>
    <x v="46"/>
    <s v="Centurion Properties"/>
    <s v="Months on invoice"/>
    <n v="55"/>
    <s v="Langford, BC"/>
    <d v="2023-01-23T00:00:00"/>
    <x v="0"/>
    <x v="43"/>
    <x v="16"/>
    <s v="August"/>
    <s v="Y"/>
  </r>
  <r>
    <x v="47"/>
    <s v="Southgate Manor "/>
    <m/>
    <n v="50"/>
    <s v="Victoria, BC"/>
    <d v="2023-01-23T00:00:00"/>
    <x v="0"/>
    <x v="44"/>
    <x v="4"/>
    <s v="Sept"/>
    <s v="Y"/>
  </r>
  <r>
    <x v="48"/>
    <s v="Newport Property"/>
    <m/>
    <n v="50"/>
    <s v="Victoria, BC"/>
    <d v="2023-01-23T00:00:00"/>
    <x v="0"/>
    <x v="45"/>
    <x v="17"/>
    <s v="June"/>
    <s v="Y"/>
  </r>
  <r>
    <x v="49"/>
    <s v="Newport Property Management"/>
    <m/>
    <m/>
    <s v="Victoria, BC"/>
    <m/>
    <x v="0"/>
    <x v="46"/>
    <x v="12"/>
    <s v="March"/>
    <s v="Y"/>
  </r>
  <r>
    <x v="50"/>
    <s v="Firm Management"/>
    <m/>
    <n v="60"/>
    <s v="Victoria, BC"/>
    <d v="2023-04-01T00:00:00"/>
    <x v="0"/>
    <x v="47"/>
    <x v="13"/>
    <s v="March"/>
    <s v="Y"/>
  </r>
  <r>
    <x v="51"/>
    <s v="Firm Management "/>
    <s v="NEW FEB/24"/>
    <n v="125"/>
    <s v="Victoria, BC"/>
    <d v="2024-02-24T00:00:00"/>
    <x v="0"/>
    <x v="48"/>
    <x v="10"/>
    <s v="TBD"/>
    <s v="X"/>
  </r>
  <r>
    <x v="52"/>
    <s v="Devon Properties"/>
    <m/>
    <m/>
    <s v="Victoria, BC"/>
    <m/>
    <x v="0"/>
    <x v="49"/>
    <x v="7"/>
    <s v="August"/>
    <s v="Y"/>
  </r>
  <r>
    <x v="53"/>
    <s v="Peter Hejjas 45 + GST"/>
    <m/>
    <n v="50"/>
    <s v="Victoria, BC"/>
    <d v="2023-01-23T00:00:00"/>
    <x v="0"/>
    <x v="50"/>
    <x v="10"/>
    <s v="Jan"/>
    <s v="Y"/>
  </r>
  <r>
    <x v="54"/>
    <s v="Complete Residential"/>
    <m/>
    <n v="55"/>
    <s v="Victoria, BC"/>
    <m/>
    <x v="0"/>
    <x v="51"/>
    <x v="6"/>
    <s v="May"/>
    <s v="Y"/>
  </r>
  <r>
    <x v="55"/>
    <s v="Proline"/>
    <s v="$65/month (A)"/>
    <n v="65"/>
    <s v="Esquimalt, BC"/>
    <d v="2021-07-01T00:00:00"/>
    <x v="0"/>
    <x v="52"/>
    <x v="1"/>
    <s v="August"/>
    <s v="Y"/>
  </r>
  <r>
    <x v="56"/>
    <s v="Equitex "/>
    <m/>
    <n v="50"/>
    <s v="Victoria, BC"/>
    <d v="2023-01-23T00:00:00"/>
    <x v="0"/>
    <x v="53"/>
    <x v="18"/>
    <s v="Feb"/>
    <s v="Y"/>
  </r>
  <r>
    <x v="57"/>
    <s v="Gibraltar"/>
    <m/>
    <n v="50"/>
    <s v="Victoria, BC"/>
    <d v="2023-01-23T00:00:00"/>
    <x v="0"/>
    <x v="54"/>
    <x v="4"/>
    <s v="Sept"/>
    <s v="Y"/>
  </r>
  <r>
    <x v="58"/>
    <s v="Chard Property"/>
    <m/>
    <n v="50"/>
    <s v="Victoria, BC"/>
    <d v="2023-01-23T00:00:00"/>
    <x v="0"/>
    <x v="55"/>
    <x v="10"/>
    <s v="Nov"/>
    <s v="Y"/>
  </r>
  <r>
    <x v="59"/>
    <s v="Pemberton Strata"/>
    <m/>
    <m/>
    <s v="Victoria, BC"/>
    <m/>
    <x v="0"/>
    <x v="56"/>
    <x v="4"/>
    <s v="Oct"/>
    <s v="Y"/>
  </r>
  <r>
    <x v="60"/>
    <s v="Pemberton Holmes"/>
    <m/>
    <m/>
    <s v="Victoria, BC"/>
    <m/>
    <x v="0"/>
    <x v="57"/>
    <x v="12"/>
    <s v="March"/>
    <s v="Y"/>
  </r>
  <r>
    <x v="61"/>
    <s v="Brown Bros."/>
    <m/>
    <m/>
    <s v="Victoria, BC"/>
    <m/>
    <x v="0"/>
    <x v="58"/>
    <x v="12"/>
    <s v="June"/>
    <s v="Y"/>
  </r>
  <r>
    <x v="62"/>
    <s v="Devon Properties"/>
    <s v="REQUIRES NEW PO EVERY QUARTER"/>
    <n v="70"/>
    <s v="Victoria, BC"/>
    <d v="2023-09-01T00:00:00"/>
    <x v="0"/>
    <x v="59"/>
    <x v="10"/>
    <s v="June"/>
    <s v="Y"/>
  </r>
  <r>
    <x v="63"/>
    <s v="Darcy's Pub"/>
    <m/>
    <n v="55"/>
    <s v="Victoria, BC"/>
    <d v="2014-06-01T00:00:00"/>
    <x v="0"/>
    <x v="60"/>
    <x v="2"/>
    <s v="March"/>
    <s v="Y"/>
  </r>
  <r>
    <x v="64"/>
    <s v="Devon Properties"/>
    <m/>
    <n v="50"/>
    <s v="Victoria, BC"/>
    <d v="2023-01-23T00:00:00"/>
    <x v="0"/>
    <x v="61"/>
    <x v="4"/>
    <s v="August"/>
    <s v="Y"/>
  </r>
  <r>
    <x v="65"/>
    <s v="Abbeyfield St. Peters"/>
    <m/>
    <n v="55"/>
    <s v="Saanich, BC"/>
    <m/>
    <x v="0"/>
    <x v="62"/>
    <x v="7"/>
    <s v="Oct"/>
    <s v="Y"/>
  </r>
  <r>
    <x v="66"/>
    <s v="Ashton Oaks c/o Gateway Prop"/>
    <m/>
    <n v="50"/>
    <s v="Victoria, BC"/>
    <d v="2023-01-23T00:00:00"/>
    <x v="0"/>
    <x v="63"/>
    <x v="11"/>
    <s v="July"/>
    <s v="Y"/>
  </r>
  <r>
    <x v="67"/>
    <s v="Pacific Quorum"/>
    <m/>
    <n v="65"/>
    <s v="Victoria, BC"/>
    <m/>
    <x v="0"/>
    <x v="64"/>
    <x v="6"/>
    <s v="Jan"/>
    <s v="Annual &amp; Y"/>
  </r>
  <r>
    <x v="68"/>
    <s v="Pemberton Holmes"/>
    <m/>
    <m/>
    <s v="Victoria, BC"/>
    <m/>
    <x v="0"/>
    <x v="65"/>
    <x v="12"/>
    <s v="Sept"/>
    <s v="Y"/>
  </r>
  <r>
    <x v="69"/>
    <s v="Lee &amp; Sharpe"/>
    <m/>
    <m/>
    <s v="Victoria, BC"/>
    <m/>
    <x v="0"/>
    <x v="66"/>
    <x v="12"/>
    <s v="March"/>
    <s v="Y"/>
  </r>
  <r>
    <x v="70"/>
    <s v="Raven Property Management Ltd."/>
    <m/>
    <n v="55"/>
    <s v="Victoria, BC"/>
    <d v="2015-01-01T00:00:00"/>
    <x v="0"/>
    <x v="67"/>
    <x v="12"/>
    <s v="June "/>
    <s v="Y"/>
  </r>
  <r>
    <x v="71"/>
    <s v="Devon properties"/>
    <m/>
    <m/>
    <s v="Victoria, BC"/>
    <m/>
    <x v="0"/>
    <x v="68"/>
    <x v="12"/>
    <s v="Nov"/>
    <s v="Y"/>
  </r>
  <r>
    <x v="72"/>
    <s v="Freelance"/>
    <m/>
    <n v="55"/>
    <s v="Victoria, BC"/>
    <m/>
    <x v="0"/>
    <x v="69"/>
    <x v="9"/>
    <s v="August"/>
    <s v="Y"/>
  </r>
  <r>
    <x v="73"/>
    <s v="Devon Properties"/>
    <m/>
    <n v="50"/>
    <s v="Esquimalt, BC"/>
    <d v="2023-01-23T00:00:00"/>
    <x v="0"/>
    <x v="70"/>
    <x v="8"/>
    <s v="March"/>
    <s v="Y"/>
  </r>
  <r>
    <x v="74"/>
    <s v="Devon Properties"/>
    <m/>
    <n v="50"/>
    <s v="Oak Bay, BC"/>
    <d v="2023-01-23T00:00:00"/>
    <x v="0"/>
    <x v="71"/>
    <x v="17"/>
    <s v="May"/>
    <s v="Y"/>
  </r>
  <r>
    <x v="75"/>
    <s v="Brown Bros."/>
    <m/>
    <n v="50"/>
    <s v="Victoria, BC"/>
    <m/>
    <x v="0"/>
    <x v="72"/>
    <x v="4"/>
    <s v="April"/>
    <s v="Y"/>
  </r>
  <r>
    <x v="76"/>
    <s v="Starlight Properties c/o Devon Properties"/>
    <m/>
    <n v="65"/>
    <s v="Esquimalt, BC"/>
    <d v="2023-11-23T00:00:00"/>
    <x v="0"/>
    <x v="73"/>
    <x v="8"/>
    <s v="Sept"/>
    <s v="Y"/>
  </r>
  <r>
    <x v="77"/>
    <s v="Devon Properties"/>
    <m/>
    <m/>
    <s v="Victoria, BC"/>
    <m/>
    <x v="0"/>
    <x v="64"/>
    <x v="12"/>
    <s v="June"/>
    <s v="Y"/>
  </r>
  <r>
    <x v="78"/>
    <s v="Devon Properties"/>
    <m/>
    <n v="50"/>
    <s v="Victoria, BC"/>
    <d v="2023-01-23T00:00:00"/>
    <x v="0"/>
    <x v="74"/>
    <x v="10"/>
    <s v="Oct"/>
    <s v="Y"/>
  </r>
  <r>
    <x v="79"/>
    <s v="Devon Properties"/>
    <m/>
    <n v="50"/>
    <s v="Victoria, BC"/>
    <d v="2023-01-23T00:00:00"/>
    <x v="0"/>
    <x v="75"/>
    <x v="4"/>
    <s v="Feb"/>
    <s v="Y"/>
  </r>
  <r>
    <x v="80"/>
    <s v="Capital West"/>
    <m/>
    <n v="60"/>
    <s v="Esquimalt, BC"/>
    <d v="2023-06-01T00:00:00"/>
    <x v="0"/>
    <x v="76"/>
    <x v="8"/>
    <s v="March"/>
    <s v="Y"/>
  </r>
  <r>
    <x v="81"/>
    <s v="1196 Strata Corp VIS5164"/>
    <m/>
    <n v="55"/>
    <s v="Victoria, BC"/>
    <d v="2021-04-01T00:00:00"/>
    <x v="0"/>
    <x v="77"/>
    <x v="2"/>
    <s v="March"/>
    <s v="Y"/>
  </r>
  <r>
    <x v="82"/>
    <s v="Firm Management"/>
    <m/>
    <n v="55"/>
    <s v="Brentwood Bay, BC"/>
    <d v="2021-06-01T00:00:00"/>
    <x v="0"/>
    <x v="78"/>
    <x v="14"/>
    <s v="August"/>
    <s v="Y"/>
  </r>
  <r>
    <x v="83"/>
    <s v="Hutton"/>
    <m/>
    <n v="55"/>
    <s v="Victoria, BC"/>
    <m/>
    <x v="0"/>
    <x v="79"/>
    <x v="9"/>
    <s v="Sept"/>
    <s v="Y"/>
  </r>
  <r>
    <x v="84"/>
    <s v="Devon Properties"/>
    <m/>
    <n v="50"/>
    <s v="Victoria, BC"/>
    <d v="2023-01-23T00:00:00"/>
    <x v="0"/>
    <x v="80"/>
    <x v="10"/>
    <s v="March"/>
    <s v="Y"/>
  </r>
  <r>
    <x v="85"/>
    <s v="Central Saanich Municipality"/>
    <s v="$65/month (A).  _x000a_PO &amp; Months Required "/>
    <n v="65"/>
    <s v="Brentwood Bay, BC"/>
    <d v="2020-12-20T00:00:00"/>
    <x v="0"/>
    <x v="81"/>
    <x v="14"/>
    <s v="April"/>
    <s v="Y"/>
  </r>
  <r>
    <x v="86"/>
    <s v="Devon Properties"/>
    <m/>
    <n v="50"/>
    <s v="Victoria, BC"/>
    <d v="2023-01-23T00:00:00"/>
    <x v="0"/>
    <x v="82"/>
    <x v="10"/>
    <s v="Dec"/>
    <s v="Y"/>
  </r>
  <r>
    <x v="87"/>
    <s v="Devon Properties"/>
    <m/>
    <n v="50"/>
    <s v="Victoria, BC"/>
    <d v="2023-01-23T00:00:00"/>
    <x v="0"/>
    <x v="83"/>
    <x v="10"/>
    <s v="Nov"/>
    <s v="Y"/>
  </r>
  <r>
    <x v="88"/>
    <s v="Firm Management"/>
    <m/>
    <n v="50"/>
    <s v="Victoria, BC"/>
    <d v="2023-01-23T00:00:00"/>
    <x v="0"/>
    <x v="53"/>
    <x v="18"/>
    <s v="Oct"/>
    <s v="Y"/>
  </r>
  <r>
    <x v="89"/>
    <s v="Township of Esquimalt"/>
    <m/>
    <n v="55"/>
    <s v="Esquimalt, BC"/>
    <d v="2021-05-21T00:00:00"/>
    <x v="0"/>
    <x v="77"/>
    <x v="8"/>
    <s v="May"/>
    <s v="Y"/>
  </r>
  <r>
    <x v="90"/>
    <s v="Pacific Quorum"/>
    <m/>
    <n v="50"/>
    <s v="Victoria, BC"/>
    <d v="2023-01-23T00:00:00"/>
    <x v="0"/>
    <x v="84"/>
    <x v="10"/>
    <s v="March"/>
    <s v="Y"/>
  </r>
  <r>
    <x v="91"/>
    <s v="Starlight/Devon"/>
    <m/>
    <n v="50"/>
    <s v="Brentwood Bay, BC"/>
    <d v="2023-01-23T00:00:00"/>
    <x v="0"/>
    <x v="77"/>
    <x v="14"/>
    <s v="Nov"/>
    <s v="Y"/>
  </r>
  <r>
    <x v="92"/>
    <s v="Devon Properties"/>
    <m/>
    <n v="50"/>
    <s v="Victoria, BC"/>
    <d v="2023-01-23T00:00:00"/>
    <x v="0"/>
    <x v="85"/>
    <x v="4"/>
    <s v="March"/>
    <s v="Y"/>
  </r>
  <r>
    <x v="93"/>
    <s v="Hutton"/>
    <m/>
    <n v="55"/>
    <s v="Victoria, BC"/>
    <d v="2020-12-20T00:00:00"/>
    <x v="0"/>
    <x v="86"/>
    <x v="8"/>
    <s v="Feb"/>
    <s v="Y"/>
  </r>
  <r>
    <x v="94"/>
    <s v="Complete Residential"/>
    <m/>
    <n v="55"/>
    <s v="Victoria, BC"/>
    <d v="2019-02-01T00:00:00"/>
    <x v="0"/>
    <x v="87"/>
    <x v="2"/>
    <s v="August"/>
    <s v="Y"/>
  </r>
  <r>
    <x v="95"/>
    <s v="Devon Properties"/>
    <m/>
    <n v="50"/>
    <s v="Victoria, BC"/>
    <d v="2023-01-23T00:00:00"/>
    <x v="0"/>
    <x v="83"/>
    <x v="10"/>
    <s v="Nov"/>
    <s v="Y"/>
  </r>
  <r>
    <x v="96"/>
    <s v="Starlight/Devon"/>
    <m/>
    <n v="50"/>
    <s v="Brentwood Bay, BC"/>
    <d v="2023-01-23T00:00:00"/>
    <x v="0"/>
    <x v="77"/>
    <x v="14"/>
    <s v="Nov"/>
    <s v="Y"/>
  </r>
  <r>
    <x v="97"/>
    <s v="Rashida Malik"/>
    <m/>
    <m/>
    <s v="Victoria, BC"/>
    <m/>
    <x v="0"/>
    <x v="88"/>
    <x v="12"/>
    <s v="August"/>
    <s v="Y"/>
  </r>
  <r>
    <x v="98"/>
    <s v="Servissio Property Services Ltd."/>
    <m/>
    <n v="55"/>
    <s v="Victoria, BC"/>
    <d v="2020-12-02T00:00:00"/>
    <x v="0"/>
    <x v="89"/>
    <x v="2"/>
    <s v="Nov"/>
    <s v="Y"/>
  </r>
  <r>
    <x v="99"/>
    <s v="Brown Bros."/>
    <m/>
    <n v="55"/>
    <s v="Victoria, BC"/>
    <d v="2010-11-01T00:00:00"/>
    <x v="0"/>
    <x v="90"/>
    <x v="13"/>
    <s v="Dec"/>
    <s v="Y"/>
  </r>
  <r>
    <x v="100"/>
    <s v="Devon Properties"/>
    <s v="Changed to R20 Jan/24"/>
    <n v="50"/>
    <s v="Victoria, BC"/>
    <m/>
    <x v="0"/>
    <x v="91"/>
    <x v="11"/>
    <s v="March"/>
    <s v="Y"/>
  </r>
  <r>
    <x v="101"/>
    <s v="Newport Property"/>
    <m/>
    <n v="50"/>
    <s v="Victoria, BC"/>
    <d v="2023-01-23T00:00:00"/>
    <x v="0"/>
    <x v="92"/>
    <x v="4"/>
    <s v="Sept"/>
    <s v="Y"/>
  </r>
  <r>
    <x v="102"/>
    <s v="Cornerstone"/>
    <m/>
    <n v="50"/>
    <s v="Oak Bay, BC"/>
    <d v="2023-01-23T00:00:00"/>
    <x v="0"/>
    <x v="93"/>
    <x v="17"/>
    <s v="May"/>
    <s v="Y"/>
  </r>
  <r>
    <x v="103"/>
    <s v="Kura Holdings"/>
    <m/>
    <n v="55"/>
    <s v="Victoria, BC"/>
    <d v="2022-08-01T00:00:00"/>
    <x v="0"/>
    <x v="94"/>
    <x v="8"/>
    <s v="Dec"/>
    <s v="Y"/>
  </r>
  <r>
    <x v="104"/>
    <s v="Belmont Properties"/>
    <s v="$47.50/m for 2023_x000a_$50/m for 2024"/>
    <n v="47.5"/>
    <s v="Victoria, BC"/>
    <d v="2023-04-01T00:00:00"/>
    <x v="0"/>
    <x v="95"/>
    <x v="1"/>
    <m/>
    <s v="Y"/>
  </r>
  <r>
    <x v="105"/>
    <s v="Devon Properties"/>
    <m/>
    <n v="50"/>
    <s v="Esquimalt, BC"/>
    <d v="2023-01-23T00:00:00"/>
    <x v="0"/>
    <x v="96"/>
    <x v="1"/>
    <s v="May"/>
    <s v="Y"/>
  </r>
  <r>
    <x v="106"/>
    <s v="Devon Properties"/>
    <m/>
    <n v="50"/>
    <s v="Esquimalt, BC"/>
    <d v="2023-01-23T00:00:00"/>
    <x v="0"/>
    <x v="96"/>
    <x v="1"/>
    <s v="May"/>
    <s v="Y"/>
  </r>
  <r>
    <x v="107"/>
    <s v="Devon Properties"/>
    <m/>
    <n v="50"/>
    <s v="Esquimalt, BC"/>
    <d v="2023-01-23T00:00:00"/>
    <x v="0"/>
    <x v="96"/>
    <x v="1"/>
    <s v="May"/>
    <s v="Y"/>
  </r>
  <r>
    <x v="108"/>
    <s v="Devon Properties"/>
    <m/>
    <n v="50"/>
    <s v="Esquimalt, BC"/>
    <d v="2023-01-23T00:00:00"/>
    <x v="0"/>
    <x v="96"/>
    <x v="1"/>
    <s v="May"/>
    <s v="Y"/>
  </r>
  <r>
    <x v="109"/>
    <s v="Pacific Cove"/>
    <m/>
    <n v="55"/>
    <s v="Victoria, BC"/>
    <d v="2021-02-01T00:00:00"/>
    <x v="0"/>
    <x v="97"/>
    <x v="2"/>
    <s v="Oct"/>
    <s v="Y"/>
  </r>
  <r>
    <x v="110"/>
    <s v="Proline"/>
    <m/>
    <n v="55"/>
    <s v="Victoria, BC"/>
    <d v="2015-02-01T00:00:00"/>
    <x v="0"/>
    <x v="98"/>
    <x v="12"/>
    <s v="Nov"/>
    <s v="Y"/>
  </r>
  <r>
    <x v="111"/>
    <s v="Devon Properties"/>
    <m/>
    <n v="50"/>
    <s v="Victoria, BC"/>
    <d v="2023-01-23T00:00:00"/>
    <x v="0"/>
    <x v="99"/>
    <x v="10"/>
    <s v="April"/>
    <s v="Y"/>
  </r>
  <r>
    <x v="112"/>
    <s v="Exchequer"/>
    <m/>
    <n v="50"/>
    <s v="Victoria, BC"/>
    <d v="2023-01-23T00:00:00"/>
    <x v="0"/>
    <x v="100"/>
    <x v="18"/>
    <s v="May"/>
    <s v="Y"/>
  </r>
  <r>
    <x v="113"/>
    <s v="Belmont Properties"/>
    <s v="$47.50/m for 2023_x000a_$50/m for 2024"/>
    <n v="47.5"/>
    <s v="Victoria, BC"/>
    <d v="2023-04-01T00:00:00"/>
    <x v="0"/>
    <x v="95"/>
    <x v="1"/>
    <m/>
    <s v="Y"/>
  </r>
  <r>
    <x v="114"/>
    <s v="South Island"/>
    <m/>
    <n v="50"/>
    <s v="Oak Bay, BC"/>
    <m/>
    <x v="0"/>
    <x v="101"/>
    <x v="17"/>
    <s v="April"/>
    <s v="Y"/>
  </r>
  <r>
    <x v="115"/>
    <s v="Richmond Property Group"/>
    <m/>
    <n v="55"/>
    <s v="Victoria, BC"/>
    <d v="2022-07-01T00:00:00"/>
    <x v="0"/>
    <x v="102"/>
    <x v="2"/>
    <s v="June"/>
    <s v="Y"/>
  </r>
  <r>
    <x v="116"/>
    <s v="Vince Collard"/>
    <m/>
    <n v="55"/>
    <s v="Victoria, BC"/>
    <d v="2020-06-20T00:00:00"/>
    <x v="0"/>
    <x v="103"/>
    <x v="6"/>
    <s v="March"/>
    <s v="Y"/>
  </r>
  <r>
    <x v="117"/>
    <s v="Christiane Selenz"/>
    <m/>
    <n v="65"/>
    <s v="Oak Bay, BC"/>
    <d v="2023-12-06T00:00:00"/>
    <x v="0"/>
    <x v="104"/>
    <x v="17"/>
    <s v="August"/>
    <s v="Y"/>
  </r>
  <r>
    <x v="118"/>
    <s v="Brown Bros."/>
    <s v="We missed doing this during merger. Re-added to MBT in Dec/23"/>
    <n v="50"/>
    <s v="Victoria, BC"/>
    <d v="2023-12-23T00:00:00"/>
    <x v="0"/>
    <x v="105"/>
    <x v="10"/>
    <s v="July"/>
    <s v="X"/>
  </r>
  <r>
    <x v="119"/>
    <s v="Devon Properties"/>
    <m/>
    <n v="50"/>
    <s v="Victoria, BC"/>
    <d v="2023-01-23T00:00:00"/>
    <x v="0"/>
    <x v="106"/>
    <x v="18"/>
    <s v="Feb"/>
    <s v="Y"/>
  </r>
  <r>
    <x v="120"/>
    <s v="Newport Property Management"/>
    <m/>
    <m/>
    <s v="Victoria, BC"/>
    <m/>
    <x v="0"/>
    <x v="107"/>
    <x v="12"/>
    <s v="Sept"/>
    <s v="Y"/>
  </r>
  <r>
    <x v="121"/>
    <s v="Belmont Properties"/>
    <s v="$47.50/m for 2023_x000a_$50/m for 2024"/>
    <n v="47.5"/>
    <s v="Victoria, BC"/>
    <d v="2023-04-01T00:00:00"/>
    <x v="0"/>
    <x v="108"/>
    <x v="1"/>
    <m/>
    <s v="Y"/>
  </r>
  <r>
    <x v="122"/>
    <s v="Belmont Properties"/>
    <m/>
    <n v="55"/>
    <s v="Esquimalt, BC"/>
    <d v="2023-09-23T00:00:00"/>
    <x v="0"/>
    <x v="109"/>
    <x v="8"/>
    <s v="Sept"/>
    <s v="Y"/>
  </r>
  <r>
    <x v="123"/>
    <s v="Belmont Properties"/>
    <s v="$47.50/m for 2023_x000a_$50/m for 2024"/>
    <n v="47.5"/>
    <s v="Esquimalt, BC"/>
    <d v="2023-04-01T00:00:00"/>
    <x v="0"/>
    <x v="110"/>
    <x v="8"/>
    <s v="Dec"/>
    <s v="Y"/>
  </r>
  <r>
    <x v="124"/>
    <s v="Belmont Properties"/>
    <s v="$47.50/m for 2023_x000a_$50/m for 2024"/>
    <n v="47.5"/>
    <s v="Victoria, BC"/>
    <d v="2023-04-01T00:00:00"/>
    <x v="0"/>
    <x v="95"/>
    <x v="1"/>
    <m/>
    <s v="Y"/>
  </r>
  <r>
    <x v="125"/>
    <s v="Capital West"/>
    <m/>
    <n v="60"/>
    <s v="Victoria, BC"/>
    <d v="2023-06-01T00:00:00"/>
    <x v="0"/>
    <x v="111"/>
    <x v="13"/>
    <s v="March"/>
    <s v="Y"/>
  </r>
  <r>
    <x v="126"/>
    <s v="Newport Property management"/>
    <m/>
    <m/>
    <s v="Esquimalt, BC"/>
    <m/>
    <x v="0"/>
    <x v="112"/>
    <x v="12"/>
    <s v="May"/>
    <s v="Y"/>
  </r>
  <r>
    <x v="127"/>
    <s v="Capital West"/>
    <m/>
    <n v="60"/>
    <s v="Victoria, BC"/>
    <d v="2023-06-01T00:00:00"/>
    <x v="0"/>
    <x v="113"/>
    <x v="13"/>
    <s v="Oct"/>
    <s v="Y"/>
  </r>
  <r>
    <x v="128"/>
    <s v="Oak Bay United Church"/>
    <m/>
    <n v="55"/>
    <s v="Oak Bay, BC"/>
    <d v="2021-11-01T00:00:00"/>
    <x v="0"/>
    <x v="114"/>
    <x v="8"/>
    <s v="Dec"/>
    <s v="Y"/>
  </r>
  <r>
    <x v="129"/>
    <s v="Gibraltar "/>
    <m/>
    <m/>
    <s v="Victoria, BC"/>
    <m/>
    <x v="0"/>
    <x v="115"/>
    <x v="12"/>
    <s v="Sept"/>
    <s v="Y"/>
  </r>
  <r>
    <x v="130"/>
    <s v="Belmont Properties"/>
    <s v="$47.50/m for 2023_x000a_$50/m for 2024"/>
    <n v="47.5"/>
    <s v="Victoria, BC"/>
    <d v="2023-04-01T00:00:00"/>
    <x v="0"/>
    <x v="116"/>
    <x v="13"/>
    <s v="August"/>
    <s v="Y"/>
  </r>
  <r>
    <x v="131"/>
    <s v="Capital West"/>
    <m/>
    <n v="60"/>
    <s v="Oak Bay, BC"/>
    <d v="2023-06-01T00:00:00"/>
    <x v="0"/>
    <x v="117"/>
    <x v="17"/>
    <s v="Oct"/>
    <s v="Y"/>
  </r>
  <r>
    <x v="132"/>
    <s v="Proline"/>
    <m/>
    <n v="55"/>
    <s v="Victoria, BC"/>
    <d v="2015-02-01T00:00:00"/>
    <x v="0"/>
    <x v="118"/>
    <x v="8"/>
    <s v="Nov"/>
    <s v="Y"/>
  </r>
  <r>
    <x v="133"/>
    <s v="South Island Property Mgmt"/>
    <m/>
    <n v="55"/>
    <s v="Victoria, BC"/>
    <d v="2015-09-01T00:00:00"/>
    <x v="0"/>
    <x v="119"/>
    <x v="13"/>
    <s v="April"/>
    <s v="Y"/>
  </r>
  <r>
    <x v="134"/>
    <s v="Brown Bros."/>
    <m/>
    <m/>
    <s v="Victoria, BC"/>
    <m/>
    <x v="0"/>
    <x v="120"/>
    <x v="8"/>
    <s v="March"/>
    <s v="Y"/>
  </r>
  <r>
    <x v="135"/>
    <s v="Newport Property"/>
    <m/>
    <n v="65"/>
    <s v="Victoria, BC"/>
    <m/>
    <x v="0"/>
    <x v="53"/>
    <x v="6"/>
    <s v="July"/>
    <s v="Y"/>
  </r>
  <r>
    <x v="136"/>
    <s v="Gibraltar + Colliers"/>
    <m/>
    <n v="55"/>
    <s v="Victoria, BC"/>
    <d v="2016-12-15T00:00:00"/>
    <x v="0"/>
    <x v="121"/>
    <x v="13"/>
    <s v="May"/>
    <s v="Y"/>
  </r>
  <r>
    <x v="137"/>
    <s v="Devon Properties"/>
    <m/>
    <n v="60"/>
    <s v="Victoria, BC"/>
    <m/>
    <x v="0"/>
    <x v="122"/>
    <x v="6"/>
    <s v="T.O"/>
    <s v="Y"/>
  </r>
  <r>
    <x v="138"/>
    <s v="Gibraltar "/>
    <m/>
    <n v="55"/>
    <s v="Victoria, BC"/>
    <d v="2017-04-01T00:00:00"/>
    <x v="0"/>
    <x v="123"/>
    <x v="12"/>
    <s v="Nov"/>
    <s v="Y"/>
  </r>
  <r>
    <x v="139"/>
    <s v="TPM Management"/>
    <m/>
    <n v="65"/>
    <s v="Victoria, BC"/>
    <m/>
    <x v="0"/>
    <x v="124"/>
    <x v="6"/>
    <s v="July"/>
    <s v="Y"/>
  </r>
  <r>
    <x v="140"/>
    <s v="Firm Management"/>
    <m/>
    <n v="55"/>
    <s v="Victoria, BC"/>
    <d v="2022-08-01T00:00:00"/>
    <x v="0"/>
    <x v="125"/>
    <x v="8"/>
    <s v="May"/>
    <s v="Y"/>
  </r>
  <r>
    <x v="141"/>
    <s v="Brown Bros."/>
    <m/>
    <n v="50"/>
    <s v="Victoria, BC"/>
    <d v="2023-01-23T00:00:00"/>
    <x v="0"/>
    <x v="126"/>
    <x v="17"/>
    <s v="Dec"/>
    <s v="Y"/>
  </r>
  <r>
    <x v="142"/>
    <s v="Century 21 "/>
    <m/>
    <n v="50"/>
    <s v="Victoria, BC"/>
    <d v="2023-01-23T00:00:00"/>
    <x v="0"/>
    <x v="127"/>
    <x v="4"/>
    <s v="June"/>
    <s v="Y"/>
  </r>
  <r>
    <x v="143"/>
    <s v="Singleton Maintenance Solutions"/>
    <s v="Annual in Jan/24"/>
    <n v="60"/>
    <s v="Victoria, BC"/>
    <d v="2023-12-23T00:00:00"/>
    <x v="0"/>
    <x v="128"/>
    <x v="13"/>
    <s v="Jan "/>
    <s v="Annual &amp; Y"/>
  </r>
  <r>
    <x v="144"/>
    <s v="Porte Realty"/>
    <m/>
    <n v="55"/>
    <s v="Victoria, BC"/>
    <d v="2020-02-01T00:00:00"/>
    <x v="0"/>
    <x v="129"/>
    <x v="7"/>
    <s v="March"/>
    <s v="Y"/>
  </r>
  <r>
    <x v="145"/>
    <s v="Peter Hejjas"/>
    <m/>
    <n v="65"/>
    <s v="Victoria, BC"/>
    <m/>
    <x v="0"/>
    <x v="130"/>
    <x v="6"/>
    <s v="Jan"/>
    <s v="Y"/>
  </r>
  <r>
    <x v="146"/>
    <s v="Devon Properties"/>
    <s v="Month on invoice"/>
    <n v="85"/>
    <s v="Victoria, BC"/>
    <d v="2023-01-23T00:00:00"/>
    <x v="0"/>
    <x v="131"/>
    <x v="10"/>
    <s v="March"/>
    <s v="Y"/>
  </r>
  <r>
    <x v="147"/>
    <s v="Complete Residential"/>
    <m/>
    <n v="55"/>
    <s v="Saanich, BC"/>
    <d v="2018-11-18T00:00:00"/>
    <x v="0"/>
    <x v="132"/>
    <x v="7"/>
    <s v="Feb"/>
    <s v="Y"/>
  </r>
  <r>
    <x v="148"/>
    <s v="Thrifty Foods"/>
    <s v="Invoice Monthly starting Apr. 1/21 @ $275 (no TC06)  _x000a_Inv.23882 - Mar.31/21 @ $55 + TC06"/>
    <n v="275"/>
    <s v="Esquimalt, BC"/>
    <d v="2021-03-23T00:00:00"/>
    <x v="0"/>
    <x v="77"/>
    <x v="19"/>
    <s v="Oct"/>
    <s v="Y"/>
  </r>
  <r>
    <x v="149"/>
    <s v="SRL Fire Protection"/>
    <m/>
    <n v="55"/>
    <s v="Victoria, BC"/>
    <d v="2022-08-01T00:00:00"/>
    <x v="0"/>
    <x v="133"/>
    <x v="13"/>
    <s v="July"/>
    <s v="Y"/>
  </r>
  <r>
    <x v="150"/>
    <s v="Brown Bros."/>
    <m/>
    <n v="50"/>
    <s v="Victoria, BC"/>
    <d v="2023-01-23T00:00:00"/>
    <x v="0"/>
    <x v="134"/>
    <x v="17"/>
    <s v="August"/>
    <s v="Y"/>
  </r>
  <r>
    <x v="151"/>
    <s v="Newport Property management"/>
    <m/>
    <m/>
    <s v="Victoria, BC"/>
    <m/>
    <x v="0"/>
    <x v="135"/>
    <x v="12"/>
    <s v="Feb"/>
    <s v="Y"/>
  </r>
  <r>
    <x v="152"/>
    <s v="Devon Properties"/>
    <m/>
    <n v="50"/>
    <s v="Victoria, BC"/>
    <d v="2023-01-23T00:00:00"/>
    <x v="0"/>
    <x v="136"/>
    <x v="4"/>
    <s v="June"/>
    <s v="Y"/>
  </r>
  <r>
    <x v="153"/>
    <s v="South Island Property Mgmt"/>
    <m/>
    <n v="55"/>
    <s v="Victoria, BC"/>
    <m/>
    <x v="0"/>
    <x v="137"/>
    <x v="8"/>
    <s v="August"/>
    <s v="Y"/>
  </r>
  <r>
    <x v="154"/>
    <s v="Pemberton Holmes"/>
    <m/>
    <m/>
    <s v="Victoria, BC"/>
    <m/>
    <x v="0"/>
    <x v="138"/>
    <x v="12"/>
    <s v="May"/>
    <s v="Y"/>
  </r>
  <r>
    <x v="155"/>
    <s v="Central Saanich Municipality"/>
    <s v="$65/month (A).  _x000a_PO &amp; Months Required "/>
    <n v="65"/>
    <s v="Saanichton, BC"/>
    <d v="2020-01-01T00:00:00"/>
    <x v="0"/>
    <x v="139"/>
    <x v="14"/>
    <s v="June"/>
    <s v="Y"/>
  </r>
  <r>
    <x v="156"/>
    <s v="Pemberton Holmes"/>
    <m/>
    <n v="50"/>
    <s v="Victoria, BC"/>
    <d v="2023-01-23T00:00:00"/>
    <x v="0"/>
    <x v="140"/>
    <x v="17"/>
    <s v="March"/>
    <s v="Y"/>
  </r>
  <r>
    <x v="157"/>
    <s v="Pemberton Holmes"/>
    <m/>
    <n v="50"/>
    <s v="Victoria, BC"/>
    <d v="2023-01-23T00:00:00"/>
    <x v="0"/>
    <x v="141"/>
    <x v="17"/>
    <s v="June"/>
    <s v="Y"/>
  </r>
  <r>
    <x v="158"/>
    <s v="Devon Properties"/>
    <m/>
    <n v="50"/>
    <s v="Victoria, BC"/>
    <d v="2023-01-23T00:00:00"/>
    <x v="0"/>
    <x v="142"/>
    <x v="17"/>
    <s v="Nov"/>
    <s v="Y"/>
  </r>
  <r>
    <x v="159"/>
    <s v="Newport      Bornemann"/>
    <m/>
    <n v="50"/>
    <s v="Victoria, BC"/>
    <d v="2023-01-23T00:00:00"/>
    <x v="0"/>
    <x v="143"/>
    <x v="17"/>
    <s v="Oct"/>
    <s v="Y"/>
  </r>
  <r>
    <x v="160"/>
    <s v="Itziar Management"/>
    <m/>
    <n v="55"/>
    <s v="Victoria, BC"/>
    <d v="2014-04-01T00:00:00"/>
    <x v="0"/>
    <x v="144"/>
    <x v="12"/>
    <s v="August"/>
    <s v="Y"/>
  </r>
  <r>
    <x v="161"/>
    <s v="Devon Properties"/>
    <m/>
    <n v="55"/>
    <s v="Victoria, BC"/>
    <d v="2024-03-24T00:00:00"/>
    <x v="0"/>
    <x v="145"/>
    <x v="7"/>
    <s v="TBD"/>
    <s v="X"/>
  </r>
  <r>
    <x v="162"/>
    <s v="Devon Properties"/>
    <m/>
    <n v="60"/>
    <s v="Victoria, BC"/>
    <d v="2023-05-01T00:00:00"/>
    <x v="0"/>
    <x v="146"/>
    <x v="6"/>
    <s v="Feb"/>
    <s v="Y"/>
  </r>
  <r>
    <x v="163"/>
    <s v="Devon Properties"/>
    <m/>
    <n v="50"/>
    <s v="Victoria, BC"/>
    <d v="2023-01-23T00:00:00"/>
    <x v="0"/>
    <x v="147"/>
    <x v="17"/>
    <s v="Nov"/>
    <s v="Y"/>
  </r>
  <r>
    <x v="164"/>
    <s v="Devon Properties"/>
    <m/>
    <n v="50"/>
    <s v="Victoria, BC"/>
    <d v="2023-01-23T00:00:00"/>
    <x v="0"/>
    <x v="148"/>
    <x v="17"/>
    <s v="April"/>
    <s v="Y"/>
  </r>
  <r>
    <x v="165"/>
    <s v="Thrifty Foods"/>
    <s v="Invoice Monthly starting Apr. 1/21 @ $275 (no TC06)  "/>
    <n v="275"/>
    <s v="Victoria, BC"/>
    <d v="2021-04-01T00:00:00"/>
    <x v="0"/>
    <x v="77"/>
    <x v="19"/>
    <s v="March"/>
    <s v="Y"/>
  </r>
  <r>
    <x v="166"/>
    <s v="Colliers"/>
    <s v="PO Required_x000a_$55/month"/>
    <n v="55"/>
    <s v="Victoria, BC"/>
    <m/>
    <x v="0"/>
    <x v="149"/>
    <x v="8"/>
    <s v="Jan"/>
    <s v="Annual &amp; Y"/>
  </r>
  <r>
    <x v="167"/>
    <s v="Pemberton Holmes"/>
    <m/>
    <m/>
    <s v="Oak Bay, BC"/>
    <m/>
    <x v="0"/>
    <x v="150"/>
    <x v="12"/>
    <s v="July"/>
    <s v="Y"/>
  </r>
  <r>
    <x v="168"/>
    <s v="Thrifty Foods"/>
    <s v="Invoice Monthly starting Apr. 1/21 @ $275 (no TC06)  _x000a_Inv.23883 - Dec.1/20-Mar.31/21 @ $55 + TC06"/>
    <n v="275"/>
    <s v="Victoria, BC"/>
    <d v="2020-12-20T00:00:00"/>
    <x v="0"/>
    <x v="77"/>
    <x v="15"/>
    <s v="Feb"/>
    <s v="Y"/>
  </r>
  <r>
    <x v="169"/>
    <s v="J Gordon Enterprises Ltd"/>
    <m/>
    <n v="55"/>
    <s v="Victoria, BC"/>
    <d v="2020-08-01T00:00:00"/>
    <x v="0"/>
    <x v="151"/>
    <x v="12"/>
    <s v="Feb"/>
    <s v="Y"/>
  </r>
  <r>
    <x v="170"/>
    <s v="Proline"/>
    <m/>
    <n v="55"/>
    <s v="Victoria, BC"/>
    <d v="2014-08-01T00:00:00"/>
    <x v="0"/>
    <x v="152"/>
    <x v="1"/>
    <s v="March"/>
    <s v="Y"/>
  </r>
  <r>
    <x v="171"/>
    <s v="Yeung's Family Holdings"/>
    <m/>
    <n v="65"/>
    <s v="Victoria, BC"/>
    <m/>
    <x v="0"/>
    <x v="153"/>
    <x v="6"/>
    <s v="Nov"/>
    <s v="Y"/>
  </r>
  <r>
    <x v="172"/>
    <s v="South Island"/>
    <s v="Cancelled. Keys returned"/>
    <n v="55"/>
    <s v="Victoria, BC"/>
    <d v="2022-06-01T00:00:00"/>
    <x v="1"/>
    <x v="154"/>
    <x v="9"/>
    <s v="August"/>
    <s v="X"/>
  </r>
  <r>
    <x v="173"/>
    <s v="Devon Properties"/>
    <m/>
    <n v="50"/>
    <s v="Victoria, BC"/>
    <d v="2023-01-23T00:00:00"/>
    <x v="0"/>
    <x v="155"/>
    <x v="17"/>
    <s v="Nov"/>
    <s v="Y"/>
  </r>
  <r>
    <x v="174"/>
    <s v="Proline"/>
    <m/>
    <n v="55"/>
    <s v="Victoria, BC"/>
    <m/>
    <x v="0"/>
    <x v="156"/>
    <x v="8"/>
    <s v="Dec"/>
    <s v="Y"/>
  </r>
  <r>
    <x v="175"/>
    <s v="Pacific Cove Properties"/>
    <m/>
    <n v="65"/>
    <s v="Victoria, BC"/>
    <d v="2024-02-24T00:00:00"/>
    <x v="0"/>
    <x v="157"/>
    <x v="10"/>
    <s v="April"/>
    <s v="X"/>
  </r>
  <r>
    <x v="176"/>
    <s v="Century 21 "/>
    <m/>
    <m/>
    <s v="Victoria, BC"/>
    <m/>
    <x v="0"/>
    <x v="158"/>
    <x v="12"/>
    <s v="Sept"/>
    <s v="X"/>
  </r>
  <r>
    <x v="177"/>
    <s v="Newport Property Management"/>
    <m/>
    <m/>
    <s v="Victoria, BC"/>
    <m/>
    <x v="0"/>
    <x v="159"/>
    <x v="12"/>
    <s v="May"/>
    <s v="Y"/>
  </r>
  <r>
    <x v="178"/>
    <s v="Newport Property"/>
    <m/>
    <n v="50"/>
    <s v="Victoria, BC"/>
    <d v="2023-01-23T00:00:00"/>
    <x v="0"/>
    <x v="160"/>
    <x v="15"/>
    <s v="March"/>
    <s v="Y"/>
  </r>
  <r>
    <x v="179"/>
    <s v="Cascadia Comm. Solutions new late 2022) (was TPM Properties)"/>
    <m/>
    <n v="55"/>
    <s v="Victoria, BC"/>
    <d v="2022-11-01T00:00:00"/>
    <x v="0"/>
    <x v="161"/>
    <x v="8"/>
    <s v="Sept"/>
    <s v="Y"/>
  </r>
  <r>
    <x v="180"/>
    <s v="Proline"/>
    <m/>
    <n v="55"/>
    <s v="Victoria, BC"/>
    <d v="2019-12-01T00:00:00"/>
    <x v="0"/>
    <x v="162"/>
    <x v="12"/>
    <s v="August"/>
    <s v="Y"/>
  </r>
  <r>
    <x v="181"/>
    <s v="Strata Plan Vis 5799"/>
    <m/>
    <n v="55"/>
    <s v="Victoria, BC"/>
    <d v="2016-07-07T00:00:00"/>
    <x v="0"/>
    <x v="163"/>
    <x v="2"/>
    <s v="March"/>
    <s v="Y"/>
  </r>
  <r>
    <x v="182"/>
    <s v="Tri-Eagle $45"/>
    <m/>
    <n v="50"/>
    <s v="Victoria, BC"/>
    <d v="2023-01-23T00:00:00"/>
    <x v="0"/>
    <x v="164"/>
    <x v="10"/>
    <s v="June"/>
    <s v="Y"/>
  </r>
  <r>
    <x v="183"/>
    <s v="Pemberton Holmes"/>
    <m/>
    <m/>
    <s v="Victoria, BC"/>
    <m/>
    <x v="0"/>
    <x v="165"/>
    <x v="12"/>
    <s v="July"/>
    <s v="Y"/>
  </r>
  <r>
    <x v="184"/>
    <s v="Devon Properties"/>
    <m/>
    <n v="50"/>
    <s v="Victoria, BC"/>
    <d v="2023-01-23T00:00:00"/>
    <x v="0"/>
    <x v="166"/>
    <x v="17"/>
    <s v="March"/>
    <s v="Y"/>
  </r>
  <r>
    <x v="185"/>
    <s v="Central Saanich Municipality"/>
    <s v="$65/month (A).  _x000a_PO &amp; Months Required "/>
    <n v="65"/>
    <s v="Saanichton, BC"/>
    <d v="2020-12-24T00:00:00"/>
    <x v="0"/>
    <x v="167"/>
    <x v="14"/>
    <s v="Oct"/>
    <s v="Y"/>
  </r>
  <r>
    <x v="186"/>
    <s v="Devon Properties"/>
    <m/>
    <n v="50"/>
    <s v="Victoria, BC"/>
    <d v="2023-01-23T00:00:00"/>
    <x v="0"/>
    <x v="168"/>
    <x v="18"/>
    <s v="March"/>
    <s v="Y"/>
  </r>
  <r>
    <x v="187"/>
    <s v="Cornerstone"/>
    <m/>
    <n v="55"/>
    <s v="Victoria, BC"/>
    <d v="2013-06-01T00:00:00"/>
    <x v="0"/>
    <x v="169"/>
    <x v="2"/>
    <s v="Oct"/>
    <s v="Y"/>
  </r>
  <r>
    <x v="188"/>
    <s v="Starlight Properties c/o Devon Properties"/>
    <m/>
    <n v="70"/>
    <s v="Oak Bay, BC"/>
    <d v="2023-08-23T00:00:00"/>
    <x v="0"/>
    <x v="170"/>
    <x v="17"/>
    <s v="July"/>
    <s v="Y"/>
  </r>
  <r>
    <x v="189"/>
    <s v="Thrifty Foods"/>
    <s v="Invoice Monthly starting Apr. 1/21 @ $275 (no TC06)  "/>
    <n v="275"/>
    <s v="Langford, BC"/>
    <d v="2021-04-01T00:00:00"/>
    <x v="0"/>
    <x v="77"/>
    <x v="19"/>
    <s v="Sept"/>
    <s v="Y"/>
  </r>
  <r>
    <x v="190"/>
    <s v="Hutton"/>
    <m/>
    <n v="55"/>
    <s v="Victoria, BC"/>
    <m/>
    <x v="0"/>
    <x v="171"/>
    <x v="9"/>
    <s v="Oct"/>
    <s v="Y"/>
  </r>
  <r>
    <x v="191"/>
    <s v="Panorama Leisure"/>
    <m/>
    <n v="55"/>
    <s v="North Saanich, BC"/>
    <m/>
    <x v="0"/>
    <x v="77"/>
    <x v="5"/>
    <s v="Jan"/>
    <s v="ANNUAL"/>
  </r>
  <r>
    <x v="192"/>
    <s v="Central Saanich Municipality"/>
    <s v="$65/month (A).  _x000a_PO &amp; Months Required "/>
    <n v="65"/>
    <s v="Saanichton, BC"/>
    <d v="2020-12-24T00:00:00"/>
    <x v="0"/>
    <x v="172"/>
    <x v="14"/>
    <s v="April"/>
    <s v="Y"/>
  </r>
  <r>
    <x v="193"/>
    <s v="Central Saanich Municipality"/>
    <s v="$65/month (A).  _x000a_PO &amp; Months Required "/>
    <n v="65"/>
    <s v="Saanichton, BC"/>
    <d v="2020-02-20T00:00:00"/>
    <x v="0"/>
    <x v="173"/>
    <x v="14"/>
    <s v="April"/>
    <s v="Y"/>
  </r>
  <r>
    <x v="194"/>
    <s v="Starlight/Devon"/>
    <m/>
    <n v="50"/>
    <s v="Victoria, BC"/>
    <d v="2023-01-23T00:00:00"/>
    <x v="0"/>
    <x v="174"/>
    <x v="17"/>
    <s v="April"/>
    <s v="Y"/>
  </r>
  <r>
    <x v="195"/>
    <s v="TPM Property management"/>
    <m/>
    <m/>
    <s v="Victoria, BC"/>
    <m/>
    <x v="0"/>
    <x v="175"/>
    <x v="12"/>
    <s v="May"/>
    <s v="Y"/>
  </r>
  <r>
    <x v="196"/>
    <s v="RealHomes Management Corp."/>
    <m/>
    <n v="55"/>
    <s v="Victoria, BC"/>
    <d v="2018-10-18T00:00:00"/>
    <x v="0"/>
    <x v="176"/>
    <x v="13"/>
    <s v="Nov"/>
    <s v="Y"/>
  </r>
  <r>
    <x v="197"/>
    <s v="Hutton"/>
    <m/>
    <n v="50"/>
    <s v="Victoria, BC"/>
    <d v="2023-01-23T00:00:00"/>
    <x v="0"/>
    <x v="177"/>
    <x v="17"/>
    <s v="Nov"/>
    <s v="Y"/>
  </r>
  <r>
    <x v="198"/>
    <s v="Hutton"/>
    <m/>
    <n v="55"/>
    <s v="Victoria, BC"/>
    <d v="2013-07-01T00:00:00"/>
    <x v="0"/>
    <x v="178"/>
    <x v="9"/>
    <s v="Nov"/>
    <s v="Y"/>
  </r>
  <r>
    <x v="199"/>
    <s v="Devon Properties"/>
    <m/>
    <n v="50"/>
    <s v="Victoria, BC"/>
    <d v="2023-01-23T00:00:00"/>
    <x v="0"/>
    <x v="179"/>
    <x v="4"/>
    <s v="April"/>
    <s v="Y"/>
  </r>
  <r>
    <x v="200"/>
    <s v="Devon Properties"/>
    <m/>
    <n v="50"/>
    <s v="Victoria, BC"/>
    <d v="2023-01-23T00:00:00"/>
    <x v="0"/>
    <x v="180"/>
    <x v="4"/>
    <s v="May"/>
    <s v="Y"/>
  </r>
  <r>
    <x v="201"/>
    <s v="Brown Bros."/>
    <m/>
    <n v="55"/>
    <s v="Victoria, BC"/>
    <m/>
    <x v="0"/>
    <x v="60"/>
    <x v="2"/>
    <s v="Nov"/>
    <s v="Y"/>
  </r>
  <r>
    <x v="202"/>
    <s v="Firm Management"/>
    <m/>
    <n v="80"/>
    <s v="Victoria, BC"/>
    <d v="2021-08-21T00:00:00"/>
    <x v="0"/>
    <x v="181"/>
    <x v="1"/>
    <s v="March"/>
    <s v="Y"/>
  </r>
  <r>
    <x v="203"/>
    <s v="Slegg L.P. "/>
    <m/>
    <n v="50"/>
    <s v="Sidney, BC"/>
    <d v="2023-01-23T00:00:00"/>
    <x v="0"/>
    <x v="77"/>
    <x v="5"/>
    <s v="Jan"/>
    <s v="ANNUAL"/>
  </r>
  <r>
    <x v="204"/>
    <s v="Axys"/>
    <m/>
    <n v="60"/>
    <s v="Sidney, BC"/>
    <d v="2023-04-01T00:00:00"/>
    <x v="0"/>
    <x v="53"/>
    <x v="19"/>
    <s v="March"/>
    <s v="Y"/>
  </r>
  <r>
    <x v="205"/>
    <s v="South Island"/>
    <m/>
    <n v="55"/>
    <s v="Sidney, BC"/>
    <d v="2023-04-01T00:00:00"/>
    <x v="0"/>
    <x v="182"/>
    <x v="5"/>
    <s v="July"/>
    <s v="Y"/>
  </r>
  <r>
    <x v="206"/>
    <s v="St. Patrick's Church/_x000a_St. Clare Villa"/>
    <s v="$55/month for both sites (quoted by TW)"/>
    <n v="55"/>
    <s v="Victoria, BC"/>
    <d v="2021-08-01T00:00:00"/>
    <x v="0"/>
    <x v="183"/>
    <x v="8"/>
    <s v="April"/>
    <s v="Y"/>
  </r>
  <r>
    <x v="207"/>
    <s v="South Island"/>
    <m/>
    <n v="55"/>
    <s v="Sidney, BC"/>
    <d v="2023-04-01T00:00:00"/>
    <x v="0"/>
    <x v="182"/>
    <x v="5"/>
    <s v="July"/>
    <s v="Y"/>
  </r>
  <r>
    <x v="208"/>
    <s v="Dorset Realty"/>
    <m/>
    <n v="55"/>
    <s v="Victoria, BC"/>
    <d v="2015-01-01T00:00:00"/>
    <x v="0"/>
    <x v="184"/>
    <x v="12"/>
    <s v="April"/>
    <s v="Y"/>
  </r>
  <r>
    <x v="209"/>
    <s v="Brown Bros."/>
    <m/>
    <m/>
    <s v="Oak Bay, BC"/>
    <m/>
    <x v="0"/>
    <x v="185"/>
    <x v="17"/>
    <s v="Jan"/>
    <s v="Y"/>
  </r>
  <r>
    <x v="210"/>
    <s v="Devon Properties"/>
    <m/>
    <n v="50"/>
    <s v="Oak Bay, BC"/>
    <d v="2023-01-23T00:00:00"/>
    <x v="0"/>
    <x v="186"/>
    <x v="17"/>
    <s v="Oct"/>
    <s v="Y"/>
  </r>
  <r>
    <x v="211"/>
    <s v="Pemberton Holmes"/>
    <m/>
    <n v="55"/>
    <s v="Victoria, BC"/>
    <m/>
    <x v="0"/>
    <x v="187"/>
    <x v="9"/>
    <s v="April"/>
    <s v="Y"/>
  </r>
  <r>
    <x v="212"/>
    <s v="Pemberton Holmes"/>
    <m/>
    <n v="50"/>
    <s v="Oak Bay, BC"/>
    <m/>
    <x v="0"/>
    <x v="188"/>
    <x v="17"/>
    <s v="Oct"/>
    <s v="X"/>
  </r>
  <r>
    <x v="213"/>
    <s v="TPM Properties"/>
    <m/>
    <n v="50"/>
    <s v="Oak Bay, BC"/>
    <d v="2023-01-23T00:00:00"/>
    <x v="0"/>
    <x v="189"/>
    <x v="17"/>
    <s v="Feb"/>
    <s v="Y"/>
  </r>
  <r>
    <x v="214"/>
    <s v="Devon Properties"/>
    <m/>
    <n v="50"/>
    <s v="Victoria, BC"/>
    <d v="2023-01-23T00:00:00"/>
    <x v="0"/>
    <x v="190"/>
    <x v="17"/>
    <s v="Jan"/>
    <s v="Y"/>
  </r>
  <r>
    <x v="215"/>
    <s v="Brown Bros."/>
    <m/>
    <n v="70"/>
    <s v="Victoria, BC"/>
    <d v="2023-07-23T00:00:00"/>
    <x v="0"/>
    <x v="191"/>
    <x v="12"/>
    <s v="Oct"/>
    <s v="Y"/>
  </r>
  <r>
    <x v="216"/>
    <s v="Century 21 Queenswood"/>
    <m/>
    <n v="50"/>
    <s v="Victoria, BC"/>
    <d v="2023-01-23T00:00:00"/>
    <x v="0"/>
    <x v="192"/>
    <x v="4"/>
    <s v="Nov"/>
    <s v="Y"/>
  </r>
  <r>
    <x v="217"/>
    <s v="TPM Properties"/>
    <m/>
    <n v="50"/>
    <s v="Oak Bay, BC"/>
    <d v="2023-01-23T00:00:00"/>
    <x v="0"/>
    <x v="189"/>
    <x v="17"/>
    <s v="Feb"/>
    <s v="Y"/>
  </r>
  <r>
    <x v="218"/>
    <s v="Belmont Properties"/>
    <s v="$47.50/m for 2023_x000a_$50/m for 2024._x000a__x000a_Oct/23: On hold due to panel issues"/>
    <n v="50"/>
    <s v="Victoria, BC"/>
    <d v="2023-04-01T00:00:00"/>
    <x v="2"/>
    <x v="193"/>
    <x v="4"/>
    <s v="June"/>
    <s v="Y"/>
  </r>
  <r>
    <x v="219"/>
    <s v="Century 21 Queenswood"/>
    <m/>
    <n v="50"/>
    <s v="Oak Bay, BC"/>
    <d v="2023-01-23T00:00:00"/>
    <x v="0"/>
    <x v="194"/>
    <x v="17"/>
    <s v="Feb"/>
    <s v="Y"/>
  </r>
  <r>
    <x v="220"/>
    <s v="Devon Properties"/>
    <m/>
    <n v="50"/>
    <s v="Victoria, BC"/>
    <d v="2023-01-23T00:00:00"/>
    <x v="0"/>
    <x v="195"/>
    <x v="17"/>
    <s v="July"/>
    <s v="Y"/>
  </r>
  <r>
    <x v="221"/>
    <s v="Panorama Leisure"/>
    <m/>
    <n v="55"/>
    <s v="Sidney, BC"/>
    <m/>
    <x v="0"/>
    <x v="77"/>
    <x v="5"/>
    <s v="Feb"/>
    <s v="Y"/>
  </r>
  <r>
    <x v="222"/>
    <s v="Newport Property"/>
    <m/>
    <n v="50"/>
    <s v="Victoria, BC"/>
    <d v="2023-01-23T00:00:00"/>
    <x v="0"/>
    <x v="196"/>
    <x v="17"/>
    <s v="May"/>
    <s v="Y"/>
  </r>
  <r>
    <x v="223"/>
    <s v="Belmont Properties"/>
    <s v="$47.50/m for 2023_x000a_$50/m for 2024"/>
    <n v="50"/>
    <s v="Victoria, BC"/>
    <d v="2023-04-01T00:00:00"/>
    <x v="0"/>
    <x v="197"/>
    <x v="17"/>
    <s v="Feb"/>
    <s v="Y"/>
  </r>
  <r>
    <x v="224"/>
    <s v="Devon Properties"/>
    <m/>
    <n v="50"/>
    <s v="Oak Bay, BC"/>
    <d v="2023-01-23T00:00:00"/>
    <x v="0"/>
    <x v="198"/>
    <x v="17"/>
    <s v="July"/>
    <s v="Y"/>
  </r>
  <r>
    <x v="225"/>
    <s v="Devon Properties"/>
    <m/>
    <n v="50"/>
    <s v="Victoria, BC"/>
    <d v="2023-01-23T00:00:00"/>
    <x v="0"/>
    <x v="199"/>
    <x v="4"/>
    <s v="April"/>
    <s v="Y"/>
  </r>
  <r>
    <x v="226"/>
    <s v="South Island Property Mgmt"/>
    <m/>
    <n v="55"/>
    <s v="Victoria, BC"/>
    <d v="2012-11-01T00:00:00"/>
    <x v="0"/>
    <x v="200"/>
    <x v="8"/>
    <s v="July"/>
    <s v="Y"/>
  </r>
  <r>
    <x v="227"/>
    <s v="Devon Properties"/>
    <m/>
    <n v="50"/>
    <s v="Oak Bay, BC"/>
    <d v="2023-01-23T00:00:00"/>
    <x v="0"/>
    <x v="201"/>
    <x v="17"/>
    <s v="April"/>
    <s v="Y"/>
  </r>
  <r>
    <x v="228"/>
    <s v="Devon Properties"/>
    <m/>
    <n v="50"/>
    <s v="Victoria, BC"/>
    <d v="2023-01-23T00:00:00"/>
    <x v="0"/>
    <x v="202"/>
    <x v="17"/>
    <s v="July"/>
    <s v="Y"/>
  </r>
  <r>
    <x v="229"/>
    <s v="Mary Winspear Centre"/>
    <m/>
    <n v="50"/>
    <s v="Sidney, BC"/>
    <d v="2023-01-23T00:00:00"/>
    <x v="0"/>
    <x v="77"/>
    <x v="3"/>
    <s v="Jan"/>
    <s v="ANNUAL"/>
  </r>
  <r>
    <x v="230"/>
    <s v="Colliers"/>
    <s v="PO Required_x000a_$55/month"/>
    <n v="55"/>
    <s v="Victoria, BC"/>
    <m/>
    <x v="0"/>
    <x v="203"/>
    <x v="9"/>
    <s v="May"/>
    <s v="Y"/>
  </r>
  <r>
    <x v="231"/>
    <s v="Vancouver Island Commercial (VIC) Properties"/>
    <s v="$65/month (A)"/>
    <n v="65"/>
    <s v="Saanich, BC"/>
    <d v="2019-09-01T00:00:00"/>
    <x v="0"/>
    <x v="204"/>
    <x v="14"/>
    <s v="Jan"/>
    <s v="Annual &amp; Y"/>
  </r>
  <r>
    <x v="232"/>
    <s v="Claridge House"/>
    <m/>
    <m/>
    <s v="Sidney, BC"/>
    <m/>
    <x v="0"/>
    <x v="205"/>
    <x v="3"/>
    <s v="June"/>
    <s v="Y"/>
  </r>
  <r>
    <x v="233"/>
    <s v="Trillium Communites"/>
    <m/>
    <n v="60"/>
    <s v="Sidney, BC"/>
    <s v="April"/>
    <x v="0"/>
    <x v="53"/>
    <x v="3"/>
    <s v="Jan"/>
    <s v="Y"/>
  </r>
  <r>
    <x v="234"/>
    <s v="Cushman &amp; Wakefield  "/>
    <m/>
    <n v="55"/>
    <s v="Victoria, BC"/>
    <m/>
    <x v="0"/>
    <x v="206"/>
    <x v="9"/>
    <s v="March"/>
    <s v="Y"/>
  </r>
  <r>
    <x v="235"/>
    <s v="Dorset Realty"/>
    <m/>
    <n v="55"/>
    <s v="Victoria, BC"/>
    <d v="2015-01-01T00:00:00"/>
    <x v="0"/>
    <x v="207"/>
    <x v="12"/>
    <s v="April"/>
    <s v="Y"/>
  </r>
  <r>
    <x v="236"/>
    <s v="Trillium Communites"/>
    <m/>
    <n v="60"/>
    <s v="Sidney, BC"/>
    <s v="April"/>
    <x v="0"/>
    <x v="53"/>
    <x v="3"/>
    <s v="Jan"/>
    <s v="Y"/>
  </r>
  <r>
    <x v="237"/>
    <s v="Complete Residential"/>
    <s v="$65/month (A)"/>
    <n v="65"/>
    <s v="Sidney, BC"/>
    <d v="2020-08-20T00:00:00"/>
    <x v="0"/>
    <x v="208"/>
    <x v="5"/>
    <s v="March"/>
    <s v="Y"/>
  </r>
  <r>
    <x v="238"/>
    <s v="Gibraltar_x000a_Scott@gibraltermanagement.ca"/>
    <m/>
    <n v="50"/>
    <s v="Sidney, BC"/>
    <d v="2023-01-23T00:00:00"/>
    <x v="0"/>
    <x v="209"/>
    <x v="3"/>
    <s v="Oct"/>
    <s v="Y"/>
  </r>
  <r>
    <x v="239"/>
    <s v="Oakwood Property Management "/>
    <m/>
    <n v="50"/>
    <s v="Sidney, BC"/>
    <m/>
    <x v="0"/>
    <x v="77"/>
    <x v="5"/>
    <s v="April"/>
    <s v="Y"/>
  </r>
  <r>
    <x v="240"/>
    <s v="Devon Properties"/>
    <s v="NEW Jan/24"/>
    <n v="60"/>
    <s v="Victoria, BC"/>
    <d v="2023-01-24T00:00:00"/>
    <x v="0"/>
    <x v="210"/>
    <x v="11"/>
    <s v="Feb"/>
    <s v="Y"/>
  </r>
  <r>
    <x v="241"/>
    <s v="Richmond Property Group"/>
    <m/>
    <n v="65"/>
    <s v="Sidney, BC"/>
    <d v="2022-09-01T00:00:00"/>
    <x v="0"/>
    <x v="211"/>
    <x v="3"/>
    <s v="June"/>
    <s v="Y"/>
  </r>
  <r>
    <x v="242"/>
    <s v="Pacific Quorum"/>
    <m/>
    <n v="50"/>
    <s v="Victoria, BC"/>
    <m/>
    <x v="0"/>
    <x v="212"/>
    <x v="4"/>
    <s v="Feb"/>
    <s v="Y"/>
  </r>
  <r>
    <x v="243"/>
    <s v="Pemberton Strata"/>
    <m/>
    <m/>
    <s v="Sidney, BC"/>
    <m/>
    <x v="0"/>
    <x v="213"/>
    <x v="3"/>
    <s v="Oct"/>
    <s v="Y"/>
  </r>
  <r>
    <x v="244"/>
    <s v="Devon Properties"/>
    <m/>
    <n v="50"/>
    <s v="Victoria, BC"/>
    <d v="2023-01-23T00:00:00"/>
    <x v="0"/>
    <x v="214"/>
    <x v="4"/>
    <s v="Jan"/>
    <s v="Y"/>
  </r>
  <r>
    <x v="245"/>
    <s v="Cornerstone"/>
    <m/>
    <n v="50"/>
    <s v="Sidney, BC"/>
    <d v="2023-05-01T00:00:00"/>
    <x v="0"/>
    <x v="215"/>
    <x v="3"/>
    <s v="Nov"/>
    <s v="Y"/>
  </r>
  <r>
    <x v="246"/>
    <s v="Gibraltar"/>
    <m/>
    <n v="65"/>
    <s v="Sidney, BC"/>
    <d v="2023-09-23T00:00:00"/>
    <x v="0"/>
    <x v="216"/>
    <x v="3"/>
    <s v="Dec"/>
    <s v="Y"/>
  </r>
  <r>
    <x v="247"/>
    <s v="Devon Properties"/>
    <s v="Was cancelled, re-engaged Dec/23"/>
    <n v="60"/>
    <s v="Sidney, BC"/>
    <d v="2023-12-23T00:00:00"/>
    <x v="0"/>
    <x v="217"/>
    <x v="5"/>
    <s v="July"/>
    <s v="Y"/>
  </r>
  <r>
    <x v="248"/>
    <s v="Gibraltar Management Ltd."/>
    <s v="$65/month (A)"/>
    <n v="65"/>
    <s v="Sidney, BC"/>
    <d v="2020-06-01T00:00:00"/>
    <x v="0"/>
    <x v="218"/>
    <x v="3"/>
    <s v="July"/>
    <s v="Y"/>
  </r>
  <r>
    <x v="249"/>
    <s v="Firm Management"/>
    <m/>
    <n v="50"/>
    <s v="Sidney, BC"/>
    <d v="2023-01-23T00:00:00"/>
    <x v="0"/>
    <x v="219"/>
    <x v="3"/>
    <s v="Dec"/>
    <s v="Y"/>
  </r>
  <r>
    <x v="250"/>
    <s v="Devon Properties"/>
    <m/>
    <n v="50"/>
    <s v="Sidney, BC"/>
    <d v="2023-03-01T00:00:00"/>
    <x v="0"/>
    <x v="220"/>
    <x v="3"/>
    <s v="July"/>
    <s v="Y"/>
  </r>
  <r>
    <x v="251"/>
    <s v="Quality Inn"/>
    <s v="$65/month (A)"/>
    <n v="65"/>
    <s v="Saanichton, BC"/>
    <d v="2021-01-01T00:00:00"/>
    <x v="0"/>
    <x v="221"/>
    <x v="14"/>
    <s v="April"/>
    <s v="Y"/>
  </r>
  <r>
    <x v="252"/>
    <s v="Ocean Court"/>
    <s v="$45/month_x000a_for next 3yrs, then market rate (Nov 2021-2024)"/>
    <n v="45"/>
    <s v="Sidney, BC"/>
    <m/>
    <x v="0"/>
    <x v="222"/>
    <x v="3"/>
    <s v="March"/>
    <s v="Y"/>
  </r>
  <r>
    <x v="253"/>
    <s v="Devon properties"/>
    <m/>
    <m/>
    <s v="Victoria, BC"/>
    <m/>
    <x v="0"/>
    <x v="223"/>
    <x v="12"/>
    <s v="Feb"/>
    <s v="Y"/>
  </r>
  <r>
    <x v="254"/>
    <s v="Complete Residential"/>
    <m/>
    <n v="60"/>
    <s v="Victoria, BC"/>
    <d v="2024-02-24T00:00:00"/>
    <x v="0"/>
    <x v="224"/>
    <x v="11"/>
    <s v="June"/>
    <s v="X"/>
  </r>
  <r>
    <x v="255"/>
    <s v="Capital West"/>
    <m/>
    <n v="60"/>
    <s v="Victoria, BC"/>
    <d v="2023-06-01T00:00:00"/>
    <x v="0"/>
    <x v="225"/>
    <x v="11"/>
    <s v="March*"/>
    <s v="Y"/>
  </r>
  <r>
    <x v="256"/>
    <s v="Starlight/Devon"/>
    <m/>
    <m/>
    <s v="Saanichton, BC"/>
    <m/>
    <x v="0"/>
    <x v="226"/>
    <x v="14"/>
    <s v="Oct"/>
    <s v="Y"/>
  </r>
  <r>
    <x v="257"/>
    <s v="Sail Pointe"/>
    <m/>
    <n v="50"/>
    <s v="Sidney, BC"/>
    <d v="2023-01-23T00:00:00"/>
    <x v="0"/>
    <x v="77"/>
    <x v="3"/>
    <s v="June"/>
    <s v="Y"/>
  </r>
  <r>
    <x v="258"/>
    <s v="Century 21 Queenswood"/>
    <m/>
    <n v="50"/>
    <s v="Victoria, BC"/>
    <d v="2023-01-23T00:00:00"/>
    <x v="0"/>
    <x v="227"/>
    <x v="11"/>
    <s v="March*"/>
    <s v="Y"/>
  </r>
  <r>
    <x v="259"/>
    <s v="Starlight/Devon"/>
    <m/>
    <n v="50"/>
    <s v="Oak Bay, BC"/>
    <d v="2023-01-23T00:00:00"/>
    <x v="0"/>
    <x v="228"/>
    <x v="17"/>
    <s v="Feb"/>
    <s v="Y"/>
  </r>
  <r>
    <x v="260"/>
    <s v="Starlight/Devon"/>
    <m/>
    <n v="50"/>
    <s v="Victoria, BC"/>
    <d v="2023-01-23T00:00:00"/>
    <x v="0"/>
    <x v="229"/>
    <x v="4"/>
    <s v="July"/>
    <s v="Y"/>
  </r>
  <r>
    <x v="261"/>
    <s v="South Island Property Mgmt"/>
    <m/>
    <n v="55"/>
    <s v="Oak Bay, BC"/>
    <d v="2020-06-20T00:00:00"/>
    <x v="0"/>
    <x v="230"/>
    <x v="9"/>
    <s v="June"/>
    <s v="Y"/>
  </r>
  <r>
    <x v="262"/>
    <s v="South Island Prop. "/>
    <m/>
    <n v="50"/>
    <s v="Victoria, BC"/>
    <d v="2023-01-23T00:00:00"/>
    <x v="0"/>
    <x v="231"/>
    <x v="11"/>
    <s v="May"/>
    <s v="Y"/>
  </r>
  <r>
    <x v="263"/>
    <s v="Graham Manor_x000a_c/o Sutton Advantage"/>
    <m/>
    <n v="50"/>
    <s v="Victoria, BC"/>
    <d v="2023-01-23T00:00:00"/>
    <x v="0"/>
    <x v="232"/>
    <x v="11"/>
    <s v="Sept"/>
    <s v="Y"/>
  </r>
  <r>
    <x v="264"/>
    <s v="Firm Management"/>
    <m/>
    <n v="55"/>
    <s v="Victoria, BC"/>
    <d v="2015-12-15T00:00:00"/>
    <x v="0"/>
    <x v="233"/>
    <x v="7"/>
    <s v="Dec"/>
    <s v="Y"/>
  </r>
  <r>
    <x v="265"/>
    <s v="Strata Plan #787"/>
    <m/>
    <n v="55"/>
    <s v="Victoria, BC"/>
    <d v="2020-01-01T00:00:00"/>
    <x v="0"/>
    <x v="234"/>
    <x v="7"/>
    <s v="May"/>
    <s v="Y"/>
  </r>
  <r>
    <x v="266"/>
    <s v="Belmont Properties"/>
    <s v="$47.50/m for 2023_x000a_$50/m for 2024"/>
    <n v="47.5"/>
    <s v="Victoria, BC"/>
    <d v="2023-04-01T00:00:00"/>
    <x v="0"/>
    <x v="235"/>
    <x v="17"/>
    <s v="Sept"/>
    <s v="Y"/>
  </r>
  <r>
    <x v="267"/>
    <s v="Complete Residential"/>
    <m/>
    <n v="55"/>
    <s v="Victoria, BC"/>
    <d v="2017-11-01T00:00:00"/>
    <x v="0"/>
    <x v="236"/>
    <x v="7"/>
    <s v="May"/>
    <s v="Y"/>
  </r>
  <r>
    <x v="268"/>
    <s v="Starlight/Devon"/>
    <m/>
    <n v="50"/>
    <s v="Victoria, BC"/>
    <d v="2023-01-23T00:00:00"/>
    <x v="0"/>
    <x v="237"/>
    <x v="11"/>
    <s v="April"/>
    <s v="Y"/>
  </r>
  <r>
    <x v="269"/>
    <s v="Hadden Investments"/>
    <m/>
    <m/>
    <s v="Victoria, BC"/>
    <m/>
    <x v="0"/>
    <x v="238"/>
    <x v="12"/>
    <s v="Sept"/>
    <s v="Y"/>
  </r>
  <r>
    <x v="270"/>
    <s v="Groupe Denux"/>
    <m/>
    <n v="50"/>
    <s v="Victoria, BC"/>
    <m/>
    <x v="0"/>
    <x v="239"/>
    <x v="11"/>
    <s v="Nov"/>
    <s v="Y"/>
  </r>
  <r>
    <x v="271"/>
    <s v="Century 21 Queenswood"/>
    <m/>
    <n v="60"/>
    <s v="Victoria, BC"/>
    <m/>
    <x v="0"/>
    <x v="240"/>
    <x v="6"/>
    <s v="June"/>
    <s v="Y"/>
  </r>
  <r>
    <x v="272"/>
    <s v="Devon Properties"/>
    <m/>
    <n v="50"/>
    <s v="Victoria, BC"/>
    <d v="2023-01-23T00:00:00"/>
    <x v="0"/>
    <x v="241"/>
    <x v="11"/>
    <s v="March"/>
    <s v="Y"/>
  </r>
  <r>
    <x v="273"/>
    <s v="Thrifty Foods"/>
    <s v="Quoted $375 per month - May 2021 (sd')  Invoice monthly"/>
    <n v="375"/>
    <s v="Mill Bay, BC"/>
    <d v="2021-05-01T00:00:00"/>
    <x v="0"/>
    <x v="77"/>
    <x v="15"/>
    <s v="April"/>
    <s v="Y"/>
  </r>
  <r>
    <x v="274"/>
    <s v="Starlight Properties c/o Devon Properties"/>
    <m/>
    <n v="60"/>
    <s v="Victoria, BC"/>
    <d v="2023-12-23T00:00:00"/>
    <x v="0"/>
    <x v="242"/>
    <x v="1"/>
    <s v="March"/>
    <s v="Y"/>
  </r>
  <r>
    <x v="275"/>
    <s v="Devon Properties"/>
    <m/>
    <n v="50"/>
    <s v="Victoria, BC"/>
    <d v="2023-01-23T00:00:00"/>
    <x v="0"/>
    <x v="243"/>
    <x v="17"/>
    <s v="Oct"/>
    <s v="Y"/>
  </r>
  <r>
    <x v="276"/>
    <s v="Centurion Properties"/>
    <s v="Months on invoice._x000a_Condemned Nov/23. May be changed to &quot;2766 claude&quot;"/>
    <n v="55"/>
    <s v="Langford, BC"/>
    <m/>
    <x v="2"/>
    <x v="244"/>
    <x v="16"/>
    <s v="June"/>
    <s v="X"/>
  </r>
  <r>
    <x v="277"/>
    <s v="Groupe Denux"/>
    <m/>
    <n v="50"/>
    <s v="Langford, BC"/>
    <m/>
    <x v="0"/>
    <x v="245"/>
    <x v="16"/>
    <s v="Nov"/>
    <s v="Y"/>
  </r>
  <r>
    <x v="278"/>
    <s v="Century 21 Queenswood"/>
    <m/>
    <n v="50"/>
    <s v="Victoria, BC"/>
    <d v="2023-01-23T00:00:00"/>
    <x v="0"/>
    <x v="246"/>
    <x v="17"/>
    <s v="May"/>
    <s v="Y"/>
  </r>
  <r>
    <x v="279"/>
    <s v="Oakwood Property "/>
    <m/>
    <n v="55"/>
    <s v="Victoria, BC"/>
    <m/>
    <x v="0"/>
    <x v="247"/>
    <x v="9"/>
    <s v="Feb"/>
    <s v="Y"/>
  </r>
  <r>
    <x v="280"/>
    <s v="Devon Properties"/>
    <s v="$55/month_x000a_PO Required"/>
    <n v="55"/>
    <s v="Victoria, BC"/>
    <d v="2022-11-01T00:00:00"/>
    <x v="0"/>
    <x v="248"/>
    <x v="9"/>
    <s v="Sept"/>
    <s v="Y"/>
  </r>
  <r>
    <x v="281"/>
    <s v="Boardwalk General Partnership"/>
    <s v="NEW Feb/24 - PO #2951054 (Jan-June)"/>
    <n v="125"/>
    <s v="Langford, BC"/>
    <d v="2023-01-24T00:00:00"/>
    <x v="0"/>
    <x v="249"/>
    <x v="16"/>
    <s v="June"/>
    <s v="Y"/>
  </r>
  <r>
    <x v="282"/>
    <s v="Devon"/>
    <m/>
    <m/>
    <s v="Victoria, BC"/>
    <m/>
    <x v="0"/>
    <x v="250"/>
    <x v="1"/>
    <s v="June"/>
    <s v="Y"/>
  </r>
  <r>
    <x v="283"/>
    <s v="Cornerstone"/>
    <m/>
    <n v="50"/>
    <s v="Langford, BC"/>
    <m/>
    <x v="0"/>
    <x v="251"/>
    <x v="16"/>
    <s v="July"/>
    <s v="Y"/>
  </r>
  <r>
    <x v="284"/>
    <s v="Centurion Property Associates"/>
    <s v="Month on invoice"/>
    <n v="50"/>
    <s v="Langford, BC"/>
    <d v="2023-01-23T00:00:00"/>
    <x v="0"/>
    <x v="77"/>
    <x v="16"/>
    <s v="July"/>
    <s v="Y"/>
  </r>
  <r>
    <x v="285"/>
    <s v="Centurion Properties"/>
    <s v="Month on invoice"/>
    <n v="50"/>
    <s v="Langford, BC"/>
    <d v="2023-01-23T00:00:00"/>
    <x v="0"/>
    <x v="252"/>
    <x v="16"/>
    <s v="August"/>
    <s v="Y"/>
  </r>
  <r>
    <x v="286"/>
    <s v="PHS"/>
    <m/>
    <n v="55"/>
    <s v="Victoria, BC"/>
    <d v="2022-07-01T00:00:00"/>
    <x v="0"/>
    <x v="77"/>
    <x v="8"/>
    <s v="June"/>
    <s v="Y"/>
  </r>
  <r>
    <x v="287"/>
    <s v="BCGEU"/>
    <s v="$55/month_x000a_PO Required"/>
    <n v="55"/>
    <s v="Victoria, BC"/>
    <d v="2017-07-17T00:00:00"/>
    <x v="0"/>
    <x v="60"/>
    <x v="8"/>
    <s v="August"/>
    <s v="Y"/>
  </r>
  <r>
    <x v="288"/>
    <s v="Proline"/>
    <m/>
    <n v="55"/>
    <s v="Victoria, BC"/>
    <m/>
    <x v="0"/>
    <x v="253"/>
    <x v="1"/>
    <s v="March*"/>
    <s v="Y"/>
  </r>
  <r>
    <x v="289"/>
    <s v="Thrifty Foods"/>
    <s v="Invoice Monthly starting Apr. 1/21 @ $275 (no TC06)  _x000a_Inv.23884 - Mar.31/21 @ $65 + TC07"/>
    <n v="275"/>
    <s v="Langford, BC"/>
    <d v="2021-01-21T00:00:00"/>
    <x v="0"/>
    <x v="77"/>
    <x v="19"/>
    <s v="June"/>
    <s v="Y"/>
  </r>
  <r>
    <x v="290"/>
    <s v="Richmond Property Group"/>
    <m/>
    <n v="55"/>
    <s v="Victoria, BC"/>
    <m/>
    <x v="0"/>
    <x v="254"/>
    <x v="1"/>
    <s v="Oct"/>
    <s v="Y"/>
  </r>
  <r>
    <x v="291"/>
    <s v="Colliers"/>
    <m/>
    <n v="70"/>
    <s v="Victoria, BC"/>
    <d v="2023-05-01T00:00:00"/>
    <x v="0"/>
    <x v="255"/>
    <x v="15"/>
    <s v="July"/>
    <s v="Y"/>
  </r>
  <r>
    <x v="292"/>
    <s v="Pacific Quorum"/>
    <m/>
    <n v="50"/>
    <s v="Victoria, BC"/>
    <d v="2023-01-23T00:00:00"/>
    <x v="0"/>
    <x v="256"/>
    <x v="4"/>
    <s v="Nov"/>
    <s v="Y"/>
  </r>
  <r>
    <x v="293"/>
    <s v="Brown Bros."/>
    <m/>
    <m/>
    <s v="Saanich, BC"/>
    <m/>
    <x v="0"/>
    <x v="257"/>
    <x v="17"/>
    <s v="Sept"/>
    <s v="Y"/>
  </r>
  <r>
    <x v="294"/>
    <s v="Starlight Properties c/o Devon Properties"/>
    <m/>
    <n v="60"/>
    <s v="Victoria, BC"/>
    <d v="2023-12-23T00:00:00"/>
    <x v="0"/>
    <x v="242"/>
    <x v="1"/>
    <s v="March"/>
    <s v="Y"/>
  </r>
  <r>
    <x v="295"/>
    <s v="Devon"/>
    <m/>
    <n v="50"/>
    <s v="Saanich, BC"/>
    <d v="2023-01-23T00:00:00"/>
    <x v="0"/>
    <x v="258"/>
    <x v="17"/>
    <s v="Feb"/>
    <s v="Y"/>
  </r>
  <r>
    <x v="296"/>
    <s v="Beacon Community Services"/>
    <m/>
    <n v="55"/>
    <s v="Saanich, BC"/>
    <d v="2020-01-01T00:00:00"/>
    <x v="0"/>
    <x v="259"/>
    <x v="7"/>
    <s v="Oct"/>
    <s v="Y"/>
  </r>
  <r>
    <x v="297"/>
    <s v="Devon Properties"/>
    <m/>
    <n v="70"/>
    <s v="Victoria, BC"/>
    <d v="2023-07-23T00:00:00"/>
    <x v="0"/>
    <x v="260"/>
    <x v="9"/>
    <s v="March"/>
    <s v="Y"/>
  </r>
  <r>
    <x v="298"/>
    <s v="Devon Properties"/>
    <s v="REQUIRES NEW PO EVERY QUARTER"/>
    <n v="70"/>
    <s v="Victoria, BC"/>
    <d v="2023-09-23T00:00:00"/>
    <x v="0"/>
    <x v="261"/>
    <x v="7"/>
    <s v="June"/>
    <s v="Y"/>
  </r>
  <r>
    <x v="299"/>
    <s v="Pemberton Holmes (new July 31/22)"/>
    <s v="$195/month_x000a_7 FA Panels"/>
    <n v="195"/>
    <s v="Victoria, BC"/>
    <d v="2021-11-21T00:00:00"/>
    <x v="0"/>
    <x v="262"/>
    <x v="15"/>
    <s v="April"/>
    <s v="Y"/>
  </r>
  <r>
    <x v="300"/>
    <s v="Hutton"/>
    <m/>
    <n v="50"/>
    <s v="Victoria, BC"/>
    <d v="2023-01-23T00:00:00"/>
    <x v="0"/>
    <x v="263"/>
    <x v="8"/>
    <s v="Dec"/>
    <s v="Y"/>
  </r>
  <r>
    <x v="301"/>
    <s v="Pemberton Holmes"/>
    <m/>
    <n v="50"/>
    <s v="Langford, BC"/>
    <d v="2023-01-23T00:00:00"/>
    <x v="0"/>
    <x v="264"/>
    <x v="16"/>
    <s v="Sept"/>
    <s v="Y"/>
  </r>
  <r>
    <x v="302"/>
    <s v="Pemberton Holmes"/>
    <m/>
    <n v="50"/>
    <s v="Langford, BC"/>
    <d v="2023-01-23T00:00:00"/>
    <x v="0"/>
    <x v="264"/>
    <x v="16"/>
    <s v="Sept"/>
    <s v="Y"/>
  </r>
  <r>
    <x v="303"/>
    <s v="Devon Properties"/>
    <m/>
    <n v="50"/>
    <s v="Victoria, BC"/>
    <d v="2023-01-23T00:00:00"/>
    <x v="0"/>
    <x v="265"/>
    <x v="4"/>
    <s v="July"/>
    <s v="Y"/>
  </r>
  <r>
    <x v="304"/>
    <s v="Devon Properties"/>
    <m/>
    <n v="50"/>
    <s v="Victoria, BC"/>
    <d v="2023-01-23T00:00:00"/>
    <x v="0"/>
    <x v="265"/>
    <x v="4"/>
    <s v="July"/>
    <s v="Y"/>
  </r>
  <r>
    <x v="305"/>
    <s v="Centurion Properties"/>
    <s v="Month on invoice"/>
    <n v="50"/>
    <s v="Saanich, BC"/>
    <d v="2023-01-23T00:00:00"/>
    <x v="0"/>
    <x v="266"/>
    <x v="1"/>
    <s v="April"/>
    <s v="Y"/>
  </r>
  <r>
    <x v="306"/>
    <s v="Colliers"/>
    <s v="PO Required_x000a_$55/month"/>
    <n v="55"/>
    <s v="Victoria, BC"/>
    <m/>
    <x v="0"/>
    <x v="267"/>
    <x v="1"/>
    <s v="Sept"/>
    <s v="Y"/>
  </r>
  <r>
    <x v="307"/>
    <s v="Devon Properties"/>
    <m/>
    <n v="50"/>
    <s v="Victoria, BC"/>
    <d v="2023-01-23T00:00:00"/>
    <x v="0"/>
    <x v="268"/>
    <x v="4"/>
    <s v="August"/>
    <s v="Y"/>
  </r>
  <r>
    <x v="308"/>
    <s v="Thrifty Foods"/>
    <s v="Invoice Monthly starting Apr. 1/21 @ $275 (no TC06)  _x000a_Inv.23885 - Mar.31/21 @ $55 + TC06"/>
    <n v="275"/>
    <s v="Victoria, BC"/>
    <d v="2020-12-20T00:00:00"/>
    <x v="0"/>
    <x v="77"/>
    <x v="19"/>
    <s v="Sept"/>
    <s v="Y"/>
  </r>
  <r>
    <x v="309"/>
    <s v="Burr Properties "/>
    <m/>
    <n v="50"/>
    <s v="Victoria, BC"/>
    <d v="2023-01-23T00:00:00"/>
    <x v="0"/>
    <x v="269"/>
    <x v="4"/>
    <s v="June"/>
    <s v="Y"/>
  </r>
  <r>
    <x v="310"/>
    <s v="Devon"/>
    <m/>
    <m/>
    <s v="Victoria, BC"/>
    <m/>
    <x v="0"/>
    <x v="270"/>
    <x v="4"/>
    <s v="Oct"/>
    <s v="Y"/>
  </r>
  <r>
    <x v="311"/>
    <s v="Devon"/>
    <m/>
    <m/>
    <s v="Victoria, BC"/>
    <m/>
    <x v="0"/>
    <x v="270"/>
    <x v="4"/>
    <s v="Oct"/>
    <s v="Y"/>
  </r>
  <r>
    <x v="312"/>
    <s v="Firm Management"/>
    <m/>
    <n v="55"/>
    <s v="Victoria, BC"/>
    <d v="2020-05-20T00:00:00"/>
    <x v="0"/>
    <x v="271"/>
    <x v="7"/>
    <s v="May"/>
    <s v="Y"/>
  </r>
  <r>
    <x v="313"/>
    <s v="Gibraltar Management Ltd."/>
    <m/>
    <n v="65"/>
    <s v="Victoria, BC"/>
    <d v="2023-11-23T00:00:00"/>
    <x v="0"/>
    <x v="272"/>
    <x v="4"/>
    <s v="June"/>
    <s v="Y"/>
  </r>
  <r>
    <x v="314"/>
    <s v="Century 21 Queenswood"/>
    <m/>
    <n v="50"/>
    <s v="Saanich, BC"/>
    <d v="2023-01-23T00:00:00"/>
    <x v="0"/>
    <x v="273"/>
    <x v="17"/>
    <s v="June"/>
    <s v="Y"/>
  </r>
  <r>
    <x v="315"/>
    <s v="Complete Residential"/>
    <m/>
    <n v="55"/>
    <s v="Saanich, BC"/>
    <d v="2016-06-01T00:00:00"/>
    <x v="0"/>
    <x v="274"/>
    <x v="7"/>
    <s v="May"/>
    <s v="Y"/>
  </r>
  <r>
    <x v="316"/>
    <s v="Brown Bros."/>
    <m/>
    <n v="50"/>
    <s v="Victoria, BC"/>
    <m/>
    <x v="0"/>
    <x v="275"/>
    <x v="19"/>
    <s v="Nov"/>
    <s v="Y"/>
  </r>
  <r>
    <x v="317"/>
    <s v="Devon Properties"/>
    <m/>
    <n v="55"/>
    <s v="Victoria, BC"/>
    <d v="2023-12-23T00:00:00"/>
    <x v="0"/>
    <x v="276"/>
    <x v="7"/>
    <s v="Sept"/>
    <s v="Y"/>
  </r>
  <r>
    <x v="318"/>
    <s v="Firm Management"/>
    <s v="$65/month (A)"/>
    <n v="65"/>
    <s v="Saanich, BC"/>
    <d v="2021-06-01T00:00:00"/>
    <x v="0"/>
    <x v="277"/>
    <x v="15"/>
    <s v="August"/>
    <s v="Y"/>
  </r>
  <r>
    <x v="319"/>
    <s v="Servissio"/>
    <m/>
    <n v="70"/>
    <s v="Saanich, BC"/>
    <d v="2023-08-23T00:00:00"/>
    <x v="0"/>
    <x v="278"/>
    <x v="7"/>
    <s v="Dec"/>
    <s v="Y"/>
  </r>
  <r>
    <x v="320"/>
    <s v="Firm Management"/>
    <m/>
    <n v="50"/>
    <s v="Saanich, BC"/>
    <d v="2023-12-23T00:00:00"/>
    <x v="0"/>
    <x v="279"/>
    <x v="7"/>
    <m/>
    <s v="Y"/>
  </r>
  <r>
    <x v="321"/>
    <s v="Firm Management"/>
    <m/>
    <n v="50"/>
    <s v="Saanich, BC"/>
    <d v="2023-12-23T00:00:00"/>
    <x v="0"/>
    <x v="279"/>
    <x v="7"/>
    <m/>
    <s v="Y"/>
  </r>
  <r>
    <x v="322"/>
    <s v="Devon Properties"/>
    <m/>
    <n v="50"/>
    <s v="Victoria, BC"/>
    <d v="2023-01-23T00:00:00"/>
    <x v="0"/>
    <x v="280"/>
    <x v="8"/>
    <s v="June"/>
    <s v="Y"/>
  </r>
  <r>
    <x v="323"/>
    <s v="Steve Calder"/>
    <m/>
    <n v="65"/>
    <s v="Victoria, BC"/>
    <d v="2024-02-24T00:00:00"/>
    <x v="0"/>
    <x v="281"/>
    <x v="4"/>
    <s v="June"/>
    <s v="X"/>
  </r>
  <r>
    <x v="324"/>
    <s v="Firm Management"/>
    <m/>
    <n v="65"/>
    <s v="Victoria, BC"/>
    <d v="2023-10-23T00:00:00"/>
    <x v="0"/>
    <x v="282"/>
    <x v="9"/>
    <s v="June"/>
    <s v="X"/>
  </r>
  <r>
    <x v="325"/>
    <s v="Richmond Property Group"/>
    <m/>
    <n v="55"/>
    <s v="Victoria, BC"/>
    <d v="2016-01-01T00:00:00"/>
    <x v="0"/>
    <x v="283"/>
    <x v="1"/>
    <s v="May"/>
    <s v="Y"/>
  </r>
  <r>
    <x v="326"/>
    <s v="Colliers"/>
    <s v="PO Required_x000a_$55/month"/>
    <n v="55"/>
    <s v="Saanich, BC"/>
    <d v="2020-12-01T00:00:00"/>
    <x v="0"/>
    <x v="284"/>
    <x v="15"/>
    <s v="July"/>
    <s v="Y"/>
  </r>
  <r>
    <x v="327"/>
    <s v="Richmond Property Group"/>
    <m/>
    <n v="55"/>
    <s v="Victoria, BC"/>
    <d v="2016-01-01T00:00:00"/>
    <x v="0"/>
    <x v="283"/>
    <x v="1"/>
    <s v="May"/>
    <s v="Y"/>
  </r>
  <r>
    <x v="328"/>
    <s v="Gibraltar Management Ltd."/>
    <m/>
    <n v="55"/>
    <s v="Victoria, BC"/>
    <m/>
    <x v="0"/>
    <x v="285"/>
    <x v="12"/>
    <s v="Nov"/>
    <s v="Y"/>
  </r>
  <r>
    <x v="329"/>
    <s v="Starlight/Devon"/>
    <s v="$55/month _x000a_PO 700000"/>
    <n v="55"/>
    <s v="Victoria, BC"/>
    <d v="2015-12-15T00:00:00"/>
    <x v="0"/>
    <x v="286"/>
    <x v="9"/>
    <s v="August"/>
    <s v="Y"/>
  </r>
  <r>
    <x v="330"/>
    <s v="Pemberton Holmes"/>
    <m/>
    <n v="50"/>
    <s v="Victoria, BC"/>
    <d v="2023-01-23T00:00:00"/>
    <x v="0"/>
    <x v="287"/>
    <x v="8"/>
    <s v="Feb"/>
    <s v="Y"/>
  </r>
  <r>
    <x v="331"/>
    <s v="Firm Management"/>
    <m/>
    <n v="55"/>
    <s v="Victoria, BC"/>
    <m/>
    <x v="0"/>
    <x v="288"/>
    <x v="9"/>
    <s v="Oct"/>
    <s v="Y"/>
  </r>
  <r>
    <x v="332"/>
    <s v="Pacific Quorum"/>
    <m/>
    <m/>
    <s v="Victoria, BC"/>
    <m/>
    <x v="0"/>
    <x v="289"/>
    <x v="12"/>
    <s v="March"/>
    <s v="Y"/>
  </r>
  <r>
    <x v="333"/>
    <s v="Newport Property management"/>
    <s v="NEW Jan/24"/>
    <n v="65"/>
    <s v="Victoria, BC"/>
    <d v="2023-01-02T00:00:00"/>
    <x v="0"/>
    <x v="290"/>
    <x v="0"/>
    <s v="July"/>
    <s v="Y"/>
  </r>
  <r>
    <x v="334"/>
    <s v="Century 21 Queenswood"/>
    <m/>
    <n v="50"/>
    <s v="Victoria, BC"/>
    <d v="2023-01-23T00:00:00"/>
    <x v="0"/>
    <x v="291"/>
    <x v="6"/>
    <s v="August"/>
    <s v="Y"/>
  </r>
  <r>
    <x v="335"/>
    <s v="Gibraltar"/>
    <m/>
    <n v="50"/>
    <s v="Victoria, BC"/>
    <d v="2023-01-23T00:00:00"/>
    <x v="0"/>
    <x v="292"/>
    <x v="4"/>
    <s v="March"/>
    <s v="Y"/>
  </r>
  <r>
    <x v="336"/>
    <s v="Starlight/Devon"/>
    <s v="$55/month _x000a_PO 700000"/>
    <n v="55"/>
    <s v="Victoria, BC"/>
    <d v="2015-12-15T00:00:00"/>
    <x v="0"/>
    <x v="293"/>
    <x v="9"/>
    <s v="June "/>
    <s v="Y"/>
  </r>
  <r>
    <x v="337"/>
    <s v="Devon Properties"/>
    <m/>
    <n v="50"/>
    <s v="Saanich, BC"/>
    <d v="2023-01-23T00:00:00"/>
    <x v="0"/>
    <x v="294"/>
    <x v="0"/>
    <s v="Sept"/>
    <s v="Y"/>
  </r>
  <r>
    <x v="338"/>
    <s v="Oakwood Properties"/>
    <m/>
    <n v="55"/>
    <s v="Victoria, BC"/>
    <d v="2023-04-01T00:00:00"/>
    <x v="0"/>
    <x v="295"/>
    <x v="9"/>
    <s v="April"/>
    <s v="Y"/>
  </r>
  <r>
    <x v="339"/>
    <s v="Colliers"/>
    <s v="PO Required_x000a_$55/month"/>
    <n v="55"/>
    <s v="Saanich, BC"/>
    <d v="2019-06-01T00:00:00"/>
    <x v="0"/>
    <x v="296"/>
    <x v="0"/>
    <s v="April"/>
    <s v="Y"/>
  </r>
  <r>
    <x v="340"/>
    <s v="IIBG DBA COUNTRY GROCER [4420 WEST SAANICH]"/>
    <m/>
    <n v="55"/>
    <s v="Saanich, BC"/>
    <d v="2020-05-20T00:00:00"/>
    <x v="0"/>
    <x v="77"/>
    <x v="0"/>
    <s v="April"/>
    <s v="Y"/>
  </r>
  <r>
    <x v="341"/>
    <s v="Cornerstone"/>
    <s v="$175/mth (F)"/>
    <n v="175"/>
    <s v="Saanich, BC"/>
    <d v="2021-03-01T00:00:00"/>
    <x v="0"/>
    <x v="297"/>
    <x v="0"/>
    <s v="Nov"/>
    <s v="Y"/>
  </r>
  <r>
    <x v="342"/>
    <s v="Starlight/ Devon Properties"/>
    <m/>
    <m/>
    <s v="Victoria, BC"/>
    <m/>
    <x v="0"/>
    <x v="298"/>
    <x v="12"/>
    <s v="Feb"/>
    <s v="Y"/>
  </r>
  <r>
    <x v="343"/>
    <s v="Complete Residential"/>
    <s v="5 panels here. $55/panel/month"/>
    <n v="275"/>
    <s v="Saanich, BC"/>
    <d v="2024-01-24T00:00:00"/>
    <x v="0"/>
    <x v="299"/>
    <x v="0"/>
    <s v="Nov"/>
    <s v="X"/>
  </r>
  <r>
    <x v="344"/>
    <s v="Equitex Realty Ltd."/>
    <m/>
    <n v="55"/>
    <s v="Victoria, BC"/>
    <d v="2012-11-01T00:00:00"/>
    <x v="0"/>
    <x v="300"/>
    <x v="13"/>
    <s v="June"/>
    <s v="Y"/>
  </r>
  <r>
    <x v="345"/>
    <s v="Belmont Properties"/>
    <s v="$47.50/m for 2023_x000a_$50/m for 2024"/>
    <n v="47.5"/>
    <s v="Victoria, BC"/>
    <d v="2023-04-01T00:00:00"/>
    <x v="0"/>
    <x v="301"/>
    <x v="4"/>
    <s v="Jan"/>
    <s v="ANNUAL"/>
  </r>
  <r>
    <x v="346"/>
    <s v="Brown Bros."/>
    <m/>
    <n v="55"/>
    <s v="Victoria, BC"/>
    <m/>
    <x v="0"/>
    <x v="302"/>
    <x v="9"/>
    <s v="Feb"/>
    <s v="Y"/>
  </r>
  <r>
    <x v="347"/>
    <s v="Surfside Holdings Ltd. (Analogue Projects)"/>
    <m/>
    <n v="60"/>
    <s v="Victoria, BC"/>
    <d v="2023-05-23T00:00:00"/>
    <x v="0"/>
    <x v="303"/>
    <x v="15"/>
    <s v="April"/>
    <s v="Y"/>
  </r>
  <r>
    <x v="348"/>
    <s v="Devon Properties"/>
    <m/>
    <n v="50"/>
    <s v="Victoria, BC"/>
    <d v="2023-01-23T00:00:00"/>
    <x v="0"/>
    <x v="304"/>
    <x v="4"/>
    <s v="Feb"/>
    <s v="Y"/>
  </r>
  <r>
    <x v="349"/>
    <s v="Homesphere Properties "/>
    <m/>
    <n v="50"/>
    <s v="Victoria, BC"/>
    <m/>
    <x v="0"/>
    <x v="305"/>
    <x v="18"/>
    <s v="July"/>
    <s v="Y"/>
  </r>
  <r>
    <x v="350"/>
    <s v="Burr Properties"/>
    <m/>
    <n v="50"/>
    <s v="Victoria, BC"/>
    <d v="2023-01-23T00:00:00"/>
    <x v="0"/>
    <x v="306"/>
    <x v="4"/>
    <s v="June"/>
    <s v="Y"/>
  </r>
  <r>
    <x v="351"/>
    <s v="Victoria Rowing Society"/>
    <m/>
    <n v="55"/>
    <s v="Saanich, BC"/>
    <d v="2021-12-29T00:00:00"/>
    <x v="0"/>
    <x v="307"/>
    <x v="0"/>
    <s v="July"/>
    <s v="Y"/>
  </r>
  <r>
    <x v="352"/>
    <s v="Douglas Mgmt Corp. (was Hugh &amp; McKinnon - but same owner)"/>
    <m/>
    <n v="55"/>
    <s v="Victoria, BC"/>
    <d v="2022-11-01T00:00:00"/>
    <x v="0"/>
    <x v="308"/>
    <x v="6"/>
    <s v="March"/>
    <s v="Y"/>
  </r>
  <r>
    <x v="353"/>
    <s v="Proline"/>
    <m/>
    <n v="55"/>
    <s v="Victoria, BC"/>
    <d v="2018-09-18T00:00:00"/>
    <x v="0"/>
    <x v="309"/>
    <x v="7"/>
    <s v="Sept"/>
    <s v="Y"/>
  </r>
  <r>
    <x v="354"/>
    <s v="Newport "/>
    <m/>
    <m/>
    <s v="Victoria, BC"/>
    <m/>
    <x v="0"/>
    <x v="310"/>
    <x v="10"/>
    <s v="Feb"/>
    <s v="Y"/>
  </r>
  <r>
    <x v="355"/>
    <s v="Newport Property management"/>
    <m/>
    <m/>
    <s v="Victoria, BC"/>
    <m/>
    <x v="0"/>
    <x v="311"/>
    <x v="12"/>
    <s v="Jan"/>
    <s v="Y +  Annual"/>
  </r>
  <r>
    <x v="356"/>
    <s v="530/536 Herald St. Inc."/>
    <m/>
    <n v="50"/>
    <s v="Victoria, BC"/>
    <d v="2023-01-23T00:00:00"/>
    <x v="0"/>
    <x v="312"/>
    <x v="18"/>
    <s v="May"/>
    <s v="Y"/>
  </r>
  <r>
    <x v="357"/>
    <s v="Servissio"/>
    <m/>
    <n v="70"/>
    <s v="Victoria, BC"/>
    <d v="2023-04-01T00:00:00"/>
    <x v="0"/>
    <x v="313"/>
    <x v="9"/>
    <s v="Oct"/>
    <s v="Y"/>
  </r>
  <r>
    <x v="358"/>
    <s v="Pemberton Holmes"/>
    <m/>
    <n v="65"/>
    <s v="Victoria, BC"/>
    <d v="2023-11-23T00:00:00"/>
    <x v="0"/>
    <x v="314"/>
    <x v="18"/>
    <s v="August"/>
    <s v="Y"/>
  </r>
  <r>
    <x v="359"/>
    <s v="Devon Properties"/>
    <m/>
    <n v="50"/>
    <s v="Victoria, BC"/>
    <d v="2023-01-23T00:00:00"/>
    <x v="0"/>
    <x v="315"/>
    <x v="18"/>
    <s v="Jan"/>
    <s v="Y +  Annual"/>
  </r>
  <r>
    <x v="360"/>
    <s v="Servissio"/>
    <s v="Approved Dec/23"/>
    <n v="70"/>
    <s v="Victoria, BC"/>
    <d v="2023-12-23T00:00:00"/>
    <x v="0"/>
    <x v="316"/>
    <x v="18"/>
    <s v="Oct"/>
    <s v="Y"/>
  </r>
  <r>
    <x v="361"/>
    <s v="Brown Bros."/>
    <m/>
    <n v="55"/>
    <s v="Esquimalt, BC"/>
    <m/>
    <x v="0"/>
    <x v="317"/>
    <x v="1"/>
    <s v="August"/>
    <s v="Y"/>
  </r>
  <r>
    <x v="362"/>
    <s v="Devon Properties"/>
    <m/>
    <n v="50"/>
    <s v="Victoria, BC"/>
    <d v="2023-01-23T00:00:00"/>
    <x v="0"/>
    <x v="318"/>
    <x v="18"/>
    <s v="March*"/>
    <s v="Y"/>
  </r>
  <r>
    <x v="363"/>
    <s v="Devon Properties"/>
    <m/>
    <n v="50"/>
    <s v="Victoria, BC"/>
    <d v="2023-01-23T00:00:00"/>
    <x v="0"/>
    <x v="319"/>
    <x v="18"/>
    <s v="June"/>
    <s v="Y"/>
  </r>
  <r>
    <x v="364"/>
    <s v="Belmont Properties"/>
    <s v="$47.50/m for 2023_x000a_$50/m for 2024"/>
    <n v="50"/>
    <s v="Victoria, BC"/>
    <d v="2023-04-01T00:00:00"/>
    <x v="0"/>
    <x v="320"/>
    <x v="1"/>
    <s v="Jan"/>
    <s v="ANNUAL"/>
  </r>
  <r>
    <x v="365"/>
    <s v="South Island Property Mgmt"/>
    <m/>
    <n v="55"/>
    <s v="Victoria, BC"/>
    <d v="2013-03-01T00:00:00"/>
    <x v="0"/>
    <x v="321"/>
    <x v="9"/>
    <s v="April"/>
    <s v="Y"/>
  </r>
  <r>
    <x v="366"/>
    <s v="Nexcan Enterprises"/>
    <m/>
    <n v="85"/>
    <s v="Victoria, BC"/>
    <d v="2023-06-01T00:00:00"/>
    <x v="0"/>
    <x v="53"/>
    <x v="15"/>
    <s v="Sept"/>
    <s v="Y"/>
  </r>
  <r>
    <x v="367"/>
    <s v="St. Matthias Angelican Church"/>
    <m/>
    <n v="55"/>
    <s v="Victoria, BC"/>
    <d v="2023-04-01T00:00:00"/>
    <x v="0"/>
    <x v="322"/>
    <x v="15"/>
    <s v="April"/>
    <s v="Y"/>
  </r>
  <r>
    <x v="368"/>
    <s v="Township of Esquimalt"/>
    <m/>
    <n v="65"/>
    <s v="Esquimalt, BC"/>
    <d v="2024-02-24T00:00:00"/>
    <x v="0"/>
    <x v="53"/>
    <x v="8"/>
    <s v="Sept"/>
    <s v="X"/>
  </r>
  <r>
    <x v="369"/>
    <s v="Brown Bros."/>
    <m/>
    <n v="55"/>
    <s v="Victoria, BC"/>
    <m/>
    <x v="0"/>
    <x v="323"/>
    <x v="9"/>
    <s v="May"/>
    <s v="Y"/>
  </r>
  <r>
    <x v="370"/>
    <s v="Equitex"/>
    <m/>
    <n v="65"/>
    <s v="Victoria, BC"/>
    <m/>
    <x v="0"/>
    <x v="53"/>
    <x v="6"/>
    <s v="March"/>
    <s v="Y"/>
  </r>
  <r>
    <x v="371"/>
    <s v="Fort Street Properties "/>
    <m/>
    <n v="50"/>
    <s v="Victoria, BC"/>
    <d v="2023-01-23T00:00:00"/>
    <x v="0"/>
    <x v="324"/>
    <x v="18"/>
    <s v="March"/>
    <s v="Y"/>
  </r>
  <r>
    <x v="372"/>
    <s v="Belmont Properties"/>
    <s v="$47.50/m for 2023_x000a_$50/m for 2024"/>
    <n v="47.5"/>
    <s v="Esquimalt, BC"/>
    <d v="2023-04-01T00:00:00"/>
    <x v="0"/>
    <x v="325"/>
    <x v="8"/>
    <s v="March"/>
    <s v="Y"/>
  </r>
  <r>
    <x v="373"/>
    <s v="Devon"/>
    <m/>
    <m/>
    <s v="Victoria, BC"/>
    <m/>
    <x v="0"/>
    <x v="326"/>
    <x v="11"/>
    <s v="Jan"/>
    <s v="Y"/>
  </r>
  <r>
    <x v="374"/>
    <s v="Newport Property Management"/>
    <m/>
    <m/>
    <s v="Victoria, BC"/>
    <m/>
    <x v="0"/>
    <x v="327"/>
    <x v="12"/>
    <s v="Nov"/>
    <s v="Y"/>
  </r>
  <r>
    <x v="375"/>
    <s v="Vic Chinese School"/>
    <s v="$55/month_x000a_no testing in July or August as school is closed"/>
    <n v="55"/>
    <s v="Victoria, BC"/>
    <m/>
    <x v="0"/>
    <x v="60"/>
    <x v="9"/>
    <s v="May"/>
    <s v="X"/>
  </r>
  <r>
    <x v="376"/>
    <s v="Brown Bros."/>
    <m/>
    <n v="70"/>
    <s v="Victoria, BC"/>
    <d v="2023-09-23T00:00:00"/>
    <x v="0"/>
    <x v="328"/>
    <x v="4"/>
    <s v="July"/>
    <s v="Y"/>
  </r>
  <r>
    <x v="377"/>
    <s v="Newport Property"/>
    <m/>
    <n v="50"/>
    <s v="Victoria, BC"/>
    <d v="2023-01-23T00:00:00"/>
    <x v="0"/>
    <x v="53"/>
    <x v="18"/>
    <s v="May"/>
    <s v="Y"/>
  </r>
  <r>
    <x v="378"/>
    <s v="Servissio"/>
    <m/>
    <n v="55"/>
    <s v="Victoria, BC"/>
    <d v="2020-11-01T00:00:00"/>
    <x v="0"/>
    <x v="329"/>
    <x v="13"/>
    <s v="Oct"/>
    <s v="Y"/>
  </r>
  <r>
    <x v="379"/>
    <s v="Cornerstone"/>
    <m/>
    <n v="55"/>
    <s v="Victoria, BC"/>
    <d v="2020-09-20T00:00:00"/>
    <x v="0"/>
    <x v="330"/>
    <x v="0"/>
    <s v="Nov"/>
    <s v="Y"/>
  </r>
  <r>
    <x v="380"/>
    <s v="Concert Properties"/>
    <m/>
    <n v="60"/>
    <s v="Victoria, BC"/>
    <d v="2023-05-01T00:00:00"/>
    <x v="0"/>
    <x v="331"/>
    <x v="18"/>
    <s v="April"/>
    <s v="Y"/>
  </r>
  <r>
    <x v="381"/>
    <s v="Brown Bros."/>
    <m/>
    <n v="55"/>
    <s v="Victoria, BC"/>
    <m/>
    <x v="0"/>
    <x v="332"/>
    <x v="13"/>
    <s v="Sept"/>
    <s v="Y"/>
  </r>
  <r>
    <x v="382"/>
    <s v="Proline"/>
    <s v="$65/month (A)"/>
    <n v="65"/>
    <s v="Langford, BC"/>
    <d v="2021-01-12T00:00:00"/>
    <x v="0"/>
    <x v="333"/>
    <x v="16"/>
    <s v="June"/>
    <s v="Y"/>
  </r>
  <r>
    <x v="383"/>
    <s v="TPM Properties"/>
    <s v="$65/month (A)"/>
    <n v="65"/>
    <s v="Saanichton, BC"/>
    <d v="2021-08-01T00:00:00"/>
    <x v="0"/>
    <x v="334"/>
    <x v="14"/>
    <s v="June"/>
    <s v="Y"/>
  </r>
  <r>
    <x v="384"/>
    <s v="Proline"/>
    <m/>
    <n v="55"/>
    <s v="Victoria, BC"/>
    <s v="Restart Nov/22"/>
    <x v="0"/>
    <x v="335"/>
    <x v="9"/>
    <s v="June"/>
    <s v="Y"/>
  </r>
  <r>
    <x v="385"/>
    <s v="Colliers"/>
    <s v="PO Required_x000a_$65/month"/>
    <n v="65"/>
    <s v="Saanichton, BC"/>
    <d v="2022-06-01T00:00:00"/>
    <x v="0"/>
    <x v="336"/>
    <x v="14"/>
    <s v="Dec"/>
    <s v="Y"/>
  </r>
  <r>
    <x v="386"/>
    <s v="Colliers"/>
    <s v="PO Required_x000a_$65/month"/>
    <n v="65"/>
    <s v="Saanichton, BC"/>
    <d v="2022-06-01T00:00:00"/>
    <x v="0"/>
    <x v="336"/>
    <x v="14"/>
    <s v="Dec"/>
    <s v="Y"/>
  </r>
  <r>
    <x v="387"/>
    <s v="Arpeg Holdings Cactus Club"/>
    <m/>
    <n v="65"/>
    <s v="Victoria, BC"/>
    <d v="2012-09-01T00:00:00"/>
    <x v="0"/>
    <x v="337"/>
    <x v="2"/>
    <s v="April"/>
    <s v="X"/>
  </r>
  <r>
    <x v="388"/>
    <s v="Trillium Capital"/>
    <m/>
    <n v="55"/>
    <s v="Victoria, BC"/>
    <m/>
    <x v="0"/>
    <x v="338"/>
    <x v="2"/>
    <s v="Nov"/>
    <s v="Y"/>
  </r>
  <r>
    <x v="389"/>
    <s v="Capital West"/>
    <m/>
    <n v="60"/>
    <s v="Saanich, BC"/>
    <d v="2024-03-24T00:00:00"/>
    <x v="0"/>
    <x v="202"/>
    <x v="14"/>
    <s v="Jan"/>
    <s v="X"/>
  </r>
  <r>
    <x v="390"/>
    <s v="Churchill on Yates GP C/O Daniel Belanger"/>
    <m/>
    <n v="55"/>
    <s v="Victoria, BC"/>
    <d v="2016-09-01T00:00:00"/>
    <x v="0"/>
    <x v="339"/>
    <x v="2"/>
    <s v="Nov"/>
    <s v="Y"/>
  </r>
  <r>
    <x v="391"/>
    <s v="Ritz Hotel"/>
    <m/>
    <n v="55"/>
    <s v="Victoria, BC"/>
    <d v="2012-06-01T00:00:00"/>
    <x v="0"/>
    <x v="337"/>
    <x v="2"/>
    <s v="April"/>
    <s v="X"/>
  </r>
  <r>
    <x v="392"/>
    <s v="710 Redbrick Joint Venture"/>
    <m/>
    <n v="55"/>
    <s v="Victoria, BC"/>
    <d v="2015-08-21T00:00:00"/>
    <x v="0"/>
    <x v="340"/>
    <x v="1"/>
    <s v="July"/>
    <s v="Y"/>
  </r>
  <r>
    <x v="393"/>
    <s v="Concert Realty Services Ltd."/>
    <s v="PO Required_x000a_$55/month"/>
    <n v="55"/>
    <s v="Victoria, BC"/>
    <d v="2014-01-15T00:00:00"/>
    <x v="0"/>
    <x v="341"/>
    <x v="2"/>
    <s v="Sept"/>
    <s v="Y"/>
  </r>
  <r>
    <x v="394"/>
    <s v="Cornerstone"/>
    <s v="$65/month (A)"/>
    <n v="65"/>
    <s v="Brentwood Bay, BC"/>
    <d v="2021-05-01T00:00:00"/>
    <x v="0"/>
    <x v="342"/>
    <x v="14"/>
    <s v="June"/>
    <s v="Y"/>
  </r>
  <r>
    <x v="395"/>
    <s v="PCPM as Agent for the Churchill on Yates"/>
    <m/>
    <n v="55"/>
    <s v="Victoria, BC"/>
    <m/>
    <x v="0"/>
    <x v="339"/>
    <x v="2"/>
    <s v="Nov"/>
    <s v="Y"/>
  </r>
  <r>
    <x v="396"/>
    <s v="Century 21 Queenswood"/>
    <m/>
    <n v="50"/>
    <s v="Victoria, BC"/>
    <d v="2023-01-23T00:00:00"/>
    <x v="0"/>
    <x v="343"/>
    <x v="10"/>
    <s v="Dec"/>
    <s v="Y"/>
  </r>
  <r>
    <x v="397"/>
    <s v="722 Johnson Street Joint Venture  "/>
    <m/>
    <n v="65"/>
    <s v="Victoria, BC"/>
    <d v="2023-11-23T00:00:00"/>
    <x v="0"/>
    <x v="344"/>
    <x v="13"/>
    <s v="Nov"/>
    <s v="Y"/>
  </r>
  <r>
    <x v="398"/>
    <s v="Pemberton Holmes"/>
    <m/>
    <n v="65"/>
    <s v="Victoria, BC"/>
    <d v="2024-02-24T00:00:00"/>
    <x v="0"/>
    <x v="345"/>
    <x v="11"/>
    <s v="Oct"/>
    <s v="X"/>
  </r>
  <r>
    <x v="399"/>
    <s v="Colliers"/>
    <s v="PO Required_x000a_$55/month"/>
    <n v="55"/>
    <s v="Victoria, BC"/>
    <m/>
    <x v="0"/>
    <x v="346"/>
    <x v="13"/>
    <s v="Feb"/>
    <s v="Y"/>
  </r>
  <r>
    <x v="400"/>
    <s v="Tribe Management"/>
    <m/>
    <n v="85"/>
    <s v="Victoria, BC"/>
    <d v="2023-07-01T00:00:00"/>
    <x v="0"/>
    <x v="347"/>
    <x v="2"/>
    <s v="Nov"/>
    <s v="Y"/>
  </r>
  <r>
    <x v="401"/>
    <s v="Devon Properties"/>
    <m/>
    <n v="50"/>
    <s v="Victoria, BC"/>
    <d v="2023-01-23T00:00:00"/>
    <x v="0"/>
    <x v="348"/>
    <x v="10"/>
    <s v="April"/>
    <s v="Y"/>
  </r>
  <r>
    <x v="402"/>
    <s v="Starlight/Devon"/>
    <m/>
    <n v="50"/>
    <s v="Langford, BC"/>
    <d v="2023-01-23T00:00:00"/>
    <x v="0"/>
    <x v="349"/>
    <x v="16"/>
    <s v="April"/>
    <s v="Y"/>
  </r>
  <r>
    <x v="403"/>
    <s v="Richmond Property Group"/>
    <s v="PM's changed - bumped from $55 (Dec/23)"/>
    <n v="60"/>
    <s v="Victoria, BC"/>
    <d v="2014-07-01T00:00:00"/>
    <x v="0"/>
    <x v="350"/>
    <x v="2"/>
    <s v="August"/>
    <s v="Y"/>
  </r>
  <r>
    <x v="404"/>
    <s v="Firm Management"/>
    <m/>
    <n v="55"/>
    <s v="Saanich, BC"/>
    <d v="2021-01-12T00:00:00"/>
    <x v="0"/>
    <x v="351"/>
    <x v="0"/>
    <s v="April"/>
    <s v="Y"/>
  </r>
  <r>
    <x v="405"/>
    <s v="Richmond Property Group"/>
    <m/>
    <n v="65"/>
    <s v="Victoria, BC"/>
    <d v="2023-11-23T00:00:00"/>
    <x v="0"/>
    <x v="352"/>
    <x v="18"/>
    <s v="Jan"/>
    <s v="Y"/>
  </r>
  <r>
    <x v="406"/>
    <s v="750 Pemberton Developments Ltd."/>
    <m/>
    <n v="55"/>
    <s v="Victoria, BC"/>
    <d v="2015-09-01T00:00:00"/>
    <x v="0"/>
    <x v="353"/>
    <x v="12"/>
    <s v="Oct"/>
    <s v="Y"/>
  </r>
  <r>
    <x v="407"/>
    <s v="TPM $45"/>
    <m/>
    <n v="50"/>
    <s v="Victoria, BC"/>
    <d v="2023-01-23T00:00:00"/>
    <x v="0"/>
    <x v="354"/>
    <x v="11"/>
    <s v="May"/>
    <s v="Y"/>
  </r>
  <r>
    <x v="408"/>
    <s v="Tribe Management"/>
    <s v="Tall building. Special deal for this PM"/>
    <n v="60"/>
    <s v="Victoria, BC"/>
    <d v="2024-02-24T00:00:00"/>
    <x v="0"/>
    <x v="355"/>
    <x v="13"/>
    <m/>
    <s v="X"/>
  </r>
  <r>
    <x v="409"/>
    <s v="Centurion Property Associates"/>
    <s v="Month on invoice"/>
    <n v="50"/>
    <s v="Langford, BC"/>
    <d v="2023-01-23T00:00:00"/>
    <x v="0"/>
    <x v="356"/>
    <x v="16"/>
    <s v="Jan"/>
    <s v="Y +  Annual"/>
  </r>
  <r>
    <x v="410"/>
    <s v="Bosa Properties"/>
    <m/>
    <n v="70"/>
    <s v="Victoria, BC"/>
    <d v="2023-09-01T00:00:00"/>
    <x v="0"/>
    <x v="357"/>
    <x v="0"/>
    <s v="July"/>
    <s v="Y"/>
  </r>
  <r>
    <x v="411"/>
    <s v="Firm Management"/>
    <m/>
    <n v="55"/>
    <s v="Victoria, BC"/>
    <m/>
    <x v="0"/>
    <x v="358"/>
    <x v="13"/>
    <s v="Feb"/>
    <s v="Y"/>
  </r>
  <r>
    <x v="412"/>
    <s v="Centurion Property Associates"/>
    <s v="Month on invoice"/>
    <n v="50"/>
    <s v="Langford, BC"/>
    <d v="2023-01-23T00:00:00"/>
    <x v="0"/>
    <x v="359"/>
    <x v="16"/>
    <s v="July"/>
    <s v="Y"/>
  </r>
  <r>
    <x v="413"/>
    <s v="Proline"/>
    <m/>
    <n v="55"/>
    <s v="Victoria, BC"/>
    <d v="2013-12-01T00:00:00"/>
    <x v="0"/>
    <x v="360"/>
    <x v="9"/>
    <s v="July"/>
    <s v="Y"/>
  </r>
  <r>
    <x v="414"/>
    <s v="Devon Properties"/>
    <m/>
    <n v="50"/>
    <s v="Victoria, BC"/>
    <d v="2023-01-23T00:00:00"/>
    <x v="0"/>
    <x v="361"/>
    <x v="10"/>
    <s v="April"/>
    <s v="Y"/>
  </r>
  <r>
    <x v="415"/>
    <s v="Centurion Property Associates"/>
    <s v="Month on invoice"/>
    <n v="50"/>
    <s v="Langford, BC"/>
    <d v="2023-01-23T00:00:00"/>
    <x v="0"/>
    <x v="359"/>
    <x v="16"/>
    <s v="July"/>
    <s v="Y"/>
  </r>
  <r>
    <x v="416"/>
    <s v="Thrifty Foods"/>
    <s v="Invoice Monthly starting Apr. 1/21 @ $275 (no TC06)  _x000a_Inv.23887 - Mar.31/21 @ $55 + TC06"/>
    <n v="275"/>
    <s v="Saanich, BC"/>
    <d v="2021-03-01T00:00:00"/>
    <x v="0"/>
    <x v="77"/>
    <x v="19"/>
    <s v="Feb"/>
    <s v="Y"/>
  </r>
  <r>
    <x v="417"/>
    <s v="Centurion Property Associates"/>
    <s v="Month on invoice"/>
    <n v="50"/>
    <s v="Langford, BC"/>
    <d v="2023-01-23T00:00:00"/>
    <x v="0"/>
    <x v="362"/>
    <x v="16"/>
    <s v="July"/>
    <s v="Y"/>
  </r>
  <r>
    <x v="418"/>
    <s v="Chek TV"/>
    <m/>
    <n v="55"/>
    <s v="Victoria, BC"/>
    <d v="2023-03-01T00:00:00"/>
    <x v="0"/>
    <x v="363"/>
    <x v="15"/>
    <s v="Jan"/>
    <s v="Y"/>
  </r>
  <r>
    <x v="419"/>
    <s v="Centurion Property Associates"/>
    <s v="Month on invoice"/>
    <n v="50"/>
    <s v="Langford, BC"/>
    <d v="2023-01-23T00:00:00"/>
    <x v="0"/>
    <x v="364"/>
    <x v="16"/>
    <s v="July"/>
    <s v="Y"/>
  </r>
  <r>
    <x v="420"/>
    <s v="Starlight/Devon"/>
    <m/>
    <m/>
    <s v="Saanich, BC"/>
    <m/>
    <x v="0"/>
    <x v="226"/>
    <x v="14"/>
    <s v="Oct"/>
    <s v="Y"/>
  </r>
  <r>
    <x v="421"/>
    <s v="Thrifty Foods"/>
    <s v="Invoice Monthly starting Apr. 1/21 @ $275 (no TC06)  _x000a_Inv.23887 - Mar.31/21 @ $65 + TC07.  Was TH4"/>
    <n v="275"/>
    <s v="Saanichton, BC"/>
    <d v="2020-12-01T00:00:00"/>
    <x v="0"/>
    <x v="77"/>
    <x v="19"/>
    <s v="May"/>
    <s v="Y"/>
  </r>
  <r>
    <x v="422"/>
    <s v="Devon Properties"/>
    <m/>
    <n v="50"/>
    <s v="Saanichton, BC"/>
    <d v="2023-01-23T00:00:00"/>
    <x v="0"/>
    <x v="365"/>
    <x v="14"/>
    <s v="Sept"/>
    <s v="Y"/>
  </r>
  <r>
    <x v="423"/>
    <s v="Centurion Property Associates"/>
    <s v="Month on invoice"/>
    <n v="50"/>
    <s v="Langford, BC"/>
    <d v="2023-01-23T00:00:00"/>
    <x v="0"/>
    <x v="366"/>
    <x v="16"/>
    <s v="July"/>
    <s v="Y"/>
  </r>
  <r>
    <x v="424"/>
    <s v="Servissio - June 1/21_x000a_was Richmond Property Group"/>
    <s v="$55/month.  Inv. 25154 for 7 mths (Nov.1/20-May31/21) to Richmond"/>
    <n v="55"/>
    <s v="Victoria, BC"/>
    <d v="2015-11-04T00:00:00"/>
    <x v="0"/>
    <x v="367"/>
    <x v="2"/>
    <s v="Oct"/>
    <s v="Y"/>
  </r>
  <r>
    <x v="425"/>
    <s v="357689 BC LTD."/>
    <m/>
    <n v="55"/>
    <s v="Victoria, BC"/>
    <m/>
    <x v="0"/>
    <x v="368"/>
    <x v="13"/>
    <s v="July"/>
    <s v="Y"/>
  </r>
  <r>
    <x v="426"/>
    <s v="Capital West"/>
    <m/>
    <n v="60"/>
    <s v="Esquimalt, BC"/>
    <d v="2023-06-01T00:00:00"/>
    <x v="0"/>
    <x v="369"/>
    <x v="8"/>
    <s v="May"/>
    <s v="Y"/>
  </r>
  <r>
    <x v="427"/>
    <s v="TPM "/>
    <m/>
    <n v="50"/>
    <s v="Victoria, BC"/>
    <d v="2023-01-23T00:00:00"/>
    <x v="0"/>
    <x v="370"/>
    <x v="18"/>
    <s v="Dec"/>
    <s v="Y"/>
  </r>
  <r>
    <x v="428"/>
    <s v="Colliers"/>
    <s v="NO PO Required_x000a_$55/month"/>
    <n v="55"/>
    <s v="Victoria, BC"/>
    <d v="2018-05-01T00:00:00"/>
    <x v="0"/>
    <x v="371"/>
    <x v="2"/>
    <s v="June"/>
    <s v="Y"/>
  </r>
  <r>
    <x v="429"/>
    <s v="Devon Properties"/>
    <m/>
    <n v="50"/>
    <s v="Victoria, BC"/>
    <d v="2023-01-23T00:00:00"/>
    <x v="0"/>
    <x v="372"/>
    <x v="11"/>
    <s v="Jan"/>
    <s v="ANNUAL"/>
  </r>
  <r>
    <x v="430"/>
    <s v="Servissio"/>
    <m/>
    <n v="65"/>
    <s v="Victoria, BC"/>
    <d v="2023-11-23T00:00:00"/>
    <x v="0"/>
    <x v="373"/>
    <x v="18"/>
    <s v="June"/>
    <s v="Y"/>
  </r>
  <r>
    <x v="431"/>
    <s v="818 Fort Holdings c/o Servissio Property Services Ltd."/>
    <m/>
    <n v="55"/>
    <s v="Victoria, BC"/>
    <d v="2020-09-20T00:00:00"/>
    <x v="0"/>
    <x v="77"/>
    <x v="2"/>
    <s v="April"/>
    <s v="Y"/>
  </r>
  <r>
    <x v="432"/>
    <s v="Centurion Properties"/>
    <s v="Month on invoice"/>
    <n v="50"/>
    <s v="Langford, BC"/>
    <d v="2023-01-23T00:00:00"/>
    <x v="0"/>
    <x v="374"/>
    <x v="16"/>
    <s v="August"/>
    <s v="Y"/>
  </r>
  <r>
    <x v="433"/>
    <s v="Devon Properties"/>
    <m/>
    <n v="50"/>
    <s v="Victoria, BC"/>
    <d v="2023-01-23T00:00:00"/>
    <x v="0"/>
    <x v="375"/>
    <x v="10"/>
    <s v="July"/>
    <s v="Y"/>
  </r>
  <r>
    <x v="434"/>
    <s v="Devon Properties 45"/>
    <m/>
    <n v="50"/>
    <s v="Victoria, BC"/>
    <d v="2023-01-23T00:00:00"/>
    <x v="0"/>
    <x v="376"/>
    <x v="11"/>
    <s v="March"/>
    <s v="Y"/>
  </r>
  <r>
    <x v="435"/>
    <s v="Brown Bros."/>
    <m/>
    <n v="60"/>
    <s v="Victoria, BC"/>
    <d v="2023-04-01T00:00:00"/>
    <x v="0"/>
    <x v="377"/>
    <x v="8"/>
    <s v="March"/>
    <s v="Y"/>
  </r>
  <r>
    <x v="436"/>
    <s v="1134819 BC LTD."/>
    <m/>
    <n v="55"/>
    <s v="Victoria, BC"/>
    <d v="2021-01-13T00:00:00"/>
    <x v="0"/>
    <x v="378"/>
    <x v="13"/>
    <s v="Feb"/>
    <s v="Y"/>
  </r>
  <r>
    <x v="437"/>
    <s v="Colliers"/>
    <m/>
    <n v="55"/>
    <s v="Victoria, BC"/>
    <m/>
    <x v="0"/>
    <x v="379"/>
    <x v="13"/>
    <s v="Nov"/>
    <s v="Y"/>
  </r>
  <r>
    <x v="438"/>
    <s v="Minzar Holdings Ltd"/>
    <m/>
    <n v="55"/>
    <s v="Victoria, BC"/>
    <d v="2019-05-19T00:00:00"/>
    <x v="0"/>
    <x v="380"/>
    <x v="6"/>
    <s v="Oct"/>
    <s v="Y"/>
  </r>
  <r>
    <x v="439"/>
    <s v="Servisso Property Service "/>
    <m/>
    <n v="50"/>
    <s v="Victoria, BC"/>
    <m/>
    <x v="0"/>
    <x v="381"/>
    <x v="18"/>
    <s v="Dec"/>
    <s v="Y"/>
  </r>
  <r>
    <x v="440"/>
    <s v="Devon Properties"/>
    <s v="On hold until further notice. PM changed."/>
    <n v="50"/>
    <s v="Victoria, BC"/>
    <d v="2023-01-23T00:00:00"/>
    <x v="2"/>
    <x v="382"/>
    <x v="18"/>
    <s v="July"/>
    <s v="Y"/>
  </r>
  <r>
    <x v="441"/>
    <s v="Belmont Properties"/>
    <s v="$47.50/m for 2023_x000a_$50/m for 2024"/>
    <n v="47.5"/>
    <s v="Esquimalt, BC"/>
    <d v="2023-04-01T00:00:00"/>
    <x v="0"/>
    <x v="383"/>
    <x v="1"/>
    <s v="August"/>
    <s v="Y"/>
  </r>
  <r>
    <x v="442"/>
    <s v="Richmond Property Group"/>
    <m/>
    <n v="55"/>
    <s v="Victoria, BC"/>
    <d v="2018-10-05T00:00:00"/>
    <x v="0"/>
    <x v="384"/>
    <x v="2"/>
    <s v="Sept"/>
    <s v="Y"/>
  </r>
  <r>
    <x v="443"/>
    <s v="Firm Management"/>
    <m/>
    <n v="55"/>
    <s v="Victoria, BC"/>
    <m/>
    <x v="0"/>
    <x v="385"/>
    <x v="13"/>
    <s v="March-TO"/>
    <s v="Y"/>
  </r>
  <r>
    <x v="444"/>
    <s v="Newport C. Selenz"/>
    <m/>
    <n v="50"/>
    <s v="Victoria, BC"/>
    <d v="2023-01-23T00:00:00"/>
    <x v="0"/>
    <x v="386"/>
    <x v="10"/>
    <s v="August"/>
    <s v="Y"/>
  </r>
  <r>
    <x v="445"/>
    <s v="TPM "/>
    <m/>
    <n v="50"/>
    <s v="Victoria, BC"/>
    <d v="2023-01-23T00:00:00"/>
    <x v="0"/>
    <x v="387"/>
    <x v="18"/>
    <s v="May"/>
    <s v="Y"/>
  </r>
  <r>
    <x v="446"/>
    <s v="Devon Properties"/>
    <m/>
    <n v="50"/>
    <s v="Esquimalt, BC"/>
    <d v="2023-01-23T00:00:00"/>
    <x v="0"/>
    <x v="388"/>
    <x v="8"/>
    <s v="August"/>
    <s v="Y"/>
  </r>
  <r>
    <x v="447"/>
    <s v="Belmont Properties"/>
    <s v="$47.50/m for 2023_x000a_$50/m for 2024"/>
    <n v="47.5"/>
    <s v="Esquimalt, BC"/>
    <d v="2023-04-01T00:00:00"/>
    <x v="0"/>
    <x v="389"/>
    <x v="1"/>
    <s v="March"/>
    <s v="Y"/>
  </r>
  <r>
    <x v="448"/>
    <s v="Richmond Property Group"/>
    <s v="$65/month (A)"/>
    <n v="65"/>
    <s v="Langford, BC"/>
    <d v="2020-06-20T00:00:00"/>
    <x v="0"/>
    <x v="390"/>
    <x v="16"/>
    <s v="May"/>
    <s v="Y"/>
  </r>
  <r>
    <x v="449"/>
    <s v="Brown Bros."/>
    <m/>
    <m/>
    <s v="Esquimalt, BC"/>
    <m/>
    <x v="0"/>
    <x v="391"/>
    <x v="8"/>
    <s v="August"/>
    <s v="Y"/>
  </r>
  <r>
    <x v="450"/>
    <s v="St. Andrew's Regional High School"/>
    <m/>
    <n v="65"/>
    <s v="Victoria, BC"/>
    <s v="Oct-23"/>
    <x v="0"/>
    <x v="202"/>
    <x v="2"/>
    <s v="August"/>
    <s v="X"/>
  </r>
  <r>
    <x v="451"/>
    <s v="Breakwater Realty"/>
    <s v="PO Required_x000a_$55/month"/>
    <n v="55"/>
    <s v="Victoria, BC"/>
    <m/>
    <x v="0"/>
    <x v="392"/>
    <x v="9"/>
    <s v="Nov"/>
    <s v="Y"/>
  </r>
  <r>
    <x v="452"/>
    <s v="Firm Management"/>
    <m/>
    <n v="60"/>
    <s v="Victoria, BC"/>
    <d v="2023-04-01T00:00:00"/>
    <x v="0"/>
    <x v="393"/>
    <x v="7"/>
    <s v="March"/>
    <s v="Y"/>
  </r>
  <r>
    <x v="453"/>
    <s v="Pacific Arbour"/>
    <m/>
    <n v="65"/>
    <s v="Victoria, BC"/>
    <m/>
    <x v="0"/>
    <x v="394"/>
    <x v="6"/>
    <m/>
    <s v="Y"/>
  </r>
  <r>
    <x v="454"/>
    <s v="Firm Management"/>
    <m/>
    <n v="60"/>
    <s v="Victoria, BC"/>
    <d v="2023-04-01T00:00:00"/>
    <x v="0"/>
    <x v="393"/>
    <x v="7"/>
    <s v="March"/>
    <s v="Y"/>
  </r>
  <r>
    <x v="455"/>
    <s v="Firm Management"/>
    <m/>
    <n v="60"/>
    <s v="Victoria, BC"/>
    <d v="2023-04-01T00:00:00"/>
    <x v="0"/>
    <x v="393"/>
    <x v="7"/>
    <s v="March"/>
    <s v="Y"/>
  </r>
  <r>
    <x v="456"/>
    <s v="Proline Management"/>
    <m/>
    <n v="55"/>
    <s v="Esquimalt, BC"/>
    <d v="2023-03-01T00:00:00"/>
    <x v="0"/>
    <x v="395"/>
    <x v="8"/>
    <s v="August"/>
    <s v="Y"/>
  </r>
  <r>
    <x v="457"/>
    <s v="South Island Property Mgmt (was Strata Plan Vis 742"/>
    <m/>
    <n v="55"/>
    <s v="Victoria, BC"/>
    <d v="2013-07-01T00:00:00"/>
    <x v="0"/>
    <x v="396"/>
    <x v="9"/>
    <s v="July"/>
    <s v="Y"/>
  </r>
  <r>
    <x v="458"/>
    <s v="Starlight Properties c/o Devon Properties"/>
    <s v="NEW Jan/24"/>
    <n v="60"/>
    <s v="Victoria, BC"/>
    <s v="Jan"/>
    <x v="0"/>
    <x v="397"/>
    <x v="6"/>
    <s v="July"/>
    <s v="Y"/>
  </r>
  <r>
    <x v="459"/>
    <s v="Colliers"/>
    <s v="Annual in Dec/23, Service starts Jan/24"/>
    <n v="65"/>
    <s v="Victoria, BC"/>
    <d v="2024-01-01T00:00:00"/>
    <x v="0"/>
    <x v="398"/>
    <x v="2"/>
    <s v="Dec"/>
    <s v="Y"/>
  </r>
  <r>
    <x v="460"/>
    <s v="Red Cross"/>
    <m/>
    <n v="55"/>
    <s v="Victoria, BC"/>
    <d v="2016-02-01T00:00:00"/>
    <x v="0"/>
    <x v="60"/>
    <x v="9"/>
    <s v="Sept"/>
    <s v="Y"/>
  </r>
  <r>
    <x v="461"/>
    <s v="Devon Properties"/>
    <m/>
    <n v="65"/>
    <s v="Victoria, BC"/>
    <d v="2023-10-23T00:00:00"/>
    <x v="0"/>
    <x v="399"/>
    <x v="4"/>
    <s v="Sept"/>
    <s v="Y"/>
  </r>
  <r>
    <x v="462"/>
    <s v="Colliers"/>
    <s v="NO PO Required_x000a_$55/month"/>
    <n v="55"/>
    <s v="Victoria, BC"/>
    <m/>
    <x v="0"/>
    <x v="400"/>
    <x v="13"/>
    <s v="July"/>
    <s v="Y"/>
  </r>
  <r>
    <x v="463"/>
    <s v="Colliers"/>
    <s v="PO Required_x000a_$55/month"/>
    <n v="55"/>
    <s v="Victoria, BC"/>
    <m/>
    <x v="0"/>
    <x v="401"/>
    <x v="13"/>
    <s v="July"/>
    <s v="Y"/>
  </r>
  <r>
    <x v="464"/>
    <s v="Devon Properties"/>
    <m/>
    <n v="50"/>
    <s v="Victoria, BC"/>
    <d v="2023-01-23T00:00:00"/>
    <x v="0"/>
    <x v="402"/>
    <x v="10"/>
    <s v="April"/>
    <s v="Y"/>
  </r>
  <r>
    <x v="465"/>
    <s v="Newport"/>
    <m/>
    <n v="50"/>
    <s v="Victoria, BC"/>
    <d v="2023-01-23T00:00:00"/>
    <x v="0"/>
    <x v="403"/>
    <x v="10"/>
    <s v="April"/>
    <s v="Y"/>
  </r>
  <r>
    <x v="466"/>
    <s v="Pemberton Residential"/>
    <m/>
    <n v="50"/>
    <s v="Victoria, BC"/>
    <d v="2023-01-23T00:00:00"/>
    <x v="0"/>
    <x v="404"/>
    <x v="11"/>
    <s v="Sept"/>
    <s v="Y"/>
  </r>
  <r>
    <x v="467"/>
    <s v="Tetcum Property"/>
    <m/>
    <m/>
    <s v="Victoria, BC"/>
    <m/>
    <x v="0"/>
    <x v="405"/>
    <x v="11"/>
    <s v="Oct"/>
    <s v="Y"/>
  </r>
  <r>
    <x v="468"/>
    <s v="Belmont Properties"/>
    <s v="$47.50/m for 2023_x000a_$50/m for 2024"/>
    <n v="47.5"/>
    <s v="Esquimalt, BC"/>
    <d v="2023-04-01T00:00:00"/>
    <x v="0"/>
    <x v="406"/>
    <x v="8"/>
    <s v="March"/>
    <s v="Y"/>
  </r>
  <r>
    <x v="469"/>
    <s v="Abbeyfield Legacy Society"/>
    <m/>
    <n v="55"/>
    <s v="Victoria, BC"/>
    <d v="2021-08-01T00:00:00"/>
    <x v="0"/>
    <x v="407"/>
    <x v="8"/>
    <s v="April"/>
    <s v="Y"/>
  </r>
  <r>
    <x v="470"/>
    <s v="Tribe Management"/>
    <m/>
    <n v="65"/>
    <s v="Langford, BC"/>
    <d v="2022-01-11T00:00:00"/>
    <x v="0"/>
    <x v="408"/>
    <x v="16"/>
    <s v="August"/>
    <s v="Y"/>
  </r>
  <r>
    <x v="471"/>
    <s v="JKS Realty &amp; Property Management "/>
    <m/>
    <n v="65"/>
    <s v="Langford, BC"/>
    <d v="2020-01-01T00:00:00"/>
    <x v="0"/>
    <x v="409"/>
    <x v="16"/>
    <s v="May"/>
    <s v="Y"/>
  </r>
  <r>
    <x v="472"/>
    <s v="Killam Apartments REIT"/>
    <m/>
    <n v="50"/>
    <s v="Langford, BC"/>
    <m/>
    <x v="0"/>
    <x v="410"/>
    <x v="16"/>
    <s v="Feb"/>
    <s v="Y"/>
  </r>
  <r>
    <x v="473"/>
    <s v="Pacific Cove Property Management Ltd as Agent"/>
    <m/>
    <n v="55"/>
    <s v="Victoria, BC"/>
    <d v="2017-02-01T00:00:00"/>
    <x v="0"/>
    <x v="411"/>
    <x v="9"/>
    <s v="March"/>
    <s v="Y"/>
  </r>
  <r>
    <x v="474"/>
    <s v="Devon Properties"/>
    <m/>
    <n v="50"/>
    <s v="Victoria, BC"/>
    <d v="2023-01-23T00:00:00"/>
    <x v="0"/>
    <x v="412"/>
    <x v="10"/>
    <s v="May"/>
    <s v="Y"/>
  </r>
  <r>
    <x v="475"/>
    <s v="Killam Apartments REIT"/>
    <m/>
    <n v="50"/>
    <s v="Langford, BC"/>
    <m/>
    <x v="0"/>
    <x v="77"/>
    <x v="16"/>
    <s v="Feb"/>
    <s v="Y"/>
  </r>
  <r>
    <x v="476"/>
    <s v="Devon Properties"/>
    <m/>
    <n v="65"/>
    <s v="Victoria, BC"/>
    <d v="2023-10-23T00:00:00"/>
    <x v="0"/>
    <x v="413"/>
    <x v="4"/>
    <s v="Feb"/>
    <s v="Y"/>
  </r>
  <r>
    <x v="477"/>
    <s v="Pacific Quorum"/>
    <m/>
    <n v="55"/>
    <s v="Victoria, BC"/>
    <d v="2015-01-01T00:00:00"/>
    <x v="0"/>
    <x v="414"/>
    <x v="1"/>
    <s v="April"/>
    <s v="X"/>
  </r>
  <r>
    <x v="478"/>
    <s v="Brown Brothers Property Management"/>
    <s v="NEW JAN/24"/>
    <n v="60"/>
    <s v="Victoria, BC"/>
    <d v="2024-01-08T00:00:00"/>
    <x v="0"/>
    <x v="415"/>
    <x v="7"/>
    <s v="Dec"/>
    <s v="Y"/>
  </r>
  <r>
    <x v="479"/>
    <s v="Firm Management"/>
    <m/>
    <n v="50"/>
    <s v="Sidney, BC"/>
    <d v="2023-01-23T00:00:00"/>
    <x v="0"/>
    <x v="416"/>
    <x v="3"/>
    <s v="Oct"/>
    <s v="Y"/>
  </r>
  <r>
    <x v="480"/>
    <s v="Proline Management"/>
    <m/>
    <n v="65"/>
    <s v="Sidney, BC"/>
    <d v="2023-11-23T00:00:00"/>
    <x v="0"/>
    <x v="417"/>
    <x v="5"/>
    <s v="Sept"/>
    <s v="Y"/>
  </r>
  <r>
    <x v="481"/>
    <s v="Colliers - Mall"/>
    <s v="PO Required_x000a_$65/month"/>
    <n v="65"/>
    <s v="Sidney, BC"/>
    <d v="2021-06-01T00:00:00"/>
    <x v="0"/>
    <x v="418"/>
    <x v="3"/>
    <s v="July"/>
    <s v="Y"/>
  </r>
  <r>
    <x v="481"/>
    <s v="Thrifty Foods"/>
    <s v="Invoice Monthly starting Apr. 1/21 @ $275 (no TC06)  _x000a_Inv.23888 - Mar.31/21 @ $65 + TC07.   "/>
    <n v="275"/>
    <s v="Sidney, BC"/>
    <d v="2020-08-20T00:00:00"/>
    <x v="0"/>
    <x v="77"/>
    <x v="19"/>
    <s v="Nov"/>
    <s v="Y"/>
  </r>
  <r>
    <x v="482"/>
    <s v="Century 21"/>
    <s v="Cancelled annual &amp; switched providers. "/>
    <n v="65"/>
    <s v="Sidney, BC"/>
    <d v="2023-10-23T00:00:00"/>
    <x v="0"/>
    <x v="419"/>
    <x v="3"/>
    <s v="?"/>
    <s v="Y"/>
  </r>
  <r>
    <x v="483"/>
    <s v="RealHomes Management Corp."/>
    <s v="$65/month (A)"/>
    <n v="65"/>
    <s v="Sidney, BC"/>
    <d v="2019-11-28T00:00:00"/>
    <x v="0"/>
    <x v="420"/>
    <x v="3"/>
    <s v="Oct"/>
    <s v="Y"/>
  </r>
  <r>
    <x v="484"/>
    <s v="Firm Management"/>
    <m/>
    <n v="50"/>
    <s v="Sidney, BC"/>
    <d v="2023-01-23T00:00:00"/>
    <x v="0"/>
    <x v="421"/>
    <x v="3"/>
    <s v="March"/>
    <s v="Y"/>
  </r>
  <r>
    <x v="485"/>
    <s v="Devon Properties"/>
    <m/>
    <n v="50"/>
    <s v="Sidney, BC"/>
    <d v="2023-03-01T00:00:00"/>
    <x v="0"/>
    <x v="220"/>
    <x v="3"/>
    <s v="July"/>
    <s v="Y"/>
  </r>
  <r>
    <x v="486"/>
    <s v="Schibli, Walter"/>
    <s v="Restarted Sept/23:_x000a_$65/Month"/>
    <n v="65"/>
    <s v="Sidney, BC"/>
    <d v="2023-09-23T00:00:00"/>
    <x v="0"/>
    <x v="422"/>
    <x v="3"/>
    <s v="Feb"/>
    <s v="Y"/>
  </r>
  <r>
    <x v="487"/>
    <s v="Colliers"/>
    <s v="PO Required_x000a_$65/month"/>
    <n v="65"/>
    <s v="Sidney, BC"/>
    <d v="2021-02-01T00:00:00"/>
    <x v="0"/>
    <x v="423"/>
    <x v="3"/>
    <s v="April"/>
    <s v="Y"/>
  </r>
  <r>
    <x v="488"/>
    <s v="Firm Management"/>
    <m/>
    <n v="50"/>
    <s v="Sidney, BC"/>
    <m/>
    <x v="0"/>
    <x v="424"/>
    <x v="3"/>
    <s v="Nov"/>
    <s v="Y"/>
  </r>
  <r>
    <x v="489"/>
    <s v="Wexford Condominiums "/>
    <m/>
    <n v="50"/>
    <s v="Sidney, BC"/>
    <d v="2023-01-23T00:00:00"/>
    <x v="0"/>
    <x v="425"/>
    <x v="3"/>
    <s v="March"/>
    <s v="Y"/>
  </r>
  <r>
    <x v="490"/>
    <s v="Brown Bros."/>
    <m/>
    <n v="50"/>
    <s v="Sidney, BC"/>
    <d v="2023-01-23T00:00:00"/>
    <x v="0"/>
    <x v="426"/>
    <x v="3"/>
    <s v="July"/>
    <s v="Y"/>
  </r>
  <r>
    <x v="491"/>
    <s v="Cornerstone"/>
    <m/>
    <m/>
    <s v="Sidney, BC"/>
    <m/>
    <x v="0"/>
    <x v="427"/>
    <x v="3"/>
    <s v="March"/>
    <s v="Y"/>
  </r>
  <r>
    <x v="492"/>
    <s v="Gibraltar"/>
    <m/>
    <n v="50"/>
    <s v="Sidney, BC"/>
    <m/>
    <x v="0"/>
    <x v="428"/>
    <x v="3"/>
    <s v="Dec"/>
    <s v="Y"/>
  </r>
  <r>
    <x v="493"/>
    <s v="Harbour Front"/>
    <m/>
    <n v="50"/>
    <s v="Sidney, BC"/>
    <d v="2023-01-23T00:00:00"/>
    <x v="0"/>
    <x v="429"/>
    <x v="3"/>
    <s v="Oct"/>
    <s v="Y"/>
  </r>
  <r>
    <x v="494"/>
    <s v="Sutton"/>
    <m/>
    <n v="50"/>
    <s v="Sidney, BC"/>
    <d v="2023-01-23T00:00:00"/>
    <x v="0"/>
    <x v="430"/>
    <x v="3"/>
    <s v="August"/>
    <s v="Y"/>
  </r>
  <r>
    <x v="495"/>
    <s v="Colliers"/>
    <s v="PO Required_x000a_$65/month"/>
    <n v="65"/>
    <s v="Sidney, BC"/>
    <d v="2022-06-01T00:00:00"/>
    <x v="0"/>
    <x v="77"/>
    <x v="3"/>
    <s v="Feb"/>
    <s v="Y"/>
  </r>
  <r>
    <x v="496"/>
    <s v="Devon Properties"/>
    <m/>
    <n v="50"/>
    <s v="Victoria, BC"/>
    <d v="2023-01-23T00:00:00"/>
    <x v="0"/>
    <x v="431"/>
    <x v="10"/>
    <s v="May"/>
    <s v="Y"/>
  </r>
  <r>
    <x v="497"/>
    <s v="Edgeware Place"/>
    <m/>
    <n v="50"/>
    <s v="Sidney, BC"/>
    <d v="2023-01-23T00:00:00"/>
    <x v="0"/>
    <x v="432"/>
    <x v="3"/>
    <s v="Dec"/>
    <s v="Y"/>
  </r>
  <r>
    <x v="498"/>
    <s v="Pemberton Holmes"/>
    <s v="Starting Jan/24"/>
    <n v="60"/>
    <s v="Sidney, BC"/>
    <d v="2024-01-01T00:00:00"/>
    <x v="0"/>
    <x v="433"/>
    <x v="5"/>
    <s v="May"/>
    <s v="Y"/>
  </r>
  <r>
    <x v="499"/>
    <s v="Sherringham Industries "/>
    <m/>
    <n v="70"/>
    <s v="Sidney, BC"/>
    <d v="2023-06-23T00:00:00"/>
    <x v="0"/>
    <x v="202"/>
    <x v="19"/>
    <s v="March"/>
    <s v="Y"/>
  </r>
  <r>
    <x v="500"/>
    <s v="Gibraltar"/>
    <m/>
    <n v="70"/>
    <s v="Sidney, BC"/>
    <d v="2023-07-01T00:00:00"/>
    <x v="0"/>
    <x v="434"/>
    <x v="3"/>
    <s v="Feb"/>
    <s v="Y"/>
  </r>
  <r>
    <x v="501"/>
    <s v="Beacon Community Services"/>
    <s v="$65/month (A)"/>
    <n v="65"/>
    <s v="Sidney, BC"/>
    <d v="2020-01-01T00:00:00"/>
    <x v="0"/>
    <x v="435"/>
    <x v="3"/>
    <s v="Feb"/>
    <s v="Y"/>
  </r>
  <r>
    <x v="502"/>
    <s v="Freelance Strata Management "/>
    <m/>
    <n v="50"/>
    <s v="Sidney, BC"/>
    <d v="2023-01-23T00:00:00"/>
    <x v="0"/>
    <x v="436"/>
    <x v="3"/>
    <s v="May"/>
    <s v="Y"/>
  </r>
  <r>
    <x v="503"/>
    <s v="Freelance Strata Management "/>
    <m/>
    <n v="50"/>
    <s v="Sidney, BC"/>
    <d v="2023-01-23T00:00:00"/>
    <x v="0"/>
    <x v="437"/>
    <x v="3"/>
    <s v="May"/>
    <s v="Y"/>
  </r>
  <r>
    <x v="504"/>
    <s v="Highstreet Fourth Street (2023) LP"/>
    <m/>
    <n v="50"/>
    <s v="Sidney, BC"/>
    <d v="2023-01-23T00:00:00"/>
    <x v="0"/>
    <x v="77"/>
    <x v="3"/>
    <s v="Jan"/>
    <s v="ANNUAL"/>
  </r>
  <r>
    <x v="505"/>
    <s v="Highstreet Fourth Street (2023) LP"/>
    <m/>
    <n v="50"/>
    <s v="Sidney, BC"/>
    <d v="2023-01-23T00:00:00"/>
    <x v="0"/>
    <x v="77"/>
    <x v="3"/>
    <s v="Jan"/>
    <s v="ANNUAL"/>
  </r>
  <r>
    <x v="506"/>
    <s v="Complete Residential"/>
    <m/>
    <n v="50"/>
    <s v="Sidney, BC"/>
    <m/>
    <x v="0"/>
    <x v="438"/>
    <x v="3"/>
    <s v="April"/>
    <s v="Y"/>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r>
    <x v="507"/>
    <m/>
    <m/>
    <m/>
    <m/>
    <m/>
    <x v="3"/>
    <x v="202"/>
    <x v="20"/>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9">
  <r>
    <s v="#103-4475 Viewmont"/>
    <s v="Hansbraun"/>
    <s v="MONTHLY EXT &amp; ELU TESTS"/>
    <n v="75"/>
    <s v="Saanich, BC"/>
    <x v="0"/>
    <x v="0"/>
    <x v="0"/>
    <x v="0"/>
    <x v="0"/>
    <x v="0"/>
    <x v="0"/>
    <x v="0"/>
    <x v="0"/>
    <s v="ANNUAL"/>
    <s v="Y"/>
    <x v="0"/>
    <x v="0"/>
    <x v="0"/>
    <x v="0"/>
    <x v="0"/>
    <x v="0"/>
  </r>
  <r>
    <s v="10 Paul Kane/11 Cooperage Place"/>
    <s v="Proline"/>
    <m/>
    <n v="55"/>
    <s v="Esquimalt, BC"/>
    <x v="1"/>
    <x v="0"/>
    <x v="1"/>
    <x v="1"/>
    <x v="0"/>
    <x v="0"/>
    <x v="1"/>
    <x v="0"/>
    <x v="0"/>
    <s v="ANNUAL"/>
    <s v="X"/>
    <x v="0"/>
    <x v="0"/>
    <x v="0"/>
    <x v="0"/>
    <x v="0"/>
    <x v="0"/>
  </r>
  <r>
    <s v="1000 Mckenzie Avenue"/>
    <s v="Starlight/Devon"/>
    <m/>
    <n v="55"/>
    <s v="Saanich, BC"/>
    <x v="0"/>
    <x v="0"/>
    <x v="2"/>
    <x v="2"/>
    <x v="0"/>
    <x v="0"/>
    <x v="0"/>
    <x v="0"/>
    <x v="0"/>
    <s v="Y"/>
    <s v="ANNUAL"/>
    <x v="1"/>
    <x v="1"/>
    <x v="0"/>
    <x v="0"/>
    <x v="0"/>
    <x v="0"/>
  </r>
  <r>
    <s v="1000-1012 Douglas Street"/>
    <s v="Itziar Management Ltd. (0824606 BC Ltd.)"/>
    <m/>
    <n v="60"/>
    <s v="Victoria, BC"/>
    <x v="2"/>
    <x v="0"/>
    <x v="3"/>
    <x v="3"/>
    <x v="1"/>
    <x v="0"/>
    <x v="0"/>
    <x v="0"/>
    <x v="0"/>
    <s v="Y"/>
    <s v="Y"/>
    <x v="0"/>
    <x v="2"/>
    <x v="0"/>
    <x v="0"/>
    <x v="0"/>
    <x v="0"/>
  </r>
  <r>
    <s v="1001 Wharf Street"/>
    <s v="Pastoral Developments Ltd."/>
    <m/>
    <n v="55"/>
    <s v="Victoria, BC"/>
    <x v="3"/>
    <x v="0"/>
    <x v="4"/>
    <x v="3"/>
    <x v="2"/>
    <x v="0"/>
    <x v="0"/>
    <x v="0"/>
    <x v="0"/>
    <s v="Y"/>
    <s v="Y"/>
    <x v="0"/>
    <x v="2"/>
    <x v="0"/>
    <x v="0"/>
    <x v="0"/>
    <x v="0"/>
  </r>
  <r>
    <s v="10016 3rd Street"/>
    <s v="Cornerstone"/>
    <m/>
    <n v="50"/>
    <s v="Sidney, BC"/>
    <x v="4"/>
    <x v="0"/>
    <x v="5"/>
    <x v="4"/>
    <x v="3"/>
    <x v="0"/>
    <x v="0"/>
    <x v="1"/>
    <x v="0"/>
    <s v="Y"/>
    <s v="Y"/>
    <x v="0"/>
    <x v="2"/>
    <x v="0"/>
    <x v="0"/>
    <x v="0"/>
    <x v="0"/>
  </r>
  <r>
    <s v="10017 Avenger Way"/>
    <s v="Lumberworld Operations Ltd."/>
    <m/>
    <n v="75"/>
    <s v="Sidney, BC"/>
    <x v="5"/>
    <x v="0"/>
    <x v="6"/>
    <x v="4"/>
    <x v="2"/>
    <x v="1"/>
    <x v="1"/>
    <x v="2"/>
    <x v="1"/>
    <s v="X"/>
    <s v="X"/>
    <x v="1"/>
    <x v="2"/>
    <x v="0"/>
    <x v="0"/>
    <x v="0"/>
    <x v="0"/>
  </r>
  <r>
    <s v="1002 Mckenzie Avenue"/>
    <s v="Starlight/Devon"/>
    <m/>
    <n v="55"/>
    <s v="Saanich, BC"/>
    <x v="0"/>
    <x v="0"/>
    <x v="2"/>
    <x v="2"/>
    <x v="0"/>
    <x v="0"/>
    <x v="0"/>
    <x v="0"/>
    <x v="0"/>
    <s v="Y"/>
    <s v="ANNUAL"/>
    <x v="1"/>
    <x v="0"/>
    <x v="0"/>
    <x v="0"/>
    <x v="0"/>
    <x v="0"/>
  </r>
  <r>
    <s v="1002 Pakington"/>
    <s v="Devon Properties"/>
    <m/>
    <n v="50"/>
    <s v="Victoria, BC"/>
    <x v="4"/>
    <x v="0"/>
    <x v="7"/>
    <x v="5"/>
    <x v="4"/>
    <x v="0"/>
    <x v="0"/>
    <x v="0"/>
    <x v="0"/>
    <s v="Y"/>
    <s v="Y"/>
    <x v="0"/>
    <x v="2"/>
    <x v="1"/>
    <x v="0"/>
    <x v="0"/>
    <x v="0"/>
  </r>
  <r>
    <s v="1002 Wharf Street"/>
    <s v="Malahat Properties"/>
    <m/>
    <n v="55"/>
    <s v="Victoria, BC"/>
    <x v="6"/>
    <x v="0"/>
    <x v="8"/>
    <x v="3"/>
    <x v="5"/>
    <x v="0"/>
    <x v="2"/>
    <x v="0"/>
    <x v="0"/>
    <s v="Y"/>
    <s v="Y"/>
    <x v="0"/>
    <x v="2"/>
    <x v="0"/>
    <x v="0"/>
    <x v="0"/>
    <x v="0"/>
  </r>
  <r>
    <s v="10025 Resthaven Drive"/>
    <s v="Inken Roller c/o Richmond Property Group"/>
    <m/>
    <n v="50"/>
    <s v="Sidney, BC"/>
    <x v="4"/>
    <x v="0"/>
    <x v="9"/>
    <x v="4"/>
    <x v="3"/>
    <x v="0"/>
    <x v="2"/>
    <x v="2"/>
    <x v="0"/>
    <s v="Y"/>
    <s v="Y"/>
    <x v="0"/>
    <x v="2"/>
    <x v="0"/>
    <x v="0"/>
    <x v="0"/>
    <x v="0"/>
  </r>
  <r>
    <s v="10030 Resthaven Drive"/>
    <s v="Raven Property Management Ltd."/>
    <m/>
    <n v="75"/>
    <s v="Sidney, BC"/>
    <x v="7"/>
    <x v="0"/>
    <x v="10"/>
    <x v="4"/>
    <x v="0"/>
    <x v="0"/>
    <x v="0"/>
    <x v="0"/>
    <x v="0"/>
    <s v="Y"/>
    <s v="ANNUAL"/>
    <x v="0"/>
    <x v="2"/>
    <x v="0"/>
    <x v="0"/>
    <x v="0"/>
    <x v="0"/>
  </r>
  <r>
    <s v="1004 Pemberton Road"/>
    <s v="Raul Caballero"/>
    <m/>
    <n v="70"/>
    <s v="Victoria, BC"/>
    <x v="8"/>
    <x v="0"/>
    <x v="11"/>
    <x v="6"/>
    <x v="6"/>
    <x v="2"/>
    <x v="0"/>
    <x v="0"/>
    <x v="0"/>
    <s v="Y"/>
    <s v="Y"/>
    <x v="0"/>
    <x v="0"/>
    <x v="0"/>
    <x v="0"/>
    <x v="0"/>
    <x v="0"/>
  </r>
  <r>
    <s v="1005 &amp; 1009 McKenzie Avenue"/>
    <s v="Firm Management"/>
    <m/>
    <n v="60"/>
    <s v="Saanich, BC"/>
    <x v="9"/>
    <x v="0"/>
    <x v="12"/>
    <x v="0"/>
    <x v="0"/>
    <x v="1"/>
    <x v="1"/>
    <x v="2"/>
    <x v="1"/>
    <s v="X"/>
    <s v="ANNUAL"/>
    <x v="0"/>
    <x v="0"/>
    <x v="0"/>
    <x v="0"/>
    <x v="0"/>
    <x v="0"/>
  </r>
  <r>
    <s v="1005 Broad Street          "/>
    <s v="Richmond Property Group"/>
    <m/>
    <n v="55"/>
    <s v="Victoria, BC"/>
    <x v="9"/>
    <x v="0"/>
    <x v="13"/>
    <x v="3"/>
    <x v="7"/>
    <x v="0"/>
    <x v="0"/>
    <x v="1"/>
    <x v="0"/>
    <s v="Y"/>
    <s v="Y"/>
    <x v="0"/>
    <x v="2"/>
    <x v="0"/>
    <x v="0"/>
    <x v="0"/>
    <x v="0"/>
  </r>
  <r>
    <s v="1005 Pakington Street"/>
    <s v="Century 21 Queenswood"/>
    <m/>
    <n v="50"/>
    <s v="Victoria, BC"/>
    <x v="4"/>
    <x v="0"/>
    <x v="14"/>
    <x v="5"/>
    <x v="8"/>
    <x v="0"/>
    <x v="0"/>
    <x v="0"/>
    <x v="0"/>
    <s v="Y"/>
    <s v="Y"/>
    <x v="0"/>
    <x v="2"/>
    <x v="0"/>
    <x v="0"/>
    <x v="0"/>
    <x v="0"/>
  </r>
  <r>
    <s v="1005 St. Charles Street"/>
    <s v="Bross Holdings"/>
    <m/>
    <n v="55"/>
    <s v="Victoria, BC"/>
    <x v="10"/>
    <x v="0"/>
    <x v="15"/>
    <x v="7"/>
    <x v="0"/>
    <x v="1"/>
    <x v="0"/>
    <x v="0"/>
    <x v="0"/>
    <s v="Y"/>
    <s v="ANNUAL"/>
    <x v="0"/>
    <x v="0"/>
    <x v="0"/>
    <x v="0"/>
    <x v="0"/>
    <x v="0"/>
  </r>
  <r>
    <s v="1006 Fort Street"/>
    <s v="Colliers"/>
    <m/>
    <n v="75"/>
    <s v="Victoria, BC"/>
    <x v="11"/>
    <x v="0"/>
    <x v="16"/>
    <x v="8"/>
    <x v="4"/>
    <x v="0"/>
    <x v="0"/>
    <x v="0"/>
    <x v="0"/>
    <s v="Y"/>
    <s v="Y"/>
    <x v="0"/>
    <x v="3"/>
    <x v="0"/>
    <x v="0"/>
    <x v="0"/>
    <x v="0"/>
  </r>
  <r>
    <s v="1006 Tolmie Avenue"/>
    <s v="Century 21 Queenswood"/>
    <m/>
    <n v="60"/>
    <s v="Victoria, BC"/>
    <x v="9"/>
    <x v="0"/>
    <x v="17"/>
    <x v="6"/>
    <x v="5"/>
    <x v="0"/>
    <x v="2"/>
    <x v="0"/>
    <x v="0"/>
    <s v="Y"/>
    <s v="Y"/>
    <x v="0"/>
    <x v="0"/>
    <x v="0"/>
    <x v="0"/>
    <x v="0"/>
    <x v="0"/>
  </r>
  <r>
    <s v="1007 Esquimalt Road"/>
    <s v="Starlight Properties "/>
    <m/>
    <n v="50"/>
    <s v="Esquimalt, BC"/>
    <x v="9"/>
    <x v="0"/>
    <x v="18"/>
    <x v="1"/>
    <x v="0"/>
    <x v="0"/>
    <x v="0"/>
    <x v="0"/>
    <x v="0"/>
    <s v="ANNUAL"/>
    <s v="X"/>
    <x v="0"/>
    <x v="0"/>
    <x v="0"/>
    <x v="0"/>
    <x v="0"/>
    <x v="0"/>
  </r>
  <r>
    <s v="101 Ontario Street"/>
    <s v="Proline Property Management"/>
    <m/>
    <n v="55"/>
    <s v="Victoria, BC"/>
    <x v="12"/>
    <x v="0"/>
    <x v="19"/>
    <x v="9"/>
    <x v="9"/>
    <x v="1"/>
    <x v="0"/>
    <x v="0"/>
    <x v="0"/>
    <s v="Y"/>
    <s v="Y"/>
    <x v="0"/>
    <x v="2"/>
    <x v="0"/>
    <x v="0"/>
    <x v="0"/>
    <x v="0"/>
  </r>
  <r>
    <s v="1010 Mckenzie Avenue"/>
    <s v="Starlight/Devon"/>
    <m/>
    <n v="55"/>
    <s v="Saanich, BC"/>
    <x v="0"/>
    <x v="0"/>
    <x v="2"/>
    <x v="2"/>
    <x v="3"/>
    <x v="0"/>
    <x v="2"/>
    <x v="0"/>
    <x v="0"/>
    <s v="Y"/>
    <s v="X"/>
    <x v="1"/>
    <x v="0"/>
    <x v="0"/>
    <x v="0"/>
    <x v="0"/>
    <x v="0"/>
  </r>
  <r>
    <s v="1012 Collinson Street                                                         "/>
    <s v="Hutton"/>
    <m/>
    <n v="55"/>
    <s v="Victoria, BC"/>
    <x v="9"/>
    <x v="0"/>
    <x v="20"/>
    <x v="7"/>
    <x v="2"/>
    <x v="0"/>
    <x v="0"/>
    <x v="0"/>
    <x v="0"/>
    <s v="Y"/>
    <s v="Y"/>
    <x v="0"/>
    <x v="0"/>
    <x v="0"/>
    <x v="0"/>
    <x v="0"/>
    <x v="0"/>
  </r>
  <r>
    <s v="1013 Vancouver Street"/>
    <s v="Devon Properties"/>
    <m/>
    <n v="50"/>
    <s v="Victoria, BC"/>
    <x v="4"/>
    <x v="0"/>
    <x v="21"/>
    <x v="10"/>
    <x v="0"/>
    <x v="0"/>
    <x v="0"/>
    <x v="0"/>
    <x v="0"/>
    <s v="X"/>
    <s v="Y"/>
    <x v="0"/>
    <x v="0"/>
    <x v="0"/>
    <x v="0"/>
    <x v="0"/>
    <x v="0"/>
  </r>
  <r>
    <s v="1015 Kings Road"/>
    <s v="Darioush Diba"/>
    <m/>
    <n v="55"/>
    <s v="Victoria, BC"/>
    <x v="13"/>
    <x v="0"/>
    <x v="22"/>
    <x v="11"/>
    <x v="1"/>
    <x v="0"/>
    <x v="0"/>
    <x v="0"/>
    <x v="0"/>
    <s v="Y"/>
    <s v="ANNUAL"/>
    <x v="0"/>
    <x v="0"/>
    <x v="0"/>
    <x v="0"/>
    <x v="0"/>
    <x v="0"/>
  </r>
  <r>
    <s v="10159 Third Street"/>
    <s v="Realstar Management "/>
    <m/>
    <n v="55"/>
    <s v="Sidney, BC"/>
    <x v="9"/>
    <x v="0"/>
    <x v="23"/>
    <x v="4"/>
    <x v="9"/>
    <x v="0"/>
    <x v="0"/>
    <x v="0"/>
    <x v="0"/>
    <s v="Y"/>
    <s v="Y"/>
    <x v="0"/>
    <x v="2"/>
    <x v="0"/>
    <x v="0"/>
    <x v="0"/>
    <x v="0"/>
  </r>
  <r>
    <s v="1017 Queens Avenue"/>
    <s v="Starlight/Devon"/>
    <m/>
    <n v="50"/>
    <s v="Victoria, BC"/>
    <x v="4"/>
    <x v="0"/>
    <x v="24"/>
    <x v="11"/>
    <x v="7"/>
    <x v="0"/>
    <x v="0"/>
    <x v="0"/>
    <x v="2"/>
    <s v="Y"/>
    <s v="Y"/>
    <x v="0"/>
    <x v="0"/>
    <x v="0"/>
    <x v="0"/>
    <x v="0"/>
    <x v="0"/>
  </r>
  <r>
    <s v="1019 McClure Street"/>
    <s v="Strata Plan VIS 308"/>
    <m/>
    <n v="65"/>
    <s v="Victoria, BC"/>
    <x v="14"/>
    <x v="0"/>
    <x v="25"/>
    <x v="7"/>
    <x v="10"/>
    <x v="0"/>
    <x v="0"/>
    <x v="0"/>
    <x v="2"/>
    <s v="Y"/>
    <s v="Y"/>
    <x v="0"/>
    <x v="0"/>
    <x v="0"/>
    <x v="0"/>
    <x v="0"/>
    <x v="0"/>
  </r>
  <r>
    <s v="1019 Rockland Avenue"/>
    <s v="Proline"/>
    <m/>
    <n v="55"/>
    <s v="Victoria, BC"/>
    <x v="15"/>
    <x v="0"/>
    <x v="26"/>
    <x v="8"/>
    <x v="6"/>
    <x v="0"/>
    <x v="0"/>
    <x v="0"/>
    <x v="2"/>
    <s v="Y"/>
    <s v="Y"/>
    <x v="0"/>
    <x v="0"/>
    <x v="0"/>
    <x v="0"/>
    <x v="0"/>
    <x v="0"/>
  </r>
  <r>
    <s v="1020 Park Boulevard"/>
    <s v="Pemberton Holmes"/>
    <m/>
    <n v="50"/>
    <s v="Victoria, BC"/>
    <x v="4"/>
    <x v="0"/>
    <x v="27"/>
    <x v="5"/>
    <x v="9"/>
    <x v="0"/>
    <x v="0"/>
    <x v="0"/>
    <x v="0"/>
    <s v="Y"/>
    <s v="Y"/>
    <x v="0"/>
    <x v="2"/>
    <x v="0"/>
    <x v="0"/>
    <x v="0"/>
    <x v="0"/>
  </r>
  <r>
    <s v="1020 Pembroke Street"/>
    <s v="Brown Bros."/>
    <m/>
    <n v="55"/>
    <s v="Victoria, BC"/>
    <x v="16"/>
    <x v="0"/>
    <x v="28"/>
    <x v="11"/>
    <x v="11"/>
    <x v="0"/>
    <x v="0"/>
    <x v="0"/>
    <x v="0"/>
    <s v="Y"/>
    <s v="Y"/>
    <x v="2"/>
    <x v="0"/>
    <x v="0"/>
    <x v="0"/>
    <x v="0"/>
    <x v="0"/>
  </r>
  <r>
    <s v="1024 Fairfield Road"/>
    <s v="Firm Management"/>
    <m/>
    <n v="55"/>
    <s v="Victoria, BC"/>
    <x v="17"/>
    <x v="0"/>
    <x v="29"/>
    <x v="7"/>
    <x v="6"/>
    <x v="0"/>
    <x v="0"/>
    <x v="0"/>
    <x v="0"/>
    <s v="ANNUAL"/>
    <s v="Y"/>
    <x v="0"/>
    <x v="0"/>
    <x v="0"/>
    <x v="0"/>
    <x v="0"/>
    <x v="0"/>
  </r>
  <r>
    <s v="1025 Johnson Street"/>
    <s v="Devon Properties"/>
    <m/>
    <n v="60"/>
    <s v="Victoria, BC"/>
    <x v="18"/>
    <x v="0"/>
    <x v="30"/>
    <x v="10"/>
    <x v="5"/>
    <x v="2"/>
    <x v="0"/>
    <x v="0"/>
    <x v="0"/>
    <s v="Y"/>
    <s v="Y"/>
    <x v="0"/>
    <x v="0"/>
    <x v="0"/>
    <x v="0"/>
    <x v="0"/>
    <x v="0"/>
  </r>
  <r>
    <s v="1026 Johnson Street                                          "/>
    <s v="Firm Management"/>
    <m/>
    <n v="55"/>
    <s v="Victoria, BC"/>
    <x v="19"/>
    <x v="0"/>
    <x v="31"/>
    <x v="10"/>
    <x v="11"/>
    <x v="0"/>
    <x v="0"/>
    <x v="0"/>
    <x v="0"/>
    <s v="Y"/>
    <s v="Y"/>
    <x v="0"/>
    <x v="0"/>
    <x v="0"/>
    <x v="0"/>
    <x v="0"/>
    <x v="0"/>
  </r>
  <r>
    <s v="1030 Pendergast Street"/>
    <s v="Starlight/Devon"/>
    <m/>
    <n v="70"/>
    <s v="Victoria, BC"/>
    <x v="20"/>
    <x v="0"/>
    <x v="32"/>
    <x v="5"/>
    <x v="11"/>
    <x v="0"/>
    <x v="0"/>
    <x v="0"/>
    <x v="0"/>
    <s v="Y"/>
    <s v="Y"/>
    <x v="2"/>
    <x v="2"/>
    <x v="0"/>
    <x v="0"/>
    <x v="0"/>
    <x v="0"/>
  </r>
  <r>
    <s v="1031 Burdett Avenue"/>
    <s v="Hutton"/>
    <s v="cancelled service- Nov 8/24 (tw)"/>
    <n v="55"/>
    <s v="Victoria, BC"/>
    <x v="21"/>
    <x v="1"/>
    <x v="33"/>
    <x v="12"/>
    <x v="6"/>
    <x v="1"/>
    <x v="1"/>
    <x v="2"/>
    <x v="1"/>
    <s v="X"/>
    <s v="X"/>
    <x v="1"/>
    <x v="2"/>
    <x v="0"/>
    <x v="0"/>
    <x v="0"/>
    <x v="0"/>
  </r>
  <r>
    <s v="1032 North Park"/>
    <s v="Pacific Quorum $55"/>
    <m/>
    <n v="55"/>
    <s v="Victoria, BC"/>
    <x v="22"/>
    <x v="0"/>
    <x v="34"/>
    <x v="11"/>
    <x v="7"/>
    <x v="1"/>
    <x v="0"/>
    <x v="2"/>
    <x v="2"/>
    <s v="X"/>
    <s v="X"/>
    <x v="1"/>
    <x v="0"/>
    <x v="0"/>
    <x v="0"/>
    <x v="0"/>
    <x v="0"/>
  </r>
  <r>
    <s v="1035 Belmont Avenue"/>
    <s v="Belmont Properties"/>
    <m/>
    <n v="55"/>
    <s v="Victoria, BC"/>
    <x v="18"/>
    <x v="0"/>
    <x v="35"/>
    <x v="7"/>
    <x v="8"/>
    <x v="0"/>
    <x v="0"/>
    <x v="0"/>
    <x v="0"/>
    <s v="Y"/>
    <s v="Y"/>
    <x v="0"/>
    <x v="0"/>
    <x v="1"/>
    <x v="0"/>
    <x v="0"/>
    <x v="0"/>
  </r>
  <r>
    <s v="1035 Pendergast Street"/>
    <s v="Starlight/Devon"/>
    <m/>
    <n v="70"/>
    <s v="Victoria, BC"/>
    <x v="20"/>
    <x v="0"/>
    <x v="32"/>
    <x v="5"/>
    <x v="11"/>
    <x v="0"/>
    <x v="0"/>
    <x v="0"/>
    <x v="0"/>
    <s v="Y"/>
    <s v="Y"/>
    <x v="2"/>
    <x v="2"/>
    <x v="0"/>
    <x v="0"/>
    <x v="0"/>
    <x v="0"/>
  </r>
  <r>
    <s v="1036 Stellys Cross Road"/>
    <s v="Devon Properties"/>
    <m/>
    <n v="50"/>
    <s v="Brentwood Bay, BC"/>
    <x v="9"/>
    <x v="0"/>
    <x v="36"/>
    <x v="13"/>
    <x v="6"/>
    <x v="0"/>
    <x v="0"/>
    <x v="0"/>
    <x v="0"/>
    <s v="Y"/>
    <s v="Y"/>
    <x v="0"/>
    <x v="0"/>
    <x v="2"/>
    <x v="0"/>
    <x v="0"/>
    <x v="0"/>
  </r>
  <r>
    <s v="104 Dallas Road"/>
    <s v="Strata #1374 The Dolphins"/>
    <m/>
    <n v="55"/>
    <s v="Victoria, BC"/>
    <x v="23"/>
    <x v="0"/>
    <x v="37"/>
    <x v="9"/>
    <x v="8"/>
    <x v="0"/>
    <x v="0"/>
    <x v="0"/>
    <x v="0"/>
    <s v="Y"/>
    <s v="Y"/>
    <x v="0"/>
    <x v="3"/>
    <x v="0"/>
    <x v="0"/>
    <x v="0"/>
    <x v="0"/>
  </r>
  <r>
    <s v="1040 Stellys Cross Road"/>
    <s v="Devon Properties"/>
    <m/>
    <n v="50"/>
    <s v="Brentwood Bay, BC"/>
    <x v="9"/>
    <x v="0"/>
    <x v="36"/>
    <x v="13"/>
    <x v="6"/>
    <x v="0"/>
    <x v="0"/>
    <x v="0"/>
    <x v="0"/>
    <s v="Y"/>
    <s v="Y"/>
    <x v="0"/>
    <x v="0"/>
    <x v="2"/>
    <x v="0"/>
    <x v="0"/>
    <x v="0"/>
  </r>
  <r>
    <s v="1041 Fairfield Road"/>
    <s v="Pemberton Holmes"/>
    <m/>
    <n v="50"/>
    <s v="Victoria, BC"/>
    <x v="9"/>
    <x v="0"/>
    <x v="38"/>
    <x v="8"/>
    <x v="10"/>
    <x v="0"/>
    <x v="0"/>
    <x v="0"/>
    <x v="2"/>
    <s v="Y"/>
    <s v="Y"/>
    <x v="0"/>
    <x v="0"/>
    <x v="0"/>
    <x v="0"/>
    <x v="0"/>
    <x v="0"/>
  </r>
  <r>
    <s v="1041 Richardson Road"/>
    <s v="Capital West"/>
    <m/>
    <n v="60"/>
    <s v="Victoria, BC"/>
    <x v="24"/>
    <x v="0"/>
    <x v="39"/>
    <x v="7"/>
    <x v="1"/>
    <x v="0"/>
    <x v="0"/>
    <x v="0"/>
    <x v="0"/>
    <s v="ANNUAL"/>
    <s v="Y"/>
    <x v="0"/>
    <x v="0"/>
    <x v="0"/>
    <x v="0"/>
    <x v="0"/>
    <x v="0"/>
  </r>
  <r>
    <s v="1045 McClure Street"/>
    <s v="Brown Bros."/>
    <m/>
    <n v="50"/>
    <s v="Victoria, BC"/>
    <x v="9"/>
    <x v="0"/>
    <x v="40"/>
    <x v="8"/>
    <x v="6"/>
    <x v="0"/>
    <x v="0"/>
    <x v="0"/>
    <x v="0"/>
    <s v="Y"/>
    <s v="Y"/>
    <x v="0"/>
    <x v="0"/>
    <x v="0"/>
    <x v="0"/>
    <x v="0"/>
    <x v="0"/>
  </r>
  <r>
    <s v="10459 Resthaven Drive"/>
    <s v="Proline"/>
    <m/>
    <n v="50"/>
    <s v="Sidney, BC"/>
    <x v="4"/>
    <x v="0"/>
    <x v="41"/>
    <x v="4"/>
    <x v="0"/>
    <x v="0"/>
    <x v="0"/>
    <x v="0"/>
    <x v="0"/>
    <s v="Y"/>
    <s v="ANNUAL"/>
    <x v="0"/>
    <x v="2"/>
    <x v="0"/>
    <x v="0"/>
    <x v="0"/>
    <x v="0"/>
  </r>
  <r>
    <s v="10461 Resthaven Drive"/>
    <s v="Proline"/>
    <m/>
    <n v="50"/>
    <s v="Sidney, BC"/>
    <x v="4"/>
    <x v="0"/>
    <x v="41"/>
    <x v="4"/>
    <x v="0"/>
    <x v="0"/>
    <x v="0"/>
    <x v="0"/>
    <x v="0"/>
    <s v="Y"/>
    <s v="ANNUAL"/>
    <x v="0"/>
    <x v="2"/>
    <x v="0"/>
    <x v="0"/>
    <x v="0"/>
    <x v="0"/>
  </r>
  <r>
    <s v="1049 Southgate Street"/>
    <s v="Devon Properties"/>
    <m/>
    <n v="50"/>
    <s v="Victoria, BC"/>
    <x v="4"/>
    <x v="0"/>
    <x v="42"/>
    <x v="5"/>
    <x v="4"/>
    <x v="0"/>
    <x v="0"/>
    <x v="0"/>
    <x v="0"/>
    <s v="Y"/>
    <s v="Y"/>
    <x v="0"/>
    <x v="2"/>
    <x v="0"/>
    <x v="0"/>
    <x v="0"/>
    <x v="0"/>
  </r>
  <r>
    <s v="105 Wilson Street"/>
    <s v="Pacifica Housing"/>
    <m/>
    <n v="65"/>
    <s v="Esquimalt, BC"/>
    <x v="25"/>
    <x v="0"/>
    <x v="43"/>
    <x v="1"/>
    <x v="11"/>
    <x v="0"/>
    <x v="1"/>
    <x v="0"/>
    <x v="0"/>
    <s v="Y"/>
    <s v="Y"/>
    <x v="0"/>
    <x v="3"/>
    <x v="0"/>
    <x v="0"/>
    <x v="0"/>
    <x v="0"/>
  </r>
  <r>
    <s v="1050 Park Boulevard"/>
    <s v="Hutton"/>
    <s v="$60/month_x000a_(incl. hose, ext, mag lock check)"/>
    <n v="60"/>
    <s v="Victoria, BC"/>
    <x v="26"/>
    <x v="0"/>
    <x v="44"/>
    <x v="14"/>
    <x v="7"/>
    <x v="0"/>
    <x v="0"/>
    <x v="1"/>
    <x v="1"/>
    <s v="Y"/>
    <s v="Y"/>
    <x v="0"/>
    <x v="0"/>
    <x v="0"/>
    <x v="0"/>
    <x v="0"/>
    <x v="0"/>
  </r>
  <r>
    <s v="10520 McDonald Park"/>
    <s v="Complete Residential Property Management"/>
    <m/>
    <n v="75"/>
    <s v="Sidney, BC"/>
    <x v="27"/>
    <x v="0"/>
    <x v="45"/>
    <x v="4"/>
    <x v="9"/>
    <x v="1"/>
    <x v="1"/>
    <x v="2"/>
    <x v="0"/>
    <s v="Y"/>
    <s v="Y"/>
    <x v="0"/>
    <x v="2"/>
    <x v="0"/>
    <x v="0"/>
    <x v="0"/>
    <x v="0"/>
  </r>
  <r>
    <s v="1055 Hillside Avenue"/>
    <s v="Firm Management"/>
    <m/>
    <n v="55"/>
    <s v="Victoria, BC"/>
    <x v="28"/>
    <x v="0"/>
    <x v="46"/>
    <x v="2"/>
    <x v="5"/>
    <x v="2"/>
    <x v="0"/>
    <x v="0"/>
    <x v="0"/>
    <s v="Y"/>
    <s v="Y"/>
    <x v="0"/>
    <x v="0"/>
    <x v="0"/>
    <x v="0"/>
    <x v="0"/>
    <x v="0"/>
  </r>
  <r>
    <s v="1057 Moss Street"/>
    <s v="Tim Slater"/>
    <s v="Charge CC in ST and email receipt "/>
    <n v="60"/>
    <s v="Victoria, BC"/>
    <x v="29"/>
    <x v="0"/>
    <x v="47"/>
    <x v="7"/>
    <x v="4"/>
    <x v="0"/>
    <x v="0"/>
    <x v="0"/>
    <x v="0"/>
    <s v="Y"/>
    <s v="Y"/>
    <x v="0"/>
    <x v="0"/>
    <x v="0"/>
    <x v="0"/>
    <x v="0"/>
    <x v="0"/>
  </r>
  <r>
    <s v="1060 Craigdarroch Road"/>
    <s v="Pemberton Holmes"/>
    <m/>
    <n v="50"/>
    <s v="Esquimalt, BC"/>
    <x v="9"/>
    <x v="0"/>
    <x v="48"/>
    <x v="6"/>
    <x v="7"/>
    <x v="0"/>
    <x v="0"/>
    <x v="0"/>
    <x v="0"/>
    <s v="Y"/>
    <s v="Y"/>
    <x v="0"/>
    <x v="0"/>
    <x v="0"/>
    <x v="0"/>
    <x v="0"/>
    <x v="0"/>
  </r>
  <r>
    <s v="1060 Goldstream Avenue"/>
    <s v="Centurion Properties"/>
    <s v=" Months on invoice"/>
    <n v="55"/>
    <s v="Langford, BC"/>
    <x v="4"/>
    <x v="0"/>
    <x v="49"/>
    <x v="15"/>
    <x v="4"/>
    <x v="0"/>
    <x v="0"/>
    <x v="0"/>
    <x v="0"/>
    <s v="Y"/>
    <s v="Y"/>
    <x v="0"/>
    <x v="0"/>
    <x v="1"/>
    <x v="0"/>
    <x v="0"/>
    <x v="0"/>
  </r>
  <r>
    <s v="1060 Southgate Street"/>
    <s v="Southgate Manor "/>
    <m/>
    <n v="50"/>
    <s v="Victoria, BC"/>
    <x v="4"/>
    <x v="0"/>
    <x v="50"/>
    <x v="5"/>
    <x v="4"/>
    <x v="0"/>
    <x v="0"/>
    <x v="0"/>
    <x v="0"/>
    <s v="Y"/>
    <s v="Y"/>
    <x v="0"/>
    <x v="2"/>
    <x v="0"/>
    <x v="0"/>
    <x v="0"/>
    <x v="0"/>
  </r>
  <r>
    <s v="1066 Foul Bay Road"/>
    <s v="Newport Property"/>
    <m/>
    <n v="50"/>
    <s v="Victoria, BC"/>
    <x v="4"/>
    <x v="0"/>
    <x v="51"/>
    <x v="16"/>
    <x v="11"/>
    <x v="0"/>
    <x v="0"/>
    <x v="0"/>
    <x v="0"/>
    <s v="Y"/>
    <s v="ANNUAL"/>
    <x v="0"/>
    <x v="0"/>
    <x v="0"/>
    <x v="0"/>
    <x v="0"/>
    <x v="0"/>
  </r>
  <r>
    <s v="1069 Southgate Street"/>
    <s v="Newport Property Management"/>
    <m/>
    <n v="50"/>
    <s v="Victoria, BC"/>
    <x v="9"/>
    <x v="0"/>
    <x v="52"/>
    <x v="8"/>
    <x v="7"/>
    <x v="0"/>
    <x v="0"/>
    <x v="0"/>
    <x v="0"/>
    <s v="Y"/>
    <s v="Y"/>
    <x v="0"/>
    <x v="0"/>
    <x v="0"/>
    <x v="0"/>
    <x v="0"/>
    <x v="0"/>
  </r>
  <r>
    <s v="1088 Johnson Street"/>
    <s v="Centurion Property Associates Inc."/>
    <m/>
    <n v="125"/>
    <s v="Victoria, BC"/>
    <x v="30"/>
    <x v="0"/>
    <x v="53"/>
    <x v="10"/>
    <x v="0"/>
    <x v="1"/>
    <x v="1"/>
    <x v="2"/>
    <x v="1"/>
    <s v="Y"/>
    <s v="X"/>
    <x v="0"/>
    <x v="0"/>
    <x v="0"/>
    <x v="0"/>
    <x v="0"/>
    <x v="0"/>
  </r>
  <r>
    <s v="109 Wilson Street"/>
    <s v="Pacifica Housing"/>
    <m/>
    <n v="65"/>
    <s v="Esquimalt, BC"/>
    <x v="25"/>
    <x v="0"/>
    <x v="54"/>
    <x v="1"/>
    <x v="11"/>
    <x v="0"/>
    <x v="1"/>
    <x v="0"/>
    <x v="0"/>
    <s v="Y"/>
    <s v="Y"/>
    <x v="0"/>
    <x v="3"/>
    <x v="0"/>
    <x v="0"/>
    <x v="0"/>
    <x v="0"/>
  </r>
  <r>
    <s v="1090 Johnson Street"/>
    <s v="Firm Management"/>
    <m/>
    <n v="60"/>
    <s v="Victoria, BC"/>
    <x v="18"/>
    <x v="0"/>
    <x v="55"/>
    <x v="10"/>
    <x v="7"/>
    <x v="0"/>
    <x v="0"/>
    <x v="0"/>
    <x v="0"/>
    <s v="Y"/>
    <s v="Y"/>
    <x v="0"/>
    <x v="0"/>
    <x v="0"/>
    <x v="0"/>
    <x v="0"/>
    <x v="0"/>
  </r>
  <r>
    <s v="1097 View Street"/>
    <s v="Firm Management "/>
    <s v="NEW FEB/24"/>
    <n v="125"/>
    <s v="Victoria, BC"/>
    <x v="29"/>
    <x v="0"/>
    <x v="56"/>
    <x v="7"/>
    <x v="0"/>
    <x v="0"/>
    <x v="0"/>
    <x v="0"/>
    <x v="0"/>
    <s v="ANNUAL"/>
    <s v="Y"/>
    <x v="0"/>
    <x v="0"/>
    <x v="0"/>
    <x v="0"/>
    <x v="0"/>
    <x v="0"/>
  </r>
  <r>
    <s v="110 Douglas Street"/>
    <s v="Devon Properties"/>
    <m/>
    <n v="50"/>
    <s v="Victoria, BC"/>
    <x v="9"/>
    <x v="0"/>
    <x v="57"/>
    <x v="5"/>
    <x v="8"/>
    <x v="0"/>
    <x v="0"/>
    <x v="0"/>
    <x v="0"/>
    <s v="Y"/>
    <s v="Y"/>
    <x v="0"/>
    <x v="2"/>
    <x v="0"/>
    <x v="0"/>
    <x v="0"/>
    <x v="0"/>
  </r>
  <r>
    <s v="1106 Balmoral Road"/>
    <s v="Peter Hejjas"/>
    <m/>
    <n v="50"/>
    <s v="Victoria, BC"/>
    <x v="4"/>
    <x v="0"/>
    <x v="58"/>
    <x v="11"/>
    <x v="7"/>
    <x v="0"/>
    <x v="0"/>
    <x v="0"/>
    <x v="2"/>
    <s v="Y"/>
    <s v="Y"/>
    <x v="0"/>
    <x v="0"/>
    <x v="0"/>
    <x v="0"/>
    <x v="0"/>
    <x v="0"/>
  </r>
  <r>
    <s v="1110 Samar Crescent"/>
    <s v="Breakwater Realty Inc.  "/>
    <s v="Building A"/>
    <n v="75"/>
    <s v="Langford, BC"/>
    <x v="30"/>
    <x v="0"/>
    <x v="59"/>
    <x v="15"/>
    <x v="2"/>
    <x v="1"/>
    <x v="1"/>
    <x v="2"/>
    <x v="1"/>
    <s v="X"/>
    <s v="Y"/>
    <x v="0"/>
    <x v="0"/>
    <x v="0"/>
    <x v="0"/>
    <x v="0"/>
    <x v="0"/>
  </r>
  <r>
    <s v="1111 Hillside Avenue"/>
    <s v="Complete Residential"/>
    <m/>
    <n v="55"/>
    <s v="Victoria, BC"/>
    <x v="9"/>
    <x v="0"/>
    <x v="60"/>
    <x v="6"/>
    <x v="11"/>
    <x v="0"/>
    <x v="0"/>
    <x v="0"/>
    <x v="0"/>
    <s v="Y"/>
    <s v="Y"/>
    <x v="0"/>
    <x v="3"/>
    <x v="0"/>
    <x v="0"/>
    <x v="0"/>
    <x v="0"/>
  </r>
  <r>
    <s v="1114 Samar Crescent"/>
    <s v="Breakwater Realty Inc.  "/>
    <s v="Building B"/>
    <n v="75"/>
    <s v="Langford, BC"/>
    <x v="30"/>
    <x v="0"/>
    <x v="59"/>
    <x v="15"/>
    <x v="2"/>
    <x v="1"/>
    <x v="1"/>
    <x v="2"/>
    <x v="1"/>
    <s v="X"/>
    <s v="Y"/>
    <x v="0"/>
    <x v="0"/>
    <x v="0"/>
    <x v="0"/>
    <x v="0"/>
    <x v="0"/>
  </r>
  <r>
    <s v="1115 Craigflower Road"/>
    <s v="Proline"/>
    <s v="$65/month (A)"/>
    <n v="65"/>
    <s v="Esquimalt, BC"/>
    <x v="31"/>
    <x v="0"/>
    <x v="61"/>
    <x v="17"/>
    <x v="8"/>
    <x v="0"/>
    <x v="0"/>
    <x v="0"/>
    <x v="0"/>
    <s v="Y"/>
    <s v="Y"/>
    <x v="0"/>
    <x v="2"/>
    <x v="1"/>
    <x v="0"/>
    <x v="0"/>
    <x v="0"/>
  </r>
  <r>
    <s v="1120 Blanshard Street"/>
    <s v="Equitex "/>
    <m/>
    <n v="50"/>
    <s v="Victoria, BC"/>
    <x v="4"/>
    <x v="0"/>
    <x v="62"/>
    <x v="3"/>
    <x v="3"/>
    <x v="1"/>
    <x v="0"/>
    <x v="1"/>
    <x v="0"/>
    <s v="Y"/>
    <s v="Y"/>
    <x v="0"/>
    <x v="2"/>
    <x v="0"/>
    <x v="0"/>
    <x v="0"/>
    <x v="0"/>
  </r>
  <r>
    <s v="1120 Burdett Ave"/>
    <s v="Devon Properties"/>
    <m/>
    <n v="55"/>
    <s v="Victoria, BC"/>
    <x v="2"/>
    <x v="0"/>
    <x v="63"/>
    <x v="7"/>
    <x v="1"/>
    <x v="0"/>
    <x v="0"/>
    <x v="0"/>
    <x v="0"/>
    <s v="Y"/>
    <s v="Y"/>
    <x v="0"/>
    <x v="0"/>
    <x v="0"/>
    <x v="0"/>
    <x v="0"/>
    <x v="0"/>
  </r>
  <r>
    <s v="1120 Richardson Street"/>
    <s v="Gibraltar"/>
    <m/>
    <n v="50"/>
    <s v="Victoria, BC"/>
    <x v="4"/>
    <x v="0"/>
    <x v="64"/>
    <x v="7"/>
    <x v="4"/>
    <x v="0"/>
    <x v="0"/>
    <x v="0"/>
    <x v="0"/>
    <s v="Y"/>
    <s v="Y"/>
    <x v="0"/>
    <x v="0"/>
    <x v="0"/>
    <x v="0"/>
    <x v="0"/>
    <x v="0"/>
  </r>
  <r>
    <s v="1120 Yates Street"/>
    <s v="Chard Property "/>
    <m/>
    <n v="50"/>
    <s v="Victoria, BC"/>
    <x v="4"/>
    <x v="0"/>
    <x v="65"/>
    <x v="10"/>
    <x v="9"/>
    <x v="0"/>
    <x v="0"/>
    <x v="0"/>
    <x v="0"/>
    <s v="Y"/>
    <s v="X"/>
    <x v="1"/>
    <x v="0"/>
    <x v="0"/>
    <x v="0"/>
    <x v="0"/>
    <x v="0"/>
  </r>
  <r>
    <s v="1122 Hilda Street"/>
    <s v="Pemberton Strata"/>
    <m/>
    <n v="50"/>
    <s v="Victoria, BC"/>
    <x v="9"/>
    <x v="0"/>
    <x v="66"/>
    <x v="16"/>
    <x v="9"/>
    <x v="0"/>
    <x v="0"/>
    <x v="0"/>
    <x v="0"/>
    <s v="Y"/>
    <s v="Y"/>
    <x v="0"/>
    <x v="0"/>
    <x v="0"/>
    <x v="0"/>
    <x v="0"/>
    <x v="0"/>
  </r>
  <r>
    <s v="1122 McKenzie Street"/>
    <s v="Pemberton Holmes"/>
    <m/>
    <n v="50"/>
    <s v="Victoria, BC"/>
    <x v="9"/>
    <x v="0"/>
    <x v="67"/>
    <x v="8"/>
    <x v="7"/>
    <x v="0"/>
    <x v="0"/>
    <x v="1"/>
    <x v="0"/>
    <s v="Y"/>
    <s v="Y"/>
    <x v="0"/>
    <x v="0"/>
    <x v="0"/>
    <x v="0"/>
    <x v="0"/>
    <x v="0"/>
  </r>
  <r>
    <s v="1125 Douglas Street"/>
    <s v="Arpeg Holdings Cactus Club"/>
    <s v="single panel share with 702 Fort Street"/>
    <n v="65"/>
    <s v="Victoria, BC"/>
    <x v="32"/>
    <x v="0"/>
    <x v="68"/>
    <x v="3"/>
    <x v="10"/>
    <x v="0"/>
    <x v="0"/>
    <x v="0"/>
    <x v="0"/>
    <s v="Y"/>
    <s v="ANNUAL"/>
    <x v="0"/>
    <x v="2"/>
    <x v="0"/>
    <x v="0"/>
    <x v="0"/>
    <x v="0"/>
  </r>
  <r>
    <s v="1125 Hillside Avenue"/>
    <s v="Devon Properties"/>
    <m/>
    <n v="55"/>
    <s v="Victoria, BC"/>
    <x v="33"/>
    <x v="1"/>
    <x v="69"/>
    <x v="12"/>
    <x v="8"/>
    <x v="0"/>
    <x v="0"/>
    <x v="0"/>
    <x v="0"/>
    <s v="X"/>
    <s v="X"/>
    <x v="1"/>
    <x v="2"/>
    <x v="0"/>
    <x v="0"/>
    <x v="0"/>
    <x v="0"/>
  </r>
  <r>
    <s v="1126 Rockland Avenue"/>
    <s v="Starlight/Devon"/>
    <m/>
    <n v="70"/>
    <s v="Victoria, BC"/>
    <x v="34"/>
    <x v="0"/>
    <x v="70"/>
    <x v="7"/>
    <x v="1"/>
    <x v="0"/>
    <x v="0"/>
    <x v="0"/>
    <x v="0"/>
    <s v="Y"/>
    <s v="ANNUAL"/>
    <x v="0"/>
    <x v="0"/>
    <x v="0"/>
    <x v="0"/>
    <x v="0"/>
    <x v="0"/>
  </r>
  <r>
    <s v="1127 Wharf Street"/>
    <s v="Darcy's Pub"/>
    <m/>
    <n v="55"/>
    <s v="Victoria, BC"/>
    <x v="17"/>
    <x v="0"/>
    <x v="71"/>
    <x v="3"/>
    <x v="10"/>
    <x v="0"/>
    <x v="0"/>
    <x v="0"/>
    <x v="0"/>
    <s v="ANNUAL"/>
    <s v="Y"/>
    <x v="0"/>
    <x v="2"/>
    <x v="0"/>
    <x v="0"/>
    <x v="0"/>
    <x v="0"/>
  </r>
  <r>
    <s v="1130 Fort Street"/>
    <s v="Pacifica Housing"/>
    <m/>
    <n v="65"/>
    <s v="Victoria, BC"/>
    <x v="35"/>
    <x v="0"/>
    <x v="72"/>
    <x v="7"/>
    <x v="11"/>
    <x v="0"/>
    <x v="0"/>
    <x v="0"/>
    <x v="1"/>
    <s v="Y"/>
    <s v="Y"/>
    <x v="2"/>
    <x v="0"/>
    <x v="0"/>
    <x v="0"/>
    <x v="0"/>
    <x v="0"/>
  </r>
  <r>
    <s v="1132 McClure Street"/>
    <s v="Devon Properties"/>
    <m/>
    <n v="50"/>
    <s v="Victoria, BC"/>
    <x v="4"/>
    <x v="0"/>
    <x v="73"/>
    <x v="7"/>
    <x v="8"/>
    <x v="0"/>
    <x v="0"/>
    <x v="0"/>
    <x v="0"/>
    <s v="Y"/>
    <s v="Y"/>
    <x v="0"/>
    <x v="0"/>
    <x v="1"/>
    <x v="0"/>
    <x v="0"/>
    <x v="0"/>
  </r>
  <r>
    <s v="1133A Reynolds Road"/>
    <s v="Abbeyfield St. Peters"/>
    <m/>
    <n v="55"/>
    <s v="Saanich, BC"/>
    <x v="9"/>
    <x v="0"/>
    <x v="74"/>
    <x v="0"/>
    <x v="3"/>
    <x v="0"/>
    <x v="0"/>
    <x v="0"/>
    <x v="0"/>
    <s v="X"/>
    <s v="X"/>
    <x v="1"/>
    <x v="1"/>
    <x v="0"/>
    <x v="0"/>
    <x v="0"/>
    <x v="0"/>
  </r>
  <r>
    <s v="1137-1139 Yates Street"/>
    <s v="Equitex Property Management"/>
    <m/>
    <n v="75"/>
    <s v="Victoria, BC"/>
    <x v="36"/>
    <x v="2"/>
    <x v="75"/>
    <x v="6"/>
    <x v="2"/>
    <x v="1"/>
    <x v="1"/>
    <x v="2"/>
    <x v="1"/>
    <s v="X"/>
    <s v="X"/>
    <x v="0"/>
    <x v="0"/>
    <x v="0"/>
    <x v="0"/>
    <x v="0"/>
    <x v="0"/>
  </r>
  <r>
    <s v="1145 Bay Street"/>
    <s v="Ashton Oaks c/o Gateway Prop"/>
    <m/>
    <n v="50"/>
    <s v="Victoria, BC"/>
    <x v="4"/>
    <x v="0"/>
    <x v="76"/>
    <x v="11"/>
    <x v="4"/>
    <x v="0"/>
    <x v="0"/>
    <x v="0"/>
    <x v="0"/>
    <s v="Y"/>
    <s v="Y"/>
    <x v="0"/>
    <x v="3"/>
    <x v="0"/>
    <x v="0"/>
    <x v="0"/>
    <x v="0"/>
  </r>
  <r>
    <s v="1150 Hilda Street"/>
    <s v="Devon Properties"/>
    <m/>
    <n v="60"/>
    <s v="Victoria, BC"/>
    <x v="37"/>
    <x v="0"/>
    <x v="77"/>
    <x v="8"/>
    <x v="8"/>
    <x v="0"/>
    <x v="0"/>
    <x v="0"/>
    <x v="0"/>
    <s v="Y"/>
    <s v="Y"/>
    <x v="2"/>
    <x v="0"/>
    <x v="0"/>
    <x v="0"/>
    <x v="0"/>
    <x v="0"/>
  </r>
  <r>
    <s v="1150 Queens Avenue"/>
    <s v="Pacific Quorum"/>
    <m/>
    <n v="65"/>
    <s v="Victoria, BC"/>
    <x v="9"/>
    <x v="0"/>
    <x v="78"/>
    <x v="6"/>
    <x v="5"/>
    <x v="0"/>
    <x v="2"/>
    <x v="0"/>
    <x v="0"/>
    <s v="Y"/>
    <s v="Y"/>
    <x v="0"/>
    <x v="0"/>
    <x v="0"/>
    <x v="0"/>
    <x v="0"/>
    <x v="0"/>
  </r>
  <r>
    <s v="1150 Rockland Avenue"/>
    <s v="Pemberton Holmes"/>
    <m/>
    <n v="50"/>
    <s v="Victoria, BC"/>
    <x v="9"/>
    <x v="0"/>
    <x v="79"/>
    <x v="8"/>
    <x v="4"/>
    <x v="0"/>
    <x v="0"/>
    <x v="0"/>
    <x v="0"/>
    <s v="Y"/>
    <s v="Y"/>
    <x v="0"/>
    <x v="0"/>
    <x v="0"/>
    <x v="0"/>
    <x v="0"/>
    <x v="0"/>
  </r>
  <r>
    <s v="1160 Esquimalt Road"/>
    <s v="Starlight/Devon"/>
    <m/>
    <n v="55"/>
    <s v="Victoria, BC"/>
    <x v="38"/>
    <x v="0"/>
    <x v="80"/>
    <x v="1"/>
    <x v="6"/>
    <x v="2"/>
    <x v="0"/>
    <x v="2"/>
    <x v="0"/>
    <s v="Y"/>
    <s v="X"/>
    <x v="0"/>
    <x v="0"/>
    <x v="0"/>
    <x v="0"/>
    <x v="0"/>
    <x v="0"/>
  </r>
  <r>
    <s v="1160 Richardson Street"/>
    <s v="Lee &amp; Sharpe"/>
    <m/>
    <n v="50"/>
    <s v="Victoria, BC"/>
    <x v="9"/>
    <x v="0"/>
    <x v="81"/>
    <x v="8"/>
    <x v="7"/>
    <x v="0"/>
    <x v="0"/>
    <x v="0"/>
    <x v="2"/>
    <s v="Y"/>
    <s v="Y"/>
    <x v="0"/>
    <x v="0"/>
    <x v="0"/>
    <x v="0"/>
    <x v="0"/>
    <x v="0"/>
  </r>
  <r>
    <s v="1165 Meares Street"/>
    <s v="Pemberton Holmes (new June 13/24)"/>
    <m/>
    <n v="55"/>
    <s v="Victoria, BC"/>
    <x v="39"/>
    <x v="0"/>
    <x v="82"/>
    <x v="8"/>
    <x v="11"/>
    <x v="0"/>
    <x v="0"/>
    <x v="0"/>
    <x v="0"/>
    <s v="Y"/>
    <s v="ANNUAL"/>
    <x v="0"/>
    <x v="0"/>
    <x v="0"/>
    <x v="0"/>
    <x v="0"/>
    <x v="0"/>
  </r>
  <r>
    <s v="1165 Yates Street"/>
    <s v="Devon properties"/>
    <m/>
    <n v="50"/>
    <s v="Victoria, BC"/>
    <x v="9"/>
    <x v="0"/>
    <x v="83"/>
    <x v="6"/>
    <x v="3"/>
    <x v="0"/>
    <x v="3"/>
    <x v="0"/>
    <x v="0"/>
    <s v="Y"/>
    <s v="Y"/>
    <x v="0"/>
    <x v="0"/>
    <x v="0"/>
    <x v="0"/>
    <x v="0"/>
    <x v="0"/>
  </r>
  <r>
    <s v="1166 Rockland Avenue                      "/>
    <s v="Freelance"/>
    <m/>
    <n v="55"/>
    <s v="Victoria, BC"/>
    <x v="9"/>
    <x v="0"/>
    <x v="84"/>
    <x v="7"/>
    <x v="4"/>
    <x v="0"/>
    <x v="0"/>
    <x v="0"/>
    <x v="0"/>
    <s v="Y"/>
    <s v="Y"/>
    <x v="0"/>
    <x v="0"/>
    <x v="0"/>
    <x v="0"/>
    <x v="0"/>
    <x v="0"/>
  </r>
  <r>
    <s v="1177 Esquimalt Road"/>
    <s v="Devon Properties"/>
    <m/>
    <n v="50"/>
    <s v="Esquimalt, BC"/>
    <x v="4"/>
    <x v="0"/>
    <x v="85"/>
    <x v="1"/>
    <x v="10"/>
    <x v="0"/>
    <x v="0"/>
    <x v="0"/>
    <x v="2"/>
    <s v="Y"/>
    <s v="Y"/>
    <x v="0"/>
    <x v="0"/>
    <x v="0"/>
    <x v="0"/>
    <x v="0"/>
    <x v="0"/>
  </r>
  <r>
    <s v="1178 Beach Drive"/>
    <s v="Devon Properties"/>
    <m/>
    <n v="50"/>
    <s v="Oak Bay, BC"/>
    <x v="4"/>
    <x v="0"/>
    <x v="86"/>
    <x v="16"/>
    <x v="11"/>
    <x v="0"/>
    <x v="0"/>
    <x v="0"/>
    <x v="0"/>
    <s v="Y"/>
    <s v="Y"/>
    <x v="2"/>
    <x v="0"/>
    <x v="0"/>
    <x v="0"/>
    <x v="0"/>
    <x v="0"/>
  </r>
  <r>
    <s v="118 Croft Street"/>
    <s v="Brown Bros."/>
    <m/>
    <n v="50"/>
    <s v="Victoria, BC"/>
    <x v="9"/>
    <x v="0"/>
    <x v="87"/>
    <x v="9"/>
    <x v="0"/>
    <x v="0"/>
    <x v="0"/>
    <x v="0"/>
    <x v="0"/>
    <s v="ANNUAL"/>
    <s v="Y"/>
    <x v="0"/>
    <x v="2"/>
    <x v="0"/>
    <x v="0"/>
    <x v="0"/>
    <x v="0"/>
  </r>
  <r>
    <s v="1180 Colville Road"/>
    <s v="Starlight Properties c/o Devon Properties"/>
    <m/>
    <n v="65"/>
    <s v="Esquimalt, BC"/>
    <x v="14"/>
    <x v="0"/>
    <x v="88"/>
    <x v="17"/>
    <x v="4"/>
    <x v="0"/>
    <x v="0"/>
    <x v="0"/>
    <x v="0"/>
    <s v="Y"/>
    <s v="Y"/>
    <x v="0"/>
    <x v="2"/>
    <x v="0"/>
    <x v="0"/>
    <x v="0"/>
    <x v="0"/>
  </r>
  <r>
    <s v="1180 View Street"/>
    <s v="Devon Properties"/>
    <m/>
    <n v="50"/>
    <s v="Victoria, BC"/>
    <x v="9"/>
    <x v="0"/>
    <x v="89"/>
    <x v="6"/>
    <x v="11"/>
    <x v="0"/>
    <x v="0"/>
    <x v="0"/>
    <x v="0"/>
    <s v="Y"/>
    <s v="ANNUAL"/>
    <x v="0"/>
    <x v="0"/>
    <x v="0"/>
    <x v="0"/>
    <x v="0"/>
    <x v="0"/>
  </r>
  <r>
    <s v="1185 Yates Street"/>
    <s v="Devon Properties"/>
    <m/>
    <n v="50"/>
    <s v="Victoria, BC"/>
    <x v="4"/>
    <x v="0"/>
    <x v="90"/>
    <x v="7"/>
    <x v="0"/>
    <x v="0"/>
    <x v="0"/>
    <x v="0"/>
    <x v="0"/>
    <s v="ANNUAL"/>
    <s v="Y"/>
    <x v="1"/>
    <x v="0"/>
    <x v="0"/>
    <x v="0"/>
    <x v="0"/>
    <x v="0"/>
  </r>
  <r>
    <s v="1190 May Street"/>
    <s v="Devon Properties"/>
    <m/>
    <n v="50"/>
    <s v="Victoria, BC"/>
    <x v="4"/>
    <x v="0"/>
    <x v="91"/>
    <x v="16"/>
    <x v="3"/>
    <x v="0"/>
    <x v="2"/>
    <x v="0"/>
    <x v="0"/>
    <s v="Y"/>
    <s v="Y"/>
    <x v="1"/>
    <x v="0"/>
    <x v="0"/>
    <x v="0"/>
    <x v="0"/>
    <x v="0"/>
  </r>
  <r>
    <s v="1194 Esquimalt Road"/>
    <s v="Capital West"/>
    <m/>
    <n v="60"/>
    <s v="Esquimalt, BC"/>
    <x v="24"/>
    <x v="0"/>
    <x v="92"/>
    <x v="1"/>
    <x v="7"/>
    <x v="0"/>
    <x v="0"/>
    <x v="0"/>
    <x v="0"/>
    <s v="Y"/>
    <s v="Y"/>
    <x v="0"/>
    <x v="0"/>
    <x v="0"/>
    <x v="0"/>
    <x v="0"/>
    <x v="0"/>
  </r>
  <r>
    <s v="1196 Clovelly Terrace"/>
    <s v="1196 Strata Corp VIS5164"/>
    <m/>
    <n v="55"/>
    <s v="Victoria, BC"/>
    <x v="40"/>
    <x v="0"/>
    <x v="93"/>
    <x v="2"/>
    <x v="7"/>
    <x v="0"/>
    <x v="0"/>
    <x v="1"/>
    <x v="1"/>
    <s v="X"/>
    <s v="X"/>
    <x v="0"/>
    <x v="0"/>
    <x v="0"/>
    <x v="0"/>
    <x v="0"/>
    <x v="0"/>
  </r>
  <r>
    <s v="1196 Sluggett Road"/>
    <s v="Firm Management"/>
    <m/>
    <n v="55"/>
    <s v="Brentwood Bay, BC"/>
    <x v="41"/>
    <x v="0"/>
    <x v="94"/>
    <x v="13"/>
    <x v="8"/>
    <x v="0"/>
    <x v="0"/>
    <x v="0"/>
    <x v="1"/>
    <s v="Y"/>
    <s v="Y"/>
    <x v="0"/>
    <x v="0"/>
    <x v="1"/>
    <x v="0"/>
    <x v="0"/>
    <x v="0"/>
  </r>
  <r>
    <s v="120 Douglas Street"/>
    <s v="Oakwood"/>
    <m/>
    <n v="55"/>
    <s v="Victoria, BC"/>
    <x v="9"/>
    <x v="0"/>
    <x v="95"/>
    <x v="5"/>
    <x v="4"/>
    <x v="0"/>
    <x v="0"/>
    <x v="0"/>
    <x v="0"/>
    <s v="Y"/>
    <s v="Y"/>
    <x v="0"/>
    <x v="2"/>
    <x v="0"/>
    <x v="0"/>
    <x v="0"/>
    <x v="0"/>
  </r>
  <r>
    <s v="120 Gorge Road East - Building &quot;A&quot;"/>
    <s v="Victoria Native Friendship Centre  "/>
    <m/>
    <n v="55"/>
    <s v="Victoria, BC"/>
    <x v="36"/>
    <x v="2"/>
    <x v="96"/>
    <x v="17"/>
    <x v="3"/>
    <x v="1"/>
    <x v="1"/>
    <x v="2"/>
    <x v="1"/>
    <s v="X"/>
    <s v="X"/>
    <x v="1"/>
    <x v="2"/>
    <x v="0"/>
    <x v="0"/>
    <x v="0"/>
    <x v="0"/>
  </r>
  <r>
    <s v="120 Gorge Road East - Building &quot;B&quot;"/>
    <s v="Victoria Native Friendship Centre  "/>
    <m/>
    <n v="55"/>
    <s v="Victoria, BC"/>
    <x v="36"/>
    <x v="2"/>
    <x v="96"/>
    <x v="17"/>
    <x v="3"/>
    <x v="1"/>
    <x v="1"/>
    <x v="2"/>
    <x v="1"/>
    <s v="X"/>
    <s v="X"/>
    <x v="1"/>
    <x v="2"/>
    <x v="0"/>
    <x v="0"/>
    <x v="0"/>
    <x v="0"/>
  </r>
  <r>
    <s v="1208 Rockland Avenue"/>
    <s v="Devon Properties"/>
    <m/>
    <n v="50"/>
    <s v="Victoria, BC"/>
    <x v="4"/>
    <x v="0"/>
    <x v="97"/>
    <x v="7"/>
    <x v="7"/>
    <x v="0"/>
    <x v="0"/>
    <x v="0"/>
    <x v="2"/>
    <s v="Y"/>
    <s v="Y"/>
    <x v="0"/>
    <x v="0"/>
    <x v="0"/>
    <x v="0"/>
    <x v="0"/>
    <x v="0"/>
  </r>
  <r>
    <s v="1209 &amp; 1229 Clarke Road"/>
    <s v="Central Saanich Municipality"/>
    <s v="$65/month (A).  _x000a_PO &amp; Months Required "/>
    <n v="65"/>
    <s v="Brentwood Bay, BC"/>
    <x v="42"/>
    <x v="0"/>
    <x v="98"/>
    <x v="13"/>
    <x v="10"/>
    <x v="0"/>
    <x v="0"/>
    <x v="0"/>
    <x v="2"/>
    <s v="Y"/>
    <s v="Y"/>
    <x v="0"/>
    <x v="0"/>
    <x v="2"/>
    <x v="0"/>
    <x v="0"/>
    <x v="0"/>
  </r>
  <r>
    <s v="1210 Tattersall Drive"/>
    <s v="Bross Holdings"/>
    <m/>
    <n v="55"/>
    <s v="Victoria, BC"/>
    <x v="10"/>
    <x v="0"/>
    <x v="99"/>
    <x v="2"/>
    <x v="1"/>
    <x v="1"/>
    <x v="0"/>
    <x v="0"/>
    <x v="0"/>
    <s v="X"/>
    <s v="ANNUAL"/>
    <x v="1"/>
    <x v="1"/>
    <x v="0"/>
    <x v="0"/>
    <x v="0"/>
    <x v="0"/>
  </r>
  <r>
    <s v="1216 Johnson Street"/>
    <s v="Devon Properties"/>
    <m/>
    <n v="50"/>
    <s v="Victoria, BC"/>
    <x v="4"/>
    <x v="0"/>
    <x v="100"/>
    <x v="10"/>
    <x v="5"/>
    <x v="2"/>
    <x v="0"/>
    <x v="0"/>
    <x v="0"/>
    <s v="Y"/>
    <s v="X"/>
    <x v="0"/>
    <x v="0"/>
    <x v="0"/>
    <x v="0"/>
    <x v="0"/>
    <x v="0"/>
  </r>
  <r>
    <s v="1217 Pandora Avenue"/>
    <s v="South Island Property Management"/>
    <m/>
    <n v="55"/>
    <s v="Victoria, BC"/>
    <x v="43"/>
    <x v="0"/>
    <x v="101"/>
    <x v="10"/>
    <x v="9"/>
    <x v="1"/>
    <x v="0"/>
    <x v="0"/>
    <x v="0"/>
    <s v="X"/>
    <s v="Y"/>
    <x v="0"/>
    <x v="0"/>
    <x v="0"/>
    <x v="0"/>
    <x v="0"/>
    <x v="0"/>
  </r>
  <r>
    <s v="1220 Pandora Avenue"/>
    <s v="Devon Properties"/>
    <m/>
    <n v="50"/>
    <s v="Victoria, BC"/>
    <x v="4"/>
    <x v="0"/>
    <x v="102"/>
    <x v="11"/>
    <x v="9"/>
    <x v="0"/>
    <x v="0"/>
    <x v="0"/>
    <x v="1"/>
    <s v="Y"/>
    <s v="Y"/>
    <x v="0"/>
    <x v="0"/>
    <x v="0"/>
    <x v="0"/>
    <x v="0"/>
    <x v="0"/>
  </r>
  <r>
    <s v="1222 Douglas Street"/>
    <s v="Firm Management"/>
    <m/>
    <n v="50"/>
    <s v="Victoria, BC"/>
    <x v="4"/>
    <x v="0"/>
    <x v="103"/>
    <x v="3"/>
    <x v="2"/>
    <x v="0"/>
    <x v="0"/>
    <x v="0"/>
    <x v="0"/>
    <s v="Y"/>
    <s v="Y"/>
    <x v="0"/>
    <x v="2"/>
    <x v="0"/>
    <x v="0"/>
    <x v="0"/>
    <x v="0"/>
  </r>
  <r>
    <s v="1224 Balmoral Road"/>
    <s v="Devon Properties"/>
    <m/>
    <n v="55"/>
    <s v="Victoria, BC"/>
    <x v="44"/>
    <x v="0"/>
    <x v="104"/>
    <x v="11"/>
    <x v="1"/>
    <x v="0"/>
    <x v="0"/>
    <x v="0"/>
    <x v="0"/>
    <s v="Y"/>
    <s v="Y"/>
    <x v="0"/>
    <x v="3"/>
    <x v="0"/>
    <x v="0"/>
    <x v="0"/>
    <x v="0"/>
  </r>
  <r>
    <s v="1226 Johnson Street"/>
    <s v="Starling Properties Ltd.  "/>
    <m/>
    <n v="65"/>
    <s v="Victoria, BC"/>
    <x v="5"/>
    <x v="2"/>
    <x v="105"/>
    <x v="10"/>
    <x v="1"/>
    <x v="1"/>
    <x v="1"/>
    <x v="2"/>
    <x v="1"/>
    <s v="X"/>
    <s v="ANNUAL"/>
    <x v="0"/>
    <x v="1"/>
    <x v="0"/>
    <x v="0"/>
    <x v="0"/>
    <x v="0"/>
  </r>
  <r>
    <s v="1229 Esquimalt Road"/>
    <s v="Township of Esquimalt"/>
    <m/>
    <n v="55"/>
    <s v="Esquimalt, BC"/>
    <x v="45"/>
    <x v="0"/>
    <x v="93"/>
    <x v="1"/>
    <x v="0"/>
    <x v="0"/>
    <x v="0"/>
    <x v="0"/>
    <x v="0"/>
    <s v="ANNUAL"/>
    <s v="Y"/>
    <x v="0"/>
    <x v="0"/>
    <x v="0"/>
    <x v="0"/>
    <x v="0"/>
    <x v="0"/>
  </r>
  <r>
    <s v="1230 Fort Street"/>
    <s v="Pacific Quorum"/>
    <s v="Previously R8 - Changed in May 2025"/>
    <n v="50"/>
    <s v="Victoria, BC"/>
    <x v="4"/>
    <x v="0"/>
    <x v="106"/>
    <x v="7"/>
    <x v="7"/>
    <x v="0"/>
    <x v="0"/>
    <x v="0"/>
    <x v="2"/>
    <s v="Y"/>
    <s v="Y"/>
    <x v="0"/>
    <x v="0"/>
    <x v="0"/>
    <x v="0"/>
    <x v="0"/>
    <x v="0"/>
  </r>
  <r>
    <s v="1230 Verdier Avenue"/>
    <s v="Starlight/Devon"/>
    <m/>
    <n v="50"/>
    <s v="Brentwood Bay, BC"/>
    <x v="4"/>
    <x v="0"/>
    <x v="107"/>
    <x v="13"/>
    <x v="5"/>
    <x v="2"/>
    <x v="0"/>
    <x v="0"/>
    <x v="0"/>
    <s v="Y"/>
    <s v="Y"/>
    <x v="0"/>
    <x v="0"/>
    <x v="2"/>
    <x v="0"/>
    <x v="0"/>
    <x v="0"/>
  </r>
  <r>
    <s v="1233 Fairfield Road"/>
    <s v="Starlight/Devon"/>
    <m/>
    <n v="50"/>
    <s v="Victoria, BC"/>
    <x v="4"/>
    <x v="0"/>
    <x v="108"/>
    <x v="16"/>
    <x v="7"/>
    <x v="0"/>
    <x v="0"/>
    <x v="1"/>
    <x v="0"/>
    <s v="Y"/>
    <s v="Y"/>
    <x v="0"/>
    <x v="0"/>
    <x v="0"/>
    <x v="0"/>
    <x v="0"/>
    <x v="0"/>
  </r>
  <r>
    <s v="1234 Fort Street"/>
    <s v="Hutton"/>
    <s v="Previously R8 - Changed in May 2025"/>
    <n v="55"/>
    <s v="Victoria, BC"/>
    <x v="42"/>
    <x v="0"/>
    <x v="109"/>
    <x v="7"/>
    <x v="3"/>
    <x v="0"/>
    <x v="2"/>
    <x v="2"/>
    <x v="1"/>
    <s v="Y"/>
    <s v="Y"/>
    <x v="0"/>
    <x v="0"/>
    <x v="0"/>
    <x v="0"/>
    <x v="0"/>
    <x v="0"/>
  </r>
  <r>
    <s v="1234 Wharf Street"/>
    <s v="Complete Residential"/>
    <m/>
    <n v="55"/>
    <s v="Victoria, BC"/>
    <x v="46"/>
    <x v="1"/>
    <x v="110"/>
    <x v="12"/>
    <x v="8"/>
    <x v="1"/>
    <x v="1"/>
    <x v="2"/>
    <x v="1"/>
    <s v="X"/>
    <s v="X"/>
    <x v="1"/>
    <x v="2"/>
    <x v="0"/>
    <x v="0"/>
    <x v="0"/>
    <x v="0"/>
  </r>
  <r>
    <s v="1236 Pandora Avenue"/>
    <s v="Starlight/Devon"/>
    <m/>
    <n v="50"/>
    <s v="Victoria, BC"/>
    <x v="4"/>
    <x v="0"/>
    <x v="102"/>
    <x v="11"/>
    <x v="9"/>
    <x v="0"/>
    <x v="0"/>
    <x v="0"/>
    <x v="0"/>
    <s v="Y"/>
    <s v="Y"/>
    <x v="0"/>
    <x v="0"/>
    <x v="0"/>
    <x v="0"/>
    <x v="0"/>
    <x v="0"/>
  </r>
  <r>
    <s v="1236 Verdier Avenue"/>
    <s v="Starlight/Devon"/>
    <m/>
    <n v="50"/>
    <s v="Brentwood Bay, BC"/>
    <x v="4"/>
    <x v="0"/>
    <x v="107"/>
    <x v="13"/>
    <x v="5"/>
    <x v="2"/>
    <x v="0"/>
    <x v="0"/>
    <x v="0"/>
    <s v="Y"/>
    <s v="Y"/>
    <x v="0"/>
    <x v="0"/>
    <x v="2"/>
    <x v="0"/>
    <x v="0"/>
    <x v="0"/>
  </r>
  <r>
    <s v="1249 Rockland Avenue"/>
    <s v="Raven Property Management Ltd."/>
    <m/>
    <n v="50"/>
    <s v="Victoria, BC"/>
    <x v="9"/>
    <x v="0"/>
    <x v="111"/>
    <x v="8"/>
    <x v="8"/>
    <x v="0"/>
    <x v="0"/>
    <x v="0"/>
    <x v="0"/>
    <s v="Y"/>
    <s v="Y"/>
    <x v="0"/>
    <x v="0"/>
    <x v="0"/>
    <x v="0"/>
    <x v="0"/>
    <x v="0"/>
  </r>
  <r>
    <s v="125 Croft Street"/>
    <s v="Pacific Cove"/>
    <m/>
    <n v="60"/>
    <s v="Victoria, BC"/>
    <x v="47"/>
    <x v="0"/>
    <x v="112"/>
    <x v="9"/>
    <x v="5"/>
    <x v="2"/>
    <x v="0"/>
    <x v="0"/>
    <x v="0"/>
    <s v="Y"/>
    <s v="Y"/>
    <x v="0"/>
    <x v="2"/>
    <x v="0"/>
    <x v="0"/>
    <x v="0"/>
    <x v="0"/>
  </r>
  <r>
    <s v="1250 Wharf Street"/>
    <s v="Servissio Property Services Ltd."/>
    <m/>
    <n v="55"/>
    <s v="Victoria, BC"/>
    <x v="48"/>
    <x v="0"/>
    <x v="113"/>
    <x v="18"/>
    <x v="5"/>
    <x v="3"/>
    <x v="0"/>
    <x v="0"/>
    <x v="0"/>
    <s v="X"/>
    <s v="Y"/>
    <x v="0"/>
    <x v="2"/>
    <x v="0"/>
    <x v="0"/>
    <x v="0"/>
    <x v="0"/>
  </r>
  <r>
    <s v="1252 Pandora Avenue"/>
    <s v="Brown Bros."/>
    <m/>
    <n v="55"/>
    <s v="Victoria, BC"/>
    <x v="49"/>
    <x v="0"/>
    <x v="114"/>
    <x v="11"/>
    <x v="6"/>
    <x v="2"/>
    <x v="0"/>
    <x v="0"/>
    <x v="0"/>
    <s v="Y"/>
    <s v="Y"/>
    <x v="0"/>
    <x v="0"/>
    <x v="0"/>
    <x v="0"/>
    <x v="0"/>
    <x v="0"/>
  </r>
  <r>
    <s v="1255 Denman Street"/>
    <s v="Devon Properties"/>
    <m/>
    <n v="50"/>
    <s v="Victoria, BC"/>
    <x v="9"/>
    <x v="0"/>
    <x v="115"/>
    <x v="11"/>
    <x v="7"/>
    <x v="0"/>
    <x v="0"/>
    <x v="0"/>
    <x v="2"/>
    <s v="Y"/>
    <s v="Y"/>
    <x v="0"/>
    <x v="0"/>
    <x v="0"/>
    <x v="0"/>
    <x v="0"/>
    <x v="0"/>
  </r>
  <r>
    <s v="127 Howe Street"/>
    <s v="Newport Property"/>
    <m/>
    <n v="50"/>
    <s v="Victoria, BC"/>
    <x v="4"/>
    <x v="0"/>
    <x v="116"/>
    <x v="16"/>
    <x v="4"/>
    <x v="0"/>
    <x v="0"/>
    <x v="0"/>
    <x v="0"/>
    <s v="Y"/>
    <s v="Y"/>
    <x v="0"/>
    <x v="3"/>
    <x v="0"/>
    <x v="0"/>
    <x v="0"/>
    <x v="0"/>
  </r>
  <r>
    <s v="1270 Beach Drive"/>
    <s v="Cornerstone"/>
    <m/>
    <n v="50"/>
    <s v="Oak Bay, BC"/>
    <x v="4"/>
    <x v="0"/>
    <x v="117"/>
    <x v="16"/>
    <x v="11"/>
    <x v="0"/>
    <x v="0"/>
    <x v="0"/>
    <x v="0"/>
    <s v="Y"/>
    <s v="Y"/>
    <x v="2"/>
    <x v="0"/>
    <x v="0"/>
    <x v="0"/>
    <x v="0"/>
    <x v="0"/>
  </r>
  <r>
    <s v="1275 Oscar Street"/>
    <s v="1275 Oscar Street Holdings Ltd"/>
    <m/>
    <n v="55"/>
    <s v="Victoria, BC"/>
    <x v="50"/>
    <x v="0"/>
    <x v="118"/>
    <x v="16"/>
    <x v="10"/>
    <x v="0"/>
    <x v="0"/>
    <x v="0"/>
    <x v="2"/>
    <s v="Y"/>
    <s v="Y"/>
    <x v="0"/>
    <x v="0"/>
    <x v="0"/>
    <x v="0"/>
    <x v="0"/>
    <x v="0"/>
  </r>
  <r>
    <s v="129 Gorge Road E"/>
    <s v="Belmont Properties"/>
    <s v="months on invoice_x000a_"/>
    <n v="55"/>
    <s v="Victoria, BC"/>
    <x v="18"/>
    <x v="0"/>
    <x v="119"/>
    <x v="17"/>
    <x v="1"/>
    <x v="0"/>
    <x v="0"/>
    <x v="0"/>
    <x v="0"/>
    <s v="Y"/>
    <s v="Y"/>
    <x v="2"/>
    <x v="2"/>
    <x v="0"/>
    <x v="0"/>
    <x v="0"/>
    <x v="0"/>
  </r>
  <r>
    <s v="1291 Craigflower Road"/>
    <s v="Devon Properties"/>
    <m/>
    <n v="50"/>
    <s v="Esquimalt, BC"/>
    <x v="4"/>
    <x v="0"/>
    <x v="120"/>
    <x v="17"/>
    <x v="1"/>
    <x v="0"/>
    <x v="0"/>
    <x v="0"/>
    <x v="0"/>
    <s v="Y"/>
    <s v="ANNUAL"/>
    <x v="0"/>
    <x v="2"/>
    <x v="0"/>
    <x v="0"/>
    <x v="0"/>
    <x v="0"/>
  </r>
  <r>
    <s v="1293 Craigflower Road"/>
    <s v="Devon Properties"/>
    <m/>
    <n v="50"/>
    <s v="Esquimalt, BC"/>
    <x v="4"/>
    <x v="0"/>
    <x v="120"/>
    <x v="17"/>
    <x v="1"/>
    <x v="0"/>
    <x v="0"/>
    <x v="0"/>
    <x v="0"/>
    <s v="Y"/>
    <s v="ANNUAL"/>
    <x v="0"/>
    <x v="2"/>
    <x v="0"/>
    <x v="0"/>
    <x v="0"/>
    <x v="0"/>
  </r>
  <r>
    <s v="1295 Craigflower Road"/>
    <s v="Devon Properties"/>
    <m/>
    <n v="50"/>
    <s v="Esquimalt, BC"/>
    <x v="4"/>
    <x v="0"/>
    <x v="120"/>
    <x v="17"/>
    <x v="0"/>
    <x v="0"/>
    <x v="0"/>
    <x v="0"/>
    <x v="0"/>
    <s v="Y"/>
    <s v="ANNUAL"/>
    <x v="0"/>
    <x v="2"/>
    <x v="0"/>
    <x v="0"/>
    <x v="0"/>
    <x v="0"/>
  </r>
  <r>
    <s v="1297 Craigflower Road"/>
    <s v="Devon Properties"/>
    <m/>
    <n v="50"/>
    <s v="Esquimalt, BC"/>
    <x v="4"/>
    <x v="0"/>
    <x v="120"/>
    <x v="17"/>
    <x v="0"/>
    <x v="0"/>
    <x v="0"/>
    <x v="0"/>
    <x v="0"/>
    <s v="Y"/>
    <s v="ANNUAL"/>
    <x v="0"/>
    <x v="2"/>
    <x v="0"/>
    <x v="0"/>
    <x v="0"/>
    <x v="0"/>
  </r>
  <r>
    <s v="1300 Yates Street"/>
    <s v="Pacific Cove"/>
    <m/>
    <n v="55"/>
    <s v="Victoria, BC"/>
    <x v="7"/>
    <x v="0"/>
    <x v="121"/>
    <x v="10"/>
    <x v="2"/>
    <x v="0"/>
    <x v="0"/>
    <x v="0"/>
    <x v="0"/>
    <s v="Y"/>
    <s v="X"/>
    <x v="0"/>
    <x v="0"/>
    <x v="0"/>
    <x v="0"/>
    <x v="0"/>
    <x v="0"/>
  </r>
  <r>
    <s v="1301 Fort Street"/>
    <s v="Proline"/>
    <m/>
    <n v="55"/>
    <s v="Victoria, BC"/>
    <x v="51"/>
    <x v="0"/>
    <x v="122"/>
    <x v="8"/>
    <x v="9"/>
    <x v="0"/>
    <x v="0"/>
    <x v="0"/>
    <x v="0"/>
    <s v="Y"/>
    <s v="Y"/>
    <x v="0"/>
    <x v="0"/>
    <x v="0"/>
    <x v="0"/>
    <x v="0"/>
    <x v="0"/>
  </r>
  <r>
    <s v="1301 Pandora"/>
    <s v="Devon Properties"/>
    <m/>
    <n v="50"/>
    <s v="Victoria, BC"/>
    <x v="4"/>
    <x v="0"/>
    <x v="123"/>
    <x v="10"/>
    <x v="10"/>
    <x v="0"/>
    <x v="0"/>
    <x v="0"/>
    <x v="2"/>
    <s v="Y"/>
    <s v="Y"/>
    <x v="0"/>
    <x v="0"/>
    <x v="0"/>
    <x v="0"/>
    <x v="0"/>
    <x v="0"/>
  </r>
  <r>
    <s v="1308-1312 Douglas Street"/>
    <s v="Exchequer"/>
    <m/>
    <n v="50"/>
    <s v="Victoria, BC"/>
    <x v="4"/>
    <x v="0"/>
    <x v="124"/>
    <x v="18"/>
    <x v="0"/>
    <x v="0"/>
    <x v="0"/>
    <x v="0"/>
    <x v="0"/>
    <s v="Y"/>
    <s v="Y"/>
    <x v="0"/>
    <x v="3"/>
    <x v="0"/>
    <x v="0"/>
    <x v="0"/>
    <x v="0"/>
  </r>
  <r>
    <s v="131 Gorge Road E"/>
    <s v="Belmont Properties"/>
    <s v="months on invoice_x000a_"/>
    <n v="55"/>
    <s v="Victoria, BC"/>
    <x v="18"/>
    <x v="0"/>
    <x v="119"/>
    <x v="17"/>
    <x v="1"/>
    <x v="0"/>
    <x v="0"/>
    <x v="0"/>
    <x v="0"/>
    <s v="Y"/>
    <s v="Y"/>
    <x v="0"/>
    <x v="3"/>
    <x v="0"/>
    <x v="0"/>
    <x v="0"/>
    <x v="0"/>
  </r>
  <r>
    <s v="1312 Beach Drive"/>
    <s v="South Island"/>
    <m/>
    <n v="50"/>
    <s v="Oak Bay, BC"/>
    <x v="9"/>
    <x v="0"/>
    <x v="125"/>
    <x v="16"/>
    <x v="0"/>
    <x v="0"/>
    <x v="0"/>
    <x v="0"/>
    <x v="0"/>
    <s v="ANNUAL"/>
    <s v="Y"/>
    <x v="0"/>
    <x v="0"/>
    <x v="0"/>
    <x v="0"/>
    <x v="0"/>
    <x v="0"/>
  </r>
  <r>
    <s v="1312 Blanshard Street"/>
    <s v="Richmond Property Group"/>
    <m/>
    <n v="55"/>
    <s v="Victoria, BC"/>
    <x v="52"/>
    <x v="0"/>
    <x v="126"/>
    <x v="18"/>
    <x v="1"/>
    <x v="0"/>
    <x v="0"/>
    <x v="0"/>
    <x v="0"/>
    <s v="Y"/>
    <s v="Y"/>
    <x v="2"/>
    <x v="2"/>
    <x v="0"/>
    <x v="0"/>
    <x v="0"/>
    <x v="0"/>
  </r>
  <r>
    <s v="1317 Hillside"/>
    <s v="Vince Collard"/>
    <m/>
    <n v="55"/>
    <s v="Victoria, BC"/>
    <x v="53"/>
    <x v="0"/>
    <x v="127"/>
    <x v="6"/>
    <x v="7"/>
    <x v="0"/>
    <x v="0"/>
    <x v="1"/>
    <x v="0"/>
    <s v="Y"/>
    <s v="Y"/>
    <x v="0"/>
    <x v="0"/>
    <x v="0"/>
    <x v="0"/>
    <x v="0"/>
    <x v="0"/>
  </r>
  <r>
    <s v="1319 Newport Avenue"/>
    <s v="Christiane Selenz"/>
    <m/>
    <n v="65"/>
    <s v="Oak Bay, BC"/>
    <x v="54"/>
    <x v="0"/>
    <x v="128"/>
    <x v="16"/>
    <x v="8"/>
    <x v="0"/>
    <x v="0"/>
    <x v="0"/>
    <x v="0"/>
    <s v="Y"/>
    <s v="Y"/>
    <x v="0"/>
    <x v="3"/>
    <x v="0"/>
    <x v="0"/>
    <x v="0"/>
    <x v="0"/>
  </r>
  <r>
    <s v="1320 Rockland Avenue"/>
    <s v="Brown Bros."/>
    <s v="We missed doing this during merger. Re-added to MBT in Dec/23"/>
    <n v="50"/>
    <s v="Victoria, BC"/>
    <x v="55"/>
    <x v="0"/>
    <x v="129"/>
    <x v="7"/>
    <x v="11"/>
    <x v="0"/>
    <x v="0"/>
    <x v="0"/>
    <x v="0"/>
    <s v="Y"/>
    <s v="ANNUAL"/>
    <x v="0"/>
    <x v="0"/>
    <x v="0"/>
    <x v="0"/>
    <x v="0"/>
    <x v="0"/>
  </r>
  <r>
    <s v="1321 Fernwood Road"/>
    <s v="Victoria Native Friendship Centre"/>
    <m/>
    <n v="75"/>
    <s v="Victoria, BC"/>
    <x v="30"/>
    <x v="0"/>
    <x v="130"/>
    <x v="10"/>
    <x v="7"/>
    <x v="1"/>
    <x v="1"/>
    <x v="2"/>
    <x v="1"/>
    <s v="X"/>
    <s v="Y"/>
    <x v="0"/>
    <x v="0"/>
    <x v="0"/>
    <x v="0"/>
    <x v="0"/>
    <x v="0"/>
  </r>
  <r>
    <s v="1322 Blanshard Street"/>
    <s v="Devon Properties"/>
    <m/>
    <n v="50"/>
    <s v="Victoria, BC"/>
    <x v="4"/>
    <x v="0"/>
    <x v="131"/>
    <x v="18"/>
    <x v="0"/>
    <x v="0"/>
    <x v="0"/>
    <x v="0"/>
    <x v="0"/>
    <s v="ANNUAL"/>
    <s v="Y"/>
    <x v="0"/>
    <x v="2"/>
    <x v="0"/>
    <x v="0"/>
    <x v="0"/>
    <x v="0"/>
  </r>
  <r>
    <s v="1325 Franklin Terrace"/>
    <s v="Newport Property Management"/>
    <m/>
    <n v="50"/>
    <s v="Victoria, BC"/>
    <x v="9"/>
    <x v="0"/>
    <x v="132"/>
    <x v="8"/>
    <x v="4"/>
    <x v="0"/>
    <x v="0"/>
    <x v="0"/>
    <x v="0"/>
    <s v="Y"/>
    <s v="Y"/>
    <x v="0"/>
    <x v="0"/>
    <x v="1"/>
    <x v="0"/>
    <x v="0"/>
    <x v="0"/>
  </r>
  <r>
    <s v="1325 Government Street"/>
    <s v="Wing Lee Holdings Ltd."/>
    <m/>
    <n v="65"/>
    <s v="Victoria, BC"/>
    <x v="30"/>
    <x v="0"/>
    <x v="133"/>
    <x v="18"/>
    <x v="10"/>
    <x v="1"/>
    <x v="1"/>
    <x v="2"/>
    <x v="1"/>
    <s v="X"/>
    <s v="Y"/>
    <x v="1"/>
    <x v="2"/>
    <x v="0"/>
    <x v="0"/>
    <x v="0"/>
    <x v="0"/>
  </r>
  <r>
    <s v="133 Gorge Road E"/>
    <s v="Belmont Properties"/>
    <s v="months on invoice"/>
    <n v="50"/>
    <s v="Victoria, BC"/>
    <x v="18"/>
    <x v="1"/>
    <x v="134"/>
    <x v="12"/>
    <x v="1"/>
    <x v="1"/>
    <x v="1"/>
    <x v="2"/>
    <x v="1"/>
    <s v="X"/>
    <s v="X"/>
    <x v="1"/>
    <x v="2"/>
    <x v="0"/>
    <x v="0"/>
    <x v="0"/>
    <x v="0"/>
  </r>
  <r>
    <s v="1337 Saunders Street"/>
    <s v="Belmont Properties"/>
    <s v="months on invoice_x000a_"/>
    <n v="55"/>
    <s v="Esquimalt, BC"/>
    <x v="20"/>
    <x v="0"/>
    <x v="135"/>
    <x v="1"/>
    <x v="2"/>
    <x v="0"/>
    <x v="0"/>
    <x v="0"/>
    <x v="0"/>
    <s v="Y"/>
    <s v="Y"/>
    <x v="0"/>
    <x v="0"/>
    <x v="0"/>
    <x v="0"/>
    <x v="0"/>
    <x v="0"/>
  </r>
  <r>
    <s v="1340 Sussex Road"/>
    <s v="Belmont Properties"/>
    <s v="months on invoice_x000a_"/>
    <n v="55"/>
    <s v="Esquimalt, BC"/>
    <x v="18"/>
    <x v="0"/>
    <x v="136"/>
    <x v="1"/>
    <x v="6"/>
    <x v="0"/>
    <x v="0"/>
    <x v="0"/>
    <x v="0"/>
    <s v="ANNUAL"/>
    <s v="Y"/>
    <x v="0"/>
    <x v="0"/>
    <x v="0"/>
    <x v="0"/>
    <x v="0"/>
    <x v="0"/>
  </r>
  <r>
    <s v="135 Gorge Road E"/>
    <s v="Belmont Properties"/>
    <s v="months on invoice_x000a_"/>
    <n v="55"/>
    <s v="Victoria, BC"/>
    <x v="18"/>
    <x v="0"/>
    <x v="119"/>
    <x v="17"/>
    <x v="1"/>
    <x v="0"/>
    <x v="0"/>
    <x v="0"/>
    <x v="0"/>
    <s v="Y"/>
    <s v="Y"/>
    <x v="0"/>
    <x v="3"/>
    <x v="0"/>
    <x v="0"/>
    <x v="0"/>
    <x v="0"/>
  </r>
  <r>
    <s v="1350 Stanley Avenue"/>
    <s v="Capital West"/>
    <m/>
    <n v="60"/>
    <s v="Victoria, BC"/>
    <x v="24"/>
    <x v="0"/>
    <x v="137"/>
    <x v="10"/>
    <x v="7"/>
    <x v="0"/>
    <x v="0"/>
    <x v="0"/>
    <x v="0"/>
    <s v="Y"/>
    <s v="Y"/>
    <x v="0"/>
    <x v="3"/>
    <x v="0"/>
    <x v="0"/>
    <x v="0"/>
    <x v="0"/>
  </r>
  <r>
    <s v="1354 Craigdarroch Road"/>
    <s v="Newport Property management"/>
    <m/>
    <n v="50"/>
    <s v="Esquimalt, BC"/>
    <x v="9"/>
    <x v="0"/>
    <x v="138"/>
    <x v="6"/>
    <x v="0"/>
    <x v="0"/>
    <x v="0"/>
    <x v="0"/>
    <x v="0"/>
    <s v="ANNUAL"/>
    <s v="Y"/>
    <x v="0"/>
    <x v="0"/>
    <x v="0"/>
    <x v="0"/>
    <x v="0"/>
    <x v="0"/>
  </r>
  <r>
    <s v="1368 Pandora Avenue"/>
    <s v="Capital West"/>
    <m/>
    <n v="60"/>
    <s v="Victoria, BC"/>
    <x v="24"/>
    <x v="0"/>
    <x v="139"/>
    <x v="11"/>
    <x v="2"/>
    <x v="0"/>
    <x v="0"/>
    <x v="0"/>
    <x v="0"/>
    <s v="Y"/>
    <s v="Y"/>
    <x v="0"/>
    <x v="0"/>
    <x v="0"/>
    <x v="0"/>
    <x v="0"/>
    <x v="0"/>
  </r>
  <r>
    <s v="1369 Mitchell Street"/>
    <s v="Oak Bay United Church"/>
    <m/>
    <n v="55"/>
    <s v="Oak Bay, BC"/>
    <x v="56"/>
    <x v="0"/>
    <x v="140"/>
    <x v="16"/>
    <x v="5"/>
    <x v="2"/>
    <x v="0"/>
    <x v="0"/>
    <x v="0"/>
    <s v="Y"/>
    <s v="Y"/>
    <x v="0"/>
    <x v="0"/>
    <x v="0"/>
    <x v="0"/>
    <x v="0"/>
    <x v="0"/>
  </r>
  <r>
    <s v="1392 Rockland Avenue"/>
    <s v="Gibraltar "/>
    <m/>
    <n v="50"/>
    <s v="Victoria, BC"/>
    <x v="9"/>
    <x v="0"/>
    <x v="141"/>
    <x v="6"/>
    <x v="4"/>
    <x v="0"/>
    <x v="0"/>
    <x v="0"/>
    <x v="0"/>
    <s v="Y"/>
    <s v="Y"/>
    <x v="0"/>
    <x v="0"/>
    <x v="0"/>
    <x v="0"/>
    <x v="0"/>
    <x v="0"/>
  </r>
  <r>
    <s v="1399 Stanley Avenue"/>
    <s v="Belmont Properties"/>
    <s v="months on invoice_x000a_3 months free between August / October 2025 - Projects"/>
    <n v="55"/>
    <s v="Victoria, BC"/>
    <x v="18"/>
    <x v="0"/>
    <x v="142"/>
    <x v="10"/>
    <x v="8"/>
    <x v="0"/>
    <x v="0"/>
    <x v="0"/>
    <x v="0"/>
    <s v="Y"/>
    <s v="Y"/>
    <x v="0"/>
    <x v="1"/>
    <x v="0"/>
    <x v="0"/>
    <x v="0"/>
    <x v="0"/>
  </r>
  <r>
    <s v="1400 Beach Drive"/>
    <s v="Capital West"/>
    <m/>
    <n v="60"/>
    <s v="Oak Bay, BC"/>
    <x v="24"/>
    <x v="0"/>
    <x v="143"/>
    <x v="16"/>
    <x v="2"/>
    <x v="0"/>
    <x v="0"/>
    <x v="0"/>
    <x v="0"/>
    <s v="Y"/>
    <s v="Y"/>
    <x v="0"/>
    <x v="0"/>
    <x v="0"/>
    <x v="0"/>
    <x v="0"/>
    <x v="0"/>
  </r>
  <r>
    <s v="1400 Quadra Street"/>
    <s v="Starlight Properties c/o Devon Properties Ltd."/>
    <s v="Kane sent an email about the by inhibit situation. Put on hold. 26 June 2025"/>
    <n v="125"/>
    <s v="Victoria, BC"/>
    <x v="57"/>
    <x v="0"/>
    <x v="144"/>
    <x v="10"/>
    <x v="7"/>
    <x v="1"/>
    <x v="1"/>
    <x v="2"/>
    <x v="1"/>
    <s v="Y"/>
    <s v="Y"/>
    <x v="1"/>
    <x v="0"/>
    <x v="0"/>
    <x v="0"/>
    <x v="0"/>
    <x v="0"/>
  </r>
  <r>
    <s v="1407 Fort Street"/>
    <s v="Proline"/>
    <m/>
    <n v="55"/>
    <s v="Victoria, BC"/>
    <x v="51"/>
    <x v="0"/>
    <x v="145"/>
    <x v="10"/>
    <x v="9"/>
    <x v="0"/>
    <x v="0"/>
    <x v="0"/>
    <x v="0"/>
    <s v="Y"/>
    <s v="X"/>
    <x v="1"/>
    <x v="1"/>
    <x v="0"/>
    <x v="0"/>
    <x v="0"/>
    <x v="0"/>
  </r>
  <r>
    <s v="1407 Government Street"/>
    <s v="South Island Property Mgmt"/>
    <m/>
    <n v="55"/>
    <s v="Victoria, BC"/>
    <x v="58"/>
    <x v="0"/>
    <x v="146"/>
    <x v="18"/>
    <x v="1"/>
    <x v="0"/>
    <x v="0"/>
    <x v="0"/>
    <x v="0"/>
    <s v="ANNUAL"/>
    <s v="Y"/>
    <x v="0"/>
    <x v="2"/>
    <x v="0"/>
    <x v="0"/>
    <x v="0"/>
    <x v="0"/>
  </r>
  <r>
    <s v="1410 Fort Street"/>
    <s v="Devon"/>
    <m/>
    <n v="55"/>
    <s v="Victoria, BC"/>
    <x v="0"/>
    <x v="0"/>
    <x v="147"/>
    <x v="8"/>
    <x v="11"/>
    <x v="0"/>
    <x v="0"/>
    <x v="0"/>
    <x v="0"/>
    <s v="Y"/>
    <s v="Y"/>
    <x v="0"/>
    <x v="3"/>
    <x v="0"/>
    <x v="0"/>
    <x v="0"/>
    <x v="0"/>
  </r>
  <r>
    <s v="1414 Hillside Avenue"/>
    <s v="Brown Bros."/>
    <m/>
    <n v="50"/>
    <s v="Victoria, BC"/>
    <x v="9"/>
    <x v="0"/>
    <x v="148"/>
    <x v="2"/>
    <x v="1"/>
    <x v="0"/>
    <x v="0"/>
    <x v="0"/>
    <x v="0"/>
    <s v="Y"/>
    <s v="ANNUAL"/>
    <x v="0"/>
    <x v="0"/>
    <x v="0"/>
    <x v="0"/>
    <x v="0"/>
    <x v="0"/>
  </r>
  <r>
    <s v="1419 Fort Street"/>
    <s v="Newport Property"/>
    <m/>
    <n v="65"/>
    <s v="Victoria, BC"/>
    <x v="9"/>
    <x v="0"/>
    <x v="62"/>
    <x v="6"/>
    <x v="11"/>
    <x v="0"/>
    <x v="0"/>
    <x v="0"/>
    <x v="0"/>
    <s v="Y"/>
    <s v="Y"/>
    <x v="2"/>
    <x v="0"/>
    <x v="0"/>
    <x v="0"/>
    <x v="0"/>
    <x v="0"/>
  </r>
  <r>
    <s v="1419 Stadacona Avenue &amp; 1545 Pandora Avenue"/>
    <s v="Gibraltar + Colliers"/>
    <m/>
    <n v="55"/>
    <s v="Victoria, BC"/>
    <x v="59"/>
    <x v="0"/>
    <x v="149"/>
    <x v="11"/>
    <x v="0"/>
    <x v="0"/>
    <x v="0"/>
    <x v="0"/>
    <x v="0"/>
    <s v="Y"/>
    <s v="Y"/>
    <x v="0"/>
    <x v="0"/>
    <x v="1"/>
    <x v="0"/>
    <x v="0"/>
    <x v="0"/>
  </r>
  <r>
    <s v="1430 Stadacona Avenue"/>
    <s v="Starlight/Devon"/>
    <m/>
    <n v="60"/>
    <s v="Victoria, BC"/>
    <x v="9"/>
    <x v="0"/>
    <x v="150"/>
    <x v="6"/>
    <x v="12"/>
    <x v="0"/>
    <x v="0"/>
    <x v="0"/>
    <x v="0"/>
    <s v="X"/>
    <s v="Y"/>
    <x v="0"/>
    <x v="0"/>
    <x v="0"/>
    <x v="0"/>
    <x v="0"/>
    <x v="0"/>
  </r>
  <r>
    <s v="1433 Faircliff Lane"/>
    <s v="Gibraltar "/>
    <m/>
    <n v="55"/>
    <s v="Victoria, BC"/>
    <x v="60"/>
    <x v="0"/>
    <x v="151"/>
    <x v="16"/>
    <x v="9"/>
    <x v="0"/>
    <x v="0"/>
    <x v="0"/>
    <x v="0"/>
    <s v="Y"/>
    <s v="Y"/>
    <x v="0"/>
    <x v="0"/>
    <x v="1"/>
    <x v="0"/>
    <x v="0"/>
    <x v="0"/>
  </r>
  <r>
    <s v="1435 Elford Street"/>
    <s v="TPM Management"/>
    <m/>
    <n v="65"/>
    <s v="Victoria, BC"/>
    <x v="9"/>
    <x v="0"/>
    <x v="152"/>
    <x v="6"/>
    <x v="11"/>
    <x v="0"/>
    <x v="0"/>
    <x v="0"/>
    <x v="0"/>
    <s v="Y"/>
    <s v="Y"/>
    <x v="0"/>
    <x v="0"/>
    <x v="0"/>
    <x v="0"/>
    <x v="0"/>
    <x v="0"/>
  </r>
  <r>
    <s v="1436 Harrison Street                                                       "/>
    <s v="Firm Management"/>
    <m/>
    <n v="55"/>
    <s v="Victoria, BC"/>
    <x v="50"/>
    <x v="0"/>
    <x v="153"/>
    <x v="10"/>
    <x v="7"/>
    <x v="0"/>
    <x v="0"/>
    <x v="1"/>
    <x v="0"/>
    <s v="Y"/>
    <s v="Y"/>
    <x v="0"/>
    <x v="0"/>
    <x v="0"/>
    <x v="0"/>
    <x v="0"/>
    <x v="0"/>
  </r>
  <r>
    <s v="1445 Fort Street"/>
    <s v="Brown Bros."/>
    <m/>
    <n v="50"/>
    <s v="Victoria, BC"/>
    <x v="4"/>
    <x v="0"/>
    <x v="154"/>
    <x v="10"/>
    <x v="5"/>
    <x v="2"/>
    <x v="0"/>
    <x v="0"/>
    <x v="0"/>
    <s v="Y"/>
    <s v="Y"/>
    <x v="0"/>
    <x v="0"/>
    <x v="0"/>
    <x v="0"/>
    <x v="0"/>
    <x v="0"/>
  </r>
  <r>
    <s v="146 Clarence Street"/>
    <s v="Century 21 "/>
    <m/>
    <n v="50"/>
    <s v="Victoria, BC"/>
    <x v="4"/>
    <x v="0"/>
    <x v="155"/>
    <x v="9"/>
    <x v="4"/>
    <x v="0"/>
    <x v="0"/>
    <x v="0"/>
    <x v="0"/>
    <s v="Y"/>
    <s v="Y"/>
    <x v="0"/>
    <x v="2"/>
    <x v="0"/>
    <x v="0"/>
    <x v="0"/>
    <x v="0"/>
  </r>
  <r>
    <s v="1461 Blanshard Street"/>
    <s v="Congregation Emanu-el"/>
    <m/>
    <n v="60"/>
    <s v="Victoria, BC"/>
    <x v="55"/>
    <x v="0"/>
    <x v="156"/>
    <x v="10"/>
    <x v="5"/>
    <x v="3"/>
    <x v="0"/>
    <x v="0"/>
    <x v="0"/>
    <s v="Y"/>
    <s v="Y"/>
    <x v="1"/>
    <x v="1"/>
    <x v="0"/>
    <x v="0"/>
    <x v="0"/>
    <x v="0"/>
  </r>
  <r>
    <s v="1465 Fort Street"/>
    <s v="Brown Brothers Property Management"/>
    <m/>
    <n v="75"/>
    <s v="Victoria, BC"/>
    <x v="5"/>
    <x v="0"/>
    <x v="157"/>
    <x v="6"/>
    <x v="6"/>
    <x v="1"/>
    <x v="1"/>
    <x v="2"/>
    <x v="1"/>
    <s v="X"/>
    <s v="X"/>
    <x v="0"/>
    <x v="0"/>
    <x v="0"/>
    <x v="0"/>
    <x v="0"/>
    <x v="0"/>
  </r>
  <r>
    <s v="1483 Douglas Street"/>
    <s v="Porte Realty"/>
    <m/>
    <n v="55"/>
    <s v="Victoria, BC"/>
    <x v="61"/>
    <x v="0"/>
    <x v="158"/>
    <x v="18"/>
    <x v="0"/>
    <x v="0"/>
    <x v="0"/>
    <x v="0"/>
    <x v="0"/>
    <s v="ANNUAL"/>
    <s v="Y"/>
    <x v="0"/>
    <x v="2"/>
    <x v="0"/>
    <x v="0"/>
    <x v="0"/>
    <x v="0"/>
  </r>
  <r>
    <s v="1485 Fort Street"/>
    <s v="Peter Hejjas"/>
    <m/>
    <n v="65"/>
    <s v="Victoria, BC"/>
    <x v="9"/>
    <x v="0"/>
    <x v="159"/>
    <x v="6"/>
    <x v="5"/>
    <x v="0"/>
    <x v="0"/>
    <x v="0"/>
    <x v="2"/>
    <s v="Y"/>
    <s v="Y"/>
    <x v="0"/>
    <x v="0"/>
    <x v="0"/>
    <x v="0"/>
    <x v="0"/>
    <x v="0"/>
  </r>
  <r>
    <s v="1488 Cook Street"/>
    <s v="Centurion Properties"/>
    <s v="Month on invoice"/>
    <n v="85"/>
    <s v="Victoria, BC"/>
    <x v="4"/>
    <x v="0"/>
    <x v="160"/>
    <x v="10"/>
    <x v="10"/>
    <x v="0"/>
    <x v="0"/>
    <x v="0"/>
    <x v="0"/>
    <s v="ANNUAL"/>
    <s v="X"/>
    <x v="0"/>
    <x v="0"/>
    <x v="0"/>
    <x v="0"/>
    <x v="0"/>
    <x v="0"/>
  </r>
  <r>
    <s v="1490 Garnet Road"/>
    <s v="Complete Residential"/>
    <m/>
    <n v="55"/>
    <s v="Saanich, BC"/>
    <x v="62"/>
    <x v="0"/>
    <x v="161"/>
    <x v="0"/>
    <x v="3"/>
    <x v="0"/>
    <x v="2"/>
    <x v="0"/>
    <x v="0"/>
    <s v="Y"/>
    <s v="Y"/>
    <x v="0"/>
    <x v="0"/>
    <x v="0"/>
    <x v="0"/>
    <x v="0"/>
    <x v="0"/>
  </r>
  <r>
    <s v="1495 Admirals Road"/>
    <s v="Thrifty Foods"/>
    <s v="Invoice Monthly starting Apr. 1/21 @ $275 (no TC06)  _x000a_Inv.23882 - Mar.31/21 @ $55 + TC06"/>
    <n v="275"/>
    <s v="Esquimalt, BC"/>
    <x v="63"/>
    <x v="0"/>
    <x v="93"/>
    <x v="19"/>
    <x v="2"/>
    <x v="0"/>
    <x v="0"/>
    <x v="0"/>
    <x v="0"/>
    <s v="Y"/>
    <s v="Y"/>
    <x v="0"/>
    <x v="2"/>
    <x v="0"/>
    <x v="0"/>
    <x v="0"/>
    <x v="0"/>
  </r>
  <r>
    <s v="1501 Laurel Lane"/>
    <s v="SRL Fire Protection"/>
    <m/>
    <n v="55"/>
    <s v="Victoria, BC"/>
    <x v="50"/>
    <x v="0"/>
    <x v="162"/>
    <x v="7"/>
    <x v="11"/>
    <x v="0"/>
    <x v="0"/>
    <x v="0"/>
    <x v="0"/>
    <s v="Y"/>
    <s v="Y"/>
    <x v="2"/>
    <x v="0"/>
    <x v="0"/>
    <x v="0"/>
    <x v="0"/>
    <x v="0"/>
  </r>
  <r>
    <s v="1505 Belcher Avenue"/>
    <s v="Brown Bros."/>
    <m/>
    <n v="50"/>
    <s v="Victoria, BC"/>
    <x v="4"/>
    <x v="0"/>
    <x v="163"/>
    <x v="20"/>
    <x v="8"/>
    <x v="0"/>
    <x v="0"/>
    <x v="0"/>
    <x v="0"/>
    <s v="Y"/>
    <s v="Y"/>
    <x v="0"/>
    <x v="3"/>
    <x v="0"/>
    <x v="0"/>
    <x v="0"/>
    <x v="0"/>
  </r>
  <r>
    <s v="1505 Morrison Street"/>
    <s v="Newport Property management"/>
    <m/>
    <n v="50"/>
    <s v="Victoria, BC"/>
    <x v="9"/>
    <x v="0"/>
    <x v="164"/>
    <x v="6"/>
    <x v="3"/>
    <x v="0"/>
    <x v="2"/>
    <x v="0"/>
    <x v="0"/>
    <s v="Y"/>
    <s v="Y"/>
    <x v="0"/>
    <x v="0"/>
    <x v="0"/>
    <x v="0"/>
    <x v="0"/>
    <x v="0"/>
  </r>
  <r>
    <s v="151 St. Andrews Street"/>
    <s v="Devon Properties"/>
    <m/>
    <n v="50"/>
    <s v="Victoria, BC"/>
    <x v="4"/>
    <x v="0"/>
    <x v="165"/>
    <x v="5"/>
    <x v="11"/>
    <x v="0"/>
    <x v="0"/>
    <x v="0"/>
    <x v="0"/>
    <s v="Y"/>
    <s v="Y"/>
    <x v="2"/>
    <x v="2"/>
    <x v="0"/>
    <x v="0"/>
    <x v="0"/>
    <x v="0"/>
  </r>
  <r>
    <s v="1510 Hillside Avenue"/>
    <s v="South Island Property Mgmt"/>
    <m/>
    <n v="55"/>
    <s v="Victoria, BC"/>
    <x v="9"/>
    <x v="0"/>
    <x v="166"/>
    <x v="2"/>
    <x v="8"/>
    <x v="0"/>
    <x v="0"/>
    <x v="0"/>
    <x v="0"/>
    <s v="Y"/>
    <s v="Y"/>
    <x v="0"/>
    <x v="0"/>
    <x v="0"/>
    <x v="0"/>
    <x v="0"/>
    <x v="0"/>
  </r>
  <r>
    <s v="1510 Jubilee Avenue"/>
    <s v="Pemberton Holmes"/>
    <m/>
    <n v="50"/>
    <s v="Victoria, BC"/>
    <x v="9"/>
    <x v="0"/>
    <x v="167"/>
    <x v="6"/>
    <x v="11"/>
    <x v="0"/>
    <x v="0"/>
    <x v="0"/>
    <x v="0"/>
    <s v="Y"/>
    <s v="Y"/>
    <x v="2"/>
    <x v="0"/>
    <x v="0"/>
    <x v="0"/>
    <x v="0"/>
    <x v="0"/>
  </r>
  <r>
    <s v="1512 Keating Cross Road"/>
    <s v="Central Saanich Municipality"/>
    <s v="$65/month (A).  _x000a_PO &amp; Months Required "/>
    <n v="65"/>
    <s v="Saanichton, BC"/>
    <x v="64"/>
    <x v="0"/>
    <x v="168"/>
    <x v="13"/>
    <x v="1"/>
    <x v="0"/>
    <x v="0"/>
    <x v="0"/>
    <x v="0"/>
    <s v="Y"/>
    <s v="Y"/>
    <x v="2"/>
    <x v="0"/>
    <x v="2"/>
    <x v="0"/>
    <x v="0"/>
    <x v="0"/>
  </r>
  <r>
    <s v="1520 Belcher Avenue"/>
    <s v="Pemberton Holmes"/>
    <s v="Free of charge for 3 months after September 2025 - Projects"/>
    <n v="50"/>
    <s v="Victoria, BC"/>
    <x v="4"/>
    <x v="0"/>
    <x v="169"/>
    <x v="20"/>
    <x v="7"/>
    <x v="0"/>
    <x v="0"/>
    <x v="1"/>
    <x v="0"/>
    <s v="Y"/>
    <s v="X"/>
    <x v="1"/>
    <x v="1"/>
    <x v="0"/>
    <x v="0"/>
    <x v="0"/>
    <x v="0"/>
  </r>
  <r>
    <s v="1520 Jubilee Avenue"/>
    <s v="Pemberton Holmes"/>
    <m/>
    <n v="50"/>
    <s v="Victoria, BC"/>
    <x v="4"/>
    <x v="0"/>
    <x v="170"/>
    <x v="20"/>
    <x v="1"/>
    <x v="0"/>
    <x v="0"/>
    <x v="0"/>
    <x v="0"/>
    <s v="Y"/>
    <s v="ANNUAL"/>
    <x v="0"/>
    <x v="2"/>
    <x v="0"/>
    <x v="0"/>
    <x v="0"/>
    <x v="0"/>
  </r>
  <r>
    <s v="1527 Cedar Hill Cross Road"/>
    <s v="Devon Properties"/>
    <m/>
    <n v="50"/>
    <s v="Victoria, BC"/>
    <x v="4"/>
    <x v="0"/>
    <x v="171"/>
    <x v="2"/>
    <x v="9"/>
    <x v="0"/>
    <x v="0"/>
    <x v="0"/>
    <x v="0"/>
    <s v="Y"/>
    <s v="Y"/>
    <x v="1"/>
    <x v="0"/>
    <x v="0"/>
    <x v="0"/>
    <x v="0"/>
    <x v="0"/>
  </r>
  <r>
    <s v="1527 Fort Street"/>
    <s v="Pemberton Holmes Ltd."/>
    <m/>
    <n v="65"/>
    <s v="Victoria, BC"/>
    <x v="65"/>
    <x v="0"/>
    <x v="172"/>
    <x v="6"/>
    <x v="11"/>
    <x v="1"/>
    <x v="1"/>
    <x v="0"/>
    <x v="0"/>
    <s v="Y"/>
    <s v="Y"/>
    <x v="0"/>
    <x v="3"/>
    <x v="0"/>
    <x v="0"/>
    <x v="0"/>
    <x v="0"/>
  </r>
  <r>
    <s v="1530 Belcher Avenue"/>
    <s v="Newport      Bornemann"/>
    <m/>
    <n v="50"/>
    <s v="Victoria, BC"/>
    <x v="4"/>
    <x v="1"/>
    <x v="173"/>
    <x v="12"/>
    <x v="2"/>
    <x v="0"/>
    <x v="1"/>
    <x v="2"/>
    <x v="1"/>
    <s v="X"/>
    <s v="X"/>
    <x v="1"/>
    <x v="2"/>
    <x v="0"/>
    <x v="0"/>
    <x v="0"/>
    <x v="0"/>
  </r>
  <r>
    <s v="1550 Richmond Road"/>
    <s v="Itziar Management"/>
    <m/>
    <n v="55"/>
    <s v="Victoria, BC"/>
    <x v="1"/>
    <x v="0"/>
    <x v="174"/>
    <x v="20"/>
    <x v="8"/>
    <x v="0"/>
    <x v="0"/>
    <x v="2"/>
    <x v="1"/>
    <s v="X"/>
    <s v="Y"/>
    <x v="0"/>
    <x v="3"/>
    <x v="0"/>
    <x v="0"/>
    <x v="0"/>
    <x v="0"/>
  </r>
  <r>
    <s v="1550 Stockton Crescent"/>
    <s v="Devon Properties"/>
    <m/>
    <n v="55"/>
    <s v="Victoria, BC"/>
    <x v="66"/>
    <x v="0"/>
    <x v="175"/>
    <x v="0"/>
    <x v="4"/>
    <x v="0"/>
    <x v="0"/>
    <x v="0"/>
    <x v="0"/>
    <s v="Y"/>
    <s v="Y"/>
    <x v="0"/>
    <x v="0"/>
    <x v="0"/>
    <x v="0"/>
    <x v="0"/>
    <x v="0"/>
  </r>
  <r>
    <s v="1555 Jubilee Avenue"/>
    <s v="Devon Properties"/>
    <m/>
    <n v="60"/>
    <s v="Victoria, BC"/>
    <x v="67"/>
    <x v="0"/>
    <x v="176"/>
    <x v="6"/>
    <x v="3"/>
    <x v="0"/>
    <x v="0"/>
    <x v="1"/>
    <x v="0"/>
    <s v="Y"/>
    <s v="Y"/>
    <x v="0"/>
    <x v="0"/>
    <x v="0"/>
    <x v="0"/>
    <x v="0"/>
    <x v="0"/>
  </r>
  <r>
    <s v="1555 Richmond Road"/>
    <s v="Devon Properties"/>
    <m/>
    <n v="50"/>
    <s v="Victoria, BC"/>
    <x v="4"/>
    <x v="0"/>
    <x v="177"/>
    <x v="20"/>
    <x v="9"/>
    <x v="0"/>
    <x v="0"/>
    <x v="0"/>
    <x v="0"/>
    <s v="Y"/>
    <s v="Y"/>
    <x v="0"/>
    <x v="2"/>
    <x v="0"/>
    <x v="0"/>
    <x v="0"/>
    <x v="0"/>
  </r>
  <r>
    <s v="1573/1575 Begbie Street"/>
    <s v="Devon Properties"/>
    <m/>
    <n v="50"/>
    <s v="Victoria, BC"/>
    <x v="4"/>
    <x v="0"/>
    <x v="178"/>
    <x v="11"/>
    <x v="0"/>
    <x v="0"/>
    <x v="0"/>
    <x v="0"/>
    <x v="0"/>
    <s v="Y"/>
    <s v="ANNUAL"/>
    <x v="0"/>
    <x v="1"/>
    <x v="0"/>
    <x v="0"/>
    <x v="0"/>
    <x v="0"/>
  </r>
  <r>
    <s v="1580 Hillside Avenue"/>
    <s v="Thrifty Foods"/>
    <s v="Invoice Monthly starting Apr. 1/21 @ $275 (no TC06)  "/>
    <n v="275"/>
    <s v="Victoria, BC"/>
    <x v="40"/>
    <x v="0"/>
    <x v="93"/>
    <x v="19"/>
    <x v="7"/>
    <x v="0"/>
    <x v="0"/>
    <x v="1"/>
    <x v="0"/>
    <s v="Y"/>
    <s v="Y"/>
    <x v="0"/>
    <x v="2"/>
    <x v="0"/>
    <x v="0"/>
    <x v="0"/>
    <x v="0"/>
  </r>
  <r>
    <s v="1581 Hillside Avenue"/>
    <s v="Brown Brothers Property Management"/>
    <m/>
    <n v="55"/>
    <s v="Victoria, BC"/>
    <x v="9"/>
    <x v="0"/>
    <x v="179"/>
    <x v="2"/>
    <x v="5"/>
    <x v="3"/>
    <x v="0"/>
    <x v="0"/>
    <x v="0"/>
    <s v="Y"/>
    <s v="Y"/>
    <x v="0"/>
    <x v="0"/>
    <x v="0"/>
    <x v="0"/>
    <x v="0"/>
    <x v="0"/>
  </r>
  <r>
    <s v="1585 Oak Bay Avenue"/>
    <s v="Pemberton Holmes"/>
    <m/>
    <n v="50"/>
    <s v="Oak Bay, BC"/>
    <x v="9"/>
    <x v="0"/>
    <x v="180"/>
    <x v="6"/>
    <x v="11"/>
    <x v="0"/>
    <x v="0"/>
    <x v="0"/>
    <x v="0"/>
    <s v="Y"/>
    <s v="Y"/>
    <x v="2"/>
    <x v="0"/>
    <x v="0"/>
    <x v="0"/>
    <x v="0"/>
    <x v="0"/>
  </r>
  <r>
    <s v="1590 Fairfield Road"/>
    <s v="Thrifty Foods"/>
    <s v="Invoice Monthly starting Apr. 1/21 @ $275 (no TC06)  _x000a_Inv.23883 - Dec.1/20-Mar.31/21 @ $55 + TC06"/>
    <n v="275"/>
    <s v="Victoria, BC"/>
    <x v="42"/>
    <x v="0"/>
    <x v="93"/>
    <x v="14"/>
    <x v="3"/>
    <x v="0"/>
    <x v="0"/>
    <x v="0"/>
    <x v="1"/>
    <s v="Y"/>
    <s v="Y"/>
    <x v="0"/>
    <x v="0"/>
    <x v="0"/>
    <x v="0"/>
    <x v="0"/>
    <x v="0"/>
  </r>
  <r>
    <s v="1595 Rockland Avenue"/>
    <s v="J Gordon Enterprises Ltd"/>
    <m/>
    <n v="55"/>
    <s v="Victoria, BC"/>
    <x v="68"/>
    <x v="0"/>
    <x v="181"/>
    <x v="6"/>
    <x v="10"/>
    <x v="0"/>
    <x v="0"/>
    <x v="0"/>
    <x v="0"/>
    <s v="ANNUAL"/>
    <s v="Y"/>
    <x v="0"/>
    <x v="0"/>
    <x v="0"/>
    <x v="0"/>
    <x v="0"/>
    <x v="0"/>
  </r>
  <r>
    <s v="160 Wilson Street"/>
    <s v="Proline"/>
    <m/>
    <n v="55"/>
    <s v="Victoria, BC"/>
    <x v="69"/>
    <x v="0"/>
    <x v="182"/>
    <x v="1"/>
    <x v="7"/>
    <x v="0"/>
    <x v="1"/>
    <x v="0"/>
    <x v="2"/>
    <s v="Y"/>
    <s v="Y"/>
    <x v="0"/>
    <x v="0"/>
    <x v="0"/>
    <x v="0"/>
    <x v="0"/>
    <x v="0"/>
  </r>
  <r>
    <s v="1612 Quadra Street"/>
    <s v="Yeung's Family Holdings"/>
    <s v="Apply credit from QB to invoices "/>
    <n v="65"/>
    <s v="Victoria, BC"/>
    <x v="9"/>
    <x v="0"/>
    <x v="183"/>
    <x v="8"/>
    <x v="0"/>
    <x v="0"/>
    <x v="0"/>
    <x v="0"/>
    <x v="0"/>
    <s v="ANNUAL"/>
    <s v="Y"/>
    <x v="0"/>
    <x v="0"/>
    <x v="0"/>
    <x v="0"/>
    <x v="0"/>
    <x v="0"/>
  </r>
  <r>
    <s v="1615 Belcher Avenue"/>
    <s v="Strata Plan VIS 457"/>
    <m/>
    <n v="65"/>
    <s v="Victoria, BC"/>
    <x v="10"/>
    <x v="0"/>
    <x v="184"/>
    <x v="20"/>
    <x v="10"/>
    <x v="1"/>
    <x v="0"/>
    <x v="0"/>
    <x v="2"/>
    <s v="Y"/>
    <s v="Y"/>
    <x v="0"/>
    <x v="2"/>
    <x v="0"/>
    <x v="0"/>
    <x v="0"/>
    <x v="0"/>
  </r>
  <r>
    <s v="1625 Richmond Road"/>
    <s v="Devon Properties"/>
    <m/>
    <n v="50"/>
    <s v="Victoria, BC"/>
    <x v="4"/>
    <x v="0"/>
    <x v="185"/>
    <x v="20"/>
    <x v="9"/>
    <x v="0"/>
    <x v="0"/>
    <x v="0"/>
    <x v="0"/>
    <s v="Y"/>
    <s v="X"/>
    <x v="0"/>
    <x v="2"/>
    <x v="0"/>
    <x v="0"/>
    <x v="0"/>
    <x v="0"/>
  </r>
  <r>
    <s v="1653 Oak Bay Ave"/>
    <s v="Century 21"/>
    <s v="*CREDIT ON QB* Accidentally billed July/23-Apr/24. Beginning MBT June/24"/>
    <n v="70"/>
    <s v="Victoria, BC"/>
    <x v="70"/>
    <x v="0"/>
    <x v="186"/>
    <x v="6"/>
    <x v="7"/>
    <x v="0"/>
    <x v="0"/>
    <x v="0"/>
    <x v="2"/>
    <s v="Y"/>
    <s v="Y"/>
    <x v="0"/>
    <x v="0"/>
    <x v="0"/>
    <x v="0"/>
    <x v="0"/>
    <x v="0"/>
  </r>
  <r>
    <s v="1655 Begbie Street"/>
    <s v="Proline"/>
    <m/>
    <n v="55"/>
    <s v="Victoria, BC"/>
    <x v="9"/>
    <x v="0"/>
    <x v="187"/>
    <x v="11"/>
    <x v="3"/>
    <x v="0"/>
    <x v="2"/>
    <x v="0"/>
    <x v="0"/>
    <s v="Y"/>
    <s v="Y"/>
    <x v="0"/>
    <x v="0"/>
    <x v="0"/>
    <x v="0"/>
    <x v="0"/>
    <x v="0"/>
  </r>
  <r>
    <s v="1655 Chambers Street"/>
    <s v="Pacific Cove Properties"/>
    <m/>
    <n v="65"/>
    <s v="Victoria, BC"/>
    <x v="29"/>
    <x v="0"/>
    <x v="188"/>
    <x v="11"/>
    <x v="10"/>
    <x v="0"/>
    <x v="0"/>
    <x v="0"/>
    <x v="2"/>
    <s v="Y"/>
    <s v="Y"/>
    <x v="0"/>
    <x v="0"/>
    <x v="0"/>
    <x v="0"/>
    <x v="0"/>
    <x v="0"/>
  </r>
  <r>
    <s v="1660 Fort Street"/>
    <s v="Century 21 "/>
    <m/>
    <n v="50"/>
    <s v="Victoria, BC"/>
    <x v="9"/>
    <x v="0"/>
    <x v="189"/>
    <x v="6"/>
    <x v="4"/>
    <x v="0"/>
    <x v="0"/>
    <x v="0"/>
    <x v="0"/>
    <s v="Y"/>
    <s v="Y"/>
    <x v="0"/>
    <x v="0"/>
    <x v="0"/>
    <x v="0"/>
    <x v="0"/>
    <x v="0"/>
  </r>
  <r>
    <s v="1669 Fairfield Road"/>
    <s v="Newport Property Management"/>
    <m/>
    <n v="50"/>
    <s v="Victoria, BC"/>
    <x v="9"/>
    <x v="0"/>
    <x v="190"/>
    <x v="6"/>
    <x v="0"/>
    <x v="0"/>
    <x v="0"/>
    <x v="0"/>
    <x v="0"/>
    <s v="ANNUAL"/>
    <s v="Y"/>
    <x v="0"/>
    <x v="0"/>
    <x v="0"/>
    <x v="0"/>
    <x v="0"/>
    <x v="0"/>
  </r>
  <r>
    <s v="1677 Hollywood Crescent"/>
    <s v="Newport Property"/>
    <m/>
    <n v="50"/>
    <s v="Victoria, BC"/>
    <x v="4"/>
    <x v="0"/>
    <x v="191"/>
    <x v="14"/>
    <x v="7"/>
    <x v="0"/>
    <x v="0"/>
    <x v="1"/>
    <x v="1"/>
    <s v="Y"/>
    <s v="Y"/>
    <x v="0"/>
    <x v="0"/>
    <x v="0"/>
    <x v="0"/>
    <x v="0"/>
    <x v="0"/>
  </r>
  <r>
    <s v="1678 Fort Street"/>
    <s v="Cascadia Comm. Solutions new late 2022) (was TPM Properties)"/>
    <m/>
    <n v="55"/>
    <s v="Victoria, BC"/>
    <x v="71"/>
    <x v="0"/>
    <x v="192"/>
    <x v="11"/>
    <x v="4"/>
    <x v="0"/>
    <x v="0"/>
    <x v="0"/>
    <x v="0"/>
    <s v="Y"/>
    <s v="Y"/>
    <x v="0"/>
    <x v="0"/>
    <x v="1"/>
    <x v="0"/>
    <x v="0"/>
    <x v="0"/>
  </r>
  <r>
    <s v="1720 Richmond Avenue"/>
    <s v="Proline"/>
    <m/>
    <n v="55"/>
    <s v="Victoria, BC"/>
    <x v="72"/>
    <x v="0"/>
    <x v="193"/>
    <x v="6"/>
    <x v="2"/>
    <x v="0"/>
    <x v="0"/>
    <x v="0"/>
    <x v="0"/>
    <s v="Y"/>
    <s v="Y"/>
    <x v="0"/>
    <x v="0"/>
    <x v="0"/>
    <x v="0"/>
    <x v="0"/>
    <x v="0"/>
  </r>
  <r>
    <s v="1721 Quadra Street"/>
    <s v="Strata Plan Vis 5799"/>
    <m/>
    <n v="55"/>
    <s v="Victoria, BC"/>
    <x v="73"/>
    <x v="0"/>
    <x v="194"/>
    <x v="11"/>
    <x v="7"/>
    <x v="0"/>
    <x v="0"/>
    <x v="0"/>
    <x v="0"/>
    <s v="ANNUAL"/>
    <s v="Y"/>
    <x v="0"/>
    <x v="0"/>
    <x v="0"/>
    <x v="0"/>
    <x v="0"/>
    <x v="0"/>
  </r>
  <r>
    <s v="1731 Cook Street"/>
    <s v="Tri-Eagle"/>
    <m/>
    <n v="50"/>
    <s v="Victoria, BC"/>
    <x v="4"/>
    <x v="0"/>
    <x v="195"/>
    <x v="11"/>
    <x v="11"/>
    <x v="0"/>
    <x v="0"/>
    <x v="0"/>
    <x v="0"/>
    <s v="Y"/>
    <s v="Y"/>
    <x v="2"/>
    <x v="0"/>
    <x v="0"/>
    <x v="0"/>
    <x v="0"/>
    <x v="0"/>
  </r>
  <r>
    <s v="1760 Fort Street"/>
    <s v="Pemberton Holmes"/>
    <m/>
    <n v="50"/>
    <s v="Victoria, BC"/>
    <x v="9"/>
    <x v="0"/>
    <x v="196"/>
    <x v="6"/>
    <x v="8"/>
    <x v="0"/>
    <x v="0"/>
    <x v="0"/>
    <x v="0"/>
    <s v="Y"/>
    <s v="Y"/>
    <x v="2"/>
    <x v="0"/>
    <x v="0"/>
    <x v="0"/>
    <x v="0"/>
    <x v="0"/>
  </r>
  <r>
    <s v="1791 Rockland Avenue"/>
    <s v="Devon Properties"/>
    <m/>
    <n v="50"/>
    <s v="Victoria, BC"/>
    <x v="4"/>
    <x v="0"/>
    <x v="197"/>
    <x v="20"/>
    <x v="7"/>
    <x v="0"/>
    <x v="2"/>
    <x v="0"/>
    <x v="0"/>
    <s v="Y"/>
    <s v="Y"/>
    <x v="0"/>
    <x v="2"/>
    <x v="0"/>
    <x v="0"/>
    <x v="0"/>
    <x v="0"/>
  </r>
  <r>
    <s v="1802-1826 Government Street"/>
    <s v="Devon Properties"/>
    <m/>
    <n v="50"/>
    <s v="Victoria, BC"/>
    <x v="4"/>
    <x v="0"/>
    <x v="198"/>
    <x v="18"/>
    <x v="10"/>
    <x v="0"/>
    <x v="0"/>
    <x v="0"/>
    <x v="2"/>
    <s v="Y"/>
    <s v="Y"/>
    <x v="0"/>
    <x v="2"/>
    <x v="0"/>
    <x v="0"/>
    <x v="0"/>
    <x v="0"/>
  </r>
  <r>
    <s v="1809 Hovey Road"/>
    <s v="Panorma Recreation Centre"/>
    <m/>
    <n v="65"/>
    <s v="Saanichton, BC"/>
    <x v="74"/>
    <x v="0"/>
    <x v="199"/>
    <x v="13"/>
    <x v="9"/>
    <x v="0"/>
    <x v="1"/>
    <x v="0"/>
    <x v="0"/>
    <s v="Y"/>
    <s v="Y"/>
    <x v="0"/>
    <x v="0"/>
    <x v="2"/>
    <x v="0"/>
    <x v="0"/>
    <x v="0"/>
  </r>
  <r>
    <s v="1821 Cook Street"/>
    <s v="Cornerstone"/>
    <m/>
    <n v="55"/>
    <s v="Victoria, BC"/>
    <x v="75"/>
    <x v="0"/>
    <x v="200"/>
    <x v="11"/>
    <x v="2"/>
    <x v="0"/>
    <x v="0"/>
    <x v="0"/>
    <x v="0"/>
    <s v="Y"/>
    <s v="Y"/>
    <x v="0"/>
    <x v="0"/>
    <x v="0"/>
    <x v="0"/>
    <x v="0"/>
    <x v="0"/>
  </r>
  <r>
    <s v="1830 Oak Bay Avenue"/>
    <s v="Richmond Property Group"/>
    <s v="R14 changed to R15 in Sep/24"/>
    <n v="65"/>
    <s v="Oak Bay, BC"/>
    <x v="47"/>
    <x v="0"/>
    <x v="201"/>
    <x v="3"/>
    <x v="8"/>
    <x v="0"/>
    <x v="0"/>
    <x v="0"/>
    <x v="0"/>
    <s v="Y"/>
    <s v="Y"/>
    <x v="0"/>
    <x v="2"/>
    <x v="0"/>
    <x v="0"/>
    <x v="0"/>
    <x v="0"/>
  </r>
  <r>
    <s v="1841 Oak Bay Avenue"/>
    <s v="Starlight Properties c/o Devon Properties"/>
    <m/>
    <n v="70"/>
    <s v="Oak Bay, BC"/>
    <x v="8"/>
    <x v="0"/>
    <x v="202"/>
    <x v="20"/>
    <x v="11"/>
    <x v="0"/>
    <x v="0"/>
    <x v="0"/>
    <x v="0"/>
    <s v="Y"/>
    <s v="Y"/>
    <x v="2"/>
    <x v="2"/>
    <x v="0"/>
    <x v="0"/>
    <x v="0"/>
    <x v="0"/>
  </r>
  <r>
    <s v="1860 Island Highway"/>
    <s v="Thrifty Foods"/>
    <s v="Invoice Monthly starting Apr. 1/21 @ $275 (no TC06)  "/>
    <n v="275"/>
    <s v="Langford, BC"/>
    <x v="40"/>
    <x v="0"/>
    <x v="93"/>
    <x v="19"/>
    <x v="4"/>
    <x v="0"/>
    <x v="0"/>
    <x v="1"/>
    <x v="0"/>
    <s v="Y"/>
    <s v="Y"/>
    <x v="0"/>
    <x v="2"/>
    <x v="0"/>
    <x v="0"/>
    <x v="0"/>
    <x v="0"/>
  </r>
  <r>
    <s v="188 Douglas Street"/>
    <s v="Hutton"/>
    <m/>
    <n v="55"/>
    <s v="Victoria, BC"/>
    <x v="9"/>
    <x v="1"/>
    <x v="203"/>
    <x v="12"/>
    <x v="2"/>
    <x v="1"/>
    <x v="1"/>
    <x v="2"/>
    <x v="1"/>
    <s v="X"/>
    <s v="X"/>
    <x v="1"/>
    <x v="2"/>
    <x v="0"/>
    <x v="0"/>
    <x v="0"/>
    <x v="0"/>
  </r>
  <r>
    <s v="1885 Forest Park Drive"/>
    <s v="Panorama Leisure"/>
    <m/>
    <n v="55"/>
    <s v="North Saanich, BC"/>
    <x v="9"/>
    <x v="0"/>
    <x v="93"/>
    <x v="4"/>
    <x v="5"/>
    <x v="0"/>
    <x v="2"/>
    <x v="0"/>
    <x v="1"/>
    <s v="X"/>
    <s v="X"/>
    <x v="1"/>
    <x v="2"/>
    <x v="0"/>
    <x v="0"/>
    <x v="0"/>
    <x v="0"/>
  </r>
  <r>
    <s v="1901 Mt. Newton Cross Road"/>
    <s v="Central Saanich Municipality"/>
    <s v="$65/month (A).  _x000a_PO &amp; Months Required "/>
    <n v="65"/>
    <s v="Saanichton, BC"/>
    <x v="74"/>
    <x v="0"/>
    <x v="204"/>
    <x v="13"/>
    <x v="10"/>
    <x v="0"/>
    <x v="0"/>
    <x v="0"/>
    <x v="2"/>
    <s v="Y"/>
    <s v="Y"/>
    <x v="0"/>
    <x v="0"/>
    <x v="2"/>
    <x v="0"/>
    <x v="0"/>
    <x v="0"/>
  </r>
  <r>
    <s v="1903 Mt Newton Cross Road"/>
    <s v="Central Saanich Municipality"/>
    <s v="$65/month (A).  _x000a_PO &amp; Months Required "/>
    <n v="65"/>
    <s v="Saanichton, BC"/>
    <x v="76"/>
    <x v="0"/>
    <x v="205"/>
    <x v="13"/>
    <x v="10"/>
    <x v="0"/>
    <x v="0"/>
    <x v="0"/>
    <x v="2"/>
    <s v="Y"/>
    <s v="Y"/>
    <x v="0"/>
    <x v="0"/>
    <x v="2"/>
    <x v="0"/>
    <x v="0"/>
    <x v="0"/>
  </r>
  <r>
    <s v="1928 Lee Avenue"/>
    <s v="Starlight/Devon"/>
    <m/>
    <n v="50"/>
    <s v="Victoria, BC"/>
    <x v="4"/>
    <x v="0"/>
    <x v="206"/>
    <x v="20"/>
    <x v="0"/>
    <x v="0"/>
    <x v="0"/>
    <x v="0"/>
    <x v="0"/>
    <s v="Y"/>
    <s v="Y"/>
    <x v="2"/>
    <x v="2"/>
    <x v="0"/>
    <x v="0"/>
    <x v="0"/>
    <x v="0"/>
  </r>
  <r>
    <s v="1939 Lee Avenue"/>
    <s v="TPM Property management"/>
    <m/>
    <n v="50"/>
    <s v="Victoria, BC"/>
    <x v="9"/>
    <x v="0"/>
    <x v="207"/>
    <x v="20"/>
    <x v="1"/>
    <x v="1"/>
    <x v="0"/>
    <x v="0"/>
    <x v="0"/>
    <s v="Y"/>
    <s v="ANNUAL"/>
    <x v="0"/>
    <x v="2"/>
    <x v="0"/>
    <x v="0"/>
    <x v="0"/>
    <x v="0"/>
  </r>
  <r>
    <s v="1950-1952 Blanshard Street"/>
    <s v="RealHomes Management Corp."/>
    <m/>
    <n v="55"/>
    <s v="Victoria, BC"/>
    <x v="77"/>
    <x v="0"/>
    <x v="208"/>
    <x v="18"/>
    <x v="9"/>
    <x v="0"/>
    <x v="0"/>
    <x v="0"/>
    <x v="0"/>
    <s v="Y"/>
    <s v="Y"/>
    <x v="0"/>
    <x v="2"/>
    <x v="0"/>
    <x v="0"/>
    <x v="0"/>
    <x v="0"/>
  </r>
  <r>
    <s v="1964 Fort Street"/>
    <s v="Hutton"/>
    <m/>
    <n v="50"/>
    <s v="Victoria, BC"/>
    <x v="4"/>
    <x v="0"/>
    <x v="209"/>
    <x v="20"/>
    <x v="5"/>
    <x v="2"/>
    <x v="0"/>
    <x v="0"/>
    <x v="0"/>
    <s v="Y"/>
    <s v="Y"/>
    <x v="0"/>
    <x v="2"/>
    <x v="0"/>
    <x v="0"/>
    <x v="0"/>
    <x v="0"/>
  </r>
  <r>
    <s v="1975 Lee Avenue"/>
    <s v="Hutton"/>
    <m/>
    <n v="55"/>
    <s v="Victoria, BC"/>
    <x v="78"/>
    <x v="0"/>
    <x v="210"/>
    <x v="20"/>
    <x v="3"/>
    <x v="0"/>
    <x v="2"/>
    <x v="0"/>
    <x v="0"/>
    <s v="Y"/>
    <s v="Y"/>
    <x v="0"/>
    <x v="2"/>
    <x v="0"/>
    <x v="0"/>
    <x v="0"/>
    <x v="0"/>
  </r>
  <r>
    <s v="1990 Fort Street"/>
    <s v="Devon Properties"/>
    <m/>
    <n v="55"/>
    <s v="Victoria, BC"/>
    <x v="79"/>
    <x v="0"/>
    <x v="211"/>
    <x v="20"/>
    <x v="4"/>
    <x v="1"/>
    <x v="1"/>
    <x v="0"/>
    <x v="0"/>
    <s v="Y"/>
    <s v="Y"/>
    <x v="0"/>
    <x v="3"/>
    <x v="0"/>
    <x v="0"/>
    <x v="0"/>
    <x v="0"/>
  </r>
  <r>
    <s v="20 Olympia Avenue"/>
    <s v="Devon Properties"/>
    <m/>
    <n v="50"/>
    <s v="Victoria, BC"/>
    <x v="4"/>
    <x v="0"/>
    <x v="212"/>
    <x v="9"/>
    <x v="0"/>
    <x v="0"/>
    <x v="0"/>
    <x v="0"/>
    <x v="0"/>
    <s v="ANNUAL"/>
    <s v="Y"/>
    <x v="0"/>
    <x v="2"/>
    <x v="0"/>
    <x v="0"/>
    <x v="0"/>
    <x v="0"/>
  </r>
  <r>
    <s v="200 Dallas Road"/>
    <s v="Devon Properties"/>
    <m/>
    <n v="50"/>
    <s v="Victoria, BC"/>
    <x v="4"/>
    <x v="0"/>
    <x v="213"/>
    <x v="9"/>
    <x v="0"/>
    <x v="0"/>
    <x v="0"/>
    <x v="0"/>
    <x v="0"/>
    <s v="Y"/>
    <s v="ANNUAL"/>
    <x v="0"/>
    <x v="2"/>
    <x v="0"/>
    <x v="0"/>
    <x v="0"/>
    <x v="0"/>
  </r>
  <r>
    <s v="2006 Sooke Road"/>
    <s v="Pacifica Housing"/>
    <m/>
    <n v="65"/>
    <s v="Langford, BC"/>
    <x v="80"/>
    <x v="0"/>
    <x v="214"/>
    <x v="15"/>
    <x v="6"/>
    <x v="1"/>
    <x v="0"/>
    <x v="0"/>
    <x v="0"/>
    <s v="Y"/>
    <s v="Y"/>
    <x v="1"/>
    <x v="3"/>
    <x v="0"/>
    <x v="0"/>
    <x v="0"/>
    <x v="0"/>
  </r>
  <r>
    <s v="2020 Richmond Road                                  "/>
    <s v="Brown Bros."/>
    <m/>
    <n v="55"/>
    <s v="Victoria, BC"/>
    <x v="9"/>
    <x v="0"/>
    <x v="71"/>
    <x v="3"/>
    <x v="9"/>
    <x v="0"/>
    <x v="0"/>
    <x v="0"/>
    <x v="0"/>
    <s v="Y"/>
    <s v="X"/>
    <x v="0"/>
    <x v="2"/>
    <x v="0"/>
    <x v="0"/>
    <x v="0"/>
    <x v="0"/>
  </r>
  <r>
    <s v="203 Kimta Road"/>
    <s v="Firm Management"/>
    <m/>
    <n v="40"/>
    <s v="Victoria, BC"/>
    <x v="81"/>
    <x v="0"/>
    <x v="215"/>
    <x v="1"/>
    <x v="10"/>
    <x v="0"/>
    <x v="0"/>
    <x v="2"/>
    <x v="0"/>
    <s v="ANNUAL"/>
    <s v="Y"/>
    <x v="0"/>
    <x v="0"/>
    <x v="0"/>
    <x v="0"/>
    <x v="0"/>
    <x v="0"/>
  </r>
  <r>
    <s v="2030 Malaview Drive"/>
    <s v="Slegg L.P. "/>
    <m/>
    <n v="50"/>
    <s v="Sidney, BC"/>
    <x v="4"/>
    <x v="0"/>
    <x v="93"/>
    <x v="4"/>
    <x v="5"/>
    <x v="0"/>
    <x v="2"/>
    <x v="0"/>
    <x v="0"/>
    <s v="Y"/>
    <s v="Y"/>
    <x v="0"/>
    <x v="2"/>
    <x v="0"/>
    <x v="0"/>
    <x v="0"/>
    <x v="0"/>
  </r>
  <r>
    <s v="2035 Mills Road"/>
    <s v="Axys"/>
    <m/>
    <n v="60"/>
    <s v="Sidney, BC"/>
    <x v="18"/>
    <x v="0"/>
    <x v="62"/>
    <x v="19"/>
    <x v="7"/>
    <x v="0"/>
    <x v="0"/>
    <x v="1"/>
    <x v="0"/>
    <s v="Y"/>
    <s v="Y"/>
    <x v="0"/>
    <x v="2"/>
    <x v="0"/>
    <x v="0"/>
    <x v="0"/>
    <x v="0"/>
  </r>
  <r>
    <s v="2040 White Birch Drive"/>
    <s v="Marina Park Apartments"/>
    <m/>
    <n v="55"/>
    <s v="Sidney, BC"/>
    <x v="18"/>
    <x v="0"/>
    <x v="216"/>
    <x v="4"/>
    <x v="4"/>
    <x v="0"/>
    <x v="0"/>
    <x v="0"/>
    <x v="0"/>
    <s v="Y"/>
    <s v="Y"/>
    <x v="0"/>
    <x v="3"/>
    <x v="0"/>
    <x v="0"/>
    <x v="0"/>
    <x v="0"/>
  </r>
  <r>
    <s v="2045 Carrick / _x000a_2060 Haultain"/>
    <s v="St. Patrick's Church/_x000a_St. Clare Villa"/>
    <s v="$55/month for both sites (quoted by TW)"/>
    <n v="55"/>
    <s v="Victoria, BC"/>
    <x v="82"/>
    <x v="0"/>
    <x v="217"/>
    <x v="20"/>
    <x v="10"/>
    <x v="0"/>
    <x v="0"/>
    <x v="0"/>
    <x v="0"/>
    <s v="ANNUAL"/>
    <s v="Y"/>
    <x v="0"/>
    <x v="2"/>
    <x v="0"/>
    <x v="0"/>
    <x v="0"/>
    <x v="0"/>
  </r>
  <r>
    <s v="205 Kimta Road"/>
    <s v="Firm Management"/>
    <m/>
    <n v="40"/>
    <s v="Victoria, BC"/>
    <x v="83"/>
    <x v="0"/>
    <x v="215"/>
    <x v="1"/>
    <x v="0"/>
    <x v="0"/>
    <x v="0"/>
    <x v="2"/>
    <x v="0"/>
    <s v="ANNUAL"/>
    <s v="Y"/>
    <x v="0"/>
    <x v="0"/>
    <x v="0"/>
    <x v="0"/>
    <x v="0"/>
    <x v="0"/>
  </r>
  <r>
    <s v="2050 White Birch Drive"/>
    <s v="Marina Park Apartments"/>
    <m/>
    <n v="55"/>
    <s v="Sidney, BC"/>
    <x v="18"/>
    <x v="0"/>
    <x v="216"/>
    <x v="4"/>
    <x v="4"/>
    <x v="0"/>
    <x v="0"/>
    <x v="0"/>
    <x v="0"/>
    <s v="Y"/>
    <s v="Y"/>
    <x v="0"/>
    <x v="3"/>
    <x v="0"/>
    <x v="0"/>
    <x v="0"/>
    <x v="0"/>
  </r>
  <r>
    <s v="206 Oswego Street"/>
    <s v="Dorset Realty"/>
    <m/>
    <n v="55"/>
    <s v="Victoria, BC"/>
    <x v="39"/>
    <x v="0"/>
    <x v="218"/>
    <x v="8"/>
    <x v="10"/>
    <x v="0"/>
    <x v="0"/>
    <x v="0"/>
    <x v="0"/>
    <s v="ANNUAL"/>
    <s v="Y"/>
    <x v="0"/>
    <x v="0"/>
    <x v="0"/>
    <x v="0"/>
    <x v="0"/>
    <x v="0"/>
  </r>
  <r>
    <s v="2065 Oak Bay Avenue"/>
    <s v="Brown Bros."/>
    <m/>
    <n v="55"/>
    <s v="Oak Bay, BC"/>
    <x v="9"/>
    <x v="0"/>
    <x v="219"/>
    <x v="16"/>
    <x v="5"/>
    <x v="0"/>
    <x v="0"/>
    <x v="0"/>
    <x v="0"/>
    <s v="ANNUAL"/>
    <s v="Y"/>
    <x v="0"/>
    <x v="0"/>
    <x v="0"/>
    <x v="0"/>
    <x v="0"/>
    <x v="0"/>
  </r>
  <r>
    <s v="2067 Cadboro Bay"/>
    <s v="Devon Properties"/>
    <m/>
    <n v="50"/>
    <s v="Oak Bay, BC"/>
    <x v="4"/>
    <x v="0"/>
    <x v="220"/>
    <x v="20"/>
    <x v="2"/>
    <x v="0"/>
    <x v="0"/>
    <x v="0"/>
    <x v="0"/>
    <s v="Y"/>
    <s v="Y"/>
    <x v="0"/>
    <x v="2"/>
    <x v="0"/>
    <x v="0"/>
    <x v="0"/>
    <x v="0"/>
  </r>
  <r>
    <s v="209 Cook Street"/>
    <s v="Pemberton Holmes"/>
    <m/>
    <n v="55"/>
    <s v="Victoria, BC"/>
    <x v="9"/>
    <x v="0"/>
    <x v="221"/>
    <x v="5"/>
    <x v="10"/>
    <x v="0"/>
    <x v="0"/>
    <x v="0"/>
    <x v="2"/>
    <s v="Y"/>
    <s v="Y"/>
    <x v="0"/>
    <x v="2"/>
    <x v="0"/>
    <x v="0"/>
    <x v="0"/>
    <x v="0"/>
  </r>
  <r>
    <s v="2100 Cadboro Bay"/>
    <s v="Pemberton Holmes"/>
    <m/>
    <n v="50"/>
    <s v="Oak Bay, BC"/>
    <x v="9"/>
    <x v="0"/>
    <x v="222"/>
    <x v="20"/>
    <x v="2"/>
    <x v="0"/>
    <x v="0"/>
    <x v="0"/>
    <x v="0"/>
    <s v="Y"/>
    <s v="Y"/>
    <x v="0"/>
    <x v="2"/>
    <x v="0"/>
    <x v="0"/>
    <x v="0"/>
    <x v="0"/>
  </r>
  <r>
    <s v="2120 Cadboro Bay"/>
    <s v="TPM Properties"/>
    <m/>
    <n v="50"/>
    <s v="Oak Bay, BC"/>
    <x v="4"/>
    <x v="0"/>
    <x v="223"/>
    <x v="20"/>
    <x v="11"/>
    <x v="0"/>
    <x v="0"/>
    <x v="0"/>
    <x v="0"/>
    <s v="Y"/>
    <s v="Y"/>
    <x v="2"/>
    <x v="2"/>
    <x v="0"/>
    <x v="0"/>
    <x v="0"/>
    <x v="0"/>
  </r>
  <r>
    <s v="2129 Florence Street"/>
    <s v="Devon Properties"/>
    <m/>
    <n v="50"/>
    <s v="Victoria, BC"/>
    <x v="4"/>
    <x v="0"/>
    <x v="224"/>
    <x v="20"/>
    <x v="5"/>
    <x v="0"/>
    <x v="0"/>
    <x v="1"/>
    <x v="0"/>
    <s v="Y"/>
    <s v="Y"/>
    <x v="0"/>
    <x v="2"/>
    <x v="0"/>
    <x v="0"/>
    <x v="0"/>
    <x v="0"/>
  </r>
  <r>
    <s v="2136 Ridge Road"/>
    <s v="Brown Bros."/>
    <m/>
    <n v="70"/>
    <s v="Victoria, BC"/>
    <x v="84"/>
    <x v="0"/>
    <x v="225"/>
    <x v="6"/>
    <x v="2"/>
    <x v="0"/>
    <x v="0"/>
    <x v="0"/>
    <x v="0"/>
    <s v="Y"/>
    <s v="Y"/>
    <x v="0"/>
    <x v="0"/>
    <x v="0"/>
    <x v="0"/>
    <x v="0"/>
    <x v="0"/>
  </r>
  <r>
    <s v="214 Moss Street"/>
    <s v="Century 21 Queenswood"/>
    <m/>
    <n v="50"/>
    <s v="Victoria, BC"/>
    <x v="4"/>
    <x v="0"/>
    <x v="226"/>
    <x v="16"/>
    <x v="9"/>
    <x v="1"/>
    <x v="0"/>
    <x v="0"/>
    <x v="0"/>
    <s v="Y"/>
    <s v="Y"/>
    <x v="0"/>
    <x v="0"/>
    <x v="0"/>
    <x v="0"/>
    <x v="0"/>
    <x v="0"/>
  </r>
  <r>
    <s v="2140 Cadboro Bay"/>
    <s v="TPM Properties"/>
    <m/>
    <n v="50"/>
    <s v="Oak Bay, BC"/>
    <x v="4"/>
    <x v="0"/>
    <x v="223"/>
    <x v="20"/>
    <x v="11"/>
    <x v="0"/>
    <x v="0"/>
    <x v="0"/>
    <x v="0"/>
    <s v="Y"/>
    <s v="Y"/>
    <x v="2"/>
    <x v="2"/>
    <x v="0"/>
    <x v="0"/>
    <x v="0"/>
    <x v="0"/>
  </r>
  <r>
    <s v="215 Oswego Street"/>
    <s v="Belmont Properties"/>
    <s v="Months on invoices_x000a_"/>
    <n v="60"/>
    <s v="Victoria, BC"/>
    <x v="18"/>
    <x v="0"/>
    <x v="227"/>
    <x v="9"/>
    <x v="1"/>
    <x v="0"/>
    <x v="0"/>
    <x v="0"/>
    <x v="0"/>
    <s v="Y"/>
    <s v="Y"/>
    <x v="0"/>
    <x v="3"/>
    <x v="0"/>
    <x v="0"/>
    <x v="0"/>
    <x v="0"/>
  </r>
  <r>
    <s v="2150 Cadboro Bay"/>
    <s v="Century 21 Queenswood"/>
    <m/>
    <n v="50"/>
    <s v="Oak Bay, BC"/>
    <x v="4"/>
    <x v="0"/>
    <x v="228"/>
    <x v="20"/>
    <x v="3"/>
    <x v="0"/>
    <x v="2"/>
    <x v="0"/>
    <x v="0"/>
    <s v="Y"/>
    <s v="Y"/>
    <x v="0"/>
    <x v="2"/>
    <x v="0"/>
    <x v="0"/>
    <x v="0"/>
    <x v="0"/>
  </r>
  <r>
    <s v="2151 Haultain Street"/>
    <s v="Devon Properties"/>
    <m/>
    <n v="50"/>
    <s v="Victoria, BC"/>
    <x v="4"/>
    <x v="0"/>
    <x v="229"/>
    <x v="20"/>
    <x v="4"/>
    <x v="0"/>
    <x v="0"/>
    <x v="0"/>
    <x v="0"/>
    <s v="Y"/>
    <s v="Y"/>
    <x v="2"/>
    <x v="2"/>
    <x v="0"/>
    <x v="0"/>
    <x v="0"/>
    <x v="0"/>
  </r>
  <r>
    <s v="2151 Lannon Way"/>
    <s v="Panorama Leisure"/>
    <m/>
    <n v="55"/>
    <s v="Sidney, BC"/>
    <x v="9"/>
    <x v="0"/>
    <x v="93"/>
    <x v="4"/>
    <x v="7"/>
    <x v="0"/>
    <x v="0"/>
    <x v="1"/>
    <x v="1"/>
    <s v="X"/>
    <s v="Y"/>
    <x v="1"/>
    <x v="2"/>
    <x v="0"/>
    <x v="0"/>
    <x v="0"/>
    <x v="0"/>
  </r>
  <r>
    <s v="2161 Haultain Street"/>
    <s v="Brookridge "/>
    <m/>
    <n v="60"/>
    <s v="Victoria, BC"/>
    <x v="0"/>
    <x v="0"/>
    <x v="230"/>
    <x v="20"/>
    <x v="1"/>
    <x v="0"/>
    <x v="0"/>
    <x v="0"/>
    <x v="0"/>
    <s v="Y"/>
    <s v="Y"/>
    <x v="0"/>
    <x v="2"/>
    <x v="0"/>
    <x v="0"/>
    <x v="0"/>
    <x v="0"/>
  </r>
  <r>
    <s v="217 Cook Street"/>
    <s v="Brown Bros."/>
    <m/>
    <n v="42"/>
    <s v="Victoria, BC"/>
    <x v="9"/>
    <x v="1"/>
    <x v="231"/>
    <x v="12"/>
    <x v="13"/>
    <x v="1"/>
    <x v="1"/>
    <x v="2"/>
    <x v="1"/>
    <s v="X"/>
    <s v="X"/>
    <x v="1"/>
    <x v="2"/>
    <x v="0"/>
    <x v="0"/>
    <x v="0"/>
    <x v="0"/>
  </r>
  <r>
    <s v="2170 Haultain Street"/>
    <s v="750 Pemberton Developments Ltd."/>
    <m/>
    <n v="50"/>
    <s v="Victoria, BC"/>
    <x v="4"/>
    <x v="0"/>
    <x v="232"/>
    <x v="20"/>
    <x v="0"/>
    <x v="0"/>
    <x v="0"/>
    <x v="2"/>
    <x v="0"/>
    <s v="ANNUAL"/>
    <s v="Y"/>
    <x v="0"/>
    <x v="2"/>
    <x v="0"/>
    <x v="0"/>
    <x v="0"/>
    <x v="0"/>
  </r>
  <r>
    <s v="2181 Haultain Street"/>
    <s v="Belmont Properties"/>
    <s v="Months on invoices"/>
    <n v="55"/>
    <s v="Victoria, BC"/>
    <x v="18"/>
    <x v="0"/>
    <x v="233"/>
    <x v="20"/>
    <x v="3"/>
    <x v="0"/>
    <x v="0"/>
    <x v="0"/>
    <x v="2"/>
    <s v="X"/>
    <s v="Y"/>
    <x v="0"/>
    <x v="2"/>
    <x v="0"/>
    <x v="0"/>
    <x v="0"/>
    <x v="0"/>
  </r>
  <r>
    <s v="2184 Cadboro Bay Road"/>
    <s v="Devon Properties"/>
    <m/>
    <n v="50"/>
    <s v="Oak Bay, BC"/>
    <x v="4"/>
    <x v="0"/>
    <x v="234"/>
    <x v="20"/>
    <x v="8"/>
    <x v="0"/>
    <x v="0"/>
    <x v="0"/>
    <x v="0"/>
    <s v="Y"/>
    <s v="Y"/>
    <x v="0"/>
    <x v="3"/>
    <x v="0"/>
    <x v="0"/>
    <x v="0"/>
    <x v="0"/>
  </r>
  <r>
    <s v="220 Douglas Street"/>
    <s v="Devon Properties"/>
    <m/>
    <n v="50"/>
    <s v="Victoria, BC"/>
    <x v="4"/>
    <x v="0"/>
    <x v="235"/>
    <x v="5"/>
    <x v="7"/>
    <x v="0"/>
    <x v="0"/>
    <x v="1"/>
    <x v="0"/>
    <s v="Y"/>
    <s v="Y"/>
    <x v="0"/>
    <x v="2"/>
    <x v="0"/>
    <x v="0"/>
    <x v="0"/>
    <x v="0"/>
  </r>
  <r>
    <s v="2210 Cadboro Bay Road"/>
    <s v="Brown Bros."/>
    <m/>
    <n v="65"/>
    <s v="Oak Bay, BC"/>
    <x v="85"/>
    <x v="0"/>
    <x v="236"/>
    <x v="20"/>
    <x v="5"/>
    <x v="2"/>
    <x v="0"/>
    <x v="0"/>
    <x v="0"/>
    <s v="Y"/>
    <s v="Y"/>
    <x v="0"/>
    <x v="2"/>
    <x v="0"/>
    <x v="0"/>
    <x v="0"/>
    <x v="0"/>
  </r>
  <r>
    <s v="2211 Shelbourne Street"/>
    <s v="South Island Property Mgmt"/>
    <m/>
    <n v="55"/>
    <s v="Victoria, BC"/>
    <x v="11"/>
    <x v="0"/>
    <x v="237"/>
    <x v="11"/>
    <x v="11"/>
    <x v="0"/>
    <x v="0"/>
    <x v="0"/>
    <x v="0"/>
    <s v="Y"/>
    <s v="Y"/>
    <x v="2"/>
    <x v="0"/>
    <x v="0"/>
    <x v="0"/>
    <x v="0"/>
    <x v="0"/>
  </r>
  <r>
    <s v="2230 Cadboro Bay Road"/>
    <s v="Devon Properties"/>
    <m/>
    <n v="50"/>
    <s v="Oak Bay, BC"/>
    <x v="4"/>
    <x v="0"/>
    <x v="238"/>
    <x v="20"/>
    <x v="0"/>
    <x v="0"/>
    <x v="0"/>
    <x v="0"/>
    <x v="0"/>
    <s v="Y"/>
    <s v="ANNUAL"/>
    <x v="0"/>
    <x v="2"/>
    <x v="0"/>
    <x v="0"/>
    <x v="0"/>
    <x v="0"/>
  </r>
  <r>
    <s v="2233 Bowker Avenue"/>
    <s v="Devon Properties"/>
    <m/>
    <n v="50"/>
    <s v="Victoria, BC"/>
    <x v="4"/>
    <x v="0"/>
    <x v="239"/>
    <x v="20"/>
    <x v="4"/>
    <x v="0"/>
    <x v="0"/>
    <x v="0"/>
    <x v="1"/>
    <s v="Y"/>
    <s v="Y"/>
    <x v="2"/>
    <x v="2"/>
    <x v="0"/>
    <x v="0"/>
    <x v="0"/>
    <x v="0"/>
  </r>
  <r>
    <s v="2243 Beacon Avenue"/>
    <s v="Mary Winspear Centre"/>
    <m/>
    <n v="50"/>
    <s v="Sidney, BC"/>
    <x v="4"/>
    <x v="0"/>
    <x v="93"/>
    <x v="21"/>
    <x v="5"/>
    <x v="0"/>
    <x v="2"/>
    <x v="2"/>
    <x v="1"/>
    <s v="Y"/>
    <s v="Y"/>
    <x v="0"/>
    <x v="0"/>
    <x v="0"/>
    <x v="0"/>
    <x v="0"/>
    <x v="0"/>
  </r>
  <r>
    <s v="225 Bellville Street"/>
    <s v="Brown Bros."/>
    <m/>
    <n v="125"/>
    <s v="Victoria, BC"/>
    <x v="86"/>
    <x v="0"/>
    <x v="240"/>
    <x v="9"/>
    <x v="4"/>
    <x v="0"/>
    <x v="0"/>
    <x v="0"/>
    <x v="0"/>
    <s v="Y"/>
    <s v="Y"/>
    <x v="0"/>
    <x v="2"/>
    <x v="0"/>
    <x v="0"/>
    <x v="0"/>
    <x v="0"/>
  </r>
  <r>
    <s v="2250 Oak Bay Avenue        "/>
    <s v="Colliers"/>
    <s v="PO Required_x000a_$55/month"/>
    <n v="55"/>
    <s v="Victoria, BC"/>
    <x v="9"/>
    <x v="0"/>
    <x v="241"/>
    <x v="16"/>
    <x v="0"/>
    <x v="0"/>
    <x v="0"/>
    <x v="0"/>
    <x v="0"/>
    <s v="Y"/>
    <s v="ANNUAL"/>
    <x v="0"/>
    <x v="0"/>
    <x v="0"/>
    <x v="0"/>
    <x v="0"/>
    <x v="0"/>
  </r>
  <r>
    <s v="2261 Keating Cross Road"/>
    <s v="Vancouver Island Commercial (VIC) Properties"/>
    <s v="$65/month (A)"/>
    <n v="65"/>
    <s v="Saanich, BC"/>
    <x v="87"/>
    <x v="0"/>
    <x v="242"/>
    <x v="13"/>
    <x v="3"/>
    <x v="1"/>
    <x v="2"/>
    <x v="0"/>
    <x v="0"/>
    <s v="Y"/>
    <s v="Y"/>
    <x v="0"/>
    <x v="1"/>
    <x v="2"/>
    <x v="0"/>
    <x v="0"/>
    <x v="0"/>
  </r>
  <r>
    <s v="2286 Henry Avenue"/>
    <s v="Claridge House"/>
    <m/>
    <n v="50"/>
    <s v="Sidney, BC"/>
    <x v="9"/>
    <x v="0"/>
    <x v="243"/>
    <x v="4"/>
    <x v="1"/>
    <x v="0"/>
    <x v="0"/>
    <x v="0"/>
    <x v="0"/>
    <s v="Y"/>
    <s v="Y"/>
    <x v="2"/>
    <x v="2"/>
    <x v="0"/>
    <x v="0"/>
    <x v="0"/>
    <x v="0"/>
  </r>
  <r>
    <s v="2290 Henry Avenue"/>
    <s v="Trillium Communites"/>
    <m/>
    <n v="60"/>
    <s v="Sidney, BC"/>
    <x v="88"/>
    <x v="0"/>
    <x v="62"/>
    <x v="4"/>
    <x v="3"/>
    <x v="0"/>
    <x v="2"/>
    <x v="0"/>
    <x v="0"/>
    <s v="Y"/>
    <s v="X"/>
    <x v="0"/>
    <x v="2"/>
    <x v="0"/>
    <x v="0"/>
    <x v="0"/>
    <x v="0"/>
  </r>
  <r>
    <s v="230 Cook Street"/>
    <s v="Richmond Property Group"/>
    <m/>
    <n v="55"/>
    <s v="Victoria, BC"/>
    <x v="9"/>
    <x v="0"/>
    <x v="244"/>
    <x v="5"/>
    <x v="11"/>
    <x v="0"/>
    <x v="0"/>
    <x v="0"/>
    <x v="0"/>
    <s v="Y"/>
    <s v="Y"/>
    <x v="2"/>
    <x v="2"/>
    <x v="0"/>
    <x v="0"/>
    <x v="0"/>
    <x v="0"/>
  </r>
  <r>
    <s v="230 Oswego Street"/>
    <s v="Dorset Realty"/>
    <m/>
    <n v="55"/>
    <s v="Victoria, BC"/>
    <x v="39"/>
    <x v="0"/>
    <x v="245"/>
    <x v="8"/>
    <x v="10"/>
    <x v="0"/>
    <x v="0"/>
    <x v="0"/>
    <x v="0"/>
    <s v="ANNUAL"/>
    <s v="Y"/>
    <x v="0"/>
    <x v="0"/>
    <x v="0"/>
    <x v="0"/>
    <x v="0"/>
    <x v="0"/>
  </r>
  <r>
    <s v="2300 Henry Avenue"/>
    <s v="Trillium Communites"/>
    <m/>
    <n v="60"/>
    <s v="Sidney, BC"/>
    <x v="88"/>
    <x v="0"/>
    <x v="62"/>
    <x v="4"/>
    <x v="3"/>
    <x v="0"/>
    <x v="2"/>
    <x v="0"/>
    <x v="0"/>
    <s v="Y"/>
    <s v="Y"/>
    <x v="0"/>
    <x v="2"/>
    <x v="0"/>
    <x v="0"/>
    <x v="0"/>
    <x v="0"/>
  </r>
  <r>
    <s v="2311 Mills Road"/>
    <s v="Complete Residential"/>
    <s v="$65/month (A)"/>
    <n v="65"/>
    <s v="Sidney, BC"/>
    <x v="89"/>
    <x v="0"/>
    <x v="246"/>
    <x v="4"/>
    <x v="7"/>
    <x v="0"/>
    <x v="0"/>
    <x v="1"/>
    <x v="1"/>
    <s v="Y"/>
    <s v="Y"/>
    <x v="0"/>
    <x v="2"/>
    <x v="0"/>
    <x v="0"/>
    <x v="0"/>
    <x v="0"/>
  </r>
  <r>
    <s v="2318 James White"/>
    <s v="Colyvan Pacific"/>
    <s v="Rate increasing from $50 - $65 on November 2025 after the completion of the Annual Inspection in October."/>
    <n v="50"/>
    <s v="Sidney, BC"/>
    <x v="4"/>
    <x v="0"/>
    <x v="247"/>
    <x v="21"/>
    <x v="2"/>
    <x v="0"/>
    <x v="0"/>
    <x v="0"/>
    <x v="0"/>
    <s v="Y"/>
    <s v="Y"/>
    <x v="0"/>
    <x v="0"/>
    <x v="0"/>
    <x v="0"/>
    <x v="0"/>
    <x v="0"/>
  </r>
  <r>
    <s v="2326 Harbour Road"/>
    <s v="Miraloma Strata Council VIS 5766 "/>
    <m/>
    <n v="50"/>
    <s v="Sidney, BC"/>
    <x v="9"/>
    <x v="0"/>
    <x v="248"/>
    <x v="4"/>
    <x v="4"/>
    <x v="0"/>
    <x v="0"/>
    <x v="0"/>
    <x v="0"/>
    <s v="Y"/>
    <s v="Y"/>
    <x v="0"/>
    <x v="2"/>
    <x v="0"/>
    <x v="0"/>
    <x v="0"/>
    <x v="0"/>
  </r>
  <r>
    <s v="2330 Cook Street"/>
    <s v="Devon Properties"/>
    <m/>
    <n v="60"/>
    <s v="Victoria, BC"/>
    <x v="90"/>
    <x v="0"/>
    <x v="249"/>
    <x v="11"/>
    <x v="3"/>
    <x v="0"/>
    <x v="0"/>
    <x v="1"/>
    <x v="0"/>
    <s v="Y"/>
    <s v="Y"/>
    <x v="0"/>
    <x v="0"/>
    <x v="0"/>
    <x v="0"/>
    <x v="0"/>
    <x v="0"/>
  </r>
  <r>
    <s v="2339 Beacon Avenue"/>
    <s v="Richmond Property Group"/>
    <m/>
    <n v="65"/>
    <s v="Sidney, BC"/>
    <x v="91"/>
    <x v="0"/>
    <x v="250"/>
    <x v="4"/>
    <x v="4"/>
    <x v="0"/>
    <x v="0"/>
    <x v="0"/>
    <x v="0"/>
    <s v="Y"/>
    <s v="Y"/>
    <x v="0"/>
    <x v="2"/>
    <x v="1"/>
    <x v="0"/>
    <x v="0"/>
    <x v="0"/>
  </r>
  <r>
    <s v="235 Cook Street"/>
    <s v="Pacific Quorum"/>
    <m/>
    <n v="50"/>
    <s v="Victoria, BC"/>
    <x v="9"/>
    <x v="0"/>
    <x v="251"/>
    <x v="5"/>
    <x v="3"/>
    <x v="0"/>
    <x v="2"/>
    <x v="0"/>
    <x v="0"/>
    <s v="Y"/>
    <s v="Y"/>
    <x v="0"/>
    <x v="2"/>
    <x v="0"/>
    <x v="0"/>
    <x v="0"/>
    <x v="0"/>
  </r>
  <r>
    <s v="235 Michigan Street"/>
    <s v="Brown Brothers Property Management"/>
    <s v="First 3 months are free"/>
    <n v="75"/>
    <s v="Victoria, BC"/>
    <x v="5"/>
    <x v="0"/>
    <x v="252"/>
    <x v="9"/>
    <x v="5"/>
    <x v="1"/>
    <x v="1"/>
    <x v="2"/>
    <x v="1"/>
    <s v="X"/>
    <s v="X"/>
    <x v="0"/>
    <x v="2"/>
    <x v="0"/>
    <x v="0"/>
    <x v="0"/>
    <x v="0"/>
  </r>
  <r>
    <s v="2380 Brethour Avenue"/>
    <s v="Pemberton Strata"/>
    <m/>
    <n v="50"/>
    <s v="Sidney, BC"/>
    <x v="9"/>
    <x v="0"/>
    <x v="253"/>
    <x v="21"/>
    <x v="2"/>
    <x v="0"/>
    <x v="0"/>
    <x v="0"/>
    <x v="0"/>
    <s v="Y"/>
    <s v="Y"/>
    <x v="0"/>
    <x v="0"/>
    <x v="0"/>
    <x v="0"/>
    <x v="0"/>
    <x v="0"/>
  </r>
  <r>
    <s v="240 Douglas Street"/>
    <s v="Devon Properties"/>
    <m/>
    <n v="50"/>
    <s v="Victoria, BC"/>
    <x v="4"/>
    <x v="0"/>
    <x v="254"/>
    <x v="5"/>
    <x v="7"/>
    <x v="0"/>
    <x v="0"/>
    <x v="1"/>
    <x v="0"/>
    <s v="Y"/>
    <s v="Y"/>
    <x v="0"/>
    <x v="2"/>
    <x v="0"/>
    <x v="0"/>
    <x v="0"/>
    <x v="0"/>
  </r>
  <r>
    <s v="2421 Sidney Avenue"/>
    <s v="Complete Residential"/>
    <m/>
    <n v="50"/>
    <s v="Sidney, BC"/>
    <x v="67"/>
    <x v="0"/>
    <x v="255"/>
    <x v="21"/>
    <x v="5"/>
    <x v="0"/>
    <x v="2"/>
    <x v="0"/>
    <x v="0"/>
    <s v="Y"/>
    <s v="Y"/>
    <x v="0"/>
    <x v="0"/>
    <x v="0"/>
    <x v="0"/>
    <x v="0"/>
    <x v="0"/>
  </r>
  <r>
    <s v="2427 Amherst Avenue"/>
    <s v="Colyvan Pacific"/>
    <m/>
    <n v="65"/>
    <s v="Sidney, BC"/>
    <x v="20"/>
    <x v="0"/>
    <x v="256"/>
    <x v="4"/>
    <x v="6"/>
    <x v="0"/>
    <x v="0"/>
    <x v="0"/>
    <x v="0"/>
    <s v="Y"/>
    <s v="Y"/>
    <x v="0"/>
    <x v="2"/>
    <x v="0"/>
    <x v="0"/>
    <x v="0"/>
    <x v="0"/>
  </r>
  <r>
    <s v="2433 Malaview Avenue"/>
    <s v="Starlight Properties"/>
    <s v="Was cancelled, re-engaged Dec/23"/>
    <n v="60"/>
    <s v="Sidney, BC"/>
    <x v="55"/>
    <x v="0"/>
    <x v="257"/>
    <x v="4"/>
    <x v="11"/>
    <x v="0"/>
    <x v="0"/>
    <x v="0"/>
    <x v="0"/>
    <s v="Y"/>
    <s v="Y"/>
    <x v="0"/>
    <x v="3"/>
    <x v="0"/>
    <x v="0"/>
    <x v="0"/>
    <x v="0"/>
  </r>
  <r>
    <s v="2440 Oakville Avenue"/>
    <s v="Colyvan Pacific"/>
    <m/>
    <n v="65"/>
    <s v="Sidney, BC"/>
    <x v="92"/>
    <x v="0"/>
    <x v="258"/>
    <x v="4"/>
    <x v="11"/>
    <x v="0"/>
    <x v="0"/>
    <x v="0"/>
    <x v="0"/>
    <s v="Y"/>
    <s v="Y"/>
    <x v="2"/>
    <x v="2"/>
    <x v="0"/>
    <x v="0"/>
    <x v="0"/>
    <x v="0"/>
  </r>
  <r>
    <s v="2447 Henry Avenue"/>
    <s v="Converge Condo Management "/>
    <m/>
    <n v="50"/>
    <s v="Sidney, BC"/>
    <x v="4"/>
    <x v="0"/>
    <x v="259"/>
    <x v="21"/>
    <x v="6"/>
    <x v="0"/>
    <x v="0"/>
    <x v="0"/>
    <x v="0"/>
    <s v="Y"/>
    <s v="Y"/>
    <x v="0"/>
    <x v="0"/>
    <x v="0"/>
    <x v="0"/>
    <x v="0"/>
    <x v="0"/>
  </r>
  <r>
    <s v="2471 Sidney Avenue"/>
    <s v="Devon Properties"/>
    <m/>
    <n v="50"/>
    <s v="Sidney, BC"/>
    <x v="93"/>
    <x v="0"/>
    <x v="260"/>
    <x v="21"/>
    <x v="11"/>
    <x v="0"/>
    <x v="0"/>
    <x v="0"/>
    <x v="0"/>
    <s v="Y"/>
    <s v="Y"/>
    <x v="2"/>
    <x v="0"/>
    <x v="0"/>
    <x v="0"/>
    <x v="0"/>
    <x v="0"/>
  </r>
  <r>
    <s v="247-271 Cook Street"/>
    <s v="Devon properties"/>
    <s v="Moved to R2 in August 2025 (was R18)"/>
    <n v="50"/>
    <s v="Victoria, BC"/>
    <x v="9"/>
    <x v="0"/>
    <x v="261"/>
    <x v="8"/>
    <x v="3"/>
    <x v="0"/>
    <x v="0"/>
    <x v="1"/>
    <x v="0"/>
    <s v="Y"/>
    <s v="Y"/>
    <x v="0"/>
    <x v="0"/>
    <x v="0"/>
    <x v="0"/>
    <x v="0"/>
    <x v="0"/>
  </r>
  <r>
    <s v="2476 Mt. Newton Cross Road"/>
    <s v="Quality Inn"/>
    <s v="$65/month (A)"/>
    <n v="65"/>
    <s v="Saanichton, BC"/>
    <x v="94"/>
    <x v="0"/>
    <x v="262"/>
    <x v="13"/>
    <x v="0"/>
    <x v="0"/>
    <x v="0"/>
    <x v="2"/>
    <x v="0"/>
    <s v="ANNUAL"/>
    <s v="Y"/>
    <x v="0"/>
    <x v="0"/>
    <x v="2"/>
    <x v="0"/>
    <x v="0"/>
    <x v="0"/>
  </r>
  <r>
    <s v="2490 Bevan Avenue"/>
    <s v="Ocean Court"/>
    <m/>
    <n v="50"/>
    <s v="Sidney, BC"/>
    <x v="9"/>
    <x v="0"/>
    <x v="263"/>
    <x v="4"/>
    <x v="11"/>
    <x v="0"/>
    <x v="0"/>
    <x v="0"/>
    <x v="0"/>
    <s v="Y"/>
    <s v="ANNUAL"/>
    <x v="0"/>
    <x v="2"/>
    <x v="0"/>
    <x v="0"/>
    <x v="0"/>
    <x v="0"/>
  </r>
  <r>
    <s v="250 Oswego Street"/>
    <s v="Starlight Properties c/o Devon Properties Ltd."/>
    <m/>
    <n v="55"/>
    <s v="Victoria, BC"/>
    <x v="65"/>
    <x v="0"/>
    <x v="264"/>
    <x v="9"/>
    <x v="4"/>
    <x v="1"/>
    <x v="1"/>
    <x v="0"/>
    <x v="2"/>
    <s v="Y"/>
    <s v="Y"/>
    <x v="0"/>
    <x v="2"/>
    <x v="0"/>
    <x v="0"/>
    <x v="0"/>
    <x v="0"/>
  </r>
  <r>
    <s v="2511 Quadra Street"/>
    <s v="Complete Residential"/>
    <m/>
    <n v="60"/>
    <s v="Victoria, BC"/>
    <x v="29"/>
    <x v="0"/>
    <x v="265"/>
    <x v="11"/>
    <x v="11"/>
    <x v="0"/>
    <x v="0"/>
    <x v="0"/>
    <x v="0"/>
    <s v="Y"/>
    <s v="Y"/>
    <x v="2"/>
    <x v="0"/>
    <x v="0"/>
    <x v="0"/>
    <x v="0"/>
    <x v="0"/>
  </r>
  <r>
    <s v="2512 Douglas Street"/>
    <s v="Capital West"/>
    <m/>
    <n v="60"/>
    <s v="Victoria, BC"/>
    <x v="24"/>
    <x v="0"/>
    <x v="266"/>
    <x v="22"/>
    <x v="7"/>
    <x v="0"/>
    <x v="0"/>
    <x v="1"/>
    <x v="0"/>
    <s v="Y"/>
    <s v="Y"/>
    <x v="0"/>
    <x v="2"/>
    <x v="0"/>
    <x v="0"/>
    <x v="0"/>
    <x v="0"/>
  </r>
  <r>
    <s v="2530 Mt Newton Cross Road"/>
    <s v="Starlight/Devon"/>
    <m/>
    <n v="50"/>
    <s v="Saanichton, BC"/>
    <x v="9"/>
    <x v="0"/>
    <x v="267"/>
    <x v="13"/>
    <x v="2"/>
    <x v="0"/>
    <x v="0"/>
    <x v="2"/>
    <x v="0"/>
    <s v="Y"/>
    <s v="Y"/>
    <x v="0"/>
    <x v="0"/>
    <x v="2"/>
    <x v="0"/>
    <x v="0"/>
    <x v="0"/>
  </r>
  <r>
    <s v="2545 Oakville Avenue"/>
    <s v="Strata 1952"/>
    <s v="MUST BE MAILED"/>
    <n v="50"/>
    <s v="Sidney, BC"/>
    <x v="4"/>
    <x v="0"/>
    <x v="93"/>
    <x v="4"/>
    <x v="1"/>
    <x v="0"/>
    <x v="0"/>
    <x v="0"/>
    <x v="0"/>
    <s v="Y"/>
    <s v="ANNUAL"/>
    <x v="0"/>
    <x v="2"/>
    <x v="0"/>
    <x v="0"/>
    <x v="0"/>
    <x v="0"/>
  </r>
  <r>
    <s v="2549 Dowler Place"/>
    <s v="Century 21 Queenswood"/>
    <m/>
    <n v="50"/>
    <s v="Victoria, BC"/>
    <x v="4"/>
    <x v="0"/>
    <x v="268"/>
    <x v="11"/>
    <x v="7"/>
    <x v="0"/>
    <x v="0"/>
    <x v="0"/>
    <x v="2"/>
    <s v="Y"/>
    <s v="Y"/>
    <x v="0"/>
    <x v="0"/>
    <x v="0"/>
    <x v="0"/>
    <x v="0"/>
    <x v="0"/>
  </r>
  <r>
    <s v="2550 Bevan Avenue"/>
    <s v="Pemberton Holmes - Strata (Sidney)"/>
    <s v="Graham Wright - 250 885 4917 (monitoring)"/>
    <n v="55"/>
    <s v="Sidney, BC"/>
    <x v="10"/>
    <x v="0"/>
    <x v="269"/>
    <x v="4"/>
    <x v="10"/>
    <x v="1"/>
    <x v="0"/>
    <x v="0"/>
    <x v="2"/>
    <s v="Y"/>
    <s v="Y"/>
    <x v="0"/>
    <x v="2"/>
    <x v="0"/>
    <x v="0"/>
    <x v="0"/>
    <x v="0"/>
  </r>
  <r>
    <s v="2565 Beach Drive"/>
    <s v="Starlight/Devon"/>
    <m/>
    <n v="50"/>
    <s v="Oak Bay, BC"/>
    <x v="4"/>
    <x v="0"/>
    <x v="270"/>
    <x v="20"/>
    <x v="10"/>
    <x v="0"/>
    <x v="0"/>
    <x v="0"/>
    <x v="2"/>
    <s v="Y"/>
    <s v="Y"/>
    <x v="0"/>
    <x v="2"/>
    <x v="0"/>
    <x v="0"/>
    <x v="0"/>
    <x v="0"/>
  </r>
  <r>
    <s v="2580 Cadboro Bay"/>
    <s v="Strata Plan 4934"/>
    <m/>
    <n v="65"/>
    <s v="Victoria, BC"/>
    <x v="27"/>
    <x v="0"/>
    <x v="271"/>
    <x v="20"/>
    <x v="7"/>
    <x v="1"/>
    <x v="1"/>
    <x v="1"/>
    <x v="0"/>
    <s v="Y"/>
    <s v="Y"/>
    <x v="0"/>
    <x v="2"/>
    <x v="0"/>
    <x v="0"/>
    <x v="0"/>
    <x v="0"/>
  </r>
  <r>
    <s v="260 Michigan Street"/>
    <s v="Starlight/Devon"/>
    <m/>
    <n v="50"/>
    <s v="Victoria, BC"/>
    <x v="4"/>
    <x v="0"/>
    <x v="272"/>
    <x v="9"/>
    <x v="11"/>
    <x v="0"/>
    <x v="0"/>
    <x v="0"/>
    <x v="0"/>
    <s v="Y"/>
    <s v="Y"/>
    <x v="2"/>
    <x v="2"/>
    <x v="0"/>
    <x v="0"/>
    <x v="0"/>
    <x v="0"/>
  </r>
  <r>
    <s v="2605 Windsor Road"/>
    <s v="South Island Property Mgmt"/>
    <m/>
    <n v="55"/>
    <s v="Oak Bay, BC"/>
    <x v="53"/>
    <x v="0"/>
    <x v="273"/>
    <x v="16"/>
    <x v="1"/>
    <x v="0"/>
    <x v="0"/>
    <x v="0"/>
    <x v="0"/>
    <s v="Y"/>
    <s v="Y"/>
    <x v="0"/>
    <x v="3"/>
    <x v="0"/>
    <x v="0"/>
    <x v="0"/>
    <x v="0"/>
  </r>
  <r>
    <s v="2608 Prior Street"/>
    <s v="South Island Prop. "/>
    <m/>
    <n v="50"/>
    <s v="Victoria, BC"/>
    <x v="4"/>
    <x v="0"/>
    <x v="274"/>
    <x v="2"/>
    <x v="6"/>
    <x v="0"/>
    <x v="0"/>
    <x v="0"/>
    <x v="0"/>
    <s v="Y"/>
    <s v="Y"/>
    <x v="0"/>
    <x v="0"/>
    <x v="0"/>
    <x v="0"/>
    <x v="0"/>
    <x v="0"/>
  </r>
  <r>
    <s v="2610 Graham Street"/>
    <s v="Graham Manor_x000a_c/o Raven Property"/>
    <m/>
    <n v="50"/>
    <s v="Victoria, BC"/>
    <x v="4"/>
    <x v="0"/>
    <x v="275"/>
    <x v="2"/>
    <x v="2"/>
    <x v="0"/>
    <x v="0"/>
    <x v="0"/>
    <x v="0"/>
    <s v="Y"/>
    <s v="Y"/>
    <x v="0"/>
    <x v="0"/>
    <x v="0"/>
    <x v="0"/>
    <x v="0"/>
    <x v="0"/>
  </r>
  <r>
    <s v="2626 Blackwood Street"/>
    <s v="Firm Management"/>
    <m/>
    <n v="55"/>
    <s v="Victoria, BC"/>
    <x v="95"/>
    <x v="0"/>
    <x v="276"/>
    <x v="2"/>
    <x v="6"/>
    <x v="1"/>
    <x v="2"/>
    <x v="0"/>
    <x v="0"/>
    <s v="Y"/>
    <s v="Y"/>
    <x v="0"/>
    <x v="0"/>
    <x v="0"/>
    <x v="0"/>
    <x v="0"/>
    <x v="0"/>
  </r>
  <r>
    <s v="2630 Cook Street"/>
    <s v="Devon Properties"/>
    <s v="Cancelled before start tests in April 2025"/>
    <n v="55"/>
    <s v="Victoria, BC"/>
    <x v="27"/>
    <x v="1"/>
    <x v="277"/>
    <x v="12"/>
    <x v="11"/>
    <x v="1"/>
    <x v="1"/>
    <x v="2"/>
    <x v="1"/>
    <s v="X"/>
    <s v="X"/>
    <x v="1"/>
    <x v="2"/>
    <x v="0"/>
    <x v="0"/>
    <x v="0"/>
    <x v="0"/>
  </r>
  <r>
    <s v="2631 Prior Street"/>
    <s v="Strata Plan #787"/>
    <m/>
    <n v="55"/>
    <s v="Victoria, BC"/>
    <x v="64"/>
    <x v="0"/>
    <x v="278"/>
    <x v="2"/>
    <x v="1"/>
    <x v="0"/>
    <x v="0"/>
    <x v="0"/>
    <x v="0"/>
    <s v="Y"/>
    <s v="ANNUAL"/>
    <x v="0"/>
    <x v="0"/>
    <x v="0"/>
    <x v="0"/>
    <x v="0"/>
    <x v="0"/>
  </r>
  <r>
    <s v="2644 Prior Street"/>
    <s v="Belmont Properties"/>
    <s v="Months on invoices_x000a_$55 after June 2025"/>
    <n v="55"/>
    <s v="Victoria, BC"/>
    <x v="18"/>
    <x v="0"/>
    <x v="279"/>
    <x v="2"/>
    <x v="2"/>
    <x v="0"/>
    <x v="0"/>
    <x v="0"/>
    <x v="0"/>
    <s v="Y"/>
    <s v="Y"/>
    <x v="0"/>
    <x v="0"/>
    <x v="0"/>
    <x v="0"/>
    <x v="0"/>
    <x v="0"/>
  </r>
  <r>
    <s v="2646 Cook Street"/>
    <s v="Devon Properties"/>
    <s v="Cancelled before start tests in April 2025"/>
    <n v="55"/>
    <s v="Victoria, BC"/>
    <x v="27"/>
    <x v="1"/>
    <x v="280"/>
    <x v="12"/>
    <x v="6"/>
    <x v="1"/>
    <x v="1"/>
    <x v="2"/>
    <x v="1"/>
    <s v="X"/>
    <s v="X"/>
    <x v="1"/>
    <x v="2"/>
    <x v="0"/>
    <x v="0"/>
    <x v="0"/>
    <x v="0"/>
  </r>
  <r>
    <s v="2647 Graham Street"/>
    <s v="Complete Residential"/>
    <m/>
    <n v="55"/>
    <s v="Victoria, BC"/>
    <x v="96"/>
    <x v="0"/>
    <x v="281"/>
    <x v="2"/>
    <x v="0"/>
    <x v="0"/>
    <x v="0"/>
    <x v="0"/>
    <x v="0"/>
    <s v="ANNUAL"/>
    <s v="Y"/>
    <x v="0"/>
    <x v="0"/>
    <x v="0"/>
    <x v="0"/>
    <x v="0"/>
    <x v="0"/>
  </r>
  <r>
    <s v="2648 Graham Street"/>
    <s v="Starlight/Devon"/>
    <m/>
    <n v="50"/>
    <s v="Victoria, BC"/>
    <x v="4"/>
    <x v="0"/>
    <x v="282"/>
    <x v="2"/>
    <x v="0"/>
    <x v="0"/>
    <x v="0"/>
    <x v="0"/>
    <x v="0"/>
    <s v="Y"/>
    <s v="Y"/>
    <x v="0"/>
    <x v="0"/>
    <x v="0"/>
    <x v="0"/>
    <x v="0"/>
    <x v="0"/>
  </r>
  <r>
    <s v="268 Superior Street"/>
    <s v="Hadden Investments"/>
    <s v="CHARGE CC IN QB"/>
    <n v="50"/>
    <s v="Victoria, BC"/>
    <x v="9"/>
    <x v="0"/>
    <x v="283"/>
    <x v="9"/>
    <x v="4"/>
    <x v="0"/>
    <x v="0"/>
    <x v="0"/>
    <x v="0"/>
    <s v="Y"/>
    <s v="Y"/>
    <x v="0"/>
    <x v="2"/>
    <x v="0"/>
    <x v="0"/>
    <x v="0"/>
    <x v="0"/>
  </r>
  <r>
    <s v="2680 Blanshard Street"/>
    <s v="Groupe Denux"/>
    <m/>
    <n v="50"/>
    <s v="Victoria, BC"/>
    <x v="9"/>
    <x v="1"/>
    <x v="284"/>
    <x v="12"/>
    <x v="3"/>
    <x v="0"/>
    <x v="1"/>
    <x v="0"/>
    <x v="1"/>
    <s v="X"/>
    <s v="X"/>
    <x v="1"/>
    <x v="2"/>
    <x v="0"/>
    <x v="0"/>
    <x v="0"/>
    <x v="0"/>
  </r>
  <r>
    <s v="2680 Prior Street"/>
    <s v="Century 21 Queenswood"/>
    <m/>
    <n v="60"/>
    <s v="Victoria, BC"/>
    <x v="9"/>
    <x v="0"/>
    <x v="285"/>
    <x v="6"/>
    <x v="1"/>
    <x v="0"/>
    <x v="0"/>
    <x v="0"/>
    <x v="1"/>
    <s v="Y"/>
    <s v="ANNUAL"/>
    <x v="0"/>
    <x v="0"/>
    <x v="0"/>
    <x v="0"/>
    <x v="0"/>
    <x v="0"/>
  </r>
  <r>
    <s v="2705 Cook Street"/>
    <s v="Devon Properties"/>
    <m/>
    <n v="50"/>
    <s v="Victoria, BC"/>
    <x v="4"/>
    <x v="0"/>
    <x v="286"/>
    <x v="2"/>
    <x v="7"/>
    <x v="0"/>
    <x v="0"/>
    <x v="0"/>
    <x v="2"/>
    <s v="Y"/>
    <s v="Y"/>
    <x v="0"/>
    <x v="0"/>
    <x v="0"/>
    <x v="0"/>
    <x v="0"/>
    <x v="0"/>
  </r>
  <r>
    <s v="2718 Strathmore Road"/>
    <s v="Pemberton Holmes"/>
    <m/>
    <n v="65"/>
    <s v="Langford, BC"/>
    <x v="38"/>
    <x v="0"/>
    <x v="287"/>
    <x v="15"/>
    <x v="2"/>
    <x v="0"/>
    <x v="0"/>
    <x v="0"/>
    <x v="0"/>
    <s v="Y"/>
    <s v="Y"/>
    <x v="0"/>
    <x v="0"/>
    <x v="0"/>
    <x v="0"/>
    <x v="0"/>
    <x v="0"/>
  </r>
  <r>
    <s v="2720 Mill Bay Road"/>
    <s v="Thrifty Foods"/>
    <s v="Quoted $375 per month - May 2021 (sd')  Invoice monthly"/>
    <n v="375"/>
    <s v="Mill Bay, BC"/>
    <x v="97"/>
    <x v="0"/>
    <x v="93"/>
    <x v="14"/>
    <x v="10"/>
    <x v="0"/>
    <x v="0"/>
    <x v="0"/>
    <x v="2"/>
    <s v="Y"/>
    <s v="Y"/>
    <x v="0"/>
    <x v="0"/>
    <x v="0"/>
    <x v="0"/>
    <x v="0"/>
    <x v="0"/>
  </r>
  <r>
    <s v="2747 Quadra Street"/>
    <s v="Colyvan Pacific"/>
    <m/>
    <n v="55"/>
    <s v="Victoria, BC"/>
    <x v="47"/>
    <x v="0"/>
    <x v="288"/>
    <x v="2"/>
    <x v="3"/>
    <x v="0"/>
    <x v="2"/>
    <x v="0"/>
    <x v="0"/>
    <s v="Y"/>
    <s v="Y"/>
    <x v="0"/>
    <x v="0"/>
    <x v="0"/>
    <x v="0"/>
    <x v="0"/>
    <x v="0"/>
  </r>
  <r>
    <s v="2749 Jacklin Road"/>
    <s v="Proline Property Management Ltd."/>
    <m/>
    <n v="75"/>
    <s v="Langford, BC"/>
    <x v="36"/>
    <x v="0"/>
    <x v="289"/>
    <x v="15"/>
    <x v="2"/>
    <x v="1"/>
    <x v="1"/>
    <x v="2"/>
    <x v="1"/>
    <s v="X"/>
    <s v="X"/>
    <x v="1"/>
    <x v="0"/>
    <x v="0"/>
    <x v="0"/>
    <x v="0"/>
    <x v="0"/>
  </r>
  <r>
    <s v="275 Burnside Road W"/>
    <s v="Starlight Properties c/o Devon Properties"/>
    <m/>
    <n v="60"/>
    <s v="Victoria, BC"/>
    <x v="55"/>
    <x v="0"/>
    <x v="290"/>
    <x v="0"/>
    <x v="7"/>
    <x v="0"/>
    <x v="0"/>
    <x v="0"/>
    <x v="0"/>
    <s v="ANNUAL"/>
    <s v="Y"/>
    <x v="0"/>
    <x v="0"/>
    <x v="0"/>
    <x v="0"/>
    <x v="0"/>
    <x v="0"/>
  </r>
  <r>
    <s v="2751 Shelbourne Street"/>
    <s v="Devon Properties"/>
    <m/>
    <n v="50"/>
    <s v="Victoria, BC"/>
    <x v="4"/>
    <x v="0"/>
    <x v="291"/>
    <x v="2"/>
    <x v="9"/>
    <x v="0"/>
    <x v="0"/>
    <x v="2"/>
    <x v="0"/>
    <s v="Y"/>
    <s v="Y"/>
    <x v="0"/>
    <x v="0"/>
    <x v="0"/>
    <x v="0"/>
    <x v="0"/>
    <x v="0"/>
  </r>
  <r>
    <s v="2771 Jacklin Road"/>
    <s v="Groupe Denux"/>
    <m/>
    <n v="50"/>
    <s v="Langford, BC"/>
    <x v="9"/>
    <x v="0"/>
    <x v="292"/>
    <x v="15"/>
    <x v="5"/>
    <x v="0"/>
    <x v="2"/>
    <x v="0"/>
    <x v="0"/>
    <s v="Y"/>
    <s v="Y"/>
    <x v="0"/>
    <x v="0"/>
    <x v="0"/>
    <x v="0"/>
    <x v="0"/>
    <x v="0"/>
  </r>
  <r>
    <s v="2785 Quadra Street"/>
    <s v="Pacific Cove Property Management Ltd."/>
    <m/>
    <n v="75"/>
    <s v="Victoria, BC"/>
    <x v="5"/>
    <x v="0"/>
    <x v="293"/>
    <x v="2"/>
    <x v="4"/>
    <x v="1"/>
    <x v="1"/>
    <x v="2"/>
    <x v="1"/>
    <s v="X"/>
    <s v="X"/>
    <x v="0"/>
    <x v="0"/>
    <x v="1"/>
    <x v="0"/>
    <x v="0"/>
    <x v="0"/>
  </r>
  <r>
    <s v="2790 Cedar Hill Road"/>
    <s v="Century 21 Queenswood"/>
    <m/>
    <n v="50"/>
    <s v="Victoria, BC"/>
    <x v="4"/>
    <x v="0"/>
    <x v="294"/>
    <x v="2"/>
    <x v="1"/>
    <x v="1"/>
    <x v="1"/>
    <x v="0"/>
    <x v="1"/>
    <s v="ANNUAL"/>
    <s v="X"/>
    <x v="1"/>
    <x v="1"/>
    <x v="0"/>
    <x v="0"/>
    <x v="0"/>
    <x v="0"/>
  </r>
  <r>
    <s v="280 Douglas Street"/>
    <s v="Oakwood Property "/>
    <m/>
    <n v="55"/>
    <s v="Victoria, BC"/>
    <x v="9"/>
    <x v="0"/>
    <x v="295"/>
    <x v="5"/>
    <x v="3"/>
    <x v="0"/>
    <x v="0"/>
    <x v="0"/>
    <x v="0"/>
    <s v="ANNUAL"/>
    <s v="Y"/>
    <x v="0"/>
    <x v="2"/>
    <x v="0"/>
    <x v="0"/>
    <x v="0"/>
    <x v="0"/>
  </r>
  <r>
    <s v="2821 Quesnel Street"/>
    <s v="Colyvan Pacific"/>
    <m/>
    <n v="65"/>
    <s v="Victoria, BC"/>
    <x v="47"/>
    <x v="0"/>
    <x v="296"/>
    <x v="22"/>
    <x v="4"/>
    <x v="0"/>
    <x v="0"/>
    <x v="0"/>
    <x v="0"/>
    <s v="Y"/>
    <s v="Y"/>
    <x v="0"/>
    <x v="2"/>
    <x v="0"/>
    <x v="0"/>
    <x v="0"/>
    <x v="0"/>
  </r>
  <r>
    <s v="283 Michigan Street"/>
    <s v="Starlight/Devon"/>
    <s v="$55/month_x000a_PO Required"/>
    <n v="55"/>
    <s v="Victoria, BC"/>
    <x v="71"/>
    <x v="0"/>
    <x v="297"/>
    <x v="9"/>
    <x v="4"/>
    <x v="0"/>
    <x v="0"/>
    <x v="0"/>
    <x v="0"/>
    <s v="Y"/>
    <s v="Y"/>
    <x v="0"/>
    <x v="2"/>
    <x v="0"/>
    <x v="0"/>
    <x v="0"/>
    <x v="0"/>
  </r>
  <r>
    <s v="2830 Peatt Road"/>
    <s v="Boardwalk General Partnership"/>
    <m/>
    <n v="125"/>
    <s v="Langford, BC"/>
    <x v="90"/>
    <x v="0"/>
    <x v="298"/>
    <x v="15"/>
    <x v="11"/>
    <x v="0"/>
    <x v="0"/>
    <x v="0"/>
    <x v="0"/>
    <s v="Y"/>
    <s v="Y"/>
    <x v="2"/>
    <x v="0"/>
    <x v="0"/>
    <x v="0"/>
    <x v="0"/>
    <x v="0"/>
  </r>
  <r>
    <s v="2840 Nanaimo Street"/>
    <s v="Devon"/>
    <m/>
    <n v="50"/>
    <s v="Victoria, BC"/>
    <x v="9"/>
    <x v="0"/>
    <x v="299"/>
    <x v="22"/>
    <x v="11"/>
    <x v="0"/>
    <x v="0"/>
    <x v="0"/>
    <x v="0"/>
    <s v="Y"/>
    <s v="ANNUAL"/>
    <x v="0"/>
    <x v="2"/>
    <x v="0"/>
    <x v="0"/>
    <x v="0"/>
    <x v="0"/>
  </r>
  <r>
    <s v="2840 Peatt Road"/>
    <s v="Cornerstone"/>
    <m/>
    <n v="50"/>
    <s v="Langford, BC"/>
    <x v="9"/>
    <x v="0"/>
    <x v="300"/>
    <x v="15"/>
    <x v="11"/>
    <x v="0"/>
    <x v="0"/>
    <x v="0"/>
    <x v="0"/>
    <s v="Y"/>
    <s v="Y"/>
    <x v="2"/>
    <x v="0"/>
    <x v="0"/>
    <x v="0"/>
    <x v="0"/>
    <x v="0"/>
  </r>
  <r>
    <s v="2849 Bryn Maur Road"/>
    <s v="Centurion Property Associates"/>
    <s v="Month on invoice"/>
    <n v="55"/>
    <s v="Langford, BC"/>
    <x v="4"/>
    <x v="0"/>
    <x v="93"/>
    <x v="15"/>
    <x v="4"/>
    <x v="1"/>
    <x v="0"/>
    <x v="0"/>
    <x v="1"/>
    <s v="Y"/>
    <s v="Y"/>
    <x v="0"/>
    <x v="0"/>
    <x v="1"/>
    <x v="0"/>
    <x v="0"/>
    <x v="0"/>
  </r>
  <r>
    <s v="2854 Peatt Road"/>
    <s v="Centurion Properties"/>
    <s v="Month on invoice"/>
    <n v="55"/>
    <s v="Langford, BC"/>
    <x v="4"/>
    <x v="0"/>
    <x v="301"/>
    <x v="15"/>
    <x v="4"/>
    <x v="0"/>
    <x v="0"/>
    <x v="0"/>
    <x v="0"/>
    <s v="Y"/>
    <s v="Y"/>
    <x v="0"/>
    <x v="0"/>
    <x v="0"/>
    <x v="0"/>
    <x v="0"/>
    <x v="0"/>
  </r>
  <r>
    <s v="2861 Quadra Street"/>
    <s v="Pacific Cove Property Management Ltd."/>
    <s v="Price change approved in July 2025"/>
    <n v="210"/>
    <s v="Victoria, BC"/>
    <x v="5"/>
    <x v="0"/>
    <x v="302"/>
    <x v="2"/>
    <x v="8"/>
    <x v="1"/>
    <x v="1"/>
    <x v="2"/>
    <x v="1"/>
    <s v="X"/>
    <s v="X"/>
    <x v="0"/>
    <x v="0"/>
    <x v="0"/>
    <x v="0"/>
    <x v="0"/>
    <x v="0"/>
  </r>
  <r>
    <s v="2915 Douglas Street"/>
    <s v="PHS"/>
    <m/>
    <n v="55"/>
    <s v="Victoria, BC"/>
    <x v="52"/>
    <x v="0"/>
    <x v="93"/>
    <x v="22"/>
    <x v="1"/>
    <x v="0"/>
    <x v="0"/>
    <x v="0"/>
    <x v="0"/>
    <s v="Y"/>
    <s v="ANNUAL"/>
    <x v="0"/>
    <x v="2"/>
    <x v="0"/>
    <x v="0"/>
    <x v="0"/>
    <x v="0"/>
  </r>
  <r>
    <s v="2931 Qu'Appelle Street"/>
    <s v="Castera Properties"/>
    <m/>
    <n v="55"/>
    <s v="Victoria, BC"/>
    <x v="2"/>
    <x v="0"/>
    <x v="303"/>
    <x v="17"/>
    <x v="8"/>
    <x v="0"/>
    <x v="0"/>
    <x v="0"/>
    <x v="0"/>
    <s v="Y"/>
    <s v="Y"/>
    <x v="0"/>
    <x v="3"/>
    <x v="0"/>
    <x v="0"/>
    <x v="0"/>
    <x v="0"/>
  </r>
  <r>
    <s v="2947 Qu'Appelle Street"/>
    <s v="Castera Properties"/>
    <m/>
    <n v="55"/>
    <s v="Victoria, BC"/>
    <x v="2"/>
    <x v="0"/>
    <x v="303"/>
    <x v="17"/>
    <x v="8"/>
    <x v="0"/>
    <x v="0"/>
    <x v="0"/>
    <x v="0"/>
    <s v="Y"/>
    <s v="Y"/>
    <x v="0"/>
    <x v="3"/>
    <x v="0"/>
    <x v="0"/>
    <x v="0"/>
    <x v="0"/>
  </r>
  <r>
    <s v="2994 Douglas Street"/>
    <s v="BCGEU"/>
    <s v="Increase to $65 after June 2025 _x000a_PO Required"/>
    <n v="65"/>
    <s v="Victoria, BC"/>
    <x v="98"/>
    <x v="0"/>
    <x v="71"/>
    <x v="22"/>
    <x v="8"/>
    <x v="0"/>
    <x v="0"/>
    <x v="0"/>
    <x v="0"/>
    <s v="Y"/>
    <s v="Y"/>
    <x v="0"/>
    <x v="3"/>
    <x v="0"/>
    <x v="0"/>
    <x v="0"/>
    <x v="0"/>
  </r>
  <r>
    <s v="3005 Cook Street"/>
    <s v="Kiwanis Village Society"/>
    <m/>
    <n v="65"/>
    <s v="Victoria, BC"/>
    <x v="10"/>
    <x v="0"/>
    <x v="304"/>
    <x v="2"/>
    <x v="5"/>
    <x v="2"/>
    <x v="0"/>
    <x v="0"/>
    <x v="0"/>
    <s v="Y"/>
    <s v="Y"/>
    <x v="0"/>
    <x v="0"/>
    <x v="0"/>
    <x v="0"/>
    <x v="0"/>
    <x v="0"/>
  </r>
  <r>
    <s v="3008-3010 Washington Avenue"/>
    <s v="Proline"/>
    <m/>
    <n v="55"/>
    <s v="Victoria, BC"/>
    <x v="9"/>
    <x v="0"/>
    <x v="305"/>
    <x v="17"/>
    <x v="7"/>
    <x v="0"/>
    <x v="0"/>
    <x v="1"/>
    <x v="0"/>
    <s v="Y"/>
    <s v="Y"/>
    <x v="0"/>
    <x v="2"/>
    <x v="0"/>
    <x v="0"/>
    <x v="0"/>
    <x v="0"/>
  </r>
  <r>
    <s v="3011 Merchant Way"/>
    <s v="Thrifty Foods"/>
    <s v="Invoice Monthly starting Apr. 1/21 @ $275 (no TC06)  _x000a_Inv.23884 - Mar.31/21 @ $65 + TC07"/>
    <n v="275"/>
    <s v="Langford, BC"/>
    <x v="99"/>
    <x v="0"/>
    <x v="93"/>
    <x v="19"/>
    <x v="1"/>
    <x v="0"/>
    <x v="0"/>
    <x v="0"/>
    <x v="0"/>
    <s v="Y"/>
    <s v="ANNUAL"/>
    <x v="0"/>
    <x v="2"/>
    <x v="0"/>
    <x v="0"/>
    <x v="0"/>
    <x v="0"/>
  </r>
  <r>
    <s v="3033 Cook Street"/>
    <s v="Kiwanis Village Society"/>
    <m/>
    <n v="65"/>
    <s v="Victoria, BC"/>
    <x v="100"/>
    <x v="0"/>
    <x v="306"/>
    <x v="2"/>
    <x v="3"/>
    <x v="0"/>
    <x v="3"/>
    <x v="0"/>
    <x v="0"/>
    <s v="Y"/>
    <s v="Y"/>
    <x v="0"/>
    <x v="0"/>
    <x v="0"/>
    <x v="0"/>
    <x v="0"/>
    <x v="0"/>
  </r>
  <r>
    <s v="3035 Cook Street"/>
    <s v="Kiwanis Village Society"/>
    <m/>
    <n v="65"/>
    <s v="Victoria, BC"/>
    <x v="100"/>
    <x v="0"/>
    <x v="307"/>
    <x v="2"/>
    <x v="10"/>
    <x v="0"/>
    <x v="0"/>
    <x v="0"/>
    <x v="0"/>
    <s v="Y &amp; ANNUAL"/>
    <s v="Y"/>
    <x v="0"/>
    <x v="0"/>
    <x v="0"/>
    <x v="0"/>
    <x v="0"/>
    <x v="0"/>
  </r>
  <r>
    <s v="3045 Douglas Street                    "/>
    <s v="Richmond Property Group"/>
    <m/>
    <n v="55"/>
    <s v="Victoria, BC"/>
    <x v="9"/>
    <x v="0"/>
    <x v="308"/>
    <x v="22"/>
    <x v="2"/>
    <x v="2"/>
    <x v="0"/>
    <x v="0"/>
    <x v="0"/>
    <s v="Y"/>
    <s v="Y"/>
    <x v="0"/>
    <x v="2"/>
    <x v="0"/>
    <x v="0"/>
    <x v="0"/>
    <x v="0"/>
  </r>
  <r>
    <s v="31 Bastion Square"/>
    <s v="Colliers"/>
    <m/>
    <n v="70"/>
    <s v="Victoria, BC"/>
    <x v="67"/>
    <x v="0"/>
    <x v="309"/>
    <x v="14"/>
    <x v="2"/>
    <x v="0"/>
    <x v="0"/>
    <x v="0"/>
    <x v="1"/>
    <s v="Y"/>
    <s v="Y"/>
    <x v="0"/>
    <x v="0"/>
    <x v="0"/>
    <x v="0"/>
    <x v="0"/>
    <x v="0"/>
  </r>
  <r>
    <s v="314 Cook Street"/>
    <s v="Pacific Quorum"/>
    <m/>
    <n v="50"/>
    <s v="Victoria, BC"/>
    <x v="4"/>
    <x v="0"/>
    <x v="310"/>
    <x v="5"/>
    <x v="9"/>
    <x v="0"/>
    <x v="0"/>
    <x v="0"/>
    <x v="0"/>
    <s v="Y"/>
    <s v="Y"/>
    <x v="0"/>
    <x v="2"/>
    <x v="0"/>
    <x v="0"/>
    <x v="0"/>
    <x v="0"/>
  </r>
  <r>
    <s v="3157 Tillicum Road"/>
    <s v="Firm Management"/>
    <m/>
    <n v="65"/>
    <s v="Victoria, BC"/>
    <x v="0"/>
    <x v="0"/>
    <x v="311"/>
    <x v="0"/>
    <x v="4"/>
    <x v="0"/>
    <x v="0"/>
    <x v="0"/>
    <x v="0"/>
    <s v="Y"/>
    <s v="X"/>
    <x v="0"/>
    <x v="0"/>
    <x v="0"/>
    <x v="0"/>
    <x v="0"/>
    <x v="0"/>
  </r>
  <r>
    <s v="3159 Shelbourne Street"/>
    <s v="Brown Bros."/>
    <m/>
    <n v="55"/>
    <s v="Saanich, BC"/>
    <x v="9"/>
    <x v="0"/>
    <x v="312"/>
    <x v="2"/>
    <x v="6"/>
    <x v="0"/>
    <x v="0"/>
    <x v="0"/>
    <x v="0"/>
    <s v="Y"/>
    <s v="Y"/>
    <x v="0"/>
    <x v="0"/>
    <x v="0"/>
    <x v="0"/>
    <x v="0"/>
    <x v="0"/>
  </r>
  <r>
    <s v="3160 Albina Street"/>
    <s v="Firm Management"/>
    <m/>
    <n v="65"/>
    <s v="Victoria, BC"/>
    <x v="0"/>
    <x v="0"/>
    <x v="311"/>
    <x v="0"/>
    <x v="4"/>
    <x v="0"/>
    <x v="0"/>
    <x v="0"/>
    <x v="0"/>
    <s v="Y"/>
    <s v="X"/>
    <x v="0"/>
    <x v="0"/>
    <x v="0"/>
    <x v="0"/>
    <x v="0"/>
    <x v="0"/>
  </r>
  <r>
    <s v="3185 Tillicum Road"/>
    <s v="Starlight Properties c/o Devon Properties"/>
    <m/>
    <n v="60"/>
    <s v="Victoria, BC"/>
    <x v="55"/>
    <x v="0"/>
    <x v="290"/>
    <x v="0"/>
    <x v="7"/>
    <x v="0"/>
    <x v="0"/>
    <x v="0"/>
    <x v="0"/>
    <s v="ANNUAL"/>
    <s v="X"/>
    <x v="0"/>
    <x v="0"/>
    <x v="0"/>
    <x v="0"/>
    <x v="0"/>
    <x v="0"/>
  </r>
  <r>
    <s v="3187 Shelbourne Street"/>
    <s v="Devon"/>
    <m/>
    <n v="50"/>
    <s v="Saanich, BC"/>
    <x v="4"/>
    <x v="0"/>
    <x v="313"/>
    <x v="2"/>
    <x v="3"/>
    <x v="0"/>
    <x v="0"/>
    <x v="1"/>
    <x v="0"/>
    <s v="Y"/>
    <s v="Y"/>
    <x v="0"/>
    <x v="0"/>
    <x v="0"/>
    <x v="0"/>
    <x v="0"/>
    <x v="0"/>
  </r>
  <r>
    <s v="3221 Cedar Hill Cross Road"/>
    <s v="Beacon Community Services"/>
    <m/>
    <n v="55"/>
    <s v="Saanich, BC"/>
    <x v="64"/>
    <x v="0"/>
    <x v="314"/>
    <x v="2"/>
    <x v="2"/>
    <x v="0"/>
    <x v="0"/>
    <x v="0"/>
    <x v="0"/>
    <s v="Y"/>
    <s v="X"/>
    <x v="1"/>
    <x v="0"/>
    <x v="0"/>
    <x v="0"/>
    <x v="0"/>
    <x v="0"/>
  </r>
  <r>
    <s v="3226 Alder Street"/>
    <s v="Pacifica Housing"/>
    <m/>
    <n v="65"/>
    <s v="Saanich, BC"/>
    <x v="80"/>
    <x v="0"/>
    <x v="315"/>
    <x v="22"/>
    <x v="1"/>
    <x v="0"/>
    <x v="0"/>
    <x v="0"/>
    <x v="0"/>
    <s v="X"/>
    <s v="ANNUAL"/>
    <x v="0"/>
    <x v="2"/>
    <x v="0"/>
    <x v="0"/>
    <x v="0"/>
    <x v="0"/>
  </r>
  <r>
    <s v="323 Michigan Street"/>
    <s v="Devon Properties"/>
    <m/>
    <n v="70"/>
    <s v="Victoria, BC"/>
    <x v="84"/>
    <x v="0"/>
    <x v="316"/>
    <x v="9"/>
    <x v="7"/>
    <x v="0"/>
    <x v="0"/>
    <x v="1"/>
    <x v="0"/>
    <s v="Y"/>
    <s v="Y"/>
    <x v="0"/>
    <x v="2"/>
    <x v="0"/>
    <x v="0"/>
    <x v="0"/>
    <x v="0"/>
  </r>
  <r>
    <s v="3255 Quadra Street"/>
    <s v="Devon Properties"/>
    <m/>
    <n v="70"/>
    <s v="Victoria, BC"/>
    <x v="20"/>
    <x v="0"/>
    <x v="317"/>
    <x v="22"/>
    <x v="8"/>
    <x v="0"/>
    <x v="0"/>
    <x v="0"/>
    <x v="0"/>
    <s v="Y"/>
    <s v="Y"/>
    <x v="2"/>
    <x v="2"/>
    <x v="0"/>
    <x v="0"/>
    <x v="0"/>
    <x v="0"/>
  </r>
  <r>
    <s v="3277 Glasgow Avenue"/>
    <s v="South Island Property Management"/>
    <m/>
    <n v="60"/>
    <s v="Saanich, BC"/>
    <x v="2"/>
    <x v="0"/>
    <x v="318"/>
    <x v="22"/>
    <x v="4"/>
    <x v="0"/>
    <x v="1"/>
    <x v="0"/>
    <x v="0"/>
    <s v="X"/>
    <s v="X"/>
    <x v="0"/>
    <x v="2"/>
    <x v="1"/>
    <x v="0"/>
    <x v="0"/>
    <x v="0"/>
  </r>
  <r>
    <s v="328-454 Burnside Road W &amp; 3528-3628 Tillicum Road"/>
    <s v="Pemberton Holmes (new July 31/22)"/>
    <s v="$195/month_x000a_7 FA Panels"/>
    <n v="195"/>
    <s v="Victoria, BC"/>
    <x v="101"/>
    <x v="0"/>
    <x v="319"/>
    <x v="14"/>
    <x v="8"/>
    <x v="0"/>
    <x v="0"/>
    <x v="0"/>
    <x v="1"/>
    <s v="Y"/>
    <s v="Y"/>
    <x v="0"/>
    <x v="3"/>
    <x v="0"/>
    <x v="0"/>
    <x v="0"/>
    <x v="0"/>
  </r>
  <r>
    <s v="331/333 Robert Street"/>
    <s v="Hutton"/>
    <m/>
    <n v="50"/>
    <s v="Victoria, BC"/>
    <x v="4"/>
    <x v="0"/>
    <x v="320"/>
    <x v="1"/>
    <x v="6"/>
    <x v="0"/>
    <x v="0"/>
    <x v="0"/>
    <x v="0"/>
    <s v="Y"/>
    <s v="Y"/>
    <x v="0"/>
    <x v="0"/>
    <x v="0"/>
    <x v="0"/>
    <x v="0"/>
    <x v="0"/>
  </r>
  <r>
    <s v="3319A Painter Road"/>
    <s v="Pemberton Holmes"/>
    <m/>
    <n v="50"/>
    <s v="Langford, BC"/>
    <x v="4"/>
    <x v="0"/>
    <x v="321"/>
    <x v="15"/>
    <x v="4"/>
    <x v="0"/>
    <x v="0"/>
    <x v="0"/>
    <x v="0"/>
    <s v="Y"/>
    <s v="Y"/>
    <x v="0"/>
    <x v="0"/>
    <x v="0"/>
    <x v="0"/>
    <x v="0"/>
    <x v="0"/>
  </r>
  <r>
    <s v="3319B Painter Road"/>
    <s v="Pemberton Holmes"/>
    <m/>
    <n v="50"/>
    <s v="Langford, BC"/>
    <x v="4"/>
    <x v="0"/>
    <x v="321"/>
    <x v="15"/>
    <x v="4"/>
    <x v="0"/>
    <x v="0"/>
    <x v="0"/>
    <x v="0"/>
    <s v="Y"/>
    <s v="Y"/>
    <x v="0"/>
    <x v="0"/>
    <x v="0"/>
    <x v="0"/>
    <x v="0"/>
    <x v="0"/>
  </r>
  <r>
    <s v="335 St. James Street"/>
    <s v="Devon Properties"/>
    <m/>
    <n v="50"/>
    <s v="Victoria, BC"/>
    <x v="4"/>
    <x v="0"/>
    <x v="322"/>
    <x v="9"/>
    <x v="11"/>
    <x v="0"/>
    <x v="0"/>
    <x v="0"/>
    <x v="0"/>
    <s v="Y"/>
    <s v="Y"/>
    <x v="0"/>
    <x v="2"/>
    <x v="0"/>
    <x v="0"/>
    <x v="0"/>
    <x v="0"/>
  </r>
  <r>
    <s v="337 St. James Street"/>
    <s v="Devon Properties"/>
    <m/>
    <n v="50"/>
    <s v="Victoria, BC"/>
    <x v="4"/>
    <x v="0"/>
    <x v="322"/>
    <x v="9"/>
    <x v="11"/>
    <x v="0"/>
    <x v="0"/>
    <x v="0"/>
    <x v="0"/>
    <s v="Y"/>
    <s v="Y"/>
    <x v="0"/>
    <x v="2"/>
    <x v="0"/>
    <x v="0"/>
    <x v="0"/>
    <x v="0"/>
  </r>
  <r>
    <s v="3381 Whittier Avenue"/>
    <s v="Centurion Properties"/>
    <s v="Month on invoice"/>
    <n v="55"/>
    <s v="Saanich, BC"/>
    <x v="4"/>
    <x v="0"/>
    <x v="323"/>
    <x v="22"/>
    <x v="0"/>
    <x v="0"/>
    <x v="0"/>
    <x v="0"/>
    <x v="0"/>
    <s v="ANNUAL"/>
    <s v="Y"/>
    <x v="0"/>
    <x v="2"/>
    <x v="0"/>
    <x v="0"/>
    <x v="0"/>
    <x v="0"/>
  </r>
  <r>
    <s v="3400 Davidson Avenue         "/>
    <s v="Colliers"/>
    <s v="PO Required_x000a_$55/month"/>
    <n v="55"/>
    <s v="Victoria, BC"/>
    <x v="9"/>
    <x v="0"/>
    <x v="324"/>
    <x v="22"/>
    <x v="4"/>
    <x v="0"/>
    <x v="0"/>
    <x v="0"/>
    <x v="0"/>
    <s v="Y"/>
    <s v="Y"/>
    <x v="2"/>
    <x v="2"/>
    <x v="0"/>
    <x v="0"/>
    <x v="0"/>
    <x v="0"/>
  </r>
  <r>
    <s v="341 Latoria Boulevard"/>
    <s v="Devon Properties"/>
    <s v="Not starting until July/24"/>
    <n v="65"/>
    <s v="Colwood, BC"/>
    <x v="102"/>
    <x v="0"/>
    <x v="325"/>
    <x v="15"/>
    <x v="10"/>
    <x v="0"/>
    <x v="0"/>
    <x v="0"/>
    <x v="0"/>
    <s v="Y"/>
    <s v="ANNUAL"/>
    <x v="0"/>
    <x v="0"/>
    <x v="0"/>
    <x v="0"/>
    <x v="0"/>
    <x v="0"/>
  </r>
  <r>
    <s v="343 Simcoe Street"/>
    <s v="Devon Properties"/>
    <m/>
    <n v="50"/>
    <s v="Victoria, BC"/>
    <x v="4"/>
    <x v="0"/>
    <x v="326"/>
    <x v="9"/>
    <x v="8"/>
    <x v="0"/>
    <x v="0"/>
    <x v="0"/>
    <x v="0"/>
    <s v="Y"/>
    <s v="Y"/>
    <x v="0"/>
    <x v="2"/>
    <x v="0"/>
    <x v="0"/>
    <x v="0"/>
    <x v="0"/>
  </r>
  <r>
    <s v="344 Goldstream Avenue"/>
    <s v="Pemberton Holmes"/>
    <s v="Change to R17 in August 2025 (previously R5)"/>
    <n v="55"/>
    <s v="Langford, BC"/>
    <x v="79"/>
    <x v="0"/>
    <x v="327"/>
    <x v="19"/>
    <x v="8"/>
    <x v="1"/>
    <x v="0"/>
    <x v="0"/>
    <x v="0"/>
    <s v="Y"/>
    <s v="Y"/>
    <x v="0"/>
    <x v="2"/>
    <x v="0"/>
    <x v="0"/>
    <x v="0"/>
    <x v="0"/>
  </r>
  <r>
    <s v="345 Latoria Boulevard"/>
    <s v="Warrington PCI Managment"/>
    <m/>
    <n v="65"/>
    <s v="Langford, BC"/>
    <x v="70"/>
    <x v="0"/>
    <x v="328"/>
    <x v="15"/>
    <x v="0"/>
    <x v="0"/>
    <x v="0"/>
    <x v="0"/>
    <x v="0"/>
    <s v="Y"/>
    <s v="Y"/>
    <x v="0"/>
    <x v="3"/>
    <x v="0"/>
    <x v="0"/>
    <x v="0"/>
    <x v="0"/>
  </r>
  <r>
    <s v="345 Latoria Boulevard"/>
    <s v="Warrington PCI Managment"/>
    <m/>
    <n v="65"/>
    <s v="Langford, BC"/>
    <x v="70"/>
    <x v="0"/>
    <x v="328"/>
    <x v="15"/>
    <x v="0"/>
    <x v="0"/>
    <x v="0"/>
    <x v="0"/>
    <x v="0"/>
    <s v="Y"/>
    <s v="Y"/>
    <x v="0"/>
    <x v="3"/>
    <x v="0"/>
    <x v="0"/>
    <x v="0"/>
    <x v="0"/>
  </r>
  <r>
    <s v="345 Latoria Boulevard"/>
    <s v="Warrington PCI Managment"/>
    <m/>
    <n v="65"/>
    <s v="Langford, BC"/>
    <x v="70"/>
    <x v="0"/>
    <x v="328"/>
    <x v="15"/>
    <x v="0"/>
    <x v="0"/>
    <x v="0"/>
    <x v="0"/>
    <x v="0"/>
    <s v="Y"/>
    <s v="Y"/>
    <x v="0"/>
    <x v="3"/>
    <x v="0"/>
    <x v="0"/>
    <x v="0"/>
    <x v="0"/>
  </r>
  <r>
    <s v="345 Latoria Boulevard"/>
    <s v="Warrington PCI Managment"/>
    <m/>
    <n v="65"/>
    <s v="Langford, BC"/>
    <x v="70"/>
    <x v="0"/>
    <x v="328"/>
    <x v="15"/>
    <x v="0"/>
    <x v="0"/>
    <x v="0"/>
    <x v="0"/>
    <x v="0"/>
    <s v="Y"/>
    <s v="Y"/>
    <x v="0"/>
    <x v="3"/>
    <x v="0"/>
    <x v="0"/>
    <x v="0"/>
    <x v="0"/>
  </r>
  <r>
    <s v="3475 Quadra Street"/>
    <s v="Thrifty Foods"/>
    <s v="Invoice Monthly starting Apr. 1/21 @ $275 (no TC06)  _x000a_Inv.23885 - Mar.31/21 @ $55 + TC06"/>
    <n v="275"/>
    <s v="Victoria, BC"/>
    <x v="42"/>
    <x v="0"/>
    <x v="93"/>
    <x v="19"/>
    <x v="4"/>
    <x v="0"/>
    <x v="0"/>
    <x v="0"/>
    <x v="0"/>
    <s v="Y"/>
    <s v="Y"/>
    <x v="0"/>
    <x v="2"/>
    <x v="0"/>
    <x v="0"/>
    <x v="0"/>
    <x v="0"/>
  </r>
  <r>
    <s v="349 Cook Street"/>
    <s v="AQP Property Management (was Burr)"/>
    <s v="MBT only - Annual done by others"/>
    <n v="50"/>
    <s v="Victoria, BC"/>
    <x v="4"/>
    <x v="0"/>
    <x v="329"/>
    <x v="5"/>
    <x v="1"/>
    <x v="0"/>
    <x v="0"/>
    <x v="0"/>
    <x v="0"/>
    <s v="Y"/>
    <s v="Y"/>
    <x v="0"/>
    <x v="2"/>
    <x v="0"/>
    <x v="0"/>
    <x v="0"/>
    <x v="0"/>
  </r>
  <r>
    <s v="350 Douglas Street"/>
    <s v="Starlight/Devon"/>
    <m/>
    <n v="50"/>
    <s v="Victoria, BC"/>
    <x v="9"/>
    <x v="0"/>
    <x v="330"/>
    <x v="5"/>
    <x v="6"/>
    <x v="0"/>
    <x v="0"/>
    <x v="0"/>
    <x v="0"/>
    <s v="Y"/>
    <s v="Y"/>
    <x v="0"/>
    <x v="2"/>
    <x v="0"/>
    <x v="0"/>
    <x v="0"/>
    <x v="0"/>
  </r>
  <r>
    <s v="360 Dallas Road"/>
    <s v="Complete Residenial Property Management"/>
    <m/>
    <n v="60"/>
    <s v="Victoria, BC"/>
    <x v="0"/>
    <x v="0"/>
    <x v="331"/>
    <x v="9"/>
    <x v="1"/>
    <x v="0"/>
    <x v="0"/>
    <x v="0"/>
    <x v="0"/>
    <s v="Y"/>
    <s v="ANNUAL"/>
    <x v="0"/>
    <x v="2"/>
    <x v="0"/>
    <x v="0"/>
    <x v="0"/>
    <x v="0"/>
  </r>
  <r>
    <s v="360 Douglas Street"/>
    <s v="Starlight/Devon"/>
    <m/>
    <n v="50"/>
    <s v="Victoria, BC"/>
    <x v="9"/>
    <x v="0"/>
    <x v="330"/>
    <x v="5"/>
    <x v="6"/>
    <x v="0"/>
    <x v="0"/>
    <x v="0"/>
    <x v="0"/>
    <s v="Y"/>
    <s v="Y"/>
    <x v="0"/>
    <x v="2"/>
    <x v="0"/>
    <x v="0"/>
    <x v="0"/>
    <x v="0"/>
  </r>
  <r>
    <s v="360 Gorge Road E"/>
    <s v="Pacifica Housing"/>
    <m/>
    <n v="65"/>
    <s v="Victoria, BC"/>
    <x v="80"/>
    <x v="1"/>
    <x v="332"/>
    <x v="12"/>
    <x v="13"/>
    <x v="1"/>
    <x v="1"/>
    <x v="2"/>
    <x v="1"/>
    <s v="X"/>
    <s v="X"/>
    <x v="1"/>
    <x v="2"/>
    <x v="0"/>
    <x v="0"/>
    <x v="0"/>
    <x v="0"/>
  </r>
  <r>
    <s v="3610 + 3614 Richmond Road &amp;_x000a_1696 Pear Street "/>
    <s v="Firm Management"/>
    <m/>
    <n v="55"/>
    <s v="Victoria, BC"/>
    <x v="103"/>
    <x v="0"/>
    <x v="333"/>
    <x v="20"/>
    <x v="0"/>
    <x v="0"/>
    <x v="0"/>
    <x v="0"/>
    <x v="0"/>
    <s v="Y"/>
    <s v="ANNUAL"/>
    <x v="0"/>
    <x v="2"/>
    <x v="0"/>
    <x v="0"/>
    <x v="0"/>
    <x v="0"/>
  </r>
  <r>
    <s v="364 Moss Street"/>
    <s v="Gibraltar Management Ltd."/>
    <m/>
    <n v="65"/>
    <s v="Victoria, BC"/>
    <x v="14"/>
    <x v="0"/>
    <x v="334"/>
    <x v="16"/>
    <x v="11"/>
    <x v="0"/>
    <x v="0"/>
    <x v="0"/>
    <x v="0"/>
    <s v="Y"/>
    <s v="ANNUAL"/>
    <x v="1"/>
    <x v="0"/>
    <x v="0"/>
    <x v="0"/>
    <x v="0"/>
    <x v="0"/>
  </r>
  <r>
    <s v="3724 Harriet Road"/>
    <s v="Proline Property Management Ltd."/>
    <m/>
    <n v="75"/>
    <s v="Victoria, BC"/>
    <x v="36"/>
    <x v="2"/>
    <x v="335"/>
    <x v="22"/>
    <x v="10"/>
    <x v="1"/>
    <x v="1"/>
    <x v="2"/>
    <x v="1"/>
    <s v="X"/>
    <s v="X"/>
    <x v="1"/>
    <x v="2"/>
    <x v="0"/>
    <x v="0"/>
    <x v="0"/>
    <x v="0"/>
  </r>
  <r>
    <s v="3861 Shelbourne Street"/>
    <s v="Century 21 Queenswood"/>
    <m/>
    <n v="50"/>
    <s v="Saanich, BC"/>
    <x v="4"/>
    <x v="0"/>
    <x v="336"/>
    <x v="0"/>
    <x v="8"/>
    <x v="0"/>
    <x v="0"/>
    <x v="0"/>
    <x v="0"/>
    <s v="Y"/>
    <s v="X"/>
    <x v="2"/>
    <x v="1"/>
    <x v="0"/>
    <x v="0"/>
    <x v="0"/>
    <x v="0"/>
  </r>
  <r>
    <s v="3880 Shelbourne Street"/>
    <s v="Complete Residential"/>
    <m/>
    <n v="55"/>
    <s v="Saanich, BC"/>
    <x v="104"/>
    <x v="0"/>
    <x v="337"/>
    <x v="0"/>
    <x v="0"/>
    <x v="0"/>
    <x v="0"/>
    <x v="0"/>
    <x v="0"/>
    <s v="ANNUAL"/>
    <s v="X"/>
    <x v="0"/>
    <x v="1"/>
    <x v="0"/>
    <x v="0"/>
    <x v="0"/>
    <x v="0"/>
  </r>
  <r>
    <s v="3905 Quadra Street"/>
    <s v="Brown Bros."/>
    <m/>
    <n v="50"/>
    <s v="Victoria, BC"/>
    <x v="9"/>
    <x v="0"/>
    <x v="338"/>
    <x v="19"/>
    <x v="9"/>
    <x v="0"/>
    <x v="0"/>
    <x v="0"/>
    <x v="0"/>
    <s v="Y"/>
    <s v="Y"/>
    <x v="0"/>
    <x v="2"/>
    <x v="0"/>
    <x v="0"/>
    <x v="0"/>
    <x v="0"/>
  </r>
  <r>
    <s v="3914 Shelbourne Street"/>
    <s v="Devon Properties"/>
    <m/>
    <n v="55"/>
    <s v="Victoria, BC"/>
    <x v="55"/>
    <x v="0"/>
    <x v="339"/>
    <x v="0"/>
    <x v="4"/>
    <x v="0"/>
    <x v="0"/>
    <x v="0"/>
    <x v="0"/>
    <s v="Y"/>
    <s v="Y"/>
    <x v="0"/>
    <x v="0"/>
    <x v="0"/>
    <x v="0"/>
    <x v="0"/>
    <x v="0"/>
  </r>
  <r>
    <s v="3915 Carey Road"/>
    <s v="Firm Management"/>
    <s v="$65/month (A)"/>
    <n v="65"/>
    <s v="Saanich, BC"/>
    <x v="41"/>
    <x v="0"/>
    <x v="340"/>
    <x v="14"/>
    <x v="8"/>
    <x v="0"/>
    <x v="0"/>
    <x v="0"/>
    <x v="1"/>
    <s v="Y"/>
    <s v="Y"/>
    <x v="0"/>
    <x v="0"/>
    <x v="0"/>
    <x v="0"/>
    <x v="0"/>
    <x v="0"/>
  </r>
  <r>
    <s v="3949 Shelbourne Street"/>
    <s v="HS Canada 3949 Shelbourne Street, L.P"/>
    <m/>
    <n v="70"/>
    <s v="Saanich, BC"/>
    <x v="8"/>
    <x v="0"/>
    <x v="341"/>
    <x v="0"/>
    <x v="6"/>
    <x v="0"/>
    <x v="0"/>
    <x v="1"/>
    <x v="0"/>
    <s v="Y"/>
    <s v="Y"/>
    <x v="0"/>
    <x v="0"/>
    <x v="0"/>
    <x v="0"/>
    <x v="0"/>
    <x v="0"/>
  </r>
  <r>
    <s v="3958 Cedar Hill Road"/>
    <s v="Firm Management"/>
    <m/>
    <n v="50"/>
    <s v="Saanich, BC"/>
    <x v="55"/>
    <x v="0"/>
    <x v="342"/>
    <x v="0"/>
    <x v="5"/>
    <x v="0"/>
    <x v="4"/>
    <x v="0"/>
    <x v="0"/>
    <s v="Y"/>
    <s v="Y"/>
    <x v="0"/>
    <x v="0"/>
    <x v="0"/>
    <x v="0"/>
    <x v="0"/>
    <x v="0"/>
  </r>
  <r>
    <s v="3962 Cedar Hill Road"/>
    <s v="Firm Management"/>
    <m/>
    <n v="50"/>
    <s v="Saanich, BC"/>
    <x v="55"/>
    <x v="0"/>
    <x v="342"/>
    <x v="0"/>
    <x v="5"/>
    <x v="2"/>
    <x v="0"/>
    <x v="0"/>
    <x v="0"/>
    <s v="Y"/>
    <s v="Y"/>
    <x v="0"/>
    <x v="0"/>
    <x v="0"/>
    <x v="0"/>
    <x v="0"/>
    <x v="0"/>
  </r>
  <r>
    <s v="4026 Quadra Street"/>
    <s v="Starlight/Devon"/>
    <m/>
    <n v="55"/>
    <s v="Victoria, BC"/>
    <x v="79"/>
    <x v="0"/>
    <x v="343"/>
    <x v="2"/>
    <x v="11"/>
    <x v="0"/>
    <x v="0"/>
    <x v="0"/>
    <x v="0"/>
    <s v="Y"/>
    <s v="X"/>
    <x v="2"/>
    <x v="0"/>
    <x v="0"/>
    <x v="0"/>
    <x v="0"/>
    <x v="0"/>
  </r>
  <r>
    <s v="4030 Shelbourne Street"/>
    <s v="Pemberton Holmes Ltd."/>
    <m/>
    <n v="75"/>
    <s v="Victoria, BC"/>
    <x v="57"/>
    <x v="0"/>
    <x v="344"/>
    <x v="2"/>
    <x v="0"/>
    <x v="1"/>
    <x v="1"/>
    <x v="2"/>
    <x v="1"/>
    <s v="X"/>
    <s v="Y"/>
    <x v="1"/>
    <x v="1"/>
    <x v="0"/>
    <x v="0"/>
    <x v="0"/>
    <x v="0"/>
  </r>
  <r>
    <s v="4036 Quadra Street"/>
    <s v="Devon Properties"/>
    <m/>
    <n v="55"/>
    <s v="Victoria, BC"/>
    <x v="38"/>
    <x v="0"/>
    <x v="345"/>
    <x v="2"/>
    <x v="0"/>
    <x v="0"/>
    <x v="0"/>
    <x v="0"/>
    <x v="0"/>
    <s v="ANNUAL"/>
    <s v="X"/>
    <x v="1"/>
    <x v="1"/>
    <x v="0"/>
    <x v="0"/>
    <x v="0"/>
    <x v="0"/>
  </r>
  <r>
    <s v="4038 Quadra Street"/>
    <s v="Devon Properties"/>
    <m/>
    <n v="55"/>
    <s v="Victoria, BC"/>
    <x v="38"/>
    <x v="0"/>
    <x v="345"/>
    <x v="2"/>
    <x v="0"/>
    <x v="0"/>
    <x v="0"/>
    <x v="0"/>
    <x v="0"/>
    <s v="ANNUAL"/>
    <s v="X"/>
    <x v="1"/>
    <x v="1"/>
    <x v="0"/>
    <x v="0"/>
    <x v="0"/>
    <x v="0"/>
  </r>
  <r>
    <s v="404 Dundas Street"/>
    <s v="Devon Properties"/>
    <m/>
    <n v="50"/>
    <s v="Victoria, BC"/>
    <x v="4"/>
    <x v="0"/>
    <x v="346"/>
    <x v="1"/>
    <x v="1"/>
    <x v="0"/>
    <x v="0"/>
    <x v="0"/>
    <x v="0"/>
    <s v="Y"/>
    <s v="Y"/>
    <x v="2"/>
    <x v="0"/>
    <x v="0"/>
    <x v="0"/>
    <x v="0"/>
    <x v="0"/>
  </r>
  <r>
    <s v="404 Linden Avenue"/>
    <s v="Steve Calder"/>
    <m/>
    <n v="65"/>
    <s v="Victoria, BC"/>
    <x v="29"/>
    <x v="0"/>
    <x v="347"/>
    <x v="16"/>
    <x v="1"/>
    <x v="0"/>
    <x v="0"/>
    <x v="0"/>
    <x v="0"/>
    <s v="Y"/>
    <s v="ANNUAL"/>
    <x v="0"/>
    <x v="0"/>
    <x v="0"/>
    <x v="0"/>
    <x v="0"/>
    <x v="0"/>
  </r>
  <r>
    <s v="410 Garbally Road                                         "/>
    <s v="Richmond Property Group"/>
    <m/>
    <n v="55"/>
    <s v="Victoria, BC"/>
    <x v="105"/>
    <x v="0"/>
    <x v="348"/>
    <x v="22"/>
    <x v="1"/>
    <x v="1"/>
    <x v="0"/>
    <x v="0"/>
    <x v="0"/>
    <s v="Y"/>
    <s v="Y"/>
    <x v="2"/>
    <x v="2"/>
    <x v="0"/>
    <x v="0"/>
    <x v="0"/>
    <x v="0"/>
  </r>
  <r>
    <s v="4144 Wilkinson Road"/>
    <s v="Colliers"/>
    <s v="PO Required_x000a_$55/month"/>
    <n v="55"/>
    <s v="Saanich, BC"/>
    <x v="106"/>
    <x v="0"/>
    <x v="349"/>
    <x v="14"/>
    <x v="11"/>
    <x v="0"/>
    <x v="0"/>
    <x v="0"/>
    <x v="1"/>
    <s v="Y"/>
    <s v="Y"/>
    <x v="0"/>
    <x v="0"/>
    <x v="0"/>
    <x v="0"/>
    <x v="0"/>
    <x v="0"/>
  </r>
  <r>
    <s v="415 Dunedin Avenue"/>
    <s v="Richmond Property Group"/>
    <m/>
    <n v="55"/>
    <s v="Victoria, BC"/>
    <x v="105"/>
    <x v="0"/>
    <x v="348"/>
    <x v="22"/>
    <x v="1"/>
    <x v="1"/>
    <x v="0"/>
    <x v="0"/>
    <x v="1"/>
    <s v="Y"/>
    <s v="Y"/>
    <x v="2"/>
    <x v="2"/>
    <x v="0"/>
    <x v="0"/>
    <x v="0"/>
    <x v="0"/>
  </r>
  <r>
    <s v="415 Linden Avenue"/>
    <s v="Gibraltar Management Ltd."/>
    <m/>
    <n v="55"/>
    <s v="Victoria, BC"/>
    <x v="9"/>
    <x v="0"/>
    <x v="350"/>
    <x v="8"/>
    <x v="9"/>
    <x v="0"/>
    <x v="2"/>
    <x v="0"/>
    <x v="0"/>
    <s v="Y"/>
    <s v="Y"/>
    <x v="0"/>
    <x v="0"/>
    <x v="0"/>
    <x v="0"/>
    <x v="0"/>
    <x v="0"/>
  </r>
  <r>
    <s v="415 Michigan Street"/>
    <s v="Starlight/Devon"/>
    <s v="$55/month _x000a_PO 700000"/>
    <n v="55"/>
    <s v="Victoria, BC"/>
    <x v="95"/>
    <x v="0"/>
    <x v="351"/>
    <x v="9"/>
    <x v="4"/>
    <x v="0"/>
    <x v="0"/>
    <x v="0"/>
    <x v="0"/>
    <s v="Y"/>
    <s v="Y"/>
    <x v="0"/>
    <x v="3"/>
    <x v="0"/>
    <x v="0"/>
    <x v="0"/>
    <x v="0"/>
  </r>
  <r>
    <s v="420 Catherine Street"/>
    <s v="Pemberton Holmes"/>
    <m/>
    <n v="50"/>
    <s v="Victoria, BC"/>
    <x v="4"/>
    <x v="0"/>
    <x v="352"/>
    <x v="1"/>
    <x v="3"/>
    <x v="0"/>
    <x v="0"/>
    <x v="1"/>
    <x v="0"/>
    <s v="Y"/>
    <s v="Y"/>
    <x v="1"/>
    <x v="0"/>
    <x v="0"/>
    <x v="0"/>
    <x v="0"/>
    <x v="0"/>
  </r>
  <r>
    <s v="420 Parry Street"/>
    <s v="Firm Management"/>
    <s v="Cancelled on June 2025 - R20"/>
    <n v="55"/>
    <s v="Victoria, BC"/>
    <x v="9"/>
    <x v="1"/>
    <x v="353"/>
    <x v="12"/>
    <x v="2"/>
    <x v="0"/>
    <x v="0"/>
    <x v="0"/>
    <x v="0"/>
    <s v="Y"/>
    <s v="X"/>
    <x v="1"/>
    <x v="2"/>
    <x v="0"/>
    <x v="0"/>
    <x v="0"/>
    <x v="0"/>
  </r>
  <r>
    <s v="421 Vancouver Street"/>
    <s v="Bross Holdings"/>
    <m/>
    <n v="55"/>
    <s v="Victoria, BC"/>
    <x v="10"/>
    <x v="0"/>
    <x v="354"/>
    <x v="5"/>
    <x v="1"/>
    <x v="1"/>
    <x v="0"/>
    <x v="0"/>
    <x v="0"/>
    <s v="Y"/>
    <s v="ANNUAL"/>
    <x v="0"/>
    <x v="2"/>
    <x v="0"/>
    <x v="0"/>
    <x v="0"/>
    <x v="0"/>
  </r>
  <r>
    <s v="423 Superior Street"/>
    <s v="Pacific Quorum"/>
    <m/>
    <n v="50"/>
    <s v="Victoria, BC"/>
    <x v="9"/>
    <x v="0"/>
    <x v="355"/>
    <x v="8"/>
    <x v="7"/>
    <x v="0"/>
    <x v="0"/>
    <x v="0"/>
    <x v="0"/>
    <s v="Y"/>
    <s v="Y"/>
    <x v="2"/>
    <x v="0"/>
    <x v="0"/>
    <x v="0"/>
    <x v="0"/>
    <x v="0"/>
  </r>
  <r>
    <s v="4230 Commerce Circle"/>
    <s v="Newport Property management"/>
    <s v="NEW Jan/24"/>
    <n v="65"/>
    <s v="Victoria, BC"/>
    <x v="107"/>
    <x v="0"/>
    <x v="133"/>
    <x v="0"/>
    <x v="11"/>
    <x v="0"/>
    <x v="0"/>
    <x v="0"/>
    <x v="0"/>
    <s v="Y"/>
    <s v="Y &amp; ANNUAL"/>
    <x v="0"/>
    <x v="0"/>
    <x v="0"/>
    <x v="0"/>
    <x v="0"/>
    <x v="0"/>
  </r>
  <r>
    <s v="425 Michigan Street "/>
    <s v="Starlight Properties c/o Devon Properties Ltd."/>
    <m/>
    <n v="65"/>
    <s v="Victoria, BC"/>
    <x v="30"/>
    <x v="0"/>
    <x v="356"/>
    <x v="9"/>
    <x v="9"/>
    <x v="1"/>
    <x v="1"/>
    <x v="2"/>
    <x v="1"/>
    <s v="X"/>
    <s v="Y"/>
    <x v="0"/>
    <x v="2"/>
    <x v="0"/>
    <x v="0"/>
    <x v="0"/>
    <x v="0"/>
  </r>
  <r>
    <s v="425 Wilson Street"/>
    <s v="Century 21 Queenswood"/>
    <m/>
    <n v="50"/>
    <s v="Victoria, BC"/>
    <x v="4"/>
    <x v="0"/>
    <x v="357"/>
    <x v="1"/>
    <x v="4"/>
    <x v="0"/>
    <x v="1"/>
    <x v="0"/>
    <x v="0"/>
    <s v="Y"/>
    <s v="Y"/>
    <x v="0"/>
    <x v="3"/>
    <x v="0"/>
    <x v="0"/>
    <x v="0"/>
    <x v="0"/>
  </r>
  <r>
    <s v="429 Linden Avenue"/>
    <s v="Gibraltar now Colyvan Pacific"/>
    <m/>
    <n v="50"/>
    <s v="Victoria, BC"/>
    <x v="4"/>
    <x v="0"/>
    <x v="358"/>
    <x v="16"/>
    <x v="10"/>
    <x v="0"/>
    <x v="0"/>
    <x v="0"/>
    <x v="0"/>
    <s v="ANNUAL"/>
    <s v="Y"/>
    <x v="0"/>
    <x v="0"/>
    <x v="0"/>
    <x v="0"/>
    <x v="0"/>
    <x v="0"/>
  </r>
  <r>
    <s v="435 Michigan Street"/>
    <s v="Starlight/Devon"/>
    <m/>
    <n v="55"/>
    <s v="Victoria, BC"/>
    <x v="95"/>
    <x v="0"/>
    <x v="359"/>
    <x v="9"/>
    <x v="11"/>
    <x v="0"/>
    <x v="0"/>
    <x v="0"/>
    <x v="0"/>
    <s v="Y"/>
    <s v="Y"/>
    <x v="2"/>
    <x v="2"/>
    <x v="0"/>
    <x v="0"/>
    <x v="0"/>
    <x v="0"/>
  </r>
  <r>
    <s v="4398 W. Saanich Rd"/>
    <s v="Devon Properties"/>
    <m/>
    <n v="50"/>
    <s v="Saanich, BC"/>
    <x v="4"/>
    <x v="0"/>
    <x v="360"/>
    <x v="0"/>
    <x v="4"/>
    <x v="0"/>
    <x v="0"/>
    <x v="0"/>
    <x v="0"/>
    <s v="Y"/>
    <s v="Y"/>
    <x v="0"/>
    <x v="0"/>
    <x v="0"/>
    <x v="0"/>
    <x v="0"/>
    <x v="0"/>
  </r>
  <r>
    <s v="440 Parry Street"/>
    <s v="Oakwood Properties"/>
    <m/>
    <n v="55"/>
    <s v="Victoria, BC"/>
    <x v="18"/>
    <x v="0"/>
    <x v="361"/>
    <x v="9"/>
    <x v="10"/>
    <x v="0"/>
    <x v="0"/>
    <x v="0"/>
    <x v="2"/>
    <s v="Y"/>
    <s v="Y"/>
    <x v="0"/>
    <x v="2"/>
    <x v="0"/>
    <x v="0"/>
    <x v="0"/>
    <x v="0"/>
  </r>
  <r>
    <s v="4420 Chatterton Way"/>
    <s v="Colliers"/>
    <s v="PO Required_x000a_$55/month. Panel replaced in June 25. 3 free months after June 2025"/>
    <n v="55"/>
    <s v="Saanich, BC"/>
    <x v="108"/>
    <x v="0"/>
    <x v="362"/>
    <x v="0"/>
    <x v="10"/>
    <x v="0"/>
    <x v="0"/>
    <x v="0"/>
    <x v="2"/>
    <s v="Y"/>
    <s v="Y"/>
    <x v="0"/>
    <x v="1"/>
    <x v="0"/>
    <x v="0"/>
    <x v="0"/>
    <x v="0"/>
  </r>
  <r>
    <s v="4420 West Saanich Road"/>
    <s v="IIBG DBA COUNTRY GROCER [4420 WEST SAANICH]"/>
    <m/>
    <n v="55"/>
    <s v="Saanich, BC"/>
    <x v="103"/>
    <x v="0"/>
    <x v="93"/>
    <x v="0"/>
    <x v="10"/>
    <x v="0"/>
    <x v="0"/>
    <x v="0"/>
    <x v="2"/>
    <s v="Y"/>
    <s v="Y"/>
    <x v="0"/>
    <x v="0"/>
    <x v="0"/>
    <x v="0"/>
    <x v="0"/>
    <x v="0"/>
  </r>
  <r>
    <s v="4480 Chatterton Way"/>
    <s v="Cornerstone"/>
    <s v="$175/mth total for 5 building. 1/5"/>
    <n v="35"/>
    <s v="Saanich, BC"/>
    <x v="109"/>
    <x v="0"/>
    <x v="363"/>
    <x v="0"/>
    <x v="9"/>
    <x v="0"/>
    <x v="0"/>
    <x v="0"/>
    <x v="0"/>
    <s v="Y"/>
    <s v="Y"/>
    <x v="0"/>
    <x v="0"/>
    <x v="0"/>
    <x v="0"/>
    <x v="0"/>
    <x v="0"/>
  </r>
  <r>
    <s v="4484 Chatterton Way"/>
    <s v="Cornerstone"/>
    <s v="$175/mth total for 5 building. 2/5"/>
    <n v="35"/>
    <s v="Saanich, BC"/>
    <x v="109"/>
    <x v="0"/>
    <x v="363"/>
    <x v="0"/>
    <x v="9"/>
    <x v="0"/>
    <x v="0"/>
    <x v="0"/>
    <x v="0"/>
    <s v="Y"/>
    <s v="Y"/>
    <x v="0"/>
    <x v="0"/>
    <x v="0"/>
    <x v="0"/>
    <x v="0"/>
    <x v="0"/>
  </r>
  <r>
    <s v="4488 Chatterton Way"/>
    <s v="Cornerstone"/>
    <s v="$175/mth total for 5 building. 3/5"/>
    <n v="35"/>
    <s v="Saanich, BC"/>
    <x v="109"/>
    <x v="0"/>
    <x v="363"/>
    <x v="0"/>
    <x v="9"/>
    <x v="0"/>
    <x v="0"/>
    <x v="0"/>
    <x v="0"/>
    <s v="Y"/>
    <s v="Y"/>
    <x v="0"/>
    <x v="0"/>
    <x v="0"/>
    <x v="0"/>
    <x v="0"/>
    <x v="0"/>
  </r>
  <r>
    <s v="4490 Chatterton Way"/>
    <s v="Cornerstone"/>
    <s v="$175/mth total for 5 building. 4/5"/>
    <n v="35"/>
    <s v="Saanich, BC"/>
    <x v="109"/>
    <x v="0"/>
    <x v="363"/>
    <x v="0"/>
    <x v="9"/>
    <x v="0"/>
    <x v="0"/>
    <x v="0"/>
    <x v="0"/>
    <s v="Y"/>
    <s v="Y"/>
    <x v="0"/>
    <x v="1"/>
    <x v="0"/>
    <x v="0"/>
    <x v="0"/>
    <x v="0"/>
  </r>
  <r>
    <s v="4494  Chatterton Way"/>
    <s v="Cornerstone"/>
    <s v="$175/mth total for 5 building. 5/5"/>
    <n v="35"/>
    <s v="Saanich, BC"/>
    <x v="109"/>
    <x v="0"/>
    <x v="363"/>
    <x v="0"/>
    <x v="9"/>
    <x v="0"/>
    <x v="0"/>
    <x v="0"/>
    <x v="0"/>
    <s v="Y"/>
    <s v="Y"/>
    <x v="0"/>
    <x v="0"/>
    <x v="0"/>
    <x v="0"/>
    <x v="0"/>
    <x v="0"/>
  </r>
  <r>
    <s v="465 Niagara Street"/>
    <s v="Devon Properties"/>
    <m/>
    <n v="50"/>
    <s v="Victoria, BC"/>
    <x v="9"/>
    <x v="0"/>
    <x v="364"/>
    <x v="8"/>
    <x v="3"/>
    <x v="0"/>
    <x v="0"/>
    <x v="1"/>
    <x v="0"/>
    <s v="Y"/>
    <s v="Y"/>
    <x v="0"/>
    <x v="0"/>
    <x v="0"/>
    <x v="0"/>
    <x v="0"/>
    <x v="0"/>
  </r>
  <r>
    <s v="4678 Elk Lake Drive"/>
    <s v="Complete Residential"/>
    <s v="Building A"/>
    <n v="55"/>
    <s v="Saanich, BC"/>
    <x v="110"/>
    <x v="0"/>
    <x v="365"/>
    <x v="13"/>
    <x v="9"/>
    <x v="0"/>
    <x v="0"/>
    <x v="0"/>
    <x v="0"/>
    <s v="Y"/>
    <s v="Y"/>
    <x v="0"/>
    <x v="0"/>
    <x v="2"/>
    <x v="0"/>
    <x v="0"/>
    <x v="0"/>
  </r>
  <r>
    <s v="4678 Elk Lake Drive"/>
    <s v="Complete Residential"/>
    <s v="Building B"/>
    <n v="55"/>
    <s v="Saanich, BC"/>
    <x v="110"/>
    <x v="0"/>
    <x v="365"/>
    <x v="13"/>
    <x v="9"/>
    <x v="0"/>
    <x v="0"/>
    <x v="0"/>
    <x v="0"/>
    <s v="Y"/>
    <s v="Y"/>
    <x v="0"/>
    <x v="0"/>
    <x v="2"/>
    <x v="0"/>
    <x v="0"/>
    <x v="0"/>
  </r>
  <r>
    <s v="4678 Elk Lake Drive"/>
    <s v="Complete Residential"/>
    <s v="Building C"/>
    <n v="55"/>
    <s v="Saanich, BC"/>
    <x v="110"/>
    <x v="0"/>
    <x v="365"/>
    <x v="13"/>
    <x v="9"/>
    <x v="0"/>
    <x v="0"/>
    <x v="0"/>
    <x v="0"/>
    <s v="Y"/>
    <s v="Y"/>
    <x v="0"/>
    <x v="0"/>
    <x v="2"/>
    <x v="0"/>
    <x v="0"/>
    <x v="0"/>
  </r>
  <r>
    <s v="4678 Elk Lake Drive"/>
    <s v="Complete Residential"/>
    <s v="Building D"/>
    <n v="55"/>
    <s v="Saanich, BC"/>
    <x v="110"/>
    <x v="0"/>
    <x v="365"/>
    <x v="13"/>
    <x v="9"/>
    <x v="0"/>
    <x v="0"/>
    <x v="0"/>
    <x v="0"/>
    <s v="Y"/>
    <s v="Y"/>
    <x v="0"/>
    <x v="0"/>
    <x v="2"/>
    <x v="0"/>
    <x v="0"/>
    <x v="0"/>
  </r>
  <r>
    <s v="4678 Elk Lake Drive"/>
    <s v="Complete Residential"/>
    <s v="Building E"/>
    <n v="55"/>
    <s v="Saanich, BC"/>
    <x v="110"/>
    <x v="0"/>
    <x v="365"/>
    <x v="13"/>
    <x v="9"/>
    <x v="0"/>
    <x v="0"/>
    <x v="0"/>
    <x v="0"/>
    <s v="Y"/>
    <s v="Y"/>
    <x v="0"/>
    <x v="0"/>
    <x v="2"/>
    <x v="0"/>
    <x v="0"/>
    <x v="0"/>
  </r>
  <r>
    <s v="470 Belleville Street"/>
    <s v="Equitex Realty Ltd."/>
    <m/>
    <n v="55"/>
    <s v="Victoria, BC"/>
    <x v="11"/>
    <x v="0"/>
    <x v="366"/>
    <x v="9"/>
    <x v="11"/>
    <x v="1"/>
    <x v="1"/>
    <x v="2"/>
    <x v="1"/>
    <s v="Y"/>
    <s v="Y"/>
    <x v="0"/>
    <x v="2"/>
    <x v="0"/>
    <x v="0"/>
    <x v="0"/>
    <x v="0"/>
  </r>
  <r>
    <s v="493 Burnside Road East"/>
    <s v="Devon Properties"/>
    <m/>
    <n v="55"/>
    <s v="Victoria, BC"/>
    <x v="111"/>
    <x v="0"/>
    <x v="367"/>
    <x v="22"/>
    <x v="5"/>
    <x v="1"/>
    <x v="1"/>
    <x v="2"/>
    <x v="0"/>
    <s v="Y"/>
    <s v="Y"/>
    <x v="0"/>
    <x v="2"/>
    <x v="0"/>
    <x v="0"/>
    <x v="0"/>
    <x v="0"/>
  </r>
  <r>
    <s v="500 Fort Street"/>
    <s v="The Keg (Says Crest on ST)"/>
    <m/>
    <n v="55"/>
    <s v="Victoria, BC"/>
    <x v="112"/>
    <x v="0"/>
    <x v="368"/>
    <x v="3"/>
    <x v="1"/>
    <x v="1"/>
    <x v="1"/>
    <x v="2"/>
    <x v="0"/>
    <s v="Y"/>
    <s v="ANNUAL"/>
    <x v="0"/>
    <x v="2"/>
    <x v="0"/>
    <x v="0"/>
    <x v="0"/>
    <x v="0"/>
  </r>
  <r>
    <s v="500 Rithet Street"/>
    <s v="Belmont Properties"/>
    <s v="$50/m for 2024"/>
    <n v="60"/>
    <s v="Victoria, BC"/>
    <x v="18"/>
    <x v="0"/>
    <x v="369"/>
    <x v="9"/>
    <x v="5"/>
    <x v="0"/>
    <x v="0"/>
    <x v="0"/>
    <x v="0"/>
    <s v="Y"/>
    <s v="Y"/>
    <x v="0"/>
    <x v="2"/>
    <x v="0"/>
    <x v="0"/>
    <x v="0"/>
    <x v="0"/>
  </r>
  <r>
    <s v="502 Dallas Road"/>
    <s v="Brown Bros."/>
    <m/>
    <n v="55"/>
    <s v="Victoria, BC"/>
    <x v="9"/>
    <x v="0"/>
    <x v="370"/>
    <x v="9"/>
    <x v="0"/>
    <x v="0"/>
    <x v="0"/>
    <x v="0"/>
    <x v="0"/>
    <s v="X"/>
    <s v="ANNUAL"/>
    <x v="0"/>
    <x v="2"/>
    <x v="0"/>
    <x v="0"/>
    <x v="0"/>
    <x v="0"/>
  </r>
  <r>
    <s v="505 Quadra Street"/>
    <s v="Surfside Holdings Ltd. (Analogue Projects)"/>
    <m/>
    <n v="60"/>
    <s v="Victoria, BC"/>
    <x v="113"/>
    <x v="0"/>
    <x v="371"/>
    <x v="14"/>
    <x v="0"/>
    <x v="0"/>
    <x v="0"/>
    <x v="0"/>
    <x v="1"/>
    <s v="Y"/>
    <s v="ANNUAL"/>
    <x v="0"/>
    <x v="0"/>
    <x v="0"/>
    <x v="0"/>
    <x v="0"/>
    <x v="0"/>
  </r>
  <r>
    <s v="505 Su'it Street"/>
    <s v="Devon Properties"/>
    <s v="Formerly 505 Trutch"/>
    <n v="50"/>
    <s v="Victoria, BC"/>
    <x v="4"/>
    <x v="0"/>
    <x v="372"/>
    <x v="7"/>
    <x v="3"/>
    <x v="0"/>
    <x v="0"/>
    <x v="0"/>
    <x v="2"/>
    <s v="Y"/>
    <s v="Y"/>
    <x v="0"/>
    <x v="1"/>
    <x v="0"/>
    <x v="0"/>
    <x v="0"/>
    <x v="0"/>
  </r>
  <r>
    <s v="506 Fort Street"/>
    <s v="Homesphere Properties "/>
    <m/>
    <n v="50"/>
    <s v="Victoria, BC"/>
    <x v="9"/>
    <x v="0"/>
    <x v="373"/>
    <x v="3"/>
    <x v="8"/>
    <x v="0"/>
    <x v="0"/>
    <x v="0"/>
    <x v="0"/>
    <s v="Y"/>
    <s v="Y"/>
    <x v="2"/>
    <x v="2"/>
    <x v="0"/>
    <x v="0"/>
    <x v="0"/>
    <x v="0"/>
  </r>
  <r>
    <s v="507 Government Street"/>
    <s v="The Garth Homer Society"/>
    <m/>
    <n v="65"/>
    <s v="Victoria, BC"/>
    <x v="38"/>
    <x v="0"/>
    <x v="133"/>
    <x v="9"/>
    <x v="8"/>
    <x v="0"/>
    <x v="0"/>
    <x v="0"/>
    <x v="0"/>
    <s v="Y"/>
    <s v="Y"/>
    <x v="0"/>
    <x v="2"/>
    <x v="0"/>
    <x v="0"/>
    <x v="0"/>
    <x v="0"/>
  </r>
  <r>
    <s v="508 Toronto Street"/>
    <s v="Burr Properties"/>
    <m/>
    <n v="50"/>
    <s v="Victoria, BC"/>
    <x v="4"/>
    <x v="0"/>
    <x v="374"/>
    <x v="9"/>
    <x v="1"/>
    <x v="0"/>
    <x v="0"/>
    <x v="0"/>
    <x v="0"/>
    <s v="Y"/>
    <s v="Y"/>
    <x v="0"/>
    <x v="2"/>
    <x v="0"/>
    <x v="0"/>
    <x v="0"/>
    <x v="0"/>
  </r>
  <r>
    <s v="5100 Pat Bay Highway"/>
    <s v="Victoria Rowing Society"/>
    <m/>
    <n v="55"/>
    <s v="Saanich, BC"/>
    <x v="26"/>
    <x v="0"/>
    <x v="375"/>
    <x v="13"/>
    <x v="11"/>
    <x v="0"/>
    <x v="0"/>
    <x v="0"/>
    <x v="0"/>
    <s v="Y"/>
    <s v="ANNUAL"/>
    <x v="0"/>
    <x v="0"/>
    <x v="2"/>
    <x v="0"/>
    <x v="0"/>
    <x v="0"/>
  </r>
  <r>
    <s v="516 Quadra Street"/>
    <s v="Douglas Mgmt Corp. (was Hugh &amp; McKinnon - but same owner)"/>
    <m/>
    <n v="55"/>
    <s v="Victoria, BC"/>
    <x v="71"/>
    <x v="0"/>
    <x v="376"/>
    <x v="8"/>
    <x v="7"/>
    <x v="0"/>
    <x v="0"/>
    <x v="0"/>
    <x v="2"/>
    <s v="Y"/>
    <s v="Y"/>
    <x v="0"/>
    <x v="0"/>
    <x v="0"/>
    <x v="0"/>
    <x v="0"/>
    <x v="0"/>
  </r>
  <r>
    <s v="517 Fisgard Street &amp; 528 Pandora Avenue"/>
    <s v="Proline"/>
    <s v="cancelled service- Oct 8/24 (tw)"/>
    <n v="55"/>
    <s v="Victoria, BC"/>
    <x v="114"/>
    <x v="1"/>
    <x v="377"/>
    <x v="12"/>
    <x v="4"/>
    <x v="1"/>
    <x v="1"/>
    <x v="2"/>
    <x v="1"/>
    <s v="X"/>
    <s v="X"/>
    <x v="1"/>
    <x v="2"/>
    <x v="0"/>
    <x v="0"/>
    <x v="0"/>
    <x v="0"/>
  </r>
  <r>
    <s v="520 Cook Street"/>
    <s v="Newport "/>
    <m/>
    <n v="50"/>
    <s v="Victoria, BC"/>
    <x v="9"/>
    <x v="0"/>
    <x v="378"/>
    <x v="7"/>
    <x v="3"/>
    <x v="0"/>
    <x v="2"/>
    <x v="0"/>
    <x v="0"/>
    <s v="Y"/>
    <s v="Y"/>
    <x v="0"/>
    <x v="0"/>
    <x v="0"/>
    <x v="0"/>
    <x v="0"/>
    <x v="0"/>
  </r>
  <r>
    <s v="520 Rithet Street"/>
    <s v="Newport Property management"/>
    <m/>
    <n v="50"/>
    <s v="Victoria, BC"/>
    <x v="9"/>
    <x v="0"/>
    <x v="379"/>
    <x v="8"/>
    <x v="5"/>
    <x v="2"/>
    <x v="0"/>
    <x v="0"/>
    <x v="0"/>
    <s v="Y"/>
    <s v="Y"/>
    <x v="0"/>
    <x v="0"/>
    <x v="0"/>
    <x v="0"/>
    <x v="0"/>
    <x v="0"/>
  </r>
  <r>
    <s v="524 Culduthel Road"/>
    <s v="Devon Properties"/>
    <m/>
    <n v="55"/>
    <s v="Saanich, BC"/>
    <x v="0"/>
    <x v="0"/>
    <x v="380"/>
    <x v="6"/>
    <x v="11"/>
    <x v="1"/>
    <x v="0"/>
    <x v="0"/>
    <x v="0"/>
    <s v="Y"/>
    <s v="ANNUAL"/>
    <x v="0"/>
    <x v="0"/>
    <x v="0"/>
    <x v="0"/>
    <x v="0"/>
    <x v="0"/>
  </r>
  <r>
    <s v="531 West Bay Terrace"/>
    <s v="Starlight Properties c/o Devon Properties Ltd."/>
    <s v="May 2025 PO 1367338_x000a_June 2025PO 1367341"/>
    <n v="65"/>
    <s v="Victoria, BC"/>
    <x v="57"/>
    <x v="0"/>
    <x v="381"/>
    <x v="1"/>
    <x v="6"/>
    <x v="1"/>
    <x v="1"/>
    <x v="2"/>
    <x v="1"/>
    <s v="Y"/>
    <s v="Y"/>
    <x v="0"/>
    <x v="0"/>
    <x v="0"/>
    <x v="0"/>
    <x v="0"/>
    <x v="0"/>
  </r>
  <r>
    <s v="532 &amp; 536 Herald Street"/>
    <s v="Belmont Properties"/>
    <s v="Updated managing Company to Belmont, price to $55. Formerly 530/536 Herald St. Inc"/>
    <n v="55"/>
    <s v="Victoria, BC"/>
    <x v="4"/>
    <x v="0"/>
    <x v="382"/>
    <x v="18"/>
    <x v="0"/>
    <x v="0"/>
    <x v="0"/>
    <x v="2"/>
    <x v="1"/>
    <s v="X"/>
    <s v="ANNUAL"/>
    <x v="0"/>
    <x v="2"/>
    <x v="0"/>
    <x v="0"/>
    <x v="0"/>
    <x v="0"/>
  </r>
  <r>
    <s v="5332 Sayward Hill Crescent "/>
    <s v="Firm Management"/>
    <m/>
    <n v="55"/>
    <s v="Saanich, BC"/>
    <x v="79"/>
    <x v="0"/>
    <x v="383"/>
    <x v="13"/>
    <x v="4"/>
    <x v="0"/>
    <x v="0"/>
    <x v="0"/>
    <x v="0"/>
    <s v="Y"/>
    <s v="Y"/>
    <x v="0"/>
    <x v="0"/>
    <x v="1"/>
    <x v="0"/>
    <x v="0"/>
    <x v="0"/>
  </r>
  <r>
    <s v="539-545 Fisgard Street"/>
    <s v="Servissio"/>
    <m/>
    <n v="70"/>
    <s v="Victoria, BC"/>
    <x v="18"/>
    <x v="0"/>
    <x v="384"/>
    <x v="18"/>
    <x v="5"/>
    <x v="2"/>
    <x v="0"/>
    <x v="0"/>
    <x v="0"/>
    <s v="Y"/>
    <s v="Y"/>
    <x v="0"/>
    <x v="2"/>
    <x v="0"/>
    <x v="0"/>
    <x v="0"/>
    <x v="0"/>
  </r>
  <r>
    <s v="540 Pandora Avenue"/>
    <s v="Pemberton Holmes"/>
    <m/>
    <n v="65"/>
    <s v="Victoria, BC"/>
    <x v="14"/>
    <x v="0"/>
    <x v="385"/>
    <x v="18"/>
    <x v="8"/>
    <x v="0"/>
    <x v="0"/>
    <x v="0"/>
    <x v="0"/>
    <s v="Y"/>
    <s v="Y"/>
    <x v="0"/>
    <x v="3"/>
    <x v="0"/>
    <x v="0"/>
    <x v="0"/>
    <x v="0"/>
  </r>
  <r>
    <s v="540 West Bay Terrace"/>
    <s v="Devon Properties"/>
    <m/>
    <n v="65"/>
    <s v="Esquimalt, BC"/>
    <x v="86"/>
    <x v="0"/>
    <x v="386"/>
    <x v="1"/>
    <x v="7"/>
    <x v="0"/>
    <x v="0"/>
    <x v="0"/>
    <x v="0"/>
    <s v="Y"/>
    <s v="Y"/>
    <x v="0"/>
    <x v="0"/>
    <x v="0"/>
    <x v="0"/>
    <x v="0"/>
    <x v="0"/>
  </r>
  <r>
    <s v="545 Johnson Street"/>
    <s v="Devon Properties"/>
    <m/>
    <n v="50"/>
    <s v="Victoria, BC"/>
    <x v="4"/>
    <x v="0"/>
    <x v="387"/>
    <x v="18"/>
    <x v="5"/>
    <x v="0"/>
    <x v="0"/>
    <x v="0"/>
    <x v="0"/>
    <s v="Y"/>
    <s v="Y"/>
    <x v="0"/>
    <x v="2"/>
    <x v="0"/>
    <x v="0"/>
    <x v="0"/>
    <x v="0"/>
  </r>
  <r>
    <s v="546 Pandora Avenue"/>
    <s v="Servissio"/>
    <s v="Approved Dec/23"/>
    <n v="70"/>
    <s v="Victoria, BC"/>
    <x v="55"/>
    <x v="0"/>
    <x v="388"/>
    <x v="18"/>
    <x v="2"/>
    <x v="0"/>
    <x v="0"/>
    <x v="0"/>
    <x v="0"/>
    <s v="Y"/>
    <s v="Y"/>
    <x v="0"/>
    <x v="2"/>
    <x v="0"/>
    <x v="0"/>
    <x v="0"/>
    <x v="0"/>
  </r>
  <r>
    <s v="55 Songhees Road                                 "/>
    <s v="Brown Bros."/>
    <m/>
    <n v="55"/>
    <s v="Esquimalt, BC"/>
    <x v="9"/>
    <x v="0"/>
    <x v="389"/>
    <x v="1"/>
    <x v="2"/>
    <x v="0"/>
    <x v="1"/>
    <x v="0"/>
    <x v="0"/>
    <s v="Y"/>
    <s v="Y"/>
    <x v="0"/>
    <x v="0"/>
    <x v="0"/>
    <x v="0"/>
    <x v="0"/>
    <x v="0"/>
  </r>
  <r>
    <s v="553/563 Johnson Street"/>
    <s v="Devon Properties"/>
    <m/>
    <n v="50"/>
    <s v="Victoria, BC"/>
    <x v="4"/>
    <x v="0"/>
    <x v="390"/>
    <x v="18"/>
    <x v="7"/>
    <x v="0"/>
    <x v="0"/>
    <x v="1"/>
    <x v="0"/>
    <s v="Y"/>
    <s v="Y"/>
    <x v="0"/>
    <x v="2"/>
    <x v="0"/>
    <x v="0"/>
    <x v="0"/>
    <x v="0"/>
  </r>
  <r>
    <s v="556 Herald Street"/>
    <s v="Devon Properties"/>
    <m/>
    <n v="50"/>
    <s v="Victoria, BC"/>
    <x v="4"/>
    <x v="0"/>
    <x v="391"/>
    <x v="18"/>
    <x v="7"/>
    <x v="0"/>
    <x v="0"/>
    <x v="1"/>
    <x v="0"/>
    <s v="Y"/>
    <s v="Y"/>
    <x v="0"/>
    <x v="2"/>
    <x v="0"/>
    <x v="0"/>
    <x v="0"/>
    <x v="0"/>
  </r>
  <r>
    <s v="565 Manchester Road"/>
    <s v="Belmont Properties"/>
    <s v="$50/m for 2024_x000a_Belmont sold - effective end of day September 6/24-tw)"/>
    <n v="50"/>
    <s v="Victoria, BC"/>
    <x v="18"/>
    <x v="1"/>
    <x v="392"/>
    <x v="12"/>
    <x v="5"/>
    <x v="1"/>
    <x v="1"/>
    <x v="2"/>
    <x v="1"/>
    <s v="X"/>
    <s v="X"/>
    <x v="1"/>
    <x v="2"/>
    <x v="0"/>
    <x v="0"/>
    <x v="0"/>
    <x v="0"/>
  </r>
  <r>
    <s v="565 Toronto Street"/>
    <s v="Devon Properties"/>
    <m/>
    <n v="55"/>
    <s v="Victoria, BC"/>
    <x v="115"/>
    <x v="0"/>
    <x v="393"/>
    <x v="9"/>
    <x v="7"/>
    <x v="0"/>
    <x v="0"/>
    <x v="0"/>
    <x v="0"/>
    <s v="Y"/>
    <s v="Y"/>
    <x v="0"/>
    <x v="2"/>
    <x v="0"/>
    <x v="0"/>
    <x v="0"/>
    <x v="0"/>
  </r>
  <r>
    <s v="60 Dallas Road"/>
    <s v="South Island Property Mgmt"/>
    <m/>
    <n v="55"/>
    <s v="Victoria, BC"/>
    <x v="116"/>
    <x v="0"/>
    <x v="394"/>
    <x v="9"/>
    <x v="11"/>
    <x v="0"/>
    <x v="0"/>
    <x v="0"/>
    <x v="0"/>
    <s v="Y"/>
    <s v="Y"/>
    <x v="2"/>
    <x v="2"/>
    <x v="0"/>
    <x v="0"/>
    <x v="0"/>
    <x v="0"/>
  </r>
  <r>
    <s v="600 Douglas Street"/>
    <s v="Nexcan Enterprises"/>
    <m/>
    <n v="85"/>
    <s v="Victoria, BC"/>
    <x v="24"/>
    <x v="0"/>
    <x v="62"/>
    <x v="14"/>
    <x v="2"/>
    <x v="0"/>
    <x v="0"/>
    <x v="0"/>
    <x v="1"/>
    <s v="Y"/>
    <s v="Y"/>
    <x v="0"/>
    <x v="0"/>
    <x v="0"/>
    <x v="0"/>
    <x v="0"/>
    <x v="0"/>
  </r>
  <r>
    <s v="600 Richmond Road"/>
    <s v="St. Matthias Angelican Church"/>
    <m/>
    <n v="55"/>
    <s v="Victoria, BC"/>
    <x v="18"/>
    <x v="0"/>
    <x v="395"/>
    <x v="14"/>
    <x v="7"/>
    <x v="0"/>
    <x v="0"/>
    <x v="0"/>
    <x v="2"/>
    <s v="Y"/>
    <s v="Y"/>
    <x v="0"/>
    <x v="0"/>
    <x v="0"/>
    <x v="0"/>
    <x v="0"/>
    <x v="0"/>
  </r>
  <r>
    <s v="601 Canteen Road"/>
    <s v="Township of Esquimalt"/>
    <m/>
    <n v="65"/>
    <s v="Esquimalt, BC"/>
    <x v="29"/>
    <x v="0"/>
    <x v="62"/>
    <x v="1"/>
    <x v="4"/>
    <x v="0"/>
    <x v="0"/>
    <x v="0"/>
    <x v="0"/>
    <s v="Y"/>
    <s v="Y"/>
    <x v="0"/>
    <x v="0"/>
    <x v="0"/>
    <x v="0"/>
    <x v="0"/>
    <x v="0"/>
  </r>
  <r>
    <s v="605 Cook Street                                                              "/>
    <s v="Brown Bros."/>
    <m/>
    <n v="55"/>
    <s v="Victoria, BC"/>
    <x v="9"/>
    <x v="0"/>
    <x v="396"/>
    <x v="7"/>
    <x v="11"/>
    <x v="0"/>
    <x v="0"/>
    <x v="0"/>
    <x v="0"/>
    <s v="Y"/>
    <s v="ANNUAL"/>
    <x v="0"/>
    <x v="0"/>
    <x v="0"/>
    <x v="0"/>
    <x v="0"/>
    <x v="0"/>
  </r>
  <r>
    <s v="612 Goldstream Avenue"/>
    <s v="Pacifica Housing"/>
    <m/>
    <n v="65"/>
    <s v="Langford, BC"/>
    <x v="80"/>
    <x v="0"/>
    <x v="397"/>
    <x v="15"/>
    <x v="2"/>
    <x v="1"/>
    <x v="0"/>
    <x v="0"/>
    <x v="0"/>
    <s v="Y"/>
    <s v="Y"/>
    <x v="0"/>
    <x v="0"/>
    <x v="0"/>
    <x v="0"/>
    <x v="0"/>
    <x v="0"/>
  </r>
  <r>
    <s v="614 Esquimalt Road"/>
    <s v="Horizon Contracting Ltd"/>
    <m/>
    <n v="65"/>
    <s v="Victoria, BC"/>
    <x v="57"/>
    <x v="0"/>
    <x v="398"/>
    <x v="1"/>
    <x v="10"/>
    <x v="1"/>
    <x v="1"/>
    <x v="2"/>
    <x v="2"/>
    <s v="Y"/>
    <s v="Y"/>
    <x v="0"/>
    <x v="0"/>
    <x v="0"/>
    <x v="0"/>
    <x v="0"/>
    <x v="0"/>
  </r>
  <r>
    <s v="616 Goldstream Avenue"/>
    <s v="Pacifica Housing"/>
    <m/>
    <n v="65"/>
    <s v="Langford, BC"/>
    <x v="80"/>
    <x v="0"/>
    <x v="397"/>
    <x v="15"/>
    <x v="2"/>
    <x v="1"/>
    <x v="0"/>
    <x v="0"/>
    <x v="0"/>
    <s v="Y"/>
    <s v="Y"/>
    <x v="0"/>
    <x v="0"/>
    <x v="0"/>
    <x v="0"/>
    <x v="0"/>
    <x v="0"/>
  </r>
  <r>
    <s v="620 View Street"/>
    <s v="Equitex"/>
    <s v="$65 noted starting April 2025. Previously $50 - Not really sure when it changed"/>
    <n v="65"/>
    <s v="Victoria, BC"/>
    <x v="9"/>
    <x v="0"/>
    <x v="62"/>
    <x v="8"/>
    <x v="7"/>
    <x v="0"/>
    <x v="0"/>
    <x v="0"/>
    <x v="2"/>
    <s v="X"/>
    <s v="Y"/>
    <x v="0"/>
    <x v="0"/>
    <x v="0"/>
    <x v="0"/>
    <x v="0"/>
    <x v="0"/>
  </r>
  <r>
    <s v="622 Admirals Road"/>
    <s v="Chartwell Retirement Residences"/>
    <s v="Email sended Dec 10"/>
    <n v="125"/>
    <s v="Victoria, BC"/>
    <x v="43"/>
    <x v="0"/>
    <x v="399"/>
    <x v="1"/>
    <x v="0"/>
    <x v="0"/>
    <x v="0"/>
    <x v="0"/>
    <x v="0"/>
    <s v="ANNUAL"/>
    <s v="Y"/>
    <x v="0"/>
    <x v="0"/>
    <x v="0"/>
    <x v="0"/>
    <x v="0"/>
    <x v="0"/>
  </r>
  <r>
    <s v="623 Fort Street"/>
    <s v="Fort Street Properties  (Colliers)"/>
    <m/>
    <n v="50"/>
    <s v="Victoria, BC"/>
    <x v="4"/>
    <x v="0"/>
    <x v="400"/>
    <x v="3"/>
    <x v="7"/>
    <x v="0"/>
    <x v="0"/>
    <x v="0"/>
    <x v="0"/>
    <s v="Y"/>
    <s v="Y"/>
    <x v="0"/>
    <x v="2"/>
    <x v="0"/>
    <x v="0"/>
    <x v="0"/>
    <x v="0"/>
  </r>
  <r>
    <s v="625 Fernhill Road"/>
    <s v="Belmont Properties"/>
    <s v="_x000a_$50/m for 2024_x000a_$55 after June 2025"/>
    <n v="55"/>
    <s v="Esquimalt, BC"/>
    <x v="18"/>
    <x v="0"/>
    <x v="401"/>
    <x v="1"/>
    <x v="7"/>
    <x v="0"/>
    <x v="0"/>
    <x v="0"/>
    <x v="0"/>
    <s v="ANNUAL"/>
    <s v="Y"/>
    <x v="0"/>
    <x v="0"/>
    <x v="0"/>
    <x v="0"/>
    <x v="0"/>
    <x v="0"/>
  </r>
  <r>
    <s v="625 Hillside Avenue"/>
    <s v="Devon"/>
    <s v="Keys delivered May 2025"/>
    <n v="50"/>
    <s v="Victoria, BC"/>
    <x v="9"/>
    <x v="1"/>
    <x v="402"/>
    <x v="12"/>
    <x v="5"/>
    <x v="0"/>
    <x v="0"/>
    <x v="2"/>
    <x v="2"/>
    <s v="X"/>
    <s v="X"/>
    <x v="1"/>
    <x v="2"/>
    <x v="0"/>
    <x v="0"/>
    <x v="0"/>
    <x v="0"/>
  </r>
  <r>
    <s v="635 Battery Street"/>
    <s v="Newport Property Management"/>
    <m/>
    <n v="50"/>
    <s v="Victoria, BC"/>
    <x v="9"/>
    <x v="0"/>
    <x v="403"/>
    <x v="8"/>
    <x v="9"/>
    <x v="0"/>
    <x v="0"/>
    <x v="0"/>
    <x v="0"/>
    <s v="Y"/>
    <s v="Y"/>
    <x v="0"/>
    <x v="0"/>
    <x v="0"/>
    <x v="0"/>
    <x v="0"/>
    <x v="0"/>
  </r>
  <r>
    <s v="636 Dallas Road"/>
    <s v="Devon Properties"/>
    <m/>
    <n v="55"/>
    <s v="Victoria, BC"/>
    <x v="65"/>
    <x v="0"/>
    <x v="404"/>
    <x v="8"/>
    <x v="10"/>
    <x v="1"/>
    <x v="1"/>
    <x v="0"/>
    <x v="0"/>
    <s v="X"/>
    <s v="ANNUAL"/>
    <x v="0"/>
    <x v="0"/>
    <x v="0"/>
    <x v="0"/>
    <x v="0"/>
    <x v="0"/>
  </r>
  <r>
    <s v="636 Fisgard Street"/>
    <s v="Vic Chinese School"/>
    <s v="$55/month_x000a_no testing in July or August as school is closed"/>
    <n v="55"/>
    <s v="Victoria, BC"/>
    <x v="9"/>
    <x v="0"/>
    <x v="71"/>
    <x v="18"/>
    <x v="0"/>
    <x v="1"/>
    <x v="0"/>
    <x v="2"/>
    <x v="1"/>
    <s v="Y"/>
    <s v="ANNUAL"/>
    <x v="1"/>
    <x v="1"/>
    <x v="0"/>
    <x v="0"/>
    <x v="0"/>
    <x v="0"/>
  </r>
  <r>
    <s v="640 Michigan Street"/>
    <s v="Tribe Management Inc "/>
    <m/>
    <n v="75"/>
    <s v="Victoria, BC"/>
    <x v="117"/>
    <x v="0"/>
    <x v="405"/>
    <x v="9"/>
    <x v="9"/>
    <x v="0"/>
    <x v="0"/>
    <x v="0"/>
    <x v="0"/>
    <s v="Y"/>
    <s v="Y"/>
    <x v="0"/>
    <x v="2"/>
    <x v="0"/>
    <x v="0"/>
    <x v="0"/>
    <x v="0"/>
  </r>
  <r>
    <s v="644 Linden Avenue"/>
    <s v="Brown Bros."/>
    <m/>
    <n v="50"/>
    <s v="Victoria, BC"/>
    <x v="20"/>
    <x v="1"/>
    <x v="406"/>
    <x v="12"/>
    <x v="8"/>
    <x v="1"/>
    <x v="1"/>
    <x v="2"/>
    <x v="1"/>
    <s v="X"/>
    <s v="X"/>
    <x v="1"/>
    <x v="2"/>
    <x v="0"/>
    <x v="0"/>
    <x v="0"/>
    <x v="0"/>
  </r>
  <r>
    <s v="645 Fort Street"/>
    <s v="Newport Property"/>
    <m/>
    <n v="50"/>
    <s v="Victoria, BC"/>
    <x v="4"/>
    <x v="0"/>
    <x v="62"/>
    <x v="3"/>
    <x v="0"/>
    <x v="0"/>
    <x v="0"/>
    <x v="0"/>
    <x v="0"/>
    <s v="Y"/>
    <s v="ANNUAL"/>
    <x v="0"/>
    <x v="2"/>
    <x v="0"/>
    <x v="0"/>
    <x v="0"/>
    <x v="0"/>
  </r>
  <r>
    <s v="650 View Street"/>
    <s v="Servissio"/>
    <s v="(includes 658 View, 1203 &amp; 1205 Broad)"/>
    <n v="55"/>
    <s v="Victoria, BC"/>
    <x v="118"/>
    <x v="0"/>
    <x v="407"/>
    <x v="3"/>
    <x v="2"/>
    <x v="0"/>
    <x v="0"/>
    <x v="0"/>
    <x v="0"/>
    <s v="Y"/>
    <s v="X"/>
    <x v="0"/>
    <x v="2"/>
    <x v="0"/>
    <x v="0"/>
    <x v="0"/>
    <x v="0"/>
  </r>
  <r>
    <s v="651 Jolly Place"/>
    <s v="Cornerstone"/>
    <m/>
    <n v="55"/>
    <s v="Victoria, BC"/>
    <x v="119"/>
    <x v="0"/>
    <x v="408"/>
    <x v="0"/>
    <x v="5"/>
    <x v="0"/>
    <x v="2"/>
    <x v="0"/>
    <x v="0"/>
    <s v="Y"/>
    <s v="X"/>
    <x v="0"/>
    <x v="0"/>
    <x v="0"/>
    <x v="0"/>
    <x v="0"/>
    <x v="0"/>
  </r>
  <r>
    <s v="654 Granderson Road"/>
    <s v="Pemberton Holmes - Residential"/>
    <m/>
    <n v="65"/>
    <s v="Victoria, BC"/>
    <x v="36"/>
    <x v="0"/>
    <x v="409"/>
    <x v="15"/>
    <x v="11"/>
    <x v="1"/>
    <x v="1"/>
    <x v="2"/>
    <x v="1"/>
    <s v="X"/>
    <s v="ANNUAL"/>
    <x v="0"/>
    <x v="0"/>
    <x v="0"/>
    <x v="0"/>
    <x v="0"/>
    <x v="0"/>
  </r>
  <r>
    <s v="655 Douglas Street"/>
    <s v="Concert Properties"/>
    <m/>
    <n v="60"/>
    <s v="Victoria, BC"/>
    <x v="67"/>
    <x v="0"/>
    <x v="410"/>
    <x v="5"/>
    <x v="10"/>
    <x v="0"/>
    <x v="2"/>
    <x v="0"/>
    <x v="0"/>
    <s v="ANNUAL"/>
    <s v="Y"/>
    <x v="0"/>
    <x v="2"/>
    <x v="0"/>
    <x v="0"/>
    <x v="0"/>
    <x v="0"/>
  </r>
  <r>
    <s v="655 Herald Street                     "/>
    <s v="Brown Bros."/>
    <m/>
    <n v="55"/>
    <s v="Victoria, BC"/>
    <x v="9"/>
    <x v="0"/>
    <x v="411"/>
    <x v="18"/>
    <x v="4"/>
    <x v="0"/>
    <x v="0"/>
    <x v="0"/>
    <x v="0"/>
    <s v="Y"/>
    <s v="Y"/>
    <x v="0"/>
    <x v="2"/>
    <x v="0"/>
    <x v="0"/>
    <x v="0"/>
    <x v="0"/>
  </r>
  <r>
    <s v="663 Goldstream Avenue"/>
    <s v="Proline"/>
    <s v="$65/month (A)"/>
    <n v="65"/>
    <s v="Langford, BC"/>
    <x v="120"/>
    <x v="0"/>
    <x v="412"/>
    <x v="15"/>
    <x v="1"/>
    <x v="1"/>
    <x v="0"/>
    <x v="0"/>
    <x v="0"/>
    <s v="Y"/>
    <s v="ANNUAL"/>
    <x v="0"/>
    <x v="0"/>
    <x v="0"/>
    <x v="0"/>
    <x v="0"/>
    <x v="0"/>
  </r>
  <r>
    <s v="6649 Butler Cresecent"/>
    <s v="TPM Properties"/>
    <s v="$65/month (A)"/>
    <n v="65"/>
    <s v="Saanichton, BC"/>
    <x v="82"/>
    <x v="0"/>
    <x v="413"/>
    <x v="13"/>
    <x v="1"/>
    <x v="0"/>
    <x v="0"/>
    <x v="0"/>
    <x v="0"/>
    <s v="Y"/>
    <s v="ANNUAL"/>
    <x v="0"/>
    <x v="0"/>
    <x v="2"/>
    <x v="0"/>
    <x v="0"/>
    <x v="0"/>
  </r>
  <r>
    <s v="670 Dallas Road"/>
    <s v="Proline"/>
    <m/>
    <n v="55"/>
    <s v="Victoria, BC"/>
    <x v="121"/>
    <x v="0"/>
    <x v="414"/>
    <x v="9"/>
    <x v="11"/>
    <x v="0"/>
    <x v="0"/>
    <x v="0"/>
    <x v="0"/>
    <s v="Y"/>
    <s v="Y"/>
    <x v="2"/>
    <x v="2"/>
    <x v="0"/>
    <x v="0"/>
    <x v="0"/>
    <x v="0"/>
  </r>
  <r>
    <s v="6772 Oldfield Road"/>
    <s v="Capital West"/>
    <s v="PO Required_x000a_$60/month"/>
    <n v="60"/>
    <s v="Saanichton, BC"/>
    <x v="122"/>
    <x v="0"/>
    <x v="415"/>
    <x v="13"/>
    <x v="6"/>
    <x v="0"/>
    <x v="0"/>
    <x v="0"/>
    <x v="0"/>
    <s v="Y"/>
    <s v="Y"/>
    <x v="0"/>
    <x v="0"/>
    <x v="2"/>
    <x v="0"/>
    <x v="0"/>
    <x v="0"/>
  </r>
  <r>
    <s v="6776 Oldfield Road"/>
    <s v="Capital West"/>
    <s v="PO Required_x000a_$60/month"/>
    <n v="60"/>
    <s v="Saanichton, BC"/>
    <x v="122"/>
    <x v="0"/>
    <x v="415"/>
    <x v="13"/>
    <x v="6"/>
    <x v="0"/>
    <x v="0"/>
    <x v="0"/>
    <x v="0"/>
    <s v="Y"/>
    <s v="Y"/>
    <x v="0"/>
    <x v="0"/>
    <x v="2"/>
    <x v="0"/>
    <x v="0"/>
    <x v="0"/>
  </r>
  <r>
    <s v="681 Allandale Road"/>
    <s v="Sherringham Holdings"/>
    <s v="Building B"/>
    <n v="55"/>
    <s v="Langford, BC"/>
    <x v="70"/>
    <x v="0"/>
    <x v="416"/>
    <x v="15"/>
    <x v="6"/>
    <x v="0"/>
    <x v="0"/>
    <x v="0"/>
    <x v="0"/>
    <s v="Y"/>
    <s v="Y"/>
    <x v="0"/>
    <x v="0"/>
    <x v="0"/>
    <x v="0"/>
    <x v="0"/>
    <x v="0"/>
  </r>
  <r>
    <s v="681 Allandale Road"/>
    <s v="Sherringham Holdings"/>
    <s v="Building C"/>
    <n v="55"/>
    <s v="Langford, BC"/>
    <x v="70"/>
    <x v="0"/>
    <x v="416"/>
    <x v="15"/>
    <x v="9"/>
    <x v="0"/>
    <x v="0"/>
    <x v="0"/>
    <x v="0"/>
    <s v="Y"/>
    <s v="Y"/>
    <x v="0"/>
    <x v="0"/>
    <x v="0"/>
    <x v="0"/>
    <x v="0"/>
    <x v="0"/>
  </r>
  <r>
    <s v="681 Allandale Road"/>
    <s v="Sherringham Holdings"/>
    <s v="Building D"/>
    <n v="55"/>
    <s v="Langford, BC"/>
    <x v="70"/>
    <x v="0"/>
    <x v="416"/>
    <x v="15"/>
    <x v="9"/>
    <x v="0"/>
    <x v="0"/>
    <x v="0"/>
    <x v="0"/>
    <s v="Y"/>
    <s v="Y"/>
    <x v="0"/>
    <x v="0"/>
    <x v="0"/>
    <x v="0"/>
    <x v="0"/>
    <x v="0"/>
  </r>
  <r>
    <s v="681 Allandale Road"/>
    <s v="Sherringham Holdings"/>
    <s v="Building E"/>
    <n v="55"/>
    <s v="Langford, BC"/>
    <x v="70"/>
    <x v="0"/>
    <x v="416"/>
    <x v="15"/>
    <x v="9"/>
    <x v="0"/>
    <x v="0"/>
    <x v="0"/>
    <x v="0"/>
    <s v="Y"/>
    <s v="Y"/>
    <x v="0"/>
    <x v="0"/>
    <x v="0"/>
    <x v="0"/>
    <x v="0"/>
    <x v="0"/>
  </r>
  <r>
    <s v="703 Broughton Street"/>
    <s v="Devon Properties"/>
    <s v="single panel share with 933 Douglas Street. Effective April 2025, managed by Devon"/>
    <n v="65"/>
    <s v="Victoria, BC"/>
    <x v="9"/>
    <x v="0"/>
    <x v="417"/>
    <x v="3"/>
    <x v="9"/>
    <x v="0"/>
    <x v="0"/>
    <x v="0"/>
    <x v="0"/>
    <s v="Y"/>
    <s v="Y"/>
    <x v="0"/>
    <x v="2"/>
    <x v="0"/>
    <x v="0"/>
    <x v="0"/>
    <x v="0"/>
  </r>
  <r>
    <s v="7088 Wallace Drive"/>
    <s v="Capital West"/>
    <m/>
    <n v="60"/>
    <s v="Saanich, BC"/>
    <x v="66"/>
    <x v="0"/>
    <x v="418"/>
    <x v="13"/>
    <x v="3"/>
    <x v="0"/>
    <x v="2"/>
    <x v="0"/>
    <x v="0"/>
    <s v="Y"/>
    <s v="Y"/>
    <x v="0"/>
    <x v="0"/>
    <x v="2"/>
    <x v="0"/>
    <x v="0"/>
    <x v="0"/>
  </r>
  <r>
    <s v="709-715 Yates Street"/>
    <s v="Churchill on Yates GP C/O Daniel Belanger"/>
    <m/>
    <n v="55"/>
    <s v="Victoria, BC"/>
    <x v="123"/>
    <x v="0"/>
    <x v="419"/>
    <x v="3"/>
    <x v="5"/>
    <x v="2"/>
    <x v="0"/>
    <x v="0"/>
    <x v="0"/>
    <s v="Y"/>
    <s v="Y"/>
    <x v="0"/>
    <x v="2"/>
    <x v="0"/>
    <x v="0"/>
    <x v="0"/>
    <x v="0"/>
  </r>
  <r>
    <s v="710 Fort Street"/>
    <s v="Ritz Hotel -Arpeg Group of Companies"/>
    <m/>
    <n v="55"/>
    <s v="Victoria, BC"/>
    <x v="124"/>
    <x v="0"/>
    <x v="68"/>
    <x v="3"/>
    <x v="10"/>
    <x v="0"/>
    <x v="0"/>
    <x v="0"/>
    <x v="0"/>
    <s v="Y"/>
    <s v="ANNUAL"/>
    <x v="0"/>
    <x v="2"/>
    <x v="0"/>
    <x v="0"/>
    <x v="0"/>
    <x v="0"/>
  </r>
  <r>
    <s v="710 Redbrick Street                                            "/>
    <s v="710 Redbrick Joint Venture"/>
    <m/>
    <n v="55"/>
    <s v="Victoria, BC"/>
    <x v="125"/>
    <x v="0"/>
    <x v="420"/>
    <x v="22"/>
    <x v="11"/>
    <x v="0"/>
    <x v="0"/>
    <x v="0"/>
    <x v="0"/>
    <s v="Y"/>
    <s v="Y"/>
    <x v="2"/>
    <x v="2"/>
    <x v="0"/>
    <x v="0"/>
    <x v="0"/>
    <x v="0"/>
  </r>
  <r>
    <s v="711 Hillside Avenue"/>
    <s v="Pacific Cove Property Management Ltd."/>
    <m/>
    <n v="65"/>
    <s v="Victoria, BC"/>
    <x v="30"/>
    <x v="0"/>
    <x v="421"/>
    <x v="22"/>
    <x v="7"/>
    <x v="1"/>
    <x v="1"/>
    <x v="2"/>
    <x v="1"/>
    <s v="X"/>
    <s v="Y"/>
    <x v="0"/>
    <x v="2"/>
    <x v="0"/>
    <x v="0"/>
    <x v="0"/>
    <x v="0"/>
  </r>
  <r>
    <s v="712 Yates Street"/>
    <s v="Concert Realty Services Ltd."/>
    <s v="PO Required_x000a_$55/month"/>
    <n v="55"/>
    <s v="Victoria, BC"/>
    <x v="126"/>
    <x v="0"/>
    <x v="422"/>
    <x v="18"/>
    <x v="4"/>
    <x v="0"/>
    <x v="0"/>
    <x v="0"/>
    <x v="0"/>
    <s v="Y"/>
    <s v="Y"/>
    <x v="0"/>
    <x v="2"/>
    <x v="0"/>
    <x v="0"/>
    <x v="0"/>
    <x v="0"/>
  </r>
  <r>
    <s v="7161 West Saanich Road"/>
    <s v="Cornerstone"/>
    <s v="$65/month (A)"/>
    <n v="65"/>
    <s v="Brentwood Bay, BC"/>
    <x v="97"/>
    <x v="0"/>
    <x v="423"/>
    <x v="13"/>
    <x v="1"/>
    <x v="0"/>
    <x v="0"/>
    <x v="0"/>
    <x v="0"/>
    <s v="Y"/>
    <s v="Y"/>
    <x v="0"/>
    <x v="3"/>
    <x v="2"/>
    <x v="0"/>
    <x v="0"/>
    <x v="0"/>
  </r>
  <r>
    <s v="719-725 Yates Street"/>
    <s v="PCPM as Agent for the Churchill on Yates"/>
    <m/>
    <n v="55"/>
    <s v="Victoria, BC"/>
    <x v="9"/>
    <x v="3"/>
    <x v="419"/>
    <x v="3"/>
    <x v="5"/>
    <x v="2"/>
    <x v="0"/>
    <x v="0"/>
    <x v="0"/>
    <s v="Y"/>
    <s v="Y"/>
    <x v="0"/>
    <x v="2"/>
    <x v="0"/>
    <x v="0"/>
    <x v="0"/>
    <x v="0"/>
  </r>
  <r>
    <s v="720 Vancouver Street"/>
    <s v="Century 21 Queenswood"/>
    <m/>
    <n v="50"/>
    <s v="Victoria, BC"/>
    <x v="4"/>
    <x v="0"/>
    <x v="424"/>
    <x v="7"/>
    <x v="5"/>
    <x v="3"/>
    <x v="0"/>
    <x v="0"/>
    <x v="0"/>
    <s v="Y"/>
    <s v="Y"/>
    <x v="0"/>
    <x v="0"/>
    <x v="0"/>
    <x v="0"/>
    <x v="0"/>
    <x v="0"/>
  </r>
  <r>
    <s v="722 Johnson Street"/>
    <s v="722 Johnson Street Joint Venture  "/>
    <m/>
    <n v="65"/>
    <s v="Victoria, BC"/>
    <x v="14"/>
    <x v="0"/>
    <x v="425"/>
    <x v="18"/>
    <x v="9"/>
    <x v="0"/>
    <x v="0"/>
    <x v="0"/>
    <x v="0"/>
    <s v="Y"/>
    <s v="Y"/>
    <x v="0"/>
    <x v="2"/>
    <x v="0"/>
    <x v="0"/>
    <x v="0"/>
    <x v="0"/>
  </r>
  <r>
    <s v="723 Field Street"/>
    <s v="Pemberton Holmes"/>
    <m/>
    <n v="65"/>
    <s v="Victoria, BC"/>
    <x v="29"/>
    <x v="0"/>
    <x v="426"/>
    <x v="18"/>
    <x v="2"/>
    <x v="0"/>
    <x v="0"/>
    <x v="0"/>
    <x v="0"/>
    <s v="Y"/>
    <s v="Y"/>
    <x v="0"/>
    <x v="2"/>
    <x v="0"/>
    <x v="0"/>
    <x v="0"/>
    <x v="0"/>
  </r>
  <r>
    <s v="727 Fisgard Street"/>
    <s v="Colliers"/>
    <s v="PO Required_x000a_$55/month"/>
    <n v="55"/>
    <s v="Victoria, BC"/>
    <x v="9"/>
    <x v="1"/>
    <x v="427"/>
    <x v="12"/>
    <x v="3"/>
    <x v="0"/>
    <x v="1"/>
    <x v="2"/>
    <x v="1"/>
    <s v="X"/>
    <s v="X"/>
    <x v="1"/>
    <x v="2"/>
    <x v="0"/>
    <x v="0"/>
    <x v="0"/>
    <x v="0"/>
  </r>
  <r>
    <s v="728 Yates Street"/>
    <s v="Tribe Management"/>
    <m/>
    <n v="85"/>
    <s v="Victoria, BC"/>
    <x v="127"/>
    <x v="0"/>
    <x v="428"/>
    <x v="18"/>
    <x v="9"/>
    <x v="2"/>
    <x v="0"/>
    <x v="0"/>
    <x v="0"/>
    <s v="Y"/>
    <s v="Y"/>
    <x v="0"/>
    <x v="2"/>
    <x v="0"/>
    <x v="0"/>
    <x v="0"/>
    <x v="0"/>
  </r>
  <r>
    <s v="730 Vancouver Street"/>
    <s v="Devon Properties"/>
    <m/>
    <n v="50"/>
    <s v="Victoria, BC"/>
    <x v="4"/>
    <x v="0"/>
    <x v="429"/>
    <x v="7"/>
    <x v="10"/>
    <x v="0"/>
    <x v="0"/>
    <x v="0"/>
    <x v="0"/>
    <s v="ANNUAL"/>
    <s v="Y"/>
    <x v="0"/>
    <x v="0"/>
    <x v="0"/>
    <x v="0"/>
    <x v="0"/>
    <x v="0"/>
  </r>
  <r>
    <s v="733 Goldstream Avenue"/>
    <s v="Starlight/Devon"/>
    <m/>
    <n v="50"/>
    <s v="Langford, BC"/>
    <x v="4"/>
    <x v="0"/>
    <x v="430"/>
    <x v="15"/>
    <x v="10"/>
    <x v="1"/>
    <x v="0"/>
    <x v="0"/>
    <x v="0"/>
    <s v="Y"/>
    <s v="Y"/>
    <x v="0"/>
    <x v="0"/>
    <x v="1"/>
    <x v="0"/>
    <x v="0"/>
    <x v="0"/>
  </r>
  <r>
    <s v="734 - 736 Broughton Street"/>
    <s v="Richmond Property Group"/>
    <m/>
    <n v="60"/>
    <s v="Victoria, BC"/>
    <x v="19"/>
    <x v="0"/>
    <x v="431"/>
    <x v="3"/>
    <x v="8"/>
    <x v="0"/>
    <x v="0"/>
    <x v="0"/>
    <x v="0"/>
    <s v="Y"/>
    <s v="Y"/>
    <x v="0"/>
    <x v="2"/>
    <x v="0"/>
    <x v="0"/>
    <x v="0"/>
    <x v="0"/>
  </r>
  <r>
    <s v="738 Sayward Hill"/>
    <s v="Firm Management"/>
    <n v="5"/>
    <n v="55"/>
    <s v="Saanich, BC"/>
    <x v="120"/>
    <x v="0"/>
    <x v="432"/>
    <x v="13"/>
    <x v="10"/>
    <x v="0"/>
    <x v="0"/>
    <x v="0"/>
    <x v="0"/>
    <s v="ANNUAL"/>
    <s v="Y"/>
    <x v="0"/>
    <x v="0"/>
    <x v="2"/>
    <x v="0"/>
    <x v="0"/>
    <x v="0"/>
  </r>
  <r>
    <s v="747 Fort Street"/>
    <s v="Associated Building Credits Ltd. c/o Breakwater Realty Inc."/>
    <m/>
    <n v="65"/>
    <s v="Victoria, BC"/>
    <x v="14"/>
    <x v="0"/>
    <x v="433"/>
    <x v="3"/>
    <x v="5"/>
    <x v="0"/>
    <x v="0"/>
    <x v="0"/>
    <x v="0"/>
    <s v="Y"/>
    <s v="ANNUAL"/>
    <x v="0"/>
    <x v="2"/>
    <x v="0"/>
    <x v="0"/>
    <x v="0"/>
    <x v="0"/>
  </r>
  <r>
    <s v="750 Pemberton Road"/>
    <s v="750 Pemberton Developments Ltd."/>
    <m/>
    <n v="55"/>
    <s v="Victoria, BC"/>
    <x v="58"/>
    <x v="0"/>
    <x v="434"/>
    <x v="6"/>
    <x v="2"/>
    <x v="0"/>
    <x v="0"/>
    <x v="0"/>
    <x v="0"/>
    <s v="Y"/>
    <s v="Y"/>
    <x v="0"/>
    <x v="0"/>
    <x v="0"/>
    <x v="0"/>
    <x v="0"/>
    <x v="0"/>
  </r>
  <r>
    <s v="755 Market Street"/>
    <s v="TPM $45"/>
    <m/>
    <n v="50"/>
    <s v="Victoria, BC"/>
    <x v="4"/>
    <x v="0"/>
    <x v="435"/>
    <x v="22"/>
    <x v="0"/>
    <x v="0"/>
    <x v="0"/>
    <x v="0"/>
    <x v="0"/>
    <s v="Y"/>
    <s v="ANNUAL"/>
    <x v="0"/>
    <x v="2"/>
    <x v="0"/>
    <x v="0"/>
    <x v="0"/>
    <x v="0"/>
  </r>
  <r>
    <s v="760 Johnson Street"/>
    <s v="Tribe Management"/>
    <s v="Tall building. Special deal for this PM"/>
    <n v="60"/>
    <s v="Victoria, BC"/>
    <x v="29"/>
    <x v="0"/>
    <x v="436"/>
    <x v="18"/>
    <x v="2"/>
    <x v="0"/>
    <x v="0"/>
    <x v="0"/>
    <x v="0"/>
    <s v="Y"/>
    <s v="Y"/>
    <x v="0"/>
    <x v="2"/>
    <x v="0"/>
    <x v="0"/>
    <x v="0"/>
    <x v="0"/>
  </r>
  <r>
    <s v="7611 Central Saanich Road"/>
    <s v="Victoria Native Friendship Centre"/>
    <m/>
    <n v="75"/>
    <s v="Saanich, BC"/>
    <x v="36"/>
    <x v="0"/>
    <x v="437"/>
    <x v="13"/>
    <x v="9"/>
    <x v="1"/>
    <x v="1"/>
    <x v="2"/>
    <x v="1"/>
    <s v="X"/>
    <s v="X"/>
    <x v="1"/>
    <x v="0"/>
    <x v="2"/>
    <x v="0"/>
    <x v="0"/>
    <x v="0"/>
  </r>
  <r>
    <s v="765 Hockley Avenue"/>
    <s v="Centurion Property Associates"/>
    <s v="Month on invoice"/>
    <n v="55"/>
    <s v="Langford, BC"/>
    <x v="4"/>
    <x v="0"/>
    <x v="438"/>
    <x v="15"/>
    <x v="7"/>
    <x v="0"/>
    <x v="0"/>
    <x v="1"/>
    <x v="0"/>
    <s v="Y"/>
    <s v="Y"/>
    <x v="0"/>
    <x v="0"/>
    <x v="0"/>
    <x v="0"/>
    <x v="0"/>
    <x v="0"/>
  </r>
  <r>
    <s v="765 Vanalman Avenue"/>
    <s v="Bosa Properties"/>
    <m/>
    <n v="70"/>
    <s v="Victoria, BC"/>
    <x v="34"/>
    <x v="0"/>
    <x v="439"/>
    <x v="0"/>
    <x v="11"/>
    <x v="0"/>
    <x v="0"/>
    <x v="0"/>
    <x v="0"/>
    <s v="Y"/>
    <s v="Y"/>
    <x v="0"/>
    <x v="0"/>
    <x v="0"/>
    <x v="0"/>
    <x v="0"/>
    <x v="0"/>
  </r>
  <r>
    <s v="770 Cormorant Street                                        "/>
    <s v="Firm Management"/>
    <m/>
    <n v="55"/>
    <s v="Victoria, BC"/>
    <x v="9"/>
    <x v="0"/>
    <x v="440"/>
    <x v="18"/>
    <x v="3"/>
    <x v="0"/>
    <x v="2"/>
    <x v="0"/>
    <x v="0"/>
    <s v="Y"/>
    <s v="Y"/>
    <x v="0"/>
    <x v="2"/>
    <x v="0"/>
    <x v="0"/>
    <x v="0"/>
    <x v="0"/>
  </r>
  <r>
    <s v="772 Hockley Avenue"/>
    <s v="Centurion Property Associates"/>
    <s v="Month on invoice"/>
    <n v="55"/>
    <s v="Langford, BC"/>
    <x v="4"/>
    <x v="0"/>
    <x v="438"/>
    <x v="15"/>
    <x v="11"/>
    <x v="0"/>
    <x v="0"/>
    <x v="0"/>
    <x v="0"/>
    <s v="Y"/>
    <s v="Y"/>
    <x v="0"/>
    <x v="3"/>
    <x v="0"/>
    <x v="0"/>
    <x v="0"/>
    <x v="0"/>
  </r>
  <r>
    <s v="777 Blanshard Street"/>
    <s v="Proline"/>
    <m/>
    <n v="55"/>
    <s v="Victoria, BC"/>
    <x v="128"/>
    <x v="0"/>
    <x v="441"/>
    <x v="3"/>
    <x v="8"/>
    <x v="0"/>
    <x v="0"/>
    <x v="0"/>
    <x v="0"/>
    <s v="Y"/>
    <s v="Y"/>
    <x v="0"/>
    <x v="2"/>
    <x v="1"/>
    <x v="0"/>
    <x v="0"/>
    <x v="0"/>
  </r>
  <r>
    <s v="777 Cook Street"/>
    <s v="Devon Properties"/>
    <m/>
    <n v="50"/>
    <s v="Victoria, BC"/>
    <x v="4"/>
    <x v="0"/>
    <x v="442"/>
    <x v="7"/>
    <x v="10"/>
    <x v="0"/>
    <x v="0"/>
    <x v="0"/>
    <x v="0"/>
    <s v="Y"/>
    <s v="ANNUAL"/>
    <x v="0"/>
    <x v="0"/>
    <x v="0"/>
    <x v="0"/>
    <x v="0"/>
    <x v="0"/>
  </r>
  <r>
    <s v="777 Hockley Avenue"/>
    <s v="Centurion Property Associates"/>
    <s v="Month on invoice"/>
    <n v="55"/>
    <s v="Langford, BC"/>
    <x v="4"/>
    <x v="0"/>
    <x v="438"/>
    <x v="15"/>
    <x v="11"/>
    <x v="0"/>
    <x v="0"/>
    <x v="0"/>
    <x v="0"/>
    <s v="Y"/>
    <s v="Y"/>
    <x v="0"/>
    <x v="3"/>
    <x v="0"/>
    <x v="0"/>
    <x v="0"/>
    <x v="0"/>
  </r>
  <r>
    <s v="777 Royal Oak Drive (100)"/>
    <s v="Thrifty Foods"/>
    <s v="Invoice Monthly starting Apr. 1/21 @ $275 (no TC06)  _x000a_Inv.23887 - Mar.31/21 @ $55 + TC06"/>
    <n v="275"/>
    <s v="Saanich, BC"/>
    <x v="109"/>
    <x v="0"/>
    <x v="93"/>
    <x v="19"/>
    <x v="3"/>
    <x v="0"/>
    <x v="2"/>
    <x v="0"/>
    <x v="0"/>
    <s v="Y"/>
    <s v="Y"/>
    <x v="0"/>
    <x v="2"/>
    <x v="0"/>
    <x v="0"/>
    <x v="0"/>
    <x v="0"/>
  </r>
  <r>
    <s v="778 Hockley Avenue"/>
    <s v="Centurion Property Associates"/>
    <s v="Month on invoice"/>
    <n v="55"/>
    <s v="Langford, BC"/>
    <x v="4"/>
    <x v="0"/>
    <x v="438"/>
    <x v="15"/>
    <x v="11"/>
    <x v="0"/>
    <x v="0"/>
    <x v="0"/>
    <x v="0"/>
    <s v="Y"/>
    <s v="Y"/>
    <x v="0"/>
    <x v="3"/>
    <x v="0"/>
    <x v="0"/>
    <x v="0"/>
    <x v="0"/>
  </r>
  <r>
    <s v="780 Kings Road"/>
    <s v="Chek TV"/>
    <m/>
    <n v="55"/>
    <s v="Victoria, BC"/>
    <x v="93"/>
    <x v="0"/>
    <x v="443"/>
    <x v="14"/>
    <x v="5"/>
    <x v="1"/>
    <x v="0"/>
    <x v="0"/>
    <x v="1"/>
    <s v="X"/>
    <s v="Y"/>
    <x v="0"/>
    <x v="0"/>
    <x v="0"/>
    <x v="0"/>
    <x v="0"/>
    <x v="0"/>
  </r>
  <r>
    <s v="784 Hockley Avenue"/>
    <s v="Centurion Property Associates"/>
    <s v="Month on invoice"/>
    <n v="55"/>
    <s v="Langford, BC"/>
    <x v="4"/>
    <x v="0"/>
    <x v="438"/>
    <x v="15"/>
    <x v="8"/>
    <x v="0"/>
    <x v="0"/>
    <x v="0"/>
    <x v="0"/>
    <s v="Y"/>
    <s v="Y"/>
    <x v="0"/>
    <x v="3"/>
    <x v="0"/>
    <x v="0"/>
    <x v="0"/>
    <x v="0"/>
  </r>
  <r>
    <s v="7840 Lochside Drive"/>
    <s v="Starlight/Devon"/>
    <m/>
    <n v="50"/>
    <s v="Saanich, BC"/>
    <x v="9"/>
    <x v="0"/>
    <x v="267"/>
    <x v="13"/>
    <x v="2"/>
    <x v="0"/>
    <x v="0"/>
    <x v="2"/>
    <x v="0"/>
    <s v="Y"/>
    <s v="Y"/>
    <x v="0"/>
    <x v="0"/>
    <x v="2"/>
    <x v="0"/>
    <x v="0"/>
    <x v="0"/>
  </r>
  <r>
    <s v="7860 Wallace Drive"/>
    <s v="Thrifty Foods"/>
    <s v="Invoice Monthly starting Apr. 1/21 @ $275 (no TC06)  _x000a_Inv.23887 - Mar.31/21 @ $65 + TC07.  Was TH4"/>
    <n v="275"/>
    <s v="Saanichton, BC"/>
    <x v="106"/>
    <x v="0"/>
    <x v="93"/>
    <x v="19"/>
    <x v="0"/>
    <x v="0"/>
    <x v="0"/>
    <x v="0"/>
    <x v="1"/>
    <s v="ANNUAL"/>
    <s v="Y"/>
    <x v="0"/>
    <x v="2"/>
    <x v="0"/>
    <x v="0"/>
    <x v="0"/>
    <x v="0"/>
  </r>
  <r>
    <s v="7878 E. Saanich Road"/>
    <s v="Devon Properties"/>
    <m/>
    <n v="50"/>
    <s v="Saanichton, BC"/>
    <x v="4"/>
    <x v="0"/>
    <x v="444"/>
    <x v="13"/>
    <x v="4"/>
    <x v="0"/>
    <x v="0"/>
    <x v="2"/>
    <x v="0"/>
    <s v="Y"/>
    <s v="Y"/>
    <x v="0"/>
    <x v="0"/>
    <x v="2"/>
    <x v="0"/>
    <x v="0"/>
    <x v="0"/>
  </r>
  <r>
    <s v="790 Hockley Avenue"/>
    <s v="Centurion Property Associates"/>
    <s v="Month on invoice"/>
    <n v="50"/>
    <s v="Langford, BC"/>
    <x v="4"/>
    <x v="0"/>
    <x v="438"/>
    <x v="15"/>
    <x v="11"/>
    <x v="0"/>
    <x v="0"/>
    <x v="0"/>
    <x v="0"/>
    <s v="Y"/>
    <s v="Y"/>
    <x v="0"/>
    <x v="3"/>
    <x v="0"/>
    <x v="0"/>
    <x v="0"/>
    <x v="0"/>
  </r>
  <r>
    <s v="8 Bastion Square"/>
    <s v="Servissio "/>
    <s v="$55/month. "/>
    <n v="55"/>
    <s v="Victoria, BC"/>
    <x v="129"/>
    <x v="0"/>
    <x v="445"/>
    <x v="3"/>
    <x v="2"/>
    <x v="0"/>
    <x v="0"/>
    <x v="0"/>
    <x v="0"/>
    <s v="Y"/>
    <s v="Y"/>
    <x v="0"/>
    <x v="2"/>
    <x v="0"/>
    <x v="0"/>
    <x v="0"/>
    <x v="0"/>
  </r>
  <r>
    <s v="800 Johnson Street                                       "/>
    <s v="357689 BC LTD."/>
    <m/>
    <n v="55"/>
    <s v="Victoria, BC"/>
    <x v="9"/>
    <x v="0"/>
    <x v="446"/>
    <x v="10"/>
    <x v="11"/>
    <x v="0"/>
    <x v="0"/>
    <x v="0"/>
    <x v="0"/>
    <s v="Y"/>
    <s v="Y"/>
    <x v="2"/>
    <x v="0"/>
    <x v="0"/>
    <x v="0"/>
    <x v="0"/>
    <x v="0"/>
  </r>
  <r>
    <s v="803 Esquimalt Road"/>
    <s v="Capital West"/>
    <m/>
    <n v="60"/>
    <s v="Esquimalt, BC"/>
    <x v="24"/>
    <x v="0"/>
    <x v="447"/>
    <x v="1"/>
    <x v="0"/>
    <x v="0"/>
    <x v="0"/>
    <x v="0"/>
    <x v="0"/>
    <s v="Y"/>
    <s v="ANNUAL"/>
    <x v="0"/>
    <x v="0"/>
    <x v="0"/>
    <x v="0"/>
    <x v="0"/>
    <x v="0"/>
  </r>
  <r>
    <s v="805 Academy Close"/>
    <s v="TPM "/>
    <m/>
    <n v="50"/>
    <s v="Victoria, BC"/>
    <x v="4"/>
    <x v="0"/>
    <x v="448"/>
    <x v="5"/>
    <x v="6"/>
    <x v="0"/>
    <x v="0"/>
    <x v="0"/>
    <x v="0"/>
    <s v="Y"/>
    <s v="Y"/>
    <x v="0"/>
    <x v="2"/>
    <x v="0"/>
    <x v="0"/>
    <x v="0"/>
    <x v="0"/>
  </r>
  <r>
    <s v="810 Blanshard Street"/>
    <s v="Colliers"/>
    <s v="NO PO Required_x000a_$55/month"/>
    <n v="55"/>
    <s v="Victoria, BC"/>
    <x v="130"/>
    <x v="0"/>
    <x v="449"/>
    <x v="3"/>
    <x v="11"/>
    <x v="0"/>
    <x v="1"/>
    <x v="2"/>
    <x v="0"/>
    <s v="X"/>
    <s v="X"/>
    <x v="2"/>
    <x v="2"/>
    <x v="0"/>
    <x v="0"/>
    <x v="0"/>
    <x v="0"/>
  </r>
  <r>
    <s v="815 Queens Avenue"/>
    <s v="Devon Properties"/>
    <m/>
    <n v="50"/>
    <s v="Victoria, BC"/>
    <x v="4"/>
    <x v="0"/>
    <x v="450"/>
    <x v="11"/>
    <x v="5"/>
    <x v="0"/>
    <x v="2"/>
    <x v="0"/>
    <x v="0"/>
    <s v="Y"/>
    <s v="Y"/>
    <x v="0"/>
    <x v="0"/>
    <x v="0"/>
    <x v="0"/>
    <x v="0"/>
    <x v="0"/>
  </r>
  <r>
    <s v="818 Broughton Street"/>
    <s v="Servissio"/>
    <m/>
    <n v="65"/>
    <s v="Victoria, BC"/>
    <x v="14"/>
    <x v="0"/>
    <x v="451"/>
    <x v="3"/>
    <x v="1"/>
    <x v="0"/>
    <x v="0"/>
    <x v="0"/>
    <x v="0"/>
    <s v="Y"/>
    <s v="Y"/>
    <x v="0"/>
    <x v="3"/>
    <x v="0"/>
    <x v="0"/>
    <x v="0"/>
    <x v="0"/>
  </r>
  <r>
    <s v="818 Fort Street"/>
    <s v="818 Fort Holdings c/o Servissio Property Services Ltd."/>
    <m/>
    <n v="55"/>
    <s v="Victoria, BC"/>
    <x v="119"/>
    <x v="0"/>
    <x v="93"/>
    <x v="3"/>
    <x v="10"/>
    <x v="0"/>
    <x v="0"/>
    <x v="2"/>
    <x v="0"/>
    <s v="Y"/>
    <s v="Y"/>
    <x v="0"/>
    <x v="2"/>
    <x v="0"/>
    <x v="0"/>
    <x v="0"/>
    <x v="0"/>
  </r>
  <r>
    <s v="821 Hockley Avenue"/>
    <s v="Centurion Properties"/>
    <s v="Month on invoice"/>
    <n v="55"/>
    <s v="Langford, BC"/>
    <x v="4"/>
    <x v="0"/>
    <x v="452"/>
    <x v="15"/>
    <x v="4"/>
    <x v="0"/>
    <x v="0"/>
    <x v="0"/>
    <x v="0"/>
    <s v="Y"/>
    <s v="Y"/>
    <x v="0"/>
    <x v="0"/>
    <x v="0"/>
    <x v="0"/>
    <x v="0"/>
    <x v="0"/>
  </r>
  <r>
    <s v="825 Cook Street"/>
    <s v="Devon Properties"/>
    <m/>
    <n v="50"/>
    <s v="Victoria, BC"/>
    <x v="4"/>
    <x v="0"/>
    <x v="453"/>
    <x v="7"/>
    <x v="11"/>
    <x v="0"/>
    <x v="0"/>
    <x v="0"/>
    <x v="0"/>
    <s v="Y"/>
    <s v="ANNUAL"/>
    <x v="0"/>
    <x v="0"/>
    <x v="0"/>
    <x v="0"/>
    <x v="0"/>
    <x v="0"/>
  </r>
  <r>
    <s v="829 Fisgard Street"/>
    <s v="Pacifica Housing"/>
    <m/>
    <n v="65"/>
    <s v="Victoria, BC"/>
    <x v="80"/>
    <x v="0"/>
    <x v="454"/>
    <x v="11"/>
    <x v="2"/>
    <x v="0"/>
    <x v="0"/>
    <x v="0"/>
    <x v="0"/>
    <s v="X"/>
    <s v="Y"/>
    <x v="0"/>
    <x v="0"/>
    <x v="0"/>
    <x v="0"/>
    <x v="0"/>
    <x v="0"/>
  </r>
  <r>
    <s v="830 Pembroke Street"/>
    <s v="Devon Properties 45"/>
    <m/>
    <n v="50"/>
    <s v="Victoria, BC"/>
    <x v="4"/>
    <x v="0"/>
    <x v="455"/>
    <x v="11"/>
    <x v="7"/>
    <x v="1"/>
    <x v="0"/>
    <x v="0"/>
    <x v="2"/>
    <s v="Y"/>
    <s v="Y"/>
    <x v="0"/>
    <x v="0"/>
    <x v="0"/>
    <x v="0"/>
    <x v="0"/>
    <x v="0"/>
  </r>
  <r>
    <s v="831 Fisgard Street"/>
    <s v="1134819 BC LTD."/>
    <m/>
    <n v="55"/>
    <s v="Victoria, BC"/>
    <x v="131"/>
    <x v="0"/>
    <x v="456"/>
    <x v="11"/>
    <x v="3"/>
    <x v="0"/>
    <x v="2"/>
    <x v="0"/>
    <x v="0"/>
    <s v="Y"/>
    <s v="Y"/>
    <x v="0"/>
    <x v="0"/>
    <x v="0"/>
    <x v="0"/>
    <x v="0"/>
    <x v="0"/>
  </r>
  <r>
    <s v="836 Yates Street"/>
    <s v="Colliers"/>
    <m/>
    <n v="55"/>
    <s v="Victoria, BC"/>
    <x v="9"/>
    <x v="0"/>
    <x v="457"/>
    <x v="10"/>
    <x v="11"/>
    <x v="0"/>
    <x v="0"/>
    <x v="0"/>
    <x v="0"/>
    <s v="X"/>
    <s v="X"/>
    <x v="2"/>
    <x v="1"/>
    <x v="0"/>
    <x v="0"/>
    <x v="0"/>
    <x v="0"/>
  </r>
  <r>
    <s v="838 Fort Street"/>
    <s v="Minzar Holdings Ltd"/>
    <m/>
    <n v="55"/>
    <s v="Victoria, BC"/>
    <x v="132"/>
    <x v="0"/>
    <x v="458"/>
    <x v="8"/>
    <x v="5"/>
    <x v="0"/>
    <x v="2"/>
    <x v="0"/>
    <x v="0"/>
    <s v="Y"/>
    <s v="Y"/>
    <x v="0"/>
    <x v="0"/>
    <x v="0"/>
    <x v="0"/>
    <x v="0"/>
    <x v="0"/>
  </r>
  <r>
    <s v="840 Fort Street"/>
    <s v="Servisso Property Service "/>
    <m/>
    <n v="50"/>
    <s v="Victoria, BC"/>
    <x v="9"/>
    <x v="0"/>
    <x v="459"/>
    <x v="3"/>
    <x v="6"/>
    <x v="0"/>
    <x v="0"/>
    <x v="0"/>
    <x v="0"/>
    <s v="Y"/>
    <s v="Y"/>
    <x v="0"/>
    <x v="2"/>
    <x v="0"/>
    <x v="0"/>
    <x v="0"/>
    <x v="0"/>
  </r>
  <r>
    <s v="840 Humboldt Street"/>
    <s v="Devon Properties"/>
    <s v="Apr/24: ownership changed. On hold until we hear back"/>
    <n v="50"/>
    <s v="Victoria, BC"/>
    <x v="4"/>
    <x v="3"/>
    <x v="460"/>
    <x v="12"/>
    <x v="11"/>
    <x v="1"/>
    <x v="1"/>
    <x v="2"/>
    <x v="1"/>
    <s v="X"/>
    <s v="X"/>
    <x v="1"/>
    <x v="2"/>
    <x v="0"/>
    <x v="0"/>
    <x v="0"/>
    <x v="0"/>
  </r>
  <r>
    <s v="843 Craigflower Road"/>
    <s v="Belmont Properties"/>
    <s v="_x000a_$50/m for 2024_x000a_$55 after June 2025"/>
    <n v="55"/>
    <s v="Esquimalt, BC"/>
    <x v="18"/>
    <x v="0"/>
    <x v="461"/>
    <x v="17"/>
    <x v="2"/>
    <x v="0"/>
    <x v="1"/>
    <x v="0"/>
    <x v="0"/>
    <s v="Y"/>
    <s v="Y"/>
    <x v="0"/>
    <x v="2"/>
    <x v="0"/>
    <x v="0"/>
    <x v="0"/>
    <x v="0"/>
  </r>
  <r>
    <s v="844 Courtney Street"/>
    <s v="Richmond Property Group"/>
    <m/>
    <n v="55"/>
    <s v="Victoria, BC"/>
    <x v="133"/>
    <x v="0"/>
    <x v="462"/>
    <x v="3"/>
    <x v="4"/>
    <x v="0"/>
    <x v="0"/>
    <x v="0"/>
    <x v="0"/>
    <s v="Y"/>
    <s v="Y"/>
    <x v="0"/>
    <x v="2"/>
    <x v="0"/>
    <x v="0"/>
    <x v="0"/>
    <x v="0"/>
  </r>
  <r>
    <s v="845 Yates Street"/>
    <s v="Firm Management"/>
    <m/>
    <n v="55"/>
    <s v="Victoria, BC"/>
    <x v="9"/>
    <x v="0"/>
    <x v="463"/>
    <x v="10"/>
    <x v="7"/>
    <x v="0"/>
    <x v="0"/>
    <x v="0"/>
    <x v="0"/>
    <s v="X"/>
    <s v="X"/>
    <x v="1"/>
    <x v="0"/>
    <x v="0"/>
    <x v="0"/>
    <x v="0"/>
    <x v="0"/>
  </r>
  <r>
    <s v="850 Cook Street"/>
    <s v="Newport C. Selenz"/>
    <m/>
    <n v="50"/>
    <s v="Victoria, BC"/>
    <x v="4"/>
    <x v="0"/>
    <x v="464"/>
    <x v="7"/>
    <x v="4"/>
    <x v="0"/>
    <x v="0"/>
    <x v="0"/>
    <x v="0"/>
    <s v="Y"/>
    <s v="Y"/>
    <x v="0"/>
    <x v="0"/>
    <x v="1"/>
    <x v="0"/>
    <x v="0"/>
    <x v="0"/>
  </r>
  <r>
    <s v="853 Burdett Avenue"/>
    <s v="TPM "/>
    <m/>
    <n v="50"/>
    <s v="Victoria, BC"/>
    <x v="4"/>
    <x v="0"/>
    <x v="465"/>
    <x v="3"/>
    <x v="1"/>
    <x v="1"/>
    <x v="0"/>
    <x v="0"/>
    <x v="0"/>
    <s v="Y"/>
    <s v="ANNUAL"/>
    <x v="0"/>
    <x v="2"/>
    <x v="0"/>
    <x v="0"/>
    <x v="0"/>
    <x v="0"/>
  </r>
  <r>
    <s v="855 Ellery Street"/>
    <s v="Devon Properties"/>
    <m/>
    <n v="50"/>
    <s v="Esquimalt, BC"/>
    <x v="4"/>
    <x v="0"/>
    <x v="466"/>
    <x v="17"/>
    <x v="8"/>
    <x v="0"/>
    <x v="1"/>
    <x v="0"/>
    <x v="0"/>
    <s v="Y"/>
    <s v="Y"/>
    <x v="0"/>
    <x v="3"/>
    <x v="0"/>
    <x v="0"/>
    <x v="0"/>
    <x v="0"/>
  </r>
  <r>
    <s v="866 Craigflower Road"/>
    <s v="Belmont Properties"/>
    <s v="_x000a_$50/m for 2024_x000a_$55 after June 2025"/>
    <n v="55"/>
    <s v="Esquimalt, BC"/>
    <x v="18"/>
    <x v="0"/>
    <x v="467"/>
    <x v="17"/>
    <x v="7"/>
    <x v="0"/>
    <x v="1"/>
    <x v="0"/>
    <x v="0"/>
    <s v="ANNUAL"/>
    <s v="Y"/>
    <x v="0"/>
    <x v="2"/>
    <x v="0"/>
    <x v="0"/>
    <x v="0"/>
    <x v="0"/>
  </r>
  <r>
    <s v="875 North Park Street"/>
    <s v="North Park Manor Society  "/>
    <m/>
    <n v="125"/>
    <s v="Victoria, BC"/>
    <x v="134"/>
    <x v="0"/>
    <x v="468"/>
    <x v="11"/>
    <x v="4"/>
    <x v="1"/>
    <x v="1"/>
    <x v="0"/>
    <x v="0"/>
    <s v="Y"/>
    <s v="Y"/>
    <x v="0"/>
    <x v="0"/>
    <x v="0"/>
    <x v="0"/>
    <x v="0"/>
    <x v="0"/>
  </r>
  <r>
    <s v="877 Goldstream Avenue"/>
    <s v="Richmond Property Group"/>
    <s v="$65/month (A)"/>
    <n v="65"/>
    <s v="Langford, BC"/>
    <x v="53"/>
    <x v="1"/>
    <x v="469"/>
    <x v="23"/>
    <x v="0"/>
    <x v="0"/>
    <x v="0"/>
    <x v="0"/>
    <x v="1"/>
    <s v="X"/>
    <s v="X"/>
    <x v="1"/>
    <x v="2"/>
    <x v="0"/>
    <x v="0"/>
    <x v="0"/>
    <x v="0"/>
  </r>
  <r>
    <s v="879 Esquimalt Road"/>
    <s v="Brown Bros."/>
    <m/>
    <n v="50"/>
    <s v="Esquimalt, BC"/>
    <x v="9"/>
    <x v="0"/>
    <x v="470"/>
    <x v="1"/>
    <x v="4"/>
    <x v="0"/>
    <x v="0"/>
    <x v="0"/>
    <x v="0"/>
    <s v="Y"/>
    <s v="Y"/>
    <x v="0"/>
    <x v="0"/>
    <x v="0"/>
    <x v="0"/>
    <x v="0"/>
    <x v="0"/>
  </r>
  <r>
    <s v="880 McKenzie Avenue"/>
    <s v="St. Andrew's Regional High School"/>
    <m/>
    <n v="65"/>
    <s v="Victoria, BC"/>
    <x v="135"/>
    <x v="0"/>
    <x v="96"/>
    <x v="0"/>
    <x v="8"/>
    <x v="1"/>
    <x v="1"/>
    <x v="0"/>
    <x v="0"/>
    <s v="Y"/>
    <s v="X"/>
    <x v="1"/>
    <x v="3"/>
    <x v="0"/>
    <x v="0"/>
    <x v="0"/>
    <x v="0"/>
  </r>
  <r>
    <s v="890 Academy Close"/>
    <s v="Breakwater Realty"/>
    <s v="PO Required_x000a_$55/month"/>
    <n v="55"/>
    <s v="Victoria, BC"/>
    <x v="9"/>
    <x v="0"/>
    <x v="471"/>
    <x v="5"/>
    <x v="5"/>
    <x v="2"/>
    <x v="0"/>
    <x v="0"/>
    <x v="0"/>
    <s v="Y"/>
    <s v="Y"/>
    <x v="0"/>
    <x v="2"/>
    <x v="0"/>
    <x v="0"/>
    <x v="0"/>
    <x v="0"/>
  </r>
  <r>
    <s v="894 Vernon Avenue"/>
    <s v="Firm Management"/>
    <m/>
    <n v="60"/>
    <s v="Victoria, BC"/>
    <x v="18"/>
    <x v="0"/>
    <x v="472"/>
    <x v="22"/>
    <x v="0"/>
    <x v="0"/>
    <x v="0"/>
    <x v="0"/>
    <x v="0"/>
    <s v="ANNUAL"/>
    <s v="Y"/>
    <x v="0"/>
    <x v="2"/>
    <x v="0"/>
    <x v="0"/>
    <x v="0"/>
    <x v="0"/>
  </r>
  <r>
    <s v="895 Fort Street"/>
    <s v="Pacific Arbour"/>
    <m/>
    <n v="65"/>
    <s v="Victoria, BC"/>
    <x v="9"/>
    <x v="0"/>
    <x v="473"/>
    <x v="8"/>
    <x v="14"/>
    <x v="0"/>
    <x v="0"/>
    <x v="0"/>
    <x v="0"/>
    <s v="Y"/>
    <s v="Y"/>
    <x v="0"/>
    <x v="0"/>
    <x v="0"/>
    <x v="0"/>
    <x v="0"/>
    <x v="0"/>
  </r>
  <r>
    <s v="898 Vernon Avneue"/>
    <s v="Firm Management"/>
    <m/>
    <n v="60"/>
    <s v="Victoria, BC"/>
    <x v="18"/>
    <x v="0"/>
    <x v="472"/>
    <x v="22"/>
    <x v="0"/>
    <x v="0"/>
    <x v="0"/>
    <x v="0"/>
    <x v="0"/>
    <s v="ANNUAL"/>
    <s v="Y"/>
    <x v="0"/>
    <x v="2"/>
    <x v="0"/>
    <x v="0"/>
    <x v="0"/>
    <x v="0"/>
  </r>
  <r>
    <s v="899 Darwin Avenue"/>
    <s v="Firm Management"/>
    <m/>
    <n v="60"/>
    <s v="Victoria, BC"/>
    <x v="18"/>
    <x v="0"/>
    <x v="472"/>
    <x v="22"/>
    <x v="0"/>
    <x v="0"/>
    <x v="0"/>
    <x v="0"/>
    <x v="0"/>
    <s v="ANNUAL"/>
    <s v="Y"/>
    <x v="0"/>
    <x v="2"/>
    <x v="0"/>
    <x v="0"/>
    <x v="0"/>
    <x v="0"/>
  </r>
  <r>
    <s v="903 Esquimalt Road"/>
    <s v="Proline Management"/>
    <m/>
    <n v="55"/>
    <s v="Esquimalt, BC"/>
    <x v="93"/>
    <x v="0"/>
    <x v="474"/>
    <x v="1"/>
    <x v="8"/>
    <x v="0"/>
    <x v="0"/>
    <x v="0"/>
    <x v="0"/>
    <s v="Y"/>
    <s v="Y"/>
    <x v="0"/>
    <x v="0"/>
    <x v="1"/>
    <x v="0"/>
    <x v="0"/>
    <x v="0"/>
  </r>
  <r>
    <s v="906 Southgate Street"/>
    <s v="South Island Property Mgmt (was Strata Plan Vis 742"/>
    <m/>
    <n v="55"/>
    <s v="Victoria, BC"/>
    <x v="78"/>
    <x v="0"/>
    <x v="475"/>
    <x v="5"/>
    <x v="5"/>
    <x v="2"/>
    <x v="0"/>
    <x v="0"/>
    <x v="0"/>
    <s v="Y"/>
    <s v="Y"/>
    <x v="0"/>
    <x v="2"/>
    <x v="0"/>
    <x v="0"/>
    <x v="0"/>
    <x v="0"/>
  </r>
  <r>
    <s v="908 Market Street"/>
    <s v="Starlight Properties c/o Devon Properties"/>
    <s v="NEW Jan/24"/>
    <n v="60"/>
    <s v="Victoria, BC"/>
    <x v="136"/>
    <x v="0"/>
    <x v="476"/>
    <x v="6"/>
    <x v="4"/>
    <x v="0"/>
    <x v="0"/>
    <x v="0"/>
    <x v="0"/>
    <s v="Y"/>
    <s v="Y"/>
    <x v="2"/>
    <x v="0"/>
    <x v="0"/>
    <x v="0"/>
    <x v="0"/>
    <x v="0"/>
  </r>
  <r>
    <s v="908 Pandora Avenue"/>
    <s v="Colliers"/>
    <s v="Annual in Dec/23, Service starts Jan/24"/>
    <n v="65"/>
    <s v="Victoria, BC"/>
    <x v="137"/>
    <x v="0"/>
    <x v="477"/>
    <x v="3"/>
    <x v="6"/>
    <x v="2"/>
    <x v="0"/>
    <x v="0"/>
    <x v="0"/>
    <s v="Y"/>
    <s v="Y"/>
    <x v="0"/>
    <x v="2"/>
    <x v="0"/>
    <x v="0"/>
    <x v="0"/>
    <x v="0"/>
  </r>
  <r>
    <s v="909 Fairfield Road"/>
    <s v="Red Cross"/>
    <s v="APPLY CREDIT MEMO FOR Q2 (2025)"/>
    <n v="55"/>
    <s v="Victoria, BC"/>
    <x v="138"/>
    <x v="0"/>
    <x v="71"/>
    <x v="5"/>
    <x v="4"/>
    <x v="0"/>
    <x v="0"/>
    <x v="0"/>
    <x v="0"/>
    <s v="Y"/>
    <s v="Y"/>
    <x v="0"/>
    <x v="2"/>
    <x v="0"/>
    <x v="0"/>
    <x v="0"/>
    <x v="0"/>
  </r>
  <r>
    <s v="909 Pendergast Street"/>
    <s v="Devon Properties"/>
    <s v="Moved to R2 in August 2025 (was R18)"/>
    <n v="65"/>
    <s v="Victoria, BC"/>
    <x v="139"/>
    <x v="0"/>
    <x v="478"/>
    <x v="8"/>
    <x v="4"/>
    <x v="0"/>
    <x v="0"/>
    <x v="0"/>
    <x v="0"/>
    <s v="Y"/>
    <s v="Y"/>
    <x v="0"/>
    <x v="0"/>
    <x v="1"/>
    <x v="0"/>
    <x v="0"/>
    <x v="0"/>
  </r>
  <r>
    <s v="911 Yates Street &amp; 990 View Street"/>
    <s v="Colliers"/>
    <s v="NO PO Required_x000a_$55/month"/>
    <n v="55"/>
    <s v="Victoria, BC"/>
    <x v="9"/>
    <x v="0"/>
    <x v="479"/>
    <x v="10"/>
    <x v="4"/>
    <x v="0"/>
    <x v="0"/>
    <x v="0"/>
    <x v="0"/>
    <s v="X"/>
    <s v="X"/>
    <x v="1"/>
    <x v="1"/>
    <x v="1"/>
    <x v="0"/>
    <x v="0"/>
    <x v="0"/>
  </r>
  <r>
    <s v="912 Selkirk Avenue"/>
    <s v="Century 21 Queenswood Realty Ltd."/>
    <m/>
    <n v="75"/>
    <s v="Victoria, BC"/>
    <x v="30"/>
    <x v="2"/>
    <x v="480"/>
    <x v="17"/>
    <x v="6"/>
    <x v="1"/>
    <x v="1"/>
    <x v="2"/>
    <x v="1"/>
    <s v="X"/>
    <s v="Y"/>
    <x v="0"/>
    <x v="2"/>
    <x v="0"/>
    <x v="0"/>
    <x v="0"/>
    <x v="0"/>
  </r>
  <r>
    <s v="914 Yates Street"/>
    <s v="Colliers"/>
    <s v="PO Required_x000a_$55/month"/>
    <n v="55"/>
    <s v="Victoria, BC"/>
    <x v="9"/>
    <x v="0"/>
    <x v="481"/>
    <x v="10"/>
    <x v="4"/>
    <x v="0"/>
    <x v="0"/>
    <x v="0"/>
    <x v="0"/>
    <s v="X"/>
    <s v="X"/>
    <x v="1"/>
    <x v="1"/>
    <x v="1"/>
    <x v="0"/>
    <x v="0"/>
    <x v="0"/>
  </r>
  <r>
    <s v="915 Cook Street"/>
    <s v="Devon Properties"/>
    <m/>
    <n v="50"/>
    <s v="Victoria, BC"/>
    <x v="4"/>
    <x v="0"/>
    <x v="482"/>
    <x v="7"/>
    <x v="10"/>
    <x v="0"/>
    <x v="0"/>
    <x v="0"/>
    <x v="0"/>
    <s v="ANNUAL"/>
    <s v="Y"/>
    <x v="0"/>
    <x v="0"/>
    <x v="0"/>
    <x v="0"/>
    <x v="0"/>
    <x v="0"/>
  </r>
  <r>
    <s v="919 Fort Street"/>
    <s v="Newport"/>
    <m/>
    <n v="50"/>
    <s v="Victoria, BC"/>
    <x v="4"/>
    <x v="0"/>
    <x v="483"/>
    <x v="10"/>
    <x v="1"/>
    <x v="0"/>
    <x v="0"/>
    <x v="0"/>
    <x v="0"/>
    <s v="Y"/>
    <s v="ANNUAL"/>
    <x v="0"/>
    <x v="0"/>
    <x v="0"/>
    <x v="0"/>
    <x v="0"/>
    <x v="0"/>
  </r>
  <r>
    <s v="919 Market Street"/>
    <s v="Pemberton Residential"/>
    <m/>
    <n v="50"/>
    <s v="Victoria, BC"/>
    <x v="4"/>
    <x v="0"/>
    <x v="484"/>
    <x v="22"/>
    <x v="4"/>
    <x v="2"/>
    <x v="0"/>
    <x v="0"/>
    <x v="0"/>
    <s v="Y"/>
    <s v="Y"/>
    <x v="0"/>
    <x v="2"/>
    <x v="0"/>
    <x v="0"/>
    <x v="0"/>
    <x v="0"/>
  </r>
  <r>
    <s v="920 Hillside Avenue"/>
    <s v="Tetcum Property"/>
    <m/>
    <n v="50"/>
    <s v="Victoria, BC"/>
    <x v="18"/>
    <x v="0"/>
    <x v="485"/>
    <x v="22"/>
    <x v="2"/>
    <x v="0"/>
    <x v="0"/>
    <x v="0"/>
    <x v="0"/>
    <s v="Y"/>
    <s v="Y"/>
    <x v="0"/>
    <x v="2"/>
    <x v="0"/>
    <x v="0"/>
    <x v="0"/>
    <x v="0"/>
  </r>
  <r>
    <s v="925 Esquimalt Road"/>
    <s v="Belmont Properties"/>
    <s v="$50/m for 2024_x000a_$55 after June 2025"/>
    <n v="55"/>
    <s v="Esquimalt, BC"/>
    <x v="18"/>
    <x v="0"/>
    <x v="486"/>
    <x v="1"/>
    <x v="7"/>
    <x v="0"/>
    <x v="0"/>
    <x v="0"/>
    <x v="2"/>
    <s v="Y"/>
    <s v="Y"/>
    <x v="0"/>
    <x v="0"/>
    <x v="0"/>
    <x v="0"/>
    <x v="0"/>
    <x v="0"/>
  </r>
  <r>
    <s v="931 Foul Bay Road"/>
    <s v="Abbeyfield Legacy Society"/>
    <m/>
    <n v="55"/>
    <s v="Victoria, BC"/>
    <x v="82"/>
    <x v="0"/>
    <x v="487"/>
    <x v="16"/>
    <x v="7"/>
    <x v="0"/>
    <x v="0"/>
    <x v="1"/>
    <x v="0"/>
    <s v="Y"/>
    <s v="Y"/>
    <x v="0"/>
    <x v="0"/>
    <x v="0"/>
    <x v="0"/>
    <x v="0"/>
    <x v="0"/>
  </r>
  <r>
    <s v="938 Dunford Ave"/>
    <s v="Tribe Management"/>
    <m/>
    <n v="65"/>
    <s v="Langford, BC"/>
    <x v="140"/>
    <x v="0"/>
    <x v="488"/>
    <x v="15"/>
    <x v="8"/>
    <x v="0"/>
    <x v="1"/>
    <x v="2"/>
    <x v="0"/>
    <s v="Y"/>
    <s v="Y"/>
    <x v="0"/>
    <x v="0"/>
    <x v="0"/>
    <x v="0"/>
    <x v="0"/>
    <x v="0"/>
  </r>
  <r>
    <s v="942 Preston Way"/>
    <s v="JKS Realty &amp; Property Management "/>
    <m/>
    <n v="65"/>
    <s v="Langford, BC"/>
    <x v="64"/>
    <x v="0"/>
    <x v="489"/>
    <x v="15"/>
    <x v="10"/>
    <x v="0"/>
    <x v="0"/>
    <x v="0"/>
    <x v="0"/>
    <s v="ANNUAL"/>
    <s v="Y"/>
    <x v="0"/>
    <x v="0"/>
    <x v="0"/>
    <x v="0"/>
    <x v="0"/>
    <x v="0"/>
  </r>
  <r>
    <s v="945 Reunion Avenue "/>
    <s v="Killam Apartments REIT"/>
    <s v="Shares panel with &amp; 955 Reunion Avenue ($50 per builidng) - Change to R17 in August 2025 (previously R5)"/>
    <n v="100"/>
    <s v="Langford, BC"/>
    <x v="9"/>
    <x v="0"/>
    <x v="490"/>
    <x v="19"/>
    <x v="3"/>
    <x v="0"/>
    <x v="0"/>
    <x v="0"/>
    <x v="2"/>
    <s v="Y"/>
    <s v="Y"/>
    <x v="0"/>
    <x v="2"/>
    <x v="0"/>
    <x v="0"/>
    <x v="0"/>
    <x v="0"/>
  </r>
  <r>
    <s v="950 Rockland Avenue"/>
    <s v="Pacific Cove Property Management Ltd as Agent"/>
    <m/>
    <n v="55"/>
    <s v="Victoria, BC"/>
    <x v="141"/>
    <x v="0"/>
    <x v="491"/>
    <x v="10"/>
    <x v="7"/>
    <x v="0"/>
    <x v="0"/>
    <x v="1"/>
    <x v="0"/>
    <s v="Y"/>
    <s v="Y"/>
    <x v="0"/>
    <x v="0"/>
    <x v="0"/>
    <x v="0"/>
    <x v="0"/>
    <x v="0"/>
  </r>
  <r>
    <s v="955 Cook Street"/>
    <s v="Devon Properties"/>
    <m/>
    <n v="50"/>
    <s v="Victoria, BC"/>
    <x v="4"/>
    <x v="0"/>
    <x v="492"/>
    <x v="7"/>
    <x v="0"/>
    <x v="0"/>
    <x v="0"/>
    <x v="0"/>
    <x v="0"/>
    <s v="ANNUAL"/>
    <s v="Y"/>
    <x v="0"/>
    <x v="0"/>
    <x v="0"/>
    <x v="0"/>
    <x v="0"/>
    <x v="0"/>
  </r>
  <r>
    <s v="964 Heywood Avenue"/>
    <s v="Devon Properties"/>
    <m/>
    <n v="65"/>
    <s v="Victoria, BC"/>
    <x v="139"/>
    <x v="0"/>
    <x v="493"/>
    <x v="5"/>
    <x v="3"/>
    <x v="0"/>
    <x v="2"/>
    <x v="0"/>
    <x v="0"/>
    <s v="Y"/>
    <s v="Y"/>
    <x v="0"/>
    <x v="2"/>
    <x v="0"/>
    <x v="0"/>
    <x v="0"/>
    <x v="0"/>
  </r>
  <r>
    <s v="971 Finlayson Street"/>
    <s v="Pacific Quorum"/>
    <m/>
    <n v="55"/>
    <s v="Victoria, BC"/>
    <x v="39"/>
    <x v="0"/>
    <x v="494"/>
    <x v="22"/>
    <x v="0"/>
    <x v="0"/>
    <x v="0"/>
    <x v="0"/>
    <x v="0"/>
    <s v="ANNUAL"/>
    <s v="Y"/>
    <x v="0"/>
    <x v="2"/>
    <x v="0"/>
    <x v="0"/>
    <x v="0"/>
    <x v="0"/>
  </r>
  <r>
    <s v="9710 2nd Street"/>
    <s v="Firm Management"/>
    <m/>
    <n v="50"/>
    <s v="Sidney, BC"/>
    <x v="4"/>
    <x v="0"/>
    <x v="495"/>
    <x v="4"/>
    <x v="2"/>
    <x v="0"/>
    <x v="0"/>
    <x v="0"/>
    <x v="0"/>
    <s v="Y"/>
    <s v="Y"/>
    <x v="1"/>
    <x v="2"/>
    <x v="0"/>
    <x v="0"/>
    <x v="0"/>
    <x v="0"/>
  </r>
  <r>
    <s v="9762 Third Street"/>
    <s v="Proline Management"/>
    <s v="Also referred to as 9764 Third"/>
    <n v="65"/>
    <s v="Sidney, BC"/>
    <x v="14"/>
    <x v="0"/>
    <x v="496"/>
    <x v="4"/>
    <x v="4"/>
    <x v="0"/>
    <x v="0"/>
    <x v="0"/>
    <x v="0"/>
    <s v="Y"/>
    <s v="Y"/>
    <x v="0"/>
    <x v="2"/>
    <x v="0"/>
    <x v="0"/>
    <x v="0"/>
    <x v="0"/>
  </r>
  <r>
    <s v="9810 Seventh Street"/>
    <s v="Thrifty Foods"/>
    <s v="Invoice Monthly starting Apr. 1/21 @ $275 (no TC06)  _x000a_Inv.23888 - Mar.31/21 @ $65 + TC07.   "/>
    <n v="275"/>
    <s v="Sidney, BC"/>
    <x v="89"/>
    <x v="0"/>
    <x v="93"/>
    <x v="19"/>
    <x v="9"/>
    <x v="0"/>
    <x v="0"/>
    <x v="0"/>
    <x v="0"/>
    <s v="X"/>
    <s v="Y"/>
    <x v="0"/>
    <x v="2"/>
    <x v="0"/>
    <x v="0"/>
    <x v="0"/>
    <x v="0"/>
  </r>
  <r>
    <s v="9810 Seventh Street"/>
    <s v="Colliers - Mall"/>
    <s v="PO Required_x000a_$65/month"/>
    <n v="65"/>
    <s v="Sidney, BC"/>
    <x v="41"/>
    <x v="0"/>
    <x v="497"/>
    <x v="21"/>
    <x v="11"/>
    <x v="1"/>
    <x v="0"/>
    <x v="0"/>
    <x v="0"/>
    <s v="Y"/>
    <s v="Y"/>
    <x v="0"/>
    <x v="0"/>
    <x v="0"/>
    <x v="0"/>
    <x v="0"/>
    <x v="0"/>
  </r>
  <r>
    <s v="9824-9830 Fourth Street"/>
    <s v="RealHomes Management Corp."/>
    <s v="$65/month (A)"/>
    <n v="65"/>
    <s v="Sidney, BC"/>
    <x v="142"/>
    <x v="0"/>
    <x v="498"/>
    <x v="21"/>
    <x v="2"/>
    <x v="0"/>
    <x v="0"/>
    <x v="0"/>
    <x v="0"/>
    <s v="Y"/>
    <s v="Y"/>
    <x v="0"/>
    <x v="0"/>
    <x v="0"/>
    <x v="0"/>
    <x v="0"/>
    <x v="0"/>
  </r>
  <r>
    <s v="9830 Second Street"/>
    <s v="Firm Management"/>
    <m/>
    <n v="50"/>
    <s v="Sidney, BC"/>
    <x v="4"/>
    <x v="0"/>
    <x v="499"/>
    <x v="21"/>
    <x v="7"/>
    <x v="0"/>
    <x v="0"/>
    <x v="0"/>
    <x v="0"/>
    <s v="ANNUAL"/>
    <s v="Y"/>
    <x v="0"/>
    <x v="0"/>
    <x v="0"/>
    <x v="0"/>
    <x v="0"/>
    <x v="0"/>
  </r>
  <r>
    <s v="9836 Second Street"/>
    <s v="Devon Properties"/>
    <m/>
    <n v="50"/>
    <s v="Sidney, BC"/>
    <x v="93"/>
    <x v="0"/>
    <x v="260"/>
    <x v="21"/>
    <x v="11"/>
    <x v="0"/>
    <x v="0"/>
    <x v="0"/>
    <x v="0"/>
    <s v="Y"/>
    <s v="Y"/>
    <x v="2"/>
    <x v="0"/>
    <x v="0"/>
    <x v="0"/>
    <x v="0"/>
    <x v="0"/>
  </r>
  <r>
    <s v="984 Mckenzie Avenue"/>
    <s v="Starlight/Devon"/>
    <m/>
    <n v="55"/>
    <s v="Saanich, BC"/>
    <x v="0"/>
    <x v="0"/>
    <x v="500"/>
    <x v="2"/>
    <x v="5"/>
    <x v="0"/>
    <x v="0"/>
    <x v="0"/>
    <x v="0"/>
    <s v="Y"/>
    <s v="X"/>
    <x v="1"/>
    <x v="0"/>
    <x v="0"/>
    <x v="0"/>
    <x v="0"/>
    <x v="0"/>
  </r>
  <r>
    <s v="9843 Second Street"/>
    <s v="Devon Properties"/>
    <s v="Restarted Sept/23:_x000a_$65/Month"/>
    <n v="65"/>
    <s v="Sidney, BC"/>
    <x v="20"/>
    <x v="0"/>
    <x v="501"/>
    <x v="21"/>
    <x v="3"/>
    <x v="0"/>
    <x v="2"/>
    <x v="0"/>
    <x v="0"/>
    <s v="Y"/>
    <s v="Y"/>
    <x v="0"/>
    <x v="1"/>
    <x v="0"/>
    <x v="0"/>
    <x v="0"/>
    <x v="0"/>
  </r>
  <r>
    <s v="9851 Seaport Place"/>
    <s v="Shops at the Port of Sidney_x000a_C/O The Marker Group"/>
    <s v="PO Required_x000a_$65/month"/>
    <n v="65"/>
    <s v="Sidney, BC"/>
    <x v="7"/>
    <x v="0"/>
    <x v="502"/>
    <x v="21"/>
    <x v="10"/>
    <x v="0"/>
    <x v="0"/>
    <x v="0"/>
    <x v="2"/>
    <s v="X"/>
    <s v="Y"/>
    <x v="0"/>
    <x v="0"/>
    <x v="0"/>
    <x v="0"/>
    <x v="0"/>
    <x v="0"/>
  </r>
  <r>
    <s v="9851 Second Street"/>
    <s v="Firm Management"/>
    <m/>
    <n v="50"/>
    <s v="Sidney, BC"/>
    <x v="9"/>
    <x v="0"/>
    <x v="503"/>
    <x v="21"/>
    <x v="6"/>
    <x v="1"/>
    <x v="1"/>
    <x v="0"/>
    <x v="0"/>
    <s v="Y"/>
    <s v="Y"/>
    <x v="0"/>
    <x v="0"/>
    <x v="0"/>
    <x v="0"/>
    <x v="0"/>
    <x v="0"/>
  </r>
  <r>
    <s v="9858 Fifth Street"/>
    <s v="Wexford Condominiums "/>
    <m/>
    <n v="50"/>
    <s v="Sidney, BC"/>
    <x v="4"/>
    <x v="0"/>
    <x v="504"/>
    <x v="21"/>
    <x v="10"/>
    <x v="0"/>
    <x v="0"/>
    <x v="0"/>
    <x v="2"/>
    <s v="Y"/>
    <s v="Y"/>
    <x v="0"/>
    <x v="0"/>
    <x v="0"/>
    <x v="0"/>
    <x v="0"/>
    <x v="0"/>
  </r>
  <r>
    <s v="9861 Fifth Street"/>
    <s v="Brown Bros."/>
    <m/>
    <n v="50"/>
    <s v="Sidney, BC"/>
    <x v="4"/>
    <x v="0"/>
    <x v="505"/>
    <x v="21"/>
    <x v="8"/>
    <x v="0"/>
    <x v="0"/>
    <x v="0"/>
    <x v="0"/>
    <s v="Y"/>
    <s v="Y"/>
    <x v="2"/>
    <x v="0"/>
    <x v="0"/>
    <x v="0"/>
    <x v="0"/>
    <x v="0"/>
  </r>
  <r>
    <s v="9861 Third Street"/>
    <s v="Colyvan Pacific"/>
    <s v="Effective 02/28/25, Associa no longer manage location"/>
    <n v="55"/>
    <s v="Sidney, BC"/>
    <x v="9"/>
    <x v="0"/>
    <x v="506"/>
    <x v="21"/>
    <x v="7"/>
    <x v="0"/>
    <x v="0"/>
    <x v="1"/>
    <x v="0"/>
    <s v="Y"/>
    <s v="Y"/>
    <x v="0"/>
    <x v="0"/>
    <x v="0"/>
    <x v="0"/>
    <x v="0"/>
    <x v="0"/>
  </r>
  <r>
    <s v="9870 Second Street"/>
    <s v="Gibraltar"/>
    <m/>
    <n v="50"/>
    <s v="Sidney, BC"/>
    <x v="9"/>
    <x v="0"/>
    <x v="507"/>
    <x v="21"/>
    <x v="6"/>
    <x v="0"/>
    <x v="0"/>
    <x v="0"/>
    <x v="0"/>
    <s v="Y"/>
    <s v="Y"/>
    <x v="0"/>
    <x v="0"/>
    <x v="0"/>
    <x v="0"/>
    <x v="0"/>
    <x v="0"/>
  </r>
  <r>
    <s v="9871 Second Street"/>
    <s v="Harbour Front"/>
    <m/>
    <n v="50"/>
    <s v="Sidney, BC"/>
    <x v="4"/>
    <x v="0"/>
    <x v="508"/>
    <x v="21"/>
    <x v="2"/>
    <x v="0"/>
    <x v="0"/>
    <x v="0"/>
    <x v="0"/>
    <s v="Y"/>
    <s v="Y"/>
    <x v="0"/>
    <x v="0"/>
    <x v="0"/>
    <x v="0"/>
    <x v="0"/>
    <x v="0"/>
  </r>
  <r>
    <s v="9880 Fourth Street"/>
    <s v="Sutton"/>
    <m/>
    <n v="55"/>
    <s v="Sidney, BC"/>
    <x v="4"/>
    <x v="0"/>
    <x v="509"/>
    <x v="21"/>
    <x v="0"/>
    <x v="0"/>
    <x v="0"/>
    <x v="0"/>
    <x v="0"/>
    <s v="ANNUAL"/>
    <s v="Y"/>
    <x v="0"/>
    <x v="0"/>
    <x v="0"/>
    <x v="0"/>
    <x v="0"/>
    <x v="0"/>
  </r>
  <r>
    <s v="9891 Seaport Place"/>
    <s v="Shops at the Port of Sidney_x000a_C/O The Marker Group"/>
    <s v="PO Required_x000a_$65/month"/>
    <n v="65"/>
    <s v="Sidney, BC"/>
    <x v="143"/>
    <x v="0"/>
    <x v="93"/>
    <x v="21"/>
    <x v="3"/>
    <x v="0"/>
    <x v="0"/>
    <x v="1"/>
    <x v="0"/>
    <s v="Y"/>
    <s v="Y"/>
    <x v="0"/>
    <x v="0"/>
    <x v="0"/>
    <x v="0"/>
    <x v="0"/>
    <x v="0"/>
  </r>
  <r>
    <s v="990 Fort Street"/>
    <s v="Devon Properties"/>
    <m/>
    <n v="50"/>
    <s v="Victoria, BC"/>
    <x v="4"/>
    <x v="0"/>
    <x v="510"/>
    <x v="10"/>
    <x v="1"/>
    <x v="0"/>
    <x v="0"/>
    <x v="0"/>
    <x v="0"/>
    <s v="Y"/>
    <s v="ANNUAL"/>
    <x v="0"/>
    <x v="0"/>
    <x v="0"/>
    <x v="0"/>
    <x v="0"/>
    <x v="0"/>
  </r>
  <r>
    <s v="9900 Fifth Street"/>
    <s v="Edgeware Place"/>
    <m/>
    <n v="50"/>
    <s v="Sidney, BC"/>
    <x v="4"/>
    <x v="0"/>
    <x v="511"/>
    <x v="21"/>
    <x v="6"/>
    <x v="0"/>
    <x v="0"/>
    <x v="0"/>
    <x v="0"/>
    <s v="Y"/>
    <s v="Y"/>
    <x v="0"/>
    <x v="0"/>
    <x v="0"/>
    <x v="0"/>
    <x v="0"/>
    <x v="0"/>
  </r>
  <r>
    <s v="9905 Fifth Street"/>
    <s v="Pemberton Holmes"/>
    <s v="Starting Jan/24"/>
    <n v="60"/>
    <s v="Sidney, BC"/>
    <x v="137"/>
    <x v="0"/>
    <x v="512"/>
    <x v="21"/>
    <x v="0"/>
    <x v="0"/>
    <x v="0"/>
    <x v="0"/>
    <x v="0"/>
    <s v="Y"/>
    <s v="ANNUAL"/>
    <x v="0"/>
    <x v="0"/>
    <x v="0"/>
    <x v="0"/>
    <x v="0"/>
    <x v="0"/>
  </r>
  <r>
    <s v="9911 McDonald Park"/>
    <s v="Sherringham Industries "/>
    <m/>
    <n v="70"/>
    <s v="Sidney, BC"/>
    <x v="144"/>
    <x v="0"/>
    <x v="96"/>
    <x v="19"/>
    <x v="7"/>
    <x v="0"/>
    <x v="0"/>
    <x v="0"/>
    <x v="2"/>
    <s v="X"/>
    <s v="Y"/>
    <x v="0"/>
    <x v="2"/>
    <x v="0"/>
    <x v="0"/>
    <x v="0"/>
    <x v="0"/>
  </r>
  <r>
    <s v="9919 Fourth Street"/>
    <s v="Gibraltar"/>
    <m/>
    <n v="70"/>
    <s v="Sidney, BC"/>
    <x v="127"/>
    <x v="0"/>
    <x v="513"/>
    <x v="21"/>
    <x v="3"/>
    <x v="0"/>
    <x v="2"/>
    <x v="0"/>
    <x v="0"/>
    <s v="Y"/>
    <s v="Y"/>
    <x v="0"/>
    <x v="0"/>
    <x v="0"/>
    <x v="0"/>
    <x v="0"/>
    <x v="0"/>
  </r>
  <r>
    <s v="9924 Third Street"/>
    <s v="Beacon Community Services"/>
    <s v="$65/month (A)"/>
    <n v="65"/>
    <s v="Sidney, BC"/>
    <x v="64"/>
    <x v="0"/>
    <x v="514"/>
    <x v="21"/>
    <x v="3"/>
    <x v="0"/>
    <x v="0"/>
    <x v="1"/>
    <x v="0"/>
    <s v="Y"/>
    <s v="Y"/>
    <x v="0"/>
    <x v="0"/>
    <x v="0"/>
    <x v="0"/>
    <x v="0"/>
    <x v="0"/>
  </r>
  <r>
    <s v="9950 4th Street"/>
    <s v="Freelance Strata Management "/>
    <m/>
    <n v="50"/>
    <s v="Sidney, BC"/>
    <x v="4"/>
    <x v="0"/>
    <x v="515"/>
    <x v="21"/>
    <x v="0"/>
    <x v="0"/>
    <x v="0"/>
    <x v="0"/>
    <x v="0"/>
    <s v="ANNUAL"/>
    <s v="Y"/>
    <x v="0"/>
    <x v="0"/>
    <x v="0"/>
    <x v="0"/>
    <x v="0"/>
    <x v="0"/>
  </r>
  <r>
    <s v="9960 4th Street"/>
    <s v="Freelance Strata Management "/>
    <m/>
    <n v="50"/>
    <s v="Sidney, BC"/>
    <x v="4"/>
    <x v="0"/>
    <x v="516"/>
    <x v="21"/>
    <x v="0"/>
    <x v="0"/>
    <x v="1"/>
    <x v="0"/>
    <x v="0"/>
    <s v="Y"/>
    <s v="ANNUAL"/>
    <x v="0"/>
    <x v="0"/>
    <x v="0"/>
    <x v="0"/>
    <x v="0"/>
    <x v="0"/>
  </r>
  <r>
    <s v="9960 Third Street"/>
    <s v="Highstreet Fourth Street (2023) LP"/>
    <m/>
    <n v="50"/>
    <s v="Sidney, BC"/>
    <x v="4"/>
    <x v="1"/>
    <x v="93"/>
    <x v="12"/>
    <x v="5"/>
    <x v="0"/>
    <x v="1"/>
    <x v="2"/>
    <x v="1"/>
    <s v="X"/>
    <s v="X"/>
    <x v="1"/>
    <x v="2"/>
    <x v="0"/>
    <x v="0"/>
    <x v="0"/>
    <x v="0"/>
  </r>
  <r>
    <s v="9972 Third Street"/>
    <s v="Highstreet Fourth Street (2023) LP"/>
    <m/>
    <n v="50"/>
    <s v="Sidney, BC"/>
    <x v="4"/>
    <x v="0"/>
    <x v="93"/>
    <x v="21"/>
    <x v="5"/>
    <x v="0"/>
    <x v="2"/>
    <x v="0"/>
    <x v="0"/>
    <s v="Y"/>
    <s v="Y"/>
    <x v="0"/>
    <x v="0"/>
    <x v="0"/>
    <x v="0"/>
    <x v="0"/>
    <x v="0"/>
  </r>
  <r>
    <s v="9975 Fifth Street"/>
    <s v="Strata Corporation VIS 2278"/>
    <m/>
    <n v="55"/>
    <s v="Sidney, BC"/>
    <x v="9"/>
    <x v="3"/>
    <x v="368"/>
    <x v="21"/>
    <x v="2"/>
    <x v="1"/>
    <x v="1"/>
    <x v="2"/>
    <x v="1"/>
    <s v="X"/>
    <s v="X"/>
    <x v="1"/>
    <x v="1"/>
    <x v="0"/>
    <x v="0"/>
    <x v="0"/>
    <x v="0"/>
  </r>
  <r>
    <s v="9993 Fourth Street"/>
    <s v="Complete Residential"/>
    <m/>
    <n v="50"/>
    <s v="Sidney, BC"/>
    <x v="9"/>
    <x v="0"/>
    <x v="517"/>
    <x v="21"/>
    <x v="10"/>
    <x v="0"/>
    <x v="0"/>
    <x v="0"/>
    <x v="2"/>
    <s v="Y"/>
    <s v="Y"/>
    <x v="0"/>
    <x v="0"/>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r>
    <m/>
    <m/>
    <m/>
    <m/>
    <m/>
    <x v="9"/>
    <x v="4"/>
    <x v="96"/>
    <x v="23"/>
    <x v="13"/>
    <x v="4"/>
    <x v="5"/>
    <x v="3"/>
    <x v="3"/>
    <m/>
    <m/>
    <x v="3"/>
    <x v="2"/>
    <x v="0"/>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4" minRefreshableVersion="3" showDrill="0" useAutoFormatting="1" pageOverThenDown="1" rowGrandTotals="0" itemPrintTitles="1" createdVersion="4" indent="0" compact="0" compactData="0" multipleFieldFilters="0">
  <location ref="A4:H74" firstHeaderRow="1" firstDataRow="1" firstDataCol="8" rowPageCount="1" colPageCount="3"/>
  <pivotFields count="24">
    <pivotField axis="axisRow" compact="0" outline="0" showAll="0" defaultSubtotal="0">
      <items count="128">
        <item x="59"/>
        <item x="75"/>
        <item x="30"/>
        <item x="60"/>
        <item x="17"/>
        <item x="76"/>
        <item x="77"/>
        <item x="29"/>
        <item x="61"/>
        <item x="102"/>
        <item x="123"/>
        <item x="46"/>
        <item x="118"/>
        <item x="117"/>
        <item m="1" x="125"/>
        <item x="33"/>
        <item x="78"/>
        <item x="39"/>
        <item x="1"/>
        <item x="104"/>
        <item x="51"/>
        <item x="72"/>
        <item x="5"/>
        <item x="116"/>
        <item x="73"/>
        <item x="18"/>
        <item m="1" x="126"/>
        <item x="34"/>
        <item x="121"/>
        <item x="55"/>
        <item x="56"/>
        <item x="74"/>
        <item x="7"/>
        <item x="47"/>
        <item x="96"/>
        <item x="62"/>
        <item x="19"/>
        <item x="79"/>
        <item x="83"/>
        <item x="106"/>
        <item x="63"/>
        <item x="40"/>
        <item x="64"/>
        <item x="11"/>
        <item x="112"/>
        <item x="65"/>
        <item x="87"/>
        <item x="41"/>
        <item x="8"/>
        <item x="88"/>
        <item x="20"/>
        <item x="32"/>
        <item x="114"/>
        <item x="66"/>
        <item x="16"/>
        <item x="84"/>
        <item x="21"/>
        <item x="52"/>
        <item x="120"/>
        <item x="97"/>
        <item x="22"/>
        <item x="89"/>
        <item x="67"/>
        <item x="71"/>
        <item x="94"/>
        <item x="95"/>
        <item x="48"/>
        <item x="90"/>
        <item x="49"/>
        <item x="53"/>
        <item x="91"/>
        <item x="54"/>
        <item x="57"/>
        <item x="23"/>
        <item x="12"/>
        <item x="80"/>
        <item x="10"/>
        <item x="42"/>
        <item x="4"/>
        <item x="35"/>
        <item x="15"/>
        <item x="98"/>
        <item x="9"/>
        <item x="13"/>
        <item x="24"/>
        <item x="86"/>
        <item x="43"/>
        <item x="81"/>
        <item x="108"/>
        <item x="14"/>
        <item x="68"/>
        <item x="101"/>
        <item x="0"/>
        <item x="2"/>
        <item x="45"/>
        <item x="100"/>
        <item x="58"/>
        <item x="110"/>
        <item x="115"/>
        <item x="82"/>
        <item x="109"/>
        <item m="1" x="127"/>
        <item x="25"/>
        <item x="50"/>
        <item x="3"/>
        <item x="26"/>
        <item x="69"/>
        <item x="111"/>
        <item x="119"/>
        <item x="27"/>
        <item x="38"/>
        <item x="31"/>
        <item x="36"/>
        <item x="122"/>
        <item x="92"/>
        <item x="85"/>
        <item x="113"/>
        <item x="28"/>
        <item x="6"/>
        <item x="107"/>
        <item x="124"/>
        <item x="37"/>
        <item x="105"/>
        <item x="103"/>
        <item x="44"/>
        <item x="70"/>
        <item x="93"/>
        <item x="99"/>
      </items>
    </pivotField>
    <pivotField axis="axisRow" subtotalTop="0" showAll="0" defaultSubtotal="0">
      <items count="3">
        <item x="1"/>
        <item x="2"/>
        <item x="0"/>
      </items>
    </pivotField>
    <pivotField axis="axisRow" compact="0" outline="0" showAll="0" defaultSubtotal="0">
      <items count="4">
        <item x="1"/>
        <item x="3"/>
        <item x="2"/>
        <item x="0"/>
      </items>
    </pivotField>
    <pivotField axis="axisRow" compact="0" outline="0" showAll="0" defaultSubtotal="0">
      <items count="5">
        <item x="4"/>
        <item x="3"/>
        <item x="1"/>
        <item x="2"/>
        <item x="0"/>
      </items>
    </pivotField>
    <pivotField axis="axisRow" compact="0" outline="0" showAll="0" defaultSubtotal="0">
      <items count="4">
        <item x="2"/>
        <item x="1"/>
        <item x="3"/>
        <item x="0"/>
      </items>
    </pivotField>
    <pivotField axis="axisRow" compact="0" outline="0" showAll="0" defaultSubtotal="0">
      <items count="58">
        <item x="0"/>
        <item x="1"/>
        <item x="2"/>
        <item x="3"/>
        <item x="4"/>
        <item x="5"/>
        <item x="6"/>
        <item x="7"/>
        <item x="8"/>
        <item x="9"/>
        <item x="10"/>
        <item x="51"/>
        <item x="11"/>
        <item x="12"/>
        <item x="13"/>
        <item x="14"/>
        <item x="16"/>
        <item x="17"/>
        <item x="18"/>
        <item x="19"/>
        <item x="20"/>
        <item x="21"/>
        <item x="22"/>
        <item x="23"/>
        <item x="52"/>
        <item x="24"/>
        <item x="25"/>
        <item x="27"/>
        <item x="28"/>
        <item x="29"/>
        <item x="30"/>
        <item x="31"/>
        <item x="32"/>
        <item x="33"/>
        <item x="34"/>
        <item x="35"/>
        <item x="37"/>
        <item x="38"/>
        <item x="39"/>
        <item x="40"/>
        <item x="41"/>
        <item x="42"/>
        <item x="44"/>
        <item m="1" x="57"/>
        <item m="1" x="55"/>
        <item x="46"/>
        <item x="47"/>
        <item x="53"/>
        <item m="1" x="56"/>
        <item x="49"/>
        <item x="50"/>
        <item x="54"/>
        <item x="48"/>
        <item x="43"/>
        <item x="15"/>
        <item x="26"/>
        <item x="36"/>
        <item x="45"/>
      </items>
    </pivotField>
    <pivotField compact="0" outline="0" showAll="0" defaultSubtotal="0"/>
    <pivotField axis="axisPage" compact="0" outline="0" multipleItemSelectionAllowed="1" showAll="0" defaultSubtotal="0">
      <items count="4">
        <item x="0"/>
        <item h="1" x="2"/>
        <item x="1"/>
        <item h="1" x="3"/>
      </items>
    </pivotField>
    <pivotField axis="axisRow" compact="0" outline="0" showAll="0" defaultSubtotal="0">
      <items count="110">
        <item x="50"/>
        <item x="2"/>
        <item x="23"/>
        <item x="15"/>
        <item x="5"/>
        <item x="55"/>
        <item x="66"/>
        <item x="41"/>
        <item x="79"/>
        <item x="89"/>
        <item x="77"/>
        <item x="12"/>
        <item x="80"/>
        <item x="92"/>
        <item x="98"/>
        <item x="60"/>
        <item x="47"/>
        <item x="20"/>
        <item x="30"/>
        <item x="100"/>
        <item x="103"/>
        <item x="86"/>
        <item x="43"/>
        <item x="90"/>
        <item x="57"/>
        <item x="62"/>
        <item x="104"/>
        <item x="76"/>
        <item x="25"/>
        <item x="73"/>
        <item x="37"/>
        <item x="21"/>
        <item x="0"/>
        <item x="7"/>
        <item x="106"/>
        <item x="88"/>
        <item x="24"/>
        <item x="33"/>
        <item x="29"/>
        <item x="94"/>
        <item x="67"/>
        <item x="64"/>
        <item x="17"/>
        <item x="45"/>
        <item x="11"/>
        <item m="1" x="107"/>
        <item x="44"/>
        <item x="87"/>
        <item x="6"/>
        <item x="18"/>
        <item x="14"/>
        <item x="54"/>
        <item x="78"/>
        <item x="91"/>
        <item x="40"/>
        <item x="53"/>
        <item x="72"/>
        <item x="13"/>
        <item x="101"/>
        <item x="35"/>
        <item x="38"/>
        <item x="10"/>
        <item x="51"/>
        <item x="61"/>
        <item x="26"/>
        <item x="68"/>
        <item x="32"/>
        <item x="96"/>
        <item x="58"/>
        <item x="70"/>
        <item x="1"/>
        <item x="71"/>
        <item x="99"/>
        <item x="97"/>
        <item x="69"/>
        <item x="42"/>
        <item x="75"/>
        <item x="3"/>
        <item x="22"/>
        <item x="84"/>
        <item x="65"/>
        <item m="1" x="109"/>
        <item x="105"/>
        <item x="59"/>
        <item x="81"/>
        <item x="16"/>
        <item x="4"/>
        <item x="34"/>
        <item x="82"/>
        <item x="46"/>
        <item x="49"/>
        <item x="83"/>
        <item x="27"/>
        <item x="19"/>
        <item x="48"/>
        <item x="93"/>
        <item x="74"/>
        <item x="31"/>
        <item x="52"/>
        <item x="9"/>
        <item x="102"/>
        <item x="28"/>
        <item x="56"/>
        <item x="36"/>
        <item x="8"/>
        <item x="95"/>
        <item m="1" x="108"/>
        <item x="63"/>
        <item x="85"/>
        <item x="39"/>
      </items>
    </pivotField>
    <pivotField axis="axisRow" compact="0" outline="0" showAll="0" defaultSubtotal="0">
      <items count="35">
        <item x="10"/>
        <item x="3"/>
        <item x="0"/>
        <item x="16"/>
        <item x="28"/>
        <item x="13"/>
        <item x="2"/>
        <item x="15"/>
        <item x="29"/>
        <item x="18"/>
        <item x="19"/>
        <item x="8"/>
        <item x="7"/>
        <item x="17"/>
        <item x="14"/>
        <item x="6"/>
        <item x="22"/>
        <item x="12"/>
        <item x="24"/>
        <item x="20"/>
        <item x="21"/>
        <item x="27"/>
        <item x="30"/>
        <item x="11"/>
        <item x="5"/>
        <item x="4"/>
        <item x="31"/>
        <item x="25"/>
        <item x="33"/>
        <item x="32"/>
        <item x="9"/>
        <item x="26"/>
        <item x="1"/>
        <item x="23"/>
        <item x="34"/>
      </items>
    </pivotField>
    <pivotField axis="axisPage" compact="0" outline="0" showAll="0" defaultSubtotal="0">
      <items count="5">
        <item x="3"/>
        <item x="0"/>
        <item x="2"/>
        <item x="1"/>
        <item x="4"/>
      </items>
    </pivotField>
    <pivotField axis="axisRow" compact="0" outline="0" showAll="0" defaultSubtotal="0">
      <items count="26">
        <item x="17"/>
        <item x="10"/>
        <item x="0"/>
        <item x="5"/>
        <item x="7"/>
        <item x="13"/>
        <item x="1"/>
        <item x="2"/>
        <item x="3"/>
        <item x="11"/>
        <item x="6"/>
        <item x="4"/>
        <item x="8"/>
        <item x="15"/>
        <item m="1" x="22"/>
        <item m="1" x="24"/>
        <item m="1" x="23"/>
        <item x="19"/>
        <item m="1" x="25"/>
        <item x="9"/>
        <item x="20"/>
        <item x="21"/>
        <item x="12"/>
        <item x="16"/>
        <item x="14"/>
        <item x="1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showAll="0" defaultSubtotal="0">
      <items count="5">
        <item x="0"/>
        <item x="4"/>
        <item x="2"/>
        <item x="3"/>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9">
    <field x="9"/>
    <field x="11"/>
    <field x="0"/>
    <field x="1"/>
    <field x="5"/>
    <field x="8"/>
    <field x="2"/>
    <field x="3"/>
    <field x="4"/>
  </rowFields>
  <rowItems count="70">
    <i>
      <x/>
      <x/>
      <x v="87"/>
      <x/>
    </i>
    <i r="4">
      <x v="31"/>
      <x v="96"/>
      <x v="1"/>
      <x/>
      <x v="3"/>
    </i>
    <i>
      <x v="1"/>
      <x v="11"/>
      <x v="36"/>
      <x/>
    </i>
    <i r="4">
      <x v="8"/>
      <x v="93"/>
      <x/>
      <x v="2"/>
      <x v="1"/>
    </i>
    <i>
      <x v="2"/>
      <x v="8"/>
      <x v="35"/>
      <x/>
    </i>
    <i r="4">
      <x v="25"/>
      <x v="5"/>
      <x v="1"/>
      <x v="1"/>
      <x v="2"/>
    </i>
    <i>
      <x v="3"/>
      <x v="1"/>
      <x v="33"/>
      <x v="1"/>
    </i>
    <i r="4">
      <x v="17"/>
      <x v="7"/>
      <x v="2"/>
      <x v="3"/>
      <x/>
    </i>
    <i>
      <x v="4"/>
      <x v="6"/>
      <x v="30"/>
      <x v="2"/>
    </i>
    <i r="4">
      <x v="20"/>
      <x/>
      <x v="3"/>
      <x v="4"/>
      <x v="3"/>
    </i>
    <i>
      <x v="5"/>
      <x v="8"/>
      <x v="46"/>
      <x v="2"/>
    </i>
    <i r="4">
      <x v="35"/>
      <x v="8"/>
      <x v="3"/>
      <x v="4"/>
      <x v="3"/>
    </i>
    <i>
      <x v="6"/>
      <x v="9"/>
      <x v="49"/>
      <x v="2"/>
    </i>
    <i r="4">
      <x v="35"/>
      <x v="12"/>
      <x v="3"/>
      <x v="4"/>
      <x v="3"/>
    </i>
    <i>
      <x v="7"/>
      <x v="10"/>
      <x v="50"/>
      <x v="2"/>
    </i>
    <i r="4">
      <x v="8"/>
      <x v="17"/>
      <x v="3"/>
      <x v="4"/>
      <x v="3"/>
    </i>
    <i>
      <x v="8"/>
      <x v="1"/>
      <x v="45"/>
      <x v="2"/>
    </i>
    <i r="4">
      <x v="25"/>
      <x v="68"/>
      <x v="3"/>
      <x v="4"/>
      <x v="3"/>
    </i>
    <i>
      <x v="9"/>
      <x v="13"/>
      <x v="42"/>
      <x v="2"/>
    </i>
    <i r="4">
      <x v="25"/>
      <x v="24"/>
      <x v="3"/>
      <x v="4"/>
      <x v="3"/>
    </i>
    <i>
      <x v="10"/>
      <x v="6"/>
      <x v="38"/>
      <x v="2"/>
    </i>
    <i r="4">
      <x v="33"/>
      <x v="27"/>
      <x v="3"/>
      <x v="4"/>
      <x v="3"/>
    </i>
    <i>
      <x v="11"/>
      <x v="3"/>
      <x v="48"/>
      <x v="2"/>
    </i>
    <i r="4">
      <x v="4"/>
      <x v="104"/>
      <x v="3"/>
      <x v="4"/>
      <x v="3"/>
    </i>
    <i>
      <x v="12"/>
      <x v="4"/>
      <x v="32"/>
      <x v="2"/>
    </i>
    <i r="4">
      <x v="4"/>
      <x v="33"/>
      <x v="3"/>
      <x v="4"/>
      <x v="3"/>
    </i>
    <i>
      <x v="13"/>
      <x v="17"/>
      <x v="19"/>
      <x v="2"/>
    </i>
    <i r="4">
      <x v="41"/>
      <x v="39"/>
      <x v="3"/>
      <x v="4"/>
      <x v="3"/>
    </i>
    <i>
      <x v="14"/>
      <x v="3"/>
      <x v="20"/>
      <x v="2"/>
    </i>
    <i r="4">
      <x v="18"/>
      <x v="43"/>
      <x v="3"/>
      <x v="4"/>
      <x v="3"/>
    </i>
    <i>
      <x v="15"/>
      <x v="10"/>
      <x v="118"/>
      <x v="2"/>
    </i>
    <i r="4">
      <x v="4"/>
      <x v="48"/>
      <x v="3"/>
      <x v="4"/>
      <x v="3"/>
    </i>
    <i>
      <x v="16"/>
      <x v="3"/>
      <x v="8"/>
      <x v="2"/>
    </i>
    <i r="4">
      <x v="25"/>
      <x v="51"/>
      <x v="3"/>
      <x v="4"/>
      <x v="3"/>
    </i>
    <i>
      <x v="17"/>
      <x v="4"/>
      <x v="83"/>
      <x v="2"/>
    </i>
    <i r="4">
      <x v="6"/>
      <x v="57"/>
      <x v="3"/>
      <x v="4"/>
      <x v="3"/>
    </i>
    <i>
      <x v="18"/>
      <x v="11"/>
      <x v="66"/>
      <x v="2"/>
    </i>
    <i r="4">
      <x v="17"/>
      <x v="75"/>
      <x v="3"/>
      <x v="4"/>
      <x v="3"/>
    </i>
    <i>
      <x v="19"/>
      <x v="2"/>
      <x v="122"/>
      <x v="2"/>
    </i>
    <i r="4">
      <x v="53"/>
      <x v="105"/>
      <x v="3"/>
      <x v="4"/>
      <x v="3"/>
    </i>
    <i>
      <x v="20"/>
      <x v="8"/>
      <x v="51"/>
      <x v="2"/>
    </i>
    <i r="4">
      <x v="10"/>
      <x v="97"/>
      <x v="3"/>
      <x v="4"/>
      <x v="3"/>
    </i>
    <i>
      <x v="21"/>
      <x v="9"/>
      <x v="44"/>
      <x v="2"/>
    </i>
    <i r="4">
      <x v="49"/>
      <x v="72"/>
      <x v="3"/>
      <x v="4"/>
      <x v="3"/>
    </i>
    <i>
      <x v="22"/>
      <x v="19"/>
      <x v="90"/>
      <x v="2"/>
    </i>
    <i r="4">
      <x v="25"/>
      <x v="63"/>
      <x v="3"/>
      <x v="4"/>
      <x v="3"/>
    </i>
    <i>
      <x v="23"/>
      <x v="19"/>
      <x v="74"/>
      <x v="2"/>
    </i>
    <i r="4">
      <x v="6"/>
      <x v="11"/>
      <x v="3"/>
      <x v="4"/>
      <x v="3"/>
    </i>
    <i>
      <x v="24"/>
      <x v="3"/>
      <x v="22"/>
      <x v="2"/>
    </i>
    <i r="4">
      <x v="4"/>
      <x v="4"/>
      <x v="3"/>
      <x v="4"/>
      <x v="3"/>
    </i>
    <i>
      <x v="25"/>
      <x v="2"/>
      <x v="61"/>
      <x v="2"/>
    </i>
    <i r="4">
      <x v="35"/>
      <x v="84"/>
      <x v="3"/>
      <x v="4"/>
      <x v="3"/>
    </i>
    <i>
      <x v="26"/>
      <x v="6"/>
      <x v="114"/>
      <x v="2"/>
    </i>
    <i r="4">
      <x v="35"/>
      <x v="79"/>
      <x v="3"/>
      <x v="4"/>
      <x v="3"/>
    </i>
    <i>
      <x v="27"/>
      <x v="4"/>
      <x v="68"/>
      <x v="2"/>
    </i>
    <i r="4">
      <x v="17"/>
      <x v="22"/>
      <x v="3"/>
      <x v="4"/>
      <x v="3"/>
    </i>
    <i>
      <x v="28"/>
      <x v="4"/>
      <x v="70"/>
      <x v="2"/>
    </i>
    <i r="4">
      <x v="35"/>
      <x v="91"/>
      <x v="3"/>
      <x v="4"/>
      <x v="3"/>
    </i>
    <i>
      <x v="29"/>
      <x v="4"/>
      <x v="67"/>
      <x v="2"/>
    </i>
    <i r="4">
      <x v="35"/>
      <x v="88"/>
      <x v="3"/>
      <x v="4"/>
      <x v="3"/>
    </i>
    <i>
      <x v="30"/>
      <x v="8"/>
      <x v="82"/>
      <x v="2"/>
    </i>
    <i r="4">
      <x v="4"/>
      <x v="99"/>
      <x v="3"/>
      <x v="4"/>
      <x v="3"/>
    </i>
    <i>
      <x v="31"/>
      <x v="4"/>
      <x v="69"/>
      <x v="2"/>
    </i>
    <i r="4">
      <x v="19"/>
      <x v="16"/>
      <x v="3"/>
      <x v="4"/>
      <x v="3"/>
    </i>
    <i>
      <x v="32"/>
      <x v="13"/>
      <x v="126"/>
      <x v="2"/>
    </i>
    <i r="4">
      <x v="56"/>
      <x v="108"/>
      <x v="3"/>
      <x v="4"/>
      <x v="3"/>
    </i>
    <i>
      <x v="33"/>
      <x v="24"/>
      <x v="86"/>
      <x v="2"/>
    </i>
    <i r="4">
      <x v="15"/>
      <x v="44"/>
      <x v="3"/>
      <x v="4"/>
      <x v="3"/>
    </i>
    <i>
      <x v="34"/>
      <x v="3"/>
      <x v="88"/>
      <x v="2"/>
    </i>
    <i r="4">
      <x v="45"/>
      <x v="44"/>
      <x v="3"/>
      <x v="4"/>
      <x v="3"/>
    </i>
  </rowItems>
  <colItems count="1">
    <i/>
  </colItems>
  <pageFields count="3">
    <pageField fld="7" hier="-1"/>
    <pageField fld="10" item="0" hier="-1"/>
    <pageField fld="17" hier="-1"/>
  </pageFields>
  <formats count="107">
    <format dxfId="6082">
      <pivotArea field="7" type="button" dataOnly="0" labelOnly="1" outline="0" axis="axisPage" fieldPosition="0"/>
    </format>
    <format dxfId="6081">
      <pivotArea field="9" type="button" dataOnly="0" labelOnly="1" outline="0" axis="axisRow" fieldPosition="0"/>
    </format>
    <format dxfId="6080">
      <pivotArea field="5" type="button" dataOnly="0" labelOnly="1" outline="0" axis="axisRow" fieldPosition="4"/>
    </format>
    <format dxfId="6079">
      <pivotArea dataOnly="0" labelOnly="1" outline="0" fieldPosition="0">
        <references count="4">
          <reference field="0" count="1" selected="0">
            <x v="87"/>
          </reference>
          <reference field="1" count="1" selected="0">
            <x v="0"/>
          </reference>
          <reference field="5" count="1">
            <x v="31"/>
          </reference>
          <reference field="9" count="1" selected="0">
            <x v="0"/>
          </reference>
        </references>
      </pivotArea>
    </format>
    <format dxfId="6078">
      <pivotArea dataOnly="0" labelOnly="1" outline="0" fieldPosition="0">
        <references count="4">
          <reference field="0" count="1" selected="0">
            <x v="36"/>
          </reference>
          <reference field="1" count="1" selected="0">
            <x v="0"/>
          </reference>
          <reference field="5" count="1">
            <x v="8"/>
          </reference>
          <reference field="9" count="1" selected="0">
            <x v="1"/>
          </reference>
        </references>
      </pivotArea>
    </format>
    <format dxfId="6077">
      <pivotArea dataOnly="0" labelOnly="1" outline="0" fieldPosition="0">
        <references count="4">
          <reference field="0" count="1" selected="0">
            <x v="35"/>
          </reference>
          <reference field="1" count="1" selected="0">
            <x v="0"/>
          </reference>
          <reference field="5" count="1">
            <x v="25"/>
          </reference>
          <reference field="9" count="1" selected="0">
            <x v="2"/>
          </reference>
        </references>
      </pivotArea>
    </format>
    <format dxfId="6076">
      <pivotArea dataOnly="0" labelOnly="1" outline="0" fieldPosition="0">
        <references count="4">
          <reference field="0" count="1" selected="0">
            <x v="33"/>
          </reference>
          <reference field="1" count="1" selected="0">
            <x v="1"/>
          </reference>
          <reference field="5" count="1">
            <x v="17"/>
          </reference>
          <reference field="9" count="1" selected="0">
            <x v="3"/>
          </reference>
        </references>
      </pivotArea>
    </format>
    <format dxfId="6075">
      <pivotArea dataOnly="0" labelOnly="1" outline="0" fieldPosition="0">
        <references count="4">
          <reference field="0" count="1" selected="0">
            <x v="30"/>
          </reference>
          <reference field="1" count="1" selected="0">
            <x v="2"/>
          </reference>
          <reference field="5" count="1">
            <x v="20"/>
          </reference>
          <reference field="9" count="1" selected="0">
            <x v="4"/>
          </reference>
        </references>
      </pivotArea>
    </format>
    <format dxfId="6074">
      <pivotArea dataOnly="0" labelOnly="1" outline="0" fieldPosition="0">
        <references count="4">
          <reference field="0" count="1" selected="0">
            <x v="46"/>
          </reference>
          <reference field="1" count="1" selected="0">
            <x v="2"/>
          </reference>
          <reference field="5" count="1">
            <x v="35"/>
          </reference>
          <reference field="9" count="1" selected="0">
            <x v="5"/>
          </reference>
        </references>
      </pivotArea>
    </format>
    <format dxfId="6073">
      <pivotArea dataOnly="0" labelOnly="1" outline="0" fieldPosition="0">
        <references count="4">
          <reference field="0" count="1" selected="0">
            <x v="50"/>
          </reference>
          <reference field="1" count="1" selected="0">
            <x v="2"/>
          </reference>
          <reference field="5" count="1">
            <x v="8"/>
          </reference>
          <reference field="9" count="1" selected="0">
            <x v="7"/>
          </reference>
        </references>
      </pivotArea>
    </format>
    <format dxfId="6072">
      <pivotArea dataOnly="0" labelOnly="1" outline="0" fieldPosition="0">
        <references count="4">
          <reference field="0" count="1" selected="0">
            <x v="45"/>
          </reference>
          <reference field="1" count="1" selected="0">
            <x v="2"/>
          </reference>
          <reference field="5" count="1">
            <x v="25"/>
          </reference>
          <reference field="9" count="1" selected="0">
            <x v="8"/>
          </reference>
        </references>
      </pivotArea>
    </format>
    <format dxfId="6071">
      <pivotArea dataOnly="0" labelOnly="1" outline="0" fieldPosition="0">
        <references count="4">
          <reference field="0" count="1" selected="0">
            <x v="38"/>
          </reference>
          <reference field="1" count="1" selected="0">
            <x v="2"/>
          </reference>
          <reference field="5" count="1">
            <x v="33"/>
          </reference>
          <reference field="9" count="1" selected="0">
            <x v="10"/>
          </reference>
        </references>
      </pivotArea>
    </format>
    <format dxfId="6070">
      <pivotArea dataOnly="0" labelOnly="1" outline="0" fieldPosition="0">
        <references count="4">
          <reference field="0" count="1" selected="0">
            <x v="48"/>
          </reference>
          <reference field="1" count="1" selected="0">
            <x v="2"/>
          </reference>
          <reference field="5" count="1">
            <x v="4"/>
          </reference>
          <reference field="9" count="1" selected="0">
            <x v="11"/>
          </reference>
        </references>
      </pivotArea>
    </format>
    <format dxfId="6069">
      <pivotArea dataOnly="0" labelOnly="1" outline="0" fieldPosition="0">
        <references count="4">
          <reference field="0" count="1" selected="0">
            <x v="19"/>
          </reference>
          <reference field="1" count="1" selected="0">
            <x v="2"/>
          </reference>
          <reference field="5" count="1">
            <x v="41"/>
          </reference>
          <reference field="9" count="1" selected="0">
            <x v="13"/>
          </reference>
        </references>
      </pivotArea>
    </format>
    <format dxfId="6068">
      <pivotArea dataOnly="0" labelOnly="1" outline="0" fieldPosition="0">
        <references count="4">
          <reference field="0" count="1" selected="0">
            <x v="20"/>
          </reference>
          <reference field="1" count="1" selected="0">
            <x v="2"/>
          </reference>
          <reference field="5" count="1">
            <x v="18"/>
          </reference>
          <reference field="9" count="1" selected="0">
            <x v="14"/>
          </reference>
        </references>
      </pivotArea>
    </format>
    <format dxfId="6067">
      <pivotArea dataOnly="0" labelOnly="1" outline="0" fieldPosition="0">
        <references count="4">
          <reference field="0" count="1" selected="0">
            <x v="118"/>
          </reference>
          <reference field="1" count="1" selected="0">
            <x v="2"/>
          </reference>
          <reference field="5" count="1">
            <x v="4"/>
          </reference>
          <reference field="9" count="1" selected="0">
            <x v="15"/>
          </reference>
        </references>
      </pivotArea>
    </format>
    <format dxfId="6066">
      <pivotArea dataOnly="0" labelOnly="1" outline="0" fieldPosition="0">
        <references count="4">
          <reference field="0" count="1" selected="0">
            <x v="8"/>
          </reference>
          <reference field="1" count="1" selected="0">
            <x v="2"/>
          </reference>
          <reference field="5" count="1">
            <x v="25"/>
          </reference>
          <reference field="9" count="1" selected="0">
            <x v="16"/>
          </reference>
        </references>
      </pivotArea>
    </format>
    <format dxfId="6065">
      <pivotArea dataOnly="0" labelOnly="1" outline="0" fieldPosition="0">
        <references count="4">
          <reference field="0" count="1" selected="0">
            <x v="83"/>
          </reference>
          <reference field="1" count="1" selected="0">
            <x v="2"/>
          </reference>
          <reference field="5" count="1">
            <x v="6"/>
          </reference>
          <reference field="9" count="1" selected="0">
            <x v="17"/>
          </reference>
        </references>
      </pivotArea>
    </format>
    <format dxfId="6064">
      <pivotArea dataOnly="0" labelOnly="1" outline="0" fieldPosition="0">
        <references count="4">
          <reference field="0" count="1" selected="0">
            <x v="66"/>
          </reference>
          <reference field="1" count="1" selected="0">
            <x v="2"/>
          </reference>
          <reference field="5" count="1">
            <x v="17"/>
          </reference>
          <reference field="9" count="1" selected="0">
            <x v="18"/>
          </reference>
        </references>
      </pivotArea>
    </format>
    <format dxfId="6063">
      <pivotArea dataOnly="0" labelOnly="1" outline="0" fieldPosition="0">
        <references count="4">
          <reference field="0" count="1" selected="0">
            <x v="51"/>
          </reference>
          <reference field="1" count="1" selected="0">
            <x v="2"/>
          </reference>
          <reference field="5" count="1">
            <x v="10"/>
          </reference>
          <reference field="9" count="1" selected="0">
            <x v="19"/>
          </reference>
        </references>
      </pivotArea>
    </format>
    <format dxfId="6062">
      <pivotArea dataOnly="0" labelOnly="1" outline="0" fieldPosition="0">
        <references count="4">
          <reference field="0" count="1" selected="0">
            <x v="44"/>
          </reference>
          <reference field="1" count="1" selected="0">
            <x v="2"/>
          </reference>
          <reference field="5" count="1">
            <x v="49"/>
          </reference>
          <reference field="9" count="1" selected="0">
            <x v="20"/>
          </reference>
        </references>
      </pivotArea>
    </format>
    <format dxfId="6061">
      <pivotArea dataOnly="0" labelOnly="1" outline="0" fieldPosition="0">
        <references count="4">
          <reference field="0" count="1" selected="0">
            <x v="90"/>
          </reference>
          <reference field="1" count="1" selected="0">
            <x v="2"/>
          </reference>
          <reference field="5" count="1">
            <x v="25"/>
          </reference>
          <reference field="9" count="1" selected="0">
            <x v="21"/>
          </reference>
        </references>
      </pivotArea>
    </format>
    <format dxfId="6060">
      <pivotArea dataOnly="0" labelOnly="1" outline="0" fieldPosition="0">
        <references count="4">
          <reference field="0" count="1" selected="0">
            <x v="74"/>
          </reference>
          <reference field="1" count="1" selected="0">
            <x v="2"/>
          </reference>
          <reference field="5" count="1">
            <x v="6"/>
          </reference>
          <reference field="9" count="1" selected="0">
            <x v="22"/>
          </reference>
        </references>
      </pivotArea>
    </format>
    <format dxfId="6059">
      <pivotArea dataOnly="0" labelOnly="1" outline="0" fieldPosition="0">
        <references count="4">
          <reference field="0" count="1" selected="0">
            <x v="22"/>
          </reference>
          <reference field="1" count="1" selected="0">
            <x v="2"/>
          </reference>
          <reference field="5" count="1">
            <x v="4"/>
          </reference>
          <reference field="9" count="1" selected="0">
            <x v="23"/>
          </reference>
        </references>
      </pivotArea>
    </format>
    <format dxfId="6058">
      <pivotArea dataOnly="0" labelOnly="1" outline="0" fieldPosition="0">
        <references count="4">
          <reference field="0" count="1" selected="0">
            <x v="61"/>
          </reference>
          <reference field="1" count="1" selected="0">
            <x v="2"/>
          </reference>
          <reference field="5" count="1">
            <x v="35"/>
          </reference>
          <reference field="9" count="1" selected="0">
            <x v="24"/>
          </reference>
        </references>
      </pivotArea>
    </format>
    <format dxfId="6057">
      <pivotArea dataOnly="0" labelOnly="1" outline="0" fieldPosition="0">
        <references count="4">
          <reference field="0" count="1" selected="0">
            <x v="68"/>
          </reference>
          <reference field="1" count="1" selected="0">
            <x v="2"/>
          </reference>
          <reference field="5" count="1">
            <x v="17"/>
          </reference>
          <reference field="9" count="1" selected="0">
            <x v="26"/>
          </reference>
        </references>
      </pivotArea>
    </format>
    <format dxfId="6056">
      <pivotArea dataOnly="0" labelOnly="1" outline="0" fieldPosition="0">
        <references count="4">
          <reference field="0" count="1" selected="0">
            <x v="70"/>
          </reference>
          <reference field="1" count="1" selected="0">
            <x v="2"/>
          </reference>
          <reference field="5" count="1">
            <x v="35"/>
          </reference>
          <reference field="9" count="1" selected="0">
            <x v="27"/>
          </reference>
        </references>
      </pivotArea>
    </format>
    <format dxfId="6055">
      <pivotArea dataOnly="0" labelOnly="1" outline="0" fieldPosition="0">
        <references count="4">
          <reference field="0" count="1" selected="0">
            <x v="82"/>
          </reference>
          <reference field="1" count="1" selected="0">
            <x v="2"/>
          </reference>
          <reference field="5" count="1">
            <x v="4"/>
          </reference>
          <reference field="9" count="1" selected="0">
            <x v="29"/>
          </reference>
        </references>
      </pivotArea>
    </format>
    <format dxfId="6054">
      <pivotArea dataOnly="0" labelOnly="1" outline="0" fieldPosition="0">
        <references count="4">
          <reference field="0" count="1" selected="0">
            <x v="69"/>
          </reference>
          <reference field="1" count="1" selected="0">
            <x v="2"/>
          </reference>
          <reference field="5" count="1">
            <x v="19"/>
          </reference>
          <reference field="9" count="1" selected="0">
            <x v="30"/>
          </reference>
        </references>
      </pivotArea>
    </format>
    <format dxfId="6053">
      <pivotArea dataOnly="0" labelOnly="1" outline="0" fieldPosition="0">
        <references count="4">
          <reference field="0" count="1" selected="0">
            <x v="86"/>
          </reference>
          <reference field="1" count="1" selected="0">
            <x v="2"/>
          </reference>
          <reference field="5" count="1">
            <x v="15"/>
          </reference>
          <reference field="9" count="1" selected="0">
            <x v="31"/>
          </reference>
        </references>
      </pivotArea>
    </format>
    <format dxfId="6052">
      <pivotArea dataOnly="0" labelOnly="1" outline="0" fieldPosition="0">
        <references count="4">
          <reference field="0" count="1" selected="0">
            <x v="88"/>
          </reference>
          <reference field="1" count="1" selected="0">
            <x v="2"/>
          </reference>
          <reference field="5" count="1">
            <x v="45"/>
          </reference>
          <reference field="9" count="1" selected="0">
            <x v="33"/>
          </reference>
        </references>
      </pivotArea>
    </format>
    <format dxfId="6051">
      <pivotArea field="3" type="button" dataOnly="0" labelOnly="1" outline="0" axis="axisRow" fieldPosition="7"/>
    </format>
    <format dxfId="6050">
      <pivotArea field="2" type="button" dataOnly="0" labelOnly="1" outline="0" axis="axisRow" fieldPosition="6"/>
    </format>
    <format dxfId="6049">
      <pivotArea type="all" dataOnly="0" outline="0" fieldPosition="0"/>
    </format>
    <format dxfId="6048">
      <pivotArea type="all" dataOnly="0" outline="0" fieldPosition="0"/>
    </format>
    <format dxfId="6047">
      <pivotArea field="7" type="button" dataOnly="0" labelOnly="1" outline="0" axis="axisPage" fieldPosition="0"/>
    </format>
    <format dxfId="6046">
      <pivotArea type="origin" dataOnly="0" labelOnly="1" outline="0" fieldPosition="0"/>
    </format>
    <format dxfId="6045">
      <pivotArea field="9" type="button" dataOnly="0" labelOnly="1" outline="0" axis="axisRow" fieldPosition="0"/>
    </format>
    <format dxfId="6044">
      <pivotArea dataOnly="0" labelOnly="1" outline="0" fieldPosition="0">
        <references count="1">
          <reference field="9" count="33">
            <x v="0"/>
            <x v="1"/>
            <x v="2"/>
            <x v="3"/>
            <x v="4"/>
            <x v="5"/>
            <x v="6"/>
            <x v="7"/>
            <x v="8"/>
            <x v="9"/>
            <x v="10"/>
            <x v="11"/>
            <x v="12"/>
            <x v="13"/>
            <x v="14"/>
            <x v="15"/>
            <x v="16"/>
            <x v="17"/>
            <x v="18"/>
            <x v="19"/>
            <x v="20"/>
            <x v="21"/>
            <x v="22"/>
            <x v="23"/>
            <x v="24"/>
            <x v="25"/>
            <x v="26"/>
            <x v="27"/>
            <x v="28"/>
            <x v="29"/>
            <x v="30"/>
            <x v="31"/>
            <x v="33"/>
          </reference>
        </references>
      </pivotArea>
    </format>
    <format dxfId="6043">
      <pivotArea dataOnly="0" labelOnly="1" outline="0" fieldPosition="0">
        <references count="2">
          <reference field="10" count="1" selected="0">
            <x v="0"/>
          </reference>
          <reference field="17" count="0"/>
        </references>
      </pivotArea>
    </format>
    <format dxfId="6042">
      <pivotArea field="4" type="button" dataOnly="0" labelOnly="1" outline="0" axis="axisRow" fieldPosition="8"/>
    </format>
    <format dxfId="6041">
      <pivotArea dataOnly="0" labelOnly="1" fieldPosition="0">
        <references count="4">
          <reference field="0" count="1" selected="0">
            <x v="87"/>
          </reference>
          <reference field="1" count="1">
            <x v="0"/>
          </reference>
          <reference field="9" count="1" selected="0">
            <x v="0"/>
          </reference>
          <reference field="11" count="1" selected="0">
            <x v="0"/>
          </reference>
        </references>
      </pivotArea>
    </format>
    <format dxfId="6040">
      <pivotArea dataOnly="0" labelOnly="1" fieldPosition="0">
        <references count="4">
          <reference field="0" count="1" selected="0">
            <x v="36"/>
          </reference>
          <reference field="1" count="1">
            <x v="0"/>
          </reference>
          <reference field="9" count="1" selected="0">
            <x v="1"/>
          </reference>
          <reference field="11" count="1" selected="0">
            <x v="11"/>
          </reference>
        </references>
      </pivotArea>
    </format>
    <format dxfId="6039">
      <pivotArea dataOnly="0" labelOnly="1" fieldPosition="0">
        <references count="4">
          <reference field="0" count="1" selected="0">
            <x v="35"/>
          </reference>
          <reference field="1" count="1">
            <x v="0"/>
          </reference>
          <reference field="9" count="1" selected="0">
            <x v="2"/>
          </reference>
          <reference field="11" count="1" selected="0">
            <x v="8"/>
          </reference>
        </references>
      </pivotArea>
    </format>
    <format dxfId="6038">
      <pivotArea dataOnly="0" labelOnly="1" fieldPosition="0">
        <references count="4">
          <reference field="0" count="1" selected="0">
            <x v="33"/>
          </reference>
          <reference field="1" count="1">
            <x v="1"/>
          </reference>
          <reference field="9" count="1" selected="0">
            <x v="3"/>
          </reference>
          <reference field="11" count="1" selected="0">
            <x v="1"/>
          </reference>
        </references>
      </pivotArea>
    </format>
    <format dxfId="6037">
      <pivotArea dataOnly="0" labelOnly="1" fieldPosition="0">
        <references count="4">
          <reference field="0" count="1" selected="0">
            <x v="30"/>
          </reference>
          <reference field="1" count="1">
            <x v="2"/>
          </reference>
          <reference field="9" count="1" selected="0">
            <x v="4"/>
          </reference>
          <reference field="11" count="1" selected="0">
            <x v="6"/>
          </reference>
        </references>
      </pivotArea>
    </format>
    <format dxfId="6036">
      <pivotArea dataOnly="0" labelOnly="1" fieldPosition="0">
        <references count="4">
          <reference field="0" count="1" selected="0">
            <x v="46"/>
          </reference>
          <reference field="1" count="1">
            <x v="2"/>
          </reference>
          <reference field="9" count="1" selected="0">
            <x v="5"/>
          </reference>
          <reference field="11" count="1" selected="0">
            <x v="8"/>
          </reference>
        </references>
      </pivotArea>
    </format>
    <format dxfId="6035">
      <pivotArea dataOnly="0" labelOnly="1" fieldPosition="0">
        <references count="4">
          <reference field="0" count="1" selected="0">
            <x v="49"/>
          </reference>
          <reference field="1" count="1">
            <x v="2"/>
          </reference>
          <reference field="9" count="1" selected="0">
            <x v="6"/>
          </reference>
          <reference field="11" count="1" selected="0">
            <x v="9"/>
          </reference>
        </references>
      </pivotArea>
    </format>
    <format dxfId="6034">
      <pivotArea dataOnly="0" labelOnly="1" fieldPosition="0">
        <references count="4">
          <reference field="0" count="1" selected="0">
            <x v="50"/>
          </reference>
          <reference field="1" count="1">
            <x v="2"/>
          </reference>
          <reference field="9" count="1" selected="0">
            <x v="7"/>
          </reference>
          <reference field="11" count="1" selected="0">
            <x v="10"/>
          </reference>
        </references>
      </pivotArea>
    </format>
    <format dxfId="6033">
      <pivotArea dataOnly="0" labelOnly="1" fieldPosition="0">
        <references count="4">
          <reference field="0" count="1" selected="0">
            <x v="45"/>
          </reference>
          <reference field="1" count="1">
            <x v="2"/>
          </reference>
          <reference field="9" count="1" selected="0">
            <x v="8"/>
          </reference>
          <reference field="11" count="1" selected="0">
            <x v="1"/>
          </reference>
        </references>
      </pivotArea>
    </format>
    <format dxfId="6032">
      <pivotArea dataOnly="0" labelOnly="1" fieldPosition="0">
        <references count="4">
          <reference field="0" count="1" selected="0">
            <x v="42"/>
          </reference>
          <reference field="1" count="1">
            <x v="2"/>
          </reference>
          <reference field="9" count="1" selected="0">
            <x v="9"/>
          </reference>
          <reference field="11" count="1" selected="0">
            <x v="13"/>
          </reference>
        </references>
      </pivotArea>
    </format>
    <format dxfId="6031">
      <pivotArea dataOnly="0" labelOnly="1" fieldPosition="0">
        <references count="4">
          <reference field="0" count="1" selected="0">
            <x v="38"/>
          </reference>
          <reference field="1" count="1">
            <x v="2"/>
          </reference>
          <reference field="9" count="1" selected="0">
            <x v="10"/>
          </reference>
          <reference field="11" count="1" selected="0">
            <x v="6"/>
          </reference>
        </references>
      </pivotArea>
    </format>
    <format dxfId="6030">
      <pivotArea dataOnly="0" labelOnly="1" fieldPosition="0">
        <references count="4">
          <reference field="0" count="1" selected="0">
            <x v="48"/>
          </reference>
          <reference field="1" count="1">
            <x v="2"/>
          </reference>
          <reference field="9" count="1" selected="0">
            <x v="11"/>
          </reference>
          <reference field="11" count="1" selected="0">
            <x v="3"/>
          </reference>
        </references>
      </pivotArea>
    </format>
    <format dxfId="6029">
      <pivotArea dataOnly="0" labelOnly="1" fieldPosition="0">
        <references count="4">
          <reference field="0" count="1" selected="0">
            <x v="32"/>
          </reference>
          <reference field="1" count="1">
            <x v="2"/>
          </reference>
          <reference field="9" count="1" selected="0">
            <x v="12"/>
          </reference>
          <reference field="11" count="1" selected="0">
            <x v="4"/>
          </reference>
        </references>
      </pivotArea>
    </format>
    <format dxfId="6028">
      <pivotArea dataOnly="0" labelOnly="1" fieldPosition="0">
        <references count="4">
          <reference field="0" count="1" selected="0">
            <x v="19"/>
          </reference>
          <reference field="1" count="1">
            <x v="2"/>
          </reference>
          <reference field="9" count="1" selected="0">
            <x v="13"/>
          </reference>
          <reference field="11" count="1" selected="0">
            <x v="17"/>
          </reference>
        </references>
      </pivotArea>
    </format>
    <format dxfId="6027">
      <pivotArea dataOnly="0" labelOnly="1" fieldPosition="0">
        <references count="4">
          <reference field="0" count="1" selected="0">
            <x v="20"/>
          </reference>
          <reference field="1" count="1">
            <x v="2"/>
          </reference>
          <reference field="9" count="1" selected="0">
            <x v="14"/>
          </reference>
          <reference field="11" count="1" selected="0">
            <x v="3"/>
          </reference>
        </references>
      </pivotArea>
    </format>
    <format dxfId="6026">
      <pivotArea dataOnly="0" labelOnly="1" fieldPosition="0">
        <references count="4">
          <reference field="0" count="1" selected="0">
            <x v="118"/>
          </reference>
          <reference field="1" count="1">
            <x v="2"/>
          </reference>
          <reference field="9" count="1" selected="0">
            <x v="15"/>
          </reference>
          <reference field="11" count="1" selected="0">
            <x v="10"/>
          </reference>
        </references>
      </pivotArea>
    </format>
    <format dxfId="6025">
      <pivotArea dataOnly="0" labelOnly="1" fieldPosition="0">
        <references count="4">
          <reference field="0" count="1" selected="0">
            <x v="8"/>
          </reference>
          <reference field="1" count="1">
            <x v="2"/>
          </reference>
          <reference field="9" count="1" selected="0">
            <x v="16"/>
          </reference>
          <reference field="11" count="1" selected="0">
            <x v="3"/>
          </reference>
        </references>
      </pivotArea>
    </format>
    <format dxfId="6024">
      <pivotArea dataOnly="0" labelOnly="1" fieldPosition="0">
        <references count="4">
          <reference field="0" count="1" selected="0">
            <x v="83"/>
          </reference>
          <reference field="1" count="1">
            <x v="2"/>
          </reference>
          <reference field="9" count="1" selected="0">
            <x v="17"/>
          </reference>
          <reference field="11" count="1" selected="0">
            <x v="4"/>
          </reference>
        </references>
      </pivotArea>
    </format>
    <format dxfId="6023">
      <pivotArea dataOnly="0" labelOnly="1" fieldPosition="0">
        <references count="4">
          <reference field="0" count="1" selected="0">
            <x v="66"/>
          </reference>
          <reference field="1" count="1">
            <x v="2"/>
          </reference>
          <reference field="9" count="1" selected="0">
            <x v="18"/>
          </reference>
          <reference field="11" count="1" selected="0">
            <x v="11"/>
          </reference>
        </references>
      </pivotArea>
    </format>
    <format dxfId="6022">
      <pivotArea dataOnly="0" labelOnly="1" fieldPosition="0">
        <references count="4">
          <reference field="0" count="1" selected="0">
            <x v="51"/>
          </reference>
          <reference field="1" count="1">
            <x v="2"/>
          </reference>
          <reference field="9" count="1" selected="0">
            <x v="19"/>
          </reference>
          <reference field="11" count="1" selected="0">
            <x v="8"/>
          </reference>
        </references>
      </pivotArea>
    </format>
    <format dxfId="6021">
      <pivotArea dataOnly="0" labelOnly="1" fieldPosition="0">
        <references count="4">
          <reference field="0" count="1" selected="0">
            <x v="44"/>
          </reference>
          <reference field="1" count="1">
            <x v="2"/>
          </reference>
          <reference field="9" count="1" selected="0">
            <x v="20"/>
          </reference>
          <reference field="11" count="1" selected="0">
            <x v="9"/>
          </reference>
        </references>
      </pivotArea>
    </format>
    <format dxfId="6020">
      <pivotArea dataOnly="0" labelOnly="1" fieldPosition="0">
        <references count="4">
          <reference field="0" count="1" selected="0">
            <x v="90"/>
          </reference>
          <reference field="1" count="1">
            <x v="2"/>
          </reference>
          <reference field="9" count="1" selected="0">
            <x v="21"/>
          </reference>
          <reference field="11" count="1" selected="0">
            <x v="19"/>
          </reference>
        </references>
      </pivotArea>
    </format>
    <format dxfId="6019">
      <pivotArea dataOnly="0" labelOnly="1" fieldPosition="0">
        <references count="4">
          <reference field="0" count="1" selected="0">
            <x v="74"/>
          </reference>
          <reference field="1" count="1">
            <x v="2"/>
          </reference>
          <reference field="9" count="1" selected="0">
            <x v="22"/>
          </reference>
          <reference field="11" count="1" selected="0">
            <x v="19"/>
          </reference>
        </references>
      </pivotArea>
    </format>
    <format dxfId="6018">
      <pivotArea dataOnly="0" labelOnly="1" fieldPosition="0">
        <references count="4">
          <reference field="0" count="1" selected="0">
            <x v="22"/>
          </reference>
          <reference field="1" count="1">
            <x v="2"/>
          </reference>
          <reference field="9" count="1" selected="0">
            <x v="23"/>
          </reference>
          <reference field="11" count="1" selected="0">
            <x v="3"/>
          </reference>
        </references>
      </pivotArea>
    </format>
    <format dxfId="6017">
      <pivotArea dataOnly="0" labelOnly="1" fieldPosition="0">
        <references count="4">
          <reference field="0" count="1" selected="0">
            <x v="61"/>
          </reference>
          <reference field="1" count="1">
            <x v="2"/>
          </reference>
          <reference field="9" count="1" selected="0">
            <x v="24"/>
          </reference>
          <reference field="11" count="1" selected="0">
            <x v="2"/>
          </reference>
        </references>
      </pivotArea>
    </format>
    <format dxfId="6016">
      <pivotArea dataOnly="0" labelOnly="1" fieldPosition="0">
        <references count="4">
          <reference field="0" count="1" selected="0">
            <x v="114"/>
          </reference>
          <reference field="1" count="1">
            <x v="2"/>
          </reference>
          <reference field="9" count="1" selected="0">
            <x v="25"/>
          </reference>
          <reference field="11" count="1" selected="0">
            <x v="6"/>
          </reference>
        </references>
      </pivotArea>
    </format>
    <format dxfId="6015">
      <pivotArea dataOnly="0" labelOnly="1" fieldPosition="0">
        <references count="4">
          <reference field="0" count="1" selected="0">
            <x v="68"/>
          </reference>
          <reference field="1" count="1">
            <x v="2"/>
          </reference>
          <reference field="9" count="1" selected="0">
            <x v="26"/>
          </reference>
          <reference field="11" count="1" selected="0">
            <x v="4"/>
          </reference>
        </references>
      </pivotArea>
    </format>
    <format dxfId="6014">
      <pivotArea dataOnly="0" labelOnly="1" fieldPosition="0">
        <references count="4">
          <reference field="0" count="1" selected="0">
            <x v="70"/>
          </reference>
          <reference field="1" count="1">
            <x v="2"/>
          </reference>
          <reference field="9" count="1" selected="0">
            <x v="27"/>
          </reference>
          <reference field="11" count="1" selected="0">
            <x v="4"/>
          </reference>
        </references>
      </pivotArea>
    </format>
    <format dxfId="6013">
      <pivotArea dataOnly="0" labelOnly="1" fieldPosition="0">
        <references count="4">
          <reference field="0" count="1" selected="0">
            <x v="67"/>
          </reference>
          <reference field="1" count="1">
            <x v="2"/>
          </reference>
          <reference field="9" count="1" selected="0">
            <x v="28"/>
          </reference>
          <reference field="11" count="1" selected="0">
            <x v="4"/>
          </reference>
        </references>
      </pivotArea>
    </format>
    <format dxfId="6012">
      <pivotArea dataOnly="0" labelOnly="1" fieldPosition="0">
        <references count="4">
          <reference field="0" count="1" selected="0">
            <x v="82"/>
          </reference>
          <reference field="1" count="1">
            <x v="2"/>
          </reference>
          <reference field="9" count="1" selected="0">
            <x v="29"/>
          </reference>
          <reference field="11" count="1" selected="0">
            <x v="8"/>
          </reference>
        </references>
      </pivotArea>
    </format>
    <format dxfId="6011">
      <pivotArea dataOnly="0" labelOnly="1" fieldPosition="0">
        <references count="4">
          <reference field="0" count="1" selected="0">
            <x v="69"/>
          </reference>
          <reference field="1" count="1">
            <x v="2"/>
          </reference>
          <reference field="9" count="1" selected="0">
            <x v="30"/>
          </reference>
          <reference field="11" count="1" selected="0">
            <x v="16"/>
          </reference>
        </references>
      </pivotArea>
    </format>
    <format dxfId="6010">
      <pivotArea dataOnly="0" labelOnly="1" fieldPosition="0">
        <references count="4">
          <reference field="0" count="1" selected="0">
            <x v="86"/>
          </reference>
          <reference field="1" count="1">
            <x v="2"/>
          </reference>
          <reference field="9" count="1" selected="0">
            <x v="31"/>
          </reference>
          <reference field="11" count="1" selected="0">
            <x v="18"/>
          </reference>
        </references>
      </pivotArea>
    </format>
    <format dxfId="6009">
      <pivotArea dataOnly="0" labelOnly="1" fieldPosition="0">
        <references count="4">
          <reference field="0" count="1" selected="0">
            <x v="88"/>
          </reference>
          <reference field="1" count="1">
            <x v="2"/>
          </reference>
          <reference field="9" count="1" selected="0">
            <x v="33"/>
          </reference>
          <reference field="11" count="1" selected="0">
            <x v="3"/>
          </reference>
        </references>
      </pivotArea>
    </format>
    <format dxfId="6008">
      <pivotArea dataOnly="0" labelOnly="1" outline="0" fieldPosition="0">
        <references count="9">
          <reference field="0" count="1" selected="0">
            <x v="87"/>
          </reference>
          <reference field="1" count="1" selected="0">
            <x v="0"/>
          </reference>
          <reference field="2" count="1" selected="0">
            <x v="1"/>
          </reference>
          <reference field="3" count="1" selected="0">
            <x v="0"/>
          </reference>
          <reference field="4" count="1">
            <x v="3"/>
          </reference>
          <reference field="5" count="1" selected="0">
            <x v="31"/>
          </reference>
          <reference field="8" count="1" selected="0">
            <x v="96"/>
          </reference>
          <reference field="9" count="1" selected="0">
            <x v="0"/>
          </reference>
          <reference field="11" count="1" selected="0">
            <x v="0"/>
          </reference>
        </references>
      </pivotArea>
    </format>
    <format dxfId="6007">
      <pivotArea dataOnly="0" labelOnly="1" outline="0" fieldPosition="0">
        <references count="9">
          <reference field="0" count="1" selected="0">
            <x v="36"/>
          </reference>
          <reference field="1" count="1" selected="0">
            <x v="0"/>
          </reference>
          <reference field="2" count="1" selected="0">
            <x v="0"/>
          </reference>
          <reference field="3" count="1" selected="0">
            <x v="2"/>
          </reference>
          <reference field="4" count="1">
            <x v="1"/>
          </reference>
          <reference field="5" count="1" selected="0">
            <x v="8"/>
          </reference>
          <reference field="8" count="1" selected="0">
            <x v="93"/>
          </reference>
          <reference field="9" count="1" selected="0">
            <x v="1"/>
          </reference>
          <reference field="11" count="1" selected="0">
            <x v="11"/>
          </reference>
        </references>
      </pivotArea>
    </format>
    <format dxfId="6006">
      <pivotArea dataOnly="0" labelOnly="1" outline="0" fieldPosition="0">
        <references count="9">
          <reference field="0" count="1" selected="0">
            <x v="35"/>
          </reference>
          <reference field="1" count="1" selected="0">
            <x v="0"/>
          </reference>
          <reference field="2" count="1" selected="0">
            <x v="1"/>
          </reference>
          <reference field="3" count="1" selected="0">
            <x v="1"/>
          </reference>
          <reference field="4" count="1">
            <x v="2"/>
          </reference>
          <reference field="5" count="1" selected="0">
            <x v="25"/>
          </reference>
          <reference field="8" count="1" selected="0">
            <x v="5"/>
          </reference>
          <reference field="9" count="1" selected="0">
            <x v="2"/>
          </reference>
          <reference field="11" count="1" selected="0">
            <x v="8"/>
          </reference>
        </references>
      </pivotArea>
    </format>
    <format dxfId="6005">
      <pivotArea dataOnly="0" labelOnly="1" outline="0" fieldPosition="0">
        <references count="9">
          <reference field="0" count="1" selected="0">
            <x v="33"/>
          </reference>
          <reference field="1" count="1" selected="0">
            <x v="1"/>
          </reference>
          <reference field="2" count="1" selected="0">
            <x v="2"/>
          </reference>
          <reference field="3" count="1" selected="0">
            <x v="3"/>
          </reference>
          <reference field="4" count="1">
            <x v="0"/>
          </reference>
          <reference field="5" count="1" selected="0">
            <x v="17"/>
          </reference>
          <reference field="8" count="1" selected="0">
            <x v="7"/>
          </reference>
          <reference field="9" count="1" selected="0">
            <x v="3"/>
          </reference>
          <reference field="11" count="1" selected="0">
            <x v="1"/>
          </reference>
        </references>
      </pivotArea>
    </format>
    <format dxfId="6004">
      <pivotArea dataOnly="0" labelOnly="1" outline="0" fieldPosition="0">
        <references count="9">
          <reference field="0" count="1" selected="0">
            <x v="30"/>
          </reference>
          <reference field="1" count="1" selected="0">
            <x v="2"/>
          </reference>
          <reference field="2" count="1" selected="0">
            <x v="3"/>
          </reference>
          <reference field="3" count="1" selected="0">
            <x v="4"/>
          </reference>
          <reference field="4" count="1">
            <x v="3"/>
          </reference>
          <reference field="5" count="1" selected="0">
            <x v="20"/>
          </reference>
          <reference field="8" count="1" selected="0">
            <x v="0"/>
          </reference>
          <reference field="9" count="1" selected="0">
            <x v="4"/>
          </reference>
          <reference field="11" count="1" selected="0">
            <x v="6"/>
          </reference>
        </references>
      </pivotArea>
    </format>
    <format dxfId="6003">
      <pivotArea dataOnly="0" labelOnly="1" outline="0" fieldPosition="0">
        <references count="9">
          <reference field="0" count="1" selected="0">
            <x v="46"/>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8"/>
          </reference>
          <reference field="9" count="1" selected="0">
            <x v="5"/>
          </reference>
          <reference field="11" count="1" selected="0">
            <x v="8"/>
          </reference>
        </references>
      </pivotArea>
    </format>
    <format dxfId="6002">
      <pivotArea dataOnly="0" labelOnly="1" outline="0" fieldPosition="0">
        <references count="9">
          <reference field="0" count="1" selected="0">
            <x v="49"/>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12"/>
          </reference>
          <reference field="9" count="1" selected="0">
            <x v="6"/>
          </reference>
          <reference field="11" count="1" selected="0">
            <x v="9"/>
          </reference>
        </references>
      </pivotArea>
    </format>
    <format dxfId="6001">
      <pivotArea dataOnly="0" labelOnly="1" outline="0" fieldPosition="0">
        <references count="9">
          <reference field="0" count="1" selected="0">
            <x v="50"/>
          </reference>
          <reference field="1" count="1" selected="0">
            <x v="2"/>
          </reference>
          <reference field="2" count="1" selected="0">
            <x v="3"/>
          </reference>
          <reference field="3" count="1" selected="0">
            <x v="4"/>
          </reference>
          <reference field="4" count="1">
            <x v="3"/>
          </reference>
          <reference field="5" count="1" selected="0">
            <x v="8"/>
          </reference>
          <reference field="8" count="1" selected="0">
            <x v="17"/>
          </reference>
          <reference field="9" count="1" selected="0">
            <x v="7"/>
          </reference>
          <reference field="11" count="1" selected="0">
            <x v="10"/>
          </reference>
        </references>
      </pivotArea>
    </format>
    <format dxfId="6000">
      <pivotArea dataOnly="0" labelOnly="1" outline="0" fieldPosition="0">
        <references count="9">
          <reference field="0" count="1" selected="0">
            <x v="45"/>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68"/>
          </reference>
          <reference field="9" count="1" selected="0">
            <x v="8"/>
          </reference>
          <reference field="11" count="1" selected="0">
            <x v="1"/>
          </reference>
        </references>
      </pivotArea>
    </format>
    <format dxfId="5999">
      <pivotArea dataOnly="0" labelOnly="1" outline="0" fieldPosition="0">
        <references count="9">
          <reference field="0" count="1" selected="0">
            <x v="42"/>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24"/>
          </reference>
          <reference field="9" count="1" selected="0">
            <x v="9"/>
          </reference>
          <reference field="11" count="1" selected="0">
            <x v="13"/>
          </reference>
        </references>
      </pivotArea>
    </format>
    <format dxfId="5998">
      <pivotArea dataOnly="0" labelOnly="1" outline="0" fieldPosition="0">
        <references count="9">
          <reference field="0" count="1" selected="0">
            <x v="38"/>
          </reference>
          <reference field="1" count="1" selected="0">
            <x v="2"/>
          </reference>
          <reference field="2" count="1" selected="0">
            <x v="3"/>
          </reference>
          <reference field="3" count="1" selected="0">
            <x v="4"/>
          </reference>
          <reference field="4" count="1">
            <x v="3"/>
          </reference>
          <reference field="5" count="1" selected="0">
            <x v="33"/>
          </reference>
          <reference field="8" count="1" selected="0">
            <x v="27"/>
          </reference>
          <reference field="9" count="1" selected="0">
            <x v="10"/>
          </reference>
          <reference field="11" count="1" selected="0">
            <x v="6"/>
          </reference>
        </references>
      </pivotArea>
    </format>
    <format dxfId="5997">
      <pivotArea dataOnly="0" labelOnly="1" outline="0" fieldPosition="0">
        <references count="9">
          <reference field="0" count="1" selected="0">
            <x v="48"/>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44"/>
          </reference>
          <reference field="9" count="1" selected="0">
            <x v="11"/>
          </reference>
          <reference field="11" count="1" selected="0">
            <x v="3"/>
          </reference>
        </references>
      </pivotArea>
    </format>
    <format dxfId="5996">
      <pivotArea dataOnly="0" labelOnly="1" outline="0" fieldPosition="0">
        <references count="9">
          <reference field="0" count="1" selected="0">
            <x v="32"/>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33"/>
          </reference>
          <reference field="9" count="1" selected="0">
            <x v="12"/>
          </reference>
          <reference field="11" count="1" selected="0">
            <x v="4"/>
          </reference>
        </references>
      </pivotArea>
    </format>
    <format dxfId="5995">
      <pivotArea dataOnly="0" labelOnly="1" outline="0" fieldPosition="0">
        <references count="9">
          <reference field="0" count="1" selected="0">
            <x v="19"/>
          </reference>
          <reference field="1" count="1" selected="0">
            <x v="2"/>
          </reference>
          <reference field="2" count="1" selected="0">
            <x v="3"/>
          </reference>
          <reference field="3" count="1" selected="0">
            <x v="4"/>
          </reference>
          <reference field="4" count="1">
            <x v="3"/>
          </reference>
          <reference field="5" count="1" selected="0">
            <x v="41"/>
          </reference>
          <reference field="8" count="1" selected="0">
            <x v="39"/>
          </reference>
          <reference field="9" count="1" selected="0">
            <x v="13"/>
          </reference>
          <reference field="11" count="1" selected="0">
            <x v="17"/>
          </reference>
        </references>
      </pivotArea>
    </format>
    <format dxfId="5994">
      <pivotArea dataOnly="0" labelOnly="1" outline="0" fieldPosition="0">
        <references count="9">
          <reference field="0" count="1" selected="0">
            <x v="20"/>
          </reference>
          <reference field="1" count="1" selected="0">
            <x v="2"/>
          </reference>
          <reference field="2" count="1" selected="0">
            <x v="3"/>
          </reference>
          <reference field="3" count="1" selected="0">
            <x v="4"/>
          </reference>
          <reference field="4" count="1">
            <x v="3"/>
          </reference>
          <reference field="5" count="1" selected="0">
            <x v="18"/>
          </reference>
          <reference field="8" count="1" selected="0">
            <x v="43"/>
          </reference>
          <reference field="9" count="1" selected="0">
            <x v="14"/>
          </reference>
          <reference field="11" count="1" selected="0">
            <x v="3"/>
          </reference>
        </references>
      </pivotArea>
    </format>
    <format dxfId="5993">
      <pivotArea dataOnly="0" labelOnly="1" outline="0" fieldPosition="0">
        <references count="9">
          <reference field="0" count="1" selected="0">
            <x v="118"/>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48"/>
          </reference>
          <reference field="9" count="1" selected="0">
            <x v="15"/>
          </reference>
          <reference field="11" count="1" selected="0">
            <x v="10"/>
          </reference>
        </references>
      </pivotArea>
    </format>
    <format dxfId="5992">
      <pivotArea dataOnly="0" labelOnly="1" outline="0" fieldPosition="0">
        <references count="9">
          <reference field="0" count="1" selected="0">
            <x v="8"/>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51"/>
          </reference>
          <reference field="9" count="1" selected="0">
            <x v="16"/>
          </reference>
          <reference field="11" count="1" selected="0">
            <x v="3"/>
          </reference>
        </references>
      </pivotArea>
    </format>
    <format dxfId="5991">
      <pivotArea dataOnly="0" labelOnly="1" outline="0" fieldPosition="0">
        <references count="9">
          <reference field="0" count="1" selected="0">
            <x v="83"/>
          </reference>
          <reference field="1" count="1" selected="0">
            <x v="2"/>
          </reference>
          <reference field="2" count="1" selected="0">
            <x v="3"/>
          </reference>
          <reference field="3" count="1" selected="0">
            <x v="4"/>
          </reference>
          <reference field="4" count="1">
            <x v="3"/>
          </reference>
          <reference field="5" count="1" selected="0">
            <x v="6"/>
          </reference>
          <reference field="8" count="1" selected="0">
            <x v="57"/>
          </reference>
          <reference field="9" count="1" selected="0">
            <x v="17"/>
          </reference>
          <reference field="11" count="1" selected="0">
            <x v="4"/>
          </reference>
        </references>
      </pivotArea>
    </format>
    <format dxfId="5990">
      <pivotArea dataOnly="0" labelOnly="1" outline="0" fieldPosition="0">
        <references count="9">
          <reference field="0" count="1" selected="0">
            <x v="66"/>
          </reference>
          <reference field="1" count="1" selected="0">
            <x v="2"/>
          </reference>
          <reference field="2" count="1" selected="0">
            <x v="3"/>
          </reference>
          <reference field="3" count="1" selected="0">
            <x v="4"/>
          </reference>
          <reference field="4" count="1">
            <x v="3"/>
          </reference>
          <reference field="5" count="1" selected="0">
            <x v="17"/>
          </reference>
          <reference field="8" count="1" selected="0">
            <x v="75"/>
          </reference>
          <reference field="9" count="1" selected="0">
            <x v="18"/>
          </reference>
          <reference field="11" count="1" selected="0">
            <x v="11"/>
          </reference>
        </references>
      </pivotArea>
    </format>
    <format dxfId="5989">
      <pivotArea dataOnly="0" labelOnly="1" outline="0" fieldPosition="0">
        <references count="9">
          <reference field="0" count="1" selected="0">
            <x v="51"/>
          </reference>
          <reference field="1" count="1" selected="0">
            <x v="2"/>
          </reference>
          <reference field="2" count="1" selected="0">
            <x v="3"/>
          </reference>
          <reference field="3" count="1" selected="0">
            <x v="4"/>
          </reference>
          <reference field="4" count="1">
            <x v="3"/>
          </reference>
          <reference field="5" count="1" selected="0">
            <x v="10"/>
          </reference>
          <reference field="8" count="1" selected="0">
            <x v="97"/>
          </reference>
          <reference field="9" count="1" selected="0">
            <x v="19"/>
          </reference>
          <reference field="11" count="1" selected="0">
            <x v="8"/>
          </reference>
        </references>
      </pivotArea>
    </format>
    <format dxfId="5988">
      <pivotArea dataOnly="0" labelOnly="1" outline="0" fieldPosition="0">
        <references count="9">
          <reference field="0" count="1" selected="0">
            <x v="44"/>
          </reference>
          <reference field="1" count="1" selected="0">
            <x v="2"/>
          </reference>
          <reference field="2" count="1" selected="0">
            <x v="3"/>
          </reference>
          <reference field="3" count="1" selected="0">
            <x v="4"/>
          </reference>
          <reference field="4" count="1">
            <x v="3"/>
          </reference>
          <reference field="5" count="1" selected="0">
            <x v="49"/>
          </reference>
          <reference field="8" count="1" selected="0">
            <x v="72"/>
          </reference>
          <reference field="9" count="1" selected="0">
            <x v="20"/>
          </reference>
          <reference field="11" count="1" selected="0">
            <x v="9"/>
          </reference>
        </references>
      </pivotArea>
    </format>
    <format dxfId="5987">
      <pivotArea dataOnly="0" labelOnly="1" outline="0" fieldPosition="0">
        <references count="9">
          <reference field="0" count="1" selected="0">
            <x v="90"/>
          </reference>
          <reference field="1" count="1" selected="0">
            <x v="2"/>
          </reference>
          <reference field="2" count="1" selected="0">
            <x v="3"/>
          </reference>
          <reference field="3" count="1" selected="0">
            <x v="4"/>
          </reference>
          <reference field="4" count="1">
            <x v="3"/>
          </reference>
          <reference field="5" count="1" selected="0">
            <x v="25"/>
          </reference>
          <reference field="8" count="1" selected="0">
            <x v="63"/>
          </reference>
          <reference field="9" count="1" selected="0">
            <x v="21"/>
          </reference>
          <reference field="11" count="1" selected="0">
            <x v="19"/>
          </reference>
        </references>
      </pivotArea>
    </format>
    <format dxfId="5986">
      <pivotArea dataOnly="0" labelOnly="1" outline="0" fieldPosition="0">
        <references count="9">
          <reference field="0" count="1" selected="0">
            <x v="74"/>
          </reference>
          <reference field="1" count="1" selected="0">
            <x v="2"/>
          </reference>
          <reference field="2" count="1" selected="0">
            <x v="3"/>
          </reference>
          <reference field="3" count="1" selected="0">
            <x v="4"/>
          </reference>
          <reference field="4" count="1">
            <x v="3"/>
          </reference>
          <reference field="5" count="1" selected="0">
            <x v="6"/>
          </reference>
          <reference field="8" count="1" selected="0">
            <x v="11"/>
          </reference>
          <reference field="9" count="1" selected="0">
            <x v="22"/>
          </reference>
          <reference field="11" count="1" selected="0">
            <x v="19"/>
          </reference>
        </references>
      </pivotArea>
    </format>
    <format dxfId="5985">
      <pivotArea dataOnly="0" labelOnly="1" outline="0" fieldPosition="0">
        <references count="9">
          <reference field="0" count="1" selected="0">
            <x v="22"/>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4"/>
          </reference>
          <reference field="9" count="1" selected="0">
            <x v="23"/>
          </reference>
          <reference field="11" count="1" selected="0">
            <x v="3"/>
          </reference>
        </references>
      </pivotArea>
    </format>
    <format dxfId="5984">
      <pivotArea dataOnly="0" labelOnly="1" outline="0" fieldPosition="0">
        <references count="9">
          <reference field="0" count="1" selected="0">
            <x v="61"/>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84"/>
          </reference>
          <reference field="9" count="1" selected="0">
            <x v="24"/>
          </reference>
          <reference field="11" count="1" selected="0">
            <x v="2"/>
          </reference>
        </references>
      </pivotArea>
    </format>
    <format dxfId="5983">
      <pivotArea dataOnly="0" labelOnly="1" outline="0" fieldPosition="0">
        <references count="9">
          <reference field="0" count="1" selected="0">
            <x v="114"/>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79"/>
          </reference>
          <reference field="9" count="1" selected="0">
            <x v="25"/>
          </reference>
          <reference field="11" count="1" selected="0">
            <x v="6"/>
          </reference>
        </references>
      </pivotArea>
    </format>
    <format dxfId="5982">
      <pivotArea dataOnly="0" labelOnly="1" outline="0" fieldPosition="0">
        <references count="9">
          <reference field="0" count="1" selected="0">
            <x v="68"/>
          </reference>
          <reference field="1" count="1" selected="0">
            <x v="2"/>
          </reference>
          <reference field="2" count="1" selected="0">
            <x v="3"/>
          </reference>
          <reference field="3" count="1" selected="0">
            <x v="4"/>
          </reference>
          <reference field="4" count="1">
            <x v="3"/>
          </reference>
          <reference field="5" count="1" selected="0">
            <x v="17"/>
          </reference>
          <reference field="8" count="1" selected="0">
            <x v="22"/>
          </reference>
          <reference field="9" count="1" selected="0">
            <x v="26"/>
          </reference>
          <reference field="11" count="1" selected="0">
            <x v="4"/>
          </reference>
        </references>
      </pivotArea>
    </format>
    <format dxfId="5981">
      <pivotArea dataOnly="0" labelOnly="1" outline="0" fieldPosition="0">
        <references count="9">
          <reference field="0" count="1" selected="0">
            <x v="70"/>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91"/>
          </reference>
          <reference field="9" count="1" selected="0">
            <x v="27"/>
          </reference>
          <reference field="11" count="1" selected="0">
            <x v="4"/>
          </reference>
        </references>
      </pivotArea>
    </format>
    <format dxfId="5980">
      <pivotArea dataOnly="0" labelOnly="1" outline="0" fieldPosition="0">
        <references count="9">
          <reference field="0" count="1" selected="0">
            <x v="67"/>
          </reference>
          <reference field="1" count="1" selected="0">
            <x v="2"/>
          </reference>
          <reference field="2" count="1" selected="0">
            <x v="3"/>
          </reference>
          <reference field="3" count="1" selected="0">
            <x v="4"/>
          </reference>
          <reference field="4" count="1">
            <x v="3"/>
          </reference>
          <reference field="5" count="1" selected="0">
            <x v="35"/>
          </reference>
          <reference field="8" count="1" selected="0">
            <x v="88"/>
          </reference>
          <reference field="9" count="1" selected="0">
            <x v="28"/>
          </reference>
          <reference field="11" count="1" selected="0">
            <x v="4"/>
          </reference>
        </references>
      </pivotArea>
    </format>
    <format dxfId="5979">
      <pivotArea dataOnly="0" labelOnly="1" outline="0" fieldPosition="0">
        <references count="9">
          <reference field="0" count="1" selected="0">
            <x v="82"/>
          </reference>
          <reference field="1" count="1" selected="0">
            <x v="2"/>
          </reference>
          <reference field="2" count="1" selected="0">
            <x v="3"/>
          </reference>
          <reference field="3" count="1" selected="0">
            <x v="4"/>
          </reference>
          <reference field="4" count="1">
            <x v="3"/>
          </reference>
          <reference field="5" count="1" selected="0">
            <x v="4"/>
          </reference>
          <reference field="8" count="1" selected="0">
            <x v="99"/>
          </reference>
          <reference field="9" count="1" selected="0">
            <x v="29"/>
          </reference>
          <reference field="11" count="1" selected="0">
            <x v="8"/>
          </reference>
        </references>
      </pivotArea>
    </format>
    <format dxfId="5978">
      <pivotArea dataOnly="0" labelOnly="1" outline="0" fieldPosition="0">
        <references count="9">
          <reference field="0" count="1" selected="0">
            <x v="69"/>
          </reference>
          <reference field="1" count="1" selected="0">
            <x v="2"/>
          </reference>
          <reference field="2" count="1" selected="0">
            <x v="3"/>
          </reference>
          <reference field="3" count="1" selected="0">
            <x v="4"/>
          </reference>
          <reference field="4" count="1">
            <x v="3"/>
          </reference>
          <reference field="5" count="1" selected="0">
            <x v="19"/>
          </reference>
          <reference field="8" count="1" selected="0">
            <x v="16"/>
          </reference>
          <reference field="9" count="1" selected="0">
            <x v="30"/>
          </reference>
          <reference field="11" count="1" selected="0">
            <x v="16"/>
          </reference>
        </references>
      </pivotArea>
    </format>
    <format dxfId="5977">
      <pivotArea dataOnly="0" labelOnly="1" outline="0" fieldPosition="0">
        <references count="9">
          <reference field="0" count="1" selected="0">
            <x v="86"/>
          </reference>
          <reference field="1" count="1" selected="0">
            <x v="2"/>
          </reference>
          <reference field="2" count="1" selected="0">
            <x v="3"/>
          </reference>
          <reference field="3" count="1" selected="0">
            <x v="4"/>
          </reference>
          <reference field="4" count="1">
            <x v="3"/>
          </reference>
          <reference field="5" count="1" selected="0">
            <x v="15"/>
          </reference>
          <reference field="8" count="1" selected="0">
            <x v="44"/>
          </reference>
          <reference field="9" count="1" selected="0">
            <x v="31"/>
          </reference>
          <reference field="11" count="1" selected="0">
            <x v="18"/>
          </reference>
        </references>
      </pivotArea>
    </format>
    <format dxfId="5976">
      <pivotArea dataOnly="0" labelOnly="1" outline="0" fieldPosition="0">
        <references count="9">
          <reference field="0" count="1" selected="0">
            <x v="88"/>
          </reference>
          <reference field="1" count="1" selected="0">
            <x v="2"/>
          </reference>
          <reference field="2" count="1" selected="0">
            <x v="3"/>
          </reference>
          <reference field="3" count="1" selected="0">
            <x v="4"/>
          </reference>
          <reference field="4" count="1">
            <x v="3"/>
          </reference>
          <reference field="5" count="1" selected="0">
            <x v="45"/>
          </reference>
          <reference field="8" count="1" selected="0">
            <x v="44"/>
          </reference>
          <reference field="9" count="1" selected="0">
            <x v="33"/>
          </reference>
          <reference field="11" count="1" selected="0">
            <x v="3"/>
          </reference>
        </references>
      </pivotArea>
    </format>
  </formats>
  <pivotTableStyleInfo name="PivotStyleLight8"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34DF39-5926-4EFF-B7ED-234C455AFC73}"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4:G27" firstHeaderRow="1" firstDataRow="1" firstDataCol="1" rowPageCount="1" colPageCount="1"/>
  <pivotFields count="22">
    <pivotField showAll="0"/>
    <pivotField showAll="0"/>
    <pivotField showAll="0"/>
    <pivotField showAll="0"/>
    <pivotField showAll="0"/>
    <pivotField showAll="0"/>
    <pivotField axis="axisPage" showAll="0">
      <items count="6">
        <item x="0"/>
        <item x="1"/>
        <item x="3"/>
        <item x="2"/>
        <item x="4"/>
        <item t="default"/>
      </items>
    </pivotField>
    <pivotField showAll="0"/>
    <pivotField axis="axisRow" showAll="0">
      <items count="25">
        <item x="12"/>
        <item sd="0" x="6"/>
        <item sd="0" x="8"/>
        <item sd="0" x="11"/>
        <item sd="0" x="0"/>
        <item sd="0" x="15"/>
        <item sd="0" x="2"/>
        <item sd="0" x="1"/>
        <item sd="0" x="10"/>
        <item sd="0" x="7"/>
        <item sd="0" x="21"/>
        <item sd="0" x="14"/>
        <item sd="0" x="13"/>
        <item sd="0" x="16"/>
        <item sd="0" x="20"/>
        <item sd="0" x="3"/>
        <item sd="0" x="4"/>
        <item sd="0" x="19"/>
        <item sd="0" x="5"/>
        <item sd="0" x="22"/>
        <item sd="0" x="9"/>
        <item sd="0" x="18"/>
        <item sd="0" x="17"/>
        <item x="23"/>
        <item t="default"/>
      </items>
    </pivotField>
    <pivotField axis="axisRow" dataField="1" showAll="0">
      <items count="16">
        <item x="5"/>
        <item x="3"/>
        <item x="7"/>
        <item x="10"/>
        <item x="0"/>
        <item x="1"/>
        <item x="11"/>
        <item x="8"/>
        <item x="4"/>
        <item x="2"/>
        <item x="9"/>
        <item x="6"/>
        <item x="14"/>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9"/>
  </rowFields>
  <rowItems count="23">
    <i>
      <x v="1"/>
    </i>
    <i>
      <x v="2"/>
    </i>
    <i>
      <x v="3"/>
    </i>
    <i>
      <x v="4"/>
    </i>
    <i>
      <x v="5"/>
    </i>
    <i>
      <x v="6"/>
    </i>
    <i>
      <x v="7"/>
    </i>
    <i>
      <x v="8"/>
    </i>
    <i>
      <x v="9"/>
    </i>
    <i>
      <x v="10"/>
    </i>
    <i>
      <x v="11"/>
    </i>
    <i>
      <x v="12"/>
    </i>
    <i>
      <x v="13"/>
    </i>
    <i>
      <x v="14"/>
    </i>
    <i>
      <x v="15"/>
    </i>
    <i>
      <x v="16"/>
    </i>
    <i>
      <x v="17"/>
    </i>
    <i>
      <x v="18"/>
    </i>
    <i>
      <x v="19"/>
    </i>
    <i>
      <x v="20"/>
    </i>
    <i>
      <x v="21"/>
    </i>
    <i>
      <x v="22"/>
    </i>
    <i t="grand">
      <x/>
    </i>
  </rowItems>
  <colItems count="1">
    <i/>
  </colItems>
  <pageFields count="1">
    <pageField fld="6" item="0" hier="-1"/>
  </pageFields>
  <dataFields count="1">
    <dataField name="Count of ANNUAL" fld="9" subtotal="count" baseField="0" baseItem="0"/>
  </dataFields>
  <formats count="31">
    <format dxfId="5775">
      <pivotArea type="all" dataOnly="0" outline="0" fieldPosition="0"/>
    </format>
    <format dxfId="5774">
      <pivotArea outline="0" collapsedLevelsAreSubtotals="1" fieldPosition="0"/>
    </format>
    <format dxfId="5773">
      <pivotArea field="8" type="button" dataOnly="0" labelOnly="1" outline="0" axis="axisRow" fieldPosition="0"/>
    </format>
    <format dxfId="5772">
      <pivotArea dataOnly="0" labelOnly="1" fieldPosition="0">
        <references count="1">
          <reference field="8" count="22">
            <x v="1"/>
            <x v="2"/>
            <x v="3"/>
            <x v="4"/>
            <x v="5"/>
            <x v="6"/>
            <x v="7"/>
            <x v="8"/>
            <x v="9"/>
            <x v="10"/>
            <x v="11"/>
            <x v="12"/>
            <x v="13"/>
            <x v="14"/>
            <x v="15"/>
            <x v="16"/>
            <x v="17"/>
            <x v="18"/>
            <x v="19"/>
            <x v="20"/>
            <x v="21"/>
            <x v="22"/>
          </reference>
        </references>
      </pivotArea>
    </format>
    <format dxfId="5771">
      <pivotArea dataOnly="0" labelOnly="1" grandRow="1" outline="0" fieldPosition="0"/>
    </format>
    <format dxfId="5770">
      <pivotArea dataOnly="0" labelOnly="1" fieldPosition="0">
        <references count="2">
          <reference field="8" count="1" selected="0">
            <x v="10"/>
          </reference>
          <reference field="9" count="9">
            <x v="0"/>
            <x v="1"/>
            <x v="2"/>
            <x v="3"/>
            <x v="4"/>
            <x v="6"/>
            <x v="7"/>
            <x v="9"/>
            <x v="11"/>
          </reference>
        </references>
      </pivotArea>
    </format>
    <format dxfId="5769">
      <pivotArea dataOnly="0" labelOnly="1" fieldPosition="0">
        <references count="2">
          <reference field="8" count="1" selected="0">
            <x v="16"/>
          </reference>
          <reference field="9" count="11">
            <x v="0"/>
            <x v="1"/>
            <x v="2"/>
            <x v="3"/>
            <x v="4"/>
            <x v="5"/>
            <x v="6"/>
            <x v="8"/>
            <x v="9"/>
            <x v="10"/>
            <x v="11"/>
          </reference>
        </references>
      </pivotArea>
    </format>
    <format dxfId="5768">
      <pivotArea dataOnly="0" labelOnly="1" fieldPosition="0">
        <references count="2">
          <reference field="8" count="1" selected="0">
            <x v="1"/>
          </reference>
          <reference field="9" count="12">
            <x v="0"/>
            <x v="1"/>
            <x v="2"/>
            <x v="3"/>
            <x v="4"/>
            <x v="5"/>
            <x v="6"/>
            <x v="7"/>
            <x v="8"/>
            <x v="9"/>
            <x v="11"/>
            <x v="13"/>
          </reference>
        </references>
      </pivotArea>
    </format>
    <format dxfId="5767">
      <pivotArea dataOnly="0" labelOnly="1" fieldPosition="0">
        <references count="2">
          <reference field="8" count="1" selected="0">
            <x v="2"/>
          </reference>
          <reference field="9" count="11">
            <x v="0"/>
            <x v="1"/>
            <x v="2"/>
            <x v="3"/>
            <x v="4"/>
            <x v="6"/>
            <x v="7"/>
            <x v="8"/>
            <x v="10"/>
            <x v="11"/>
            <x v="12"/>
          </reference>
        </references>
      </pivotArea>
    </format>
    <format dxfId="5766">
      <pivotArea dataOnly="0" labelOnly="1" fieldPosition="0">
        <references count="2">
          <reference field="8" count="1" selected="0">
            <x v="3"/>
          </reference>
          <reference field="9" count="11">
            <x v="0"/>
            <x v="1"/>
            <x v="2"/>
            <x v="3"/>
            <x v="4"/>
            <x v="5"/>
            <x v="6"/>
            <x v="8"/>
            <x v="9"/>
            <x v="10"/>
            <x v="11"/>
          </reference>
        </references>
      </pivotArea>
    </format>
    <format dxfId="5765">
      <pivotArea dataOnly="0" labelOnly="1" fieldPosition="0">
        <references count="2">
          <reference field="8" count="1" selected="0">
            <x v="11"/>
          </reference>
          <reference field="9" count="8">
            <x v="0"/>
            <x v="1"/>
            <x v="2"/>
            <x v="3"/>
            <x v="4"/>
            <x v="6"/>
            <x v="7"/>
            <x v="9"/>
          </reference>
        </references>
      </pivotArea>
    </format>
    <format dxfId="5764">
      <pivotArea dataOnly="0" labelOnly="1" fieldPosition="0">
        <references count="2">
          <reference field="8" count="1" selected="0">
            <x v="17"/>
          </reference>
          <reference field="9" count="8">
            <x v="1"/>
            <x v="2"/>
            <x v="4"/>
            <x v="5"/>
            <x v="7"/>
            <x v="8"/>
            <x v="9"/>
            <x v="10"/>
          </reference>
        </references>
      </pivotArea>
    </format>
    <format dxfId="5763">
      <pivotArea dataOnly="0" labelOnly="1" fieldPosition="0">
        <references count="2">
          <reference field="8" count="1" selected="0">
            <x v="8"/>
          </reference>
          <reference field="9" count="10">
            <x v="0"/>
            <x v="2"/>
            <x v="3"/>
            <x v="4"/>
            <x v="5"/>
            <x v="6"/>
            <x v="7"/>
            <x v="8"/>
            <x v="9"/>
            <x v="10"/>
          </reference>
        </references>
      </pivotArea>
    </format>
    <format dxfId="5762">
      <pivotArea dataOnly="0" labelOnly="1" fieldPosition="0">
        <references count="2">
          <reference field="8" count="1" selected="0">
            <x v="9"/>
          </reference>
          <reference field="9" count="11">
            <x v="0"/>
            <x v="1"/>
            <x v="2"/>
            <x v="3"/>
            <x v="4"/>
            <x v="5"/>
            <x v="6"/>
            <x v="7"/>
            <x v="8"/>
            <x v="9"/>
            <x v="11"/>
          </reference>
        </references>
      </pivotArea>
    </format>
    <format dxfId="5761">
      <pivotArea dataOnly="0" labelOnly="1" fieldPosition="0">
        <references count="2">
          <reference field="8" count="1" selected="0">
            <x v="15"/>
          </reference>
          <reference field="9" count="12">
            <x v="0"/>
            <x v="1"/>
            <x v="2"/>
            <x v="3"/>
            <x v="4"/>
            <x v="5"/>
            <x v="6"/>
            <x v="7"/>
            <x v="8"/>
            <x v="9"/>
            <x v="10"/>
            <x v="11"/>
          </reference>
        </references>
      </pivotArea>
    </format>
    <format dxfId="5760">
      <pivotArea dataOnly="0" labelOnly="1" fieldPosition="0">
        <references count="2">
          <reference field="8" count="1" selected="0">
            <x v="21"/>
          </reference>
          <reference field="9" count="10">
            <x v="0"/>
            <x v="1"/>
            <x v="2"/>
            <x v="3"/>
            <x v="4"/>
            <x v="5"/>
            <x v="7"/>
            <x v="8"/>
            <x v="9"/>
            <x v="10"/>
          </reference>
        </references>
      </pivotArea>
    </format>
    <format dxfId="5759">
      <pivotArea dataOnly="0" labelOnly="1" fieldPosition="0">
        <references count="2">
          <reference field="8" count="1" selected="0">
            <x v="4"/>
          </reference>
          <reference field="9" count="10">
            <x v="0"/>
            <x v="1"/>
            <x v="2"/>
            <x v="3"/>
            <x v="4"/>
            <x v="6"/>
            <x v="7"/>
            <x v="8"/>
            <x v="10"/>
            <x v="11"/>
          </reference>
        </references>
      </pivotArea>
    </format>
    <format dxfId="5758">
      <pivotArea dataOnly="0" labelOnly="1" fieldPosition="0">
        <references count="2">
          <reference field="8" count="1" selected="0">
            <x v="5"/>
          </reference>
          <reference field="9" count="11">
            <x v="0"/>
            <x v="2"/>
            <x v="3"/>
            <x v="4"/>
            <x v="5"/>
            <x v="6"/>
            <x v="7"/>
            <x v="8"/>
            <x v="9"/>
            <x v="10"/>
            <x v="11"/>
          </reference>
        </references>
      </pivotArea>
    </format>
    <format dxfId="5757">
      <pivotArea dataOnly="0" labelOnly="1" fieldPosition="0">
        <references count="2">
          <reference field="8" count="1" selected="0">
            <x v="12"/>
          </reference>
          <reference field="9" count="11">
            <x v="0"/>
            <x v="1"/>
            <x v="3"/>
            <x v="4"/>
            <x v="5"/>
            <x v="6"/>
            <x v="7"/>
            <x v="8"/>
            <x v="9"/>
            <x v="10"/>
            <x v="11"/>
          </reference>
        </references>
      </pivotArea>
    </format>
    <format dxfId="5756">
      <pivotArea dataOnly="0" labelOnly="1" fieldPosition="0">
        <references count="2">
          <reference field="8" count="1" selected="0">
            <x v="13"/>
          </reference>
          <reference field="9" count="11">
            <x v="0"/>
            <x v="1"/>
            <x v="2"/>
            <x v="3"/>
            <x v="4"/>
            <x v="5"/>
            <x v="6"/>
            <x v="7"/>
            <x v="8"/>
            <x v="9"/>
            <x v="10"/>
          </reference>
        </references>
      </pivotArea>
    </format>
    <format dxfId="5755">
      <pivotArea dataOnly="0" labelOnly="1" fieldPosition="0">
        <references count="2">
          <reference field="8" count="1" selected="0">
            <x v="18"/>
          </reference>
          <reference field="9" count="10">
            <x v="0"/>
            <x v="1"/>
            <x v="2"/>
            <x v="3"/>
            <x v="5"/>
            <x v="6"/>
            <x v="7"/>
            <x v="8"/>
            <x v="10"/>
            <x v="11"/>
          </reference>
        </references>
      </pivotArea>
    </format>
    <format dxfId="5754">
      <pivotArea dataOnly="0" labelOnly="1" fieldPosition="0">
        <references count="2">
          <reference field="8" count="1" selected="0">
            <x v="19"/>
          </reference>
          <reference field="9" count="8">
            <x v="0"/>
            <x v="2"/>
            <x v="4"/>
            <x v="5"/>
            <x v="6"/>
            <x v="7"/>
            <x v="8"/>
            <x v="9"/>
          </reference>
        </references>
      </pivotArea>
    </format>
    <format dxfId="5753">
      <pivotArea dataOnly="0" labelOnly="1" fieldPosition="0">
        <references count="2">
          <reference field="8" count="1" selected="0">
            <x v="6"/>
          </reference>
          <reference field="9" count="12">
            <x v="0"/>
            <x v="1"/>
            <x v="2"/>
            <x v="3"/>
            <x v="4"/>
            <x v="5"/>
            <x v="6"/>
            <x v="7"/>
            <x v="8"/>
            <x v="9"/>
            <x v="10"/>
            <x v="11"/>
          </reference>
        </references>
      </pivotArea>
    </format>
    <format dxfId="5752">
      <pivotArea dataOnly="0" labelOnly="1" fieldPosition="0">
        <references count="2">
          <reference field="8" count="1" selected="0">
            <x v="7"/>
          </reference>
          <reference field="9" count="10">
            <x v="1"/>
            <x v="2"/>
            <x v="3"/>
            <x v="4"/>
            <x v="5"/>
            <x v="6"/>
            <x v="7"/>
            <x v="8"/>
            <x v="9"/>
            <x v="11"/>
          </reference>
        </references>
      </pivotArea>
    </format>
    <format dxfId="5751">
      <pivotArea dataOnly="0" labelOnly="1" fieldPosition="0">
        <references count="2">
          <reference field="8" count="1" selected="0">
            <x v="14"/>
          </reference>
          <reference field="9" count="11">
            <x v="0"/>
            <x v="1"/>
            <x v="2"/>
            <x v="3"/>
            <x v="4"/>
            <x v="5"/>
            <x v="6"/>
            <x v="7"/>
            <x v="8"/>
            <x v="9"/>
            <x v="10"/>
          </reference>
        </references>
      </pivotArea>
    </format>
    <format dxfId="5750">
      <pivotArea dataOnly="0" labelOnly="1" fieldPosition="0">
        <references count="2">
          <reference field="8" count="1" selected="0">
            <x v="22"/>
          </reference>
          <reference field="9" count="6">
            <x v="2"/>
            <x v="4"/>
            <x v="5"/>
            <x v="7"/>
            <x v="8"/>
            <x v="9"/>
          </reference>
        </references>
      </pivotArea>
    </format>
    <format dxfId="5749">
      <pivotArea dataOnly="0" labelOnly="1" fieldPosition="0">
        <references count="2">
          <reference field="8" count="1" selected="0">
            <x v="20"/>
          </reference>
          <reference field="9" count="9">
            <x v="0"/>
            <x v="2"/>
            <x v="3"/>
            <x v="4"/>
            <x v="5"/>
            <x v="6"/>
            <x v="7"/>
            <x v="8"/>
            <x v="10"/>
          </reference>
        </references>
      </pivotArea>
    </format>
    <format dxfId="5748">
      <pivotArea dataOnly="0" labelOnly="1" outline="0" axis="axisValues" fieldPosition="0"/>
    </format>
    <format dxfId="5747">
      <pivotArea outline="0" collapsedLevelsAreSubtotals="1" fieldPosition="0"/>
    </format>
    <format dxfId="5746">
      <pivotArea dataOnly="0" labelOnly="1" outline="0" fieldPosition="0">
        <references count="1">
          <reference field="6" count="1">
            <x v="0"/>
          </reference>
        </references>
      </pivotArea>
    </format>
    <format dxfId="5745">
      <pivotArea dataOnly="0" labelOnly="1" outline="0" axis="axisValues" fieldPosition="0"/>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CD069E-EDFB-4BF2-93A8-F357D4B07CD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4:C29" firstHeaderRow="1" firstDataRow="1" firstDataCol="1" rowPageCount="1" colPageCount="1"/>
  <pivotFields count="22">
    <pivotField showAll="0"/>
    <pivotField showAll="0"/>
    <pivotField showAll="0"/>
    <pivotField showAll="0"/>
    <pivotField showAll="0"/>
    <pivotField showAll="0"/>
    <pivotField axis="axisPage" showAll="0">
      <items count="6">
        <item x="0"/>
        <item x="1"/>
        <item x="3"/>
        <item x="2"/>
        <item x="4"/>
        <item t="default"/>
      </items>
    </pivotField>
    <pivotField showAll="0"/>
    <pivotField showAll="0"/>
    <pivotField axis="axisRow" dataField="1" showAll="0">
      <items count="16">
        <item x="5"/>
        <item x="3"/>
        <item x="7"/>
        <item x="10"/>
        <item x="0"/>
        <item x="1"/>
        <item x="11"/>
        <item x="8"/>
        <item x="4"/>
        <item x="2"/>
        <item x="9"/>
        <item x="6"/>
        <item x="14"/>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5">
    <i>
      <x/>
    </i>
    <i>
      <x v="1"/>
    </i>
    <i>
      <x v="2"/>
    </i>
    <i>
      <x v="3"/>
    </i>
    <i>
      <x v="4"/>
    </i>
    <i>
      <x v="5"/>
    </i>
    <i>
      <x v="6"/>
    </i>
    <i>
      <x v="7"/>
    </i>
    <i>
      <x v="8"/>
    </i>
    <i>
      <x v="9"/>
    </i>
    <i>
      <x v="10"/>
    </i>
    <i>
      <x v="11"/>
    </i>
    <i>
      <x v="12"/>
    </i>
    <i>
      <x v="13"/>
    </i>
    <i t="grand">
      <x/>
    </i>
  </rowItems>
  <colItems count="1">
    <i/>
  </colItems>
  <pageFields count="1">
    <pageField fld="6" item="0" hier="-1"/>
  </pageFields>
  <dataFields count="1">
    <dataField name="Count of ANNUAL" fld="9" subtotal="count" baseField="0" baseItem="0"/>
  </dataFields>
  <formats count="1">
    <format dxfId="5776">
      <pivotArea dataOnly="0"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273D75-AF4F-4AF9-BE31-C3F7C7A3ABB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8" firstHeaderRow="1" firstDataRow="1" firstDataCol="1"/>
  <pivotFields count="22">
    <pivotField showAll="0"/>
    <pivotField showAll="0"/>
    <pivotField showAll="0"/>
    <pivotField showAll="0"/>
    <pivotField showAll="0"/>
    <pivotField showAll="0"/>
    <pivotField axis="axisRow" dataField="1" showAll="0">
      <items count="6">
        <item x="0"/>
        <item x="1"/>
        <item x="3"/>
        <item x="2"/>
        <item x="4"/>
        <item t="default"/>
      </items>
    </pivotField>
    <pivotField showAll="0"/>
    <pivotField showAll="0"/>
    <pivotField showAll="0">
      <items count="16">
        <item x="5"/>
        <item x="3"/>
        <item x="7"/>
        <item x="10"/>
        <item x="0"/>
        <item x="1"/>
        <item x="11"/>
        <item x="8"/>
        <item x="4"/>
        <item x="2"/>
        <item x="9"/>
        <item x="6"/>
        <item x="14"/>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Items count="1">
    <i/>
  </colItems>
  <dataFields count="1">
    <dataField name="Count of STATUS- (ACTIVE, CANCELLED, ON HOLD)" fld="6" subtotal="count" baseField="0" baseItem="0"/>
  </dataFields>
  <formats count="1">
    <format dxfId="577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D2C7A0-0D82-455D-B871-4E397EEB2E51}" name="PivotTable1" cacheId="2" applyNumberFormats="0" applyBorderFormats="0" applyFontFormats="0" applyPatternFormats="0" applyAlignmentFormats="0" applyWidthHeightFormats="1" dataCaption="Values" updatedVersion="8" minRefreshableVersion="3" useAutoFormatting="1" rowGrandTotals="0" itemPrintTitles="1" createdVersion="4" indent="0" compact="0" compactData="0" gridDropZones="1" multipleFieldFilters="0">
  <location ref="A3:I513" firstHeaderRow="2" firstDataRow="2" firstDataCol="3"/>
  <pivotFields count="11">
    <pivotField axis="axisRow" compact="0" outline="0" showAll="0" sortType="ascending" defaultSubtotal="0">
      <items count="5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n="31 Bastion Square2"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s>
    </pivotField>
    <pivotField compact="0" outline="0" showAll="0" defaultSubtotal="0"/>
    <pivotField compact="0" outline="0" showAll="0"/>
    <pivotField compact="0" outline="0" showAll="0"/>
    <pivotField compact="0" outline="0" showAll="0"/>
    <pivotField compact="0" outline="0" showAll="0" defaultSubtotal="0"/>
    <pivotField compact="0" outline="0" multipleItemSelectionAllowed="1" showAll="0"/>
    <pivotField axis="axisRow" compact="0" outline="0" showAll="0" sortType="ascending" defaultSubtotal="0">
      <items count="439">
        <item x="101"/>
        <item x="54"/>
        <item x="386"/>
        <item x="232"/>
        <item x="115"/>
        <item x="227"/>
        <item x="44"/>
        <item x="231"/>
        <item x="412"/>
        <item x="375"/>
        <item x="164"/>
        <item x="153"/>
        <item x="250"/>
        <item x="143"/>
        <item x="292"/>
        <item x="199"/>
        <item x="214"/>
        <item x="268"/>
        <item x="34"/>
        <item x="343"/>
        <item x="394"/>
        <item x="229"/>
        <item x="148"/>
        <item x="263"/>
        <item x="23"/>
        <item x="19"/>
        <item x="138"/>
        <item x="141"/>
        <item x="140"/>
        <item x="228"/>
        <item x="57"/>
        <item x="92"/>
        <item x="287"/>
        <item x="142"/>
        <item x="71"/>
        <item x="20"/>
        <item x="127"/>
        <item x="289"/>
        <item x="298"/>
        <item x="256"/>
        <item x="382"/>
        <item x="269"/>
        <item x="45"/>
        <item x="50"/>
        <item x="403"/>
        <item x="80"/>
        <item x="198"/>
        <item x="83"/>
        <item x="88"/>
        <item x="130"/>
        <item x="126"/>
        <item x="58"/>
        <item x="388"/>
        <item x="280"/>
        <item x="5"/>
        <item x="136"/>
        <item x="304"/>
        <item x="348"/>
        <item x="243"/>
        <item x="306"/>
        <item x="376"/>
        <item x="195"/>
        <item x="201"/>
        <item x="165"/>
        <item x="166"/>
        <item x="431"/>
        <item x="105"/>
        <item x="61"/>
        <item x="14"/>
        <item x="66"/>
        <item x="192"/>
        <item x="158"/>
        <item x="240"/>
        <item x="291"/>
        <item x="194"/>
        <item x="12"/>
        <item x="273"/>
        <item x="107"/>
        <item x="112"/>
        <item x="174"/>
        <item x="246"/>
        <item x="179"/>
        <item x="85"/>
        <item x="312"/>
        <item x="82"/>
        <item x="177"/>
        <item x="17"/>
        <item x="361"/>
        <item x="402"/>
        <item x="38"/>
        <item x="238"/>
        <item x="190"/>
        <item x="93"/>
        <item x="46"/>
        <item x="55"/>
        <item x="63"/>
        <item x="349"/>
        <item x="362"/>
        <item x="359"/>
        <item x="147"/>
        <item x="155"/>
        <item x="252"/>
        <item x="36"/>
        <item x="264"/>
        <item x="160"/>
        <item x="159"/>
        <item x="372"/>
        <item x="186"/>
        <item x="100"/>
        <item x="68"/>
        <item x="237"/>
        <item x="327"/>
        <item x="49"/>
        <item x="65"/>
        <item x="131"/>
        <item x="7"/>
        <item x="436"/>
        <item x="266"/>
        <item x="374"/>
        <item x="426"/>
        <item x="421"/>
        <item x="429"/>
        <item x="4"/>
        <item x="219"/>
        <item x="425"/>
        <item x="180"/>
        <item x="150"/>
        <item x="72"/>
        <item x="196"/>
        <item x="70"/>
        <item x="432"/>
        <item x="294"/>
        <item x="241"/>
        <item x="42"/>
        <item x="416"/>
        <item x="437"/>
        <item x="404"/>
        <item x="209"/>
        <item x="168"/>
        <item x="430"/>
        <item x="319"/>
        <item x="106"/>
        <item x="305"/>
        <item x="175"/>
        <item x="74"/>
        <item x="356"/>
        <item x="428"/>
        <item x="189"/>
        <item x="222"/>
        <item x="37"/>
        <item x="124"/>
        <item x="122"/>
        <item x="387"/>
        <item x="354"/>
        <item x="370"/>
        <item x="315"/>
        <item x="311"/>
        <item x="64"/>
        <item x="84"/>
        <item x="223"/>
        <item x="91"/>
        <item x="75"/>
        <item x="212"/>
        <item x="43"/>
        <item x="96"/>
        <item x="381"/>
        <item x="424"/>
        <item x="215"/>
        <item x="438"/>
        <item x="245"/>
        <item x="188"/>
        <item x="365"/>
        <item x="310"/>
        <item x="32"/>
        <item x="56"/>
        <item x="185"/>
        <item x="205"/>
        <item x="391"/>
        <item x="239"/>
        <item x="244"/>
        <item x="251"/>
        <item x="213"/>
        <item x="30"/>
        <item x="326"/>
        <item x="258"/>
        <item x="257"/>
        <item x="427"/>
        <item x="270"/>
        <item x="220"/>
        <item x="31"/>
        <item x="197"/>
        <item x="110"/>
        <item x="325"/>
        <item x="389"/>
        <item x="383"/>
        <item x="406"/>
        <item x="116"/>
        <item x="95"/>
        <item x="108"/>
        <item x="320"/>
        <item x="235"/>
        <item x="395"/>
        <item x="410"/>
        <item x="120"/>
        <item x="363"/>
        <item x="135"/>
        <item x="134"/>
        <item x="366"/>
        <item x="364"/>
        <item x="405"/>
        <item x="318"/>
        <item x="275"/>
        <item x="301"/>
        <item x="377"/>
        <item x="99"/>
        <item x="407"/>
        <item x="317"/>
        <item x="224"/>
        <item x="193"/>
        <item x="79"/>
        <item x="6"/>
        <item x="176"/>
        <item x="171"/>
        <item x="29"/>
        <item x="334"/>
        <item x="233"/>
        <item x="350"/>
        <item x="328"/>
        <item x="211"/>
        <item x="342"/>
        <item x="255"/>
        <item x="117"/>
        <item x="157"/>
        <item x="137"/>
        <item x="297"/>
        <item x="208"/>
        <item x="277"/>
        <item x="184"/>
        <item x="204"/>
        <item x="102"/>
        <item x="81"/>
        <item x="253"/>
        <item x="393"/>
        <item x="226"/>
        <item x="183"/>
        <item x="146"/>
        <item x="210"/>
        <item x="21"/>
        <item x="242"/>
        <item x="265"/>
        <item x="282"/>
        <item x="353"/>
        <item x="86"/>
        <item x="73"/>
        <item x="302"/>
        <item x="296"/>
        <item x="332"/>
        <item x="207"/>
        <item x="369"/>
        <item x="154"/>
        <item x="358"/>
        <item x="314"/>
        <item x="225"/>
        <item x="109"/>
        <item x="203"/>
        <item x="380"/>
        <item x="283"/>
        <item x="288"/>
        <item x="178"/>
        <item x="313"/>
        <item x="329"/>
        <item x="414"/>
        <item x="167"/>
        <item x="346"/>
        <item x="172"/>
        <item x="76"/>
        <item x="324"/>
        <item x="433"/>
        <item x="321"/>
        <item x="434"/>
        <item x="156"/>
        <item x="254"/>
        <item x="119"/>
        <item x="28"/>
        <item x="200"/>
        <item x="399"/>
        <item x="338"/>
        <item x="125"/>
        <item x="308"/>
        <item x="161"/>
        <item x="417"/>
        <item x="316"/>
        <item x="400"/>
        <item x="279"/>
        <item x="216"/>
        <item x="396"/>
        <item x="259"/>
        <item x="218"/>
        <item x="378"/>
        <item x="435"/>
        <item x="123"/>
        <item x="52"/>
        <item x="2"/>
        <item x="26"/>
        <item x="330"/>
        <item x="344"/>
        <item x="22"/>
        <item x="11"/>
        <item x="69"/>
        <item x="87"/>
        <item x="60"/>
        <item x="299"/>
        <item x="18"/>
        <item x="234"/>
        <item x="132"/>
        <item x="357"/>
        <item x="128"/>
        <item x="59"/>
        <item x="345"/>
        <item x="133"/>
        <item x="40"/>
        <item x="15"/>
        <item x="390"/>
        <item x="341"/>
        <item x="145"/>
        <item x="16"/>
        <item x="67"/>
        <item x="322"/>
        <item x="337"/>
        <item x="260"/>
        <item x="173"/>
        <item x="418"/>
        <item x="10"/>
        <item x="333"/>
        <item x="397"/>
        <item x="278"/>
        <item x="415"/>
        <item x="371"/>
        <item x="323"/>
        <item x="53"/>
        <item x="3"/>
        <item x="104"/>
        <item x="355"/>
        <item x="340"/>
        <item x="77"/>
        <item x="290"/>
        <item x="0"/>
        <item x="335"/>
        <item x="170"/>
        <item x="94"/>
        <item x="336"/>
        <item x="221"/>
        <item x="139"/>
        <item x="144"/>
        <item x="51"/>
        <item x="419"/>
        <item x="272"/>
        <item x="78"/>
        <item x="39"/>
        <item x="163"/>
        <item x="181"/>
        <item x="9"/>
        <item x="398"/>
        <item x="401"/>
        <item x="151"/>
        <item x="262"/>
        <item x="113"/>
        <item x="62"/>
        <item x="152"/>
        <item x="187"/>
        <item x="331"/>
        <item x="303"/>
        <item x="162"/>
        <item x="236"/>
        <item x="285"/>
        <item x="339"/>
        <item x="97"/>
        <item x="261"/>
        <item x="352"/>
        <item x="271"/>
        <item x="191"/>
        <item x="409"/>
        <item x="35"/>
        <item x="267"/>
        <item x="295"/>
        <item x="24"/>
        <item x="392"/>
        <item x="111"/>
        <item x="129"/>
        <item x="276"/>
        <item x="8"/>
        <item x="422"/>
        <item x="121"/>
        <item x="423"/>
        <item x="351"/>
        <item x="41"/>
        <item x="33"/>
        <item x="247"/>
        <item x="420"/>
        <item x="90"/>
        <item x="300"/>
        <item x="281"/>
        <item x="274"/>
        <item x="408"/>
        <item x="347"/>
        <item x="89"/>
        <item x="368"/>
        <item x="47"/>
        <item x="373"/>
        <item x="249"/>
        <item x="360"/>
        <item x="385"/>
        <item x="286"/>
        <item x="114"/>
        <item x="1"/>
        <item x="384"/>
        <item x="293"/>
        <item x="248"/>
        <item x="307"/>
        <item x="48"/>
        <item x="411"/>
        <item x="217"/>
        <item x="149"/>
        <item x="182"/>
        <item x="413"/>
        <item x="284"/>
        <item x="230"/>
        <item x="27"/>
        <item x="25"/>
        <item x="103"/>
        <item x="367"/>
        <item x="379"/>
        <item x="98"/>
        <item x="309"/>
        <item x="206"/>
        <item x="169"/>
        <item x="118"/>
        <item x="13"/>
        <item x="202"/>
      </items>
    </pivotField>
    <pivotField axis="axisRow" compact="0" outline="0" showAll="0" defaultSubtotal="0">
      <items count="21">
        <item x="20"/>
        <item x="0"/>
        <item x="7"/>
        <item x="15"/>
        <item x="2"/>
        <item x="10"/>
        <item x="6"/>
        <item x="8"/>
        <item x="9"/>
        <item x="12"/>
        <item x="13"/>
        <item x="16"/>
        <item x="17"/>
        <item x="18"/>
        <item x="1"/>
        <item x="4"/>
        <item x="14"/>
        <item x="3"/>
        <item x="5"/>
        <item x="11"/>
        <item x="19"/>
      </items>
    </pivotField>
    <pivotField compact="0" outline="0" showAll="0"/>
    <pivotField compact="0" outline="0" showAll="0"/>
  </pivotFields>
  <rowFields count="3">
    <field x="7"/>
    <field x="8"/>
    <field x="0"/>
  </rowFields>
  <rowItems count="509">
    <i>
      <x/>
      <x v="12"/>
      <x v="114"/>
    </i>
    <i>
      <x v="1"/>
      <x v="15"/>
      <x v="57"/>
    </i>
    <i>
      <x v="2"/>
      <x v="5"/>
      <x v="444"/>
    </i>
    <i>
      <x v="3"/>
      <x v="19"/>
      <x v="263"/>
    </i>
    <i>
      <x v="4"/>
      <x v="9"/>
      <x v="129"/>
    </i>
    <i>
      <x v="5"/>
      <x v="19"/>
      <x v="258"/>
    </i>
    <i>
      <x v="6"/>
      <x v="15"/>
      <x v="47"/>
    </i>
    <i>
      <x v="7"/>
      <x v="19"/>
      <x v="262"/>
    </i>
    <i>
      <x v="8"/>
      <x v="5"/>
      <x v="474"/>
    </i>
    <i>
      <x v="9"/>
      <x v="5"/>
      <x v="433"/>
    </i>
    <i>
      <x v="10"/>
      <x v="5"/>
      <x v="182"/>
    </i>
    <i>
      <x v="11"/>
      <x v="6"/>
      <x v="171"/>
    </i>
    <i>
      <x v="12"/>
      <x v="14"/>
      <x v="282"/>
    </i>
    <i>
      <x v="13"/>
      <x v="12"/>
      <x v="159"/>
    </i>
    <i>
      <x v="14"/>
      <x v="15"/>
      <x v="335"/>
    </i>
    <i>
      <x v="15"/>
      <x v="15"/>
      <x v="225"/>
    </i>
    <i>
      <x v="16"/>
      <x v="15"/>
      <x v="244"/>
    </i>
    <i>
      <x v="17"/>
      <x v="15"/>
      <x v="307"/>
    </i>
    <i>
      <x v="18"/>
      <x v="9"/>
      <x v="36"/>
    </i>
    <i>
      <x v="19"/>
      <x v="5"/>
      <x v="396"/>
    </i>
    <i>
      <x v="20"/>
      <x v="6"/>
      <x v="453"/>
    </i>
    <i>
      <x v="21"/>
      <x v="15"/>
      <x v="260"/>
    </i>
    <i>
      <x v="22"/>
      <x v="12"/>
      <x v="164"/>
    </i>
    <i>
      <x v="23"/>
      <x v="7"/>
      <x v="300"/>
    </i>
    <i>
      <x v="24"/>
      <x v="15"/>
      <x v="23"/>
    </i>
    <i>
      <x v="25"/>
      <x v="18"/>
      <x v="19"/>
    </i>
    <i>
      <x v="26"/>
      <x v="9"/>
      <x v="154"/>
    </i>
    <i>
      <x v="27"/>
      <x v="12"/>
      <x v="157"/>
    </i>
    <i>
      <x v="28"/>
      <x v="12"/>
      <x v="156"/>
    </i>
    <i>
      <x v="29"/>
      <x v="12"/>
      <x v="259"/>
    </i>
    <i>
      <x v="30"/>
      <x v="9"/>
      <x v="60"/>
    </i>
    <i>
      <x v="31"/>
      <x v="15"/>
      <x v="101"/>
    </i>
    <i>
      <x v="32"/>
      <x v="7"/>
      <x v="330"/>
    </i>
    <i>
      <x v="33"/>
      <x v="12"/>
      <x v="158"/>
    </i>
    <i>
      <x v="34"/>
      <x v="12"/>
      <x v="74"/>
    </i>
    <i>
      <x v="35"/>
      <x v="19"/>
      <x v="20"/>
    </i>
    <i>
      <x v="36"/>
      <x v="15"/>
      <x v="142"/>
    </i>
    <i>
      <x v="37"/>
      <x v="9"/>
      <x v="332"/>
    </i>
    <i>
      <x v="38"/>
      <x v="9"/>
      <x v="342"/>
    </i>
    <i>
      <x v="39"/>
      <x v="15"/>
      <x v="292"/>
    </i>
    <i>
      <x v="40"/>
      <x v="13"/>
      <x v="440"/>
    </i>
    <i>
      <x v="41"/>
      <x v="15"/>
      <x v="309"/>
    </i>
    <i>
      <x v="42"/>
      <x v="12"/>
      <x v="48"/>
    </i>
    <i>
      <x v="43"/>
      <x v="5"/>
      <x v="53"/>
    </i>
    <i>
      <x v="44"/>
      <x v="5"/>
      <x v="465"/>
    </i>
    <i>
      <x v="45"/>
      <x v="5"/>
      <x v="84"/>
    </i>
    <i>
      <x v="46"/>
      <x v="12"/>
      <x v="224"/>
    </i>
    <i>
      <x v="47"/>
      <x v="5"/>
      <x v="87"/>
    </i>
    <i r="2">
      <x v="95"/>
    </i>
    <i>
      <x v="48"/>
      <x v="9"/>
      <x v="97"/>
    </i>
    <i>
      <x v="49"/>
      <x v="6"/>
      <x v="145"/>
    </i>
    <i>
      <x v="50"/>
      <x v="12"/>
      <x v="141"/>
    </i>
    <i>
      <x v="51"/>
      <x v="9"/>
      <x v="61"/>
    </i>
    <i>
      <x v="52"/>
      <x v="7"/>
      <x v="446"/>
    </i>
    <i>
      <x v="53"/>
      <x v="7"/>
      <x v="322"/>
    </i>
    <i>
      <x v="54"/>
      <x v="15"/>
      <x v="5"/>
    </i>
    <i>
      <x v="55"/>
      <x v="15"/>
      <x v="152"/>
    </i>
    <i>
      <x v="56"/>
      <x v="15"/>
      <x v="348"/>
    </i>
    <i>
      <x v="57"/>
      <x v="5"/>
      <x v="401"/>
    </i>
    <i>
      <x v="58"/>
      <x v="12"/>
      <x v="275"/>
    </i>
    <i>
      <x v="59"/>
      <x v="15"/>
      <x v="350"/>
    </i>
    <i>
      <x v="60"/>
      <x v="19"/>
      <x v="434"/>
    </i>
    <i>
      <x v="61"/>
      <x v="12"/>
      <x v="220"/>
    </i>
    <i>
      <x v="62"/>
      <x v="12"/>
      <x v="227"/>
    </i>
    <i>
      <x v="63"/>
      <x v="9"/>
      <x v="183"/>
    </i>
    <i>
      <x v="64"/>
      <x v="12"/>
      <x v="184"/>
    </i>
    <i>
      <x v="65"/>
      <x v="5"/>
      <x v="496"/>
    </i>
    <i>
      <x v="66"/>
      <x v="5"/>
      <x v="118"/>
    </i>
    <i>
      <x v="67"/>
      <x v="15"/>
      <x v="64"/>
    </i>
    <i>
      <x v="68"/>
      <x v="6"/>
      <x v="14"/>
    </i>
    <i>
      <x v="69"/>
      <x v="9"/>
      <x v="69"/>
    </i>
    <i>
      <x v="70"/>
      <x v="15"/>
      <x v="216"/>
    </i>
    <i>
      <x v="71"/>
      <x v="9"/>
      <x v="176"/>
    </i>
    <i>
      <x v="72"/>
      <x v="6"/>
      <x v="271"/>
    </i>
    <i>
      <x v="73"/>
      <x v="6"/>
      <x v="334"/>
    </i>
    <i>
      <x v="74"/>
      <x v="12"/>
      <x v="219"/>
    </i>
    <i>
      <x v="75"/>
      <x v="15"/>
      <x v="12"/>
    </i>
    <i>
      <x v="76"/>
      <x v="12"/>
      <x v="314"/>
    </i>
    <i>
      <x v="77"/>
      <x v="9"/>
      <x v="120"/>
    </i>
    <i>
      <x v="78"/>
      <x v="9"/>
      <x v="126"/>
    </i>
    <i>
      <x v="79"/>
      <x v="12"/>
      <x v="194"/>
    </i>
    <i>
      <x v="80"/>
      <x v="12"/>
      <x v="278"/>
    </i>
    <i>
      <x v="81"/>
      <x v="15"/>
      <x v="199"/>
    </i>
    <i>
      <x v="82"/>
      <x v="15"/>
      <x v="92"/>
    </i>
    <i>
      <x v="83"/>
      <x v="13"/>
      <x v="356"/>
    </i>
    <i>
      <x v="84"/>
      <x v="5"/>
      <x v="86"/>
    </i>
    <i>
      <x v="85"/>
      <x v="12"/>
      <x v="197"/>
    </i>
    <i>
      <x v="86"/>
      <x v="5"/>
      <x v="17"/>
    </i>
    <i>
      <x v="87"/>
      <x v="5"/>
      <x v="414"/>
    </i>
    <i>
      <x v="88"/>
      <x v="5"/>
      <x v="464"/>
    </i>
    <i>
      <x v="89"/>
      <x v="15"/>
      <x v="41"/>
    </i>
    <i>
      <x v="90"/>
      <x v="9"/>
      <x v="269"/>
    </i>
    <i>
      <x v="91"/>
      <x v="12"/>
      <x v="214"/>
    </i>
    <i>
      <x v="92"/>
      <x v="12"/>
      <x v="102"/>
    </i>
    <i>
      <x v="93"/>
      <x v="9"/>
      <x v="49"/>
    </i>
    <i>
      <x v="94"/>
      <x v="5"/>
      <x v="58"/>
    </i>
    <i>
      <x v="95"/>
      <x v="19"/>
      <x v="66"/>
    </i>
    <i>
      <x v="96"/>
      <x v="11"/>
      <x v="402"/>
    </i>
    <i>
      <x v="97"/>
      <x v="11"/>
      <x v="417"/>
    </i>
    <i>
      <x v="98"/>
      <x v="11"/>
      <x v="412"/>
    </i>
    <i r="2">
      <x v="415"/>
    </i>
    <i>
      <x v="99"/>
      <x v="12"/>
      <x v="163"/>
    </i>
    <i>
      <x v="100"/>
      <x v="12"/>
      <x v="173"/>
    </i>
    <i>
      <x v="101"/>
      <x v="11"/>
      <x v="285"/>
    </i>
    <i>
      <x v="102"/>
      <x v="9"/>
      <x v="38"/>
    </i>
    <i>
      <x v="103"/>
      <x v="11"/>
      <x v="301"/>
    </i>
    <i r="2">
      <x v="302"/>
    </i>
    <i>
      <x v="104"/>
      <x v="3"/>
      <x v="178"/>
    </i>
    <i>
      <x v="105"/>
      <x v="9"/>
      <x v="177"/>
    </i>
    <i>
      <x v="106"/>
      <x v="19"/>
      <x v="429"/>
    </i>
    <i>
      <x v="107"/>
      <x v="12"/>
      <x v="210"/>
    </i>
    <i>
      <x v="108"/>
      <x v="13"/>
      <x v="112"/>
    </i>
    <i>
      <x v="109"/>
      <x v="9"/>
      <x v="71"/>
    </i>
    <i>
      <x v="110"/>
      <x v="19"/>
      <x v="268"/>
    </i>
    <i>
      <x v="111"/>
      <x v="9"/>
      <x v="374"/>
    </i>
    <i>
      <x v="112"/>
      <x v="2"/>
      <x v="52"/>
    </i>
    <i>
      <x v="113"/>
      <x v="9"/>
      <x v="68"/>
    </i>
    <i>
      <x v="114"/>
      <x v="5"/>
      <x v="146"/>
    </i>
    <i>
      <x v="115"/>
      <x v="18"/>
      <x v="7"/>
    </i>
    <i>
      <x v="116"/>
      <x v="17"/>
      <x v="502"/>
    </i>
    <i>
      <x v="117"/>
      <x v="14"/>
      <x v="305"/>
    </i>
    <i>
      <x v="118"/>
      <x v="11"/>
      <x v="432"/>
    </i>
    <i>
      <x v="119"/>
      <x v="17"/>
      <x v="490"/>
    </i>
    <i>
      <x v="120"/>
      <x v="17"/>
      <x v="484"/>
    </i>
    <i>
      <x v="121"/>
      <x v="17"/>
      <x v="493"/>
    </i>
    <i>
      <x v="122"/>
      <x v="17"/>
      <x v="4"/>
    </i>
    <i>
      <x v="123"/>
      <x v="17"/>
      <x v="249"/>
    </i>
    <i>
      <x v="124"/>
      <x v="17"/>
      <x v="489"/>
    </i>
    <i>
      <x v="125"/>
      <x v="15"/>
      <x v="200"/>
    </i>
    <i>
      <x v="126"/>
      <x v="9"/>
      <x v="167"/>
    </i>
    <i>
      <x v="127"/>
      <x v="15"/>
      <x v="75"/>
    </i>
    <i>
      <x v="128"/>
      <x v="12"/>
      <x v="222"/>
    </i>
    <i>
      <x v="129"/>
      <x v="7"/>
      <x v="73"/>
    </i>
    <i>
      <x v="130"/>
      <x v="17"/>
      <x v="497"/>
    </i>
    <i>
      <x v="131"/>
      <x v="1"/>
      <x v="337"/>
    </i>
    <i>
      <x v="132"/>
      <x v="19"/>
      <x v="272"/>
    </i>
    <i>
      <x v="133"/>
      <x v="9"/>
      <x v="45"/>
    </i>
    <i>
      <x v="134"/>
      <x v="17"/>
      <x v="479"/>
    </i>
    <i>
      <x v="135"/>
      <x v="17"/>
      <x v="503"/>
    </i>
    <i>
      <x v="136"/>
      <x v="19"/>
      <x v="466"/>
    </i>
    <i>
      <x v="137"/>
      <x v="17"/>
      <x v="238"/>
    </i>
    <i>
      <x v="138"/>
      <x v="13"/>
      <x v="186"/>
    </i>
    <i>
      <x v="139"/>
      <x v="17"/>
      <x v="494"/>
    </i>
    <i>
      <x v="140"/>
      <x v="13"/>
      <x v="363"/>
    </i>
    <i>
      <x v="141"/>
      <x v="13"/>
      <x v="119"/>
    </i>
    <i>
      <x v="142"/>
      <x v="13"/>
      <x v="349"/>
    </i>
    <i>
      <x v="143"/>
      <x v="9"/>
      <x v="195"/>
    </i>
    <i>
      <x v="144"/>
      <x v="5"/>
      <x v="78"/>
    </i>
    <i>
      <x v="145"/>
      <x v="11"/>
      <x v="409"/>
    </i>
    <i>
      <x v="146"/>
      <x v="17"/>
      <x v="492"/>
    </i>
    <i>
      <x v="147"/>
      <x v="12"/>
      <x v="213"/>
    </i>
    <i r="2">
      <x v="217"/>
    </i>
    <i>
      <x v="148"/>
      <x v="17"/>
      <x v="252"/>
    </i>
    <i>
      <x v="149"/>
      <x v="18"/>
      <x v="39"/>
    </i>
    <i r="2">
      <x v="40"/>
    </i>
    <i>
      <x v="150"/>
      <x v="6"/>
      <x v="139"/>
    </i>
    <i>
      <x v="151"/>
      <x v="6"/>
      <x v="137"/>
    </i>
    <i>
      <x v="152"/>
      <x v="13"/>
      <x v="445"/>
    </i>
    <i>
      <x v="153"/>
      <x v="19"/>
      <x v="407"/>
    </i>
    <i>
      <x v="154"/>
      <x v="13"/>
      <x v="427"/>
    </i>
    <i>
      <x v="155"/>
      <x v="13"/>
      <x v="359"/>
    </i>
    <i>
      <x v="156"/>
      <x v="9"/>
      <x v="355"/>
    </i>
    <i>
      <x v="157"/>
      <x v="6"/>
      <x v="67"/>
    </i>
    <i r="1">
      <x v="9"/>
      <x v="77"/>
    </i>
    <i>
      <x v="158"/>
      <x v="5"/>
      <x v="90"/>
    </i>
    <i>
      <x v="159"/>
      <x v="9"/>
      <x v="253"/>
    </i>
    <i>
      <x v="160"/>
      <x v="19"/>
      <x v="100"/>
    </i>
    <i>
      <x v="161"/>
      <x v="15"/>
      <x v="79"/>
    </i>
    <i>
      <x v="162"/>
      <x v="15"/>
      <x v="242"/>
    </i>
    <i>
      <x v="163"/>
      <x v="11"/>
      <x v="46"/>
    </i>
    <i>
      <x v="164"/>
      <x v="14"/>
      <x v="105"/>
    </i>
    <i r="2">
      <x v="106"/>
    </i>
    <i r="2">
      <x v="107"/>
    </i>
    <i r="2">
      <x v="108"/>
    </i>
    <i>
      <x v="165"/>
      <x v="13"/>
      <x v="439"/>
    </i>
    <i>
      <x v="166"/>
      <x v="17"/>
      <x v="488"/>
    </i>
    <i>
      <x v="167"/>
      <x v="17"/>
      <x v="245"/>
    </i>
    <i>
      <x v="168"/>
      <x v="17"/>
      <x v="506"/>
    </i>
    <i>
      <x v="169"/>
      <x v="11"/>
      <x v="277"/>
    </i>
    <i>
      <x v="170"/>
      <x v="12"/>
      <x v="212"/>
    </i>
    <i>
      <x v="171"/>
      <x v="16"/>
      <x v="422"/>
    </i>
    <i>
      <x v="172"/>
      <x v="5"/>
      <x v="354"/>
    </i>
    <i>
      <x v="173"/>
      <x v="16"/>
      <x v="33"/>
    </i>
    <i r="2">
      <x v="35"/>
    </i>
    <i>
      <x v="174"/>
      <x v="15"/>
      <x v="59"/>
    </i>
    <i>
      <x v="175"/>
      <x v="12"/>
      <x v="209"/>
    </i>
    <i>
      <x v="176"/>
      <x v="17"/>
      <x v="232"/>
    </i>
    <i>
      <x v="177"/>
      <x v="7"/>
      <x v="449"/>
    </i>
    <i>
      <x v="178"/>
      <x v="19"/>
      <x v="270"/>
    </i>
    <i>
      <x v="179"/>
      <x v="11"/>
      <x v="276"/>
    </i>
    <i>
      <x v="180"/>
      <x v="11"/>
      <x v="283"/>
    </i>
    <i>
      <x v="181"/>
      <x v="17"/>
      <x v="243"/>
    </i>
    <i>
      <x v="182"/>
      <x v="5"/>
      <x v="30"/>
    </i>
    <i>
      <x v="183"/>
      <x v="19"/>
      <x v="373"/>
    </i>
    <i>
      <x v="184"/>
      <x v="12"/>
      <x v="295"/>
    </i>
    <i>
      <x v="185"/>
      <x v="12"/>
      <x v="293"/>
    </i>
    <i>
      <x v="186"/>
      <x v="17"/>
      <x v="491"/>
    </i>
    <i>
      <x v="187"/>
      <x v="15"/>
      <x v="310"/>
    </i>
    <i r="2">
      <x v="311"/>
    </i>
    <i>
      <x v="188"/>
      <x v="17"/>
      <x v="250"/>
    </i>
    <i r="2">
      <x v="485"/>
    </i>
    <i>
      <x v="189"/>
      <x v="10"/>
      <x v="31"/>
    </i>
    <i>
      <x v="190"/>
      <x v="12"/>
      <x v="223"/>
    </i>
    <i>
      <x v="191"/>
      <x v="7"/>
      <x v="123"/>
    </i>
    <i>
      <x v="192"/>
      <x v="7"/>
      <x v="372"/>
    </i>
    <i>
      <x v="193"/>
      <x v="14"/>
      <x v="447"/>
    </i>
    <i>
      <x v="194"/>
      <x v="14"/>
      <x v="441"/>
    </i>
    <i>
      <x v="195"/>
      <x v="7"/>
      <x v="468"/>
    </i>
    <i>
      <x v="196"/>
      <x v="10"/>
      <x v="130"/>
    </i>
    <i>
      <x v="197"/>
      <x v="14"/>
      <x v="104"/>
    </i>
    <i r="2">
      <x v="113"/>
    </i>
    <i r="2">
      <x v="124"/>
    </i>
    <i>
      <x v="198"/>
      <x v="14"/>
      <x v="121"/>
    </i>
    <i>
      <x v="199"/>
      <x v="14"/>
      <x v="364"/>
    </i>
    <i>
      <x v="200"/>
      <x v="12"/>
      <x v="266"/>
    </i>
    <i>
      <x v="201"/>
      <x v="7"/>
      <x v="456"/>
    </i>
    <i>
      <x v="202"/>
      <x v="11"/>
      <x v="472"/>
    </i>
    <i>
      <x v="203"/>
      <x v="7"/>
      <x v="134"/>
    </i>
    <i>
      <x v="204"/>
      <x v="3"/>
      <x v="418"/>
    </i>
    <i>
      <x v="205"/>
      <x v="9"/>
      <x v="151"/>
    </i>
    <i>
      <x v="206"/>
      <x v="12"/>
      <x v="150"/>
    </i>
    <i>
      <x v="207"/>
      <x v="11"/>
      <x v="423"/>
    </i>
    <i>
      <x v="208"/>
      <x v="11"/>
      <x v="419"/>
    </i>
    <i>
      <x v="209"/>
      <x v="19"/>
      <x v="467"/>
    </i>
    <i>
      <x v="210"/>
      <x v="13"/>
      <x v="362"/>
    </i>
    <i>
      <x v="211"/>
      <x v="20"/>
      <x v="316"/>
    </i>
    <i>
      <x v="212"/>
      <x v="15"/>
      <x v="345"/>
    </i>
    <i>
      <x v="213"/>
      <x v="7"/>
      <x v="435"/>
    </i>
    <i>
      <x v="214"/>
      <x v="5"/>
      <x v="111"/>
    </i>
    <i>
      <x v="215"/>
      <x v="7"/>
      <x v="469"/>
    </i>
    <i>
      <x v="216"/>
      <x v="14"/>
      <x v="361"/>
    </i>
    <i>
      <x v="217"/>
      <x v="19"/>
      <x v="254"/>
    </i>
    <i>
      <x v="218"/>
      <x v="15"/>
      <x v="218"/>
    </i>
    <i>
      <x v="219"/>
      <x v="8"/>
      <x v="83"/>
    </i>
    <i>
      <x v="220"/>
      <x v="4"/>
      <x v="6"/>
    </i>
    <i>
      <x v="221"/>
      <x v="10"/>
      <x v="196"/>
    </i>
    <i>
      <x v="222"/>
      <x v="8"/>
      <x v="190"/>
    </i>
    <i>
      <x v="223"/>
      <x v="10"/>
      <x v="29"/>
    </i>
    <i>
      <x v="224"/>
      <x v="16"/>
      <x v="383"/>
    </i>
    <i>
      <x v="225"/>
      <x v="2"/>
      <x v="264"/>
    </i>
    <i>
      <x v="226"/>
      <x v="4"/>
      <x v="403"/>
    </i>
    <i>
      <x v="227"/>
      <x v="15"/>
      <x v="376"/>
    </i>
    <i>
      <x v="228"/>
      <x v="17"/>
      <x v="241"/>
    </i>
    <i>
      <x v="229"/>
      <x v="16"/>
      <x v="394"/>
    </i>
    <i>
      <x v="230"/>
      <x v="3"/>
      <x v="291"/>
    </i>
    <i>
      <x v="231"/>
      <x v="12"/>
      <x v="131"/>
    </i>
    <i>
      <x v="232"/>
      <x v="5"/>
      <x v="175"/>
    </i>
    <i>
      <x v="233"/>
      <x v="7"/>
      <x v="153"/>
    </i>
    <i>
      <x v="234"/>
      <x v="1"/>
      <x v="341"/>
    </i>
    <i>
      <x v="235"/>
      <x v="18"/>
      <x v="237"/>
    </i>
    <i>
      <x v="236"/>
      <x v="3"/>
      <x v="318"/>
    </i>
    <i>
      <x v="237"/>
      <x v="9"/>
      <x v="208"/>
    </i>
    <i>
      <x v="238"/>
      <x v="16"/>
      <x v="231"/>
    </i>
    <i>
      <x v="239"/>
      <x v="4"/>
      <x v="115"/>
    </i>
    <i>
      <x v="240"/>
      <x v="16"/>
      <x v="85"/>
    </i>
    <i>
      <x v="241"/>
      <x v="14"/>
      <x v="288"/>
    </i>
    <i>
      <x v="242"/>
      <x v="2"/>
      <x v="452"/>
    </i>
    <i r="2">
      <x v="454"/>
    </i>
    <i r="2">
      <x v="455"/>
    </i>
    <i>
      <x v="243"/>
      <x v="16"/>
      <x v="256"/>
    </i>
    <i r="2">
      <x v="420"/>
    </i>
    <i>
      <x v="244"/>
      <x v="7"/>
      <x v="206"/>
    </i>
    <i>
      <x v="245"/>
      <x v="6"/>
      <x v="162"/>
    </i>
    <i>
      <x v="246"/>
      <x v="19"/>
      <x v="240"/>
    </i>
    <i>
      <x v="247"/>
      <x v="5"/>
      <x v="21"/>
    </i>
    <i>
      <x v="248"/>
      <x v="14"/>
      <x v="274"/>
    </i>
    <i r="2">
      <x v="294"/>
    </i>
    <i>
      <x v="249"/>
      <x v="15"/>
      <x v="303"/>
    </i>
    <i r="2">
      <x v="304"/>
    </i>
    <i>
      <x v="250"/>
      <x v="8"/>
      <x v="324"/>
    </i>
    <i>
      <x v="251"/>
      <x v="9"/>
      <x v="406"/>
    </i>
    <i>
      <x v="252"/>
      <x v="7"/>
      <x v="93"/>
    </i>
    <i>
      <x v="253"/>
      <x v="7"/>
      <x v="76"/>
    </i>
    <i>
      <x v="254"/>
      <x v="8"/>
      <x v="346"/>
    </i>
    <i>
      <x v="255"/>
      <x v="1"/>
      <x v="339"/>
    </i>
    <i>
      <x v="256"/>
      <x v="10"/>
      <x v="381"/>
    </i>
    <i>
      <x v="257"/>
      <x v="9"/>
      <x v="235"/>
    </i>
    <i>
      <x v="258"/>
      <x v="7"/>
      <x v="426"/>
    </i>
    <i>
      <x v="259"/>
      <x v="8"/>
      <x v="172"/>
    </i>
    <i>
      <x v="260"/>
      <x v="10"/>
      <x v="411"/>
    </i>
    <i>
      <x v="261"/>
      <x v="13"/>
      <x v="358"/>
    </i>
    <i>
      <x v="262"/>
      <x v="19"/>
      <x v="255"/>
    </i>
    <i>
      <x v="263"/>
      <x v="7"/>
      <x v="122"/>
    </i>
    <i>
      <x v="264"/>
      <x v="8"/>
      <x v="230"/>
    </i>
    <i>
      <x v="265"/>
      <x v="6"/>
      <x v="438"/>
    </i>
    <i>
      <x v="266"/>
      <x v="14"/>
      <x v="325"/>
    </i>
    <i r="2">
      <x v="327"/>
    </i>
    <i>
      <x v="267"/>
      <x v="8"/>
      <x v="331"/>
    </i>
    <i>
      <x v="268"/>
      <x v="8"/>
      <x v="198"/>
    </i>
    <i>
      <x v="269"/>
      <x v="8"/>
      <x v="357"/>
    </i>
    <i>
      <x v="270"/>
      <x v="10"/>
      <x v="378"/>
    </i>
    <i>
      <x v="271"/>
      <x v="14"/>
      <x v="477"/>
    </i>
    <i>
      <x v="272"/>
      <x v="16"/>
      <x v="185"/>
    </i>
    <i>
      <x v="273"/>
      <x v="10"/>
      <x v="399"/>
    </i>
    <i>
      <x v="274"/>
      <x v="16"/>
      <x v="192"/>
    </i>
    <i>
      <x v="275"/>
      <x v="7"/>
      <x v="80"/>
    </i>
    <i>
      <x v="276"/>
      <x v="13"/>
      <x v="371"/>
    </i>
    <i>
      <x v="277"/>
      <x v="18"/>
      <x v="498"/>
    </i>
    <i>
      <x v="278"/>
      <x v="8"/>
      <x v="365"/>
    </i>
    <i>
      <x v="279"/>
      <x v="17"/>
      <x v="500"/>
    </i>
    <i>
      <x v="280"/>
      <x v="7"/>
      <x v="174"/>
    </i>
    <i>
      <x v="281"/>
      <x v="14"/>
      <x v="290"/>
    </i>
    <i>
      <x v="282"/>
      <x v="10"/>
      <x v="133"/>
    </i>
    <i>
      <x v="283"/>
      <x v="15"/>
      <x v="28"/>
    </i>
    <i r="2">
      <x v="32"/>
    </i>
    <i>
      <x v="284"/>
      <x v="7"/>
      <x v="226"/>
    </i>
    <i>
      <x v="285"/>
      <x v="15"/>
      <x v="461"/>
    </i>
    <i>
      <x v="286"/>
      <x v="4"/>
      <x v="388"/>
    </i>
    <i>
      <x v="287"/>
      <x v="7"/>
      <x v="140"/>
    </i>
    <i>
      <x v="288"/>
      <x v="6"/>
      <x v="352"/>
    </i>
    <i>
      <x v="289"/>
      <x v="7"/>
      <x v="179"/>
    </i>
    <i>
      <x v="290"/>
      <x v="18"/>
      <x v="480"/>
    </i>
    <i>
      <x v="291"/>
      <x v="13"/>
      <x v="360"/>
    </i>
    <i>
      <x v="292"/>
      <x v="10"/>
      <x v="462"/>
    </i>
    <i>
      <x v="293"/>
      <x v="2"/>
      <x v="320"/>
    </i>
    <i r="2">
      <x v="321"/>
    </i>
    <i>
      <x v="294"/>
      <x v="17"/>
      <x v="246"/>
    </i>
    <i>
      <x v="295"/>
      <x v="8"/>
      <x v="457"/>
    </i>
    <i>
      <x v="296"/>
      <x v="2"/>
      <x v="296"/>
    </i>
    <i>
      <x v="297"/>
      <x v="17"/>
      <x v="248"/>
    </i>
    <i>
      <x v="298"/>
      <x v="10"/>
      <x v="436"/>
    </i>
    <i>
      <x v="299"/>
      <x v="17"/>
      <x v="501"/>
    </i>
    <i>
      <x v="300"/>
      <x v="9"/>
      <x v="138"/>
    </i>
    <i>
      <x v="301"/>
      <x v="14"/>
      <x v="55"/>
    </i>
    <i>
      <x v="302"/>
      <x v="4"/>
      <x v="2"/>
    </i>
    <i>
      <x v="303"/>
      <x v="10"/>
      <x v="26"/>
    </i>
    <i>
      <x v="304"/>
      <x v="1"/>
      <x v="379"/>
    </i>
    <i>
      <x v="305"/>
      <x v="10"/>
      <x v="397"/>
    </i>
    <i>
      <x v="306"/>
      <x v="9"/>
      <x v="22"/>
    </i>
    <i>
      <x v="307"/>
      <x v="4"/>
      <x v="11"/>
    </i>
    <i>
      <x v="308"/>
      <x v="8"/>
      <x v="72"/>
    </i>
    <i>
      <x v="309"/>
      <x v="4"/>
      <x v="94"/>
    </i>
    <i>
      <x v="310"/>
      <x v="4"/>
      <x v="63"/>
    </i>
    <i r="2">
      <x v="201"/>
    </i>
    <i r="1">
      <x v="7"/>
      <x v="287"/>
    </i>
    <i r="1">
      <x v="8"/>
      <x v="375"/>
    </i>
    <i r="2">
      <x v="460"/>
    </i>
    <i>
      <x v="311"/>
      <x v="1"/>
      <x v="343"/>
    </i>
    <i>
      <x v="312"/>
      <x v="2"/>
      <x v="18"/>
    </i>
    <i>
      <x v="313"/>
      <x v="2"/>
      <x v="265"/>
    </i>
    <i>
      <x v="314"/>
      <x v="2"/>
      <x v="147"/>
    </i>
    <i>
      <x v="315"/>
      <x v="1"/>
      <x v="410"/>
    </i>
    <i>
      <x v="316"/>
      <x v="10"/>
      <x v="143"/>
    </i>
    <i>
      <x v="317"/>
      <x v="5"/>
      <x v="62"/>
    </i>
    <i>
      <x v="318"/>
      <x v="19"/>
      <x v="398"/>
    </i>
    <i>
      <x v="319"/>
      <x v="10"/>
      <x v="149"/>
    </i>
    <i>
      <x v="320"/>
      <x v="2"/>
      <x v="43"/>
    </i>
    <i>
      <x v="321"/>
      <x v="7"/>
      <x v="15"/>
    </i>
    <i>
      <x v="322"/>
      <x v="11"/>
      <x v="448"/>
    </i>
    <i>
      <x v="323"/>
      <x v="4"/>
      <x v="393"/>
    </i>
    <i>
      <x v="324"/>
      <x v="2"/>
      <x v="161"/>
    </i>
    <i>
      <x v="325"/>
      <x v="8"/>
      <x v="16"/>
    </i>
    <i>
      <x v="326"/>
      <x v="9"/>
      <x v="70"/>
    </i>
    <i>
      <x v="327"/>
      <x v="3"/>
      <x v="367"/>
    </i>
    <i>
      <x v="328"/>
      <x v="4"/>
      <x v="387"/>
    </i>
    <i r="2">
      <x v="391"/>
    </i>
    <i>
      <x v="329"/>
      <x v="8"/>
      <x v="297"/>
    </i>
    <i>
      <x v="330"/>
      <x v="16"/>
      <x v="193"/>
    </i>
    <i>
      <x v="331"/>
      <x v="17"/>
      <x v="481"/>
    </i>
    <i>
      <x v="332"/>
      <x v="2"/>
      <x v="10"/>
    </i>
    <i>
      <x v="333"/>
      <x v="11"/>
      <x v="382"/>
    </i>
    <i>
      <x v="334"/>
      <x v="6"/>
      <x v="458"/>
    </i>
    <i>
      <x v="335"/>
      <x v="2"/>
      <x v="319"/>
    </i>
    <i>
      <x v="336"/>
      <x v="2"/>
      <x v="478"/>
    </i>
    <i>
      <x v="337"/>
      <x v="4"/>
      <x v="428"/>
    </i>
    <i>
      <x v="338"/>
      <x v="8"/>
      <x v="369"/>
    </i>
    <i>
      <x v="339"/>
      <x v="3"/>
      <x v="366"/>
    </i>
    <i r="1">
      <x v="6"/>
      <x v="135"/>
    </i>
    <i r="2">
      <x v="370"/>
    </i>
    <i r="1">
      <x v="7"/>
      <x v="368"/>
    </i>
    <i r="1">
      <x v="13"/>
      <x v="56"/>
    </i>
    <i r="2">
      <x v="88"/>
    </i>
    <i r="2">
      <x v="377"/>
    </i>
    <i r="1">
      <x v="17"/>
      <x v="233"/>
    </i>
    <i r="2">
      <x v="236"/>
    </i>
    <i r="1">
      <x v="20"/>
      <x v="204"/>
    </i>
    <i>
      <x v="340"/>
      <x v="4"/>
      <x v="3"/>
    </i>
    <i>
      <x v="341"/>
      <x v="12"/>
      <x v="117"/>
    </i>
    <i>
      <x v="342"/>
      <x v="10"/>
      <x v="408"/>
    </i>
    <i>
      <x v="343"/>
      <x v="14"/>
      <x v="392"/>
    </i>
    <i>
      <x v="344"/>
      <x v="1"/>
      <x v="340"/>
    </i>
    <i r="1">
      <x v="3"/>
      <x v="168"/>
    </i>
    <i r="2">
      <x v="273"/>
    </i>
    <i r="1">
      <x v="4"/>
      <x v="81"/>
    </i>
    <i r="2">
      <x v="431"/>
    </i>
    <i r="1">
      <x v="7"/>
      <x v="89"/>
    </i>
    <i r="2">
      <x v="286"/>
    </i>
    <i r="1">
      <x v="11"/>
      <x v="284"/>
    </i>
    <i r="2">
      <x v="475"/>
    </i>
    <i r="1">
      <x v="16"/>
      <x v="91"/>
    </i>
    <i r="2">
      <x v="96"/>
    </i>
    <i r="1">
      <x v="17"/>
      <x v="229"/>
    </i>
    <i r="2">
      <x v="257"/>
    </i>
    <i r="2">
      <x v="495"/>
    </i>
    <i r="2">
      <x v="504"/>
    </i>
    <i r="2">
      <x v="505"/>
    </i>
    <i r="1">
      <x v="18"/>
      <x v="191"/>
    </i>
    <i r="2">
      <x v="203"/>
    </i>
    <i r="2">
      <x v="221"/>
    </i>
    <i r="2">
      <x v="239"/>
    </i>
    <i r="1">
      <x v="20"/>
      <x v="148"/>
    </i>
    <i r="2">
      <x v="165"/>
    </i>
    <i r="2">
      <x v="189"/>
    </i>
    <i r="2">
      <x v="289"/>
    </i>
    <i r="2">
      <x v="308"/>
    </i>
    <i r="2">
      <x v="416"/>
    </i>
    <i r="2">
      <x v="421"/>
    </i>
    <i r="2">
      <x v="481"/>
    </i>
    <i>
      <x v="345"/>
      <x v="1"/>
      <x v="333"/>
    </i>
    <i>
      <x v="346"/>
      <x v="1"/>
      <x/>
    </i>
    <i>
      <x v="347"/>
      <x v="8"/>
      <x v="384"/>
    </i>
    <i>
      <x v="348"/>
      <x v="12"/>
      <x v="188"/>
    </i>
    <i>
      <x v="349"/>
      <x v="7"/>
      <x v="103"/>
    </i>
    <i>
      <x v="350"/>
      <x v="16"/>
      <x v="385"/>
    </i>
    <i r="2">
      <x v="386"/>
    </i>
    <i>
      <x v="351"/>
      <x v="16"/>
      <x v="251"/>
    </i>
    <i>
      <x v="352"/>
      <x v="16"/>
      <x v="155"/>
    </i>
    <i>
      <x v="353"/>
      <x v="9"/>
      <x v="160"/>
    </i>
    <i>
      <x v="354"/>
      <x v="6"/>
      <x v="54"/>
    </i>
    <i>
      <x v="355"/>
      <x v="17"/>
      <x v="482"/>
    </i>
    <i>
      <x v="356"/>
      <x v="15"/>
      <x v="313"/>
    </i>
    <i>
      <x v="357"/>
      <x v="16"/>
      <x v="82"/>
    </i>
    <i>
      <x v="358"/>
      <x v="3"/>
      <x v="42"/>
    </i>
    <i>
      <x v="359"/>
      <x v="4"/>
      <x v="181"/>
    </i>
    <i>
      <x v="360"/>
      <x v="14"/>
      <x v="202"/>
    </i>
    <i>
      <x v="361"/>
      <x v="6"/>
      <x v="9"/>
    </i>
    <i>
      <x v="362"/>
      <x v="4"/>
      <x v="459"/>
    </i>
    <i>
      <x v="363"/>
      <x v="10"/>
      <x v="463"/>
    </i>
    <i>
      <x v="364"/>
      <x v="9"/>
      <x v="169"/>
    </i>
    <i>
      <x v="365"/>
      <x v="3"/>
      <x v="299"/>
    </i>
    <i>
      <x v="366"/>
      <x v="10"/>
      <x v="127"/>
    </i>
    <i>
      <x v="367"/>
      <x v="2"/>
      <x v="65"/>
    </i>
    <i>
      <x v="368"/>
      <x v="14"/>
      <x v="170"/>
    </i>
    <i>
      <x v="369"/>
      <x v="8"/>
      <x v="211"/>
    </i>
    <i>
      <x v="370"/>
      <x v="13"/>
      <x v="380"/>
    </i>
    <i>
      <x v="371"/>
      <x v="3"/>
      <x v="347"/>
    </i>
    <i>
      <x v="372"/>
      <x v="9"/>
      <x v="180"/>
    </i>
    <i>
      <x v="373"/>
      <x v="2"/>
      <x v="267"/>
    </i>
    <i>
      <x v="374"/>
      <x v="9"/>
      <x v="328"/>
    </i>
    <i>
      <x v="375"/>
      <x v="4"/>
      <x v="390"/>
    </i>
    <i r="2">
      <x v="395"/>
    </i>
    <i>
      <x v="376"/>
      <x v="4"/>
      <x v="109"/>
    </i>
    <i>
      <x v="377"/>
      <x v="2"/>
      <x v="298"/>
    </i>
    <i>
      <x v="378"/>
      <x v="13"/>
      <x v="405"/>
    </i>
    <i>
      <x v="379"/>
      <x v="2"/>
      <x v="312"/>
    </i>
    <i>
      <x v="380"/>
      <x v="9"/>
      <x v="215"/>
    </i>
    <i>
      <x v="381"/>
      <x v="11"/>
      <x v="471"/>
    </i>
    <i>
      <x v="382"/>
      <x v="10"/>
      <x v="37"/>
    </i>
    <i>
      <x v="383"/>
      <x v="14"/>
      <x v="306"/>
    </i>
    <i>
      <x v="384"/>
      <x v="8"/>
      <x v="338"/>
    </i>
    <i>
      <x v="385"/>
      <x v="4"/>
      <x v="24"/>
    </i>
    <i>
      <x v="386"/>
      <x v="8"/>
      <x v="451"/>
    </i>
    <i>
      <x v="387"/>
      <x v="10"/>
      <x v="125"/>
    </i>
    <i>
      <x v="388"/>
      <x v="2"/>
      <x v="144"/>
    </i>
    <i>
      <x v="389"/>
      <x v="2"/>
      <x v="317"/>
    </i>
    <i>
      <x v="390"/>
      <x v="18"/>
      <x v="8"/>
    </i>
    <i>
      <x v="391"/>
      <x v="17"/>
      <x v="486"/>
    </i>
    <i>
      <x v="392"/>
      <x v="10"/>
      <x v="136"/>
    </i>
    <i>
      <x v="393"/>
      <x v="17"/>
      <x v="487"/>
    </i>
    <i>
      <x v="394"/>
      <x v="1"/>
      <x v="404"/>
    </i>
    <i>
      <x v="395"/>
      <x v="5"/>
      <x v="44"/>
    </i>
    <i>
      <x v="396"/>
      <x v="8"/>
      <x v="34"/>
    </i>
    <i>
      <x v="397"/>
      <x v="8"/>
      <x v="279"/>
    </i>
    <i>
      <x v="398"/>
      <x v="17"/>
      <x v="483"/>
    </i>
    <i>
      <x v="399"/>
      <x v="10"/>
      <x v="99"/>
    </i>
    <i>
      <x v="400"/>
      <x v="10"/>
      <x v="344"/>
    </i>
    <i>
      <x v="401"/>
      <x v="15"/>
      <x v="323"/>
    </i>
    <i>
      <x v="402"/>
      <x v="2"/>
      <x v="315"/>
    </i>
    <i>
      <x v="403"/>
      <x v="11"/>
      <x v="470"/>
    </i>
    <i>
      <x v="404"/>
      <x v="4"/>
      <x v="400"/>
    </i>
    <i>
      <x v="405"/>
      <x v="4"/>
      <x v="98"/>
    </i>
    <i>
      <x v="406"/>
      <x v="10"/>
      <x v="425"/>
    </i>
    <i>
      <x v="407"/>
      <x v="10"/>
      <x v="50"/>
    </i>
    <i>
      <x v="408"/>
      <x v="13"/>
      <x v="430"/>
    </i>
    <i>
      <x v="409"/>
      <x v="11"/>
      <x v="281"/>
    </i>
    <i>
      <x v="410"/>
      <x v="8"/>
      <x v="413"/>
    </i>
    <i>
      <x v="411"/>
      <x v="10"/>
      <x v="443"/>
    </i>
    <i>
      <x v="412"/>
      <x v="8"/>
      <x v="329"/>
    </i>
    <i>
      <x v="413"/>
      <x v="7"/>
      <x v="128"/>
    </i>
    <i>
      <x v="414"/>
      <x v="14"/>
      <x v="1"/>
    </i>
    <i>
      <x v="415"/>
      <x v="4"/>
      <x v="442"/>
    </i>
    <i>
      <x v="416"/>
      <x v="8"/>
      <x v="336"/>
    </i>
    <i>
      <x v="417"/>
      <x v="8"/>
      <x v="280"/>
    </i>
    <i>
      <x v="418"/>
      <x v="1"/>
      <x v="351"/>
    </i>
    <i>
      <x v="419"/>
      <x v="5"/>
      <x v="51"/>
    </i>
    <i>
      <x v="420"/>
      <x v="8"/>
      <x v="473"/>
    </i>
    <i>
      <x v="421"/>
      <x v="18"/>
      <x v="247"/>
    </i>
    <i>
      <x v="422"/>
      <x v="7"/>
      <x v="166"/>
    </i>
    <i>
      <x v="423"/>
      <x v="18"/>
      <x v="205"/>
    </i>
    <i r="2">
      <x v="207"/>
    </i>
    <i>
      <x v="424"/>
      <x v="15"/>
      <x v="476"/>
    </i>
    <i>
      <x v="425"/>
      <x v="3"/>
      <x v="326"/>
    </i>
    <i>
      <x v="426"/>
      <x v="8"/>
      <x v="261"/>
    </i>
    <i>
      <x v="427"/>
      <x v="10"/>
      <x v="27"/>
    </i>
    <i>
      <x v="428"/>
      <x v="8"/>
      <x v="25"/>
    </i>
    <i>
      <x v="429"/>
      <x v="6"/>
      <x v="116"/>
    </i>
    <i>
      <x v="430"/>
      <x v="4"/>
      <x v="424"/>
    </i>
    <i>
      <x v="431"/>
      <x v="10"/>
      <x v="437"/>
    </i>
    <i>
      <x v="432"/>
      <x v="9"/>
      <x v="110"/>
    </i>
    <i>
      <x v="433"/>
      <x v="2"/>
      <x v="353"/>
    </i>
    <i>
      <x v="434"/>
      <x v="8"/>
      <x v="234"/>
    </i>
    <i>
      <x v="435"/>
      <x v="4"/>
      <x v="187"/>
    </i>
    <i>
      <x v="436"/>
      <x v="7"/>
      <x v="132"/>
    </i>
    <i>
      <x v="437"/>
      <x v="6"/>
      <x v="13"/>
    </i>
    <i>
      <x v="438"/>
      <x/>
      <x v="507"/>
    </i>
    <i r="1">
      <x v="4"/>
      <x v="450"/>
    </i>
    <i r="1">
      <x v="12"/>
      <x v="228"/>
    </i>
    <i r="1">
      <x v="16"/>
      <x v="389"/>
    </i>
    <i r="1">
      <x v="20"/>
      <x v="499"/>
    </i>
  </rowItems>
  <colItems count="1">
    <i/>
  </colItems>
  <pivotTableStyleInfo name="PivotStyleLight15"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1" cacheId="1" applyNumberFormats="0" applyBorderFormats="0" applyFontFormats="0" applyPatternFormats="0" applyAlignmentFormats="0" applyWidthHeightFormats="1" dataCaption="Values" updatedVersion="6" minRefreshableVersion="3" useAutoFormatting="1" rowGrandTotals="0" itemPrintTitles="1" createdVersion="4" indent="0" compact="0" compactData="0" gridDropZones="1" multipleFieldFilters="0">
  <location ref="A3:E118" firstHeaderRow="2" firstDataRow="2" firstDataCol="4"/>
  <pivotFields count="9">
    <pivotField axis="axisRow" compact="0" outline="0" showAll="0" sortType="ascending" defaultSubtotal="0">
      <items count="168">
        <item x="116"/>
        <item x="117"/>
        <item x="76"/>
        <item x="51"/>
        <item x="122"/>
        <item m="1" x="162"/>
        <item x="60"/>
        <item x="118"/>
        <item x="89"/>
        <item x="64"/>
        <item x="61"/>
        <item x="120"/>
        <item x="9"/>
        <item x="119"/>
        <item x="69"/>
        <item x="56"/>
        <item x="29"/>
        <item x="59"/>
        <item x="108"/>
        <item x="109"/>
        <item x="123"/>
        <item x="124"/>
        <item x="62"/>
        <item x="86"/>
        <item x="121"/>
        <item x="125"/>
        <item m="1" x="166"/>
        <item x="100"/>
        <item x="127"/>
        <item x="33"/>
        <item x="55"/>
        <item x="70"/>
        <item x="90"/>
        <item x="101"/>
        <item x="25"/>
        <item x="58"/>
        <item x="19"/>
        <item x="65"/>
        <item x="52"/>
        <item x="102"/>
        <item x="75"/>
        <item x="126"/>
        <item x="18"/>
        <item x="71"/>
        <item x="131"/>
        <item x="23"/>
        <item x="68"/>
        <item x="133"/>
        <item x="48"/>
        <item x="14"/>
        <item x="63"/>
        <item x="110"/>
        <item x="11"/>
        <item x="8"/>
        <item x="128"/>
        <item x="38"/>
        <item x="4"/>
        <item x="41"/>
        <item x="72"/>
        <item x="80"/>
        <item x="12"/>
        <item x="81"/>
        <item x="34"/>
        <item x="1"/>
        <item x="136"/>
        <item x="82"/>
        <item m="1" x="165"/>
        <item x="30"/>
        <item x="21"/>
        <item x="129"/>
        <item x="47"/>
        <item x="24"/>
        <item x="28"/>
        <item x="77"/>
        <item x="143"/>
        <item x="111"/>
        <item x="130"/>
        <item x="17"/>
        <item x="132"/>
        <item x="134"/>
        <item x="6"/>
        <item x="112"/>
        <item x="113"/>
        <item x="135"/>
        <item x="91"/>
        <item x="137"/>
        <item x="138"/>
        <item x="140"/>
        <item x="114"/>
        <item x="141"/>
        <item x="115"/>
        <item x="144"/>
        <item x="74"/>
        <item x="96"/>
        <item x="95"/>
        <item x="139"/>
        <item x="97"/>
        <item x="103"/>
        <item x="104"/>
        <item x="13"/>
        <item m="1" x="163"/>
        <item x="10"/>
        <item x="83"/>
        <item x="142"/>
        <item x="88"/>
        <item x="146"/>
        <item x="16"/>
        <item x="87"/>
        <item m="1" x="160"/>
        <item x="147"/>
        <item x="148"/>
        <item x="105"/>
        <item x="98"/>
        <item x="67"/>
        <item x="45"/>
        <item x="35"/>
        <item x="5"/>
        <item x="2"/>
        <item x="99"/>
        <item x="145"/>
        <item x="85"/>
        <item x="78"/>
        <item x="22"/>
        <item x="7"/>
        <item x="20"/>
        <item x="31"/>
        <item x="73"/>
        <item x="27"/>
        <item x="149"/>
        <item x="53"/>
        <item x="66"/>
        <item x="15"/>
        <item x="150"/>
        <item x="57"/>
        <item m="1" x="164"/>
        <item x="0"/>
        <item x="50"/>
        <item x="151"/>
        <item x="152"/>
        <item x="42"/>
        <item x="84"/>
        <item x="3"/>
        <item x="94"/>
        <item x="32"/>
        <item x="155"/>
        <item x="49"/>
        <item x="43"/>
        <item x="106"/>
        <item x="153"/>
        <item m="1" x="167"/>
        <item x="36"/>
        <item x="46"/>
        <item x="39"/>
        <item x="40"/>
        <item x="107"/>
        <item m="1" x="161"/>
        <item x="92"/>
        <item x="93"/>
        <item x="157"/>
        <item x="79"/>
        <item x="26"/>
        <item x="37"/>
        <item x="44"/>
        <item x="54"/>
        <item x="154"/>
        <item x="158"/>
        <item x="156"/>
        <item x="159"/>
      </items>
    </pivotField>
    <pivotField axis="axisRow" compact="0" outline="0" showAll="0" sortType="ascending" defaultSubtotal="0">
      <items count="93">
        <item x="28"/>
        <item m="1" x="85"/>
        <item x="71"/>
        <item x="75"/>
        <item m="1" x="88"/>
        <item x="64"/>
        <item x="76"/>
        <item x="3"/>
        <item x="50"/>
        <item x="65"/>
        <item m="1" x="80"/>
        <item x="53"/>
        <item x="35"/>
        <item x="51"/>
        <item x="1"/>
        <item x="15"/>
        <item x="48"/>
        <item x="19"/>
        <item x="74"/>
        <item x="40"/>
        <item x="47"/>
        <item x="68"/>
        <item x="7"/>
        <item x="36"/>
        <item m="1" x="83"/>
        <item x="58"/>
        <item x="24"/>
        <item x="42"/>
        <item x="43"/>
        <item x="29"/>
        <item x="33"/>
        <item x="4"/>
        <item x="63"/>
        <item x="32"/>
        <item x="12"/>
        <item x="39"/>
        <item x="59"/>
        <item x="16"/>
        <item x="11"/>
        <item x="62"/>
        <item x="61"/>
        <item x="10"/>
        <item x="72"/>
        <item x="34"/>
        <item x="41"/>
        <item x="67"/>
        <item x="73"/>
        <item m="1" x="81"/>
        <item x="44"/>
        <item x="69"/>
        <item x="21"/>
        <item x="55"/>
        <item x="52"/>
        <item x="38"/>
        <item x="78"/>
        <item x="45"/>
        <item x="2"/>
        <item x="9"/>
        <item x="23"/>
        <item x="30"/>
        <item x="26"/>
        <item x="18"/>
        <item x="25"/>
        <item x="77"/>
        <item x="5"/>
        <item x="31"/>
        <item m="1" x="82"/>
        <item x="60"/>
        <item x="27"/>
        <item m="1" x="87"/>
        <item x="70"/>
        <item x="22"/>
        <item x="8"/>
        <item x="20"/>
        <item x="54"/>
        <item x="17"/>
        <item m="1" x="92"/>
        <item x="57"/>
        <item x="46"/>
        <item m="1" x="86"/>
        <item m="1" x="84"/>
        <item x="37"/>
        <item m="1" x="90"/>
        <item m="1" x="89"/>
        <item x="6"/>
        <item m="1" x="91"/>
        <item x="56"/>
        <item x="0"/>
        <item x="66"/>
        <item x="49"/>
        <item m="1" x="79"/>
        <item x="13"/>
        <item x="14"/>
      </items>
    </pivotField>
    <pivotField compact="0" outline="0" showAll="0"/>
    <pivotField compact="0" outline="0" showAll="0" defaultSubtotal="0"/>
    <pivotField axis="axisRow" compact="0" outline="0" multipleItemSelectionAllowed="1" showAll="0">
      <items count="6">
        <item x="0"/>
        <item h="1" sd="0" x="1"/>
        <item h="1" x="2"/>
        <item h="1" x="3"/>
        <item h="1" m="1" x="4"/>
        <item t="default"/>
      </items>
    </pivotField>
    <pivotField compact="0" outline="0" showAll="0" sortType="ascending" defaultSubtotal="0"/>
    <pivotField compact="0" outline="0" showAll="0" defaultSubtotal="0"/>
    <pivotField axis="axisRow" compact="0" outline="0" showAll="0">
      <items count="8">
        <item x="2"/>
        <item x="1"/>
        <item x="0"/>
        <item x="4"/>
        <item h="1" x="3"/>
        <item h="1" m="1" x="5"/>
        <item h="1" m="1" x="6"/>
        <item t="default"/>
      </items>
    </pivotField>
    <pivotField dataField="1" compact="0" outline="0" showAll="0" defaultSubtotal="0"/>
  </pivotFields>
  <rowFields count="4">
    <field x="4"/>
    <field x="1"/>
    <field x="0"/>
    <field x="7"/>
  </rowFields>
  <rowItems count="114">
    <i>
      <x/>
      <x/>
      <x v="152"/>
      <x v="1"/>
    </i>
    <i r="1">
      <x v="2"/>
      <x v="128"/>
      <x v="3"/>
    </i>
    <i r="1">
      <x v="3"/>
      <x v="137"/>
      <x v="1"/>
    </i>
    <i r="1">
      <x v="5"/>
      <x v="25"/>
      <x v="3"/>
    </i>
    <i r="1">
      <x v="7"/>
      <x v="17"/>
      <x v="2"/>
    </i>
    <i r="2">
      <x v="124"/>
      <x v="1"/>
    </i>
    <i r="2">
      <x v="141"/>
      <x v="2"/>
    </i>
    <i r="1">
      <x v="8"/>
      <x v="107"/>
      <x v="2"/>
    </i>
    <i r="1">
      <x v="11"/>
      <x v="156"/>
      <x/>
    </i>
    <i r="1">
      <x v="12"/>
      <x v="136"/>
      <x v="1"/>
    </i>
    <i r="1">
      <x v="14"/>
      <x v="13"/>
      <x v="1"/>
    </i>
    <i r="2">
      <x v="55"/>
      <x/>
    </i>
    <i r="2">
      <x v="63"/>
      <x v="1"/>
    </i>
    <i r="2">
      <x v="102"/>
      <x/>
    </i>
    <i r="2">
      <x v="113"/>
      <x/>
    </i>
    <i r="2">
      <x v="120"/>
      <x v="2"/>
    </i>
    <i r="1">
      <x v="15"/>
      <x v="77"/>
      <x v="1"/>
    </i>
    <i r="2">
      <x v="110"/>
      <x v="3"/>
    </i>
    <i r="1">
      <x v="16"/>
      <x v="40"/>
      <x v="2"/>
    </i>
    <i r="1">
      <x v="17"/>
      <x v="122"/>
      <x v="1"/>
    </i>
    <i r="1">
      <x v="18"/>
      <x v="164"/>
      <x v="3"/>
    </i>
    <i r="1">
      <x v="19"/>
      <x v="133"/>
      <x v="1"/>
    </i>
    <i r="1">
      <x v="20"/>
      <x v="126"/>
      <x v="1"/>
    </i>
    <i r="1">
      <x v="22"/>
      <x v="9"/>
      <x v="1"/>
    </i>
    <i r="2">
      <x v="35"/>
      <x v="1"/>
    </i>
    <i r="2">
      <x v="53"/>
      <x/>
    </i>
    <i r="2">
      <x v="72"/>
      <x/>
    </i>
    <i r="2">
      <x v="79"/>
      <x v="3"/>
    </i>
    <i r="2">
      <x v="83"/>
      <x v="3"/>
    </i>
    <i r="2">
      <x v="114"/>
      <x v="1"/>
    </i>
    <i r="2">
      <x v="160"/>
      <x v="2"/>
    </i>
    <i r="2">
      <x v="161"/>
      <x v="2"/>
    </i>
    <i r="1">
      <x v="23"/>
      <x v="3"/>
      <x v="1"/>
    </i>
    <i r="2">
      <x v="73"/>
      <x/>
    </i>
    <i r="1">
      <x v="27"/>
      <x v="21"/>
      <x v="3"/>
    </i>
    <i r="2">
      <x v="86"/>
      <x v="3"/>
    </i>
    <i r="1">
      <x v="28"/>
      <x v="130"/>
      <x v="1"/>
    </i>
    <i r="1">
      <x v="29"/>
      <x v="59"/>
      <x v="1"/>
    </i>
    <i r="2">
      <x v="153"/>
      <x v="2"/>
    </i>
    <i r="1">
      <x v="30"/>
      <x v="151"/>
      <x v="2"/>
    </i>
    <i r="1">
      <x v="32"/>
      <x v="24"/>
      <x v="1"/>
    </i>
    <i r="1">
      <x v="34"/>
      <x v="4"/>
      <x v="3"/>
    </i>
    <i r="2">
      <x v="14"/>
      <x/>
    </i>
    <i r="2">
      <x v="15"/>
      <x v="2"/>
    </i>
    <i r="2">
      <x v="16"/>
      <x v="2"/>
    </i>
    <i r="2">
      <x v="20"/>
      <x v="3"/>
    </i>
    <i r="2">
      <x v="49"/>
      <x/>
    </i>
    <i r="2">
      <x v="75"/>
      <x v="3"/>
    </i>
    <i r="2">
      <x v="92"/>
      <x/>
    </i>
    <i r="2">
      <x v="94"/>
      <x/>
    </i>
    <i r="2">
      <x v="140"/>
      <x v="2"/>
    </i>
    <i r="1">
      <x v="35"/>
      <x v="30"/>
      <x/>
    </i>
    <i r="1">
      <x v="37"/>
      <x v="42"/>
      <x/>
    </i>
    <i r="2">
      <x v="46"/>
      <x v="2"/>
    </i>
    <i r="2">
      <x v="47"/>
      <x/>
    </i>
    <i r="1">
      <x v="38"/>
      <x v="99"/>
      <x v="2"/>
    </i>
    <i r="1">
      <x v="39"/>
      <x/>
      <x v="3"/>
    </i>
    <i r="1">
      <x v="41"/>
      <x v="10"/>
      <x/>
    </i>
    <i r="2">
      <x v="32"/>
      <x/>
    </i>
    <i r="2">
      <x v="52"/>
      <x/>
    </i>
    <i r="2">
      <x v="60"/>
      <x v="1"/>
    </i>
    <i r="2">
      <x v="62"/>
      <x/>
    </i>
    <i r="2">
      <x v="67"/>
      <x/>
    </i>
    <i r="2">
      <x v="76"/>
      <x v="3"/>
    </i>
    <i r="2">
      <x v="121"/>
      <x/>
    </i>
    <i r="1">
      <x v="43"/>
      <x v="145"/>
      <x v="2"/>
    </i>
    <i r="1">
      <x v="44"/>
      <x v="50"/>
      <x v="2"/>
    </i>
    <i r="1">
      <x v="45"/>
      <x v="87"/>
      <x v="3"/>
    </i>
    <i r="1">
      <x v="46"/>
      <x v="148"/>
      <x v="3"/>
    </i>
    <i r="1">
      <x v="51"/>
      <x v="93"/>
      <x/>
    </i>
    <i r="2">
      <x v="96"/>
      <x/>
    </i>
    <i r="1">
      <x v="52"/>
      <x v="84"/>
      <x/>
    </i>
    <i r="1">
      <x v="54"/>
      <x v="165"/>
      <x/>
    </i>
    <i r="1">
      <x v="55"/>
      <x v="43"/>
      <x v="2"/>
    </i>
    <i r="1">
      <x v="57"/>
      <x v="101"/>
      <x v="2"/>
    </i>
    <i r="1">
      <x v="59"/>
      <x v="1"/>
      <x v="3"/>
    </i>
    <i r="2">
      <x v="11"/>
      <x/>
    </i>
    <i r="2">
      <x v="41"/>
      <x/>
    </i>
    <i r="2">
      <x v="44"/>
      <x/>
    </i>
    <i r="2">
      <x v="54"/>
      <x v="3"/>
    </i>
    <i r="2">
      <x v="57"/>
      <x/>
    </i>
    <i r="2">
      <x v="78"/>
      <x v="3"/>
    </i>
    <i r="2">
      <x v="159"/>
      <x v="1"/>
    </i>
    <i r="1">
      <x v="62"/>
      <x v="28"/>
      <x v="3"/>
    </i>
    <i r="2">
      <x v="29"/>
      <x v="2"/>
    </i>
    <i r="2">
      <x v="38"/>
      <x/>
    </i>
    <i r="2">
      <x v="64"/>
      <x/>
    </i>
    <i r="2">
      <x v="74"/>
      <x/>
    </i>
    <i r="2">
      <x v="166"/>
      <x v="3"/>
    </i>
    <i r="1">
      <x v="63"/>
      <x v="158"/>
      <x/>
    </i>
    <i r="1">
      <x v="64"/>
      <x v="80"/>
      <x v="2"/>
    </i>
    <i r="1">
      <x v="65"/>
      <x v="139"/>
      <x v="1"/>
    </i>
    <i r="1">
      <x v="68"/>
      <x v="6"/>
      <x v="1"/>
    </i>
    <i r="2">
      <x v="89"/>
      <x v="3"/>
    </i>
    <i r="2">
      <x v="91"/>
      <x v="3"/>
    </i>
    <i r="2">
      <x v="144"/>
      <x v="1"/>
    </i>
    <i r="2">
      <x v="150"/>
      <x v="1"/>
    </i>
    <i r="1">
      <x v="71"/>
      <x v="127"/>
      <x v="1"/>
    </i>
    <i r="1">
      <x v="72"/>
      <x v="12"/>
      <x v="1"/>
    </i>
    <i r="1">
      <x v="73"/>
      <x v="45"/>
      <x v="2"/>
    </i>
    <i r="2">
      <x v="48"/>
      <x/>
    </i>
    <i r="2">
      <x v="70"/>
      <x/>
    </i>
    <i r="2">
      <x v="112"/>
      <x/>
    </i>
    <i r="2">
      <x v="142"/>
      <x/>
    </i>
    <i r="1">
      <x v="74"/>
      <x v="157"/>
      <x/>
    </i>
    <i r="1">
      <x v="75"/>
      <x v="36"/>
      <x v="2"/>
    </i>
    <i r="1">
      <x v="78"/>
      <x v="58"/>
      <x v="1"/>
    </i>
    <i r="1">
      <x v="81"/>
      <x v="109"/>
      <x v="3"/>
    </i>
    <i r="2">
      <x v="129"/>
      <x v="2"/>
    </i>
    <i r="1">
      <x v="84"/>
      <x v="123"/>
      <x v="1"/>
    </i>
    <i r="1">
      <x v="86"/>
      <x v="118"/>
      <x/>
    </i>
    <i r="1">
      <x v="87"/>
      <x v="135"/>
      <x v="2"/>
    </i>
    <i r="1">
      <x v="89"/>
      <x v="65"/>
      <x/>
    </i>
    <i t="default">
      <x/>
    </i>
  </rowItems>
  <colItems count="1">
    <i/>
  </colItems>
  <dataFields count="1">
    <dataField name="Count of ANNUAL" fld="8" subtotal="count" baseField="0" baseItem="0"/>
  </dataFields>
  <formats count="11">
    <format dxfId="2718">
      <pivotArea field="4" type="button" dataOnly="0" labelOnly="1" outline="0" axis="axisRow" fieldPosition="0"/>
    </format>
    <format dxfId="2717">
      <pivotArea field="0" type="button" dataOnly="0" labelOnly="1" outline="0" axis="axisRow" fieldPosition="2"/>
    </format>
    <format dxfId="2716">
      <pivotArea dataOnly="0" labelOnly="1" outline="0" fieldPosition="0">
        <references count="2">
          <reference field="0" count="50">
            <x v="0"/>
            <x v="2"/>
            <x v="3"/>
            <x v="4"/>
            <x v="5"/>
            <x v="7"/>
            <x v="9"/>
            <x v="10"/>
            <x v="12"/>
            <x v="17"/>
            <x v="21"/>
            <x v="22"/>
            <x v="23"/>
            <x v="25"/>
            <x v="27"/>
            <x v="30"/>
            <x v="31"/>
            <x v="32"/>
            <x v="34"/>
            <x v="35"/>
            <x v="37"/>
            <x v="40"/>
            <x v="42"/>
            <x v="43"/>
            <x v="48"/>
            <x v="49"/>
            <x v="51"/>
            <x v="52"/>
            <x v="53"/>
            <x v="56"/>
            <x v="57"/>
            <x v="58"/>
            <x v="60"/>
            <x v="61"/>
            <x v="62"/>
            <x v="63"/>
            <x v="65"/>
            <x v="66"/>
            <x v="68"/>
            <x v="69"/>
            <x v="70"/>
            <x v="71"/>
            <x v="72"/>
            <x v="73"/>
            <x v="76"/>
            <x v="77"/>
            <x v="78"/>
            <x v="79"/>
            <x v="80"/>
            <x v="82"/>
          </reference>
          <reference field="4" count="1" selected="0">
            <x v="0"/>
          </reference>
        </references>
      </pivotArea>
    </format>
    <format dxfId="2715">
      <pivotArea dataOnly="0" labelOnly="1" outline="0" fieldPosition="0">
        <references count="2">
          <reference field="0" count="50">
            <x v="83"/>
            <x v="84"/>
            <x v="85"/>
            <x v="87"/>
            <x v="88"/>
            <x v="90"/>
            <x v="92"/>
            <x v="93"/>
            <x v="94"/>
            <x v="95"/>
            <x v="96"/>
            <x v="97"/>
            <x v="98"/>
            <x v="100"/>
            <x v="102"/>
            <x v="103"/>
            <x v="104"/>
            <x v="105"/>
            <x v="107"/>
            <x v="108"/>
            <x v="110"/>
            <x v="111"/>
            <x v="112"/>
            <x v="113"/>
            <x v="114"/>
            <x v="115"/>
            <x v="116"/>
            <x v="117"/>
            <x v="118"/>
            <x v="120"/>
            <x v="121"/>
            <x v="122"/>
            <x v="123"/>
            <x v="124"/>
            <x v="125"/>
            <x v="127"/>
            <x v="128"/>
            <x v="131"/>
            <x v="134"/>
            <x v="135"/>
            <x v="139"/>
            <x v="140"/>
            <x v="141"/>
            <x v="143"/>
            <x v="145"/>
            <x v="146"/>
            <x v="149"/>
            <x v="151"/>
            <x v="152"/>
            <x v="153"/>
          </reference>
          <reference field="4" count="1" selected="0">
            <x v="0"/>
          </reference>
        </references>
      </pivotArea>
    </format>
    <format dxfId="2714">
      <pivotArea dataOnly="0" labelOnly="1" outline="0" fieldPosition="0">
        <references count="2">
          <reference field="0" count="12">
            <x v="36"/>
            <x v="38"/>
            <x v="59"/>
            <x v="148"/>
            <x v="155"/>
            <x v="157"/>
            <x v="159"/>
            <x v="160"/>
            <x v="161"/>
            <x v="162"/>
            <x v="163"/>
            <x v="164"/>
          </reference>
          <reference field="4" count="1" selected="0">
            <x v="0"/>
          </reference>
        </references>
      </pivotArea>
    </format>
    <format dxfId="2713">
      <pivotArea dataOnly="0" labelOnly="1" outline="0" fieldPosition="0">
        <references count="2">
          <reference field="0" count="16">
            <x v="15"/>
            <x v="18"/>
            <x v="19"/>
            <x v="33"/>
            <x v="39"/>
            <x v="75"/>
            <x v="81"/>
            <x v="88"/>
            <x v="90"/>
            <x v="97"/>
            <x v="98"/>
            <x v="131"/>
            <x v="132"/>
            <x v="138"/>
            <x v="147"/>
            <x v="154"/>
          </reference>
          <reference field="4" count="1" selected="0">
            <x v="1"/>
          </reference>
        </references>
      </pivotArea>
    </format>
    <format dxfId="2712">
      <pivotArea dataOnly="0" labelOnly="1" outline="0" fieldPosition="0">
        <references count="2">
          <reference field="0" count="1">
            <x v="8"/>
          </reference>
          <reference field="4" count="1" selected="0">
            <x v="2"/>
          </reference>
        </references>
      </pivotArea>
    </format>
    <format dxfId="2711">
      <pivotArea dataOnly="0" labelOnly="1" outline="0" fieldPosition="0">
        <references count="2">
          <reference field="1" count="1">
            <x v="83"/>
          </reference>
          <reference field="4" count="0" selected="0"/>
        </references>
      </pivotArea>
    </format>
    <format dxfId="2710">
      <pivotArea field="7" type="button" dataOnly="0" labelOnly="1" outline="0" axis="axisRow" fieldPosition="3"/>
    </format>
    <format dxfId="2709">
      <pivotArea dataOnly="0" labelOnly="1" outline="0" fieldPosition="0">
        <references count="2">
          <reference field="1" count="1">
            <x v="66"/>
          </reference>
          <reference field="4" count="0" selected="0"/>
        </references>
      </pivotArea>
    </format>
    <format dxfId="2708">
      <pivotArea dataOnly="0" labelOnly="1" outline="0" fieldPosition="0">
        <references count="2">
          <reference field="1" count="1">
            <x v="21"/>
          </reference>
          <reference field="4"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4E63AB-FE7A-4F5E-A043-D95D7ACBC4E3}" name="Table1" displayName="Table1" ref="A3:V586" totalsRowShown="0">
  <autoFilter ref="A3:V586" xr:uid="{7E4E63AB-FE7A-4F5E-A043-D95D7ACBC4E3}"/>
  <tableColumns count="22">
    <tableColumn id="1" xr3:uid="{C6511894-7830-4490-8831-837E04564BB1}" name="ADDRESS"/>
    <tableColumn id="2" xr3:uid="{67C152D6-4C26-4CF6-8F2C-5CB0FB861B7B}" name="PROPERTY MANAGEMENT COMPANY"/>
    <tableColumn id="3" xr3:uid="{CBE7009D-F51F-484C-85E4-80D136AA90CC}" name="NOTES"/>
    <tableColumn id="4" xr3:uid="{DB894E85-6CDE-4400-91D2-EEE45E09BB06}" name="Price/month"/>
    <tableColumn id="5" xr3:uid="{73282842-3672-45DA-B40A-13F96583C26D}" name="Area"/>
    <tableColumn id="6" xr3:uid="{3C2AAD5D-D9C2-48BC-BC1F-6351101E6706}" name="start up date" dataDxfId="5779"/>
    <tableColumn id="7" xr3:uid="{D0124264-1DEB-4B6D-931E-89F95C2366A9}" name="STATUS- (ACTIVE, CANCELLED, ON HOLD)"/>
    <tableColumn id="8" xr3:uid="{01CA70BA-14CB-4F4E-9EC5-A7F298AE6ED0}" name="KEYS"/>
    <tableColumn id="9" xr3:uid="{9722CFFD-EEE2-47E0-88D9-680C38EAA1C5}" name="TEST DAY"/>
    <tableColumn id="10" xr3:uid="{E64BB7D5-FF4A-4471-8F08-91160179EC9B}" name="ANNUAL"/>
    <tableColumn id="11" xr3:uid="{91E4F88C-5667-47D3-8D7F-333B41B1F568}" name="Jan-25"/>
    <tableColumn id="12" xr3:uid="{7C060EBB-A5BE-4E75-8A19-AE1E5AB8CA2B}" name="Feb-25"/>
    <tableColumn id="13" xr3:uid="{EB3EACC0-914A-458C-BD8B-30E860EDE303}" name="Mar-25"/>
    <tableColumn id="14" xr3:uid="{ED27B3F0-5D6D-42DB-981F-8040ED7C7A47}" name="Apr-25"/>
    <tableColumn id="15" xr3:uid="{65900904-C93B-4209-809A-5F13E5D56F9A}" name="May-25"/>
    <tableColumn id="16" xr3:uid="{3C266D0D-A2D4-4690-851D-60B5C26B3D21}" name="Jun-25"/>
    <tableColumn id="17" xr3:uid="{55C9F4EB-D582-4005-923E-2DC59D46D623}" name="Jul-25"/>
    <tableColumn id="18" xr3:uid="{1A7279C4-EABE-4F9C-8754-75D327B7F296}" name="Aug-25"/>
    <tableColumn id="19" xr3:uid="{9FD59CDD-074A-49C2-8321-5BCA1B3FBACD}" name="Sep-25"/>
    <tableColumn id="20" xr3:uid="{96CF11F2-6C8C-4FC4-8A88-D48B3CF837A7}" name="Oct-25"/>
    <tableColumn id="21" xr3:uid="{476606E7-3A5B-4DB6-B462-04439C8388B8}" name="Nov-25"/>
    <tableColumn id="22" xr3:uid="{DFD2B1B9-C3EC-4576-A049-B7198AB19794}" name="Dec-2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36F61C-18A6-425C-9E1D-6BEB4060F17C}" name="Table9" displayName="Table9" ref="A3:V47" totalsRowShown="0">
  <autoFilter ref="A3:V47" xr:uid="{8836F61C-18A6-425C-9E1D-6BEB4060F17C}"/>
  <tableColumns count="22">
    <tableColumn id="1" xr3:uid="{6BAFBD9E-DE2C-45FE-B691-F8AF815C95AC}" name="ADDRESS"/>
    <tableColumn id="2" xr3:uid="{87BC3CF8-4E9F-47B0-BA49-21FAEEC83B36}" name="PROPERTY MANAGEMENT COMPANY"/>
    <tableColumn id="3" xr3:uid="{410EA3C5-CE06-46DF-9DA9-AEEA60715B5F}" name="NOTES"/>
    <tableColumn id="4" xr3:uid="{95D2977E-8D2F-43AC-BE1E-C17B26ED7ADF}" name="Price/month"/>
    <tableColumn id="5" xr3:uid="{C446DAC7-079F-460D-83DE-305C98BD4431}" name="Area"/>
    <tableColumn id="6" xr3:uid="{8541F3B5-E8F3-4A32-AFF8-E5BB40E637C2}" name="start up date" dataDxfId="5778"/>
    <tableColumn id="7" xr3:uid="{F4D3C074-37D0-42DC-AFFB-F864DCA2F8BD}" name="STATUS- (ACTIVE, CANCELLED, ON HOLD)"/>
    <tableColumn id="8" xr3:uid="{74BCD873-5386-45CD-9694-C21919A2F076}" name="KEYS"/>
    <tableColumn id="9" xr3:uid="{F32AF06E-5DD2-434C-8998-B3FEF0796482}" name="TEST DAY"/>
    <tableColumn id="10" xr3:uid="{4B1F49FE-E7B7-4DDD-AFBE-815635873D72}" name="ANNUAL"/>
    <tableColumn id="11" xr3:uid="{B5E46349-027C-4D3B-89AF-E4A1B3B39A0F}" name="Jan-25"/>
    <tableColumn id="12" xr3:uid="{3216452D-ADD4-4A0D-9881-2EA6852E2197}" name="Feb-25"/>
    <tableColumn id="13" xr3:uid="{564E20A5-FBD6-4827-964F-B6593E4F3584}" name="Mar-25"/>
    <tableColumn id="14" xr3:uid="{7A702F10-8D86-4B5C-8D24-E218B5568F38}" name="Apr-25"/>
    <tableColumn id="15" xr3:uid="{4CA6B047-11B3-4A3E-BA11-A3FE0C21A3FD}" name="May-25"/>
    <tableColumn id="16" xr3:uid="{392D781B-631D-4F39-976E-0E906CFF7A20}" name="Jun-25"/>
    <tableColumn id="17" xr3:uid="{C8DDF157-437C-4953-B872-5B9AB4E4C10D}" name="Jul-25"/>
    <tableColumn id="18" xr3:uid="{4E1CB2E5-73BE-4422-95A6-209C2BB0260A}" name="Aug-25"/>
    <tableColumn id="19" xr3:uid="{6D98BF9D-A3BD-4807-9DBC-B7BE4361B060}" name="Sep-25"/>
    <tableColumn id="20" xr3:uid="{5BE4ED2C-9BE6-44E3-BAAC-70F4C9DC1F92}" name="Oct-25"/>
    <tableColumn id="21" xr3:uid="{375D6D71-AC26-4FDC-A4CB-077C9AC1C745}" name="Nov-25"/>
    <tableColumn id="22" xr3:uid="{653C2779-4EC2-42AA-AB1C-9875C88131EB}" name="Dec-25"/>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3" dT="2026-03-26T23:22:05.96" personId="{3FF0B06B-6D44-40C6-B724-E5FE6F209B77}" id="{4813B16B-BFD4-4D73-87D5-0923E99E6E1B}">
    <text>Annual booked May 19-21</text>
  </threadedComment>
  <threadedComment ref="O4" dT="2026-04-02T21:26:09.27" personId="{6892FC56-EBC2-4FA3-A2DF-2119D1EF5406}" id="{D4653A06-05DA-482E-BD88-4C2F453D4335}">
    <text>Not done due lack of time</text>
  </threadedComment>
  <threadedComment ref="N7" dT="2026-02-25T22:35:31.48" personId="{3FF0B06B-6D44-40C6-B724-E5FE6F209B77}" id="{BC678BD3-F6D5-4A82-A9B0-FAF79AE9866C}">
    <text>Annual booked March 9</text>
  </threadedComment>
  <threadedComment ref="N8" dT="2026-03-16T16:13:40.74" personId="{6892FC56-EBC2-4FA3-A2DF-2119D1EF5406}" id="{F8FDFDE3-803C-4F45-BAB0-D51E977C5160}">
    <text>Skipped. No keys due a consultation a day before the MBT.</text>
  </threadedComment>
  <threadedComment ref="O9" dT="2026-04-02T21:26:09.27" personId="{6892FC56-EBC2-4FA3-A2DF-2119D1EF5406}" id="{316E24DC-AE2D-4ECA-AD83-B98477AE3C9E}">
    <text>Not done due lack of time</text>
  </threadedComment>
  <threadedComment ref="L11" dT="2025-11-20T21:01:40.37" personId="{3FF0B06B-6D44-40C6-B724-E5FE6F209B77}" id="{90EAFB08-0DF1-493F-9D92-753BF63B3457}">
    <text>Annual booked January 21</text>
  </threadedComment>
  <threadedComment ref="M12" dT="2026-01-14T19:48:45.73" personId="{3FF0B06B-6D44-40C6-B724-E5FE6F209B77}" id="{7E9D17EC-0A55-4BFB-B124-DA5D6F69F3B3}">
    <text>Annual booked February 2</text>
  </threadedComment>
  <threadedComment ref="P15" dT="2026-04-13T16:22:38.54" personId="{3FF0B06B-6D44-40C6-B724-E5FE6F209B77}" id="{3BED7A35-68B2-4DDC-8EFA-8C7E1C74DE4B}">
    <text>Annual booked May 12-13 - 1005-only Partial inspection</text>
  </threadedComment>
  <threadedComment ref="N16" dT="2026-02-09T19:30:46.74" personId="{3FF0B06B-6D44-40C6-B724-E5FE6F209B77}" id="{04766F1E-B6E1-4CB2-8128-AD3EC478EC3E}">
    <text>Annual booked March 27</text>
  </threadedComment>
  <threadedComment ref="L20" dT="2025-12-06T00:16:54.67" personId="{3FF0B06B-6D44-40C6-B724-E5FE6F209B77}" id="{F3E28CD3-0867-446A-9A94-7E30F295FA14}">
    <text>Annual booked Jan 15</text>
  </threadedComment>
  <threadedComment ref="N22" dT="2026-03-18T20:04:42.51" personId="{6892FC56-EBC2-4FA3-A2DF-2119D1EF5406}" id="{7A104924-0236-4F61-B33C-F07E27AE10B3}">
    <text>Not tested due lack of techs</text>
  </threadedComment>
  <threadedComment ref="O22" dT="2026-04-16T22:09:58.38" personId="{6892FC56-EBC2-4FA3-A2DF-2119D1EF5406}" id="{0154CE51-EE13-40B3-B118-6C455F30ECD3}">
    <text>Not tested due lack of time</text>
  </threadedComment>
  <threadedComment ref="M23" dT="2025-12-06T00:09:35.93" personId="{3FF0B06B-6D44-40C6-B724-E5FE6F209B77}" id="{9F2FC41A-B2DB-419B-8D46-7BEE1DB04930}">
    <text>Annual booked Feb 18-19</text>
  </threadedComment>
  <threadedComment ref="P25" dT="2026-04-07T17:50:42.28" personId="{3FF0B06B-6D44-40C6-B724-E5FE6F209B77}" id="{85E4FC5F-1125-4F1B-BFC0-9DC4007D597C}">
    <text>Annual booked May 19</text>
  </threadedComment>
  <threadedComment ref="N28" dT="2026-02-18T19:57:44.06" personId="{3FF0B06B-6D44-40C6-B724-E5FE6F209B77}" id="{D6441DF6-AB42-471F-B9DF-64988719D602}">
    <text>Annual booked March 6</text>
  </threadedComment>
  <threadedComment ref="O29" dT="2026-03-06T17:16:31.36" personId="{3FF0B06B-6D44-40C6-B724-E5FE6F209B77}" id="{BB7D8AC6-A76F-47FB-9C1B-03AF94653619}">
    <text>Annual booked April 15</text>
  </threadedComment>
  <threadedComment ref="O30" dT="2026-03-18T18:30:00.12" personId="{3FF0B06B-6D44-40C6-B724-E5FE6F209B77}" id="{83EDA3C2-C7C3-4D47-BD2C-B35F8E2A9150}">
    <text>Annual booked April 8</text>
  </threadedComment>
  <threadedComment ref="L34" dT="2025-11-06T20:41:27.49" personId="{3FF0B06B-6D44-40C6-B724-E5FE6F209B77}" id="{39A9BC5A-A0E8-40E7-916F-7CE680A40CE1}">
    <text>Annual booked Jan 12-16</text>
  </threadedComment>
  <threadedComment ref="O38" dT="2026-03-13T21:04:16.37" personId="{3FF0B06B-6D44-40C6-B724-E5FE6F209B77}" id="{0643B6C7-0ABE-4BAB-A106-A2D5C0E356D5}">
    <text>Annual booked April 28</text>
  </threadedComment>
  <threadedComment ref="O40" dT="2026-03-24T21:08:05.93" personId="{3FF0B06B-6D44-40C6-B724-E5FE6F209B77}" id="{21CFCFE9-DC55-4D6C-97DF-D206ED39644C}">
    <text>Annual booked April 22-24, 27</text>
  </threadedComment>
  <threadedComment ref="N43" dT="2026-03-18T20:04:42.51" personId="{6892FC56-EBC2-4FA3-A2DF-2119D1EF5406}" id="{2AD81BE6-9617-477D-B700-02D9F02924A1}">
    <text>Not tested due lack of techs</text>
  </threadedComment>
  <threadedComment ref="O45" dT="2026-03-10T18:42:32.21" personId="{3FF0B06B-6D44-40C6-B724-E5FE6F209B77}" id="{0441529A-3FD9-4E13-A6F8-2715271AECD8}">
    <text>Annual booked April 15</text>
  </threadedComment>
  <threadedComment ref="I47" dT="2026-03-19T19:17:25.43" personId="{6892FC56-EBC2-4FA3-A2DF-2119D1EF5406}" id="{83F9A9D6-41A2-4226-B453-8DDFD91B1ACF}">
    <text>Returned March 2026</text>
  </threadedComment>
  <threadedComment ref="K47" dT="2026-01-05T19:00:37.05" personId="{1A284580-F2B6-4554-A780-C3C0B3AF6C04}" id="{5DCF320F-7654-4C58-B2F0-A53B924DA19F}">
    <text>Done by ASAP Fire November 2025</text>
  </threadedComment>
  <threadedComment ref="N51" dT="2026-03-06T23:05:46.45" personId="{6892FC56-EBC2-4FA3-A2DF-2119D1EF5406}" id="{D545E23A-4D55-48E3-8B1E-B75790F50827}">
    <text>Skipped due sprinkler test being done at the same day</text>
  </threadedComment>
  <threadedComment ref="N52" dT="2026-01-29T19:24:07.03" personId="{3FF0B06B-6D44-40C6-B724-E5FE6F209B77}" id="{2BBEB828-40B6-4968-8E3B-6844D6F3CAF8}">
    <text>Annual booked March 30</text>
  </threadedComment>
  <threadedComment ref="L54" dT="2025-10-28T21:33:15.67" personId="{3FF0B06B-6D44-40C6-B724-E5FE6F209B77}" id="{E79D46EE-06F2-4FDC-83F9-A231295C6A39}">
    <text>Annual booked Jan 2</text>
  </threadedComment>
  <threadedComment ref="N59" dT="2026-03-10T19:03:59.11" personId="{6892FC56-EBC2-4FA3-A2DF-2119D1EF5406}" id="{BBFF80D3-7A20-42C2-9AD9-8E3E5DAD7FA4}">
    <text>Not tested due lack of techs</text>
  </threadedComment>
  <threadedComment ref="P59" dT="2026-04-20T16:40:16.45" personId="{3FF0B06B-6D44-40C6-B724-E5FE6F209B77}" id="{1B138160-2D07-45E5-90C5-E27EDD73D43D}">
    <text>Annual booked May 14</text>
  </threadedComment>
  <threadedComment ref="P60" dT="2026-04-10T20:50:02.54" personId="{3FF0B06B-6D44-40C6-B724-E5FE6F209B77}" id="{10FBB8D5-4CD4-428C-B075-8C03BC04755D}">
    <text>Annual booked May 8</text>
  </threadedComment>
  <threadedComment ref="P62" dT="2026-04-02T20:34:17.60" personId="{3FF0B06B-6D44-40C6-B724-E5FE6F209B77}" id="{485A5068-B9FF-4BCA-BEBE-D0E17C5C479C}">
    <text>Annual booked May 11-12</text>
  </threadedComment>
  <threadedComment ref="P64" dT="2026-03-24T21:36:26.51" personId="{3FF0B06B-6D44-40C6-B724-E5FE6F209B77}" id="{12FB1C5E-E3C8-455A-9AA3-29905617D354}">
    <text>Annual booked May 20-22</text>
  </threadedComment>
  <threadedComment ref="N67" dT="2026-02-17T17:58:12.02" personId="{3FF0B06B-6D44-40C6-B724-E5FE6F209B77}" id="{C715E3B4-7D52-42E8-9734-4B4585CBE1BA}">
    <text>Annual booked March 23</text>
  </threadedComment>
  <threadedComment ref="O73" dT="2026-02-20T18:15:46.17" personId="{3FF0B06B-6D44-40C6-B724-E5FE6F209B77}" id="{7DB4AC39-DEFC-48DF-809D-D02082383A7D}">
    <text>Annual booked March 30</text>
  </threadedComment>
  <threadedComment ref="O73" dT="2026-03-05T23:35:24.75" personId="{3FF0B06B-6D44-40C6-B724-E5FE6F209B77}" id="{2C306D8F-2ACD-5A40-8E60-7A28A0A6F714}" parentId="{7DB4AC39-DEFC-48DF-809D-D02082383A7D}">
    <text>Rescheduled to April 14</text>
  </threadedComment>
  <threadedComment ref="B76" dT="2024-11-05T16:59:56.13" personId="{1A284580-F2B6-4554-A780-C3C0B3AF6C04}" id="{E31543BD-7802-4B17-9A59-F170395C4410}">
    <text>Managed by Colliers as of November 1, 2024</text>
  </threadedComment>
  <threadedComment ref="N77" dT="2026-03-10T19:03:59.11" personId="{6892FC56-EBC2-4FA3-A2DF-2119D1EF5406}" id="{6D052555-0140-43A1-9732-CB1964B7D216}">
    <text>Not tested due lack of techs</text>
  </threadedComment>
  <threadedComment ref="N78" dT="2026-02-10T20:30:29.21" personId="{3FF0B06B-6D44-40C6-B724-E5FE6F209B77}" id="{A9DB80F7-79FC-47C9-9D8C-29A897AED919}">
    <text>Annual booked March 26</text>
  </threadedComment>
  <threadedComment ref="M79" dT="2026-02-13T00:08:59.61" personId="{6892FC56-EBC2-4FA3-A2DF-2119D1EF5406}" id="{C9714BB1-9C0D-435B-BB6A-3CA1D30776DF}">
    <text>On hold</text>
  </threadedComment>
  <threadedComment ref="O82" dT="2026-03-30T22:48:09.35" personId="{3FF0B06B-6D44-40C6-B724-E5FE6F209B77}" id="{28440F17-10E0-4DAB-B670-104BBD21B811}">
    <text>Annual booked April 28</text>
  </threadedComment>
  <threadedComment ref="L90" dT="2025-11-19T23:29:17.30" personId="{3FF0B06B-6D44-40C6-B724-E5FE6F209B77}" id="{7D861A13-238C-46B1-B5A6-E822F3AB6DE9}">
    <text>Annual booked Jan 21</text>
  </threadedComment>
  <threadedComment ref="L92" dT="2025-11-12T21:38:14.70" personId="{3FF0B06B-6D44-40C6-B724-E5FE6F209B77}" id="{6DA1024C-CBBD-4E4B-8280-6A6FCE067E13}">
    <text>Annual booked Jan 28</text>
  </threadedComment>
  <threadedComment ref="N93" dT="2026-02-24T16:52:00.69" personId="{3FF0B06B-6D44-40C6-B724-E5FE6F209B77}" id="{C66CC736-BC73-4124-A1C0-635DF8FAE7FC}">
    <text>Annual booked March 10</text>
  </threadedComment>
  <threadedComment ref="M95" dT="2026-01-13T22:55:21.95" personId="{3FF0B06B-6D44-40C6-B724-E5FE6F209B77}" id="{09B3DBBA-A9DD-46D2-9BE7-D9D8795CE5C7}">
    <text>Annual booked February 17</text>
  </threadedComment>
  <threadedComment ref="O97" dT="2026-04-06T18:13:30.68" personId="{3FF0B06B-6D44-40C6-B724-E5FE6F209B77}" id="{245CCF21-F604-4221-8497-B325BDF79A48}">
    <text>Annual booked April 17</text>
  </threadedComment>
  <threadedComment ref="P97" dT="2026-04-06T18:13:30.68" personId="{3FF0B06B-6D44-40C6-B724-E5FE6F209B77}" id="{55A0613F-A48A-4273-AF3F-B9160005F5B8}">
    <text>Annual booked April 17</text>
  </threadedComment>
  <threadedComment ref="N98" dT="2026-03-10T19:03:59.11" personId="{6892FC56-EBC2-4FA3-A2DF-2119D1EF5406}" id="{C22B2691-46C5-40A6-9023-30AE09332DF1}">
    <text>Not tested due lack of techs</text>
  </threadedComment>
  <threadedComment ref="N99" dT="2026-03-20T20:29:09.94" personId="{46338045-EA3B-4341-9878-9D5DB6F5321E}" id="{A24F51BC-4258-454B-9F3C-5983BD543984}">
    <text xml:space="preserve">Do not bill please. Test is being done on March. 30th. R20 was cancelled originally, but Brown Bros wanted all sites completed. </text>
  </threadedComment>
  <threadedComment ref="N99" dT="2026-03-30T23:15:35.99" personId="{6892FC56-EBC2-4FA3-A2DF-2119D1EF5406}" id="{C37FAFCA-9A27-4443-8F5D-2A0BC3D6C50F}" parentId="{A24F51BC-4258-454B-9F3C-5983BD543984}">
    <text>VV test not done on March 30</text>
  </threadedComment>
  <threadedComment ref="P99" dT="2026-04-21T22:46:06.01" personId="{3FF0B06B-6D44-40C6-B724-E5FE6F209B77}" id="{32884E35-6E43-49D3-8D17-EE68F8CF906E}">
    <text>Annual booked May 25</text>
  </threadedComment>
  <threadedComment ref="O101" dT="2026-04-08T19:36:34.27" personId="{6892FC56-EBC2-4FA3-A2DF-2119D1EF5406}" id="{B501B334-82E1-4FD5-A9A7-25C76AC0E633}">
    <text xml:space="preserve">Tested not done due no notices. Billed for our time. </text>
  </threadedComment>
  <threadedComment ref="P102" dT="2026-04-28T18:38:55.63" personId="{3FF0B06B-6D44-40C6-B724-E5FE6F209B77}" id="{D293F6B9-B45A-4694-A5F3-CC43E790D2FB}">
    <text>Annual  booked May 8</text>
  </threadedComment>
  <threadedComment ref="P103" dT="2026-04-16T18:13:27.61" personId="{3FF0B06B-6D44-40C6-B724-E5FE6F209B77}" id="{5A4327CA-FF00-4076-8370-AA306EA7729C}">
    <text>Annual booked May 26</text>
  </threadedComment>
  <threadedComment ref="N104" dT="2026-03-10T19:03:59.11" personId="{6892FC56-EBC2-4FA3-A2DF-2119D1EF5406}" id="{F86ECDF1-C75D-4020-96A3-1477502FBB4D}">
    <text>Not tested due lack of techs</text>
  </threadedComment>
  <threadedComment ref="O104" dT="2026-01-17T00:14:50.27" personId="{3FF0B06B-6D44-40C6-B724-E5FE6F209B77}" id="{1758D4E9-0B3C-463D-AA09-823D495523C0}">
    <text>Annual booked April 6</text>
  </threadedComment>
  <threadedComment ref="N105" dT="2026-02-12T21:44:02.68" personId="{3FF0B06B-6D44-40C6-B724-E5FE6F209B77}" id="{4C7B8656-B3C7-4A3B-BA16-2434E1A692B5}">
    <text>Annual booked March 26</text>
  </threadedComment>
  <threadedComment ref="N106" dT="2026-02-09T18:58:45.33" personId="{3FF0B06B-6D44-40C6-B724-E5FE6F209B77}" id="{3218E33C-1B7F-4613-A3F3-5308ECC92DF1}">
    <text>Annual booked March 17</text>
  </threadedComment>
  <threadedComment ref="M110" dT="2025-12-05T00:17:05.55" personId="{3FF0B06B-6D44-40C6-B724-E5FE6F209B77}" id="{BBF69B56-97BB-464D-9AF7-3F41B2E5CD2B}">
    <text>Annual booked Feb 3 - 4</text>
  </threadedComment>
  <threadedComment ref="M111" dT="2025-12-05T00:17:05.55" personId="{3FF0B06B-6D44-40C6-B724-E5FE6F209B77}" id="{FFBF2BBD-6E59-4962-AE77-B85B54727150}">
    <text>Annual booked Feb 3 - 4</text>
  </threadedComment>
  <threadedComment ref="L112" dT="2025-11-26T23:49:06.99" personId="{3FF0B06B-6D44-40C6-B724-E5FE6F209B77}" id="{617A842E-15CB-4A6E-8162-FEABF2A46557}">
    <text>Annual booked January 14</text>
  </threadedComment>
  <threadedComment ref="O113" dT="2026-03-26T15:18:45.58" personId="{3FF0B06B-6D44-40C6-B724-E5FE6F209B77}" id="{4703484D-0918-4948-BE33-3FB480ED4E80}">
    <text>Annual booked April 28</text>
  </threadedComment>
  <threadedComment ref="O114" dT="2026-03-16T22:51:12.73" personId="{3FF0B06B-6D44-40C6-B724-E5FE6F209B77}" id="{F5BAC4C5-C4F1-45AA-B915-C23A86BFFF7E}">
    <text>Annual booked April 10</text>
  </threadedComment>
  <threadedComment ref="L116" dT="2025-12-09T23:43:21.73" personId="{3FF0B06B-6D44-40C6-B724-E5FE6F209B77}" id="{BF938406-8C47-4D51-AF5F-5FFB34DC1091}">
    <text>Annual booked January 19</text>
  </threadedComment>
  <threadedComment ref="Q122" dT="2026-04-20T21:58:35.30" personId="{3FF0B06B-6D44-40C6-B724-E5FE6F209B77}" id="{0695F361-11F0-4A7E-9EBD-34B62EE932D5}">
    <text>Annual booked June 1</text>
  </threadedComment>
  <threadedComment ref="L124" dT="2025-12-24T00:28:11.62" personId="{3FF0B06B-6D44-40C6-B724-E5FE6F209B77}" id="{8A86A8CD-1D0F-4642-8937-75CB20F2B352}">
    <text>Annual booked January 23</text>
  </threadedComment>
  <threadedComment ref="N125" dT="2026-01-26T17:07:08.37" personId="{3FF0B06B-6D44-40C6-B724-E5FE6F209B77}" id="{E4347879-ED96-44B0-8DE7-C3FABCAF1FA9}">
    <text>Annual booked March 23-24</text>
  </threadedComment>
  <threadedComment ref="M126" dT="2026-01-13T17:49:53.50" personId="{3FF0B06B-6D44-40C6-B724-E5FE6F209B77}" id="{5F5ACA33-F4E2-40B6-B281-598293B3E475}">
    <text>Annual booked February 12</text>
  </threadedComment>
  <threadedComment ref="M128" dT="2026-01-15T18:01:53.38" personId="{6892FC56-EBC2-4FA3-A2DF-2119D1EF5406}" id="{30E7A0B0-368B-415A-B418-6E84B50F8C13}">
    <text>First 3 months are free</text>
  </threadedComment>
  <threadedComment ref="N128" dT="2026-01-15T18:01:53.38" personId="{6892FC56-EBC2-4FA3-A2DF-2119D1EF5406}" id="{D87C04C5-5EB3-437F-A0E2-ABEB4B0E5EB7}">
    <text>First 3 months are free</text>
  </threadedComment>
  <threadedComment ref="O128" dT="2026-01-15T18:01:53.38" personId="{6892FC56-EBC2-4FA3-A2DF-2119D1EF5406}" id="{979DD5A7-4089-4E7A-BF33-F2B427171265}">
    <text>First 3 months are free</text>
  </threadedComment>
  <threadedComment ref="L130" dT="2025-12-24T00:27:53.60" personId="{3FF0B06B-6D44-40C6-B724-E5FE6F209B77}" id="{35A22A95-DDB0-4220-889C-B17316648A12}">
    <text>Annual booked January 22</text>
  </threadedComment>
  <threadedComment ref="L131" dT="2026-01-02T16:55:45.08" personId="{6892FC56-EBC2-4FA3-A2DF-2119D1EF5406}" id="{D7EA4D28-F3C3-42A7-81FB-0C705C4CDFE8}">
    <text xml:space="preserve">Skipped per site request </text>
  </threadedComment>
  <threadedComment ref="N132" dT="2026-03-18T20:04:42.51" personId="{6892FC56-EBC2-4FA3-A2DF-2119D1EF5406}" id="{B58C6567-9846-4DEF-B196-7B97674C2619}">
    <text>Not tested due lack of techs</text>
  </threadedComment>
  <threadedComment ref="O132" dT="2025-11-12T18:55:28.01" personId="{3FF0B06B-6D44-40C6-B724-E5FE6F209B77}" id="{6814E355-62DD-42A3-8B8C-BAA112709178}">
    <text>Annual booked April 7</text>
  </threadedComment>
  <threadedComment ref="L133" dT="2025-11-19T18:21:49.03" personId="{3FF0B06B-6D44-40C6-B724-E5FE6F209B77}" id="{D5F37E3F-1BA5-49DE-A8FD-AB5E17580D92}">
    <text>Annual booked January 27</text>
  </threadedComment>
  <threadedComment ref="L134" dT="2025-12-01T22:05:31.06" personId="{3FF0B06B-6D44-40C6-B724-E5FE6F209B77}" id="{52D255C6-A28A-45DE-9C59-F3CB5B25652B}">
    <text>Annual booked January 6</text>
  </threadedComment>
  <threadedComment ref="N135" dT="2026-02-20T18:46:02.42" personId="{3FF0B06B-6D44-40C6-B724-E5FE6F209B77}" id="{C8DB4526-6226-41B2-8CBB-0385B5B6CDA3}">
    <text>Annual booked March 17</text>
  </threadedComment>
  <threadedComment ref="N136" dT="2026-03-10T19:03:59.11" personId="{6892FC56-EBC2-4FA3-A2DF-2119D1EF5406}" id="{5173FD62-7278-46D8-BE8D-9039E1775928}">
    <text>Not tested due lack of techs</text>
  </threadedComment>
  <threadedComment ref="N137" dT="2026-03-10T19:03:59.11" personId="{6892FC56-EBC2-4FA3-A2DF-2119D1EF5406}" id="{70F5A441-0D15-40B3-ACED-3E3C9E875F8F}">
    <text>Not tested due lack of techs</text>
  </threadedComment>
  <threadedComment ref="B138" dT="2025-07-16T22:59:23.66" personId="{1A284580-F2B6-4554-A780-C3C0B3AF6C04}" id="{726733CA-90A9-42A3-8A80-1B7BBE6465EC}">
    <text>New owner information has been requested.</text>
  </threadedComment>
  <threadedComment ref="N138" dT="2026-03-10T19:03:59.11" personId="{6892FC56-EBC2-4FA3-A2DF-2119D1EF5406}" id="{736F8445-0EEC-4B60-9399-ACDB604E9859}">
    <text>Not tested due lack of techs</text>
  </threadedComment>
  <threadedComment ref="O138" dT="2026-03-18T21:30:57.80" personId="{3FF0B06B-6D44-40C6-B724-E5FE6F209B77}" id="{EA436268-9365-44C1-A429-516DF24624E7}">
    <text>Annual booked April 20</text>
  </threadedComment>
  <threadedComment ref="Q140" dT="2026-04-29T20:06:15.59" personId="{3FF0B06B-6D44-40C6-B724-E5FE6F209B77}" id="{9464AB25-501A-408E-B80C-81386E7E5668}">
    <text>Annual booked June 11-12</text>
  </threadedComment>
  <threadedComment ref="Q141" dT="2026-04-29T20:06:15.59" personId="{3FF0B06B-6D44-40C6-B724-E5FE6F209B77}" id="{AFFFBDAD-80F2-47A0-8F94-99D2EB959530}">
    <text>Annual booked June 11-12</text>
  </threadedComment>
  <threadedComment ref="Q142" dT="2026-04-29T20:06:15.59" personId="{3FF0B06B-6D44-40C6-B724-E5FE6F209B77}" id="{AF681B88-056E-4F10-9DF5-8907DFDC3686}">
    <text>Annual booked June 9-10</text>
  </threadedComment>
  <threadedComment ref="Q143" dT="2026-04-29T20:06:15.59" personId="{3FF0B06B-6D44-40C6-B724-E5FE6F209B77}" id="{E20F86DD-AC00-4138-B0E9-4DDAB604C63F}">
    <text>Annual booked June 9-10</text>
  </threadedComment>
  <threadedComment ref="O146" dT="2026-03-24T21:04:07.08" personId="{3FF0B06B-6D44-40C6-B724-E5FE6F209B77}" id="{1A807397-A358-458E-8472-E43FDA4ED2B1}">
    <text>Annual booked April 10</text>
  </threadedComment>
  <threadedComment ref="N149" dT="2026-03-10T19:03:59.11" personId="{6892FC56-EBC2-4FA3-A2DF-2119D1EF5406}" id="{D8F61691-4117-4CB0-8F96-1492D2A3B363}">
    <text>Not tested due lack of techs</text>
  </threadedComment>
  <threadedComment ref="P149" dT="2026-04-22T18:48:19.31" personId="{3FF0B06B-6D44-40C6-B724-E5FE6F209B77}" id="{09F09DA6-A7A3-45BE-B57B-FFA6B1A6403E}">
    <text>Annual booked May 15</text>
  </threadedComment>
  <threadedComment ref="N151" dT="2026-02-25T22:20:13.04" personId="{3FF0B06B-6D44-40C6-B724-E5FE6F209B77}" id="{4C29CADE-C0DD-43CB-83ED-12092A50E9FE}">
    <text>Annual booked March 18</text>
  </threadedComment>
  <threadedComment ref="N152" dT="2026-03-10T19:03:59.11" personId="{6892FC56-EBC2-4FA3-A2DF-2119D1EF5406}" id="{9F9EA352-32A5-4E31-A9B4-F925DDCF485D}">
    <text>Not tested due lack of techs</text>
  </threadedComment>
  <threadedComment ref="O154" dT="2026-03-09T16:56:16.29" personId="{3FF0B06B-6D44-40C6-B724-E5FE6F209B77}" id="{0A0ED6F1-C2D7-43E5-B525-317CE9285D62}">
    <text>Annual booked April 17</text>
  </threadedComment>
  <threadedComment ref="P156" dT="2026-04-17T19:36:29.32" personId="{3FF0B06B-6D44-40C6-B724-E5FE6F209B77}" id="{69044353-732E-4F76-A08D-B7D974C94AFD}">
    <text>Annual booked May 20</text>
  </threadedComment>
  <threadedComment ref="O158" dT="2026-04-06T17:55:04.32" personId="{3FF0B06B-6D44-40C6-B724-E5FE6F209B77}" id="{B33BE52F-C30F-47EB-BD09-6D6DB9C1D89D}">
    <text>Annual booked April 29</text>
  </threadedComment>
  <threadedComment ref="O161" dT="2026-04-02T22:31:53.06" personId="{6892FC56-EBC2-4FA3-A2DF-2119D1EF5406}" id="{4D464817-AE17-4E5A-8E8F-2F6AF37CBCA6}">
    <text>Skipped due service call</text>
  </threadedComment>
  <threadedComment ref="P161" dT="2026-04-13T22:43:28.80" personId="{3FF0B06B-6D44-40C6-B724-E5FE6F209B77}" id="{001C24CF-652C-4F28-A268-F6CA7AFE448E}">
    <text>Annual booked May 27</text>
  </threadedComment>
  <threadedComment ref="P164" dT="2026-04-10T20:49:20.38" personId="{3FF0B06B-6D44-40C6-B724-E5FE6F209B77}" id="{360ECCD2-746B-44ED-BE22-E29C71F60D29}">
    <text>Annual booked May 8</text>
  </threadedComment>
  <threadedComment ref="L166" dT="2025-11-04T23:41:37.65" personId="{3FF0B06B-6D44-40C6-B724-E5FE6F209B77}" id="{2777040A-80F4-4860-AD39-B89F1BFA1A2D}">
    <text>Annual booked Jan 23</text>
  </threadedComment>
  <threadedComment ref="N166" dT="2026-03-10T19:03:59.11" personId="{6892FC56-EBC2-4FA3-A2DF-2119D1EF5406}" id="{DEAACCAD-508E-44F4-858E-AA76C550B00F}">
    <text>Not tested due lack of techs</text>
  </threadedComment>
  <threadedComment ref="N169" dT="2026-03-10T19:03:59.11" personId="{6892FC56-EBC2-4FA3-A2DF-2119D1EF5406}" id="{1411EBE6-7708-4428-B28B-0ACE3D3A166A}">
    <text>Not tested due lack of techs</text>
  </threadedComment>
  <threadedComment ref="O170" dT="2026-04-06T20:41:20.54" personId="{3FF0B06B-6D44-40C6-B724-E5FE6F209B77}" id="{CF106B5B-643D-4C16-9BC2-FF7759AD79FF}">
    <text>Annual booked April 27-29</text>
  </threadedComment>
  <threadedComment ref="K177" dT="2025-08-13T19:03:07.12" personId="{46338045-EA3B-4341-9878-9D5DB6F5321E}" id="{12DC4144-5A94-403D-8E82-B35EB09983AB}">
    <text>Annual done by 4 Seasons. MBT by Cantec</text>
  </threadedComment>
  <threadedComment ref="K177" dT="2026-02-23T19:11:57.52" personId="{3FF0B06B-6D44-40C6-B724-E5FE6F209B77}" id="{51287A5E-1845-4225-AC98-326F4C7BA217}" parentId="{12DC4144-5A94-403D-8E82-B35EB09983AB}">
    <text>Update: We are doing the annual inspections  - New in 2026 (April)</text>
  </threadedComment>
  <threadedComment ref="O177" dT="2026-02-23T19:12:08.95" personId="{3FF0B06B-6D44-40C6-B724-E5FE6F209B77}" id="{08BDD5C5-1F34-4BC6-923B-77A1BF03C2A7}">
    <text>Annual booked April 2</text>
  </threadedComment>
  <threadedComment ref="N178" dT="2026-03-10T19:03:59.11" personId="{6892FC56-EBC2-4FA3-A2DF-2119D1EF5406}" id="{7CBAFA08-BB8E-4FED-A140-43E3092DF9C9}">
    <text>Not tested due lack of techs</text>
  </threadedComment>
  <threadedComment ref="N180" dT="2026-01-30T18:04:57.38" personId="{3FF0B06B-6D44-40C6-B724-E5FE6F209B77}" id="{BE902010-5588-4798-A042-B13F2B743844}">
    <text>Annual booked March 11</text>
  </threadedComment>
  <threadedComment ref="O180" dT="2026-04-08T19:16:57.32" personId="{6892FC56-EBC2-4FA3-A2DF-2119D1EF5406}" id="{37A85127-DF27-4C58-ACC3-77CA86F37386}">
    <text>Skipped</text>
  </threadedComment>
  <threadedComment ref="L181" dT="2025-11-26T18:15:27.78" personId="{3FF0B06B-6D44-40C6-B724-E5FE6F209B77}" id="{0E122F32-67D7-42AB-BACE-84968D0B266C}">
    <text>Annual booked January 16</text>
  </threadedComment>
  <threadedComment ref="P182" dT="2026-03-26T23:01:51.48" personId="{6892FC56-EBC2-4FA3-A2DF-2119D1EF5406}" id="{FF843BD7-0B89-4A99-97DC-A67D4B1C0B0D}">
    <text>3 months promotion - no charge</text>
  </threadedComment>
  <threadedComment ref="Q182" dT="2026-03-26T23:01:51.48" personId="{6892FC56-EBC2-4FA3-A2DF-2119D1EF5406}" id="{D3D79853-1693-44E1-8390-75BBFC216980}">
    <text>3 months promotion - no charge</text>
  </threadedComment>
  <threadedComment ref="R182" dT="2026-03-26T23:01:51.48" personId="{6892FC56-EBC2-4FA3-A2DF-2119D1EF5406}" id="{BACE9D7E-CE7F-4571-ACC9-590911B498C8}">
    <text>3 months promotion - no charge</text>
  </threadedComment>
  <threadedComment ref="N183" dT="2026-03-18T20:04:42.51" personId="{6892FC56-EBC2-4FA3-A2DF-2119D1EF5406}" id="{3C0668ED-F865-4D24-8284-304559CF3C54}">
    <text>Not tested due lack of techs</text>
  </threadedComment>
  <threadedComment ref="L184" dT="2026-01-09T16:38:14.92" personId="{6892FC56-EBC2-4FA3-A2DF-2119D1EF5406}" id="{0F5ED5CD-BBD7-4005-AA91-0806BD52590E}">
    <text>Bells disabled. Not tested. Bill for our time.</text>
  </threadedComment>
  <threadedComment ref="N185" dT="2026-03-03T16:55:45.09" personId="{6892FC56-EBC2-4FA3-A2DF-2119D1EF5406}" id="{BE455AF1-A6E8-42F2-B3E2-142773A28591}">
    <text xml:space="preserve">Skipped due panel upgrade. Need to change to other route. </text>
  </threadedComment>
  <threadedComment ref="Q186" dT="2026-04-29T21:39:41.87" personId="{3FF0B06B-6D44-40C6-B724-E5FE6F209B77}" id="{1BE7C438-2909-4975-9AD7-019DD2D49D56}">
    <text>Annual booked June 15-19</text>
  </threadedComment>
  <threadedComment ref="P187" dT="2026-04-15T23:26:56.60" personId="{3FF0B06B-6D44-40C6-B724-E5FE6F209B77}" id="{CAF10831-1AC5-4A3C-BE48-E6061AA49913}">
    <text>Annual booked May 26</text>
  </threadedComment>
  <threadedComment ref="N188" dT="2026-02-17T17:59:03.36" personId="{3FF0B06B-6D44-40C6-B724-E5FE6F209B77}" id="{6CDD2460-E3B4-4719-AACF-E71C9EFE4662}">
    <text>Annual booked March 23</text>
  </threadedComment>
  <threadedComment ref="P189" dT="2026-04-02T20:33:17.17" personId="{3FF0B06B-6D44-40C6-B724-E5FE6F209B77}" id="{A0A8A9A7-5E2D-4526-9262-8E0CB6BD0D8A}">
    <text>Annual booked May 6-8</text>
  </threadedComment>
  <threadedComment ref="P190" dT="2026-01-12T16:31:52.15" personId="{3FF0B06B-6D44-40C6-B724-E5FE6F209B77}" id="{A22F7565-E3F1-4E19-B9C1-CECA30E25894}">
    <text>Annual booked May 5</text>
  </threadedComment>
  <threadedComment ref="M195" dT="2025-12-22T23:45:02.49" personId="{3FF0B06B-6D44-40C6-B724-E5FE6F209B77}" id="{9283E6EC-E680-468A-A6CA-EC05EAD2E112}">
    <text>Annual booked Feb 26</text>
  </threadedComment>
  <threadedComment ref="N207" dT="2026-03-10T19:03:59.11" personId="{6892FC56-EBC2-4FA3-A2DF-2119D1EF5406}" id="{54C9B8B3-7660-44DF-BF58-C46E92E2551B}">
    <text>Not tested due lack of techs</text>
  </threadedComment>
  <threadedComment ref="N210" dT="2026-01-26T19:15:06.39" personId="{3FF0B06B-6D44-40C6-B724-E5FE6F209B77}" id="{B54538F9-98FF-4989-923B-2972575A850C}">
    <text>Annual booked March 17</text>
  </threadedComment>
  <threadedComment ref="M211" dT="2025-12-11T17:15:28.02" personId="{3FF0B06B-6D44-40C6-B724-E5FE6F209B77}" id="{6EAE136E-190A-4E80-B7F3-ACC5A0A1C530}">
    <text>Annual booked February 5</text>
  </threadedComment>
  <threadedComment ref="L213" dT="2026-01-20T18:29:16.18" personId="{6892FC56-EBC2-4FA3-A2DF-2119D1EF5406}" id="{FA79E381-9A51-4345-8A3F-E46E21E11044}">
    <text>Not tested due no monitoring info.</text>
  </threadedComment>
  <threadedComment ref="N213" dT="2026-01-27T20:44:47.24" personId="{3FF0B06B-6D44-40C6-B724-E5FE6F209B77}" id="{4901054C-7A87-4F66-8AEC-1B6E03EA6960}">
    <text>Annual booked March 9</text>
  </threadedComment>
  <threadedComment ref="L214" dT="2026-01-12T16:33:06.49" personId="{3FF0B06B-6D44-40C6-B724-E5FE6F209B77}" id="{6EA3EC64-1B2F-4901-867B-F8DA4C1D24A1}">
    <text>Annual booked January 22</text>
  </threadedComment>
  <threadedComment ref="M214" dT="2026-01-12T16:33:06.49" personId="{3FF0B06B-6D44-40C6-B724-E5FE6F209B77}" id="{877562DC-88A1-4CBD-AEB6-31D5504A2381}">
    <text>Annual booked January 22</text>
  </threadedComment>
  <threadedComment ref="M216" dT="2025-12-08T16:56:05.64" personId="{3FF0B06B-6D44-40C6-B724-E5FE6F209B77}" id="{51A57467-5F8D-4ED0-9218-0B0F5484BFE8}">
    <text>Annual booked February 2</text>
  </threadedComment>
  <threadedComment ref="O217" dT="2026-03-25T17:13:00.59" personId="{3FF0B06B-6D44-40C6-B724-E5FE6F209B77}" id="{32C76E85-ABAA-4E1A-8D69-A03A80886075}">
    <text>Annual booked April 13</text>
  </threadedComment>
  <threadedComment ref="O217" dT="2026-04-21T15:23:56.24" personId="{3FF0B06B-6D44-40C6-B724-E5FE6F209B77}" id="{FB244779-A4E6-4613-874D-C311DD2BCE6A}" parentId="{32C76E85-ABAA-4E1A-8D69-A03A80886075}">
    <text>Update: site contact was MIA during the first visit and requested to be rescheduled in May</text>
  </threadedComment>
  <threadedComment ref="P217" dT="2026-03-25T17:13:00.59" personId="{3FF0B06B-6D44-40C6-B724-E5FE6F209B77}" id="{142C19F0-EC99-4188-8A19-50537C3DFDF3}">
    <text>Annual booked May 5</text>
  </threadedComment>
  <threadedComment ref="M218" dT="2026-02-17T20:35:43.59" personId="{6892FC56-EBC2-4FA3-A2DF-2119D1EF5406}" id="{883D0A10-F4E6-4B2A-BA54-A40B2E70CBD4}">
    <text>No Access</text>
  </threadedComment>
  <threadedComment ref="N218" dT="2026-02-24T22:33:33.49" personId="{3FF0B06B-6D44-40C6-B724-E5FE6F209B77}" id="{9F13A7A0-7A85-4C86-AC36-B9D866A52ACC}">
    <text>Annual booked March 17</text>
  </threadedComment>
  <threadedComment ref="M219" dT="2026-02-12T23:14:26.68" personId="{6892FC56-EBC2-4FA3-A2DF-2119D1EF5406}" id="{F339BC6D-882C-4C5F-B994-77E5D8BFCC46}">
    <text xml:space="preserve">Only the fire phones were tested. Do not bill. </text>
  </threadedComment>
  <threadedComment ref="O219" dT="2026-03-17T20:02:09.48" personId="{3FF0B06B-6D44-40C6-B724-E5FE6F209B77}" id="{6363762C-CCB5-4B60-A86F-203E2CF2AADD}">
    <text>Annual booked April 20-23</text>
  </threadedComment>
  <threadedComment ref="O221" dT="2026-03-19T18:31:57.34" personId="{3FF0B06B-6D44-40C6-B724-E5FE6F209B77}" id="{984A620A-2E3E-47C9-8096-1AAB8AE6D62D}">
    <text>Annual booked April 20</text>
  </threadedComment>
  <threadedComment ref="O222" dT="2026-04-07T20:26:50.44" personId="{6892FC56-EBC2-4FA3-A2DF-2119D1EF5406}" id="{CE9FE546-E0D1-42A8-8EFA-66EE4DCC6A0E}">
    <text xml:space="preserve">Skipped due to the key not being returned after a service call.
</text>
  </threadedComment>
  <threadedComment ref="N223" dT="2026-02-12T22:37:27.34" personId="{3FF0B06B-6D44-40C6-B724-E5FE6F209B77}" id="{A49EEBAA-CF77-4E95-B33D-1667B15F8210}">
    <text>Annual booked March 6</text>
  </threadedComment>
  <threadedComment ref="M224" dT="2025-12-11T17:31:53.72" personId="{3FF0B06B-6D44-40C6-B724-E5FE6F209B77}" id="{D57BC4E6-58EA-4A14-8C61-3D7A60296D84}">
    <text>Annual booked February 5</text>
  </threadedComment>
  <threadedComment ref="O225" dT="2026-02-26T18:18:50.51" personId="{3FF0B06B-6D44-40C6-B724-E5FE6F209B77}" id="{6AC78E9A-F8DF-427D-BC72-19990AACD031}">
    <text>Annual booked April 22</text>
  </threadedComment>
  <threadedComment ref="P227" dT="2026-04-10T20:52:15.21" personId="{3FF0B06B-6D44-40C6-B724-E5FE6F209B77}" id="{2672099A-7C7B-47BB-BB55-4788869B6745}">
    <text>Annual booked May 8</text>
  </threadedComment>
  <threadedComment ref="N228" dT="2026-02-12T17:11:40.81" personId="{3FF0B06B-6D44-40C6-B724-E5FE6F209B77}" id="{E4597D17-A949-4A21-8F1A-06C72882F68D}">
    <text>Annual booked March 20</text>
  </threadedComment>
  <threadedComment ref="P233" dT="2026-04-23T15:00:59.27" personId="{3FF0B06B-6D44-40C6-B724-E5FE6F209B77}" id="{5F5EE207-F065-44F0-854B-FF793BA7F03B}">
    <text>Annual booked May 22</text>
  </threadedComment>
  <threadedComment ref="M236" dT="2026-01-22T17:51:20.27" personId="{3FF0B06B-6D44-40C6-B724-E5FE6F209B77}" id="{DE5DD9AD-C1D1-4A2E-8501-DBE04CDACA50}">
    <text>Annual booked February 19</text>
  </threadedComment>
  <threadedComment ref="M237" dT="2026-01-02T23:56:10.55" personId="{3FF0B06B-6D44-40C6-B724-E5FE6F209B77}" id="{0FDB44E1-23F5-4525-8329-89A1DD6C72E9}">
    <text>Annual booked Feb 26</text>
  </threadedComment>
  <threadedComment ref="A238" dT="2024-03-19T15:52:27.26" personId="{3FF0B06B-6D44-40C6-B724-E5FE6F209B77}" id="{5175AB36-11F4-472F-88E0-831001456759}">
    <text>Updated in ST</text>
  </threadedComment>
  <threadedComment ref="O238" dT="2026-03-09T18:25:42.98" personId="{3FF0B06B-6D44-40C6-B724-E5FE6F209B77}" id="{B19E0711-A08C-4E59-84E1-1D8704864680}">
    <text>Annual booked April 23-24</text>
  </threadedComment>
  <threadedComment ref="O241" dT="2026-03-09T17:42:24.34" personId="{3FF0B06B-6D44-40C6-B724-E5FE6F209B77}" id="{B6E73A01-95A3-4F20-840D-0C06ACA9937C}">
    <text>Annual booked April 17</text>
  </threadedComment>
  <threadedComment ref="N243" dT="2026-02-10T21:41:26.15" personId="{3FF0B06B-6D44-40C6-B724-E5FE6F209B77}" id="{A4CC4F4B-C899-4CA5-9E47-C1337E2E6758}">
    <text>Annual booked March 4</text>
  </threadedComment>
  <threadedComment ref="M245" dT="2026-02-02T17:51:22.29" personId="{3FF0B06B-6D44-40C6-B724-E5FE6F209B77}" id="{B88BECFD-28AB-424D-AFB4-4B9D9B2858BA}">
    <text>Annual booked February 24-25</text>
  </threadedComment>
  <threadedComment ref="M246" dT="2026-02-12T20:27:43.37" personId="{6892FC56-EBC2-4FA3-A2DF-2119D1EF5406}" id="{EAE2A55F-F83E-41DF-B52E-80085E7FB5A3}">
    <text>Not tested due lack of time</text>
  </threadedComment>
  <threadedComment ref="O246" dT="2026-02-26T23:59:40.97" personId="{3FF0B06B-6D44-40C6-B724-E5FE6F209B77}" id="{050FB7A2-113D-4223-985F-9135FA2DBF81}">
    <text>Annual booked April 1</text>
  </threadedComment>
  <threadedComment ref="M247" dT="2026-02-12T20:27:43.37" personId="{6892FC56-EBC2-4FA3-A2DF-2119D1EF5406}" id="{C9F80EB7-AB33-4E57-A6BB-D1F851A41269}">
    <text>Tested February 27</text>
  </threadedComment>
  <threadedComment ref="O247" dT="2026-02-26T23:59:40.97" personId="{3FF0B06B-6D44-40C6-B724-E5FE6F209B77}" id="{BAC2A286-0D75-42E5-A7BE-D61BB482E567}">
    <text>Annual booked April 1-2</text>
  </threadedComment>
  <threadedComment ref="N252" dT="2026-01-02T16:53:41.29" personId="{3FF0B06B-6D44-40C6-B724-E5FE6F209B77}" id="{5B768EA6-42C4-4071-8A4B-2D74ADACDB67}">
    <text>Annual booked March 13</text>
  </threadedComment>
  <threadedComment ref="N254" dT="2026-03-18T20:04:42.51" personId="{6892FC56-EBC2-4FA3-A2DF-2119D1EF5406}" id="{966BC118-91C8-4CB3-B692-2F94E4F6E7FA}">
    <text>Not tested due lack of techs</text>
  </threadedComment>
  <threadedComment ref="N255" dT="2026-03-18T20:04:42.51" personId="{6892FC56-EBC2-4FA3-A2DF-2119D1EF5406}" id="{7DE750A5-8064-42B7-8A75-711F19DA2115}">
    <text>Not tested due lack of techs</text>
  </threadedComment>
  <threadedComment ref="P259" dT="2026-04-21T22:19:05.82" personId="{3FF0B06B-6D44-40C6-B724-E5FE6F209B77}" id="{9F6897E4-679C-4DA2-8718-C7485A3A89CD}">
    <text>Annual booked May 26-28</text>
  </threadedComment>
  <threadedComment ref="L260" dT="2025-10-30T17:08:45.41" personId="{3FF0B06B-6D44-40C6-B724-E5FE6F209B77}" id="{132EA4A4-C256-4E28-BD46-F487EC738F1D}">
    <text>Annual booked Jan 7</text>
  </threadedComment>
  <threadedComment ref="L261" dT="2025-10-22T16:37:12.44" personId="{6892FC56-EBC2-4FA3-A2DF-2119D1EF5406}" id="{4BF84664-E326-408B-982A-F692D84DC7AE}">
    <text>Done in January 28</text>
  </threadedComment>
  <threadedComment ref="N261" dT="2026-02-02T22:52:17.44" personId="{3FF0B06B-6D44-40C6-B724-E5FE6F209B77}" id="{57D98E37-2166-4A58-93D3-1ED26FC91B5E}">
    <text>Annual booked March 30</text>
  </threadedComment>
  <threadedComment ref="P263" dT="2026-04-07T19:17:56.21" personId="{3FF0B06B-6D44-40C6-B724-E5FE6F209B77}" id="{92F77A86-1477-4012-A425-76008EFE9EBE}">
    <text>Annual booked May 28-29</text>
  </threadedComment>
  <threadedComment ref="P264" dT="2026-04-21T22:19:05.82" personId="{3FF0B06B-6D44-40C6-B724-E5FE6F209B77}" id="{CAC6EFE1-2F81-4E61-9489-99B7237117D3}">
    <text>Annual booked May 26-28</text>
  </threadedComment>
  <threadedComment ref="O266" dT="2026-03-06T18:22:58.05" personId="{3FF0B06B-6D44-40C6-B724-E5FE6F209B77}" id="{8D685ECD-E5CC-42C3-BA2E-3B9339999651}">
    <text>Annual booked April 24</text>
  </threadedComment>
  <threadedComment ref="N267" dT="2026-03-10T19:03:59.11" personId="{6892FC56-EBC2-4FA3-A2DF-2119D1EF5406}" id="{D424B485-5D3D-436F-B668-3C9D610542F2}">
    <text>Not tested due lack of techs</text>
  </threadedComment>
  <threadedComment ref="P267" dT="2026-04-13T22:06:00.49" personId="{3FF0B06B-6D44-40C6-B724-E5FE6F209B77}" id="{6859DD22-7429-4D9A-8DA7-510F3868EC6C}">
    <text>Annual booked May 19</text>
  </threadedComment>
  <threadedComment ref="O269" dT="2026-03-23T18:16:52.53" personId="{3FF0B06B-6D44-40C6-B724-E5FE6F209B77}" id="{B5A21CBD-4FA5-4302-B455-962095B6F44D}">
    <text>Annual booked April 20</text>
  </threadedComment>
  <threadedComment ref="N272" dT="2026-03-05T19:30:48.16" personId="{3FF0B06B-6D44-40C6-B724-E5FE6F209B77}" id="{9499E042-0F48-E64D-8975-9F446D12AE79}">
    <text>Annual booked March 24</text>
  </threadedComment>
  <threadedComment ref="N274" dT="2026-03-10T19:03:59.11" personId="{6892FC56-EBC2-4FA3-A2DF-2119D1EF5406}" id="{2703985A-D342-4E48-9E2D-5449F6E43CF8}">
    <text>Not tested due lack of techs</text>
  </threadedComment>
  <threadedComment ref="N276" dT="2026-03-18T20:04:42.51" personId="{6892FC56-EBC2-4FA3-A2DF-2119D1EF5406}" id="{4B06CB8F-432F-4EE0-974A-EF1E99BC3241}">
    <text>Not tested due lack of techs</text>
  </threadedComment>
  <threadedComment ref="N277" dT="2026-01-07T19:17:21.70" personId="{3FF0B06B-6D44-40C6-B724-E5FE6F209B77}" id="{A112E1F1-B834-4E1E-9944-A69C54D72FE9}">
    <text>Annual booked March 2</text>
  </threadedComment>
  <threadedComment ref="N279" dT="2026-02-11T18:48:12.86" personId="{3FF0B06B-6D44-40C6-B724-E5FE6F209B77}" id="{AF475AEB-FE22-4C69-855E-D62E4C1CB5B4}">
    <text>Annual booked March 9</text>
  </threadedComment>
  <threadedComment ref="L280" dT="2025-12-09T21:01:12.10" personId="{6892FC56-EBC2-4FA3-A2DF-2119D1EF5406}" id="{E7C8F06B-D38D-4EEF-917F-A8B2C3020301}">
    <text>Not done due construction</text>
  </threadedComment>
  <threadedComment ref="M280" dT="2025-12-09T21:01:12.10" personId="{6892FC56-EBC2-4FA3-A2DF-2119D1EF5406}" id="{435FACB9-353F-4452-9AFD-54A4EC265B39}">
    <text>Not done due construction</text>
  </threadedComment>
  <threadedComment ref="N280" dT="2025-12-09T21:01:12.10" personId="{6892FC56-EBC2-4FA3-A2DF-2119D1EF5406}" id="{C934B96E-9981-4038-86B5-2FC20DA9837C}">
    <text>Not done due construction</text>
  </threadedComment>
  <threadedComment ref="O280" dT="2025-12-09T21:01:12.10" personId="{6892FC56-EBC2-4FA3-A2DF-2119D1EF5406}" id="{B76E0469-7A8A-437B-B4E4-A2656869D115}">
    <text>Not done due construction</text>
  </threadedComment>
  <threadedComment ref="P280" dT="2025-12-09T21:01:12.10" personId="{6892FC56-EBC2-4FA3-A2DF-2119D1EF5406}" id="{41AF9EE9-8879-4DA8-83D2-F695EB4B4667}">
    <text>Not done due construction</text>
  </threadedComment>
  <threadedComment ref="O283" dT="2026-02-26T21:31:09.45" personId="{3FF0B06B-6D44-40C6-B724-E5FE6F209B77}" id="{23465DE8-4157-4F59-8557-431784E130F6}">
    <text>Annual booked April 10</text>
  </threadedComment>
  <threadedComment ref="N285" dT="2026-02-05T17:01:56.35" personId="{3FF0B06B-6D44-40C6-B724-E5FE6F209B77}" id="{A0CE1BD6-6224-4B34-A32B-7F20D53A3DF8}">
    <text>Annual booked March 20</text>
  </threadedComment>
  <threadedComment ref="L286" dT="2025-11-07T19:29:56.52" personId="{3FF0B06B-6D44-40C6-B724-E5FE6F209B77}" id="{8F1BDB5F-E79C-4577-8737-9414D21CBFFA}">
    <text>Annual booked Jan 9</text>
  </threadedComment>
  <threadedComment ref="L290" dT="2025-12-18T21:22:28.71" personId="{3FF0B06B-6D44-40C6-B724-E5FE6F209B77}" id="{3218BC80-EDC3-469D-89CF-D3189555E417}">
    <text>Annual booked January 16</text>
  </threadedComment>
  <threadedComment ref="N290" dT="2026-03-09T15:56:51.91" personId="{6892FC56-EBC2-4FA3-A2DF-2119D1EF5406}" id="{3EB32F6C-4732-40F3-9ACB-29E9998779FC}">
    <text>Skipped due event on site</text>
  </threadedComment>
  <threadedComment ref="N291" dT="2026-03-20T20:29:09.94" personId="{46338045-EA3B-4341-9878-9D5DB6F5321E}" id="{2F72DBA8-683B-4F09-A643-B6F997F91B70}">
    <text xml:space="preserve">Do not bill please. Test is being done on March. 30th. R20 was cancelled originally, but Brown Bros wanted all sites completed. </text>
  </threadedComment>
  <threadedComment ref="N291" dT="2026-03-30T23:15:35.99" personId="{6892FC56-EBC2-4FA3-A2DF-2119D1EF5406}" id="{7AAEEE61-12A8-45ED-AACA-D107080B8BB2}" parentId="{2F72DBA8-683B-4F09-A643-B6F997F91B70}">
    <text>VV test not done on March 30</text>
  </threadedComment>
  <threadedComment ref="N292" dT="2026-03-10T19:03:59.11" personId="{6892FC56-EBC2-4FA3-A2DF-2119D1EF5406}" id="{4FB01466-A808-4FA1-A82D-4AADE51AB470}">
    <text>Not tested due lack of techs</text>
  </threadedComment>
  <threadedComment ref="P292" dT="2026-04-14T20:59:21.56" personId="{3FF0B06B-6D44-40C6-B724-E5FE6F209B77}" id="{B69D099A-8C82-4AD0-B4AC-4D1265DA00ED}">
    <text>Annual booked May 14</text>
  </threadedComment>
  <threadedComment ref="L293" dT="2026-01-14T16:49:31.26" personId="{6892FC56-EBC2-4FA3-A2DF-2119D1EF5406}" id="{40AED3C6-35AE-43F4-A10F-0C716FAE4FB2}">
    <text xml:space="preserve">Not tested. Site contact was not there. Bill for our time. </text>
  </threadedComment>
  <threadedComment ref="M293" dT="2026-02-12T20:26:44.23" personId="{6892FC56-EBC2-4FA3-A2DF-2119D1EF5406}" id="{1E672763-8AE1-4E95-BF0C-777E2090ABE2}">
    <text>Annual booked Feb 17</text>
  </threadedComment>
  <threadedComment ref="N293" dT="2026-02-11T16:42:08.46" personId="{3FF0B06B-6D44-40C6-B724-E5FE6F209B77}" id="{160CE70C-6863-4CAB-A25D-31FFACCE0DD5}">
    <text>Annual booked Feb 17</text>
  </threadedComment>
  <threadedComment ref="O298" dT="2026-03-06T18:22:58.05" personId="{3FF0B06B-6D44-40C6-B724-E5FE6F209B77}" id="{9846B26D-3C77-4FF5-8CCC-75A3E30DE436}">
    <text>Annual booked April 24</text>
  </threadedComment>
  <threadedComment ref="L300" dT="2026-01-15T19:18:39.21" personId="{6892FC56-EBC2-4FA3-A2DF-2119D1EF5406}" id="{57C26CED-2A83-4FF6-8020-47BA8B86D70B}">
    <text xml:space="preserve">Not tested because the technicians were not able to start testing before 11:30 AM. </text>
  </threadedComment>
  <threadedComment ref="N300" dT="2026-02-09T17:53:39.77" personId="{3FF0B06B-6D44-40C6-B724-E5FE6F209B77}" id="{7BB3C8BD-34A3-4D53-9C63-535BB02F07C7}">
    <text>Annual booked March 23 - 24</text>
  </threadedComment>
  <threadedComment ref="P302" dT="2026-03-13T18:12:04.93" personId="{3FF0B06B-6D44-40C6-B724-E5FE6F209B77}" id="{B51C79BB-E95E-4743-93A0-46039DBAC4E1}">
    <text>Annual booked May 5</text>
  </threadedComment>
  <threadedComment ref="M305" dT="2026-01-13T00:23:13.37" personId="{3FF0B06B-6D44-40C6-B724-E5FE6F209B77}" id="{00E96AFB-7290-476C-974E-975FB3BC6E16}">
    <text>Annual booked February 23</text>
  </threadedComment>
  <threadedComment ref="M307" dT="2026-01-14T17:56:56.18" personId="{3FF0B06B-6D44-40C6-B724-E5FE6F209B77}" id="{21465547-4419-492F-AAA7-A3A9F99E7EA8}">
    <text>Annual booked February 4</text>
  </threadedComment>
  <threadedComment ref="N308" dT="2026-03-20T20:29:09.94" personId="{46338045-EA3B-4341-9878-9D5DB6F5321E}" id="{0A0553B9-5285-4845-ACCE-CDCE31B84078}">
    <text xml:space="preserve">Do not bill please. Test is being done on March. 30th. R20 was cancelled originally, but Brown Bros wanted all sites completed. </text>
  </threadedComment>
  <threadedComment ref="N308" dT="2026-03-30T23:15:35.99" personId="{6892FC56-EBC2-4FA3-A2DF-2119D1EF5406}" id="{E4CDF046-711E-4265-A49E-6B7FBBB90B92}" parentId="{0A0553B9-5285-4845-ACCE-CDCE31B84078}">
    <text>VV test not done on March 30</text>
  </threadedComment>
  <threadedComment ref="U309" dT="2026-01-07T17:09:08.26" personId="{3FF0B06B-6D44-40C6-B724-E5FE6F209B77}" id="{2E5F576C-4C8B-4976-BA13-B35BB8893C7C}">
    <text>Annual booked Oct 5</text>
  </threadedComment>
  <threadedComment ref="M312" dT="2025-12-23T00:24:22.88" personId="{3FF0B06B-6D44-40C6-B724-E5FE6F209B77}" id="{8BCAFC25-4127-4105-A47C-841FDE455EBC}">
    <text>Annual booked February 9</text>
  </threadedComment>
  <threadedComment ref="L316" dT="2026-01-12T22:22:52.72" personId="{3FF0B06B-6D44-40C6-B724-E5FE6F209B77}" id="{7B64CBF6-A008-4BDD-8495-F6C979FC2B97}">
    <text>Annual booked January 30</text>
  </threadedComment>
  <threadedComment ref="M316" dT="2026-01-12T22:22:52.72" personId="{3FF0B06B-6D44-40C6-B724-E5FE6F209B77}" id="{6E8DB9F4-9E50-4FD8-AE1F-CB723708E76A}">
    <text>Annual booked January 30</text>
  </threadedComment>
  <threadedComment ref="A318" dT="2024-03-14T19:10:07.64" personId="{1A284580-F2B6-4554-A780-C3C0B3AF6C04}" id="{D80333B4-7E03-4B50-B554-3DD1C99CE2B6}">
    <text>updated address (includes Root Cellar</text>
  </threadedComment>
  <threadedComment ref="N318" dT="2026-02-17T23:35:50.52" personId="{3FF0B06B-6D44-40C6-B724-E5FE6F209B77}" id="{130F7C7F-C896-45ED-B147-31FBE742E305}">
    <text>Annual booked March 27</text>
  </threadedComment>
  <threadedComment ref="M320" dT="2026-02-12T20:27:43.37" personId="{6892FC56-EBC2-4FA3-A2DF-2119D1EF5406}" id="{E3AAFC99-A1F5-4C14-BB3B-418B30A873B4}">
    <text>Not tested due lack of time</text>
  </threadedComment>
  <threadedComment ref="N322" dT="2026-03-18T20:04:42.51" personId="{6892FC56-EBC2-4FA3-A2DF-2119D1EF5406}" id="{F2F87E6F-4E4F-432C-80CA-A331E9AAC2BF}">
    <text>Not tested due lack of techs</text>
  </threadedComment>
  <threadedComment ref="O322" dT="2026-03-11T16:33:20.19" personId="{3FF0B06B-6D44-40C6-B724-E5FE6F209B77}" id="{43EE42CC-A31E-41BF-BA22-503B16C51A4B}">
    <text>Annual booked April 29</text>
  </threadedComment>
  <threadedComment ref="N323" dT="2026-02-10T21:27:56.31" personId="{3FF0B06B-6D44-40C6-B724-E5FE6F209B77}" id="{84BF89EA-7227-4318-AE01-E796DF9FA0D0}">
    <text>Annual booked March 31</text>
  </threadedComment>
  <threadedComment ref="M325" dT="2026-02-12T23:13:07.74" personId="{6892FC56-EBC2-4FA3-A2DF-2119D1EF5406}" id="{9A569368-563D-4ED4-A868-5D455AF6B077}">
    <text>Tested on February 26</text>
  </threadedComment>
  <threadedComment ref="M326" dT="2026-02-12T20:27:43.37" personId="{6892FC56-EBC2-4FA3-A2DF-2119D1EF5406}" id="{9DA8EA0C-866D-49A7-8280-17FD95F9BD77}">
    <text>Not tested due lack of time</text>
  </threadedComment>
  <threadedComment ref="O327" dT="2026-04-06T22:02:38.72" personId="{3FF0B06B-6D44-40C6-B724-E5FE6F209B77}" id="{9AF68BAA-CB50-4198-9C9A-DA0A80354BCA}">
    <text>Annual booked April 27</text>
  </threadedComment>
  <threadedComment ref="P327" dT="2026-04-06T22:02:38.72" personId="{3FF0B06B-6D44-40C6-B724-E5FE6F209B77}" id="{E53B78E7-E333-41C6-8270-E9107FE2A763}">
    <text>Annual booked April 27</text>
  </threadedComment>
  <threadedComment ref="M328" dT="2026-02-12T23:13:07.74" personId="{6892FC56-EBC2-4FA3-A2DF-2119D1EF5406}" id="{824865FF-B848-4B77-AFE2-ED5909AA8DED}">
    <text>Tested on February 26</text>
  </threadedComment>
  <threadedComment ref="N330" dT="2026-02-10T22:30:55.37" personId="{3FF0B06B-6D44-40C6-B724-E5FE6F209B77}" id="{634E8A6F-C158-49F2-B04F-EA893484C34B}">
    <text>Annual booked March 17</text>
  </threadedComment>
  <threadedComment ref="N330" dT="2026-03-13T16:39:59.42" personId="{3FF0B06B-6D44-40C6-B724-E5FE6F209B77}" id="{99BA2D29-F758-4924-AECF-535E5AF0E8C4}" parentId="{634E8A6F-C158-49F2-B04F-EA893484C34B}">
    <text>Site requested to reschedule annual inspection to April</text>
  </threadedComment>
  <threadedComment ref="O330" dT="2026-03-13T16:40:52.23" personId="{3FF0B06B-6D44-40C6-B724-E5FE6F209B77}" id="{BC8B4110-C6BB-44E2-A003-28CE6B9F800D}">
    <text>Annual booked April 13</text>
  </threadedComment>
  <threadedComment ref="O331" dT="2026-01-07T16:56:38.49" personId="{3FF0B06B-6D44-40C6-B724-E5FE6F209B77}" id="{B7E82E6D-AB9C-4358-8A12-902A679D34A7}">
    <text>Annual booked April 8</text>
  </threadedComment>
  <threadedComment ref="O332" dT="2026-03-18T22:49:18.45" personId="{3FF0B06B-6D44-40C6-B724-E5FE6F209B77}" id="{45C8B30C-2D23-49A7-8479-9C13568804AB}">
    <text>Annual booked April 23</text>
  </threadedComment>
  <threadedComment ref="M333" dT="2026-02-12T23:13:07.74" personId="{6892FC56-EBC2-4FA3-A2DF-2119D1EF5406}" id="{057F9D3F-6046-4267-91AA-C6F51FCAE8D8}">
    <text>Tested on February 26</text>
  </threadedComment>
  <threadedComment ref="N334" dT="2026-04-09T17:56:58.56" personId="{6892FC56-EBC2-4FA3-A2DF-2119D1EF5406}" id="{77E853F2-C2B9-427C-84DA-0E77D4AF474C}">
    <text>Annual booked March 24</text>
  </threadedComment>
  <threadedComment ref="O334" dT="2026-04-09T17:57:04.16" personId="{6892FC56-EBC2-4FA3-A2DF-2119D1EF5406}" id="{49D2CA4E-9C1A-4E38-B201-80662AAC8EF8}">
    <text>Annual booked March 24</text>
  </threadedComment>
  <threadedComment ref="N335" dT="2026-03-18T20:04:42.51" personId="{6892FC56-EBC2-4FA3-A2DF-2119D1EF5406}" id="{4081099C-B0BD-4959-A8E9-156358937DA5}">
    <text>Not tested due lack of techs</text>
  </threadedComment>
  <threadedComment ref="N336" dT="2026-03-10T19:03:59.11" personId="{6892FC56-EBC2-4FA3-A2DF-2119D1EF5406}" id="{424F3A23-7138-4048-A742-9683DE6C9AE3}">
    <text>Not tested due lack of techs</text>
  </threadedComment>
  <threadedComment ref="M339" dT="2026-01-13T23:57:21.73" personId="{3FF0B06B-6D44-40C6-B724-E5FE6F209B77}" id="{34B2FA8E-18C7-4EB4-960F-EFC5EDE86F7A}">
    <text>Annual booked February 20</text>
  </threadedComment>
  <threadedComment ref="P344" dT="2026-04-14T15:11:20.00" personId="{3FF0B06B-6D44-40C6-B724-E5FE6F209B77}" id="{1CED334A-3AFD-48D0-A854-4F24E581F292}">
    <text>Annual booked May 15</text>
  </threadedComment>
  <threadedComment ref="L346" dT="2026-01-15T19:22:37.00" personId="{6892FC56-EBC2-4FA3-A2DF-2119D1EF5406}" id="{DEB40088-118D-4E43-A9E3-1DC595A28B8E}">
    <text>Bill for our time</text>
  </threadedComment>
  <threadedComment ref="N346" dT="2026-02-10T17:02:34.77" personId="{6892FC56-EBC2-4FA3-A2DF-2119D1EF5406}" id="{49634813-63B9-4799-824A-374BBC46A52C}">
    <text>Annual booked March 5 &amp; 6</text>
  </threadedComment>
  <threadedComment ref="L347" dT="2026-01-15T19:22:37.00" personId="{6892FC56-EBC2-4FA3-A2DF-2119D1EF5406}" id="{A9E5C48E-C33D-438B-80B0-E1ABCD1248CD}">
    <text>Bill for our time</text>
  </threadedComment>
  <threadedComment ref="N347" dT="2026-02-10T17:02:34.77" personId="{6892FC56-EBC2-4FA3-A2DF-2119D1EF5406}" id="{8FFC2324-2DF2-4FA9-968D-E5F63DEDECFD}">
    <text>Annual booked March 3 &amp; 4</text>
  </threadedComment>
  <threadedComment ref="L348" dT="2026-01-15T19:22:37.00" personId="{6892FC56-EBC2-4FA3-A2DF-2119D1EF5406}" id="{474758B9-E3F3-46ED-84AF-68238A72956A}">
    <text>Bill for our time</text>
  </threadedComment>
  <threadedComment ref="N348" dT="2026-02-10T17:02:34.77" personId="{6892FC56-EBC2-4FA3-A2DF-2119D1EF5406}" id="{2F62F2CF-5873-4038-9010-39F869233F32}">
    <text>Annual booked March 10-13</text>
  </threadedComment>
  <threadedComment ref="N349" dT="2026-03-18T20:04:42.51" personId="{6892FC56-EBC2-4FA3-A2DF-2119D1EF5406}" id="{5D28F15C-50C7-4ED1-BE11-5013C1969892}">
    <text>Not tested due lack of techs</text>
  </threadedComment>
  <threadedComment ref="P351" dT="2026-04-27T19:39:48.02" personId="{3FF0B06B-6D44-40C6-B724-E5FE6F209B77}" id="{48FA116F-0350-4291-927E-9F170A00996E}">
    <text>Annual booked May 26</text>
  </threadedComment>
  <threadedComment ref="O352" dT="2026-03-03T22:15:58.90" personId="{3FF0B06B-6D44-40C6-B724-E5FE6F209B77}" id="{A3405074-A9AA-4448-9B45-8BFE4C4EE04B}">
    <text>Annual booked April 1</text>
  </threadedComment>
  <threadedComment ref="O354" dT="2026-02-19T21:30:01.82" personId="{3FF0B06B-6D44-40C6-B724-E5FE6F209B77}" id="{2B15720D-9E3D-4BBA-8460-A4453A33533A}">
    <text>Annual booked April 2</text>
  </threadedComment>
  <threadedComment ref="M355" dT="2026-01-30T16:40:27.90" personId="{3FF0B06B-6D44-40C6-B724-E5FE6F209B77}" id="{F2A9D4EA-0D40-44B3-BEAB-6480676EEE5A}">
    <text>Annual booked February 25</text>
  </threadedComment>
  <threadedComment ref="L360" dT="2026-01-08T18:57:04.55" personId="{6892FC56-EBC2-4FA3-A2DF-2119D1EF5406}" id="{89BE6D6D-44A4-49C6-AE7B-3EE38575DFBE}">
    <text>Just have access to electrical room. Skipped.</text>
  </threadedComment>
  <threadedComment ref="O360" dT="2026-04-02T21:24:50.42" personId="{6892FC56-EBC2-4FA3-A2DF-2119D1EF5406}" id="{33BE95DE-9C04-4D23-BFEB-3A2BCE28C12E}">
    <text>No Access</text>
  </threadedComment>
  <threadedComment ref="O362" dT="2026-03-05T17:31:27.16" personId="{3FF0B06B-6D44-40C6-B724-E5FE6F209B77}" id="{1C3168BB-9280-8F47-9048-B041B4050DBB}">
    <text>Annual booked April 27</text>
  </threadedComment>
  <threadedComment ref="N364" dT="2026-03-18T20:04:42.51" personId="{6892FC56-EBC2-4FA3-A2DF-2119D1EF5406}" id="{CEADEB35-8291-4557-9E7A-D80ABD525BFB}">
    <text>Not tested due lack of techs</text>
  </threadedComment>
  <threadedComment ref="O370" dT="2026-04-02T21:24:50.42" personId="{6892FC56-EBC2-4FA3-A2DF-2119D1EF5406}" id="{FE132D52-5C9E-4448-9035-1371F91053AC}">
    <text>No Access</text>
  </threadedComment>
  <threadedComment ref="L375" dT="2025-10-31T22:11:40.99" personId="{3FF0B06B-6D44-40C6-B724-E5FE6F209B77}" id="{B1D7D0FC-8922-4BAC-809A-14CA3F167173}">
    <text>Annual booked January 14-15</text>
  </threadedComment>
  <threadedComment ref="N376" dT="2026-02-10T22:55:53.70" personId="{3FF0B06B-6D44-40C6-B724-E5FE6F209B77}" id="{087F7DBC-B18D-4490-B65C-BC2BB2DA976E}">
    <text>Annual booked March 12 - 13</text>
  </threadedComment>
  <threadedComment ref="M378" dT="2026-01-14T17:51:36.64" personId="{3FF0B06B-6D44-40C6-B724-E5FE6F209B77}" id="{7E57A1F8-454E-4595-9CE9-8B3EF77D8588}">
    <text>Annual booked February 4</text>
  </threadedComment>
  <threadedComment ref="P379" dT="2026-03-30T23:22:20.67" personId="{3FF0B06B-6D44-40C6-B724-E5FE6F209B77}" id="{B405139B-5E9D-4CFD-B653-C0B2CE0E7C86}">
    <text>Annual booked May 7</text>
  </threadedComment>
  <threadedComment ref="L380" dT="2025-11-26T23:36:45.54" personId="{3FF0B06B-6D44-40C6-B724-E5FE6F209B77}" id="{3BD3EBBC-439F-4A46-890D-3BD433508FD6}">
    <text>Annual booked Jan 21</text>
  </threadedComment>
  <threadedComment ref="M384" dT="2025-12-16T23:19:22.02" personId="{3FF0B06B-6D44-40C6-B724-E5FE6F209B77}" id="{F9EE3CBC-9FE0-463E-A54D-5466C4B867A1}">
    <text>Annual booked February 5</text>
  </threadedComment>
  <threadedComment ref="Q386" dT="2026-04-28T16:48:51.07" personId="{3FF0B06B-6D44-40C6-B724-E5FE6F209B77}" id="{555A4100-0394-472C-96A6-9F3BFFE6E625}">
    <text>Annual booked June 3</text>
  </threadedComment>
  <threadedComment ref="N388" dT="2026-02-05T17:42:19.20" personId="{3FF0B06B-6D44-40C6-B724-E5FE6F209B77}" id="{EBE5E8EA-E40B-4216-912E-5A2270BDBB36}">
    <text>Annual booked March 10</text>
  </threadedComment>
  <threadedComment ref="N393" dT="2026-02-17T22:45:58.99" personId="{3FF0B06B-6D44-40C6-B724-E5FE6F209B77}" id="{5A39BF9A-4CAB-4856-9C5D-9BAD5E38B5CE}">
    <text>Annual booked March 18</text>
  </threadedComment>
  <threadedComment ref="L398" dT="2025-12-01T20:04:34.78" personId="{3FF0B06B-6D44-40C6-B724-E5FE6F209B77}" id="{2C8CAEE7-A869-4329-9FBF-994402C3093B}">
    <text>Annual booked January 26</text>
  </threadedComment>
  <threadedComment ref="N401" dT="2026-03-18T20:04:42.51" personId="{6892FC56-EBC2-4FA3-A2DF-2119D1EF5406}" id="{CDD3B265-B43C-4F7D-AC4D-31B9604F0EA0}">
    <text>Not tested due lack of techs</text>
  </threadedComment>
  <threadedComment ref="N402" dT="2026-03-18T20:04:42.51" personId="{6892FC56-EBC2-4FA3-A2DF-2119D1EF5406}" id="{64E33604-CD93-477B-B2F7-6C9C3271043F}">
    <text>Not tested due lack of techs</text>
  </threadedComment>
  <threadedComment ref="P403" dT="2026-03-27T20:48:30.26" personId="{3FF0B06B-6D44-40C6-B724-E5FE6F209B77}" id="{3E3AA624-105D-4AC2-AD94-0EDD3FEE2F29}">
    <text>Annual booked May 4-5</text>
  </threadedComment>
  <threadedComment ref="N406" dT="2026-03-20T20:29:09.94" personId="{46338045-EA3B-4341-9878-9D5DB6F5321E}" id="{352A68AD-2EC1-4135-A298-559D8E519374}">
    <text xml:space="preserve">Do not bill please. Test is being done on March. 30th. R20 was cancelled originally, but Brown Bros wanted all sites completed. </text>
  </threadedComment>
  <threadedComment ref="N406" dT="2026-03-30T23:15:35.99" personId="{6892FC56-EBC2-4FA3-A2DF-2119D1EF5406}" id="{785DD1D8-5CC9-4653-B543-615BC306D21B}" parentId="{352A68AD-2EC1-4135-A298-559D8E519374}">
    <text>VV test not done on March 30</text>
  </threadedComment>
  <threadedComment ref="C412" dT="2026-02-25T21:35:03.17" personId="{1A284580-F2B6-4554-A780-C3C0B3AF6C04}" id="{6F32E58E-5EB8-4A26-8B9A-0B0BBE992381}">
    <text>Cantec taking over annual. Please update once 2026 annual is booked.</text>
  </threadedComment>
  <threadedComment ref="K412" dT="2026-02-25T21:35:03.17" personId="{1A284580-F2B6-4554-A780-C3C0B3AF6C04}" id="{9D1822F9-83D0-4B0A-98CB-1D096072C7A5}">
    <text>Cantec taking over annual. Please update once 2026 annual is booked.</text>
  </threadedComment>
  <threadedComment ref="O412" dT="2026-04-22T17:03:51.48" personId="{6892FC56-EBC2-4FA3-A2DF-2119D1EF5406}" id="{318B668D-3272-4C5B-811F-0E520F7EA64A}">
    <text>No Access</text>
  </threadedComment>
  <threadedComment ref="N415" dT="2026-03-18T20:04:42.51" personId="{6892FC56-EBC2-4FA3-A2DF-2119D1EF5406}" id="{F9D9D1CA-454E-497F-9816-69D77EE35130}">
    <text>Not tested due lack of techs</text>
  </threadedComment>
  <threadedComment ref="N419" dT="2026-03-10T19:03:59.11" personId="{6892FC56-EBC2-4FA3-A2DF-2119D1EF5406}" id="{2BCCD86D-7AB2-4A27-9FA0-1A696B770CED}">
    <text>Not tested due lack of techs</text>
  </threadedComment>
  <threadedComment ref="Q419" dT="2026-04-14T17:11:08.01" personId="{3FF0B06B-6D44-40C6-B724-E5FE6F209B77}" id="{EB832218-CC3D-4C30-B721-8D3DB0A1229B}">
    <text>Annual booked June 4</text>
  </threadedComment>
  <threadedComment ref="O420" dT="2026-03-23T18:44:44.03" personId="{3FF0B06B-6D44-40C6-B724-E5FE6F209B77}" id="{038BA136-40BC-4F11-934A-58FC58E5310B}">
    <text>Annual booked April 24</text>
  </threadedComment>
  <threadedComment ref="P423" dT="2026-04-13T16:29:58.50" personId="{3FF0B06B-6D44-40C6-B724-E5FE6F209B77}" id="{84AF7E86-2135-4940-A1F1-E4FEBC2653E8}">
    <text>Annual booked May 13</text>
  </threadedComment>
  <threadedComment ref="P424" dT="2026-04-02T16:12:50.96" personId="{3FF0B06B-6D44-40C6-B724-E5FE6F209B77}" id="{5AED9951-97AD-435D-B4C8-484AAC3A7D6C}">
    <text>Annual booked May 15</text>
  </threadedComment>
  <threadedComment ref="E428" dT="2026-02-10T22:39:08.36" personId="{6892FC56-EBC2-4FA3-A2DF-2119D1EF5406}" id="{0A85884D-525C-4F6D-AE21-1C8EB796CEC2}">
    <text>Monthlies + ELU + EXT</text>
  </threadedComment>
  <threadedComment ref="N428" dT="2026-03-10T20:11:23.94" personId="{3FF0B06B-6D44-40C6-B724-E5FE6F209B77}" id="{21D190AF-F865-4FCF-B7AE-9969F2BA2F02}">
    <text>Annual booked March 30-31</text>
  </threadedComment>
  <threadedComment ref="L429" dT="2025-12-22T23:19:57.30" personId="{3FF0B06B-6D44-40C6-B724-E5FE6F209B77}" id="{39E53880-2196-4D90-AEBE-C028D416C349}">
    <text>Annual booked Jan 16</text>
  </threadedComment>
  <threadedComment ref="M429" dT="2026-02-17T20:35:21.43" personId="{6892FC56-EBC2-4FA3-A2DF-2119D1EF5406}" id="{B2210E1C-CFE0-4D81-98E8-241F86F80BF5}">
    <text>Keys not on ring</text>
  </threadedComment>
  <threadedComment ref="O430" dT="2026-03-11T22:40:15.84" personId="{3FF0B06B-6D44-40C6-B724-E5FE6F209B77}" id="{42B59CD7-530A-4AA3-8082-538425D89911}">
    <text>Annual booked April 22</text>
  </threadedComment>
  <threadedComment ref="L431" dT="2025-12-22T23:18:46.40" personId="{3FF0B06B-6D44-40C6-B724-E5FE6F209B77}" id="{6D759FB5-3103-4F26-927D-70416F740CFE}">
    <text>Annual booked Jan 15</text>
  </threadedComment>
  <threadedComment ref="M431" dT="2026-02-17T20:35:21.43" personId="{6892FC56-EBC2-4FA3-A2DF-2119D1EF5406}" id="{739665C6-7DB4-491F-9BCA-85682A15C8D2}">
    <text>Keys not on ring</text>
  </threadedComment>
  <threadedComment ref="O433" dT="2026-02-26T21:54:34.20" personId="{3FF0B06B-6D44-40C6-B724-E5FE6F209B77}" id="{4276246E-960B-4EA8-8E4B-BC908BB8C75F}">
    <text>Annual booked April 22</text>
  </threadedComment>
  <threadedComment ref="O434" dT="2026-04-02T21:26:09.27" personId="{6892FC56-EBC2-4FA3-A2DF-2119D1EF5406}" id="{AF9A5A02-407F-494F-A8FC-2056365A06F1}">
    <text>Not done due lack of time</text>
  </threadedComment>
  <threadedComment ref="P434" dT="2026-04-14T16:42:08.64" personId="{3FF0B06B-6D44-40C6-B724-E5FE6F209B77}" id="{20D56F4F-3A86-4B20-8BAB-B3757FB9A032}">
    <text>Annual booked May 21</text>
  </threadedComment>
  <threadedComment ref="O435" dT="2026-04-02T21:26:09.27" personId="{6892FC56-EBC2-4FA3-A2DF-2119D1EF5406}" id="{95AAAF4D-C016-4B60-AD57-43A9BB42AABF}">
    <text>Not done due lack of time</text>
  </threadedComment>
  <threadedComment ref="P435" dT="2026-04-14T16:42:43.24" personId="{3FF0B06B-6D44-40C6-B724-E5FE6F209B77}" id="{C9D063D8-CB2D-476C-90E7-790778A81F39}">
    <text>Annual booked May 22</text>
  </threadedComment>
  <threadedComment ref="N437" dT="2026-03-10T19:03:59.11" personId="{6892FC56-EBC2-4FA3-A2DF-2119D1EF5406}" id="{436858C4-2F9B-4FD5-BDDA-597B02AE70E6}">
    <text>Not tested due lack of techs</text>
  </threadedComment>
  <threadedComment ref="L440" dT="2025-11-14T17:27:49.58" personId="{3FF0B06B-6D44-40C6-B724-E5FE6F209B77}" id="{C46D808D-A6D1-4163-A093-0B51133E5D07}">
    <text>Annual booked Jan 12</text>
  </threadedComment>
  <threadedComment ref="M441" dT="2026-01-12T18:57:26.35" personId="{3FF0B06B-6D44-40C6-B724-E5FE6F209B77}" id="{D05E68FA-99E7-42B0-898C-A7FB4A0257BE}">
    <text>Annual booked February 27</text>
  </threadedComment>
  <threadedComment ref="N441" dT="2026-02-27T17:56:40.81" personId="{6892FC56-EBC2-4FA3-A2DF-2119D1EF5406}" id="{136916A1-A53D-43CD-83BA-FCCC88729510}">
    <text>Annual one day before the MBT. Skipped.</text>
  </threadedComment>
  <threadedComment ref="N442" dT="2026-03-18T20:04:42.51" personId="{6892FC56-EBC2-4FA3-A2DF-2119D1EF5406}" id="{BF7D919D-F89E-44A1-B552-397C08717C16}">
    <text>Not tested due lack of techs</text>
  </threadedComment>
  <threadedComment ref="N443" dT="2026-01-23T16:22:37.44" personId="{3FF0B06B-6D44-40C6-B724-E5FE6F209B77}" id="{9583C4C8-EC67-435D-A7E4-FFEEB3942011}">
    <text>Annual booked March 11</text>
  </threadedComment>
  <threadedComment ref="M446" dT="2026-02-06T16:10:37.47" personId="{6892FC56-EBC2-4FA3-A2DF-2119D1EF5406}" id="{CAAD9AB0-14CF-47FC-98C5-E7F2DBAEEDAA}">
    <text>Not tested due provider change</text>
  </threadedComment>
  <threadedComment ref="O446" dT="2026-04-07T16:50:21.72" personId="{6892FC56-EBC2-4FA3-A2DF-2119D1EF5406}" id="{02FC25AE-02AB-4B52-A702-536F1BD95551}">
    <text>No Access</text>
  </threadedComment>
  <threadedComment ref="N448" dT="2026-03-18T20:04:42.51" personId="{6892FC56-EBC2-4FA3-A2DF-2119D1EF5406}" id="{FAD44F31-A9EC-4025-9A40-8E05EA4CDD0F}">
    <text>Not tested due lack of techs</text>
  </threadedComment>
  <threadedComment ref="O449" dT="2026-04-09T21:32:34.92" personId="{6892FC56-EBC2-4FA3-A2DF-2119D1EF5406}" id="{21FAF852-CCFD-4864-8EDD-49213F5FA951}">
    <text>No Access</text>
  </threadedComment>
  <threadedComment ref="I451" dT="2025-02-10T22:24:01.23" personId="{6892FC56-EBC2-4FA3-A2DF-2119D1EF5406}" id="{F407BD3D-3508-4F22-B263-74BE4864D334}">
    <text>Wrongly printed as “19”</text>
  </threadedComment>
  <threadedComment ref="N451" dT="2026-03-10T19:03:59.11" personId="{6892FC56-EBC2-4FA3-A2DF-2119D1EF5406}" id="{86C29D52-EFD3-419E-8970-0EEFF7FECE87}">
    <text>Not tested due lack of techs</text>
  </threadedComment>
  <threadedComment ref="O451" dT="2026-03-13T18:20:27.45" personId="{3FF0B06B-6D44-40C6-B724-E5FE6F209B77}" id="{0EA1D79A-C8B4-4201-B83B-45A2EAE6FC22}">
    <text>Annual booked April 30</text>
  </threadedComment>
  <threadedComment ref="N452" dT="2026-03-18T20:04:42.51" personId="{6892FC56-EBC2-4FA3-A2DF-2119D1EF5406}" id="{9C80BC47-16DE-4C36-92FB-58C6C2AE9F2B}">
    <text>Not tested due lack of techs</text>
  </threadedComment>
  <threadedComment ref="N454" dT="2026-03-18T20:04:42.51" personId="{6892FC56-EBC2-4FA3-A2DF-2119D1EF5406}" id="{87DE5E5B-644E-4B6D-BA3B-1DBC2C52FD5B}">
    <text>Not tested due lack of techs</text>
  </threadedComment>
  <threadedComment ref="O454" dT="2026-03-16T23:08:03.32" personId="{3FF0B06B-6D44-40C6-B724-E5FE6F209B77}" id="{47480D72-85B5-4D34-81D7-69B87C92205F}">
    <text>Annual booked April 23</text>
  </threadedComment>
  <threadedComment ref="O456" dT="2026-03-19T18:01:33.97" personId="{3FF0B06B-6D44-40C6-B724-E5FE6F209B77}" id="{2C44B8DC-E2D7-49BC-B711-2ABE4B16346D}">
    <text xml:space="preserve">Annual booked April 30 </text>
  </threadedComment>
  <threadedComment ref="N463" dT="2026-02-25T18:06:22.08" personId="{3FF0B06B-6D44-40C6-B724-E5FE6F209B77}" id="{A732FF77-D835-452F-A736-DD1C1B71194F}">
    <text>Annual booked March 27</text>
  </threadedComment>
  <threadedComment ref="N469" dT="2026-03-18T20:04:42.51" personId="{6892FC56-EBC2-4FA3-A2DF-2119D1EF5406}" id="{D703F108-B6E9-4C23-BD17-B5684145A288}">
    <text>Not tested due lack of techs</text>
  </threadedComment>
  <threadedComment ref="N472" dT="2026-03-18T20:04:42.51" personId="{6892FC56-EBC2-4FA3-A2DF-2119D1EF5406}" id="{0DE50648-66FC-472A-921C-E774F329FF78}">
    <text>Not tested due lack of techs</text>
  </threadedComment>
  <threadedComment ref="N473" dT="2026-03-20T20:29:09.94" personId="{46338045-EA3B-4341-9878-9D5DB6F5321E}" id="{874A9243-42F9-444C-BB39-BF8F6F4E874E}">
    <text xml:space="preserve">Do not bill please. Test is being done on March. 30th. R20 was cancelled originally, but Brown Bros wanted all sites completed. </text>
  </threadedComment>
  <threadedComment ref="N473" dT="2026-03-30T23:15:35.99" personId="{6892FC56-EBC2-4FA3-A2DF-2119D1EF5406}" id="{58F48631-660C-48FA-9B91-AF08AA4ABAB3}" parentId="{874A9243-42F9-444C-BB39-BF8F6F4E874E}">
    <text>VV test not done on March 30</text>
  </threadedComment>
  <threadedComment ref="O475" dT="2026-03-10T21:31:57.98" personId="{3FF0B06B-6D44-40C6-B724-E5FE6F209B77}" id="{FC779AED-77F0-49B5-A6F6-EB47C3C52F6A}">
    <text>Annual booked April 22</text>
  </threadedComment>
  <threadedComment ref="N477" dT="2026-03-18T20:04:42.51" personId="{6892FC56-EBC2-4FA3-A2DF-2119D1EF5406}" id="{2B5B5FBB-000F-4218-AF8C-280F823CB046}">
    <text>Not tested due lack of techs</text>
  </threadedComment>
  <threadedComment ref="O478" dT="2026-03-13T22:27:28.19" personId="{6892FC56-EBC2-4FA3-A2DF-2119D1EF5406}" id="{27763094-9DAA-425C-A893-3B41A3930AE7}">
    <text>Annual booked April 02</text>
  </threadedComment>
  <threadedComment ref="N480" dT="2026-02-11T20:28:57.82" personId="{3FF0B06B-6D44-40C6-B724-E5FE6F209B77}" id="{68C1764C-54B1-4E71-B2AC-9A2C3727A694}">
    <text>Annual booked March 10</text>
  </threadedComment>
  <threadedComment ref="M482" dT="2026-01-08T18:17:22.14" personId="{3FF0B06B-6D44-40C6-B724-E5FE6F209B77}" id="{1D827D97-4FCD-481E-A00A-7EA9C99C794E}">
    <text>Annual booked Feb 4</text>
  </threadedComment>
  <threadedComment ref="L483" dT="2025-11-21T00:25:17.96" personId="{3FF0B06B-6D44-40C6-B724-E5FE6F209B77}" id="{C66CCF08-76BA-4DD6-8669-2F3C980CE00A}">
    <text>Annual booked January 27</text>
  </threadedComment>
  <threadedComment ref="L488" dT="2025-11-07T19:40:19.66" personId="{3FF0B06B-6D44-40C6-B724-E5FE6F209B77}" id="{3A2AEA8E-CBC3-4104-B377-6DFD2998F4BA}">
    <text>Annual booked January 14</text>
  </threadedComment>
  <threadedComment ref="A491" dT="2023-10-05T22:33:18.81" personId="{1A284580-F2B6-4554-A780-C3C0B3AF6C04}" id="{35B840BF-4D1C-41C4-B69B-0C00770DE416}">
    <text>ST - 541-545 Johnson- update address
 here?</text>
  </threadedComment>
  <threadedComment ref="L491" dT="2025-11-17T19:17:29.17" personId="{3FF0B06B-6D44-40C6-B724-E5FE6F209B77}" id="{597E8E69-0F59-460D-B5A4-E17D0C16A7A2}">
    <text>Annual booked Jan 6</text>
  </threadedComment>
  <threadedComment ref="P493" dT="2026-04-21T18:12:02.83" personId="{3FF0B06B-6D44-40C6-B724-E5FE6F209B77}" id="{437FF06C-1C85-4C4D-B1E6-B59F4B2C3351}">
    <text>Annual boked May 27-29</text>
  </threadedComment>
  <threadedComment ref="A495" dT="2023-10-05T22:29:20.16" personId="{1A284580-F2B6-4554-A780-C3C0B3AF6C04}" id="{2E6C5152-D282-4006-8E67-20ECE7460A73}">
    <text>ST - 551-563 Johnson St - should update address?</text>
  </threadedComment>
  <threadedComment ref="A495" dT="2024-04-09T22:53:31.13" personId="{1A284580-F2B6-4554-A780-C3C0B3AF6C04}" id="{53586883-850B-4794-B611-5C5C2CA3EE3E}" parentId="{2E6C5152-D282-4006-8E67-20ECE7460A73}">
    <text>Includes 547-563 Johnson</text>
  </threadedComment>
  <threadedComment ref="O495" dT="2026-03-09T19:13:28.59" personId="{3FF0B06B-6D44-40C6-B724-E5FE6F209B77}" id="{67A3356D-EFA1-4EB1-ACC3-191647F92F20}">
    <text>Annual booked April 22</text>
  </threadedComment>
  <threadedComment ref="N496" dT="2026-02-05T18:22:48.57" personId="{3FF0B06B-6D44-40C6-B724-E5FE6F209B77}" id="{10890BC4-9057-447E-BADC-988A4DD8780D}">
    <text>Annual booked March 2</text>
  </threadedComment>
  <threadedComment ref="N498" dT="2026-02-17T17:09:50.11" personId="{3FF0B06B-6D44-40C6-B724-E5FE6F209B77}" id="{7359849D-058B-4DB6-BA6C-D167FF7E34DE}">
    <text>Annual booked March 3</text>
  </threadedComment>
  <threadedComment ref="N499" dT="2026-03-18T20:04:42.51" personId="{6892FC56-EBC2-4FA3-A2DF-2119D1EF5406}" id="{85619998-14D8-455B-A15A-323FE5F1FABD}">
    <text>Not tested due lack of techs</text>
  </threadedComment>
  <threadedComment ref="O499" dT="2026-04-16T22:09:58.38" personId="{6892FC56-EBC2-4FA3-A2DF-2119D1EF5406}" id="{BB6686E5-B57F-4A05-8D9B-3EC36E0E3607}">
    <text>Not tested due lack of time</text>
  </threadedComment>
  <threadedComment ref="N501" dT="2026-03-05T19:05:08.37" personId="{3FF0B06B-6D44-40C6-B724-E5FE6F209B77}" id="{482EA363-6D02-2B43-BC5E-E3A8298688FC}">
    <text>Annual booked March 16</text>
  </threadedComment>
  <threadedComment ref="N502" dT="2026-02-18T17:11:23.41" personId="{3FF0B06B-6D44-40C6-B724-E5FE6F209B77}" id="{22B6A83E-E522-450A-8D60-ABB5F16D0E4B}">
    <text>Annual booked March 4</text>
  </threadedComment>
  <threadedComment ref="N505" dT="2026-02-10T18:25:24.86" personId="{3FF0B06B-6D44-40C6-B724-E5FE6F209B77}" id="{1FD92D50-DB83-4678-BCCC-891CE6252C30}">
    <text>Annual booked March 17-20</text>
  </threadedComment>
  <threadedComment ref="O507" dT="2026-03-18T17:57:15.46" personId="{3FF0B06B-6D44-40C6-B724-E5FE6F209B77}" id="{9844B245-6BEB-48D6-A71F-43A7CC4A3D7E}">
    <text>Annual booked April 13</text>
  </threadedComment>
  <threadedComment ref="M510" dT="2026-02-13T00:10:32.27" personId="{6892FC56-EBC2-4FA3-A2DF-2119D1EF5406}" id="{7407FD7F-4E25-4B6A-BED8-6CB602016DDE}">
    <text>Skipped due site request</text>
  </threadedComment>
  <threadedComment ref="N510" dT="2026-02-19T18:15:06.28" personId="{3FF0B06B-6D44-40C6-B724-E5FE6F209B77}" id="{757E3A1C-9520-4C69-BE6A-2452B69D7E33}">
    <text>Annual booked March 9</text>
  </threadedComment>
  <threadedComment ref="K511" dT="2023-10-05T16:02:17.76" personId="{1A284580-F2B6-4554-A780-C3C0B3AF6C04}" id="{C8549F76-1A23-4D60-989B-676AEFF99567}">
    <text>Updated to March per ST</text>
  </threadedComment>
  <threadedComment ref="P511" dT="2026-04-06T19:20:33.90" personId="{3FF0B06B-6D44-40C6-B724-E5FE6F209B77}" id="{61E663BC-BA12-4E15-B837-6C39264AED63}">
    <text>Annual booked May 8</text>
  </threadedComment>
  <threadedComment ref="O513" dT="2026-04-10T17:28:42.05" personId="{6892FC56-EBC2-4FA3-A2DF-2119D1EF5406}" id="{19911D47-13E0-4769-A88E-2612C71C9C76}">
    <text>Annual booked April 09</text>
  </threadedComment>
  <threadedComment ref="L516" dT="2026-01-16T17:03:41.51" personId="{6892FC56-EBC2-4FA3-A2DF-2119D1EF5406}" id="{74157D35-F2B9-43DA-8B69-3D4033ED6511}">
    <text>Site closed</text>
  </threadedComment>
  <threadedComment ref="N516" dT="2026-03-16T20:49:34.89" personId="{6892FC56-EBC2-4FA3-A2DF-2119D1EF5406}" id="{6D6142AB-8E75-4010-9DE5-117AD7897399}">
    <text>Skipped due spring break</text>
  </threadedComment>
  <threadedComment ref="N518" dT="2026-03-18T20:04:42.51" personId="{6892FC56-EBC2-4FA3-A2DF-2119D1EF5406}" id="{68C1F9FA-6958-4C03-8D7F-B8BECEB2A599}">
    <text>Not tested due lack of techs</text>
  </threadedComment>
  <threadedComment ref="I523" dT="2026-01-06T22:39:58.70" personId="{6892FC56-EBC2-4FA3-A2DF-2119D1EF5406}" id="{DEC3B392-7464-4F63-82EE-A36A11FAFC64}">
    <text>Key not on ring. Will change the key after reno</text>
  </threadedComment>
  <threadedComment ref="L523" dT="2025-08-15T15:53:34.86" personId="{6892FC56-EBC2-4FA3-A2DF-2119D1EF5406}" id="{CFA060FE-E097-4BB3-8BAC-82BE609BA8ED}">
    <text>No access due construction</text>
  </threadedComment>
  <threadedComment ref="M523" dT="2025-08-15T15:53:34.86" personId="{6892FC56-EBC2-4FA3-A2DF-2119D1EF5406}" id="{22301E78-0BCA-443D-8DE3-7784B938BA0E}">
    <text>No access due construction</text>
  </threadedComment>
  <threadedComment ref="N523" dT="2025-08-15T15:53:34.86" personId="{6892FC56-EBC2-4FA3-A2DF-2119D1EF5406}" id="{A17F0490-86B9-410C-B1E4-F28585EEB058}">
    <text>No access due construction</text>
  </threadedComment>
  <threadedComment ref="O523" dT="2025-08-15T15:53:34.86" personId="{6892FC56-EBC2-4FA3-A2DF-2119D1EF5406}" id="{A05477AC-2279-4536-85C2-2C6585B3DE17}">
    <text>No access due construction</text>
  </threadedComment>
  <threadedComment ref="P523" dT="2025-08-15T15:53:34.86" personId="{6892FC56-EBC2-4FA3-A2DF-2119D1EF5406}" id="{8573BFAF-3B0A-4C6C-9AAB-24E108FF0DCC}">
    <text>No access due construction</text>
  </threadedComment>
  <threadedComment ref="M524" dT="2026-01-07T23:43:47.07" personId="{3FF0B06B-6D44-40C6-B724-E5FE6F209B77}" id="{B4C5F149-32FE-45C4-A8CE-0CF32D48D2CD}">
    <text>Annual booked February 10</text>
  </threadedComment>
  <threadedComment ref="P526" dT="2026-03-26T15:51:03.95" personId="{3FF0B06B-6D44-40C6-B724-E5FE6F209B77}" id="{F5BB748F-BB31-4072-9D53-CEDF27E128AB}">
    <text>Annual booked May 20-22</text>
  </threadedComment>
  <threadedComment ref="N530" dT="2026-03-18T20:04:42.51" personId="{6892FC56-EBC2-4FA3-A2DF-2119D1EF5406}" id="{B7A7A17B-3568-4E8A-B1B2-1787483AFD0A}">
    <text>Not tested due lack of techs</text>
  </threadedComment>
  <threadedComment ref="Q530" dT="2026-02-20T20:33:02.96" personId="{3FF0B06B-6D44-40C6-B724-E5FE6F209B77}" id="{26728B88-724D-4815-A3F0-5E844DF8ECF7}">
    <text>Annual booked June 2</text>
  </threadedComment>
  <threadedComment ref="P531" dT="2026-03-30T23:21:17.28" personId="{3FF0B06B-6D44-40C6-B724-E5FE6F209B77}" id="{9E625A4B-1075-453E-B25C-4A70CE6642B2}">
    <text>Annual booked May 6</text>
  </threadedComment>
  <threadedComment ref="O537" dT="2026-03-26T23:01:51.48" personId="{6892FC56-EBC2-4FA3-A2DF-2119D1EF5406}" id="{0A01C841-8F7F-4DD4-AE4B-4BD333AA4103}">
    <text>3 months promotion - no charge</text>
  </threadedComment>
  <threadedComment ref="P537" dT="2026-03-26T23:01:51.48" personId="{6892FC56-EBC2-4FA3-A2DF-2119D1EF5406}" id="{5D7819B8-8172-4FA5-9A0A-9606DCFEC270}">
    <text>3 months promotion - no charge</text>
  </threadedComment>
  <threadedComment ref="Q537" dT="2026-03-26T23:01:51.48" personId="{6892FC56-EBC2-4FA3-A2DF-2119D1EF5406}" id="{6656C66D-817C-406F-974F-390AEB2D8299}">
    <text>3 months promotion - no charge</text>
  </threadedComment>
  <threadedComment ref="M540" dT="2025-12-19T21:00:14.76" personId="{3FF0B06B-6D44-40C6-B724-E5FE6F209B77}" id="{3704EBBE-D255-4F8A-9F59-1AA915DFDD42}">
    <text>Annual booked Feb 9</text>
  </threadedComment>
  <threadedComment ref="L541" dT="2025-12-10T23:22:28.65" personId="{3FF0B06B-6D44-40C6-B724-E5FE6F209B77}" id="{3322D965-0A3C-4D07-8CAC-D8F6C4D27E89}">
    <text>Annual booked January 20</text>
  </threadedComment>
  <threadedComment ref="M542" dT="2026-02-13T00:08:59.61" personId="{6892FC56-EBC2-4FA3-A2DF-2119D1EF5406}" id="{1DE30289-B9F0-48E3-A890-7D2596ABC3AF}">
    <text>On hold</text>
  </threadedComment>
  <threadedComment ref="I544" dT="2026-01-06T23:12:10.09" personId="{6892FC56-EBC2-4FA3-A2DF-2119D1EF5406}" id="{6BB0CDF7-0CEA-4DA3-B155-717EA2957666}">
    <text>Have a card. Loose inside the bag (not on ring)</text>
  </threadedComment>
  <threadedComment ref="L547" dT="2025-12-10T23:28:36.34" personId="{3FF0B06B-6D44-40C6-B724-E5FE6F209B77}" id="{12C25EC1-1209-4C2F-87CE-7BE8740C5DA9}">
    <text>Annual booked Jan 20-22</text>
  </threadedComment>
  <threadedComment ref="L548" dT="2025-12-09T22:26:17.86" personId="{3FF0B06B-6D44-40C6-B724-E5FE6F209B77}" id="{9A41112E-1499-4E17-A2AC-22356ACCD1E6}">
    <text>Annual booked January 16</text>
  </threadedComment>
  <threadedComment ref="L552" dT="2025-12-03T00:11:23.18" personId="{3FF0B06B-6D44-40C6-B724-E5FE6F209B77}" id="{749DA68D-52C3-493D-9305-05CD70918F46}">
    <text>Annual booked Jan 6-9</text>
  </threadedComment>
  <threadedComment ref="M552" dT="2026-02-20T17:34:07.20" personId="{6892FC56-EBC2-4FA3-A2DF-2119D1EF5406}" id="{ED697B55-24BC-4100-A2B5-C646EEDE195C}">
    <text>Skipped. Keys with sprinkler’s team</text>
  </threadedComment>
  <threadedComment ref="P553" dT="2026-04-09T19:02:32.47" personId="{3FF0B06B-6D44-40C6-B724-E5FE6F209B77}" id="{A1C692FB-0981-4587-8F21-82DDEAC0DA85}">
    <text>Annual booked May 11</text>
  </threadedComment>
  <threadedComment ref="P556" dT="2026-04-27T19:45:38.11" personId="{3FF0B06B-6D44-40C6-B724-E5FE6F209B77}" id="{291EE492-F93E-4F57-9A00-BE7ECA07D9E7}">
    <text>Annual booked May 14</text>
  </threadedComment>
  <threadedComment ref="H560" dT="2025-09-04T19:19:08.99" personId="{1A284580-F2B6-4554-A780-C3C0B3AF6C04}" id="{69C4B9BE-9C3A-4CEE-B31E-F63888E4D41B}">
    <text xml:space="preserve">PM William YU cancelled annual and by default MBT services September 3/2025 </text>
  </threadedComment>
  <threadedComment ref="H560" dT="2025-09-04T20:26:40.00" personId="{8CA2BCA9-03B0-417C-9581-783E31A941AB}" id="{A44A7C50-3E9F-429F-8A41-05E4D6ACFA6E}" parentId="{69C4B9BE-9C3A-4CEE-B31E-F63888E4D41B}">
    <text>July &amp; August invoiced</text>
  </threadedComment>
  <threadedComment ref="M561" dT="2026-02-12T20:27:43.37" personId="{6892FC56-EBC2-4FA3-A2DF-2119D1EF5406}" id="{A0D446B9-8BDB-4F98-9AB8-A56901F25045}">
    <text>Not tested due lack of time</text>
  </threadedComment>
  <threadedComment ref="N562" dT="2026-02-12T21:36:32.14" personId="{3FF0B06B-6D44-40C6-B724-E5FE6F209B77}" id="{E5CB735C-6B86-49A3-9802-2BFD98DA757A}">
    <text>Annual booked March 23-24</text>
  </threadedComment>
  <threadedComment ref="M564" dT="2025-12-05T23:58:27.93" personId="{3FF0B06B-6D44-40C6-B724-E5FE6F209B77}" id="{C81C0FB1-FBB2-42FE-AFA3-C50D135FC0E0}">
    <text>Annual booked February 12</text>
  </threadedComment>
  <threadedComment ref="M569" dT="2025-12-08T16:56:50.22" personId="{3FF0B06B-6D44-40C6-B724-E5FE6F209B77}" id="{1A126418-2E1A-464B-9E94-2DB4B72D073E}">
    <text>Annual booked February 3</text>
  </threadedComment>
  <threadedComment ref="L571" dT="2025-11-24T20:53:15.89" personId="{3FF0B06B-6D44-40C6-B724-E5FE6F209B77}" id="{961E6A9B-C9A7-43C1-B161-64293FD1AB46}">
    <text>Annual booked Jan 28-29</text>
  </threadedComment>
  <threadedComment ref="N571" dT="2026-03-10T19:03:34.40" personId="{6892FC56-EBC2-4FA3-A2DF-2119D1EF5406}" id="{B14536E7-2B85-4015-87CA-9486D0009918}">
    <text>Billed for our time</text>
  </threadedComment>
  <threadedComment ref="O571" dT="2026-03-10T19:03:34.40" personId="{6892FC56-EBC2-4FA3-A2DF-2119D1EF5406}" id="{CBA27499-FA83-40C3-B8BF-CB0BED234A14}">
    <text>Billed for our time</text>
  </threadedComment>
  <threadedComment ref="L573" dT="2026-01-14T17:09:31.31" personId="{3FF0B06B-6D44-40C6-B724-E5FE6F209B77}" id="{C2A18B09-FAB3-493E-9C42-35E6A9E4DB48}">
    <text>Annual booked January 29</text>
  </threadedComment>
  <threadedComment ref="M573" dT="2026-01-14T17:09:31.31" personId="{3FF0B06B-6D44-40C6-B724-E5FE6F209B77}" id="{B8306EC8-139A-42A5-9A11-54E9E9A53EA0}">
    <text>Annual booked January 29</text>
  </threadedComment>
  <threadedComment ref="P574" dT="2026-03-19T18:42:03.66" personId="{3FF0B06B-6D44-40C6-B724-E5FE6F209B77}" id="{2158E433-DFAC-4F57-8793-ACF2E0591ED0}">
    <text>Annual booked May 6</text>
  </threadedComment>
  <threadedComment ref="M575" dT="2026-02-12T20:27:43.37" personId="{6892FC56-EBC2-4FA3-A2DF-2119D1EF5406}" id="{908BA04B-2809-4B11-98A9-4A7B093753F5}">
    <text>Not tested due lack of time</text>
  </threadedComment>
  <threadedComment ref="L582" dT="2025-11-21T17:27:22.39" personId="{3FF0B06B-6D44-40C6-B724-E5FE6F209B77}" id="{2410C6F1-88B6-4A82-B1AB-F83FD02F1923}">
    <text>Annual booked January 30</text>
  </threadedComment>
  <threadedComment ref="L584" dT="2026-01-08T19:46:01.66" personId="{3FF0B06B-6D44-40C6-B724-E5FE6F209B77}" id="{A79BBF50-F290-46E8-AAAC-E3CA0D91CCEA}">
    <text>Annual booked Jan 19</text>
  </threadedComment>
  <threadedComment ref="N584" dT="2026-03-13T15:46:54.94" personId="{6892FC56-EBC2-4FA3-A2DF-2119D1EF5406}" id="{82F7BBCD-77FC-4B28-93B9-61269CCFFCA6}">
    <text>Wait more then 30 minutes for site contact. Not tested. Billed for our time.</text>
  </threadedComment>
  <threadedComment ref="L585" dT="2026-01-15T19:21:22.81" personId="{6892FC56-EBC2-4FA3-A2DF-2119D1EF5406}" id="{5077124B-14E5-4B68-85B8-A328FF085339}">
    <text>Done during service call</text>
  </threadedComment>
  <threadedComment ref="P585" dT="2026-04-14T21:15:56.12" personId="{3FF0B06B-6D44-40C6-B724-E5FE6F209B77}" id="{7ECB10DF-AC5B-476B-A1FA-11D29D1C3179}">
    <text>Annual booked May 28</text>
  </threadedComment>
  <threadedComment ref="N590" dT="2026-03-05T17:38:51.28" personId="{3FF0B06B-6D44-40C6-B724-E5FE6F209B77}" id="{4B78EC34-BB09-764B-8A70-D1EFE61068E6}">
    <text>Annual booked March 30</text>
  </threadedComment>
  <threadedComment ref="O590" dT="2026-03-05T17:38:51.28" personId="{3FF0B06B-6D44-40C6-B724-E5FE6F209B77}" id="{DF7D9B3C-38B0-462C-A8F7-27894FF65047}">
    <text>Annual booked March 30</text>
  </threadedComment>
  <threadedComment ref="O591" dT="2026-02-25T21:24:58.90" personId="{3FF0B06B-6D44-40C6-B724-E5FE6F209B77}" id="{6FAD3D18-0931-40E0-96C0-11A8BA90FA47}">
    <text>Annual booked April 9</text>
  </threadedComment>
  <threadedComment ref="M593" dT="2026-01-02T17:54:03.03" personId="{3FF0B06B-6D44-40C6-B724-E5FE6F209B77}" id="{5B9440AF-961E-49F0-AB9C-7B3A187BCC0C}">
    <text>Annual booked February 2</text>
  </threadedComment>
  <threadedComment ref="O594" dT="2026-04-08T19:17:16.36" personId="{6892FC56-EBC2-4FA3-A2DF-2119D1EF5406}" id="{9C0DFAFB-2AB9-43A9-885B-09154E9A1527}">
    <text>Skipped due lack of time</text>
  </threadedComment>
  <threadedComment ref="N595" dT="2026-03-05T18:16:14.62" personId="{3FF0B06B-6D44-40C6-B724-E5FE6F209B77}" id="{4314200E-2FD7-6C40-B8ED-7F8ACCEC852C}">
    <text>Annual booked March 26</text>
  </threadedComment>
  <threadedComment ref="L596" dT="2025-11-21T00:17:13.63" personId="{3FF0B06B-6D44-40C6-B724-E5FE6F209B77}" id="{82D0D9DB-FFC1-4AA5-A048-91ABBDB82B00}">
    <text>Annual booked January 26</text>
  </threadedComment>
  <threadedComment ref="L596" dT="2026-01-29T18:28:08.87" personId="{3FF0B06B-6D44-40C6-B724-E5FE6F209B77}" id="{32B4FB8F-A321-4CAF-8D31-DEE2BAEAC2CC}" parentId="{82D0D9DB-FFC1-4AA5-A048-91ABBDB82B00}">
    <text>Annual rescheduled to February 5th due to several techs being away sick</text>
  </threadedComment>
  <threadedComment ref="M596" dT="2026-01-29T18:28:28.38" personId="{3FF0B06B-6D44-40C6-B724-E5FE6F209B77}" id="{8601B81A-FDCA-48B3-9D93-6E23A3315B92}">
    <text>Annual booked February 5th</text>
  </threadedComment>
  <threadedComment ref="L597" dT="2025-12-19T23:49:19.47" personId="{3FF0B06B-6D44-40C6-B724-E5FE6F209B77}" id="{8479987B-22A8-48B6-AD61-4F7CD41CC535}">
    <text>Annual booked January 8</text>
  </threadedComment>
  <threadedComment ref="N597" dT="2026-03-13T15:48:01.11" personId="{6892FC56-EBC2-4FA3-A2DF-2119D1EF5406}" id="{9E78AD4E-D379-4484-8AC8-181F7C6CFABD}">
    <text>Skipped due annual rebooked done in March</text>
  </threadedComment>
  <threadedComment ref="H598" dT="2025-02-07T19:20:46.46" personId="{6892FC56-EBC2-4FA3-A2DF-2119D1EF5406}" id="{6E39F684-377A-47A0-B79A-1C37936F0871}">
    <text>Key on X Binder</text>
  </threadedComment>
  <threadedComment ref="L603" dT="2025-11-17T18:59:24.39" personId="{3FF0B06B-6D44-40C6-B724-E5FE6F209B77}" id="{741E0A26-9A06-41C1-9A48-2BB4C96CEFC7}">
    <text>Annual booked Jan 22</text>
  </threadedComment>
  <threadedComment ref="P607" dT="2026-03-26T15:59:59.06" personId="{3FF0B06B-6D44-40C6-B724-E5FE6F209B77}" id="{225F8E55-8F5F-4DCE-A902-4361A0726582}">
    <text>Annual booked May 27</text>
  </threadedComment>
  <threadedComment ref="N611" dT="2026-03-18T15:32:58.40" personId="{6892FC56-EBC2-4FA3-A2DF-2119D1EF5406}" id="{2C54A206-8AC3-473B-9D11-0ED0F699D74A}">
    <text>School closed. Spring break.</text>
  </threadedComment>
  <threadedComment ref="L612" dT="2025-11-04T16:25:01.59" personId="{3FF0B06B-6D44-40C6-B724-E5FE6F209B77}" id="{E1D8A721-6DF7-449B-AD6B-2A94B6425600}">
    <text>Annual booked Jan 13</text>
  </threadedComment>
  <threadedComment ref="P613" dT="2026-04-14T22:10:36.50" personId="{3FF0B06B-6D44-40C6-B724-E5FE6F209B77}" id="{DA246675-C064-4FA3-BE3B-D66DDB37411E}">
    <text>Annual booked May 25</text>
  </threadedComment>
  <threadedComment ref="K614" dT="2026-01-05T19:00:59.59" personId="{1A284580-F2B6-4554-A780-C3C0B3AF6C04}" id="{0B067AD1-E193-464C-A2C0-022EFD7CC64A}">
    <text>Done by 4 Seasons in 2025</text>
  </threadedComment>
  <threadedComment ref="O614" dT="2026-04-07T16:50:21.72" personId="{6892FC56-EBC2-4FA3-A2DF-2119D1EF5406}" id="{0C1770B4-FC0C-4B29-A376-BD9CE2C54C45}">
    <text>No Access</text>
  </threadedComment>
  <threadedComment ref="P615" dT="2026-04-14T22:10:36.50" personId="{3FF0B06B-6D44-40C6-B724-E5FE6F209B77}" id="{BCE64DFF-1CCE-42CE-B8A5-C14E16B725FA}">
    <text>Annual booked May 26</text>
  </threadedComment>
  <threadedComment ref="P616" dT="2026-04-14T22:10:36.50" personId="{3FF0B06B-6D44-40C6-B724-E5FE6F209B77}" id="{F83F92E2-44A8-4F69-B448-15A7DC169098}">
    <text>Annual booked May 26</text>
  </threadedComment>
  <threadedComment ref="L617" dT="2026-01-08T22:06:22.59" personId="{6892FC56-EBC2-4FA3-A2DF-2119D1EF5406}" id="{5E823AF1-AB49-47A5-ADA7-1A0A4E98A8E4}">
    <text>No Access</text>
  </threadedComment>
  <threadedComment ref="L618" dT="2025-11-19T17:39:50.65" personId="{3FF0B06B-6D44-40C6-B724-E5FE6F209B77}" id="{DCDC3DFD-F86E-4FCE-B988-8CA0C2FB4835}">
    <text>Annual booked January 26</text>
  </threadedComment>
  <threadedComment ref="L620" dT="2025-11-03T23:58:49.00" personId="{3FF0B06B-6D44-40C6-B724-E5FE6F209B77}" id="{D9FB51D1-83B3-46D6-8732-62132118B045}">
    <text>Annual booked Jan 5</text>
  </threadedComment>
  <threadedComment ref="O625" dT="2026-04-08T19:17:16.36" personId="{6892FC56-EBC2-4FA3-A2DF-2119D1EF5406}" id="{32A5D290-E3FE-4F61-8D89-8CDB1CDDFA7E}">
    <text>Skipped due lack of time</text>
  </threadedComment>
  <threadedComment ref="O626" dT="2026-03-09T22:31:45.61" personId="{3FF0B06B-6D44-40C6-B724-E5FE6F209B77}" id="{A9D65182-B328-4E65-A49F-0B476052D147}">
    <text>Annual booked April 24</text>
  </threadedComment>
  <threadedComment ref="M629" dT="2026-02-13T00:08:59.61" personId="{6892FC56-EBC2-4FA3-A2DF-2119D1EF5406}" id="{EEB6FD95-BE0A-452A-B908-F7CBB8F1E7BB}">
    <text>On hold</text>
  </threadedComment>
  <threadedComment ref="O630" dT="2026-03-09T18:04:41.06" personId="{3FF0B06B-6D44-40C6-B724-E5FE6F209B77}" id="{20FCD854-3BC2-4874-B010-427C6D45AE18}">
    <text>Annual booked April 21</text>
  </threadedComment>
  <threadedComment ref="N631" dT="2026-02-17T18:21:50.20" personId="{3FF0B06B-6D44-40C6-B724-E5FE6F209B77}" id="{351358C9-CBF1-42A0-A114-1CF4BB25007C}">
    <text xml:space="preserve">Annual booked March 26 </text>
  </threadedComment>
  <threadedComment ref="Q633" dT="2026-04-27T20:43:04.03" personId="{3FF0B06B-6D44-40C6-B724-E5FE6F209B77}" id="{B8BA3049-2B2E-4C0F-9F9B-E0F735AAFD65}">
    <text>Annual booked June 5</text>
  </threadedComment>
  <threadedComment ref="O634" dT="2026-03-03T23:33:55.08" personId="{3FF0B06B-6D44-40C6-B724-E5FE6F209B77}" id="{6D4DB8ED-FD53-411B-B2D0-E766FFE66BAA}">
    <text>Annual booked April 14-17</text>
  </threadedComment>
  <threadedComment ref="N635" dT="2026-02-02T23:23:21.94" personId="{3FF0B06B-6D44-40C6-B724-E5FE6F209B77}" id="{BDEC3416-B7D1-47E3-AFC4-FCEB9AD329E6}">
    <text>Annual booked March 20</text>
  </threadedComment>
  <threadedComment ref="P636" dT="2026-04-13T21:21:55.40" personId="{3FF0B06B-6D44-40C6-B724-E5FE6F209B77}" id="{F0BA66E0-42D6-4E25-A43F-19251690E0E6}">
    <text>Annual booked May 5</text>
  </threadedComment>
  <threadedComment ref="M637" dT="2026-01-14T16:58:49.19" personId="{3FF0B06B-6D44-40C6-B724-E5FE6F209B77}" id="{0DBBDCC4-14BC-4ED9-99FC-0C09D5B09A8F}">
    <text>Annual booked February 12-13</text>
  </threadedComment>
  <threadedComment ref="P639" dT="2026-04-15T23:24:55.04" personId="{3FF0B06B-6D44-40C6-B724-E5FE6F209B77}" id="{3A4DC965-84F4-4B4E-B139-B689DAF2B64D}">
    <text>Annual booked May 14</text>
  </threadedComment>
  <threadedComment ref="U640" dT="2026-01-07T17:15:04.58" personId="{3FF0B06B-6D44-40C6-B724-E5FE6F209B77}" id="{FB83450A-E523-4725-B205-FBC5E70D4919}">
    <text>Annual booked October 6</text>
  </threadedComment>
  <threadedComment ref="L643" dT="2025-10-22T16:37:12.44" personId="{6892FC56-EBC2-4FA3-A2DF-2119D1EF5406}" id="{7E0778AD-F1A2-4154-A637-B72E2C2BEA56}">
    <text>Done in January 28</text>
  </threadedComment>
  <threadedComment ref="N646" dT="2026-03-04T19:44:57.69" personId="{6892FC56-EBC2-4FA3-A2DF-2119D1EF5406}" id="{ADC83662-836F-4F32-B08E-B735A3F95099}">
    <text>Skipped due panel replacement</text>
  </threadedComment>
  <threadedComment ref="M648" dT="2025-12-05T17:30:35.65" personId="{3FF0B06B-6D44-40C6-B724-E5FE6F209B77}" id="{45C06960-4801-41B6-83BD-9603CA783C66}">
    <text>Annual booked Feb 3 - 4</text>
  </threadedComment>
  <threadedComment ref="O648" dT="2026-04-02T21:26:09.27" personId="{6892FC56-EBC2-4FA3-A2DF-2119D1EF5406}" id="{307B105B-B5E4-42D2-8AA2-29F4BE4AFD1F}">
    <text>Not done due lack of time</text>
  </threadedComment>
  <threadedComment ref="M649" dT="2025-12-10T23:53:16.04" personId="{3FF0B06B-6D44-40C6-B724-E5FE6F209B77}" id="{7DE7BCAD-F9CC-409C-A80E-F43E0015BD04}">
    <text>Annual booked February 6</text>
  </threadedComment>
  <threadedComment ref="I650" dT="2024-10-08T23:32:46.00" personId="{1A284580-F2B6-4554-A780-C3C0B3AF6C04}" id="{D1771D69-0D06-4048-AC44-D9339C383A94}">
    <text>KEY CODE SHOULD BE SEA1589</text>
  </threadedComment>
  <threadedComment ref="O650" dT="2026-03-04T18:06:09.62" personId="{3FF0B06B-6D44-40C6-B724-E5FE6F209B77}" id="{8940FB05-8587-4D66-BC96-8CFCD52143C1}">
    <text>Annual booked April 21</text>
  </threadedComment>
  <threadedComment ref="O652" dT="2026-03-24T23:11:15.71" personId="{3FF0B06B-6D44-40C6-B724-E5FE6F209B77}" id="{202425B7-5C12-4CEE-90F5-3E23B266177B}">
    <text>Annual booked April 28</text>
  </threadedComment>
  <threadedComment ref="O652" dT="2026-04-24T17:19:16.93" personId="{3FF0B06B-6D44-40C6-B724-E5FE6F209B77}" id="{9E20560F-1DBB-4386-8417-0B4D71376392}" parentId="{202425B7-5C12-4CEE-90F5-3E23B266177B}">
    <text>Update: Site requested to reschedule to May</text>
  </threadedComment>
  <threadedComment ref="P652" dT="2026-04-24T17:19:29.37" personId="{3FF0B06B-6D44-40C6-B724-E5FE6F209B77}" id="{B0D9B584-45B1-467D-88B0-8C2371DFBC57}">
    <text>Annual rescheduled to May 27</text>
  </threadedComment>
  <threadedComment ref="N654" dT="2026-01-29T17:18:07.31" personId="{3FF0B06B-6D44-40C6-B724-E5FE6F209B77}" id="{7534B42F-A2C2-43B0-B9A8-40ED48A21669}">
    <text>Annual booked March 18</text>
  </threadedComment>
  <threadedComment ref="L658" dT="2026-01-08T23:15:41.81" personId="{6892FC56-EBC2-4FA3-A2DF-2119D1EF5406}" id="{BAAD8151-BBFF-4559-A1C5-FA6AAEE52F80}">
    <text>Site closed</text>
  </threadedComment>
  <threadedComment ref="O658" dT="2026-03-03T23:53:40.23" personId="{3FF0B06B-6D44-40C6-B724-E5FE6F209B77}" id="{46CB1884-3193-423A-95A5-1C76C081EAB9}">
    <text>Annual booked April 10</text>
  </threadedComment>
  <threadedComment ref="P659" dT="2026-04-17T17:43:20.07" personId="{3FF0B06B-6D44-40C6-B724-E5FE6F209B77}" id="{557D3C21-597B-4773-B372-99990A8D05EC}">
    <text>Annual booked May 21</text>
  </threadedComment>
  <threadedComment ref="M661" dT="2026-02-10T16:17:23.16" personId="{6892FC56-EBC2-4FA3-A2DF-2119D1EF5406}" id="{E550E752-A496-4F42-BA97-C98427FD0816}">
    <text>Keys with Projects. Skipped.</text>
  </threadedComment>
  <threadedComment ref="L662" dT="2025-10-22T16:37:12.44" personId="{6892FC56-EBC2-4FA3-A2DF-2119D1EF5406}" id="{990F71F3-CCE7-478D-B11C-F5C86335CAFD}">
    <text>Done in January 28</text>
  </threadedComment>
  <threadedComment ref="O662" dT="2026-03-26T18:40:29.91" personId="{3FF0B06B-6D44-40C6-B724-E5FE6F209B77}" id="{BA49D2A6-EF3F-4872-B1E2-B41C3C3027B8}">
    <text>Annual booked April 15</text>
  </threadedComment>
  <threadedComment ref="N664" dT="2026-01-29T17:11:38.14" personId="{3FF0B06B-6D44-40C6-B724-E5FE6F209B77}" id="{E140739D-5AA9-4AA6-A551-162E99E23E63}">
    <text>Annual booked March 16</text>
  </threadedComment>
  <threadedComment ref="P665" dT="2026-04-15T23:25:43.82" personId="{3FF0B06B-6D44-40C6-B724-E5FE6F209B77}" id="{2EC9447B-7AE4-48EC-A873-4490668C7D8C}">
    <text>Annual booked May 27</text>
  </threadedComment>
  <threadedComment ref="P666" dT="2026-04-14T15:39:36.33" personId="{3FF0B06B-6D44-40C6-B724-E5FE6F209B77}" id="{ABF92FBD-1A3E-4312-A37B-5C879E93A7CE}">
    <text>Annual booked May 27</text>
  </threadedComment>
  <threadedComment ref="M669" dT="2026-02-20T22:17:54.64" personId="{6892FC56-EBC2-4FA3-A2DF-2119D1EF5406}" id="{AEDD8D60-75F4-4619-B90D-D612150098A6}">
    <text xml:space="preserve">No Access, site say that they give keys in January. Do not bill. </text>
  </threadedComment>
  <threadedComment ref="O670" dT="2026-02-27T19:31:33.63" personId="{3FF0B06B-6D44-40C6-B724-E5FE6F209B77}" id="{F3A8C137-E37B-41C0-A4E5-67BA58A67472}">
    <text>Annual booked April 13</text>
  </threadedComment>
</ThreadedComments>
</file>

<file path=xl/threadedComments/threadedComment2.xml><?xml version="1.0" encoding="utf-8"?>
<ThreadedComments xmlns="http://schemas.microsoft.com/office/spreadsheetml/2018/threadedcomments" xmlns:x="http://schemas.openxmlformats.org/spreadsheetml/2006/main">
  <threadedComment ref="O3" dT="2024-04-12T20:02:14.55" personId="{3FF0B06B-6D44-40C6-B724-E5FE6F209B77}" id="{599FE657-698F-40E5-82E8-4E8EEF99C414}">
    <text>Annual booked May 21-22</text>
  </threadedComment>
  <threadedComment ref="T4" dT="2024-10-02T16:39:46.33" personId="{6892FC56-EBC2-4FA3-A2DF-2119D1EF5406}" id="{93D0DE8B-80B3-4360-A5B5-23696D3ACC02}">
    <text xml:space="preserve">Route cancelled due to lack of techs </text>
  </threadedComment>
  <threadedComment ref="U5" dT="2024-11-16T00:05:56.56" personId="{6892FC56-EBC2-4FA3-A2DF-2119D1EF5406}" id="{A754B4D0-4F29-49CF-8194-7BDC2F5AB77E}">
    <text>No Access</text>
  </threadedComment>
  <threadedComment ref="T6" dT="2024-10-04T22:07:00.46" personId="{3FF0B06B-6D44-40C6-B724-E5FE6F209B77}" id="{BA5E041A-796E-4F42-AD4E-B421373C7D1C}">
    <text>Annual booked Oct 31</text>
  </threadedComment>
  <threadedComment ref="M7" dT="2024-02-28T00:03:00.70" personId="{3FF0B06B-6D44-40C6-B724-E5FE6F209B77}" id="{5D027905-1F6C-47CB-85F4-9E8FA3268C14}">
    <text>Booked March 22</text>
  </threadedComment>
  <threadedComment ref="T8" dT="2024-10-02T16:39:46.33" personId="{6892FC56-EBC2-4FA3-A2DF-2119D1EF5406}" id="{4295BB9A-E32E-41C2-8AD9-45610AE7B00D}">
    <text xml:space="preserve">Route cancelled due to lack of techs </text>
  </threadedComment>
  <threadedComment ref="S9" dT="2024-07-18T15:45:06.10" personId="{3FF0B06B-6D44-40C6-B724-E5FE6F209B77}" id="{760EF43C-1B0C-465A-8202-8C33179E201B}">
    <text>Annual booked August 14</text>
  </threadedComment>
  <threadedComment ref="S9" dT="2024-08-01T20:13:16.45" personId="{3FF0B06B-6D44-40C6-B724-E5FE6F209B77}" id="{5C0CE31A-F51E-4402-9A91-9A4513F05955}" parentId="{760EF43C-1B0C-465A-8202-8C33179E201B}">
    <text>Annual moved to Sept 3</text>
  </threadedComment>
  <threadedComment ref="P11" dT="2024-06-07T15:46:07.83" personId="{46338045-EA3B-4341-9878-9D5DB6F5321E}" id="{B94E33A4-7566-41E0-9AC7-BAEA989DF3E9}">
    <text>R19 not done in June. Several sick techs caused a scheduling shuffle. Route skipped for this month</text>
  </threadedComment>
  <threadedComment ref="O12" dT="2024-04-23T16:23:58.16" personId="{3FF0B06B-6D44-40C6-B724-E5FE6F209B77}" id="{1ACFC070-6A84-46DA-9AC9-5467EF616331}">
    <text>Annual booked May 21-24</text>
  </threadedComment>
  <threadedComment ref="P12" dT="2024-06-07T15:46:07.83" personId="{46338045-EA3B-4341-9878-9D5DB6F5321E}" id="{232BFEFB-9CBA-459E-A8A6-87F6C9B70D77}">
    <text>R19 not done in June. Several sick techs caused a scheduling shuffle. Route skipped for this month</text>
  </threadedComment>
  <threadedComment ref="O13" dT="2024-05-14T16:58:43.58" personId="{46338045-EA3B-4341-9878-9D5DB6F5321E}" id="{389BE267-CE4C-40AB-AC1F-6E8289A83EB0}">
    <text>Potential key change - to confirm with site. Not tested May</text>
  </threadedComment>
  <threadedComment ref="U13" dT="2024-10-02T16:39:46.33" personId="{6892FC56-EBC2-4FA3-A2DF-2119D1EF5406}" id="{6A914659-F841-455A-9B24-7823F314BC28}">
    <text xml:space="preserve">Route cancelled due to lack of techs </text>
  </threadedComment>
  <threadedComment ref="O14" dT="2024-04-10T21:22:20.85" personId="{3FF0B06B-6D44-40C6-B724-E5FE6F209B77}" id="{DFBB2208-CC06-4B1B-955B-89B92EAE4370}">
    <text>Annual booked May 15-17</text>
  </threadedComment>
  <threadedComment ref="M15" dT="2024-03-04T19:41:42.94" personId="{3FF0B06B-6D44-40C6-B724-E5FE6F209B77}" id="{FA818069-3E5E-4BD5-9CBE-61B339400261}">
    <text>Annual booked March 25</text>
  </threadedComment>
  <threadedComment ref="S16" dT="2024-09-23T19:57:45.09" personId="{6892FC56-EBC2-4FA3-A2DF-2119D1EF5406}" id="{6D3F2C50-F26F-487C-A9DE-BB0EF15F5EE3}">
    <text xml:space="preserve">Annual was cancelled in September - tech sick. Reschedule to October.
</text>
  </threadedComment>
  <threadedComment ref="T16" dT="2024-09-23T17:18:53.76" personId="{3FF0B06B-6D44-40C6-B724-E5FE6F209B77}" id="{9A027816-611D-48E1-8ED2-D8999274A6BA}">
    <text>Booked tent Oct 21</text>
  </threadedComment>
  <threadedComment ref="K17" dT="2024-01-09T19:47:06.54" personId="{6D941203-C1AD-4E1E-8A7E-FB672C73977E}" id="{63681F7C-9325-4B41-A02F-438EE635F390}">
    <text>Still haven't received keys from site, since Sept 2023</text>
  </threadedComment>
  <threadedComment ref="L17" dT="2024-03-13T23:21:46.50" personId="{F541C50C-D52D-4FF1-8412-27787AB09BDA}" id="{F678F217-9498-4CF1-8CA0-69444762622C}">
    <text>No access, no keys</text>
  </threadedComment>
  <threadedComment ref="M17" dT="2024-03-13T23:21:46.50" personId="{F541C50C-D52D-4FF1-8412-27787AB09BDA}" id="{DC424764-6AED-4ED3-AE05-846D2EE6936C}">
    <text>No access, no keys</text>
  </threadedComment>
  <threadedComment ref="N17" dT="2024-03-13T23:21:46.50" personId="{F541C50C-D52D-4FF1-8412-27787AB09BDA}" id="{3EC1C3CB-18A0-4D19-9730-1A0102BC46DB}">
    <text>No access, no keys</text>
  </threadedComment>
  <threadedComment ref="L18" dT="2024-02-13T00:04:24.94" personId="{F541C50C-D52D-4FF1-8412-27787AB09BDA}" id="{273CA6E3-A06E-4047-8775-DD7B1B27F318}">
    <text>Not completed-- no keys. Have been requesting from site since Sept 2023</text>
  </threadedComment>
  <threadedComment ref="L18" dT="2024-02-21T18:47:58.65" personId="{1A284580-F2B6-4554-A780-C3C0B3AF6C04}" id="{175432AF-D7A2-46C3-8525-2D3C806A6D04}" parentId="{273CA6E3-A06E-4047-8775-DD7B1B27F318}">
    <text>Annual booked Feb 29</text>
  </threadedComment>
  <threadedComment ref="U18" dT="2024-10-02T16:39:46.33" personId="{6892FC56-EBC2-4FA3-A2DF-2119D1EF5406}" id="{F1C64E47-10EF-4D41-88EA-B92EE05B4FB3}">
    <text xml:space="preserve">Route cancelled due to lack of techs </text>
  </threadedComment>
  <threadedComment ref="O19" dT="2024-04-02T21:55:33.29" personId="{3FF0B06B-6D44-40C6-B724-E5FE6F209B77}" id="{6E898B3E-D998-449A-8534-35580CB7DE71}">
    <text>Annual booked May 9</text>
  </threadedComment>
  <threadedComment ref="Q19" dT="2024-05-30T16:58:11.19" personId="{8CA2BCA9-03B0-417C-9581-783E31A941AB}" id="{1864176A-99F2-4158-8968-B13F65DAAE0E}">
    <text>Apply credit from QBO before submitting invoice (April-June)</text>
  </threadedComment>
  <threadedComment ref="T20" dT="2024-10-02T16:39:46.33" personId="{6892FC56-EBC2-4FA3-A2DF-2119D1EF5406}" id="{FC382838-DB8A-419B-9B00-2A145EA453BB}">
    <text xml:space="preserve">Route cancelled due to lack of techs </text>
  </threadedComment>
  <threadedComment ref="T21" dT="2024-09-18T16:57:14.58" personId="{3FF0B06B-6D44-40C6-B724-E5FE6F209B77}" id="{911A8A9F-0DC8-4F7C-B7D1-A108D1BD7BE7}">
    <text>Annual booked Oct 16</text>
  </threadedComment>
  <threadedComment ref="O22" dT="2024-04-08T16:22:07.55" personId="{3FF0B06B-6D44-40C6-B724-E5FE6F209B77}" id="{9D5C5DB6-8014-4D11-824B-01CC23DCD06C}">
    <text>Annual booked May 13</text>
  </threadedComment>
  <threadedComment ref="P23" dT="2024-05-14T15:44:45.01" personId="{3FF0B06B-6D44-40C6-B724-E5FE6F209B77}" id="{D732CF7E-BACF-445D-94F5-D39A5C0BEEAD}">
    <text>Annual booked June 21</text>
  </threadedComment>
  <threadedComment ref="U23" dT="2024-11-05T17:25:18.63" personId="{6892FC56-EBC2-4FA3-A2DF-2119D1EF5406}" id="{15568FAF-C7AF-4216-8EC6-024803696C70}">
    <text>No Access</text>
  </threadedComment>
  <threadedComment ref="P24" dT="2024-06-07T15:46:07.83" personId="{46338045-EA3B-4341-9878-9D5DB6F5321E}" id="{78E1232D-A259-4D57-A8C1-86BC283FEA54}">
    <text>R19 not done in June. Several sick techs caused a scheduling shuffle. Route skipped for this month</text>
  </threadedComment>
  <threadedComment ref="T24" dT="2024-10-07T18:05:22.29" personId="{3FF0B06B-6D44-40C6-B724-E5FE6F209B77}" id="{E7E7DD55-2EA3-4A7C-B0EB-A051B49D602F}">
    <text>Annual booked Oct 23</text>
  </threadedComment>
  <threadedComment ref="P25" dT="2024-06-07T15:46:07.83" personId="{46338045-EA3B-4341-9878-9D5DB6F5321E}" id="{92A34CF9-2AB6-4D4F-9915-BA14558F4A0E}">
    <text>R20 not done in June. Several sick techs caused a scheduling shuffle. Route skipped for this month</text>
  </threadedComment>
  <threadedComment ref="N26" dT="2024-03-13T16:18:23.62" personId="{1A284580-F2B6-4554-A780-C3C0B3AF6C04}" id="{9570719B-1854-4BC9-99E5-77A22993D572}">
    <text>Booked April 4</text>
  </threadedComment>
  <threadedComment ref="U28" dT="2024-10-22T21:52:17.69" personId="{3FF0B06B-6D44-40C6-B724-E5FE6F209B77}" id="{5D630F0A-DC2B-41BF-8852-E236F7D3447C}">
    <text>Annual booked Nov 22</text>
  </threadedComment>
  <threadedComment ref="U30" dT="2024-09-20T16:06:43.76" personId="{3FF0B06B-6D44-40C6-B724-E5FE6F209B77}" id="{A91AE902-C998-449A-A7CE-679036FBB6C5}">
    <text>Annual booked Nov 12</text>
  </threadedComment>
  <threadedComment ref="O33" dT="2024-05-16T23:36:16.08" personId="{46338045-EA3B-4341-9878-9D5DB6F5321E}" id="{F9B0D3DD-F27B-4DBD-AD58-D25D0E72D38D}">
    <text>Mechanical room door keys didn't work</text>
  </threadedComment>
  <threadedComment ref="N35" dT="2024-03-20T21:25:56.19" personId="{3FF0B06B-6D44-40C6-B724-E5FE6F209B77}" id="{CA39EEC2-AFA5-42A6-A7D9-A8CA0FC6DD9D}">
    <text>Annual booked April 12</text>
  </threadedComment>
  <threadedComment ref="M36" dT="2024-03-06T23:20:37.03" personId="{46338045-EA3B-4341-9878-9D5DB6F5321E}" id="{A9AAFBC2-9423-480B-9B80-5D2FAE31A802}">
    <text>Missed March/24 - ran out of time</text>
  </threadedComment>
  <threadedComment ref="O36" dT="2024-05-07T15:47:08.99" personId="{0F4FE849-1AD1-4580-8D2C-8E04403287FE}" id="{BEC5154E-2EC8-478A-80A2-4720240359B9}">
    <text>Un-able to finish route</text>
  </threadedComment>
  <threadedComment ref="R36" dT="2024-07-09T16:15:48.86" personId="{3FF0B06B-6D44-40C6-B724-E5FE6F209B77}" id="{C798C47D-13C3-448F-BF9B-C0C6A69589F9}">
    <text>Annual booked Aug 14-15</text>
  </threadedComment>
  <threadedComment ref="S38" dT="2024-10-02T16:39:46.33" personId="{6892FC56-EBC2-4FA3-A2DF-2119D1EF5406}" id="{40B26A50-9348-4099-BBBC-B50A8FAA2CEA}">
    <text xml:space="preserve">Route cancelled due to lack of techs </text>
  </threadedComment>
  <threadedComment ref="R39" dT="2024-07-23T20:56:25.12" personId="{3FF0B06B-6D44-40C6-B724-E5FE6F209B77}" id="{85F8C19D-20F1-4273-8696-A8D7AF93A9D1}">
    <text>Annual booked Aug 19</text>
  </threadedComment>
  <threadedComment ref="T39" dT="2024-10-21T22:04:05.38" personId="{6892FC56-EBC2-4FA3-A2DF-2119D1EF5406}" id="{21E1EAC2-A2C2-4227-BE0D-5ACA691509CA}">
    <text xml:space="preserve">No finished due lack of techs and time
</text>
  </threadedComment>
  <threadedComment ref="U39" dT="2024-11-21T19:14:17.41" personId="{6892FC56-EBC2-4FA3-A2DF-2119D1EF5406}" id="{0A25393D-28B3-4648-92EB-72BA780110D8}">
    <text>No Access</text>
  </threadedComment>
  <threadedComment ref="S40" dT="2024-10-02T16:39:46.33" personId="{6892FC56-EBC2-4FA3-A2DF-2119D1EF5406}" id="{5A1D4435-25D9-43A0-80DA-D486C07E043D}">
    <text xml:space="preserve">Route cancelled due to lack of techs </text>
  </threadedComment>
  <threadedComment ref="N41" dT="2024-03-13T23:42:35.01" personId="{3FF0B06B-6D44-40C6-B724-E5FE6F209B77}" id="{1FB5E247-C07F-40A3-A9ED-9838633FBF4D}">
    <text>Annual Booked April 8</text>
  </threadedComment>
  <threadedComment ref="P41" dT="2024-05-30T16:58:11.19" personId="{8CA2BCA9-03B0-417C-9581-783E31A941AB}" id="{6544E7C6-21E1-40B9-B107-3A7E1C4E33A6}">
    <text>Apply credit from QBO before submitting invoice (April-June)</text>
  </threadedComment>
  <threadedComment ref="K42" dT="2024-01-18T17:56:41.13" personId="{46338045-EA3B-4341-9878-9D5DB6F5321E}" id="{DB80A286-58D5-49A7-B148-ED49E2270C9B}">
    <text>Changed key for the elec room without notifying Cantec. Please charge for this service.</text>
  </threadedComment>
  <threadedComment ref="O42" dT="2024-04-30T17:50:52.00" personId="{3FF0B06B-6D44-40C6-B724-E5FE6F209B77}" id="{96131DAA-3B13-4291-9E2C-04CBC4C2B86F}">
    <text>Annual booked May 27</text>
  </threadedComment>
  <threadedComment ref="P44" dT="2024-05-09T18:34:18.45" personId="{3FF0B06B-6D44-40C6-B724-E5FE6F209B77}" id="{DE698964-4A12-4F7A-92EF-16CC08F34539}">
    <text>Annual booked June 27-28</text>
  </threadedComment>
  <threadedComment ref="P45" dT="2024-05-09T18:34:18.45" personId="{3FF0B06B-6D44-40C6-B724-E5FE6F209B77}" id="{C69C5CBF-F7EA-4912-BB12-5DDBBDBB4C31}">
    <text>Annual booked June 27-28</text>
  </threadedComment>
  <threadedComment ref="U46" dT="2024-11-18T22:53:12.58" personId="{6892FC56-EBC2-4FA3-A2DF-2119D1EF5406}" id="{009D1666-6652-44A0-AB40-F0408C76CBE1}">
    <text xml:space="preserve">Annual booked October 28 (after October monthlies). Skipped during November
</text>
  </threadedComment>
  <threadedComment ref="Q47" dT="2024-07-16T22:52:10.16" personId="{D05202FE-1972-4411-96AF-B2F4657F83E2}" id="{DA9B51C0-6EBA-4F5F-A352-F6E497C9F8F5}">
    <text>Annual booked July 30</text>
  </threadedComment>
  <threadedComment ref="T47" dT="2024-10-03T18:31:02.14" personId="{6892FC56-EBC2-4FA3-A2DF-2119D1EF5406}" id="{705F9EDF-9558-409A-BF4B-23B5675659A4}">
    <text>No Access</text>
  </threadedComment>
  <threadedComment ref="L48" dT="2024-02-08T18:29:24.58" personId="{3FF0B06B-6D44-40C6-B724-E5FE6F209B77}" id="{FAAB35AE-F786-432E-BBCC-EE2D28C0BB51}">
    <text>Booked Feb 15</text>
  </threadedComment>
  <threadedComment ref="T49" dT="2024-10-02T16:39:46.33" personId="{6892FC56-EBC2-4FA3-A2DF-2119D1EF5406}" id="{838439CE-E328-4EB3-BBAC-C27CC9026A86}">
    <text xml:space="preserve">Route cancelled due to lack of techs </text>
  </threadedComment>
  <threadedComment ref="K50" dT="2024-01-09T17:46:12.50" personId="{46338045-EA3B-4341-9878-9D5DB6F5321E}" id="{A3820DC9-49E4-4638-9CDC-B16C808885CB}">
    <text>Starting in Feb</text>
  </threadedComment>
  <threadedComment ref="N51" dT="2024-03-14T20:36:23.21" personId="{3FF0B06B-6D44-40C6-B724-E5FE6F209B77}" id="{60CB9442-EA1C-4A1B-B638-CF13B57D1AAC}">
    <text>Annual booked April 16</text>
  </threadedComment>
  <threadedComment ref="U51" dT="2024-10-02T16:39:46.33" personId="{6892FC56-EBC2-4FA3-A2DF-2119D1EF5406}" id="{F4F437EE-B51B-41C0-9708-5DCC12CED5BE}">
    <text xml:space="preserve">Route cancelled due to lack of techs </text>
  </threadedComment>
  <threadedComment ref="Q52" dT="2024-07-23T15:50:12.19" personId="{8CA2BCA9-03B0-417C-9581-783E31A941AB}" id="{60389EE3-36EB-471C-AB21-17D5C31817E2}">
    <text>Apply credit memo #12472530 to July-September</text>
  </threadedComment>
  <threadedComment ref="S52" dT="2024-08-22T15:49:08.52" personId="{3FF0B06B-6D44-40C6-B724-E5FE6F209B77}" id="{591F8DB6-3ACF-47B3-9501-39A9DDA3C461}">
    <text>Annual booked Sept 25</text>
  </threadedComment>
  <threadedComment ref="U53" dT="2024-10-30T16:29:32.79" personId="{3FF0B06B-6D44-40C6-B724-E5FE6F209B77}" id="{F2744081-CF12-465C-8682-107D85EBA3C4}">
    <text>Annual booked November 12</text>
  </threadedComment>
  <threadedComment ref="Q54" dT="2024-05-29T21:00:15.20" personId="{3FF0B06B-6D44-40C6-B724-E5FE6F209B77}" id="{059B0B39-4049-4FB5-91D5-424A9DA34541}">
    <text>Annual booked July 2</text>
  </threadedComment>
  <threadedComment ref="O55" dT="2024-04-25T16:04:36.90" personId="{3FF0B06B-6D44-40C6-B724-E5FE6F209B77}" id="{E15984BA-58BE-4668-87AD-B55ABC2D75AC}">
    <text>Annual booked May 27</text>
  </threadedComment>
  <threadedComment ref="Q56" dT="2024-07-16T22:51:50.47" personId="{D05202FE-1972-4411-96AF-B2F4657F83E2}" id="{7F52CACB-DC5A-45F7-B93E-56EF632A12BE}">
    <text>Annual booked July 30</text>
  </threadedComment>
  <threadedComment ref="N57" dT="2024-03-22T17:54:45.85" personId="{3FF0B06B-6D44-40C6-B724-E5FE6F209B77}" id="{1EA312BA-616C-4597-B9CA-0A1D61013F0A}">
    <text>Annual booked April 10-12</text>
  </threadedComment>
  <threadedComment ref="R57" dT="2024-08-08T17:00:08.30" personId="{D05202FE-1972-4411-96AF-B2F4657F83E2}" id="{3C3576AA-AF01-42BB-B99F-5F100EFFC1DF}">
    <text>Key signed out during MBT. CP</text>
  </threadedComment>
  <threadedComment ref="K58" dT="2024-01-09T17:46:12.50" personId="{46338045-EA3B-4341-9878-9D5DB6F5321E}" id="{244ACA36-B99D-4F5E-A787-0A48470430C2}">
    <text>Starting in Feb</text>
  </threadedComment>
  <threadedComment ref="L58" dT="2024-02-03T00:13:56.99" personId="{F541C50C-D52D-4FF1-8412-27787AB09BDA}" id="{110ACEE1-DC37-42DB-88B0-2BFE7A374EED}">
    <text>MBT not completed - reach out to site to get elec room key.</text>
  </threadedComment>
  <threadedComment ref="U59" dT="2024-11-01T23:12:21.47" personId="{3FF0B06B-6D44-40C6-B724-E5FE6F209B77}" id="{4E7D1349-8341-42F7-AC79-4CCD53E54074}">
    <text>Annual booked Nov 19</text>
  </threadedComment>
  <threadedComment ref="M60" dT="2024-02-20T22:51:17.96" personId="{3FF0B06B-6D44-40C6-B724-E5FE6F209B77}" id="{C8F00E05-5068-40AF-B2DD-0F8AF138F9BF}">
    <text>Tent booked March 8</text>
  </threadedComment>
  <threadedComment ref="Q61" dT="2024-07-12T18:42:12.56" personId="{3FF0B06B-6D44-40C6-B724-E5FE6F209B77}" id="{DFCBC1E3-9321-423B-B194-BE74AF15E0DA}">
    <text>Annual booked July 26</text>
  </threadedComment>
  <threadedComment ref="Q61" dT="2024-07-22T21:34:26.27" personId="{46338045-EA3B-4341-9878-9D5DB6F5321E}" id="{1995C546-A4E3-417D-A7E0-B08455B878E2}" parentId="{DFCBC1E3-9321-423B-B194-BE74AF15E0DA}">
    <text>MBT completed in July as well</text>
  </threadedComment>
  <threadedComment ref="U61" dT="2024-10-02T16:39:46.33" personId="{6892FC56-EBC2-4FA3-A2DF-2119D1EF5406}" id="{2E2088DA-27A6-4B61-A654-75B84345C48B}">
    <text xml:space="preserve">Route cancelled due to lack of techs </text>
  </threadedComment>
  <threadedComment ref="S62" dT="2024-09-03T21:06:47.66" personId="{3FF0B06B-6D44-40C6-B724-E5FE6F209B77}" id="{8C3B89A4-7895-4EE9-89BE-9B86EFA019D4}">
    <text>Annual booked Sept 24-26</text>
  </threadedComment>
  <threadedComment ref="M63" dT="2024-02-26T19:42:10.84" personId="{3FF0B06B-6D44-40C6-B724-E5FE6F209B77}" id="{B1893AB7-8983-417F-9BFE-1B1B336AF193}">
    <text>Annual Booked March 8</text>
  </threadedComment>
  <threadedComment ref="P63" dT="2024-06-07T23:11:45.29" personId="{D05202FE-1972-4411-96AF-B2F4657F83E2}" id="{8FD4A3CA-F7CB-4141-9254-8BB4728C6DDE}">
    <text>Mike Not Available - Skipped Site</text>
  </threadedComment>
  <threadedComment ref="Q63" dT="2024-07-15T15:57:53.04" personId="{D05202FE-1972-4411-96AF-B2F4657F83E2}" id="{1BDC6E76-AC2E-498F-BC07-80620D23E093}">
    <text>Mike was not notified of date changes. Another note being sent</text>
  </threadedComment>
  <threadedComment ref="S65" dT="2024-08-30T18:34:25.86" personId="{3FF0B06B-6D44-40C6-B724-E5FE6F209B77}" id="{027B4C6A-4DFF-4613-97B8-FBC0D05B92C9}">
    <text>Annual booked Sept 6</text>
  </threadedComment>
  <threadedComment ref="B66" dT="2024-11-05T16:59:56.13" personId="{1A284580-F2B6-4554-A780-C3C0B3AF6C04}" id="{5618FA34-D46C-4E2D-B61F-13A1FDD34A9C}">
    <text>Managed by Colliers as of November 1, 2024</text>
  </threadedComment>
  <threadedComment ref="T66" dT="2024-10-04T21:27:30.65" personId="{6892FC56-EBC2-4FA3-A2DF-2119D1EF5406}" id="{2A072036-67B1-44A6-8DBE-2C49DD35FA04}">
    <text>Not tested due construction</text>
  </threadedComment>
  <threadedComment ref="U66" dT="2024-10-04T21:27:30.65" personId="{6892FC56-EBC2-4FA3-A2DF-2119D1EF5406}" id="{5E3A24B9-8811-4800-99DF-69DDCE04BDAD}">
    <text>Not tested due construction</text>
  </threadedComment>
  <threadedComment ref="K69" dT="2024-01-04T16:37:34.63" personId="{46338045-EA3B-4341-9878-9D5DB6F5321E}" id="{B8E8BD43-8D9B-47AD-8A67-300B7C4486E5}">
    <text>Site contact not available to provide access. Do not charge for this service.</text>
  </threadedComment>
  <threadedComment ref="N69" dT="2024-03-27T22:55:56.10" personId="{3FF0B06B-6D44-40C6-B724-E5FE6F209B77}" id="{9A9BD50A-4D34-4D36-9DBB-8657D9C222A9}">
    <text xml:space="preserve">Annual booked April 29
</text>
  </threadedComment>
  <threadedComment ref="N69" dT="2024-04-30T17:32:58.15" personId="{3FF0B06B-6D44-40C6-B724-E5FE6F209B77}" id="{7F823C7F-C701-49A6-88EE-F8CCBBC4D7BB}" parentId="{9A9BD50A-4D34-4D36-9DBB-8657D9C222A9}">
    <text>Annual rescheduled to June due to techs being away sick</text>
  </threadedComment>
  <threadedComment ref="P69" dT="2024-04-30T17:26:53.34" personId="{3FF0B06B-6D44-40C6-B724-E5FE6F209B77}" id="{36743C59-0198-4668-89FB-CBFCA461352B}">
    <text>Annual booked June 17</text>
  </threadedComment>
  <threadedComment ref="T70" dT="2024-10-02T16:39:46.33" personId="{6892FC56-EBC2-4FA3-A2DF-2119D1EF5406}" id="{E15D238B-426A-45AD-AF2E-949479913726}">
    <text xml:space="preserve">Route cancelled due to lack of techs </text>
  </threadedComment>
  <threadedComment ref="Q71" dT="2024-06-19T21:31:42.71" personId="{3FF0B06B-6D44-40C6-B724-E5FE6F209B77}" id="{922D898E-C0D0-441C-AEF5-E947EDD7EAE4}">
    <text>Annual booked July 17</text>
  </threadedComment>
  <threadedComment ref="N72" dT="2024-03-06T23:51:00.03" personId="{3FF0B06B-6D44-40C6-B724-E5FE6F209B77}" id="{3137BD1B-39B4-4AA2-BC90-009A0D0AD43F}">
    <text>Annual booked April 5</text>
  </threadedComment>
  <threadedComment ref="P76" dT="2024-06-07T15:46:07.83" personId="{46338045-EA3B-4341-9878-9D5DB6F5321E}" id="{FEE1B2B4-21FB-40D3-9392-9246CE8C3AC6}">
    <text>R20 not done in June. Several sick techs caused a scheduling shuffle. Route skipped for this month</text>
  </threadedComment>
  <threadedComment ref="S76" dT="2024-08-28T20:20:00.11" personId="{3FF0B06B-6D44-40C6-B724-E5FE6F209B77}" id="{71161665-BC67-4FFD-A98C-95A1F2CB1765}">
    <text>Annual booked Sept 18</text>
  </threadedComment>
  <threadedComment ref="K78" dT="2024-01-15T19:01:13.96" personId="{1A284580-F2B6-4554-A780-C3C0B3AF6C04}" id="{4A248219-8BA0-4F18-B058-8E128185776C}">
    <text>Booked January 18</text>
  </threadedComment>
  <threadedComment ref="U78" dT="2024-10-02T16:39:46.33" personId="{6892FC56-EBC2-4FA3-A2DF-2119D1EF5406}" id="{C8B4836F-DEEE-4EC7-8892-588ACB0AECCF}">
    <text xml:space="preserve">Route cancelled due to lack of techs </text>
  </threadedComment>
  <threadedComment ref="M81" dT="2024-02-27T21:09:27.75" personId="{3FF0B06B-6D44-40C6-B724-E5FE6F209B77}" id="{66E2E16B-71B5-4E8F-80FF-3058883CF061}">
    <text xml:space="preserve">Annual booked March 15
</text>
  </threadedComment>
  <threadedComment ref="N81" dT="2024-04-03T18:19:23.37" personId="{8CA2BCA9-03B0-417C-9581-783E31A941AB}" id="{DCFB8978-D41D-48FA-828D-AB0A1B9B9493}">
    <text>Accidentally paid for April &amp; May ($105). Invoice for the three months and apply credit in QB</text>
  </threadedComment>
  <threadedComment ref="O81" dT="2024-04-03T18:19:28.87" personId="{8CA2BCA9-03B0-417C-9581-783E31A941AB}" id="{4ED2D68A-3CCA-4D54-8A00-A92C867008F6}">
    <text>Accidentally paid for April &amp; May ($105). Invoice for the three months and apply credit in QB</text>
  </threadedComment>
  <threadedComment ref="U83" dT="2024-10-02T16:39:46.33" personId="{6892FC56-EBC2-4FA3-A2DF-2119D1EF5406}" id="{9446F568-5705-482B-98C1-57F3D627CC7E}">
    <text xml:space="preserve">Route cancelled due to lack of techs </text>
  </threadedComment>
  <threadedComment ref="S84" dT="2024-08-30T18:34:25.86" personId="{3FF0B06B-6D44-40C6-B724-E5FE6F209B77}" id="{C0A33B4A-CD76-4FDE-B1EC-4EB1191DAB43}">
    <text>Annual booked Sept 6</text>
  </threadedComment>
  <threadedComment ref="M85" dT="2024-03-13T15:58:28.63" personId="{3FF0B06B-6D44-40C6-B724-E5FE6F209B77}" id="{5B124C04-A834-4E25-840C-58FB389E0785}">
    <text>Annual Booked March 26</text>
  </threadedComment>
  <threadedComment ref="Q86" dT="2024-06-19T15:36:38.54" personId="{3FF0B06B-6D44-40C6-B724-E5FE6F209B77}" id="{E0EE832A-64A0-432D-8AD5-BD309C22853C}">
    <text>Annual booked July 11</text>
  </threadedComment>
  <threadedComment ref="O87" dT="2024-04-12T17:15:51.62" personId="{3FF0B06B-6D44-40C6-B724-E5FE6F209B77}" id="{F0A54310-76B3-4A24-9444-4020D4BA7092}">
    <text>Annual booked May 14</text>
  </threadedComment>
  <threadedComment ref="T87" dT="2024-10-21T22:04:05.38" personId="{6892FC56-EBC2-4FA3-A2DF-2119D1EF5406}" id="{730D9131-F370-4A0F-9ED1-D9AC3A100EB6}">
    <text xml:space="preserve">No finished due lack of techs and time
</text>
  </threadedComment>
  <threadedComment ref="N89" dT="2024-04-02T16:07:21.66" personId="{46338045-EA3B-4341-9878-9D5DB6F5321E}" id="{8A2D6F7A-099B-4046-B904-7B880D0C3C5C}">
    <text xml:space="preserve">Key got swapped onto a different route accidentally. </text>
  </threadedComment>
  <threadedComment ref="Q89" dT="2024-06-26T18:42:34.55" personId="{3FF0B06B-6D44-40C6-B724-E5FE6F209B77}" id="{EBCB8DAF-7B64-4A5B-BE2B-8A0BF51E2FD6}">
    <text>Annual booked July 15</text>
  </threadedComment>
  <threadedComment ref="U89" dT="2024-10-02T16:39:46.33" personId="{6892FC56-EBC2-4FA3-A2DF-2119D1EF5406}" id="{E2A5FDAD-3E80-4A79-ADED-C635F17B6A5B}">
    <text xml:space="preserve">Route cancelled due to lack of techs </text>
  </threadedComment>
  <threadedComment ref="N90" dT="2024-04-08T16:16:03.90" personId="{3FF0B06B-6D44-40C6-B724-E5FE6F209B77}" id="{D8E07DAE-C954-4A4B-A0B2-3FF74B6EA166}">
    <text>Annual booked April 19</text>
  </threadedComment>
  <threadedComment ref="L91" dT="2024-02-08T20:46:47.60" personId="{3FF0B06B-6D44-40C6-B724-E5FE6F209B77}" id="{581EEFBC-CB89-4CC5-ACE4-C9565BC3C1B8}">
    <text>Booked Feb 14</text>
  </threadedComment>
  <threadedComment ref="M92" dT="2024-03-06T00:05:26.64" personId="{3FF0B06B-6D44-40C6-B724-E5FE6F209B77}" id="{A0B85A12-680F-4D03-AB3A-6CA5FBF76DC0}">
    <text>Annual booked March 27</text>
  </threadedComment>
  <threadedComment ref="M93" dT="2024-02-08T21:45:57.52" personId="{3FF0B06B-6D44-40C6-B724-E5FE6F209B77}" id="{42541B63-2776-4A98-9321-5ED2D4C0BCAE}">
    <text>Booked on Mar 4</text>
  </threadedComment>
  <threadedComment ref="T93" dT="2024-10-02T16:39:46.33" personId="{6892FC56-EBC2-4FA3-A2DF-2119D1EF5406}" id="{5F7CD020-FD04-4B00-8D25-F868ACCA9734}">
    <text xml:space="preserve">Route cancelled due to lack of techs </text>
  </threadedComment>
  <threadedComment ref="S94" dT="2024-10-02T16:39:46.33" personId="{6892FC56-EBC2-4FA3-A2DF-2119D1EF5406}" id="{F7DF33A5-40BD-428A-80BD-449DEDB8FA0A}">
    <text xml:space="preserve">Route cancelled due to lack of techs </text>
  </threadedComment>
  <threadedComment ref="T94" dT="2024-10-07T21:50:21.82" personId="{6892FC56-EBC2-4FA3-A2DF-2119D1EF5406}" id="{7252FFE5-D4CB-4120-A12C-98BA20EB4F75}">
    <text>Annual booked October 7</text>
  </threadedComment>
  <threadedComment ref="N96" dT="2024-03-26T23:21:21.74" personId="{3FF0B06B-6D44-40C6-B724-E5FE6F209B77}" id="{31633277-6315-42C7-BC19-2E47A33E217E}">
    <text>Annual booked April 15</text>
  </threadedComment>
  <threadedComment ref="N97" dT="2024-04-02T22:15:21.02" personId="{3FF0B06B-6D44-40C6-B724-E5FE6F209B77}" id="{72AA3EB8-B8DC-43C4-B112-077BC701857E}">
    <text>Annual booked April 26</text>
  </threadedComment>
  <threadedComment ref="S97" dT="2024-10-02T16:39:46.33" personId="{6892FC56-EBC2-4FA3-A2DF-2119D1EF5406}" id="{6E99EF50-2DDF-44C8-933C-C4D0FE2F5978}">
    <text xml:space="preserve">Route cancelled due to lack of techs </text>
  </threadedComment>
  <threadedComment ref="Q98" dT="2024-07-08T17:04:39.90" personId="{D05202FE-1972-4411-96AF-B2F4657F83E2}" id="{42DB4327-356D-451D-95BB-5E30E265F3EF}">
    <text>Key signed out during MBT</text>
  </threadedComment>
  <threadedComment ref="U99" dT="2024-10-17T22:36:32.76" personId="{3FF0B06B-6D44-40C6-B724-E5FE6F209B77}" id="{976C9661-2916-42C5-88DA-2C18CF677F5B}">
    <text>Annual booked Niv 5</text>
  </threadedComment>
  <threadedComment ref="L100" dT="2024-02-02T23:35:13.16" personId="{46338045-EA3B-4341-9878-9D5DB6F5321E}" id="{51D239C5-8C4C-450E-80E2-F43A612D9E81}">
    <text xml:space="preserve">Site swapped PM's. Need to confirm if we continue service. </text>
  </threadedComment>
  <threadedComment ref="U101" dT="2024-11-05T17:25:18.63" personId="{6892FC56-EBC2-4FA3-A2DF-2119D1EF5406}" id="{C9ECB798-0F81-4878-8C25-26DDD2AFE925}">
    <text>No Access</text>
  </threadedComment>
  <threadedComment ref="O102" dT="2024-04-30T20:16:22.51" personId="{3FF0B06B-6D44-40C6-B724-E5FE6F209B77}" id="{17C6729B-A65E-4AF9-BDC5-2651C4B133D4}">
    <text>Annual booked May 31</text>
  </threadedComment>
  <threadedComment ref="M103" dT="2024-02-22T22:04:10.86" personId="{1A284580-F2B6-4554-A780-C3C0B3AF6C04}" id="{20F3D9F8-AE2C-4213-9189-E0B4443B9052}">
    <text>Booked Mar 14</text>
  </threadedComment>
  <threadedComment ref="S104" dT="2024-10-02T16:39:46.33" personId="{6892FC56-EBC2-4FA3-A2DF-2119D1EF5406}" id="{E8F329BE-500F-4FF1-9F67-1A055FC0B4DC}">
    <text xml:space="preserve">Route cancelled due to lack of techs </text>
  </threadedComment>
  <threadedComment ref="N105" dT="2024-03-14T20:01:17.18" personId="{3FF0B06B-6D44-40C6-B724-E5FE6F209B77}" id="{E5B14216-1395-4681-8B36-92796ED91F00}">
    <text>Booked April 11</text>
  </threadedComment>
  <threadedComment ref="O105" dT="2024-05-16T22:56:20.31" personId="{46338045-EA3B-4341-9878-9D5DB6F5321E}" id="{12E93F3E-3C94-4FCD-937F-47CD04C74F0D}">
    <text>Annual done on May 6</text>
  </threadedComment>
  <threadedComment ref="L106" dT="2024-01-24T00:07:10.95" personId="{1A284580-F2B6-4554-A780-C3C0B3AF6C04}" id="{0158730B-5B9D-4A50-82AD-32110390A8E8}">
    <text>BOOKED Feb 15</text>
  </threadedComment>
  <threadedComment ref="U108" dT="2024-10-17T22:37:38.32" personId="{3FF0B06B-6D44-40C6-B724-E5FE6F209B77}" id="{F58B785F-6BCF-4C95-9789-40C0B856ABCB}">
    <text>Annual booked Nov 12</text>
  </threadedComment>
  <threadedComment ref="S109" dT="2024-10-02T16:39:46.33" personId="{6892FC56-EBC2-4FA3-A2DF-2119D1EF5406}" id="{932B38E6-1015-4076-BCCD-0B62A116D646}">
    <text xml:space="preserve">Route cancelled due to lack of techs </text>
  </threadedComment>
  <threadedComment ref="T110" dT="2024-09-20T18:07:00.56" personId="{3FF0B06B-6D44-40C6-B724-E5FE6F209B77}" id="{92EC9A06-4E32-4CD1-94D4-0B2C2C17AF01}">
    <text>Annual booked Oct 1</text>
  </threadedComment>
  <threadedComment ref="T111" dT="2024-10-21T22:04:05.38" personId="{6892FC56-EBC2-4FA3-A2DF-2119D1EF5406}" id="{5CBD7487-6CC6-4603-9A2D-804980FB76E8}">
    <text xml:space="preserve">No finished due lack of techs and time
</text>
  </threadedComment>
  <threadedComment ref="M113" dT="2024-03-06T23:20:37.03" personId="{46338045-EA3B-4341-9878-9D5DB6F5321E}" id="{81B45AA4-E2FD-40D4-A87A-85E95966D6A2}">
    <text>Missed March/24 - ran out of time</text>
  </threadedComment>
  <threadedComment ref="O113" dT="2024-05-07T15:47:08.99" personId="{0F4FE849-1AD1-4580-8D2C-8E04403287FE}" id="{4C497001-7B2D-4085-9E45-727D69C6FAA8}">
    <text>Un-able to finish route</text>
  </threadedComment>
  <threadedComment ref="M114" dT="2024-03-04T18:04:35.84" personId="{3FF0B06B-6D44-40C6-B724-E5FE6F209B77}" id="{D07B63B3-2720-4167-B299-C3BC68F39F3A}">
    <text>Booked annual March 21</text>
  </threadedComment>
  <threadedComment ref="P114" dT="2024-06-07T15:46:07.83" personId="{46338045-EA3B-4341-9878-9D5DB6F5321E}" id="{65725DCD-D914-42F8-9861-ACF21A6CF160}">
    <text>R20 not done in June. Several sick techs caused a scheduling shuffle. Route skipped for this month</text>
  </threadedComment>
  <threadedComment ref="Q116" dT="2024-06-19T21:32:28.47" personId="{3FF0B06B-6D44-40C6-B724-E5FE6F209B77}" id="{60C2313C-0243-47D7-9978-DCCE41F7F310}">
    <text>Annual booked July 22</text>
  </threadedComment>
  <threadedComment ref="R116" dT="2024-08-27T19:00:54.63" personId="{D05202FE-1972-4411-96AF-B2F4657F83E2}" id="{5437C9D5-F98A-4078-8E56-C43F90A163DC}">
    <text>MBT missed. Site needed to be tested in the morning, but was on the route for afternoon arrival</text>
  </threadedComment>
  <threadedComment ref="M117" dT="2024-03-11T22:13:02.28" personId="{3FF0B06B-6D44-40C6-B724-E5FE6F209B77}" id="{46837FA3-B086-4896-AC1C-43E24E31C0CE}">
    <text>Booked annual March 28</text>
  </threadedComment>
  <threadedComment ref="Q118" dT="2024-06-25T17:47:18.55" personId="{3FF0B06B-6D44-40C6-B724-E5FE6F209B77}" id="{F6B5AF60-22F5-4BCE-B6B7-604585817C41}">
    <text>Annual booked July 22-24</text>
  </threadedComment>
  <threadedComment ref="U118" dT="2024-11-18T23:07:59.39" personId="{6892FC56-EBC2-4FA3-A2DF-2119D1EF5406}" id="{25D9719C-0EB3-41BD-851E-37A9C046450D}">
    <text xml:space="preserve">Annual #2 booked November 18 &amp; 19
</text>
  </threadedComment>
  <threadedComment ref="P119" dT="2024-04-17T23:28:01.68" personId="{3FF0B06B-6D44-40C6-B724-E5FE6F209B77}" id="{01A49EE2-346B-4286-B678-AA74B22B7A39}">
    <text>Annual booked June 4</text>
  </threadedComment>
  <threadedComment ref="P120" dT="2024-04-17T23:28:01.68" personId="{3FF0B06B-6D44-40C6-B724-E5FE6F209B77}" id="{0204DA33-881D-4C33-9F08-5F35FFB1D453}">
    <text>Annual booked June 3</text>
  </threadedComment>
  <threadedComment ref="O121" dT="2024-04-17T23:28:01.68" personId="{3FF0B06B-6D44-40C6-B724-E5FE6F209B77}" id="{156A9BB2-01F6-4F22-8365-BC55E2F6F8DA}">
    <text>Annual booked May 29</text>
  </threadedComment>
  <threadedComment ref="O122" dT="2024-04-17T23:28:01.68" personId="{3FF0B06B-6D44-40C6-B724-E5FE6F209B77}" id="{189CADE3-3365-40A7-9FAA-D3C9A1E8D010}">
    <text>Annual booked May 28</text>
  </threadedComment>
  <threadedComment ref="U124" dT="2024-10-03T17:43:46.74" personId="{3FF0B06B-6D44-40C6-B724-E5FE6F209B77}" id="{9AB86F49-736B-431C-A012-38998A098D8B}">
    <text>Annual booked Nov 1</text>
  </threadedComment>
  <threadedComment ref="Q125" dT="2024-07-08T17:02:19.66" personId="{D05202FE-1972-4411-96AF-B2F4657F83E2}" id="{85214BB5-1D64-4F6F-836D-055E4ED44F01}">
    <text>Investigating missing key</text>
  </threadedComment>
  <threadedComment ref="R125" dT="2024-08-08T16:40:44.56" personId="{D05202FE-1972-4411-96AF-B2F4657F83E2}" id="{5DC1CD21-AAFC-43CD-8B04-2FAFBB80CEC8}">
    <text>No access 2024. Site contacted for electrical room key.</text>
  </threadedComment>
  <threadedComment ref="S126" dT="2024-09-20T18:40:09.88" personId="{6892FC56-EBC2-4FA3-A2DF-2119D1EF5406}" id="{6C6B949B-4B20-426B-98BC-270B1DC98837}">
    <text>Annual booked September 3</text>
  </threadedComment>
  <threadedComment ref="Q127" dT="2024-06-25T17:47:18.55" personId="{3FF0B06B-6D44-40C6-B724-E5FE6F209B77}" id="{698B2C54-F0B6-4EA2-9E66-0A746246F898}">
    <text>Annual booked July 22-24</text>
  </threadedComment>
  <threadedComment ref="U127" dT="2024-11-18T23:07:59.39" personId="{6892FC56-EBC2-4FA3-A2DF-2119D1EF5406}" id="{BB9CA76F-AC0B-4554-848F-D30419B0E0F6}">
    <text xml:space="preserve">Annual #2 booked November 18 &amp; 19
</text>
  </threadedComment>
  <threadedComment ref="O128" dT="2024-04-24T15:51:16.84" personId="{3FF0B06B-6D44-40C6-B724-E5FE6F209B77}" id="{09E08075-D570-4DAE-AC99-C46AA8FE0BE2}">
    <text>Annual booked May 21</text>
  </threadedComment>
  <threadedComment ref="Q129" dT="2024-07-11T19:47:47.08" personId="{3FF0B06B-6D44-40C6-B724-E5FE6F209B77}" id="{5D7FE550-46C8-4DA4-9235-E9615C47C53D}">
    <text>Annual booked July 26</text>
  </threadedComment>
  <threadedComment ref="M130" dT="2024-03-11T16:54:41.40" personId="{3FF0B06B-6D44-40C6-B724-E5FE6F209B77}" id="{27EF1A30-4B39-4740-A324-26FC2DEE9A02}">
    <text>Annual booked March 18</text>
  </threadedComment>
  <threadedComment ref="U130" dT="2024-10-02T16:39:46.33" personId="{6892FC56-EBC2-4FA3-A2DF-2119D1EF5406}" id="{EFF97D78-65F0-4A42-9661-972370BC8CAF}">
    <text xml:space="preserve">Route cancelled due to lack of techs </text>
  </threadedComment>
  <threadedComment ref="R131" dT="2024-07-26T22:09:37.59" personId="{3FF0B06B-6D44-40C6-B724-E5FE6F209B77}" id="{711C0764-D62C-4158-A883-5CA6B49386DF}">
    <text>Annual booked Aug 27</text>
  </threadedComment>
  <threadedComment ref="K132" dT="2024-01-09T17:46:44.24" personId="{46338045-EA3B-4341-9878-9D5DB6F5321E}" id="{894008B4-4D84-4307-9FAB-DF70EEF8A230}">
    <text>Keys didn't work. TBD on if we charge or not</text>
  </threadedComment>
  <threadedComment ref="L132" dT="2024-02-03T00:13:56.99" personId="{F541C50C-D52D-4FF1-8412-27787AB09BDA}" id="{6267B8CB-DD9A-41E1-AF06-DB5DB255D2D2}">
    <text>No access, key not updated.</text>
  </threadedComment>
  <threadedComment ref="Q132" dT="2024-06-26T20:58:20.95" personId="{3FF0B06B-6D44-40C6-B724-E5FE6F209B77}" id="{10067BB5-D084-4F10-81A1-B35910AE90E3}">
    <text>Annual booked July 2</text>
  </threadedComment>
  <threadedComment ref="O133" dT="2024-04-08T21:53:02.59" personId="{3FF0B06B-6D44-40C6-B724-E5FE6F209B77}" id="{221F8A47-D4B7-4B2E-B8D3-BC8A0729D645}">
    <text>Annual booked May 13</text>
  </threadedComment>
  <threadedComment ref="N135" dT="2024-03-21T21:08:10.28" personId="{3FF0B06B-6D44-40C6-B724-E5FE6F209B77}" id="{F8BB507C-1183-4D3D-9E5F-0DCDDF7AFA64}">
    <text>Annual booked April 18</text>
  </threadedComment>
  <threadedComment ref="U135" dT="2024-11-20T23:26:25.73" personId="{6892FC56-EBC2-4FA3-A2DF-2119D1EF5406}" id="{9F4DC4D7-59A3-4C7F-8C62-8425608E37C5}">
    <text xml:space="preserve">Cancelled. Building is to be demolished. </text>
  </threadedComment>
  <threadedComment ref="T136" dT="2024-09-23T17:38:27.56" personId="{3FF0B06B-6D44-40C6-B724-E5FE6F209B77}" id="{5454A429-4A0E-451E-9270-D16D25549401}">
    <text>Annual booked Oct 23</text>
  </threadedComment>
  <threadedComment ref="Q138" dT="2024-06-25T17:47:18.55" personId="{3FF0B06B-6D44-40C6-B724-E5FE6F209B77}" id="{71EF98C8-7566-47EB-BD13-2426D6BDC285}">
    <text>Annual booked July 22-24</text>
  </threadedComment>
  <threadedComment ref="U138" dT="2024-11-18T23:07:59.39" personId="{6892FC56-EBC2-4FA3-A2DF-2119D1EF5406}" id="{F30DB642-F138-4D73-89DF-C105400354A9}">
    <text xml:space="preserve">Annual #2 booked November 18 &amp; 19
</text>
  </threadedComment>
  <threadedComment ref="R139" dT="2024-07-25T15:56:19.27" personId="{3FF0B06B-6D44-40C6-B724-E5FE6F209B77}" id="{3A74C4F6-0BDB-4D30-B65D-4C3482444CBE}">
    <text>Annual booked Aug 21</text>
  </threadedComment>
  <threadedComment ref="O140" dT="2024-04-25T16:16:06.83" personId="{3FF0B06B-6D44-40C6-B724-E5FE6F209B77}" id="{1631C9F7-8B55-4795-B13B-1C96FDA0ABE0}">
    <text>Annual booked May 28</text>
  </threadedComment>
  <threadedComment ref="U140" dT="2024-10-02T16:39:46.33" personId="{6892FC56-EBC2-4FA3-A2DF-2119D1EF5406}" id="{DC9C0854-6F54-4F09-88C0-72E7D7110224}">
    <text xml:space="preserve">Route cancelled due to lack of techs </text>
  </threadedComment>
  <threadedComment ref="M141" dT="2024-03-06T23:20:37.03" personId="{46338045-EA3B-4341-9878-9D5DB6F5321E}" id="{BE4B56DB-EF1C-45F1-ABC3-F3EBBD530C01}">
    <text>Missed March/24 - ran out of time</text>
  </threadedComment>
  <threadedComment ref="O141" dT="2024-05-07T15:47:08.99" personId="{0F4FE849-1AD1-4580-8D2C-8E04403287FE}" id="{83D0C07F-4293-4F0E-8798-972DD8D82EFD}">
    <text>Un-able to finish route</text>
  </threadedComment>
  <threadedComment ref="U143" dT="2024-10-02T16:39:46.33" personId="{6892FC56-EBC2-4FA3-A2DF-2119D1EF5406}" id="{0CD329DC-5339-4986-BD3F-BD9944F5B287}">
    <text xml:space="preserve">Route cancelled due to lack of techs </text>
  </threadedComment>
  <threadedComment ref="M144" dT="2024-03-06T23:20:37.03" personId="{46338045-EA3B-4341-9878-9D5DB6F5321E}" id="{70A2C68C-B83F-43F3-927F-F6D9D1CCE498}">
    <text>Missed March/24 - ran out of time</text>
  </threadedComment>
  <threadedComment ref="S144" dT="2024-09-04T21:19:21.79" personId="{3FF0B06B-6D44-40C6-B724-E5FE6F209B77}" id="{FBBB05CE-61E1-4EA9-BCAA-6FFE650FA5EA}">
    <text>Annual booked Sept 23</text>
  </threadedComment>
  <threadedComment ref="U146" dT="2024-10-03T17:42:05.74" personId="{3FF0B06B-6D44-40C6-B724-E5FE6F209B77}" id="{1E557FD8-BE10-460B-81CF-C82832C641DB}">
    <text>Annual booked Nov 5</text>
  </threadedComment>
  <threadedComment ref="P147" dT="2024-05-30T17:59:17.97" personId="{3FF0B06B-6D44-40C6-B724-E5FE6F209B77}" id="{45F74B68-3CC0-4D79-8518-7D57E70AE501}">
    <text>Annual booked June 25</text>
  </threadedComment>
  <threadedComment ref="P149" dT="2024-05-09T22:51:08.87" personId="{3FF0B06B-6D44-40C6-B724-E5FE6F209B77}" id="{2F5359DA-58B2-4660-AAF4-4EB14B7DE702}">
    <text>Annual booked June 21</text>
  </threadedComment>
  <threadedComment ref="T149" dT="2024-10-02T16:39:46.33" personId="{6892FC56-EBC2-4FA3-A2DF-2119D1EF5406}" id="{21D8F1C4-14BC-4818-B460-AB41032A6118}">
    <text xml:space="preserve">Route cancelled due to lack of techs </text>
  </threadedComment>
  <threadedComment ref="Q150" dT="2024-06-21T21:49:11.60" personId="{3FF0B06B-6D44-40C6-B724-E5FE6F209B77}" id="{4255F80C-8588-4185-91ED-7A861905D790}">
    <text>Annual booked July 16</text>
  </threadedComment>
  <threadedComment ref="U150" dT="2024-10-02T16:39:46.33" personId="{6892FC56-EBC2-4FA3-A2DF-2119D1EF5406}" id="{3229185F-75AF-4131-B170-ED8F0377639D}">
    <text xml:space="preserve">Route cancelled due to lack of techs </text>
  </threadedComment>
  <threadedComment ref="M151" dT="2024-03-06T23:20:37.03" personId="{46338045-EA3B-4341-9878-9D5DB6F5321E}" id="{D9F73E30-DDB1-4667-B568-D722A0CEA77B}">
    <text>Missed March/24 - ran out of time</text>
  </threadedComment>
  <threadedComment ref="U152" dT="2024-10-02T16:39:46.33" personId="{6892FC56-EBC2-4FA3-A2DF-2119D1EF5406}" id="{D8A1C171-0334-447F-845C-5258468BB16F}">
    <text xml:space="preserve">Route cancelled due to lack of techs </text>
  </threadedComment>
  <threadedComment ref="U154" dT="2024-10-02T16:39:46.33" personId="{6892FC56-EBC2-4FA3-A2DF-2119D1EF5406}" id="{00DFC2C3-0100-4089-99E5-1BD16AA13C36}">
    <text xml:space="preserve">Route cancelled due to lack of techs </text>
  </threadedComment>
  <threadedComment ref="P155" dT="2024-04-25T18:36:56.66" personId="{3FF0B06B-6D44-40C6-B724-E5FE6F209B77}" id="{82B921AC-0B3E-4336-9497-EFCC5CB9E98E}">
    <text>Annual booked June 18</text>
  </threadedComment>
  <threadedComment ref="S155" dT="2024-08-29T17:24:01.66" personId="{D05202FE-1972-4411-96AF-B2F4657F83E2}" id="{CEC360A4-20A3-4CF9-88F2-C96E03E7A0D1}">
    <text>On hold until October 2024</text>
  </threadedComment>
  <threadedComment ref="K158" dT="2024-01-15T19:01:13.96" personId="{1A284580-F2B6-4554-A780-C3C0B3AF6C04}" id="{B08A5DDD-C1D3-4498-B914-465AE2057B46}">
    <text>Booked January 30</text>
  </threadedComment>
  <threadedComment ref="T158" dT="2024-09-25T19:00:57.37" personId="{6892FC56-EBC2-4FA3-A2DF-2119D1EF5406}" id="{62CDAABB-BB57-4331-A685-464852904735}">
    <text>Religious holiday during October 3 - site sent an email to not test during that day</text>
  </threadedComment>
  <threadedComment ref="O159" dT="2024-04-12T23:21:03.68" personId="{3FF0B06B-6D44-40C6-B724-E5FE6F209B77}" id="{19FCD596-1BB1-468A-9A23-709183FD84DA}">
    <text>Annual booked May 13-14</text>
  </threadedComment>
  <threadedComment ref="U160" dT="2024-10-02T16:39:46.33" personId="{6892FC56-EBC2-4FA3-A2DF-2119D1EF5406}" id="{CD7AC34C-C69F-4EDD-AE57-19FCCF514543}">
    <text xml:space="preserve">Route cancelled due to lack of techs </text>
  </threadedComment>
  <threadedComment ref="N161" dT="2024-03-21T20:21:00.43" personId="{3FF0B06B-6D44-40C6-B724-E5FE6F209B77}" id="{78BA799D-F144-4FCD-BE92-D3CDCD944FE1}">
    <text>Annual booked April 18-19</text>
  </threadedComment>
  <threadedComment ref="L162" dT="2024-02-22T22:06:20.57" personId="{1A284580-F2B6-4554-A780-C3C0B3AF6C04}" id="{FF5B538D-FBD8-4290-A76C-9CE4DE893B5E}">
    <text>Booked Feb 20</text>
  </threadedComment>
  <threadedComment ref="T163" dT="2024-09-03T18:21:05.44" personId="{3FF0B06B-6D44-40C6-B724-E5FE6F209B77}" id="{BE7C9228-984B-4887-9AC3-4DAA171329C1}">
    <text>Annual booked Oct 4</text>
  </threadedComment>
  <threadedComment ref="M164" dT="2024-03-06T23:20:37.03" personId="{46338045-EA3B-4341-9878-9D5DB6F5321E}" id="{9BAB1D4E-7F01-4B09-8CC5-C9290EB2EBB3}">
    <text>Missed March/24 - ran out of time</text>
  </threadedComment>
  <threadedComment ref="O164" dT="2024-05-07T15:47:08.99" personId="{0F4FE849-1AD1-4580-8D2C-8E04403287FE}" id="{81FEDC45-D081-4F79-97D3-30952F47DF1B}">
    <text>Un-able to finish route</text>
  </threadedComment>
  <threadedComment ref="Q164" dT="2024-06-12T16:04:49.76" personId="{3FF0B06B-6D44-40C6-B724-E5FE6F209B77}" id="{B4FF44E1-B7EB-49B5-9C2E-5E9D2A92DCD1}">
    <text>Annual booked July 8</text>
  </threadedComment>
  <threadedComment ref="L166" dT="2024-02-08T18:30:04.10" personId="{3FF0B06B-6D44-40C6-B724-E5FE6F209B77}" id="{AE974E44-3397-44B0-AE45-D2A0C0B83C88}">
    <text>Booked Feb 8</text>
  </threadedComment>
  <threadedComment ref="U166" dT="2024-10-02T16:39:46.33" personId="{6892FC56-EBC2-4FA3-A2DF-2119D1EF5406}" id="{30DEB36A-6745-4EF6-A3E8-94D97589E904}">
    <text xml:space="preserve">Route cancelled due to lack of techs </text>
  </threadedComment>
  <threadedComment ref="Q167" dT="2024-06-06T15:41:43.08" personId="{3FF0B06B-6D44-40C6-B724-E5FE6F209B77}" id="{B93DD6A0-9B1E-4CFA-B640-A6EA68AA6E67}">
    <text>Annual booked July 5</text>
  </threadedComment>
  <threadedComment ref="T168" dT="2024-10-02T16:39:46.33" personId="{6892FC56-EBC2-4FA3-A2DF-2119D1EF5406}" id="{D4DC5C48-7A4C-4720-81E9-4323F4FFE224}">
    <text xml:space="preserve">Route cancelled due to lack of techs </text>
  </threadedComment>
  <threadedComment ref="Q169" dT="2024-06-26T15:52:41.86" personId="{3FF0B06B-6D44-40C6-B724-E5FE6F209B77}" id="{0D46A891-D89D-4612-9808-58365B2F4B80}">
    <text>Annual booked July 12</text>
  </threadedComment>
  <threadedComment ref="U169" dT="2024-10-02T16:39:46.33" personId="{6892FC56-EBC2-4FA3-A2DF-2119D1EF5406}" id="{F2BAA9CC-6594-4B85-BAAD-ACD626A12AA5}">
    <text xml:space="preserve">Route cancelled due to lack of techs </text>
  </threadedComment>
  <threadedComment ref="Q170" dT="2024-06-26T20:21:39.15" personId="{3FF0B06B-6D44-40C6-B724-E5FE6F209B77}" id="{B67FA910-E517-4A96-B7CC-2654DF85CC81}">
    <text>Annual booked July 10</text>
  </threadedComment>
  <threadedComment ref="S170" dT="2024-10-02T16:39:46.33" personId="{6892FC56-EBC2-4FA3-A2DF-2119D1EF5406}" id="{EFDB82D8-3D30-41D6-B57C-732CA668E394}">
    <text xml:space="preserve">Route cancelled due to lack of techs </text>
  </threadedComment>
  <threadedComment ref="M171" dT="2024-03-08T20:05:57.48" personId="{46338045-EA3B-4341-9878-9D5DB6F5321E}" id="{D770D559-567A-49D6-A4A6-C92771A9DF17}">
    <text>Annual March 19</text>
  </threadedComment>
  <threadedComment ref="P172" dT="2024-05-01T22:48:23.96" personId="{3FF0B06B-6D44-40C6-B724-E5FE6F209B77}" id="{F51EB8AA-9581-489A-8D4D-F8EB4C15F0B6}">
    <text>Annual booked June 13</text>
  </threadedComment>
  <threadedComment ref="T173" dT="2024-10-02T16:39:46.33" personId="{6892FC56-EBC2-4FA3-A2DF-2119D1EF5406}" id="{056318B0-1852-44D4-8752-131D45A01BC3}">
    <text xml:space="preserve">Route cancelled due to lack of techs </text>
  </threadedComment>
  <threadedComment ref="U174" dT="2024-10-17T17:01:57.70" personId="{3FF0B06B-6D44-40C6-B724-E5FE6F209B77}" id="{797289C7-539F-479B-AD9F-DC763B8F7861}">
    <text>Annual booked Nov 8</text>
  </threadedComment>
  <threadedComment ref="L175" dT="2024-02-07T17:13:22.59" personId="{46338045-EA3B-4341-9878-9D5DB6F5321E}" id="{54AF7C01-B27F-44D3-AF0D-97BB12F86704}">
    <text>Annual scheduled Feb 8th. MBT not done</text>
  </threadedComment>
  <threadedComment ref="N175" dT="2024-04-02T16:07:55.46" personId="{46338045-EA3B-4341-9878-9D5DB6F5321E}" id="{E95B44DF-4E71-4E13-B506-4BEFF17A4C62}">
    <text>Charge for this service. Manager did not answer buzzer</text>
  </threadedComment>
  <threadedComment ref="T176" dT="2024-09-20T22:16:51.16" personId="{3FF0B06B-6D44-40C6-B724-E5FE6F209B77}" id="{B75A46D5-40CC-4766-92D7-0066235305EE}">
    <text>Annual booked Oct 16-17</text>
  </threadedComment>
  <threadedComment ref="L177" dT="2024-02-22T22:06:20.57" personId="{1A284580-F2B6-4554-A780-C3C0B3AF6C04}" id="{362AFEAE-97F1-436C-9CAE-75F3043A4658}">
    <text>Booked Feb 23</text>
  </threadedComment>
  <threadedComment ref="U177" dT="2024-10-02T16:39:46.33" personId="{6892FC56-EBC2-4FA3-A2DF-2119D1EF5406}" id="{0B2E8A21-4C57-489E-902E-C4BEA9A5F235}">
    <text xml:space="preserve">Route cancelled due to lack of techs </text>
  </threadedComment>
  <threadedComment ref="O179" dT="2024-04-10T18:12:29.12" personId="{3FF0B06B-6D44-40C6-B724-E5FE6F209B77}" id="{6513C478-12E8-4CC4-AE07-7A7501E0BE3A}">
    <text>Annual booked May 15-17</text>
  </threadedComment>
  <threadedComment ref="M180" dT="2024-03-05T18:09:06.40" personId="{3FF0B06B-6D44-40C6-B724-E5FE6F209B77}" id="{80EA46F9-ED94-41CE-A3C2-0F6EDBC2904E}">
    <text>Annual booked March 26</text>
  </threadedComment>
  <threadedComment ref="K181" dT="2024-01-15T19:01:13.96" personId="{1A284580-F2B6-4554-A780-C3C0B3AF6C04}" id="{AF16A52E-566D-4C0A-B20D-2C7A0E5B91A8}">
    <text>Booked January 19</text>
  </threadedComment>
  <threadedComment ref="T181" dT="2024-10-02T16:39:46.33" personId="{6892FC56-EBC2-4FA3-A2DF-2119D1EF5406}" id="{E160BB19-0D65-4F1D-9A31-661F938CC057}">
    <text xml:space="preserve">Route cancelled due to lack of techs </text>
  </threadedComment>
  <threadedComment ref="U182" dT="2024-10-02T16:39:46.33" personId="{6892FC56-EBC2-4FA3-A2DF-2119D1EF5406}" id="{9B728098-C373-48B2-A598-BD4DF7BF5493}">
    <text xml:space="preserve">Route cancelled due to lack of techs </text>
  </threadedComment>
  <threadedComment ref="L183" dT="2024-02-08T18:33:56.50" personId="{3FF0B06B-6D44-40C6-B724-E5FE6F209B77}" id="{7AA6BEB2-60F5-4ECB-8AB6-9AAE2CC342EE}">
    <text>Booked Feb 7</text>
  </threadedComment>
  <threadedComment ref="K184" dT="2024-02-09T19:01:53.22" personId="{8CA2BCA9-03B0-417C-9581-783E31A941AB}" id="{E50C765D-51AC-4D08-B247-000C2730C9E8}">
    <text>Invoiced PH for Jan &amp; Feb</text>
  </threadedComment>
  <threadedComment ref="L184" dT="2024-02-09T19:01:57.55" personId="{8CA2BCA9-03B0-417C-9581-783E31A941AB}" id="{5FED53FC-AD28-4DBF-B5C9-9028E6D64145}">
    <text>Invoiced PH for Jan &amp; Feb</text>
  </threadedComment>
  <threadedComment ref="N184" dT="2024-03-25T16:57:05.47" personId="{3FF0B06B-6D44-40C6-B724-E5FE6F209B77}" id="{D8071DCB-76E2-4758-B528-0A316C6648D3}">
    <text>Annual booked April 3</text>
  </threadedComment>
  <threadedComment ref="U184" dT="2024-10-02T16:39:46.33" personId="{6892FC56-EBC2-4FA3-A2DF-2119D1EF5406}" id="{E8151634-BC6B-4320-A5FD-4008B9924259}">
    <text xml:space="preserve">Route cancelled due to lack of techs </text>
  </threadedComment>
  <threadedComment ref="M185" dT="2024-02-03T02:14:14.58" personId="{1A284580-F2B6-4554-A780-C3C0B3AF6C04}" id="{53F401CD-3457-4EF5-BA07-5CB1D394DAAC}">
    <text>Booked March 5-8</text>
  </threadedComment>
  <threadedComment ref="P188" dT="2024-06-04T20:41:57.92" personId="{46338045-EA3B-4341-9878-9D5DB6F5321E}" id="{CA1DC3EF-798E-4D5C-8099-912E500960D5}">
    <text>Billing issue previously - this will be made up during R15 next Monday. We were unable to test on June 3rd but testing will be done on June 10th. Site had the option to use a credit &amp; please confirm before billing</text>
  </threadedComment>
  <threadedComment ref="U188" dT="2024-10-02T16:39:46.33" personId="{6892FC56-EBC2-4FA3-A2DF-2119D1EF5406}" id="{AFEC3AEB-11C2-4DD8-8D6D-15EDB15100FB}">
    <text xml:space="preserve">Route cancelled due to lack of techs </text>
  </threadedComment>
  <threadedComment ref="K189" dT="2024-01-04T21:20:06.19" personId="{46338045-EA3B-4341-9878-9D5DB6F5321E}" id="{AC97C6D9-C7DA-4DD7-A7D4-5173A64C6F83}">
    <text xml:space="preserve">Electrical room door could not be opened. It had seized shut, BM to keep it open for us next month. MBT not performed, but please charge for this service. </text>
  </threadedComment>
  <threadedComment ref="Q189" dT="2024-07-10T18:14:22.40" personId="{D05202FE-1972-4411-96AF-B2F4657F83E2}" id="{ACE8AA5E-9569-4184-8C15-289F1282BCCF}">
    <text>FACP undergoing complete upgrade</text>
  </threadedComment>
  <threadedComment ref="O190" dT="2024-04-02T16:44:56.15" personId="{3FF0B06B-6D44-40C6-B724-E5FE6F209B77}" id="{BA9418E3-FD59-4096-8BF0-A9A686602353}">
    <text>Annual booked May 7-8</text>
  </threadedComment>
  <threadedComment ref="K191" dT="2024-01-09T23:20:17.54" personId="{46338045-EA3B-4341-9878-9D5DB6F5321E}" id="{FC5D7F31-47B9-48D3-93CE-D2C583FCD2CC}">
    <text>Need new electrical room key. Don't charge for this service</text>
  </threadedComment>
  <threadedComment ref="L191" dT="2024-01-09T23:20:17.54" personId="{46338045-EA3B-4341-9878-9D5DB6F5321E}" id="{C5CED12C-765C-473E-AA96-3573CDF9CA10}">
    <text>Need new electrical room key. Don't charge for this service</text>
  </threadedComment>
  <threadedComment ref="U191" dT="2024-10-25T15:31:54.26" personId="{3FF0B06B-6D44-40C6-B724-E5FE6F209B77}" id="{BD03A55C-F7A9-4D10-A8BA-D63511BFB16D}">
    <text>Annual booked Nov 21</text>
  </threadedComment>
  <threadedComment ref="O192" dT="2024-04-25T19:44:49.95" personId="{3FF0B06B-6D44-40C6-B724-E5FE6F209B77}" id="{DC12041F-58A3-493C-909B-89A406585C08}">
    <text xml:space="preserve">Annual booked May 23
</text>
  </threadedComment>
  <threadedComment ref="U192" dT="2024-10-02T16:39:46.33" personId="{6892FC56-EBC2-4FA3-A2DF-2119D1EF5406}" id="{3A16CE75-9876-480B-A891-F764EA2E3967}">
    <text xml:space="preserve">Route cancelled due to lack of techs </text>
  </threadedComment>
  <threadedComment ref="M193" dT="2024-03-11T21:05:36.32" personId="{3FF0B06B-6D44-40C6-B724-E5FE6F209B77}" id="{959A8461-04E1-4E3B-98E6-58DA52A500BF}">
    <text>Annual booked March 25</text>
  </threadedComment>
  <threadedComment ref="T195" dT="2024-09-18T15:48:08.40" personId="{3FF0B06B-6D44-40C6-B724-E5FE6F209B77}" id="{75875A33-15B8-4325-99A4-3FAEA8B60083}">
    <text>Annual booked Oct 10</text>
  </threadedComment>
  <threadedComment ref="U195" dT="2024-10-02T16:39:46.33" personId="{6892FC56-EBC2-4FA3-A2DF-2119D1EF5406}" id="{D0405510-2642-4C72-91B1-45937FBA1108}">
    <text xml:space="preserve">Route cancelled due to lack of techs </text>
  </threadedComment>
  <threadedComment ref="O196" dT="2024-04-23T15:57:28.55" personId="{3FF0B06B-6D44-40C6-B724-E5FE6F209B77}" id="{E3F83F4E-FB31-4344-AEF5-4CA2A9B6CF00}">
    <text xml:space="preserve">Annual booked May 9
</text>
  </threadedComment>
  <threadedComment ref="Q197" dT="2024-06-17T22:47:37.36" personId="{3FF0B06B-6D44-40C6-B724-E5FE6F209B77}" id="{A48F5A3D-3C87-4F50-918A-4172FC0FFEEA}">
    <text>Annual booked July 15</text>
  </threadedComment>
  <threadedComment ref="R198" dT="2024-07-19T23:25:43.46" personId="{3FF0B06B-6D44-40C6-B724-E5FE6F209B77}" id="{496B7321-DB33-438C-AF3B-9B7DF23C82C4}">
    <text>Annual booked Aug 16</text>
  </threadedComment>
  <threadedComment ref="U198" dT="2024-10-02T16:39:46.33" personId="{6892FC56-EBC2-4FA3-A2DF-2119D1EF5406}" id="{B5A7CA43-E5F1-44BA-9B4B-F5EA3698A028}">
    <text xml:space="preserve">Route cancelled due to lack of techs </text>
  </threadedComment>
  <threadedComment ref="M199" dT="2024-02-20T22:56:38.15" personId="{3FF0B06B-6D44-40C6-B724-E5FE6F209B77}" id="{A93F7D0F-180D-4214-A280-0033D5089DFA}">
    <text>Booked March 20</text>
  </threadedComment>
  <threadedComment ref="A200" dT="2024-03-19T15:52:27.26" personId="{3FF0B06B-6D44-40C6-B724-E5FE6F209B77}" id="{24F17CC0-E137-4ECA-AF32-C4CDB51F3F33}">
    <text>Updated in ST</text>
  </threadedComment>
  <threadedComment ref="S201" dT="2024-10-02T16:39:46.33" personId="{6892FC56-EBC2-4FA3-A2DF-2119D1EF5406}" id="{AB4A9437-2CFB-4603-BB06-CE17565C8234}">
    <text xml:space="preserve">Route cancelled due to lack of techs </text>
  </threadedComment>
  <threadedComment ref="U202" dT="2024-10-16T18:48:05.49" personId="{3FF0B06B-6D44-40C6-B724-E5FE6F209B77}" id="{F8397ECB-C257-4372-89C7-420B61CA45C9}">
    <text>Annual booked Nov 12</text>
  </threadedComment>
  <threadedComment ref="P203" dT="2024-06-07T16:30:27.13" personId="{D05202FE-1972-4411-96AF-B2F4657F83E2}" id="{6CA7FA65-2228-4D7E-A640-D60AB8EC8FB5}">
    <text>Under Construction, No Access</text>
  </threadedComment>
  <threadedComment ref="Q203" dT="2024-07-11T17:36:57.38" personId="{D05202FE-1972-4411-96AF-B2F4657F83E2}" id="{AD8F2007-2EC8-40E5-BFD7-11873166A9B9}">
    <text>Under Construction, No Access</text>
  </threadedComment>
  <threadedComment ref="R203" dT="2024-07-11T17:36:57.38" personId="{D05202FE-1972-4411-96AF-B2F4657F83E2}" id="{46C512E1-9E85-40D5-AB14-959113A8C4F8}">
    <text>Under Construction, No Access</text>
  </threadedComment>
  <threadedComment ref="U203" dT="2024-10-08T20:47:11.85" personId="{3FF0B06B-6D44-40C6-B724-E5FE6F209B77}" id="{3E8A8CBF-C383-40A9-9B31-431E3D4A3D51}">
    <text>Annual booked Nov 29</text>
  </threadedComment>
  <threadedComment ref="Q204" dT="2024-06-20T18:23:52.32" personId="{3FF0B06B-6D44-40C6-B724-E5FE6F209B77}" id="{6A5932D3-7D84-4EBD-B787-AC2821644774}">
    <text>Annual booked July 26</text>
  </threadedComment>
  <threadedComment ref="M205" dT="2024-03-07T00:16:59.63" personId="{46338045-EA3B-4341-9878-9D5DB6F5321E}" id="{0F9050F0-3955-4D2A-8886-4A4346012F91}">
    <text>Installation scheduled march 19</text>
  </threadedComment>
  <threadedComment ref="S205" dT="2024-09-19T20:44:39.83" personId="{6892FC56-EBC2-4FA3-A2DF-2119D1EF5406}" id="{39C40071-2E0E-468E-9D13-568F0C2E4204}">
    <text>Annual booked September 4</text>
  </threadedComment>
  <threadedComment ref="L206" dT="2024-02-12T18:10:32.14" personId="{F541C50C-D52D-4FF1-8412-27787AB09BDA}" id="{041293BE-270F-47B7-862D-D76A0BE6491E}">
    <text>Panel key did not work per JAW</text>
  </threadedComment>
  <threadedComment ref="O207" dT="2024-05-03T20:53:06.12" personId="{0F4FE849-1AD1-4580-8D2C-8E04403287FE}" id="{3A4E3637-422E-4265-B6E9-B8F7346DA586}">
    <text>(VCS)2nd half of annual happening in may</text>
  </threadedComment>
  <threadedComment ref="P207" dT="2024-06-07T15:46:07.83" personId="{46338045-EA3B-4341-9878-9D5DB6F5321E}" id="{938CA340-2E5A-44BB-B7E4-F1CF95DA43E0}">
    <text>R19 not done in June. Several sick techs caused a scheduling shuffle. Route skipped for this month</text>
  </threadedComment>
  <threadedComment ref="N208" dT="2024-03-26T15:48:47.06" personId="{3FF0B06B-6D44-40C6-B724-E5FE6F209B77}" id="{C931244C-8E45-48D8-A169-44488E197957}">
    <text>Annual booked April 22</text>
  </threadedComment>
  <threadedComment ref="S208" dT="2024-10-02T16:39:46.33" personId="{6892FC56-EBC2-4FA3-A2DF-2119D1EF5406}" id="{0D5C057E-428E-42E7-BBAE-9EF64174B381}">
    <text xml:space="preserve">Route cancelled due to lack of techs </text>
  </threadedComment>
  <threadedComment ref="N209" dT="2024-03-26T15:48:47.06" personId="{3FF0B06B-6D44-40C6-B724-E5FE6F209B77}" id="{1560478C-5770-4FF0-8695-53F7203112E5}">
    <text>Annual booked April 22-23</text>
  </threadedComment>
  <threadedComment ref="S209" dT="2024-10-02T16:39:46.33" personId="{6892FC56-EBC2-4FA3-A2DF-2119D1EF5406}" id="{D70FB8C1-6285-46AB-9C63-906A57D91244}">
    <text xml:space="preserve">Route cancelled due to lack of techs </text>
  </threadedComment>
  <threadedComment ref="O210" dT="2024-04-16T20:39:20.61" personId="{3FF0B06B-6D44-40C6-B724-E5FE6F209B77}" id="{4D49C34D-BFA1-4923-87D8-9BA6EFD05BD5}">
    <text>Annual booked May 16</text>
  </threadedComment>
  <threadedComment ref="P211" dT="2024-05-02T17:20:15.09" personId="{3FF0B06B-6D44-40C6-B724-E5FE6F209B77}" id="{C0C9910C-235C-4306-A427-43273E66B085}">
    <text>Annual booked June 13</text>
  </threadedComment>
  <threadedComment ref="M212" dT="2024-03-06T23:20:37.03" personId="{46338045-EA3B-4341-9878-9D5DB6F5321E}" id="{97582ADE-BC37-4FE2-8770-864E338F4B15}">
    <text>Missed March/24 - ran out of time</text>
  </threadedComment>
  <threadedComment ref="O212" dT="2024-05-07T15:47:08.99" personId="{0F4FE849-1AD1-4580-8D2C-8E04403287FE}" id="{B3CAE2B6-9B50-4801-AFB0-6AD6793615AF}">
    <text>Un-able to finish route</text>
  </threadedComment>
  <threadedComment ref="U213" dT="2024-11-14T23:06:31.94" personId="{6892FC56-EBC2-4FA3-A2DF-2119D1EF5406}" id="{2EAAF160-076D-4B89-81B6-FBAEFC1FF774}">
    <text>Key was signed out at the test day</text>
  </threadedComment>
  <threadedComment ref="O216" dT="2024-04-08T22:10:27.18" personId="{3FF0B06B-6D44-40C6-B724-E5FE6F209B77}" id="{0AA8FD76-6284-449E-A6CC-BAA1909DE4EF}">
    <text>Annual booked May 15</text>
  </threadedComment>
  <threadedComment ref="P217" dT="2024-04-29T17:36:14.62" personId="{3FF0B06B-6D44-40C6-B724-E5FE6F209B77}" id="{35D91E67-882F-4923-BAA3-126A8754B338}">
    <text xml:space="preserve">Annual booked June 18-19
</text>
  </threadedComment>
  <threadedComment ref="T217" dT="2024-10-21T22:04:05.38" personId="{6892FC56-EBC2-4FA3-A2DF-2119D1EF5406}" id="{523725FB-C19A-4E8C-8801-89E11DA61E9A}">
    <text xml:space="preserve">No finished due lack of techs and time
</text>
  </threadedComment>
  <threadedComment ref="U218" dT="2024-11-07T21:13:22.49" personId="{6892FC56-EBC2-4FA3-A2DF-2119D1EF5406}" id="{64D9ED3E-1301-46A5-B984-148FF1325297}">
    <text>Not tested due lack of time</text>
  </threadedComment>
  <threadedComment ref="K219" dT="2024-01-04T16:22:18.60" personId="{46338045-EA3B-4341-9878-9D5DB6F5321E}" id="{F5BB101D-1A4D-4982-A3F2-263FF54D59DC}">
    <text>Techs were on hold with Telus for 20+ minutes and bells cannot ring after 7:45am please charge for this service</text>
  </threadedComment>
  <threadedComment ref="L220" dT="2024-02-14T21:24:07.90" personId="{F541C50C-D52D-4FF1-8412-27787AB09BDA}" id="{9BEAEA99-CE1D-487B-BADE-1AAB55C05CAA}">
    <text>Not done, keys missing at time of MBT</text>
  </threadedComment>
  <threadedComment ref="L220" dT="2024-03-01T16:36:57.74" personId="{1A284580-F2B6-4554-A780-C3C0B3AF6C04}" id="{4A32E4BC-E57F-49E5-8D14-2FB4466D9513}" parentId="{9BEAEA99-CE1D-487B-BADE-1AAB55C05CAA}">
    <text xml:space="preserve">Technically we tested the speakers in 205 Kimta on Feb 27 during the speaker replacement in suite 845- 205 Kimta.  Will need to confirm with Adam if both buildings sounded... and we can fill in the record sheet at the next monthly? </text>
  </threadedComment>
  <threadedComment ref="M220" dT="2024-03-19T16:27:57.13" personId="{F541C50C-D52D-4FF1-8412-27787AB09BDA}" id="{747E06B7-7BF7-4B06-9948-E66F1B7CBF88}">
    <text xml:space="preserve">Still waiting on keys, management is working on it as of March 18th </text>
  </threadedComment>
  <threadedComment ref="N220" dT="2024-03-08T19:05:43.16" personId="{3FF0B06B-6D44-40C6-B724-E5FE6F209B77}" id="{C5BD15A7-4801-4583-8438-36B979BE8939}">
    <text>Annual booked April 10-12</text>
  </threadedComment>
  <threadedComment ref="P221" dT="2024-06-07T15:46:07.83" personId="{46338045-EA3B-4341-9878-9D5DB6F5321E}" id="{5FE60FAC-1985-4CAD-8DF4-BBC7C1BCD651}">
    <text>R19 not done in June. Several sick techs caused a scheduling shuffle. Route skipped for this month</text>
  </threadedComment>
  <threadedComment ref="M222" dT="2024-03-07T00:17:42.89" personId="{46338045-EA3B-4341-9878-9D5DB6F5321E}" id="{0D72F371-C136-41D7-A046-8D7049443CE8}">
    <text>Annual scheduled march 20</text>
  </threadedComment>
  <threadedComment ref="P223" dT="2024-06-07T15:46:07.83" personId="{46338045-EA3B-4341-9878-9D5DB6F5321E}" id="{93BB3C4B-D519-4AAD-A7BA-876558B2D0A7}">
    <text>R19 not done in June. Several sick techs caused a scheduling shuffle. Route skipped for this month</text>
  </threadedComment>
  <threadedComment ref="N224" dT="2024-03-22T20:07:45.88" personId="{3FF0B06B-6D44-40C6-B724-E5FE6F209B77}" id="{644ECC2B-A35E-408B-8E97-1F2FE2E45BB5}">
    <text>Annual booked April 25-26</text>
  </threadedComment>
  <threadedComment ref="Q224" dT="2024-07-11T21:19:25.53" personId="{D05202FE-1972-4411-96AF-B2F4657F83E2}" id="{F27F3FE2-9DF7-4DE1-B121-E0CA71C89674}">
    <text>Was not tested. However site did not make us aware of nap-time before</text>
  </threadedComment>
  <threadedComment ref="S225" dT="2024-08-13T18:24:31.21" personId="{3FF0B06B-6D44-40C6-B724-E5FE6F209B77}" id="{7940608E-E7EE-472C-A81D-7D3CACF2ABA2}">
    <text>Annual booked Sept 12</text>
  </threadedComment>
  <threadedComment ref="P226" dT="2024-06-07T15:46:07.83" personId="{46338045-EA3B-4341-9878-9D5DB6F5321E}" id="{5C4F9F23-6F23-43DC-BF8F-3ED541A36F3F}">
    <text>R19 not done in June. Several sick techs caused a scheduling shuffle. Route skipped for this month</text>
  </threadedComment>
  <threadedComment ref="N227" dT="2024-03-28T17:53:26.12" personId="{3FF0B06B-6D44-40C6-B724-E5FE6F209B77}" id="{AD32F31D-E891-4C62-A011-7277910191A6}">
    <text>Annual booked April 29</text>
  </threadedComment>
  <threadedComment ref="N230" dT="2024-03-28T16:29:13.95" personId="{3FF0B06B-6D44-40C6-B724-E5FE6F209B77}" id="{8EA66606-6C25-470D-A5D8-98EDE94AD8D4}">
    <text>Annual booked April 19</text>
  </threadedComment>
  <threadedComment ref="K231" dT="2024-01-04T21:57:30.82" personId="{46338045-EA3B-4341-9878-9D5DB6F5321E}" id="{265BF7B8-5162-4E52-B501-9AA97B451E4D}">
    <text>Do not charge for this service. Need to request keys</text>
  </threadedComment>
  <threadedComment ref="U231" dT="2024-10-11T17:09:25.27" personId="{3FF0B06B-6D44-40C6-B724-E5FE6F209B77}" id="{F9FDDE8A-379C-4165-B1AF-1CE7B8B1C3C3}">
    <text>Annual booked Nov 19</text>
  </threadedComment>
  <threadedComment ref="Q232" dT="2024-06-17T22:07:07.06" personId="{3FF0B06B-6D44-40C6-B724-E5FE6F209B77}" id="{F189E79F-A6DE-46F4-99B4-2EF994A1659D}">
    <text>Annual booked July 18</text>
  </threadedComment>
  <threadedComment ref="M233" dT="2024-03-08T20:05:11.90" personId="{46338045-EA3B-4341-9878-9D5DB6F5321E}" id="{70499365-602F-4361-BF60-0EEC59748D9B}">
    <text>Annual booked March 19</text>
  </threadedComment>
  <threadedComment ref="U234" dT="2024-11-04T19:45:44.87" personId="{3FF0B06B-6D44-40C6-B724-E5FE6F209B77}" id="{F3CCD12C-2D6D-42EF-99A1-54FCE6A8F861}">
    <text>Annual booked Nov 14</text>
  </threadedComment>
  <threadedComment ref="Q236" dT="2024-06-17T22:07:07.06" personId="{3FF0B06B-6D44-40C6-B724-E5FE6F209B77}" id="{C70D69CB-BEA7-4766-9393-7AEEC21EFBCA}">
    <text>Annual booked July 18</text>
  </threadedComment>
  <threadedComment ref="R237" dT="2024-07-24T20:17:12.43" personId="{3FF0B06B-6D44-40C6-B724-E5FE6F209B77}" id="{97EACC78-BAD8-47F8-8832-2FAFA2C77683}">
    <text>Annual booked Aug 22-23</text>
  </threadedComment>
  <threadedComment ref="T237" dT="2024-10-21T22:04:05.38" personId="{6892FC56-EBC2-4FA3-A2DF-2119D1EF5406}" id="{8E001F40-398C-4468-B3A8-D5C3132137C6}">
    <text xml:space="preserve">No finished due lack of techs and time
</text>
  </threadedComment>
  <threadedComment ref="L240" dT="2024-02-22T22:09:03.82" personId="{1A284580-F2B6-4554-A780-C3C0B3AF6C04}" id="{4F4F78AF-3730-42A6-865F-2F1F29477485}">
    <text>Booked Feb 5</text>
  </threadedComment>
  <threadedComment ref="P240" dT="2024-06-07T15:46:07.83" personId="{46338045-EA3B-4341-9878-9D5DB6F5321E}" id="{7F75943A-765D-4704-9A70-69ECA4D7A470}">
    <text>R19 not done in June. Several sick techs caused a scheduling shuffle. Route skipped for this month</text>
  </threadedComment>
  <threadedComment ref="O243" dT="2024-04-25T16:08:09.48" personId="{3FF0B06B-6D44-40C6-B724-E5FE6F209B77}" id="{FB3E3DDB-64FF-4363-A632-65959126DD99}">
    <text>Annual booked May 28</text>
  </threadedComment>
  <threadedComment ref="M244" dT="2024-03-08T20:04:20.43" personId="{46338045-EA3B-4341-9878-9D5DB6F5321E}" id="{11433BD0-641B-48DD-A98A-74C8F35CA82E}">
    <text>Annual done March 4</text>
  </threadedComment>
  <threadedComment ref="R245" dT="2024-07-29T22:47:53.50" personId="{3FF0B06B-6D44-40C6-B724-E5FE6F209B77}" id="{3397FB61-3F2B-48D5-89B0-32F93FC0F87B}">
    <text>Annual booked Aug 19</text>
  </threadedComment>
  <threadedComment ref="M246" dT="2024-02-26T17:20:52.34" personId="{3FF0B06B-6D44-40C6-B724-E5FE6F209B77}" id="{E808E5A6-D3FC-4F9C-AEB7-2314A3344932}">
    <text>Annual 
booked March 19</text>
  </threadedComment>
  <threadedComment ref="N247" dT="2024-04-04T22:08:00.85" personId="{46338045-EA3B-4341-9878-9D5DB6F5321E}" id="{E2EA21A3-0C86-46A3-9673-B171D59910C7}">
    <text>Key mix-up on our end. Missed in April</text>
  </threadedComment>
  <threadedComment ref="Q247" dT="2024-07-11T21:21:15.80" personId="{D05202FE-1972-4411-96AF-B2F4657F83E2}" id="{014B5758-1FD6-415D-9305-5730BCFFF44A}">
    <text>Key was signed out on test day</text>
  </threadedComment>
  <threadedComment ref="Q248" dT="2024-07-03T18:23:33.45" personId="{3FF0B06B-6D44-40C6-B724-E5FE6F209B77}" id="{616B60B2-7389-40E6-9A02-A8DDD91F4DD5}">
    <text>Annual booked July 8</text>
  </threadedComment>
  <threadedComment ref="O249" dT="2024-04-16T20:52:28.75" personId="{3FF0B06B-6D44-40C6-B724-E5FE6F209B77}" id="{8A06B48B-A38E-4F1F-8CE0-1F63428B8476}">
    <text>Annual booked May 8</text>
  </threadedComment>
  <threadedComment ref="K251" dT="2024-01-08T23:47:33.07" personId="{46338045-EA3B-4341-9878-9D5DB6F5321E}" id="{E0BCA5FD-9BF3-497D-9242-239161E0FB2F}">
    <text>Annual done Jan 2nd</text>
  </threadedComment>
  <threadedComment ref="U251" dT="2024-10-02T16:39:46.33" personId="{6892FC56-EBC2-4FA3-A2DF-2119D1EF5406}" id="{D263DA2D-247D-4466-BDB2-EB9A297B4B5E}">
    <text xml:space="preserve">Route cancelled due to lack of techs </text>
  </threadedComment>
  <threadedComment ref="P252" dT="2024-06-07T18:20:44.16" personId="{D05202FE-1972-4411-96AF-B2F4657F83E2}" id="{08488B51-C6E5-43C3-991D-85B278275792}">
    <text>No Access (Need Key)</text>
  </threadedComment>
  <threadedComment ref="Q252" dT="2024-07-18T16:32:26.46" personId="{46338045-EA3B-4341-9878-9D5DB6F5321E}" id="{B9CA3EA9-BD0B-48B8-BD3D-D04267FCE865}">
    <text>Performed fire phone test. Site hasn't given us the updated electrical room key</text>
  </threadedComment>
  <threadedComment ref="T252" dT="2024-10-21T22:04:05.38" personId="{6892FC56-EBC2-4FA3-A2DF-2119D1EF5406}" id="{4CEEA538-96BB-4D7B-AF5F-5D44970AA657}">
    <text xml:space="preserve">No finished due lack of techs and time
</text>
  </threadedComment>
  <threadedComment ref="O253" dT="2024-04-23T16:46:44.91" personId="{3FF0B06B-6D44-40C6-B724-E5FE6F209B77}" id="{F052071C-15B8-4A91-A8FF-C8A1C34D0134}">
    <text>Annual booked May 24</text>
  </threadedComment>
  <threadedComment ref="Q253" dT="2024-07-10T17:56:26.08" personId="{46338045-EA3B-4341-9878-9D5DB6F5321E}" id="{B3B9D645-A450-4569-AC7F-97E27A575C78}">
    <text>Key was on another route by accident. All good now. Do not charge for this service</text>
  </threadedComment>
  <threadedComment ref="R253" dT="2024-08-27T19:00:54.63" personId="{D05202FE-1972-4411-96AF-B2F4657F83E2}" id="{3D6CD10E-BD37-4B68-BCEA-114F55D22E1C}">
    <text>MBT missed. Site needed to be tested in the morning, but was on the route for afternoon arrival</text>
  </threadedComment>
  <threadedComment ref="K254" dT="2024-02-08T18:39:54.99" personId="{3FF0B06B-6D44-40C6-B724-E5FE6F209B77}" id="{225DBB3D-6234-4613-B5C4-25FD68B7839D}">
    <text>Booked Jan 22-25</text>
  </threadedComment>
  <threadedComment ref="S254" dT="2024-10-02T16:39:46.33" personId="{6892FC56-EBC2-4FA3-A2DF-2119D1EF5406}" id="{300DF6CB-2B14-44D6-A52F-9B181E4661F9}">
    <text xml:space="preserve">Route cancelled due to lack of techs </text>
  </threadedComment>
  <threadedComment ref="T254" dT="2024-10-10T21:46:08.59" personId="{6892FC56-EBC2-4FA3-A2DF-2119D1EF5406}" id="{62A88635-C598-48F8-A3DF-5A4AE968229C}">
    <text>SKIP IN OCT - SITE FILMING A COMMERCIAL TODAY</text>
  </threadedComment>
  <threadedComment ref="Q255" dT="2024-06-25T15:27:15.72" personId="{3FF0B06B-6D44-40C6-B724-E5FE6F209B77}" id="{0D55D502-A32A-4111-B5AC-D2E6043714C5}">
    <text>Annual booked July 11</text>
  </threadedComment>
  <threadedComment ref="L256" dT="2024-02-05T16:40:15.58" personId="{46338045-EA3B-4341-9878-9D5DB6F5321E}" id="{F1C20D96-5967-4CDD-84E8-900939AA3364}">
    <text>Annual done Jan 31st. No MBT in feb</text>
  </threadedComment>
  <threadedComment ref="Q257" dT="2024-06-13T15:37:20.62" personId="{3FF0B06B-6D44-40C6-B724-E5FE6F209B77}" id="{D344CC17-8F7F-4146-91C8-F767B4954879}">
    <text>Annual booked July 5</text>
  </threadedComment>
  <threadedComment ref="U257" dT="2024-11-21T18:49:41.62" personId="{6892FC56-EBC2-4FA3-A2DF-2119D1EF5406}" id="{EC44EFCB-72BB-46CE-8423-F60A35124984}">
    <text>No access</text>
  </threadedComment>
  <threadedComment ref="N258" dT="2024-03-28T17:53:26.12" personId="{3FF0B06B-6D44-40C6-B724-E5FE6F209B77}" id="{60B53173-906A-42B1-A700-B2689C4A2BC1}">
    <text>Annual booked April 29</text>
  </threadedComment>
  <threadedComment ref="L259" dT="2024-02-05T16:40:15.58" personId="{46338045-EA3B-4341-9878-9D5DB6F5321E}" id="{30A464FC-5FDF-482F-889B-02899B9BAD90}">
    <text>Annual done Jan 31st. No MBT in feb</text>
  </threadedComment>
  <threadedComment ref="M260" dT="2024-03-08T17:27:06.01" personId="{3FF0B06B-6D44-40C6-B724-E5FE6F209B77}" id="{024954DD-7D63-4170-9448-7EF78A259572}">
    <text>Annual booked March 26</text>
  </threadedComment>
  <threadedComment ref="P260" dT="2024-06-07T15:46:07.83" personId="{46338045-EA3B-4341-9878-9D5DB6F5321E}" id="{9931B0F6-0A8A-4CDD-8916-E0751FBC190E}">
    <text>R19 not done in June. Several sick techs caused a scheduling shuffle. Route skipped for this month</text>
  </threadedComment>
  <threadedComment ref="U261" dT="2024-10-02T16:39:46.33" personId="{6892FC56-EBC2-4FA3-A2DF-2119D1EF5406}" id="{2916E3B4-68D1-408B-B419-5F07E25753E5}">
    <text xml:space="preserve">Route cancelled due to lack of techs </text>
  </threadedComment>
  <threadedComment ref="P262" dT="2024-06-07T15:46:07.83" personId="{46338045-EA3B-4341-9878-9D5DB6F5321E}" id="{44A38D21-07F4-4736-8B0F-8370C78B87BE}">
    <text>R19 not done in June. Several sick techs caused a scheduling shuffle. Route skipped for this month</text>
  </threadedComment>
  <threadedComment ref="U262" dT="2024-10-07T21:58:13.11" personId="{3FF0B06B-6D44-40C6-B724-E5FE6F209B77}" id="{FE90267A-9975-4280-AEB1-847ABDB3C437}">
    <text>Annual booked Nov 22</text>
  </threadedComment>
  <threadedComment ref="L263" dT="2024-02-22T22:10:27.40" personId="{1A284580-F2B6-4554-A780-C3C0B3AF6C04}" id="{8D0C90AC-AEB7-4418-83CA-4A6E9D65D88D}">
    <text>Booked Feb5</text>
  </threadedComment>
  <threadedComment ref="P263" dT="2024-06-07T15:46:07.83" personId="{46338045-EA3B-4341-9878-9D5DB6F5321E}" id="{5AF0D44A-107E-45CD-BBAE-5995019A4F6E}">
    <text>R20 not done in June. Several sick techs caused a scheduling shuffle. Route skipped for this month</text>
  </threadedComment>
  <threadedComment ref="S264" dT="2024-09-13T19:58:23.66" personId="{3FF0B06B-6D44-40C6-B724-E5FE6F209B77}" id="{4A0DC338-1FD7-4AE3-B6F7-F56259381072}">
    <text>Annual booked Sept 27</text>
  </threadedComment>
  <threadedComment ref="L265" dT="2024-02-08T18:31:18.76" personId="{3FF0B06B-6D44-40C6-B724-E5FE6F209B77}" id="{A166569A-77C7-49D3-908C-27F245F80E3E}">
    <text>Booked Feb 15</text>
  </threadedComment>
  <threadedComment ref="T266" dT="2024-10-03T20:38:07.02" personId="{3FF0B06B-6D44-40C6-B724-E5FE6F209B77}" id="{464F4FE2-80F3-4194-8E99-A0A68234FD11}">
    <text>Annual booked Oct 25</text>
  </threadedComment>
  <threadedComment ref="U266" dT="2024-10-02T16:39:46.33" personId="{6892FC56-EBC2-4FA3-A2DF-2119D1EF5406}" id="{1A5E298A-AB7F-43C3-8E14-9BABC3D363F6}">
    <text xml:space="preserve">Route cancelled due to lack of techs </text>
  </threadedComment>
  <threadedComment ref="M267" dT="2024-02-26T17:21:03.83" personId="{3FF0B06B-6D44-40C6-B724-E5FE6F209B77}" id="{85B80202-5776-4BA2-AA7D-2526D8AB3480}">
    <text xml:space="preserve">Annual booked March 19
</text>
  </threadedComment>
  <threadedComment ref="U268" dT="2024-10-02T16:39:46.33" personId="{6892FC56-EBC2-4FA3-A2DF-2119D1EF5406}" id="{E9DE64A4-098D-4389-978D-DE69FE2A2907}">
    <text xml:space="preserve">Route cancelled due to lack of techs </text>
  </threadedComment>
  <threadedComment ref="T269" dT="2024-10-15T21:35:26.03" personId="{6892FC56-EBC2-4FA3-A2DF-2119D1EF5406}" id="{E44C07EA-F9BF-4ED9-A237-CC73DCE602AD}">
    <text>ON HOLD - FIRE ALARM PANEL TO BE REPLACED</text>
  </threadedComment>
  <threadedComment ref="P270" dT="2024-06-07T15:46:07.83" personId="{46338045-EA3B-4341-9878-9D5DB6F5321E}" id="{7840E7E6-9809-447E-A8D6-F8599ACC2C12}">
    <text>R19 not done in June. Several sick techs caused a scheduling shuffle. Route skipped for this month</text>
  </threadedComment>
  <threadedComment ref="Q270" dT="2024-07-15T18:19:16.67" personId="{D05202FE-1972-4411-96AF-B2F4657F83E2}" id="{7383EA53-FCB9-4683-AA24-3F644FCAD257}">
    <text>Key not on ring for test date</text>
  </threadedComment>
  <threadedComment ref="R270" dT="2024-07-22T18:02:22.32" personId="{3FF0B06B-6D44-40C6-B724-E5FE6F209B77}" id="{F0A5DB5A-1AFF-40C9-8825-EF1056283B76}">
    <text>Annual booked Aug 15</text>
  </threadedComment>
  <threadedComment ref="Q271" dT="2024-06-12T23:00:20.09" personId="{3FF0B06B-6D44-40C6-B724-E5FE6F209B77}" id="{5AB4A709-5B7B-4C46-B078-9BCF69B20D1E}">
    <text>Annual booked July 11</text>
  </threadedComment>
  <threadedComment ref="U272" dT="2024-10-02T16:39:46.33" personId="{6892FC56-EBC2-4FA3-A2DF-2119D1EF5406}" id="{BE02D193-3CEF-4BF1-BA0E-78A8027ACD0A}">
    <text xml:space="preserve">Route cancelled due to lack of techs </text>
  </threadedComment>
  <threadedComment ref="Q273" dT="2024-06-19T22:18:02.19" personId="{3FF0B06B-6D44-40C6-B724-E5FE6F209B77}" id="{BDB0D068-5D1A-4DC0-BFE3-4EC8359BA890}">
    <text>Annual booked July 22-25</text>
  </threadedComment>
  <threadedComment ref="U273" dT="2024-10-02T16:39:46.33" personId="{6892FC56-EBC2-4FA3-A2DF-2119D1EF5406}" id="{D9637B99-6EAA-4C8F-9E95-302B2BD4224F}">
    <text xml:space="preserve">Route cancelled due to lack of techs </text>
  </threadedComment>
  <threadedComment ref="U273" dT="2024-11-09T02:14:43.46" personId="{1A284580-F2B6-4554-A780-C3C0B3AF6C04}" id="{CE5AD7DD-5A62-43D9-9DC6-08DF17E9EAE0}" parentId="{D9637B99-6EAA-4C8F-9E95-302B2BD4224F}">
    <text>PM requested a rescheduled MBT -set up for Nov 26</text>
  </threadedComment>
  <threadedComment ref="A274" dT="2024-03-14T19:10:07.64" personId="{1A284580-F2B6-4554-A780-C3C0B3AF6C04}" id="{419F6D88-2F0F-4880-9616-3B124DBF95B1}">
    <text>updated address (includes Root Cellar</text>
  </threadedComment>
  <threadedComment ref="M274" dT="2024-03-07T21:41:49.46" personId="{3FF0B06B-6D44-40C6-B724-E5FE6F209B77}" id="{E2A31027-61B7-4202-BEB0-ED3EC68C8042}">
    <text>Annual booked March 18</text>
  </threadedComment>
  <threadedComment ref="N274" dT="2024-04-02T16:05:49.86" personId="{46338045-EA3B-4341-9878-9D5DB6F5321E}" id="{607C3C5A-D5DA-4A2C-A950-3DFB4E7D216A}">
    <text>Key issue. Not on ring. DF to investigate</text>
  </threadedComment>
  <threadedComment ref="Q274" dT="2024-07-18T16:07:28.42" personId="{46338045-EA3B-4341-9878-9D5DB6F5321E}" id="{CDCA1634-EB89-4D19-A25F-E1ED3F6ADFD4}">
    <text>Key issue - No access July</text>
  </threadedComment>
  <threadedComment ref="O275" dT="2024-04-01T16:51:29.06" personId="{3FF0B06B-6D44-40C6-B724-E5FE6F209B77}" id="{3A57C317-3210-4AA2-BAB5-50B9A28FDB76}">
    <text>Annual booked May 8</text>
  </threadedComment>
  <threadedComment ref="S275" dT="2024-10-02T16:39:46.33" personId="{6892FC56-EBC2-4FA3-A2DF-2119D1EF5406}" id="{B93D463C-0574-441E-A974-AC5A75740F35}">
    <text xml:space="preserve">Route cancelled due to lack of techs </text>
  </threadedComment>
  <threadedComment ref="Q276" dT="2024-06-21T17:13:03.66" personId="{3FF0B06B-6D44-40C6-B724-E5FE6F209B77}" id="{B891D685-05CA-400E-8AED-D4A4F5F9B1F2}">
    <text>Annual booked July 19</text>
  </threadedComment>
  <threadedComment ref="P277" dT="2024-06-07T15:46:07.83" personId="{46338045-EA3B-4341-9878-9D5DB6F5321E}" id="{EB132000-508F-41ED-899C-7CDE7DB572B0}">
    <text>R20 not done in June. Several sick techs caused a scheduling shuffle. Route skipped for this month</text>
  </threadedComment>
  <threadedComment ref="Q277" dT="2024-06-06T18:45:33.64" personId="{3FF0B06B-6D44-40C6-B724-E5FE6F209B77}" id="{6ED0154D-E3C5-42E1-9662-C267A2261A7E}">
    <text>Annual booked July 8</text>
  </threadedComment>
  <threadedComment ref="M278" dT="2024-02-22T17:04:34.01" personId="{3FF0B06B-6D44-40C6-B724-E5FE6F209B77}" id="{CAEE53DB-8C6E-4632-BC02-932C3B77541A}">
    <text>Booked March 15</text>
  </threadedComment>
  <threadedComment ref="P278" dT="2024-06-07T15:46:07.83" personId="{46338045-EA3B-4341-9878-9D5DB6F5321E}" id="{CE9E38D5-60AC-4B0F-80A0-0881B1CBF924}">
    <text>R20 not done in June. Several sick techs caused a scheduling shuffle. Route skipped for this month</text>
  </threadedComment>
  <threadedComment ref="S279" dT="2024-10-02T16:39:46.33" personId="{6892FC56-EBC2-4FA3-A2DF-2119D1EF5406}" id="{EA25BE7E-F561-4FD0-95EB-C80CCA40F8D8}">
    <text xml:space="preserve">Route cancelled due to lack of techs </text>
  </threadedComment>
  <threadedComment ref="U279" dT="2024-09-18T18:24:07.61" personId="{3FF0B06B-6D44-40C6-B724-E5FE6F209B77}" id="{E9C6D533-E9AB-481B-810E-4C84C6C3A795}">
    <text>Annual  booked Nov 22</text>
  </threadedComment>
  <threadedComment ref="M281" dT="2024-02-23T18:13:08.11" personId="{3FF0B06B-6D44-40C6-B724-E5FE6F209B77}" id="{C737C3AC-2223-4B46-B91B-74AEC3100DD5}">
    <text>Booked March 14</text>
  </threadedComment>
  <threadedComment ref="P281" dT="2024-06-07T15:46:07.83" personId="{46338045-EA3B-4341-9878-9D5DB6F5321E}" id="{B787C2FB-26ED-40DE-A6EE-28E63FDE5552}">
    <text>R20 not done in June. Several sick techs caused a scheduling shuffle. Route skipped for this month</text>
  </threadedComment>
  <threadedComment ref="L282" dT="2024-02-08T19:59:28.90" personId="{F541C50C-D52D-4FF1-8412-27787AB09BDA}" id="{46789729-FBF7-466D-87E5-6711650750A3}">
    <text>(AR): Missed due to electrical room lock change.</text>
  </threadedComment>
  <threadedComment ref="M282" dT="2024-03-08T22:12:20.75" personId="{46338045-EA3B-4341-9878-9D5DB6F5321E}" id="{E6DA65EA-6310-4684-9C4D-F032D8EA7AE2}">
    <text>Key changed - on-site key pickup was required after missed MBT. Please charge</text>
  </threadedComment>
  <threadedComment ref="N282" dT="2024-03-28T17:13:55.12" personId="{3FF0B06B-6D44-40C6-B724-E5FE6F209B77}" id="{BFF82D78-E660-4CE2-BFF5-EDBD6681B2F6}">
    <text>Annual booked April 8</text>
  </threadedComment>
  <threadedComment ref="Q283" dT="2024-06-20T19:48:22.42" personId="{3FF0B06B-6D44-40C6-B724-E5FE6F209B77}" id="{173DE23D-5C29-49B9-A446-B9D10D6DD0C4}">
    <text>Annual booked July 8</text>
  </threadedComment>
  <threadedComment ref="P285" dT="2024-06-07T15:46:07.83" personId="{46338045-EA3B-4341-9878-9D5DB6F5321E}" id="{112012E1-1E9A-4976-A40A-2803C391F06B}">
    <text>R20 not done in June. Several sick techs caused a scheduling shuffle. Route skipped for this month</text>
  </threadedComment>
  <threadedComment ref="T285" dT="2024-10-02T16:39:46.33" personId="{6892FC56-EBC2-4FA3-A2DF-2119D1EF5406}" id="{C3459D84-343A-4209-9052-73226DF35E49}">
    <text xml:space="preserve">Route cancelled due to lack of techs </text>
  </threadedComment>
  <threadedComment ref="P286" dT="2024-06-07T15:46:07.83" personId="{46338045-EA3B-4341-9878-9D5DB6F5321E}" id="{B026BEFD-8372-4720-9442-CE7524658C48}">
    <text>R20 not done in June. Several sick techs caused a scheduling shuffle. Route skipped for this month</text>
  </threadedComment>
  <threadedComment ref="T286" dT="2024-09-18T16:01:24.61" personId="{3FF0B06B-6D44-40C6-B724-E5FE6F209B77}" id="{D39DF7F3-BA57-406E-A64D-5546FBBF812E}">
    <text>Annual booked Oct 4</text>
  </threadedComment>
  <threadedComment ref="T287" dT="2024-10-02T16:39:46.33" personId="{6892FC56-EBC2-4FA3-A2DF-2119D1EF5406}" id="{58ADED04-BD9D-4FAF-B560-8529FF6CFF6F}">
    <text xml:space="preserve">Route cancelled due to lack of techs </text>
  </threadedComment>
  <threadedComment ref="P288" dT="2024-05-03T19:53:52.77" personId="{3FF0B06B-6D44-40C6-B724-E5FE6F209B77}" id="{3C30DE46-3480-4B1C-B25F-6A27BF18E98C}">
    <text>Annual booked June 20</text>
  </threadedComment>
  <threadedComment ref="T288" dT="2024-10-02T16:39:46.33" personId="{6892FC56-EBC2-4FA3-A2DF-2119D1EF5406}" id="{F4910FE9-5BDD-4DD6-9BB7-8DB4F9D1D3BB}">
    <text xml:space="preserve">Route cancelled due to lack of techs </text>
  </threadedComment>
  <threadedComment ref="T289" dT="2024-09-16T22:27:12.17" personId="{3FF0B06B-6D44-40C6-B724-E5FE6F209B77}" id="{64AC717E-1A50-4579-B829-3B419261AE4A}">
    <text>Annual booked Oct 16</text>
  </threadedComment>
  <threadedComment ref="T290" dT="2024-10-02T16:39:46.33" personId="{6892FC56-EBC2-4FA3-A2DF-2119D1EF5406}" id="{118BB663-9700-4D2A-8001-410AD2ECDCE9}">
    <text xml:space="preserve">Route cancelled due to lack of techs </text>
  </threadedComment>
  <threadedComment ref="O291" dT="2024-04-08T23:11:14.48" personId="{3FF0B06B-6D44-40C6-B724-E5FE6F209B77}" id="{A3DE9C04-EF9A-45EF-925F-A414DF72FF7F}">
    <text>Annual booked May 8</text>
  </threadedComment>
  <threadedComment ref="P291" dT="2024-06-07T15:46:07.83" personId="{46338045-EA3B-4341-9878-9D5DB6F5321E}" id="{F0E7CA08-399A-42A5-8741-039459F0DF29}">
    <text>R20 not done in June. Several sick techs caused a scheduling shuffle. Route skipped for this month</text>
  </threadedComment>
  <threadedComment ref="T291" dT="2024-10-02T16:39:46.33" personId="{6892FC56-EBC2-4FA3-A2DF-2119D1EF5406}" id="{A42E04E5-5A31-4110-AAB5-7D3AE1AF670F}">
    <text xml:space="preserve">Route cancelled due to lack of techs </text>
  </threadedComment>
  <threadedComment ref="U292" dT="2024-10-30T17:48:10.55" personId="{3FF0B06B-6D44-40C6-B724-E5FE6F209B77}" id="{4F3D7057-7D54-4F22-A59B-745992680492}">
    <text>Annual booked November 13</text>
  </threadedComment>
  <threadedComment ref="P293" dT="2024-06-07T15:46:07.83" personId="{46338045-EA3B-4341-9878-9D5DB6F5321E}" id="{6292A8E7-ADD6-4D2F-BD87-8F5C14752F3C}">
    <text>R20 not done in June. Several sick techs caused a scheduling shuffle. Route skipped for this month</text>
  </threadedComment>
  <threadedComment ref="P294" dT="2024-06-04T20:48:17.02" personId="{3FF0B06B-6D44-40C6-B724-E5FE6F209B77}" id="{07362EB6-8475-44D4-9011-F7E9ECBFFD9B}">
    <text>Annual booked June 10</text>
  </threadedComment>
  <threadedComment ref="U294" dT="2024-10-02T16:39:46.33" personId="{6892FC56-EBC2-4FA3-A2DF-2119D1EF5406}" id="{CFABCE8F-B0D9-42FA-8545-DB00C35645DF}">
    <text xml:space="preserve">Route cancelled due to lack of techs </text>
  </threadedComment>
  <threadedComment ref="M295" dT="2024-02-20T22:45:16.93" personId="{3FF0B06B-6D44-40C6-B724-E5FE6F209B77}" id="{CBAD6579-424F-42A0-A365-31843B26F371}">
    <text>Booked March 11</text>
  </threadedComment>
  <threadedComment ref="P295" dT="2024-06-07T15:46:07.83" personId="{46338045-EA3B-4341-9878-9D5DB6F5321E}" id="{2A67B366-6F32-43DB-B3BF-72B0FDB34B97}">
    <text>R20 not done in June. Several sick techs caused a scheduling shuffle. Route skipped for this month</text>
  </threadedComment>
  <threadedComment ref="T295" dT="2024-10-02T16:39:46.33" personId="{6892FC56-EBC2-4FA3-A2DF-2119D1EF5406}" id="{80F12020-DA37-4996-B256-D52BEF1FDF92}">
    <text xml:space="preserve">Route cancelled due to lack of techs </text>
  </threadedComment>
  <threadedComment ref="T296" dT="2024-10-02T21:39:25.89" personId="{6892FC56-EBC2-4FA3-A2DF-2119D1EF5406}" id="{1245D0B4-4A28-4837-B3E2-9BF1355C2CA2}">
    <text xml:space="preserve">Annual booked in October
</text>
  </threadedComment>
  <threadedComment ref="N297" dT="2024-03-20T16:56:10.38" personId="{3FF0B06B-6D44-40C6-B724-E5FE6F209B77}" id="{000511D9-4B97-47B9-987C-B4AD32EC9C33}">
    <text>Annual booked April 17</text>
  </threadedComment>
  <threadedComment ref="P298" dT="2024-06-07T15:46:07.83" personId="{46338045-EA3B-4341-9878-9D5DB6F5321E}" id="{97E830EB-DB83-4E5C-862F-7D6326AD24C3}">
    <text>R20 not done in June. Several sick techs caused a scheduling shuffle. Route skipped for this month</text>
  </threadedComment>
  <threadedComment ref="T298" dT="2024-10-02T16:39:46.33" personId="{6892FC56-EBC2-4FA3-A2DF-2119D1EF5406}" id="{D8F4B4F7-CB9B-4B67-A9CE-8476A43BA6CA}">
    <text xml:space="preserve">Route cancelled due to lack of techs </text>
  </threadedComment>
  <threadedComment ref="N299" dT="2024-03-19T17:46:01.57" personId="{3FF0B06B-6D44-40C6-B724-E5FE6F209B77}" id="{5C291D76-AA55-42D3-8EC5-7789F6543683}">
    <text>Annual booked April 22</text>
  </threadedComment>
  <threadedComment ref="T300" dT="2024-10-02T16:39:46.33" personId="{6892FC56-EBC2-4FA3-A2DF-2119D1EF5406}" id="{F89F43F3-2C77-41C0-B12D-46A59418D56E}">
    <text xml:space="preserve">Route cancelled due to lack of techs </text>
  </threadedComment>
  <threadedComment ref="P302" dT="2024-04-29T23:35:08.69" personId="{3FF0B06B-6D44-40C6-B724-E5FE6F209B77}" id="{FA3D4E1D-2C07-4CAD-9F91-D3F45EDC2DD3}">
    <text>Annual booked June 10</text>
  </threadedComment>
  <threadedComment ref="T302" dT="2024-10-02T16:39:46.33" personId="{6892FC56-EBC2-4FA3-A2DF-2119D1EF5406}" id="{94F2E578-F08A-4288-BAB0-12A070679EFC}">
    <text xml:space="preserve">Route cancelled due to lack of techs </text>
  </threadedComment>
  <threadedComment ref="P304" dT="2024-06-07T15:46:07.83" personId="{46338045-EA3B-4341-9878-9D5DB6F5321E}" id="{FFD03C36-71B4-410F-9A07-D17CDEC85BF6}">
    <text>R20 not done in June. Several sick techs caused a scheduling shuffle. Route skipped for this month</text>
  </threadedComment>
  <threadedComment ref="U304" dT="2024-10-07T23:30:28.15" personId="{3FF0B06B-6D44-40C6-B724-E5FE6F209B77}" id="{1F37DF32-13E5-4EFE-93AB-D8536ADDBC22}">
    <text>Annual booked Nov 15</text>
  </threadedComment>
  <threadedComment ref="S305" dT="2024-09-10T16:10:11.81" personId="{3FF0B06B-6D44-40C6-B724-E5FE6F209B77}" id="{536C9BD5-2B55-4DE7-8456-0CD5E7AE8706}">
    <text>Annual booked Sept 20</text>
  </threadedComment>
  <threadedComment ref="K306" dT="2024-02-07T18:01:06.77" personId="{8CA2BCA9-03B0-417C-9581-783E31A941AB}" id="{19AC52A9-783E-422D-8F99-ED62598019A3}">
    <text>Invoiced as requested. PO issued for January only</text>
  </threadedComment>
  <threadedComment ref="L306" dT="2024-03-13T16:05:50.00" personId="{8CA2BCA9-03B0-417C-9581-783E31A941AB}" id="{8A289F1C-AC0E-4F14-BE34-510AD0BE2E09}">
    <text xml:space="preserve">Invoiced February
</text>
  </threadedComment>
  <threadedComment ref="M306" dT="2024-03-13T16:08:23.35" personId="{8CA2BCA9-03B0-417C-9581-783E31A941AB}" id="{8692C9AA-EFCF-4C0E-9D12-3B3E3A278684}">
    <text>Invoiced March</text>
  </threadedComment>
  <threadedComment ref="Q306" dT="2024-06-04T22:16:39.48" personId="{3FF0B06B-6D44-40C6-B724-E5FE6F209B77}" id="{3BDB38E1-7BFF-474A-A347-B019890BE2F3}">
    <text>Annual booked July 15-17</text>
  </threadedComment>
  <threadedComment ref="Q307" dT="2024-06-24T21:24:11.79" personId="{3FF0B06B-6D44-40C6-B724-E5FE6F209B77}" id="{8579BE84-B594-4A23-AA6C-C97E7D2C2144}">
    <text>Annual booked July 19</text>
  </threadedComment>
  <threadedComment ref="Q308" dT="2024-06-04T22:16:39.48" personId="{3FF0B06B-6D44-40C6-B724-E5FE6F209B77}" id="{633091A4-5CD2-4EEF-AD95-77C649AFF0E7}">
    <text>Annual booked July 18-19</text>
  </threadedComment>
  <threadedComment ref="S309" dT="2024-08-22T15:49:08.52" personId="{3FF0B06B-6D44-40C6-B724-E5FE6F209B77}" id="{5F515DB8-3A72-4281-8232-9AE3A83ED820}">
    <text>Annual booked Sept 25</text>
  </threadedComment>
  <threadedComment ref="S310" dT="2024-08-22T15:49:08.52" personId="{3FF0B06B-6D44-40C6-B724-E5FE6F209B77}" id="{D69562A1-E7BC-4C7C-B6CF-889D05047812}">
    <text>Annual booked Sept 25</text>
  </threadedComment>
  <threadedComment ref="Q311" dT="2024-07-04T17:05:33.86" personId="{3FF0B06B-6D44-40C6-B724-E5FE6F209B77}" id="{4ABD4859-E36C-471A-A265-2DECB1729B4F}">
    <text>Annual booked July 24-25</text>
  </threadedComment>
  <threadedComment ref="T314" dT="2024-09-04T21:13:47.22" personId="{3FF0B06B-6D44-40C6-B724-E5FE6F209B77}" id="{F9427959-D8D7-482E-BACF-6A3F2EF53C73}">
    <text>Annual booked Oct 1</text>
  </threadedComment>
  <threadedComment ref="M315" dT="2024-02-09T16:59:57.71" personId="{3FF0B06B-6D44-40C6-B724-E5FE6F209B77}" id="{90C36B9A-F61F-4808-B936-537B1AC13BFD}">
    <text>Booked March 21</text>
  </threadedComment>
  <threadedComment ref="P316" dT="2024-05-03T20:16:47.91" personId="{3FF0B06B-6D44-40C6-B724-E5FE6F209B77}" id="{47785977-385A-4C4A-8FB8-0E7B5FBEB6E3}">
    <text>Annual booked June 13</text>
  </threadedComment>
  <threadedComment ref="T320" dT="2024-10-22T23:14:34.77" personId="{6892FC56-EBC2-4FA3-A2DF-2119D1EF5406}" id="{68F8174B-87BF-4BDD-BA12-EAEB099928F0}">
    <text>Not tested. Annual booked October 11 was reescheduled</text>
  </threadedComment>
  <threadedComment ref="U320" dT="2024-10-22T23:14:34.77" personId="{6892FC56-EBC2-4FA3-A2DF-2119D1EF5406}" id="{B6C87D13-58BC-495A-818D-07BBA5AE895B}">
    <text>Annual booked November 15</text>
  </threadedComment>
  <threadedComment ref="S322" dT="2024-08-12T22:31:53.82" personId="{3FF0B06B-6D44-40C6-B724-E5FE6F209B77}" id="{1299CB1B-E582-43CA-8999-F806973E03B5}">
    <text>Annual booked Sept 12</text>
  </threadedComment>
  <threadedComment ref="T323" dT="2024-10-02T16:39:46.33" personId="{6892FC56-EBC2-4FA3-A2DF-2119D1EF5406}" id="{715B4D69-EC2C-4ED2-84FD-AEAC6479A119}">
    <text xml:space="preserve">Route cancelled due to lack of techs </text>
  </threadedComment>
  <threadedComment ref="S324" dT="2024-08-12T22:31:53.82" personId="{3FF0B06B-6D44-40C6-B724-E5FE6F209B77}" id="{2A1F3170-B642-459E-8584-DF789C78CA32}">
    <text>Annual booked Sept 12</text>
  </threadedComment>
  <threadedComment ref="N325" dT="2024-03-19T17:49:11.53" personId="{3FF0B06B-6D44-40C6-B724-E5FE6F209B77}" id="{8174FD7B-9CD9-43A7-93DB-505472BCF1C6}">
    <text>Annual booked April 23</text>
  </threadedComment>
  <threadedComment ref="L326" dT="2024-02-22T21:54:22.06" personId="{1A284580-F2B6-4554-A780-C3C0B3AF6C04}" id="{1104D990-B35D-4947-9A59-371A1E75B0C4}">
    <text>Booked Feb 15</text>
  </threadedComment>
  <threadedComment ref="T326" dT="2024-10-02T16:39:46.33" personId="{6892FC56-EBC2-4FA3-A2DF-2119D1EF5406}" id="{65A8A7F9-86C5-45C8-A4EE-AA8393FA97BA}">
    <text xml:space="preserve">Route cancelled due to lack of techs </text>
  </threadedComment>
  <threadedComment ref="T327" dT="2024-10-02T16:39:46.33" personId="{6892FC56-EBC2-4FA3-A2DF-2119D1EF5406}" id="{D4FA40A0-71A2-49D4-9640-01C79744C880}">
    <text xml:space="preserve">Route cancelled due to lack of techs </text>
  </threadedComment>
  <threadedComment ref="Q328" dT="2024-07-16T23:25:42.95" personId="{D05202FE-1972-4411-96AF-B2F4657F83E2}" id="{90F7E357-12E8-407A-BCA4-323FDD8682DC}">
    <text>Annual booked July 2.</text>
  </threadedComment>
  <threadedComment ref="T328" dT="2024-10-02T16:39:46.33" personId="{6892FC56-EBC2-4FA3-A2DF-2119D1EF5406}" id="{BFDD5871-0CA0-48FC-8FA4-A6773A697304}">
    <text xml:space="preserve">Route cancelled due to lack of techs </text>
  </threadedComment>
  <threadedComment ref="M329" dT="2024-02-16T22:55:36.03" personId="{3FF0B06B-6D44-40C6-B724-E5FE6F209B77}" id="{67C741EB-A94F-4F13-A3F8-701FA7156004}">
    <text>Booked March 13</text>
  </threadedComment>
  <threadedComment ref="R330" dT="2024-07-16T16:57:21.40" personId="{3FF0B06B-6D44-40C6-B724-E5FE6F209B77}" id="{0742510E-E61F-4FCA-9AB6-0D8F96464E2A}">
    <text>Annual booked Aug 8</text>
  </threadedComment>
  <threadedComment ref="T331" dT="2024-10-02T16:39:46.33" personId="{6892FC56-EBC2-4FA3-A2DF-2119D1EF5406}" id="{6D2D9602-6F14-4F94-8BC7-FA466CE9ECCB}">
    <text xml:space="preserve">Route cancelled due to lack of techs </text>
  </threadedComment>
  <threadedComment ref="U331" dT="2024-11-05T23:10:06.45" personId="{6892FC56-EBC2-4FA3-A2DF-2119D1EF5406}" id="{1B03A199-E8F2-41A4-9AE3-8A330FD6E152}">
    <text>No access</text>
  </threadedComment>
  <threadedComment ref="R332" dT="2024-07-09T22:48:58.87" personId="{3FF0B06B-6D44-40C6-B724-E5FE6F209B77}" id="{AD01FD51-6E2B-497C-84FF-3935686A31D0}">
    <text>Annual booked Aug 14-15</text>
  </threadedComment>
  <threadedComment ref="R334" dT="2024-08-09T19:25:41.79" personId="{D05202FE-1972-4411-96AF-B2F4657F83E2}" id="{DF8F4031-E035-4996-BB25-DDE6620235F7}">
    <text>Ran out of time on MBT route</text>
  </threadedComment>
  <threadedComment ref="U334" dT="2024-10-08T20:38:40.27" personId="{3FF0B06B-6D44-40C6-B724-E5FE6F209B77}" id="{53FD0D1D-E133-4B0B-9560-8BBF76272CE7}">
    <text>Annual booked Nov 14</text>
  </threadedComment>
  <threadedComment ref="R335" dT="2024-08-09T19:25:41.79" personId="{D05202FE-1972-4411-96AF-B2F4657F83E2}" id="{6AEB8543-BA25-4B66-A3AF-34F9A818F83B}">
    <text>Ran out of time on MBT route</text>
  </threadedComment>
  <threadedComment ref="U335" dT="2024-10-08T20:38:40.27" personId="{3FF0B06B-6D44-40C6-B724-E5FE6F209B77}" id="{451567A2-E8DD-4110-B993-DA679BB61DA0}">
    <text>Annual booked Nov 14</text>
  </threadedComment>
  <threadedComment ref="L336" dT="2024-03-05T17:15:44.53" personId="{F541C50C-D52D-4FF1-8412-27787AB09BDA}" id="{2BE6F7B8-601E-404A-9BFE-9DC8B069C110}">
    <text>No access Fab 2024--Per JWB: Door code not working, need to get door key and/or code</text>
  </threadedComment>
  <threadedComment ref="N336" dT="2024-04-10T16:16:25.93" personId="{0F4FE849-1AD1-4580-8D2C-8E04403287FE}" id="{BE62E23D-ED62-49C3-AA01-466ED89E0932}">
    <text>No access/contact with manager</text>
  </threadedComment>
  <threadedComment ref="R336" dT="2024-07-31T17:05:47.44" personId="{3FF0B06B-6D44-40C6-B724-E5FE6F209B77}" id="{9C1A76FB-AB60-42AA-87B5-1F6A600BADE9}">
    <text>Annual booked Aug 21</text>
  </threadedComment>
  <threadedComment ref="T336" dT="2024-10-21T22:04:05.38" personId="{6892FC56-EBC2-4FA3-A2DF-2119D1EF5406}" id="{993FC82D-33D1-4180-B851-FBBCE05269F5}">
    <text xml:space="preserve">No finished due lack of techs and time
</text>
  </threadedComment>
  <threadedComment ref="R337" dT="2024-07-31T17:05:58.35" personId="{3FF0B06B-6D44-40C6-B724-E5FE6F209B77}" id="{AC4403A9-CAE5-4AAD-85A7-3A3B6E4786EE}">
    <text>Annual booked Aug 21</text>
  </threadedComment>
  <threadedComment ref="T337" dT="2024-10-21T22:04:05.38" personId="{6892FC56-EBC2-4FA3-A2DF-2119D1EF5406}" id="{95A3ECD1-CE59-4D39-996E-236AFA320C4E}">
    <text xml:space="preserve">No finished due lack of techs and time
</text>
  </threadedComment>
  <threadedComment ref="O338" dT="2024-04-10T20:52:06.30" personId="{3FF0B06B-6D44-40C6-B724-E5FE6F209B77}" id="{59CFC8A9-FC82-47F8-9A07-ED896B9F003C}">
    <text>Annual booked May 23-24</text>
  </threadedComment>
  <threadedComment ref="U340" dT="2024-11-07T21:14:01.00" personId="{6892FC56-EBC2-4FA3-A2DF-2119D1EF5406}" id="{53FD6C2C-0A4A-49AC-8602-22441304E576}">
    <text>No access</text>
  </threadedComment>
  <threadedComment ref="T341" dT="2024-10-04T23:10:27.08" personId="{3FF0B06B-6D44-40C6-B724-E5FE6F209B77}" id="{53395117-49D7-4B05-AF95-D7213157A0C1}">
    <text>Annual booked Oct 10</text>
  </threadedComment>
  <threadedComment ref="R343" dT="2024-08-19T18:08:25.14" personId="{3FF0B06B-6D44-40C6-B724-E5FE6F209B77}" id="{93240ACF-D6E3-44D3-9A05-A3CBFAA7433C}">
    <text>Annual tent booked Aug 29&amp;30</text>
  </threadedComment>
  <threadedComment ref="R344" dT="2024-08-19T18:08:25.14" personId="{3FF0B06B-6D44-40C6-B724-E5FE6F209B77}" id="{D60E0C41-1AC5-4270-88E2-E5614173BB3A}">
    <text>Annual tent booked Aug 29&amp;30</text>
  </threadedComment>
  <threadedComment ref="R345" dT="2024-08-19T18:08:25.14" personId="{3FF0B06B-6D44-40C6-B724-E5FE6F209B77}" id="{69FA350F-9B65-4041-8868-E41418BB019E}">
    <text>Annual tent booked Aug 29&amp;30</text>
  </threadedComment>
  <threadedComment ref="R346" dT="2024-08-19T18:08:25.14" personId="{3FF0B06B-6D44-40C6-B724-E5FE6F209B77}" id="{EB37D892-6770-44FD-8066-15E58933180B}">
    <text>Annual tent booked Aug 29&amp;30</text>
  </threadedComment>
  <threadedComment ref="S347" dT="2024-09-19T20:43:55.61" personId="{6892FC56-EBC2-4FA3-A2DF-2119D1EF5406}" id="{44277450-249F-4DA3-BD2F-BA39EAE7C3C5}">
    <text>Annual booked September 12</text>
  </threadedComment>
  <threadedComment ref="R350" dT="2024-03-15T20:10:15.11" personId="{F541C50C-D52D-4FF1-8412-27787AB09BDA}" id="{1D147CEB-C33E-49FF-9A77-041A76DF18C1}">
    <text>Four Seasons to inspect until september</text>
  </threadedComment>
  <threadedComment ref="T350" dT="2024-10-21T22:04:05.38" personId="{6892FC56-EBC2-4FA3-A2DF-2119D1EF5406}" id="{CC8C0C37-9287-40BB-86D4-1E5A55810AAD}">
    <text xml:space="preserve">No finished due lack of techs and time
</text>
  </threadedComment>
  <threadedComment ref="U352" dT="2024-11-20T23:27:41.69" personId="{6892FC56-EBC2-4FA3-A2DF-2119D1EF5406}" id="{D179D0C3-0F49-49D9-AF31-DCC98E716267}">
    <text xml:space="preserve">Cancelled. Another company performing this work.
</text>
  </threadedComment>
  <threadedComment ref="P353" dT="2024-05-02T21:16:33.84" personId="{3FF0B06B-6D44-40C6-B724-E5FE6F209B77}" id="{2C5A5840-81ED-4A21-A9BD-4CCD7F688672}">
    <text>Annual booked on June 25-26</text>
  </threadedComment>
  <threadedComment ref="P353" dT="2024-05-02T21:16:55.69" personId="{3FF0B06B-6D44-40C6-B724-E5FE6F209B77}" id="{F0CD54A3-6047-498C-A4DE-CA027A4D152F}" parentId="{2C5A5840-81ED-4A21-A9BD-4CCD7F688672}">
    <text>Rescheduled per request of Sharon</text>
  </threadedComment>
  <threadedComment ref="Q354" dT="2024-05-28T22:37:35.28" personId="{3FF0B06B-6D44-40C6-B724-E5FE6F209B77}" id="{97764D79-20EB-46A5-8E3E-8D10C13E0A3B}">
    <text xml:space="preserve">Annual booked July 12
</text>
  </threadedComment>
  <threadedComment ref="R355" dT="2024-07-25T21:52:14.37" personId="{3FF0B06B-6D44-40C6-B724-E5FE6F209B77}" id="{C2CFF621-B405-4772-8FE1-126C9DBD5A7F}">
    <text>Annual booked August 27</text>
  </threadedComment>
  <threadedComment ref="O356" dT="2024-04-24T19:13:30.25" personId="{3FF0B06B-6D44-40C6-B724-E5FE6F209B77}" id="{1B4EBF97-2C9F-4C04-B456-867F67262937}">
    <text>Annual booked May 27</text>
  </threadedComment>
  <threadedComment ref="L357" dT="2024-02-07T22:31:37.43" personId="{F541C50C-D52D-4FF1-8412-27787AB09BDA}" id="{ACC901B3-D952-45A0-8A59-AE3F31175CD8}">
    <text>Not completed - Site key not brought on route. Do not charge</text>
  </threadedComment>
  <threadedComment ref="T358" dT="2024-09-20T22:10:33.25" personId="{3FF0B06B-6D44-40C6-B724-E5FE6F209B77}" id="{EF5BE6B1-3959-4EDC-9E1F-9F3123EF7997}">
    <text>Annual booked Oct 17-18</text>
  </threadedComment>
  <threadedComment ref="N366" dT="2024-04-04T20:39:46.97" personId="{46338045-EA3B-4341-9878-9D5DB6F5321E}" id="{05D5D2F6-04E5-4159-9C43-DEBD561DB696}">
    <text>Missed in April. Techs ran out of time</text>
  </threadedComment>
  <threadedComment ref="Q366" dT="2024-06-25T20:02:50.79" personId="{3FF0B06B-6D44-40C6-B724-E5FE6F209B77}" id="{355A0FFB-9366-46DF-9369-72BCA656B113}">
    <text>Annual booked July 9</text>
  </threadedComment>
  <threadedComment ref="S366" dT="2024-10-03T18:31:02.14" personId="{6892FC56-EBC2-4FA3-A2DF-2119D1EF5406}" id="{47F50F5C-EDB2-44E3-8B1C-3977B5D18A91}">
    <text>No Access</text>
  </threadedComment>
  <threadedComment ref="T366" dT="2024-10-03T18:31:02.14" personId="{6892FC56-EBC2-4FA3-A2DF-2119D1EF5406}" id="{17A8D991-A345-4291-AE48-C0DAFD9A4A3D}">
    <text>No Access</text>
  </threadedComment>
  <threadedComment ref="K367" dT="2024-02-06T00:18:34.76" personId="{46338045-EA3B-4341-9878-9D5DB6F5321E}" id="{94F21AFE-8FEC-4304-9224-1F110D63C79A}">
    <text>Site approved quote in Feb</text>
  </threadedComment>
  <threadedComment ref="M367" dT="2024-03-15T21:23:37.39" personId="{F541C50C-D52D-4FF1-8412-27787AB09BDA}" id="{183B6420-580C-4B0E-BD30-A0B663268372}">
    <text>No Access March 2024, no keys</text>
  </threadedComment>
  <threadedComment ref="N367" dT="2024-03-15T21:23:37.39" personId="{F541C50C-D52D-4FF1-8412-27787AB09BDA}" id="{9C7AD160-577B-4C6A-86A0-44BD449F564B}">
    <text>No Access March 2024, no keys</text>
  </threadedComment>
  <threadedComment ref="O367" dT="2024-03-15T21:23:37.39" personId="{F541C50C-D52D-4FF1-8412-27787AB09BDA}" id="{F3BB4E54-FCBF-4A5F-83DF-4B7D0F534745}">
    <text>No Access March 2024, no keys</text>
  </threadedComment>
  <threadedComment ref="Q367" dT="2024-06-25T17:18:37.47" personId="{3FF0B06B-6D44-40C6-B724-E5FE6F209B77}" id="{ACC060C9-B81C-45BE-90A8-26232775D1D6}">
    <text>Annual booked July 3</text>
  </threadedComment>
  <threadedComment ref="P368" dT="2024-05-13T17:57:32.71" personId="{3FF0B06B-6D44-40C6-B724-E5FE6F209B77}" id="{33DD5956-01EF-49E7-839A-873FC398D8A3}">
    <text>Annual booked June 17</text>
  </threadedComment>
  <threadedComment ref="P370" dT="2024-05-13T17:57:32.71" personId="{3FF0B06B-6D44-40C6-B724-E5FE6F209B77}" id="{99F16FC7-D6A4-442F-BBA3-A0C1AECE3F53}">
    <text>Annual booked June 17</text>
  </threadedComment>
  <threadedComment ref="N371" dT="2024-04-02T16:06:37.14" personId="{46338045-EA3B-4341-9878-9D5DB6F5321E}" id="{F5C09DFE-9562-49D1-9EAD-49F6AA64DA74}">
    <text>Key didn't work at the electrical room</text>
  </threadedComment>
  <threadedComment ref="S372" dT="2024-09-05T16:37:22.01" personId="{3FF0B06B-6D44-40C6-B724-E5FE6F209B77}" id="{51D35F7C-5C18-43FF-BCA7-61C59326CAB1}">
    <text>Annual booked Sept 12</text>
  </threadedComment>
  <threadedComment ref="N373" dT="2024-04-04T20:39:46.97" personId="{46338045-EA3B-4341-9878-9D5DB6F5321E}" id="{991666ED-BC52-4C16-A4BC-F39FC808F3C7}">
    <text>Missed in April. Techs ran out of time</text>
  </threadedComment>
  <threadedComment ref="T374" dT="2024-09-04T22:17:00.22" personId="{3FF0B06B-6D44-40C6-B724-E5FE6F209B77}" id="{023A4D65-582D-41B8-B431-BEB48C1EECDE}">
    <text>Annual booked Oct 7</text>
  </threadedComment>
  <threadedComment ref="T375" dT="2024-10-08T20:51:28.48" personId="{6892FC56-EBC2-4FA3-A2DF-2119D1EF5406}" id="{E8532B09-8BC9-41F9-8BAC-7173C9832E26}">
    <text>No Access</text>
  </threadedComment>
  <threadedComment ref="Q376" dT="2024-07-11T17:48:15.11" personId="{3FF0B06B-6D44-40C6-B724-E5FE6F209B77}" id="{E86733F5-CE09-4C13-B285-C130B542087D}">
    <text>Annual booked July 24</text>
  </threadedComment>
  <threadedComment ref="S377" dT="2024-08-13T18:24:31.21" personId="{3FF0B06B-6D44-40C6-B724-E5FE6F209B77}" id="{193464F5-62E9-4F13-999E-14D78E4DF94E}">
    <text>Annual booked Sept 12</text>
  </threadedComment>
  <threadedComment ref="N378" dT="2024-03-22T16:11:35.43" personId="{3FF0B06B-6D44-40C6-B724-E5FE6F209B77}" id="{7D835CAB-CDC0-4F2C-B0C6-127BC6019D65}">
    <text>Annual booked April 15</text>
  </threadedComment>
  <threadedComment ref="Q379" dT="2024-06-20T20:54:44.46" personId="{3FF0B06B-6D44-40C6-B724-E5FE6F209B77}" id="{F9422368-E7DA-4914-9D2B-99869095AC6C}">
    <text>Annual booked July 18-19</text>
  </threadedComment>
  <threadedComment ref="U380" dT="2024-10-15T16:49:11.26" personId="{3FF0B06B-6D44-40C6-B724-E5FE6F209B77}" id="{63A4F8B1-6F00-4F10-B6A3-D5178381FF99}">
    <text>Annual booked Nov 15</text>
  </threadedComment>
  <threadedComment ref="N381" dT="2024-03-25T21:41:54.33" personId="{3FF0B06B-6D44-40C6-B724-E5FE6F209B77}" id="{4251097C-77ED-4F00-A585-0B50BA941AA2}">
    <text>Annual booked April 12</text>
  </threadedComment>
  <threadedComment ref="N382" dT="2024-03-22T20:54:25.29" personId="{3FF0B06B-6D44-40C6-B724-E5FE6F209B77}" id="{A9EA9A63-B30C-4EB9-B26A-835BA269C455}">
    <text>Annual booked April 15</text>
  </threadedComment>
  <threadedComment ref="N383" dT="2024-03-26T20:44:45.96" personId="{3FF0B06B-6D44-40C6-B724-E5FE6F209B77}" id="{E88F3523-8898-4540-89BE-54E3F7B7FD57}">
    <text>Annual booked April 12</text>
  </threadedComment>
  <threadedComment ref="U384" dT="2024-10-02T18:19:31.45" personId="{6892FC56-EBC2-4FA3-A2DF-2119D1EF5406}" id="{EA603E82-13BA-453B-995F-CB38CE344A3E}">
    <text>ANNUAL BOOKED NOV 19  / 20 / 21</text>
  </threadedComment>
  <threadedComment ref="U385" dT="2024-10-02T18:19:31.45" personId="{6892FC56-EBC2-4FA3-A2DF-2119D1EF5406}" id="{5383B4EE-4893-4938-BE9F-43AAE6FD3B79}">
    <text>ANNUAL BOOKED NOV 19  / 20 / 21</text>
  </threadedComment>
  <threadedComment ref="U386" dT="2024-10-02T18:19:31.45" personId="{6892FC56-EBC2-4FA3-A2DF-2119D1EF5406}" id="{82AE90BA-432D-444B-9635-67D475EDF2C0}">
    <text>ANNUAL BOOKED NOV 19  / 20 / 21</text>
  </threadedComment>
  <threadedComment ref="U387" dT="2024-10-02T18:19:31.45" personId="{6892FC56-EBC2-4FA3-A2DF-2119D1EF5406}" id="{CD5E4C07-1E63-4023-A0D4-863EB7C9FDB4}">
    <text>ANNUAL BOOKED NOV 19  / 20 / 21</text>
  </threadedComment>
  <threadedComment ref="U388" dT="2024-10-02T18:19:31.45" personId="{6892FC56-EBC2-4FA3-A2DF-2119D1EF5406}" id="{A3EBF2AD-D93B-4D16-A220-8FD272EF5239}">
    <text>ANNUAL BOOKED NOV 19  / 20 / 21</text>
  </threadedComment>
  <threadedComment ref="L389" dT="2024-02-16T23:01:15.44" personId="{3FF0B06B-6D44-40C6-B724-E5FE6F209B77}" id="{C7003E60-280F-4609-8232-970D57488786}">
    <text>Booked Feb 26</text>
  </threadedComment>
  <threadedComment ref="U389" dT="2024-10-08T20:51:28.48" personId="{6892FC56-EBC2-4FA3-A2DF-2119D1EF5406}" id="{EED25596-8815-41B2-B54C-130AC2AC58B2}">
    <text>No Access</text>
  </threadedComment>
  <threadedComment ref="K390" dT="2024-01-18T17:19:06.14" personId="{46338045-EA3B-4341-9878-9D5DB6F5321E}" id="{08D1743B-8A9D-4B13-B795-054DD7EEBD18}">
    <text>Tested separately on a service call/consultation job for January. Full start-up in Feb/24</text>
  </threadedComment>
  <threadedComment ref="S390" dT="2024-10-02T16:39:46.33" personId="{6892FC56-EBC2-4FA3-A2DF-2119D1EF5406}" id="{01295C4F-4F77-4B1C-A719-7647E442C8F0}">
    <text xml:space="preserve">Route cancelled due to lack of techs </text>
  </threadedComment>
  <threadedComment ref="U390" dT="2024-10-21T16:30:10.84" personId="{3FF0B06B-6D44-40C6-B724-E5FE6F209B77}" id="{F5B92666-D6A0-4FFA-97F2-1D223FD78B9C}">
    <text>Annual booked Nov 26-28</text>
  </threadedComment>
  <threadedComment ref="S391" dT="2024-10-02T16:39:46.33" personId="{6892FC56-EBC2-4FA3-A2DF-2119D1EF5406}" id="{BC83E085-E4A7-456F-BA56-533D34DBDEDD}">
    <text xml:space="preserve">Route cancelled due to lack of techs </text>
  </threadedComment>
  <threadedComment ref="U391" dT="2024-10-21T16:30:10.84" personId="{3FF0B06B-6D44-40C6-B724-E5FE6F209B77}" id="{BD5B3CB6-537D-4511-B32C-3B6F625F8930}">
    <text>Annual booked Nov 26-28</text>
  </threadedComment>
  <threadedComment ref="S392" dT="2024-10-02T16:39:46.33" personId="{6892FC56-EBC2-4FA3-A2DF-2119D1EF5406}" id="{B7D6E910-F905-470A-A368-3C9A5D0990C1}">
    <text xml:space="preserve">Route cancelled due to lack of techs </text>
  </threadedComment>
  <threadedComment ref="U392" dT="2024-10-21T16:30:10.84" personId="{3FF0B06B-6D44-40C6-B724-E5FE6F209B77}" id="{F2015F02-1727-4937-8F04-2A1998A8E760}">
    <text>Annual booked Nov 26-28</text>
  </threadedComment>
  <threadedComment ref="S393" dT="2024-10-02T16:39:46.33" personId="{6892FC56-EBC2-4FA3-A2DF-2119D1EF5406}" id="{B17B8CA5-8800-42F2-B87A-F1BF98B50223}">
    <text xml:space="preserve">Route cancelled due to lack of techs </text>
  </threadedComment>
  <threadedComment ref="U393" dT="2024-10-21T16:30:10.84" personId="{3FF0B06B-6D44-40C6-B724-E5FE6F209B77}" id="{48BE4D5D-FE3D-43B3-A968-F39550F24FBC}">
    <text>Annual booked Nov 26-28</text>
  </threadedComment>
  <threadedComment ref="S394" dT="2024-10-02T16:39:46.33" personId="{6892FC56-EBC2-4FA3-A2DF-2119D1EF5406}" id="{151E8445-FFD1-467F-B25F-84FE08701062}">
    <text xml:space="preserve">Route cancelled due to lack of techs </text>
  </threadedComment>
  <threadedComment ref="U394" dT="2024-10-21T16:30:10.84" personId="{3FF0B06B-6D44-40C6-B724-E5FE6F209B77}" id="{52C60649-F15A-43EA-A0D2-4DBD583F2462}">
    <text>Annual booked Nov 26-28</text>
  </threadedComment>
  <threadedComment ref="N395" dT="2024-04-04T16:49:06.49" personId="{46338045-EA3B-4341-9878-9D5DB6F5321E}" id="{D78ED69A-C006-4DF4-B1C1-5605372C8ECE}">
    <text>On-hold - construction on-site</text>
  </threadedComment>
  <threadedComment ref="O395" dT="2024-04-04T16:49:06.49" personId="{46338045-EA3B-4341-9878-9D5DB6F5321E}" id="{435A84DE-25D7-423D-B574-E1CB1F1B39BE}">
    <text>On-hold - construction on-site</text>
  </threadedComment>
  <threadedComment ref="P395" dT="2024-04-04T16:49:06.49" personId="{46338045-EA3B-4341-9878-9D5DB6F5321E}" id="{8F056E74-CB9A-4EE6-9170-F2FDBF34D2B2}">
    <text>On-hold - construction on-site</text>
  </threadedComment>
  <threadedComment ref="Q395" dT="2024-04-04T16:49:06.49" personId="{46338045-EA3B-4341-9878-9D5DB6F5321E}" id="{CAA69498-4649-4BFD-93F3-62C0A19EC77D}">
    <text>On-hold - construction on-site</text>
  </threadedComment>
  <threadedComment ref="Q395" dT="2024-06-24T21:56:39.28" personId="{3FF0B06B-6D44-40C6-B724-E5FE6F209B77}" id="{0828EFED-6622-4A71-A755-E25318975F61}" parentId="{CAA69498-4649-4BFD-93F3-62C0A19EC77D}">
    <text>Annual booked July 4</text>
  </threadedComment>
  <threadedComment ref="U395" dT="2024-04-04T16:49:06.49" personId="{46338045-EA3B-4341-9878-9D5DB6F5321E}" id="{F461F159-B8A2-4E94-9A51-B1466C5F82D3}">
    <text>On-hold - construction on-site</text>
  </threadedComment>
  <threadedComment ref="K396" dT="2023-12-21T00:11:06.79" personId="{1A284580-F2B6-4554-A780-C3C0B3AF6C04}" id="{7F31D893-D90E-4E1B-AE70-73A63EF19768}">
    <text>Booked Jan 4</text>
  </threadedComment>
  <threadedComment ref="L397" dT="2024-02-08T18:28:26.26" personId="{3FF0B06B-6D44-40C6-B724-E5FE6F209B77}" id="{B40A0C22-841E-42D8-81D6-20F1E8AE4325}">
    <text>Tent Booked Feb 21</text>
  </threadedComment>
  <threadedComment ref="L397" dT="2024-02-12T17:48:27.72" personId="{F541C50C-D52D-4FF1-8412-27787AB09BDA}" id="{B28152C1-6801-45D4-8E85-099A1B263118}" parentId="{B40A0C22-841E-42D8-81D6-20F1E8AE4325}">
    <text>MBT done Feb 2024</text>
  </threadedComment>
  <threadedComment ref="O397" dT="2024-04-12T20:33:49.35" personId="{3FF0B06B-6D44-40C6-B724-E5FE6F209B77}" id="{32A2EA13-B4EA-43BD-A90A-902D69BA8227}">
    <text>Annual booked May 10</text>
  </threadedComment>
  <threadedComment ref="T397" dT="2024-10-21T22:04:05.38" personId="{6892FC56-EBC2-4FA3-A2DF-2119D1EF5406}" id="{A40AF308-CFB3-45F9-B959-12FE9F0FD819}">
    <text xml:space="preserve">No finished due lack of techs and time
</text>
  </threadedComment>
  <threadedComment ref="O398" dT="2024-04-05T16:30:07.36" personId="{3FF0B06B-6D44-40C6-B724-E5FE6F209B77}" id="{C36B0DAD-C9B1-42F1-9754-D65E315E2A7B}">
    <text>Annual booked May 8-9</text>
  </threadedComment>
  <threadedComment ref="N399" dT="2024-03-18T19:17:49.14" personId="{3FF0B06B-6D44-40C6-B724-E5FE6F209B77}" id="{228591B9-FB24-4043-829B-05FC9873DD5F}">
    <text>Annual booked April 1</text>
  </threadedComment>
  <threadedComment ref="R400" dT="2024-07-23T23:29:55.99" personId="{3FF0B06B-6D44-40C6-B724-E5FE6F209B77}" id="{7068ECD6-D65B-4ABE-AE03-689EAFE2B4FF}">
    <text>Annual booked Aug 27</text>
  </threadedComment>
  <threadedComment ref="U401" dT="2025-03-26T15:25:23.61" personId="{6892FC56-EBC2-4FA3-A2DF-2119D1EF5406}" id="{67482079-F616-43C4-819F-A08AFC5436AA}">
    <text>First 3 Months Free</text>
  </threadedComment>
  <threadedComment ref="V401" dT="2025-03-26T15:25:23.61" personId="{6892FC56-EBC2-4FA3-A2DF-2119D1EF5406}" id="{7277E126-E0CA-414F-A3C3-81D391EEB120}">
    <text>First 3 Months Free</text>
  </threadedComment>
  <threadedComment ref="Q403" dT="2024-06-21T20:05:10.16" personId="{3FF0B06B-6D44-40C6-B724-E5FE6F209B77}" id="{1DA85626-6712-4292-A3EB-A906CAAC0F9F}">
    <text>Annual booked July 22</text>
  </threadedComment>
  <threadedComment ref="S403" dT="2024-10-02T16:39:46.33" personId="{6892FC56-EBC2-4FA3-A2DF-2119D1EF5406}" id="{E9A13463-5BC2-4310-A803-BCC2820F1844}">
    <text xml:space="preserve">Route cancelled due to lack of techs </text>
  </threadedComment>
  <threadedComment ref="M404" dT="2024-03-06T22:23:37.08" personId="{3FF0B06B-6D44-40C6-B724-E5FE6F209B77}" id="{4F299B9E-A672-49F2-AC83-5788281F5810}">
    <text>Booked March 13</text>
  </threadedComment>
  <threadedComment ref="L406" dT="2024-02-08T18:26:17.13" personId="{3FF0B06B-6D44-40C6-B724-E5FE6F209B77}" id="{BFF4C684-A9A3-4313-A347-9743C55E9738}">
    <text>Booked Feb 9</text>
  </threadedComment>
  <threadedComment ref="K407" dT="2024-02-22T21:56:00.77" personId="{1A284580-F2B6-4554-A780-C3C0B3AF6C04}" id="{28D7437E-623B-4550-AB95-22C9B0BA3500}">
    <text>Booked Jan 11</text>
  </threadedComment>
  <threadedComment ref="U408" dT="2024-10-02T16:39:46.33" personId="{6892FC56-EBC2-4FA3-A2DF-2119D1EF5406}" id="{11298313-F137-4FC3-803B-D296A375BC4A}">
    <text xml:space="preserve">Route cancelled due to lack of techs </text>
  </threadedComment>
  <threadedComment ref="O409" dT="2024-04-23T18:07:45.54" personId="{3FF0B06B-6D44-40C6-B724-E5FE6F209B77}" id="{08FAF44A-A48D-43A8-9363-275B8C9A9EBF}">
    <text>Annual booked May 23-24</text>
  </threadedComment>
  <threadedComment ref="U409" dT="2024-11-22T17:19:59.15" personId="{6892FC56-EBC2-4FA3-A2DF-2119D1EF5406}" id="{EEE6A24B-6297-4394-9352-AF37C135CF65}">
    <text>No keys. Sprinkler inspection one day before.</text>
  </threadedComment>
  <threadedComment ref="R410" dT="2024-07-26T23:18:29.07" personId="{46338045-EA3B-4341-9878-9D5DB6F5321E}" id="{BD6E73E0-253C-4793-9875-C950AF474A9B}">
    <text>Starting in September</text>
  </threadedComment>
  <threadedComment ref="S410" dT="2024-10-02T16:39:46.33" personId="{6892FC56-EBC2-4FA3-A2DF-2119D1EF5406}" id="{76A38F0A-4145-4162-868D-25EC45FF7F76}">
    <text xml:space="preserve">Route cancelled due to lack of techs </text>
  </threadedComment>
  <threadedComment ref="T410" dT="2024-11-14T18:43:38.67" personId="{6892FC56-EBC2-4FA3-A2DF-2119D1EF5406}" id="{5AAE8B06-B5D0-4D95-B8B9-BA106FDC32A8}">
    <text>Waiting keys</text>
  </threadedComment>
  <threadedComment ref="U410" dT="2024-11-14T18:43:38.67" personId="{6892FC56-EBC2-4FA3-A2DF-2119D1EF5406}" id="{7EB5DB12-29F6-4FF4-852D-C51E5611A8F2}">
    <text>Waiting keys</text>
  </threadedComment>
  <threadedComment ref="S412" dT="2024-09-09T22:42:21.91" personId="{3FF0B06B-6D44-40C6-B724-E5FE6F209B77}" id="{F3F98DF4-3FCE-4C25-A8F0-C6E1E92AF4A9}">
    <text>Annual booked Sept 23</text>
  </threadedComment>
  <threadedComment ref="P413" dT="2024-06-06T18:34:50.46" personId="{D05202FE-1972-4411-96AF-B2F4657F83E2}" id="{FBAA5F0B-6F27-42A1-AA6F-EC9E8BB586A0}">
    <text>No access, need mech room key. NT to investigate.</text>
  </threadedComment>
  <threadedComment ref="A414" dT="2023-10-05T22:33:18.81" personId="{1A284580-F2B6-4554-A780-C3C0B3AF6C04}" id="{810C8992-2AA1-492D-AC02-E777FFC8EDFF}">
    <text>ST - 541-545 Johnson- update address
 here?</text>
  </threadedComment>
  <threadedComment ref="K414" dT="2024-02-22T21:56:00.77" personId="{1A284580-F2B6-4554-A780-C3C0B3AF6C04}" id="{1467CD1C-B200-4065-950E-ACD33F48690A}">
    <text>Booked Jan 31</text>
  </threadedComment>
  <threadedComment ref="Q414" dT="2024-07-19T22:08:14.49" personId="{D05202FE-1972-4411-96AF-B2F4657F83E2}" id="{F8FEE3A4-4A0C-475B-8143-80555AEB27E9}">
    <text>Wasn’t able to meet with Gordon</text>
  </threadedComment>
  <threadedComment ref="S415" dT="2024-09-20T18:39:27.61" personId="{6892FC56-EBC2-4FA3-A2DF-2119D1EF5406}" id="{167D0B38-D50D-4E83-8D89-7FEFD210C44C}">
    <text>Keys did not work inaccessible.</text>
  </threadedComment>
  <threadedComment ref="A417" dT="2023-10-05T22:29:20.16" personId="{1A284580-F2B6-4554-A780-C3C0B3AF6C04}" id="{637EA6D0-BA7A-4592-A6F1-B94723195125}">
    <text>ST - 551-563 Johnson St - should update address?</text>
  </threadedComment>
  <threadedComment ref="A417" dT="2024-04-09T22:53:31.13" personId="{1A284580-F2B6-4554-A780-C3C0B3AF6C04}" id="{928614B9-8273-417C-9B5F-0FF659D20DF4}" parentId="{637EA6D0-BA7A-4592-A6F1-B94723195125}">
    <text>Includes 547-563 Johnson</text>
  </threadedComment>
  <threadedComment ref="K417" dT="2024-01-05T23:33:47.30" personId="{46338045-EA3B-4341-9878-9D5DB6F5321E}" id="{3348A458-0178-4F90-A161-E21B0B0C2D76}">
    <text>MBT not completed. PM not available after a few calls trying to gain access. No answer. Please charge for this service</text>
  </threadedComment>
  <threadedComment ref="M417" dT="2024-02-22T22:02:05.15" personId="{1A284580-F2B6-4554-A780-C3C0B3AF6C04}" id="{EF5402E7-ED5A-4E6F-89BD-7E14DD9D4BF7}">
    <text>Annual tent March 15</text>
  </threadedComment>
  <threadedComment ref="M417" dT="2024-02-22T23:46:59.25" personId="{3FF0B06B-6D44-40C6-B724-E5FE6F209B77}" id="{7913FF0D-9BC1-4153-B365-2DFF5B3D39A1}" parentId="{EF5402E7-ED5A-4E6F-89BD-7E14DD9D4BF7}">
    <text>Booked Annual March 15</text>
  </threadedComment>
  <threadedComment ref="Q417" dT="2024-07-19T22:08:22.17" personId="{D05202FE-1972-4411-96AF-B2F4657F83E2}" id="{FCF99920-5F51-4BB9-9E3F-396A500E8AD5}">
    <text>Wasn’t able to meet with Gordon</text>
  </threadedComment>
  <threadedComment ref="K419" dT="2023-12-22T21:19:17.96" personId="{1A284580-F2B6-4554-A780-C3C0B3AF6C04}" id="{C6869338-B2BE-4E16-BA7C-4391CC64C604}">
    <text>Booked Jan 9</text>
  </threadedComment>
  <threadedComment ref="T421" dT="2024-10-21T22:04:05.38" personId="{6892FC56-EBC2-4FA3-A2DF-2119D1EF5406}" id="{6C7C1DFF-5701-47AC-8DB2-E1F677B550BF}">
    <text xml:space="preserve">No finished due lack of techs and time
</text>
  </threadedComment>
  <threadedComment ref="T422" dT="2024-10-15T17:44:19.22" personId="{3FF0B06B-6D44-40C6-B724-E5FE6F209B77}" id="{D4090B6F-CBD7-4414-AB4E-9E02AFD78F40}">
    <text>Annual booked Oct 31</text>
  </threadedComment>
  <threadedComment ref="N423" dT="2024-04-02T23:08:25.77" personId="{3FF0B06B-6D44-40C6-B724-E5FE6F209B77}" id="{9388C35D-0852-4320-A6CE-F0F139D21DB3}">
    <text>Annual booked April 16</text>
  </threadedComment>
  <threadedComment ref="Q425" dT="2024-06-21T17:35:44.08" personId="{3FF0B06B-6D44-40C6-B724-E5FE6F209B77}" id="{A87906AE-E91A-40CA-9D29-335088B25B89}">
    <text>Annual booked July 3</text>
  </threadedComment>
  <threadedComment ref="R425" dT="2024-08-08T18:59:10.75" personId="{D05202FE-1972-4411-96AF-B2F4657F83E2}" id="{5F405446-6CB4-44F0-A79F-FDA12F1B6A9B}">
    <text>Keys not on ring during MBT. Currently Investigating</text>
  </threadedComment>
  <threadedComment ref="S425" dT="2024-08-08T18:59:10.75" personId="{D05202FE-1972-4411-96AF-B2F4657F83E2}" id="{22DA68E7-E21A-4DCA-A076-3845C0D1EA8E}">
    <text>Keys not on ring during MBT. Currently Investigating</text>
  </threadedComment>
  <threadedComment ref="T426" dT="2024-09-20T21:36:05.11" personId="{3FF0B06B-6D44-40C6-B724-E5FE6F209B77}" id="{967EEC6E-9E3E-4264-A056-692394927E2D}">
    <text>Annual booked Oct 23-25</text>
  </threadedComment>
  <threadedComment ref="T427" dT="2024-09-20T20:39:24.21" personId="{3FF0B06B-6D44-40C6-B724-E5FE6F209B77}" id="{055540EF-F352-4335-9AED-A98CE03A9B80}">
    <text>Annual booked Oct 22</text>
  </threadedComment>
  <threadedComment ref="M428" dT="2024-03-12T20:26:29.51" personId="{3FF0B06B-6D44-40C6-B724-E5FE6F209B77}" id="{639C83FA-9178-47CA-AA95-C90C6C0EF107}">
    <text>Annual booked March 25</text>
  </threadedComment>
  <threadedComment ref="J430" dT="2023-10-05T16:02:17.76" personId="{1A284580-F2B6-4554-A780-C3C0B3AF6C04}" id="{64B36AAA-C740-4179-84B7-C0BD60D48285}">
    <text>Updated to March per ST</text>
  </threadedComment>
  <threadedComment ref="N430" dT="2024-03-15T17:24:51.04" personId="{3FF0B06B-6D44-40C6-B724-E5FE6F209B77}" id="{19215EBC-8E4E-4B57-AE20-BC24C801671B}">
    <text>Annual Booked April 8</text>
  </threadedComment>
  <threadedComment ref="N431" dT="2024-03-15T15:33:47.46" personId="{3FF0B06B-6D44-40C6-B724-E5FE6F209B77}" id="{D015E28F-E22E-417E-9B11-08E8049D6FC0}">
    <text>Annual booked April 10</text>
  </threadedComment>
  <threadedComment ref="P431" dT="2024-06-07T15:46:07.83" personId="{46338045-EA3B-4341-9878-9D5DB6F5321E}" id="{2A6CCBA3-16EF-48BA-9303-78597E6737FE}">
    <text>R20 not done in June. Several sick techs caused a scheduling shuffle. Route skipped for this month</text>
  </threadedComment>
  <threadedComment ref="U432" dT="2024-10-09T17:25:40.79" personId="{3FF0B06B-6D44-40C6-B724-E5FE6F209B77}" id="{BFA9937A-4043-4026-9809-851518D75A3B}">
    <text>Annual booked Nov 13</text>
  </threadedComment>
  <threadedComment ref="K433" dT="2024-01-05T17:21:16.97" personId="{6D941203-C1AD-4E1E-8A7E-FB672C73977E}" id="{AACAD82A-F018-4196-A724-693CBDFD1FD3}">
    <text>School not open until January 8th, do not charge</text>
  </threadedComment>
  <threadedComment ref="Q433" dT="2024-08-19T18:49:21.65" personId="{D05202FE-1972-4411-96AF-B2F4657F83E2}" id="{1ACBFDEE-E5E1-47FA-8D8C-80A9CDC6DF78}">
    <text>Headmaster does not want testing during July &amp; August</text>
  </threadedComment>
  <threadedComment ref="R433" dT="2024-08-19T18:49:21.65" personId="{D05202FE-1972-4411-96AF-B2F4657F83E2}" id="{0F06CD5F-034D-45A4-9BD0-00A0603BD650}">
    <text>Headmaster does not want testing during July &amp; August</text>
  </threadedComment>
  <threadedComment ref="R434" dT="2024-07-12T21:44:03.07" personId="{1A284580-F2B6-4554-A780-C3C0B3AF6C04}" id="{77DF0716-E6E8-4C54-8FD5-0910DCD3DACF}">
    <text>Booked August 1</text>
  </threadedComment>
  <threadedComment ref="O435" dT="2024-04-26T16:55:26.07" personId="{3FF0B06B-6D44-40C6-B724-E5FE6F209B77}" id="{DA8F441E-411E-4C0E-A683-F8B40BC54C55}">
    <text>Annual booked May 30-31</text>
  </threadedComment>
  <threadedComment ref="T436" dT="2024-10-15T22:12:18.78" personId="{6892FC56-EBC2-4FA3-A2DF-2119D1EF5406}" id="{372EDD5D-8A87-46BB-B158-926A001BD721}">
    <text>Construction</text>
  </threadedComment>
  <threadedComment ref="U436" dT="2024-10-30T17:57:57.61" personId="{3FF0B06B-6D44-40C6-B724-E5FE6F209B77}" id="{62F3BD0F-241D-4FF4-95A3-9C1AB50FC26B}">
    <text>Annual booked Nov 18</text>
  </threadedComment>
  <threadedComment ref="N438" dT="2024-04-01T16:31:26.15" personId="{3FF0B06B-6D44-40C6-B724-E5FE6F209B77}" id="{053106EA-7CDA-41E1-ACD2-880B5B115964}">
    <text>Annual booked April 29-May 1</text>
  </threadedComment>
  <threadedComment ref="M439" dT="2024-03-06T23:20:37.03" personId="{46338045-EA3B-4341-9878-9D5DB6F5321E}" id="{40C017EF-5C78-4B1C-A069-51708BA9F74A}">
    <text>Missed March/24 - ran out of time</text>
  </threadedComment>
  <threadedComment ref="O439" dT="2024-05-07T15:47:08.99" personId="{0F4FE849-1AD1-4580-8D2C-8E04403287FE}" id="{52C031CC-4C5B-441A-BFF9-0D32C1851639}">
    <text>Un-able to finish route</text>
  </threadedComment>
  <threadedComment ref="T439" dT="2024-10-08T18:21:21.08" personId="{3FF0B06B-6D44-40C6-B724-E5FE6F209B77}" id="{4DC2B0E4-6B15-4BFD-98A6-0ED6AEABDC3A}">
    <text>Annual booked Oct 17</text>
  </threadedComment>
  <threadedComment ref="P440" dT="2024-04-29T23:20:34.05" personId="{3FF0B06B-6D44-40C6-B724-E5FE6F209B77}" id="{99A90F29-DDE9-48A2-82C5-D0416DF6FECD}">
    <text>Annual booked June 7</text>
  </threadedComment>
  <threadedComment ref="P441" dT="2024-05-24T16:49:24.19" personId="{3FF0B06B-6D44-40C6-B724-E5FE6F209B77}" id="{57DF6F11-F647-45E5-827A-1F3BDC1B59BF}">
    <text>Annual booked June 27-28</text>
  </threadedComment>
  <threadedComment ref="S441" dT="2024-10-02T16:39:46.33" personId="{6892FC56-EBC2-4FA3-A2DF-2119D1EF5406}" id="{4E8F3499-82A8-4886-A6EA-34F14FA2E213}">
    <text xml:space="preserve">Route cancelled due to lack of techs </text>
  </threadedComment>
  <threadedComment ref="Q442" dT="2024-06-10T22:58:23.37" personId="{3FF0B06B-6D44-40C6-B724-E5FE6F209B77}" id="{A12B6CC8-F43A-4A7C-AEDB-061CA72A36CC}">
    <text>Annual booked July 3</text>
  </threadedComment>
  <threadedComment ref="S443" dT="2024-10-02T16:39:46.33" personId="{6892FC56-EBC2-4FA3-A2DF-2119D1EF5406}" id="{DF068333-0A93-4876-9F12-49C0AE97C689}">
    <text xml:space="preserve">Route cancelled due to lack of techs </text>
  </threadedComment>
  <threadedComment ref="S444" dT="2024-10-02T16:39:46.33" personId="{6892FC56-EBC2-4FA3-A2DF-2119D1EF5406}" id="{75E05946-6185-48C6-9F70-F0B7AB7825C7}">
    <text xml:space="preserve">Route cancelled due to lack of techs </text>
  </threadedComment>
  <threadedComment ref="U445" dT="2024-11-07T21:14:01.00" personId="{6892FC56-EBC2-4FA3-A2DF-2119D1EF5406}" id="{DC83E725-E77E-4CE0-9FC9-54C5F5016611}">
    <text>No access</text>
  </threadedComment>
  <threadedComment ref="P448" dT="2024-05-14T16:28:52.66" personId="{0F4FE849-1AD1-4580-8D2C-8E04403287FE}" id="{CF0BB4A4-8212-4A0C-818B-5F87284A1D65}">
    <text>On-Hold till system verified</text>
  </threadedComment>
  <threadedComment ref="Q448" dT="2024-05-14T16:28:52.66" personId="{0F4FE849-1AD1-4580-8D2C-8E04403287FE}" id="{10A2F86D-2F40-4113-A345-631FBAF1321D}">
    <text>On-Hold till system verified</text>
  </threadedComment>
  <threadedComment ref="R448" dT="2024-05-14T16:28:52.66" personId="{0F4FE849-1AD1-4580-8D2C-8E04403287FE}" id="{8AB3B5B6-8F00-47D6-99AF-E0FA466219AC}">
    <text>On-Hold till system verified</text>
  </threadedComment>
  <threadedComment ref="S448" dT="2024-05-14T16:28:52.66" personId="{0F4FE849-1AD1-4580-8D2C-8E04403287FE}" id="{93B07BF8-B25A-4792-95B5-F7E515E639DC}">
    <text>On-Hold till system verified</text>
  </threadedComment>
  <threadedComment ref="T448" dT="2024-05-14T16:28:52.66" personId="{0F4FE849-1AD1-4580-8D2C-8E04403287FE}" id="{57228461-E1B0-4E4E-83E4-A894816ED635}">
    <text>On-Hold till system verified</text>
  </threadedComment>
  <threadedComment ref="S450" dT="2024-10-02T16:39:46.33" personId="{6892FC56-EBC2-4FA3-A2DF-2119D1EF5406}" id="{AD3A4B13-01D7-465B-BEBE-D678591945E6}">
    <text xml:space="preserve">Route cancelled due to lack of techs </text>
  </threadedComment>
  <threadedComment ref="K452" dT="2024-01-04T16:37:34.63" personId="{46338045-EA3B-4341-9878-9D5DB6F5321E}" id="{FD80AC0F-7309-4D95-A188-0A4627A00F25}">
    <text>Site contact not available to provide access. Do not charge for this service.</text>
  </threadedComment>
  <threadedComment ref="N452" dT="2024-03-27T22:55:56.10" personId="{3FF0B06B-6D44-40C6-B724-E5FE6F209B77}" id="{6BD4F882-D026-4831-B498-0E8C6B6EBB1E}">
    <text>Annual booked April 30</text>
  </threadedComment>
  <threadedComment ref="R453" dT="2024-07-25T18:07:44.64" personId="{3FF0B06B-6D44-40C6-B724-E5FE6F209B77}" id="{C132E30F-DABA-41D1-B6FA-BA8E943F64FC}">
    <text>Annual booked August 19</text>
  </threadedComment>
  <threadedComment ref="T454" dT="2024-09-16T22:04:36.81" personId="{3FF0B06B-6D44-40C6-B724-E5FE6F209B77}" id="{86E5F97D-25A4-46B8-86F3-62C32B3C4070}">
    <text>Annual booked Oct 2-3</text>
  </threadedComment>
  <threadedComment ref="Q455" dT="2024-07-10T17:26:25.61" personId="{46338045-EA3B-4341-9878-9D5DB6F5321E}" id="{57356093-DD0D-4F4B-B5E4-FBB35CA65F06}">
    <text>Booked July 24</text>
  </threadedComment>
  <threadedComment ref="S455" dT="2024-10-02T16:39:46.33" personId="{6892FC56-EBC2-4FA3-A2DF-2119D1EF5406}" id="{B1BC78C7-DCFA-435F-A0A9-6FCE4F7696FF}">
    <text xml:space="preserve">Route cancelled due to lack of techs </text>
  </threadedComment>
  <threadedComment ref="L459" dT="2024-02-05T17:25:44.63" personId="{46338045-EA3B-4341-9878-9D5DB6F5321E}" id="{AD7F4901-E4FF-4ECC-A037-74E35C6D87CA}">
    <text>Keys added to wrong route. Our error. Will begin testing in March/24</text>
  </threadedComment>
  <threadedComment ref="P459" dT="2024-06-07T15:46:07.83" personId="{46338045-EA3B-4341-9878-9D5DB6F5321E}" id="{304ED31E-8F30-48EA-93DD-C426B99AD6EB}">
    <text>R20 not done in June. Several sick techs caused a scheduling shuffle. Route skipped for this month</text>
  </threadedComment>
  <threadedComment ref="L460" dT="2024-02-08T18:26:17.13" personId="{3FF0B06B-6D44-40C6-B724-E5FE6F209B77}" id="{B515C5FF-CA6B-4AC4-AADD-84F776C29543}">
    <text>Booked Feb 22</text>
  </threadedComment>
  <threadedComment ref="L461" dT="2024-02-08T00:16:31.44" personId="{F541C50C-D52D-4FF1-8412-27787AB09BDA}" id="{9EED7210-C328-45A6-96B3-59C013254C71}">
    <text>FEB/24 (JM): Community fire currently working on system. No MBT this month.</text>
  </threadedComment>
  <threadedComment ref="P461" dT="2024-06-12T15:52:52.82" personId="{46338045-EA3B-4341-9878-9D5DB6F5321E}" id="{C7DD8A56-CFF6-4688-9185-552D31371539}">
    <text>Keys were out for a service call. MBT not completed. Do not charge</text>
  </threadedComment>
  <threadedComment ref="O462" dT="2024-04-08T18:10:25.10" personId="{3FF0B06B-6D44-40C6-B724-E5FE6F209B77}" id="{FEF7B5C2-8570-4D77-B7B1-EEBFED34587C}">
    <text>Annual booked May 21</text>
  </threadedComment>
  <threadedComment ref="R463" dT="2024-07-04T17:40:10.92" personId="{3FF0B06B-6D44-40C6-B724-E5FE6F209B77}" id="{B7C8714F-2DDF-4E0B-B3CD-E7E79B28C131}">
    <text>Annual booked Aug 27-28</text>
  </threadedComment>
  <threadedComment ref="U464" dT="2024-10-22T17:39:06.56" personId="{3FF0B06B-6D44-40C6-B724-E5FE6F209B77}" id="{168235EF-CBE1-4F10-B8BB-2DE238E0772B}">
    <text>Annual booked Nov 1</text>
  </threadedComment>
  <threadedComment ref="N465" dT="2024-02-22T21:56:52.96" personId="{1A284580-F2B6-4554-A780-C3C0B3AF6C04}" id="{02D0513E-B123-4523-B859-A4F700C4FB49}">
    <text>Booked April 2</text>
  </threadedComment>
  <threadedComment ref="S465" dT="2024-10-02T16:39:46.33" personId="{6892FC56-EBC2-4FA3-A2DF-2119D1EF5406}" id="{75DA334E-C89C-4B00-AA3E-6F72E99FBBDE}">
    <text xml:space="preserve">Route cancelled due to lack of techs </text>
  </threadedComment>
  <threadedComment ref="T467" dT="2024-10-23T16:04:53.79" personId="{3FF0B06B-6D44-40C6-B724-E5FE6F209B77}" id="{9A0AC0AE-B366-4F62-B8BB-7BF0F80D7500}">
    <text>Annual booked Oct 31</text>
  </threadedComment>
  <threadedComment ref="U467" dT="2024-10-02T16:39:46.33" personId="{6892FC56-EBC2-4FA3-A2DF-2119D1EF5406}" id="{959B5D53-872D-47CE-86D1-786E50ADB2ED}">
    <text xml:space="preserve">Route cancelled due to lack of techs </text>
  </threadedComment>
  <threadedComment ref="O468" dT="2024-04-16T16:07:50.20" personId="{3FF0B06B-6D44-40C6-B724-E5FE6F209B77}" id="{E278B9C0-FD7C-45F5-925E-3BC373956650}">
    <text>Annual booked May 22-23</text>
  </threadedComment>
  <threadedComment ref="P468" dT="2024-06-07T15:46:07.83" personId="{46338045-EA3B-4341-9878-9D5DB6F5321E}" id="{EEE3EBAB-795F-4AF9-9AF7-A2451B0D4DF9}">
    <text>R20 not done in June. Several sick techs caused a scheduling shuffle. Route skipped for this month</text>
  </threadedComment>
  <threadedComment ref="L469" dT="2024-02-05T23:51:47.07" personId="{46338045-EA3B-4341-9878-9D5DB6F5321E}" id="{01190F7A-2829-4C89-9518-B541283CF7DB}">
    <text>Inadvertently missed. Site is ok for us to just start in march</text>
  </threadedComment>
  <threadedComment ref="T469" dT="2024-10-10T16:59:12.87" personId="{3FF0B06B-6D44-40C6-B724-E5FE6F209B77}" id="{45ED16EB-EECC-4AF1-809D-EA117A81A10F}">
    <text>Annual booked Oct 29</text>
  </threadedComment>
  <threadedComment ref="K470" dT="2024-02-22T22:11:44.60" personId="{1A284580-F2B6-4554-A780-C3C0B3AF6C04}" id="{65398291-0433-4217-8236-BA8B6B550A89}">
    <text>Booked Jan 5</text>
  </threadedComment>
  <threadedComment ref="L472" dT="2024-02-07T00:34:27.73" personId="{F541C50C-D52D-4FF1-8412-27787AB09BDA}" id="{303183F4-D9E4-45A6-803C-5465DB121B1B}">
    <text>skipped as annual is same week (Friday 9th)</text>
  </threadedComment>
  <threadedComment ref="R473" dT="2024-07-26T20:32:28.85" personId="{3FF0B06B-6D44-40C6-B724-E5FE6F209B77}" id="{90ED4E34-E1C4-4F95-8A73-6578169E33D9}">
    <text>Annual booked Aug 30</text>
  </threadedComment>
  <threadedComment ref="R474" dT="2024-07-25T23:11:39.69" personId="{3FF0B06B-6D44-40C6-B724-E5FE6F209B77}" id="{19A431D9-3080-44AC-A94C-D1DA671A2CB1}">
    <text>Annual booked August 15</text>
  </threadedComment>
  <threadedComment ref="N475" dT="2024-03-14T20:58:19.00" personId="{3FF0B06B-6D44-40C6-B724-E5FE6F209B77}" id="{6128B982-AECF-4EBA-ADCD-DD9B97AB4930}">
    <text>Annual booked April 10-11</text>
  </threadedComment>
  <threadedComment ref="R476" dT="2024-07-26T20:47:58.08" personId="{3FF0B06B-6D44-40C6-B724-E5FE6F209B77}" id="{FA0923C1-854C-4B79-968E-285EDFCD8466}">
    <text>Annual booked Aug 30</text>
  </threadedComment>
  <threadedComment ref="R478" dT="2024-07-26T20:31:30.73" personId="{3FF0B06B-6D44-40C6-B724-E5FE6F209B77}" id="{EEEFB17B-ACE7-443D-8B42-3E3D1DF0605B}">
    <text>Annual booked Aug 28</text>
  </threadedComment>
  <threadedComment ref="R480" dT="2024-07-26T20:27:27.67" personId="{3FF0B06B-6D44-40C6-B724-E5FE6F209B77}" id="{3D6D3969-6DD0-432C-B280-160C33C8C624}">
    <text>Annual booked Aug 28</text>
  </threadedComment>
  <threadedComment ref="S481" dT="2024-10-02T16:39:46.33" personId="{6892FC56-EBC2-4FA3-A2DF-2119D1EF5406}" id="{969C4281-9E1F-4040-809F-3BE5A7D0FAF1}">
    <text xml:space="preserve">Route cancelled due to lack of techs </text>
  </threadedComment>
  <threadedComment ref="U481" dT="2024-09-18T17:56:51.11" personId="{3FF0B06B-6D44-40C6-B724-E5FE6F209B77}" id="{8E606542-9D23-47BB-AA21-859F70AA50B6}">
    <text>Annual booked Nov 21</text>
  </threadedComment>
  <threadedComment ref="M482" dT="2024-03-07T00:18:13.02" personId="{46338045-EA3B-4341-9878-9D5DB6F5321E}" id="{4901A0A3-E50F-4EE1-ADD8-AC76AAD23FB6}">
    <text>Please charge for this service, chubb unreachable</text>
  </threadedComment>
  <threadedComment ref="O482" dT="2024-04-16T21:23:43.67" personId="{3FF0B06B-6D44-40C6-B724-E5FE6F209B77}" id="{897196A2-A1A0-4840-95E3-008374B95642}">
    <text>Annual booked May 6</text>
  </threadedComment>
  <threadedComment ref="M483" dT="2024-03-14T19:41:44.09" personId="{F541C50C-D52D-4FF1-8412-27787AB09BDA}" id="{B388C05D-F669-4CC2-A572-7FECB62D4F5B}">
    <text>No access, electrical room lock broken. Site is having it fixed later this week.</text>
  </threadedComment>
  <threadedComment ref="S483" dT="2024-10-02T16:39:46.33" personId="{6892FC56-EBC2-4FA3-A2DF-2119D1EF5406}" id="{8E61454E-4AF9-448B-8037-4D14A831C102}">
    <text xml:space="preserve">Route cancelled due to lack of techs </text>
  </threadedComment>
  <threadedComment ref="R484" dT="2024-07-26T20:29:45.21" personId="{3FF0B06B-6D44-40C6-B724-E5FE6F209B77}" id="{4CBF4E3D-4277-4EE6-9F3F-6E755B22102F}">
    <text>Annual booked Aug 28</text>
  </threadedComment>
  <threadedComment ref="T485" dT="2024-10-22T20:45:38.99" personId="{3FF0B06B-6D44-40C6-B724-E5FE6F209B77}" id="{2A8DB249-34C9-47BE-9C83-8E9FA46A8503}">
    <text>Annual booked Oct 31</text>
  </threadedComment>
  <threadedComment ref="Q486" dT="2024-06-20T21:33:21.02" personId="{3FF0B06B-6D44-40C6-B724-E5FE6F209B77}" id="{7270F599-EFC2-4574-9270-29C3306986FB}">
    <text>Annual booked July 10</text>
  </threadedComment>
  <threadedComment ref="P487" dT="2024-05-03T19:38:20.70" personId="{3FF0B06B-6D44-40C6-B724-E5FE6F209B77}" id="{0F2849FA-A3A9-42CA-B73B-E65878E38784}">
    <text xml:space="preserve">Annual booked June 17
</text>
  </threadedComment>
  <threadedComment ref="Q489" dT="2024-07-08T16:09:23.86" personId="{3FF0B06B-6D44-40C6-B724-E5FE6F209B77}" id="{38331D2E-FD64-4D75-9488-091E9B09C0A2}">
    <text>Annual booked July 30</text>
  </threadedComment>
  <threadedComment ref="K490" dT="2024-01-05T23:32:41.49" personId="{46338045-EA3B-4341-9878-9D5DB6F5321E}" id="{DAA6CFFE-39A9-462B-AED4-CED8FE2ABDEC}">
    <text>Scheduled Jan 19.</text>
  </threadedComment>
  <threadedComment ref="M490" dT="2024-03-13T17:41:44.78" personId="{F541C50C-D52D-4FF1-8412-27787AB09BDA}" id="{7D7EF2FA-322F-4388-9892-CB1DDC11F748}">
    <text>No access, site has been contacted about keys but none received yet. Probably missed in Feb as well</text>
  </threadedComment>
  <threadedComment ref="P490" dT="2024-06-07T15:46:07.83" personId="{46338045-EA3B-4341-9878-9D5DB6F5321E}" id="{6209F083-650A-4E2F-BA41-55C53DDE2214}">
    <text>R20 not done in June. Several sick techs caused a scheduling shuffle. Route skipped for this month</text>
  </threadedComment>
  <threadedComment ref="Q491" dT="2024-07-04T22:36:19.24" personId="{3FF0B06B-6D44-40C6-B724-E5FE6F209B77}" id="{9C5FE4AB-EF0D-4DE9-B1D6-528967B54B9F}">
    <text>Annual booked July 31</text>
  </threadedComment>
  <threadedComment ref="Q491" dT="2024-07-26T21:59:40.49" personId="{3FF0B06B-6D44-40C6-B724-E5FE6F209B77}" id="{775692D9-2E18-4FA7-B917-97F3B948577B}" parentId="{9C5FE4AB-EF0D-4DE9-B1D6-528967B54B9F}">
    <text>Jordan Silber called to postpone the annual inspection. New date for annual: Aug 29</text>
  </threadedComment>
  <threadedComment ref="R491" dT="2024-07-26T22:00:00.59" personId="{3FF0B06B-6D44-40C6-B724-E5FE6F209B77}" id="{F0CD8009-B588-475F-BB20-8BE2A0774D80}">
    <text>Annual booked Aug 29</text>
  </threadedComment>
  <threadedComment ref="Q492" dT="2024-07-03T17:56:59.51" personId="{3FF0B06B-6D44-40C6-B724-E5FE6F209B77}" id="{BAE4114D-26F6-453B-B376-9884EFB53939}">
    <text>Annual booked July 15</text>
  </threadedComment>
  <threadedComment ref="S493" dT="2024-07-26T20:29:45.21" personId="{3FF0B06B-6D44-40C6-B724-E5FE6F209B77}" id="{287AB0C6-BB1E-4C36-B9A1-9D057CDCCDD8}">
    <text>Annual booked Aug 28</text>
  </threadedComment>
  <threadedComment ref="Q494" dT="2024-06-25T18:08:47.99" personId="{3FF0B06B-6D44-40C6-B724-E5FE6F209B77}" id="{E4CDCF62-0A1C-48BD-A074-33C4AC1C4AEF}">
    <text>Annual booked July 11</text>
  </threadedComment>
  <threadedComment ref="T495" dT="2024-09-17T23:10:17.68" personId="{3FF0B06B-6D44-40C6-B724-E5FE6F209B77}" id="{15976591-3A51-4F9A-A0C6-5D4A96D34658}">
    <text>Annual booked Oct 18</text>
  </threadedComment>
  <threadedComment ref="M496" dT="2024-02-20T21:21:12.87" personId="{3FF0B06B-6D44-40C6-B724-E5FE6F209B77}" id="{064B1D04-BBB0-4044-85B1-7885F94657AD}">
    <text>Booked March 11</text>
  </threadedComment>
  <threadedComment ref="P496" dT="2024-06-07T15:46:07.83" personId="{46338045-EA3B-4341-9878-9D5DB6F5321E}" id="{A0BB6EA0-6BE9-4861-A83F-081D036A81CA}">
    <text>R20 not done in June. Several sick techs caused a scheduling shuffle. Route skipped for this month</text>
  </threadedComment>
  <threadedComment ref="L497" dT="2024-02-08T22:20:04.99" personId="{1A284580-F2B6-4554-A780-C3C0B3AF6C04}" id="{D159C191-A4C0-476E-94F2-41E6295BB2A8}">
    <text>Booked Feb 8</text>
  </threadedComment>
  <threadedComment ref="T498" dT="2024-10-04T21:27:58.01" personId="{6892FC56-EBC2-4FA3-A2DF-2119D1EF5406}" id="{5C4C9696-5F89-4304-8F39-24767ACEB54A}">
    <text>Not tested due lack of time</text>
  </threadedComment>
  <threadedComment ref="J500" dT="2023-12-14T23:57:16.47" personId="{1A284580-F2B6-4554-A780-C3C0B3AF6C04}" id="{39DFAB85-99A2-4B9D-B9BD-12AAF731A939}">
    <text>Updated to Dec from May</text>
  </threadedComment>
  <threadedComment ref="O501" dT="2024-04-23T19:48:23.61" personId="{46338045-EA3B-4341-9878-9D5DB6F5321E}" id="{4C0D88E5-62ED-48A5-83A2-693101868AEA}">
    <text>On hold until further notice. New ownership for this building. Waiting until we hear from new owners</text>
  </threadedComment>
  <threadedComment ref="P501" dT="2024-04-23T19:48:23.61" personId="{46338045-EA3B-4341-9878-9D5DB6F5321E}" id="{BCF160E0-DFF2-44E4-B4AB-6F3F11B36693}">
    <text>On hold until further notice. New ownership for this building. Waiting until we hear from new owners</text>
  </threadedComment>
  <threadedComment ref="Q501" dT="2024-04-23T19:48:23.61" personId="{46338045-EA3B-4341-9878-9D5DB6F5321E}" id="{5594D9C9-53FF-4FF4-A90D-1CF2EFC85416}">
    <text>On hold until further notice. New ownership for this building. Waiting until we hear from new owners</text>
  </threadedComment>
  <threadedComment ref="R501" dT="2024-04-23T19:48:23.61" personId="{46338045-EA3B-4341-9878-9D5DB6F5321E}" id="{2D37F511-5C2E-4586-B3F9-7BD8D47DF2F8}">
    <text>On hold until further notice. New ownership for this building. Waiting until we hear from new owners</text>
  </threadedComment>
  <threadedComment ref="S501" dT="2024-04-23T19:48:23.61" personId="{46338045-EA3B-4341-9878-9D5DB6F5321E}" id="{CB0FFADE-164D-4D9F-9914-E83FC464FB9C}">
    <text>On hold until further notice. New ownership for this building. Waiting until we hear from new owners</text>
  </threadedComment>
  <threadedComment ref="T501" dT="2024-04-23T19:48:23.61" personId="{46338045-EA3B-4341-9878-9D5DB6F5321E}" id="{A4BC5AD8-DA82-42B9-BD3F-527568159B01}">
    <text>On hold until further notice. New ownership for this building. Waiting until we hear from new owners</text>
  </threadedComment>
  <threadedComment ref="U501" dT="2024-04-23T19:48:23.61" personId="{46338045-EA3B-4341-9878-9D5DB6F5321E}" id="{51F9BCE2-0626-4E36-BF51-7A92FACEA151}">
    <text>On hold until further notice. New ownership for this building. Waiting until we hear from new owners</text>
  </threadedComment>
  <threadedComment ref="T502" dT="2024-09-06T16:35:45.02" personId="{3FF0B06B-6D44-40C6-B724-E5FE6F209B77}" id="{EAF2DF10-18F4-47D7-B954-2F1B2E24AC4C}">
    <text>Annual booked Oct 8</text>
  </threadedComment>
  <threadedComment ref="U503" dT="2024-10-02T21:13:41.54" personId="{3FF0B06B-6D44-40C6-B724-E5FE6F209B77}" id="{4CBD0A5E-6701-444E-BFCA-92AFB98F5324}">
    <text>Annual booked Nov 7</text>
  </threadedComment>
  <threadedComment ref="Q504" dT="2024-07-08T17:05:59.86" personId="{D05202FE-1972-4411-96AF-B2F4657F83E2}" id="{39568A6F-5DF9-41AD-9829-A2EB2F91D05E}">
    <text>New panel being installed</text>
  </threadedComment>
  <threadedComment ref="S504" dT="2024-07-08T17:05:59.86" personId="{D05202FE-1972-4411-96AF-B2F4657F83E2}" id="{8C3C9FD4-5009-4367-8658-4A5E464D695F}">
    <text>New panel being installed</text>
  </threadedComment>
  <threadedComment ref="T504" dT="2024-10-04T21:27:58.01" personId="{6892FC56-EBC2-4FA3-A2DF-2119D1EF5406}" id="{8132D5F2-F52A-4CB3-90DD-DA954B6B11B5}">
    <text>Not tested due lack of time</text>
  </threadedComment>
  <threadedComment ref="S505" dT="2024-09-03T22:35:26.24" personId="{3FF0B06B-6D44-40C6-B724-E5FE6F209B77}" id="{934B5A71-5212-47AD-B436-C29022D10DD9}">
    <text>Annual booked Sept 13</text>
  </threadedComment>
  <threadedComment ref="P506" dT="2024-05-03T18:29:47.86" personId="{3FF0B06B-6D44-40C6-B724-E5FE6F209B77}" id="{41F451C6-3A55-40F8-9C01-A53FB6C594AD}">
    <text>Annual booked June 24</text>
  </threadedComment>
  <threadedComment ref="N507" dT="2024-04-04T20:39:46.97" personId="{46338045-EA3B-4341-9878-9D5DB6F5321E}" id="{8329DFEF-6211-4D1E-96E1-30A84BA7246F}">
    <text>Missed in April. Techs ran out of time</text>
  </threadedComment>
  <threadedComment ref="R507" dT="2024-08-19T18:07:56.56" personId="{3FF0B06B-6D44-40C6-B724-E5FE6F209B77}" id="{807AAE51-471F-439D-8CE4-43FBE5E0DDE6}">
    <text>Annual booked Aug 27-29</text>
  </threadedComment>
  <threadedComment ref="N508" dT="2024-03-19T16:30:48.11" personId="{3FF0B06B-6D44-40C6-B724-E5FE6F209B77}" id="{147E1D6F-D517-42F4-A11A-D3D83D167BF9}">
    <text>Annual booked April 16</text>
  </threadedComment>
  <threadedComment ref="K511" dT="2024-01-04T16:43:03.05" personId="{46338045-EA3B-4341-9878-9D5DB6F5321E}" id="{4FAEACDD-EF20-4212-9C0A-8C01D9B460B1}">
    <text>School closed for winter break during Jan/24 test. Do not charge for this service</text>
  </threadedComment>
  <threadedComment ref="R511" dT="2024-07-04T22:20:23.76" personId="{3FF0B06B-6D44-40C6-B724-E5FE6F209B77}" id="{F29DF811-8C60-4673-BC62-005B25B4BC1C}">
    <text>Annual booked Aug 26-27</text>
  </threadedComment>
  <threadedComment ref="N513" dT="2024-03-22T16:44:36.57" personId="{3FF0B06B-6D44-40C6-B724-E5FE6F209B77}" id="{F17B2027-AC50-4104-B8E4-D24CD415ACF3}">
    <text>Annual booked April 8</text>
  </threadedComment>
  <threadedComment ref="N515" dT="2024-03-22T16:44:36.57" personId="{3FF0B06B-6D44-40C6-B724-E5FE6F209B77}" id="{40689060-F10F-41A0-853C-0C2C6F783204}">
    <text>Annual booked April 9</text>
  </threadedComment>
  <threadedComment ref="N516" dT="2024-03-22T16:44:36.57" personId="{3FF0B06B-6D44-40C6-B724-E5FE6F209B77}" id="{8D39A7CD-DE5D-45DE-A9DD-A4D67E307F65}">
    <text>Annual booked April 9</text>
  </threadedComment>
  <threadedComment ref="K517" dT="2024-01-04T21:18:57.49" personId="{46338045-EA3B-4341-9878-9D5DB6F5321E}" id="{0DDE1215-527B-41E8-AC69-6FEF78A46F56}">
    <text>Keys give access to building &amp; electrical room, but not elevator to test upper floors. MBT not completed, but please charge for this service.</text>
  </threadedComment>
  <threadedComment ref="M517" dT="2024-03-08T00:18:36.48" personId="{46338045-EA3B-4341-9878-9D5DB6F5321E}" id="{7ADD0AB8-8558-40B9-AFCC-6B0E12C2218D}">
    <text>Multiple emails sent. Still don't have the updated keys to test. Please charge for this service.</text>
  </threadedComment>
  <threadedComment ref="S519" dT="2024-07-19T23:25:43.46" personId="{3FF0B06B-6D44-40C6-B724-E5FE6F209B77}" id="{0E19B241-5448-40BC-89DB-7D4F8E1279D0}">
    <text>Annual booked Aug 16</text>
  </threadedComment>
  <threadedComment ref="U519" dT="2024-10-02T16:39:46.33" personId="{6892FC56-EBC2-4FA3-A2DF-2119D1EF5406}" id="{9151E88E-5ED1-4CAB-9030-05B0A69765F1}">
    <text xml:space="preserve">Route cancelled due to lack of techs </text>
  </threadedComment>
  <threadedComment ref="P521" dT="2024-05-30T16:25:01.02" personId="{8CA2BCA9-03B0-417C-9581-783E31A941AB}" id="{205AF757-2CBA-49D9-8332-CEE6BAAF027F}">
    <text>Apply credit of $173.25 in QBO to invoice before sending out (April-June)</text>
  </threadedComment>
  <threadedComment ref="S521" dT="2024-09-03T22:35:26.24" personId="{3FF0B06B-6D44-40C6-B724-E5FE6F209B77}" id="{2847227B-5BE1-4F3F-AB91-FECFDF42145A}">
    <text>Annual booked Sept 13</text>
  </threadedComment>
  <threadedComment ref="U521" dT="2024-11-12T22:25:17.67" personId="{6892FC56-EBC2-4FA3-A2DF-2119D1EF5406}" id="{B76341F8-29E4-4AB0-9FB2-B1208C7F5075}">
    <text>No Access</text>
  </threadedComment>
  <threadedComment ref="K522" dT="2024-01-12T23:54:18.57" personId="{46338045-EA3B-4341-9878-9D5DB6F5321E}" id="{B4F49FE2-CD47-41E7-BC60-D850E7FDE2AF}">
    <text>Electrical room not left open for us to pick up keys &amp; perform test as previously arranged with DF. Please charge for this service</text>
  </threadedComment>
  <threadedComment ref="T522" dT="2024-09-17T15:56:56.27" personId="{3FF0B06B-6D44-40C6-B724-E5FE6F209B77}" id="{B78F04D0-9251-436B-AA7F-56B0417BA4DC}">
    <text>Annual booked Oct 2</text>
  </threadedComment>
  <threadedComment ref="S523" dT="2024-08-08T16:25:18.68" personId="{3FF0B06B-6D44-40C6-B724-E5FE6F209B77}" id="{042DCCB7-A1B9-4200-9820-510428E8F9BE}">
    <text>Annual booked Sept 3</text>
  </threadedComment>
  <threadedComment ref="T523" dT="2024-10-04T21:27:58.01" personId="{6892FC56-EBC2-4FA3-A2DF-2119D1EF5406}" id="{C5125DC6-668C-4F0F-89D4-DFD4246B4C63}">
    <text>Not tested due lack of time</text>
  </threadedComment>
  <threadedComment ref="S524" dT="2024-08-08T16:25:18.68" personId="{3FF0B06B-6D44-40C6-B724-E5FE6F209B77}" id="{9AB8807C-80BE-44E7-9162-4F3596F18BD1}">
    <text>Annual booked Sept 3</text>
  </threadedComment>
  <threadedComment ref="T524" dT="2024-10-04T21:27:58.01" personId="{6892FC56-EBC2-4FA3-A2DF-2119D1EF5406}" id="{39E2867F-242D-4886-9E7F-5239DC4AEE53}">
    <text>Not tested due lack of time</text>
  </threadedComment>
  <threadedComment ref="Q526" dT="2024-06-25T20:10:45.59" personId="{3FF0B06B-6D44-40C6-B724-E5FE6F209B77}" id="{11E47F92-69E4-473A-82E0-735DD86A27C2}">
    <text>Annual booked July 2</text>
  </threadedComment>
  <threadedComment ref="P527" dT="2024-06-07T15:46:07.83" personId="{46338045-EA3B-4341-9878-9D5DB6F5321E}" id="{6E0C3C7D-EE81-462A-B0E0-495F2746C175}">
    <text>R20 not done in June. Several sick techs caused a scheduling shuffle. Route skipped for this month</text>
  </threadedComment>
  <threadedComment ref="T527" dT="2024-10-02T16:39:46.33" personId="{6892FC56-EBC2-4FA3-A2DF-2119D1EF5406}" id="{CBD59172-686E-4B76-817E-D976B91CC88D}">
    <text xml:space="preserve">Route cancelled due to lack of techs </text>
  </threadedComment>
  <threadedComment ref="P528" dT="2024-06-07T15:46:07.83" personId="{46338045-EA3B-4341-9878-9D5DB6F5321E}" id="{53125C51-3B47-4D4A-A6F9-8428C3E06619}">
    <text>R20 not done in June. Several sick techs caused a scheduling shuffle. Route skipped for this month</text>
  </threadedComment>
  <threadedComment ref="T528" dT="2024-09-10T18:05:57.15" personId="{3FF0B06B-6D44-40C6-B724-E5FE6F209B77}" id="{617FD255-5ACC-49F9-82B8-CD25E91C3B8F}">
    <text>Annual booked Oct 10</text>
  </threadedComment>
  <threadedComment ref="N529" dT="2024-03-15T22:50:39.10" personId="{3FF0B06B-6D44-40C6-B724-E5FE6F209B77}" id="{16DDC3A2-E971-4AAD-9F12-19E387484050}">
    <text>Annual booked April 22</text>
  </threadedComment>
  <threadedComment ref="O529" dT="2024-05-03T15:48:41.98" personId="{46338045-EA3B-4341-9878-9D5DB6F5321E}" id="{579359CF-5B5B-4FC8-9284-3315136443B7}">
    <text>CP Had keys during MBT. Did not return them from service call. Do not charge please</text>
  </threadedComment>
  <threadedComment ref="N530" dT="2024-03-26T16:15:09.01" personId="{3FF0B06B-6D44-40C6-B724-E5FE6F209B77}" id="{43076C01-59B8-4FAC-A208-75C802FACA43}">
    <text>Annual booked April 23</text>
  </threadedComment>
  <threadedComment ref="U531" dT="2024-10-10T17:02:40.95" personId="{3FF0B06B-6D44-40C6-B724-E5FE6F209B77}" id="{375466B1-7768-4349-98C8-42EECE46C3CD}">
    <text>Annual booked Nov 8</text>
  </threadedComment>
  <threadedComment ref="O532" dT="2024-04-26T21:49:13.02" personId="{3FF0B06B-6D44-40C6-B724-E5FE6F209B77}" id="{AD1ECD13-CC07-4215-94F5-E2DA75CBFE8E}">
    <text>Annual booked May 17</text>
  </threadedComment>
  <threadedComment ref="R533" dT="2024-08-09T19:23:01.22" personId="{D05202FE-1972-4411-96AF-B2F4657F83E2}" id="{3BD03FF7-ACB4-4A99-9C62-A03E25D8A73F}">
    <text>PM asked to skip testing this month due to power outages.</text>
  </threadedComment>
  <threadedComment ref="M534" dT="2024-03-08T22:43:26.25" personId="{46338045-EA3B-4341-9878-9D5DB6F5321E}" id="{82246D30-C382-4017-93E9-AEFB7BCC298B}">
    <text>Annual on March 1st</text>
  </threadedComment>
  <threadedComment ref="O535" dT="2024-04-23T16:54:46.06" personId="{3FF0B06B-6D44-40C6-B724-E5FE6F209B77}" id="{53BEEA63-6B32-446B-B12C-B254032508A7}">
    <text>Annual May 28</text>
  </threadedComment>
  <threadedComment ref="L536" dT="2024-02-02T23:40:39.31" personId="{1A284580-F2B6-4554-A780-C3C0B3AF6C04}" id="{3D399D63-72AA-4A59-A0D3-997908BFC24A}">
    <text>BOOKED FEB 14/15</text>
  </threadedComment>
  <threadedComment ref="K537" dT="2024-01-11T20:24:13.96" personId="{46338045-EA3B-4341-9878-9D5DB6F5321E}" id="{4781B242-58A7-4FD4-8423-BD5FC4C3FE81}">
    <text>Denver to confirm action on this. Will arrange to reschedule as we were not able to access during regular MBT schedule</text>
  </threadedComment>
  <threadedComment ref="O537" dT="2024-04-19T21:42:59.31" personId="{3FF0B06B-6D44-40C6-B724-E5FE6F209B77}" id="{CB97FA42-D16C-4320-BB5B-3EC9FC71331B}">
    <text>Annual booked May 24</text>
  </threadedComment>
  <threadedComment ref="U538" dT="2024-10-11T20:46:54.00" personId="{3FF0B06B-6D44-40C6-B724-E5FE6F209B77}" id="{8EABE3FE-63CA-4CA0-8FAA-65F7A95D8F5B}">
    <text>Annual booked Nov 4</text>
  </threadedComment>
  <threadedComment ref="P539" dT="2024-06-07T15:46:07.83" personId="{46338045-EA3B-4341-9878-9D5DB6F5321E}" id="{C53CCBB0-63BC-45C4-88DA-C749BC78E2D3}">
    <text>R19 not done in June. Several sick techs caused a scheduling shuffle. Route skipped for this month</text>
  </threadedComment>
  <threadedComment ref="U539" dT="2024-10-07T21:16:02.65" personId="{3FF0B06B-6D44-40C6-B724-E5FE6F209B77}" id="{FD3F2D71-D48E-4C5B-8BF3-AAE8102EA5E0}">
    <text>Annual booked Nov 21</text>
  </threadedComment>
  <threadedComment ref="T540" dT="2024-09-26T18:19:19.21" personId="{3FF0B06B-6D44-40C6-B724-E5FE6F209B77}" id="{5E1ABC77-C8BE-4D48-9F36-BA1B41B3052A}">
    <text>Annual booked Oct 28</text>
  </threadedComment>
  <threadedComment ref="U540" dT="2024-10-02T16:39:46.33" personId="{6892FC56-EBC2-4FA3-A2DF-2119D1EF5406}" id="{26838681-834C-4D81-AE1E-E6838CE0FDDD}">
    <text xml:space="preserve">Route cancelled due to lack of techs </text>
  </threadedComment>
  <threadedComment ref="U541" dT="2024-10-04T21:35:02.27" personId="{3FF0B06B-6D44-40C6-B724-E5FE6F209B77}" id="{1CC18C95-9C8A-40B8-B1F5-52E8424FA69A}">
    <text>Annual booked Nov 4</text>
  </threadedComment>
  <threadedComment ref="U542" dT="2024-10-15T22:55:12.56" personId="{3FF0B06B-6D44-40C6-B724-E5FE6F209B77}" id="{0524A5B4-62FD-4AD2-9D94-9359534586E3}">
    <text>Annual booked Nov 27-29</text>
  </threadedComment>
  <threadedComment ref="N543" dT="2024-03-18T17:38:23.10" personId="{3FF0B06B-6D44-40C6-B724-E5FE6F209B77}" id="{8FF317B5-410A-4721-B390-610CDF082E5B}">
    <text>Annual booked April 15</text>
  </threadedComment>
  <threadedComment ref="U543" dT="2024-10-02T16:39:46.33" personId="{6892FC56-EBC2-4FA3-A2DF-2119D1EF5406}" id="{EC23C5EF-45FA-4FDD-8042-854B060C55B1}">
    <text xml:space="preserve">Route cancelled due to lack of techs </text>
  </threadedComment>
  <threadedComment ref="Q544" dT="2024-06-19T22:19:54.98" personId="{3FF0B06B-6D44-40C6-B724-E5FE6F209B77}" id="{6FEA6975-B326-4E9D-B318-5707105B175A}">
    <text>Annual booked July 22-25</text>
  </threadedComment>
  <threadedComment ref="U544" dT="2024-10-02T16:39:46.33" personId="{6892FC56-EBC2-4FA3-A2DF-2119D1EF5406}" id="{EC52D384-90F5-4383-99A1-8C398DCB7E3D}">
    <text xml:space="preserve">Route cancelled due to lack of techs </text>
  </threadedComment>
  <threadedComment ref="U544" dT="2024-11-09T02:25:07.92" personId="{1A284580-F2B6-4554-A780-C3C0B3AF6C04}" id="{4C189B01-78CE-48D1-8EBF-DE6E71ECDA02}" parentId="{EC52D384-90F5-4383-99A1-8C398DCB7E3D}">
    <text>PM requested a rescheduled MBT -set up for Nov 26</text>
  </threadedComment>
  <threadedComment ref="S545" dT="2024-11-05T23:10:06.45" personId="{6892FC56-EBC2-4FA3-A2DF-2119D1EF5406}" id="{B2B2B5CA-C49F-4735-AB60-EE765CD27ED6}">
    <text>No access</text>
  </threadedComment>
  <threadedComment ref="T545" dT="2024-10-02T16:39:46.33" personId="{6892FC56-EBC2-4FA3-A2DF-2119D1EF5406}" id="{0385F6B5-11A1-4812-9015-BB6546EFC197}">
    <text xml:space="preserve">Route cancelled due to lack of techs </text>
  </threadedComment>
  <threadedComment ref="L546" dT="2024-02-22T21:59:38.18" personId="{1A284580-F2B6-4554-A780-C3C0B3AF6C04}" id="{61D5602E-934A-41BB-9C34-7541B289BBC5}">
    <text>Booked Feb 8</text>
  </threadedComment>
  <threadedComment ref="U546" dT="2024-10-02T16:39:46.33" personId="{6892FC56-EBC2-4FA3-A2DF-2119D1EF5406}" id="{90A17FA2-B5FD-4610-B8C4-8533ABD7DB95}">
    <text xml:space="preserve">Route cancelled due to lack of techs </text>
  </threadedComment>
  <threadedComment ref="H547" dT="2024-10-08T23:32:46.00" personId="{1A284580-F2B6-4554-A780-C3C0B3AF6C04}" id="{2FF5CA69-4E82-4E7A-8100-B0B8C65CB7DC}">
    <text>KEY CODE SHOULD BE SEA1589</text>
  </threadedComment>
  <threadedComment ref="N547" dT="2024-03-25T19:40:15.12" personId="{3FF0B06B-6D44-40C6-B724-E5FE6F209B77}" id="{508C5519-8807-4662-A058-E4739FB039A7}">
    <text>Annual booked April 16</text>
  </threadedComment>
  <threadedComment ref="Q547" dT="2024-07-08T22:49:30.42" personId="{D05202FE-1972-4411-96AF-B2F4657F83E2}" id="{85FCFC10-A9B2-4408-AD7A-0F8F06404423}">
    <text>Needs to be tested before 11am, arrived at 2:00. Route paperwork adjusted for August</text>
  </threadedComment>
  <threadedComment ref="U547" dT="2024-10-02T16:39:46.33" personId="{6892FC56-EBC2-4FA3-A2DF-2119D1EF5406}" id="{0A3B5998-52F7-4B6E-A6CD-A78B69541053}">
    <text xml:space="preserve">Route cancelled due to lack of techs </text>
  </threadedComment>
  <threadedComment ref="U548" dT="2024-10-02T16:39:46.33" personId="{6892FC56-EBC2-4FA3-A2DF-2119D1EF5406}" id="{7B3D8B3E-627A-4A2D-9FA1-C5DB780279B9}">
    <text xml:space="preserve">Route cancelled due to lack of techs </text>
  </threadedComment>
  <threadedComment ref="N549" dT="2024-03-21T20:01:19.95" personId="{3FF0B06B-6D44-40C6-B724-E5FE6F209B77}" id="{FBB13A9C-453D-49D0-B7AF-734C3385AF71}">
    <text>Annual booked April 16</text>
  </threadedComment>
  <threadedComment ref="U549" dT="2024-10-02T16:39:46.33" personId="{6892FC56-EBC2-4FA3-A2DF-2119D1EF5406}" id="{DFF875D1-848E-48DA-9099-BBA000504639}">
    <text xml:space="preserve">Route cancelled due to lack of techs </text>
  </threadedComment>
  <threadedComment ref="R550" dT="2024-07-08T15:50:43.57" personId="{3FF0B06B-6D44-40C6-B724-E5FE6F209B77}" id="{6ADE4506-6810-481A-9BD1-4C41389FA7C1}">
    <text>Annual booked Aug 1</text>
  </threadedComment>
  <threadedComment ref="U550" dT="2024-10-02T16:39:46.33" personId="{6892FC56-EBC2-4FA3-A2DF-2119D1EF5406}" id="{09AACAD8-BD64-443D-8BF2-5C7D725ABA17}">
    <text xml:space="preserve">Route cancelled due to lack of techs </text>
  </threadedComment>
  <threadedComment ref="M551" dT="2024-02-16T22:30:28.37" personId="{3FF0B06B-6D44-40C6-B724-E5FE6F209B77}" id="{6AA9DDAB-DF52-4C67-B54C-733E2D084CB6}">
    <text>Booked March 15</text>
  </threadedComment>
  <threadedComment ref="U551" dT="2024-10-02T16:39:46.33" personId="{6892FC56-EBC2-4FA3-A2DF-2119D1EF5406}" id="{09D4259E-086F-40A3-8759-8EBEDD1E9996}">
    <text xml:space="preserve">Route cancelled due to lack of techs </text>
  </threadedComment>
  <threadedComment ref="U552" dT="2024-10-02T16:39:46.33" personId="{6892FC56-EBC2-4FA3-A2DF-2119D1EF5406}" id="{83D6C62D-AD05-4840-AFCF-7AFB7C1813CD}">
    <text xml:space="preserve">Route cancelled due to lack of techs </text>
  </threadedComment>
  <threadedComment ref="U553" dT="2024-10-23T18:20:27.41" personId="{3FF0B06B-6D44-40C6-B724-E5FE6F209B77}" id="{4E204D68-F7C5-4E0F-B684-52E1BBA9BD94}">
    <text>Annual booked Nov 4</text>
  </threadedComment>
  <threadedComment ref="T554" dT="2024-10-07T18:34:02.41" personId="{6892FC56-EBC2-4FA3-A2DF-2119D1EF5406}" id="{82E72CAB-70E7-4C56-B797-327C1236730C}">
    <text>No access</text>
  </threadedComment>
  <threadedComment ref="U554" dT="2024-10-02T16:39:46.33" personId="{6892FC56-EBC2-4FA3-A2DF-2119D1EF5406}" id="{AA6B28B6-E064-4000-B53C-3A8E29C3BF2C}">
    <text xml:space="preserve">Route cancelled due to lack of techs </text>
  </threadedComment>
  <threadedComment ref="M555" dT="2024-03-11T15:58:39.65" personId="{3FF0B06B-6D44-40C6-B724-E5FE6F209B77}" id="{F7BEFCF5-51A8-4FE4-B805-EEA4AFDB056C}">
    <text>Annual booked March 27</text>
  </threadedComment>
  <threadedComment ref="U555" dT="2024-10-02T16:39:46.33" personId="{6892FC56-EBC2-4FA3-A2DF-2119D1EF5406}" id="{3059A439-C3C7-4C72-AB6F-4616AE6A3E00}">
    <text xml:space="preserve">Route cancelled due to lack of techs </text>
  </threadedComment>
  <threadedComment ref="P556" dT="2024-05-01T15:41:10.37" personId="{3FF0B06B-6D44-40C6-B724-E5FE6F209B77}" id="{7C2E9F04-E5C7-41CB-B0D3-33C5DC1D42C8}">
    <text>Annual booked June 14</text>
  </threadedComment>
  <threadedComment ref="R556" dT="2024-08-07T23:16:27.12" personId="{D05202FE-1972-4411-96AF-B2F4657F83E2}" id="{DEF2D399-594B-46C8-BB8D-E2CD95DF4EDE}">
    <text>Need new electrical room key. Site contacted</text>
  </threadedComment>
  <threadedComment ref="U557" dT="2024-10-02T16:39:46.33" personId="{6892FC56-EBC2-4FA3-A2DF-2119D1EF5406}" id="{DDE158BB-0507-43CB-8A0E-8E3E3DA30AB9}">
    <text xml:space="preserve">Route cancelled due to lack of techs </text>
  </threadedComment>
  <threadedComment ref="V557" dT="2024-11-13T20:43:39.66" personId="{3FF0B06B-6D44-40C6-B724-E5FE6F209B77}" id="{9BBB5B6A-ED90-4C42-AE82-2256ADC5C10F}">
    <text>Annual booked Dec 9</text>
  </threadedComment>
  <threadedComment ref="P558" dT="2024-06-07T15:46:07.83" personId="{46338045-EA3B-4341-9878-9D5DB6F5321E}" id="{2DF92EE1-3D8A-47A7-AD80-DF1A2778AF9A}">
    <text>R19 not done in June. Several sick techs caused a scheduling shuffle. Route skipped for this month</text>
  </threadedComment>
  <threadedComment ref="U558" dT="2024-10-02T16:39:46.33" personId="{6892FC56-EBC2-4FA3-A2DF-2119D1EF5406}" id="{B58A62D9-8E95-4B98-B56F-2EC476AC7922}">
    <text xml:space="preserve">Route cancelled due to lack of techs </text>
  </threadedComment>
  <threadedComment ref="M559" dT="2024-03-06T23:47:00.28" personId="{3FF0B06B-6D44-40C6-B724-E5FE6F209B77}" id="{3B6A4392-1AA9-4FCC-860B-4C937A816A61}">
    <text>Annual booked March 28</text>
  </threadedComment>
  <threadedComment ref="N559" dT="2024-04-04T18:57:02.27" personId="{46338045-EA3B-4341-9878-9D5DB6F5321E}" id="{F0F0F675-EFC5-4F17-8EF0-23950655239D}">
    <text>Annual done in late March. MBT skipped in error</text>
  </threadedComment>
  <threadedComment ref="L560" dT="2024-02-05T16:41:12.87" personId="{46338045-EA3B-4341-9878-9D5DB6F5321E}" id="{61E7651B-8DD1-4E65-A1B1-6B21D5219300}">
    <text>Annual Scheduled Feb 5th</text>
  </threadedComment>
  <threadedComment ref="M560" dT="2024-03-06T17:52:45.16" personId="{46338045-EA3B-4341-9878-9D5DB6F5321E}" id="{AD663313-C30F-46E8-9271-E72B7F1362A3}">
    <text>Keys are missing - trying to find them</text>
  </threadedComment>
  <threadedComment ref="N560" dT="2024-03-06T17:52:45.16" personId="{46338045-EA3B-4341-9878-9D5DB6F5321E}" id="{7BA02CC6-2148-4543-A5AC-43D9104D35BD}">
    <text>Keys are missing - trying to find them</text>
  </threadedComment>
  <threadedComment ref="P560" dT="2024-07-08T22:44:03.86" personId="{D05202FE-1972-4411-96AF-B2F4657F83E2}" id="{741E35D7-FBD4-43FA-ABE6-FEE2F2E54F38}">
    <text>No access to electrical room</text>
  </threadedComment>
  <threadedComment ref="U560" dT="2024-10-02T16:39:46.33" personId="{6892FC56-EBC2-4FA3-A2DF-2119D1EF5406}" id="{F3977B5E-59BE-4DB4-83B7-9CFE239F83AA}">
    <text xml:space="preserve">Route cancelled due to lack of techs </text>
  </threadedComment>
  <threadedComment ref="L561" dT="2024-02-08T18:32:49.35" personId="{3FF0B06B-6D44-40C6-B724-E5FE6F209B77}" id="{1100849C-FF06-48D7-A045-D6C261AE89DB}">
    <text>Booked Feb 9</text>
  </threadedComment>
  <threadedComment ref="U561" dT="2024-10-02T16:39:46.33" personId="{6892FC56-EBC2-4FA3-A2DF-2119D1EF5406}" id="{F47C7376-8F5E-464B-B055-7C4B74D32E5C}">
    <text xml:space="preserve">Route cancelled due to lack of techs </text>
  </threadedComment>
  <threadedComment ref="O562" dT="2024-04-05T22:15:26.42" personId="{3FF0B06B-6D44-40C6-B724-E5FE6F209B77}" id="{CC4CD393-FF9E-4767-A28F-B6CF3A7CC442}">
    <text xml:space="preserve">Annual booked May 15
</text>
  </threadedComment>
  <threadedComment ref="U562" dT="2024-10-02T16:39:46.33" personId="{6892FC56-EBC2-4FA3-A2DF-2119D1EF5406}" id="{CB21F5DB-6ABA-4E52-9B97-70FFC5B56558}">
    <text xml:space="preserve">Route cancelled due to lack of techs </text>
  </threadedComment>
  <threadedComment ref="O563" dT="2024-04-05T22:15:40.42" personId="{3FF0B06B-6D44-40C6-B724-E5FE6F209B77}" id="{A4FCEABC-408E-4427-AF4A-1488A2DF9C04}">
    <text>Annual booked May 15</text>
  </threadedComment>
  <threadedComment ref="U563" dT="2024-10-02T16:39:46.33" personId="{6892FC56-EBC2-4FA3-A2DF-2119D1EF5406}" id="{43FEF217-E4B5-444B-B40C-BA140B81597B}">
    <text xml:space="preserve">Route cancelled due to lack of techs </text>
  </threadedComment>
  <threadedComment ref="K564" dT="2023-12-22T17:36:52.17" personId="{1A284580-F2B6-4554-A780-C3C0B3AF6C04}" id="{09C0BCB3-AE0B-449B-B5EB-6CD8B40B6E67}">
    <text>Booked Jan 4</text>
  </threadedComment>
  <threadedComment ref="U564" dT="2024-10-02T16:39:46.33" personId="{6892FC56-EBC2-4FA3-A2DF-2119D1EF5406}" id="{57A31D2A-B03B-449C-9773-5FA683B28700}">
    <text xml:space="preserve">Route cancelled due to lack of techs </text>
  </threadedComment>
  <threadedComment ref="K565" dT="2023-12-22T17:36:52.17" personId="{1A284580-F2B6-4554-A780-C3C0B3AF6C04}" id="{733F063C-9CB8-40DB-B79E-A52385DE446A}">
    <text>Booked Jan 4</text>
  </threadedComment>
  <threadedComment ref="U565" dT="2024-10-02T16:39:46.33" personId="{6892FC56-EBC2-4FA3-A2DF-2119D1EF5406}" id="{57F48DEF-FB31-440D-8BA0-16F217B75862}">
    <text xml:space="preserve">Route cancelled due to lack of techs </text>
  </threadedComment>
  <threadedComment ref="N567" dT="2024-04-03T19:50:01.88" personId="{3FF0B06B-6D44-40C6-B724-E5FE6F209B77}" id="{EE2D8232-E569-4D05-9F58-6961B6C51F49}">
    <text>Annual booked April 30</text>
  </threadedComment>
  <threadedComment ref="U567" dT="2024-10-02T16:39:46.33" personId="{6892FC56-EBC2-4FA3-A2DF-2119D1EF5406}" id="{228B8AAD-0986-4111-A0C3-5BD7E5A61073}">
    <text xml:space="preserve">Route cancelled due to lack of techs </text>
  </threadedComment>
</ThreadedComments>
</file>

<file path=xl/threadedComments/threadedComment3.xml><?xml version="1.0" encoding="utf-8"?>
<ThreadedComments xmlns="http://schemas.microsoft.com/office/spreadsheetml/2018/threadedcomments" xmlns:x="http://schemas.openxmlformats.org/spreadsheetml/2006/main">
  <threadedComment ref="L8" dT="2026-03-03T22:41:32.60" personId="{6892FC56-EBC2-4FA3-A2DF-2119D1EF5406}" id="{315CE980-BFD4-4A2F-8C83-91050DE5BDF5}">
    <text>Skipped Lunch</text>
  </threadedComment>
  <threadedComment ref="P10" dT="2025-10-22T16:59:59.11" personId="{6892FC56-EBC2-4FA3-A2DF-2119D1EF5406}" id="{C0AF956D-126D-4E5D-8DEA-FEDDDC73BA8F}">
    <text>5 sites not tested due lack of time - new tech training</text>
  </threadedComment>
  <threadedComment ref="P12" dT="2025-10-22T16:59:59.11" personId="{6892FC56-EBC2-4FA3-A2DF-2119D1EF5406}" id="{B88F3539-AFFA-4C66-B13B-A1A6F21B1BCA}">
    <text>2 sites not tested due lack of time - new tech training</text>
  </threadedComment>
  <threadedComment ref="J16" dT="2025-10-22T16:59:59.11" personId="{6892FC56-EBC2-4FA3-A2DF-2119D1EF5406}" id="{8820DCD3-E9BC-4CAF-9BC0-A41C4E160F80}">
    <text>6 sites not tested due lack of time - late start in the morning</text>
  </threadedComment>
  <threadedComment ref="M17" dT="2026-03-10T19:03:09.02" personId="{6892FC56-EBC2-4FA3-A2DF-2119D1EF5406}" id="{87BDE77D-F912-402D-A729-7DBB54117292}">
    <text>Not tested due lack of techs</text>
  </threadedComment>
  <threadedComment ref="G21" dT="2025-10-22T16:59:59.11" personId="{6892FC56-EBC2-4FA3-A2DF-2119D1EF5406}" id="{98556550-2F73-48E0-97FB-27FCFCCED884}">
    <text>3 sites not tested due lack of time</text>
  </threadedComment>
  <threadedComment ref="M24" dT="2026-03-10T19:03:09.02" personId="{6892FC56-EBC2-4FA3-A2DF-2119D1EF5406}" id="{FF351E4F-1504-4458-A87F-1768A38C7F4B}">
    <text>Not tested due lack of techs</text>
  </threadedComment>
  <threadedComment ref="P24" dT="2025-10-22T16:59:59.11" personId="{6892FC56-EBC2-4FA3-A2DF-2119D1EF5406}" id="{04CD27FC-224C-42D3-B0D0-9012121F9643}">
    <text>2 sites not tested due lack of time - new tech training</text>
  </threadedComment>
  <threadedComment ref="J26" dT="2025-10-22T16:59:59.11" personId="{6892FC56-EBC2-4FA3-A2DF-2119D1EF5406}" id="{55BBB762-06D8-4578-96F7-75C42577FCB2}">
    <text>3 sites not tested due lack of time</text>
  </threadedComment>
  <threadedComment ref="I28" dT="2026-02-10T16:48:27.35" personId="{6892FC56-EBC2-4FA3-A2DF-2119D1EF5406}" id="{21BED9A4-4480-4271-B729-785A741CC4C3}">
    <text>Started 10AM</text>
  </threadedComment>
  <threadedComment ref="H31" dT="2026-02-26T21:33:39.51" personId="{6892FC56-EBC2-4FA3-A2DF-2119D1EF5406}" id="{9A6D9EC4-7F24-4C17-B257-703AFB6BB9B7}">
    <text>3 sites tested on January 28</text>
  </threadedComment>
  <threadedComment ref="K31" dT="2026-02-26T21:33:55.99" personId="{6892FC56-EBC2-4FA3-A2DF-2119D1EF5406}" id="{1217D65E-7BA1-4B20-998D-C9C7C273A026}">
    <text>3 sites tested on February 26 / 1 on February 27</text>
  </threadedComment>
  <threadedComment ref="H33" dT="2026-02-26T21:23:31.73" personId="{6892FC56-EBC2-4FA3-A2DF-2119D1EF5406}" id="{3A593501-DF72-4A41-A1A3-DACBAB7CAB2D}">
    <text>1461 Blanshard Street / 2261 Keating Cross Road / 2676 Wilfert Road</text>
  </threadedComment>
  <threadedComment ref="N33" dT="2026-03-10T19:02:48.44" personId="{6892FC56-EBC2-4FA3-A2DF-2119D1EF5406}" id="{873E748C-A18E-4FA1-9FD2-E9787958B242}">
    <text>780 Kings Road / 818 Fort Street</text>
  </threadedComment>
  <threadedComment ref="Q33" dT="2026-04-08T19:36:46.17" personId="{6892FC56-EBC2-4FA3-A2DF-2119D1EF5406}" id="{F3564A78-5AA8-4C9A-B81B-679067BBA94E}">
    <text>1180 Fort Street / 780 Kings Road</text>
  </threadedComment>
  <threadedComment ref="H34" dT="2026-02-26T21:23:50.94" personId="{6892FC56-EBC2-4FA3-A2DF-2119D1EF5406}" id="{74E000D0-D430-408C-BA00-26E73B69CA0B}">
    <text>820 Craigflower Road done during service call</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4-29T15:59:15.91" personId="{3FF0B06B-6D44-40C6-B724-E5FE6F209B77}" id="{1B9A1704-0B07-4DB0-B5D7-6F60F52FDB6E}">
    <text>Annual booked May 12</text>
  </threadedComment>
  <threadedComment ref="M3" dT="2025-02-10T19:43:08.33" personId="{6892FC56-EBC2-4FA3-A2DF-2119D1EF5406}" id="{93E680B8-4B1F-4B2C-B53A-9640F3B4914B}">
    <text>Not tested due lack of time</text>
  </threadedComment>
  <threadedComment ref="P3" dT="2025-04-29T20:53:38.94" personId="{3FF0B06B-6D44-40C6-B724-E5FE6F209B77}" id="{15B233F7-76D1-480B-8CC2-45CFAF672B34}">
    <text>Annual booked May 21-22</text>
  </threadedComment>
  <threadedComment ref="Q3" dT="2025-06-05T17:56:54.14" personId="{6892FC56-EBC2-4FA3-A2DF-2119D1EF5406}" id="{DE87104E-5499-4225-ADE0-BF6A3CC8E1DC}">
    <text>Keys with sprinkler company. Not tested</text>
  </threadedComment>
  <threadedComment ref="W3" dT="2025-11-13T17:41:00.80" personId="{6892FC56-EBC2-4FA3-A2DF-2119D1EF5406}" id="{A823E914-A9D5-415E-AC2E-AF4F2160C11C}">
    <text>Not done due lack of techs</text>
  </threadedComment>
  <threadedComment ref="Q4" dT="2025-04-21T21:31:26.97" personId="{3FF0B06B-6D44-40C6-B724-E5FE6F209B77}" id="{B5E2BC2C-38E7-4E8F-9EA0-88321AD4C561}">
    <text>Annual booked June 9</text>
  </threadedComment>
  <threadedComment ref="R4" dT="2025-05-08T22:53:30.01" personId="{6892FC56-EBC2-4FA3-A2DF-2119D1EF5406}" id="{331B6FDF-8C3C-48E1-B0E6-C96736B3CF1F}">
    <text>Not done due lack of time</text>
  </threadedComment>
  <threadedComment ref="S4" dT="2025-05-08T22:53:30.01" personId="{6892FC56-EBC2-4FA3-A2DF-2119D1EF5406}" id="{9455451C-AAB2-4951-B61E-E73907542479}">
    <text>Not done due lack of time</text>
  </threadedComment>
  <threadedComment ref="T6" dT="2025-08-29T16:06:12.51" personId="{3FF0B06B-6D44-40C6-B724-E5FE6F209B77}" id="{943D3365-4288-48C1-9C4D-19D097E8DBA6}">
    <text>Annual booked Sept 29</text>
  </threadedComment>
  <threadedComment ref="N7" dT="2025-03-06T21:00:18.92" personId="{3FF0B06B-6D44-40C6-B724-E5FE6F209B77}" id="{CD4B877B-ECC9-489A-A3BC-3000D6D81AD6}">
    <text>Annual booked March 17</text>
  </threadedComment>
  <threadedComment ref="R8" dT="2025-07-17T16:43:24.36" personId="{6892FC56-EBC2-4FA3-A2DF-2119D1EF5406}" id="{ACD1123A-3124-42C2-89D0-5F5C69C968DE}">
    <text>Not done due lack of time (service call)</text>
  </threadedComment>
  <threadedComment ref="U8" dT="2025-09-11T21:32:44.21" personId="{3FF0B06B-6D44-40C6-B724-E5FE6F209B77}" id="{B07E14E2-A7D8-4A33-9A58-F8D2A330809D}">
    <text>Annual booked October 9</text>
  </threadedComment>
  <threadedComment ref="R9" dT="2025-05-08T22:53:30.01" personId="{6892FC56-EBC2-4FA3-A2DF-2119D1EF5406}" id="{AFBB6D68-8C17-4D72-B17F-EE155A909B15}">
    <text>Not done due lack of time</text>
  </threadedComment>
  <threadedComment ref="T10" dT="2025-07-29T18:42:19.63" personId="{3FF0B06B-6D44-40C6-B724-E5FE6F209B77}" id="{67C4D27F-637E-4483-B6F5-880F3E654CE1}">
    <text>Annual booked Sept 5</text>
  </threadedComment>
  <threadedComment ref="L11" dT="2025-02-12T00:17:24.53" personId="{6892FC56-EBC2-4FA3-A2DF-2119D1EF5406}" id="{9B0B2569-ABBD-48FD-B757-7F9324C3017A}">
    <text xml:space="preserve">Annual and MBT done in January
</text>
  </threadedComment>
  <threadedComment ref="M11" dT="2025-02-12T00:17:19.27" personId="{6892FC56-EBC2-4FA3-A2DF-2119D1EF5406}" id="{F8CD2E06-C55D-4CB3-9E8D-CD80A08A2D29}">
    <text xml:space="preserve">Annual and MBT done in January
</text>
  </threadedComment>
  <threadedComment ref="M12" dT="2025-02-07T22:15:55.46" personId="{3FF0B06B-6D44-40C6-B724-E5FE6F209B77}" id="{DC246110-6E8E-4656-B9CB-76B4E1733919}">
    <text>Annual booked Feb 28</text>
  </threadedComment>
  <threadedComment ref="N12" dT="2025-03-13T18:59:33.27" personId="{6892FC56-EBC2-4FA3-A2DF-2119D1EF5406}" id="{0435E328-B527-4221-8F51-4B00678175EE}">
    <text>Return visit booked March 13</text>
  </threadedComment>
  <threadedComment ref="L14" dT="2025-01-16T18:11:47.93" personId="{6892FC56-EBC2-4FA3-A2DF-2119D1EF5406}" id="{2FDA35AA-E836-48B6-A1D4-573A64760213}">
    <text>Annual booked in December. Test done in December too. Skipped in January</text>
  </threadedComment>
  <threadedComment ref="W14" dT="2025-10-27T15:41:00.97" personId="{3FF0B06B-6D44-40C6-B724-E5FE6F209B77}" id="{080E1CE7-E5DA-4BBC-8FD7-A64CECBAC328}">
    <text>Annual booked Dec 9</text>
  </threadedComment>
  <threadedComment ref="L15" dT="2025-01-16T19:15:16.07" personId="{6892FC56-EBC2-4FA3-A2DF-2119D1EF5406}" id="{5C8596FA-BF0C-4D86-B619-371ABD047A76}">
    <text xml:space="preserve">1005 McKenzie was not tested due to ongoing renovations and asbestos </text>
  </threadedComment>
  <threadedComment ref="M15" dT="2025-01-16T19:15:16.07" personId="{6892FC56-EBC2-4FA3-A2DF-2119D1EF5406}" id="{84BB2311-C905-46DC-A163-3BCF7C687BB7}">
    <text xml:space="preserve">1005 McKenzie was not tested due to ongoing renovations and asbestos </text>
  </threadedComment>
  <threadedComment ref="N15" dT="2025-01-16T19:15:16.07" personId="{6892FC56-EBC2-4FA3-A2DF-2119D1EF5406}" id="{8C9C9CF2-474F-4CC4-BD05-7A316D9382E1}">
    <text>On fire watch</text>
  </threadedComment>
  <threadedComment ref="O15" dT="2025-01-16T19:15:16.07" personId="{6892FC56-EBC2-4FA3-A2DF-2119D1EF5406}" id="{CEA01288-3B3C-4F24-A98C-CEF935EF9B2C}">
    <text>Projects</text>
  </threadedComment>
  <threadedComment ref="P15" dT="2025-01-16T19:15:16.07" personId="{6892FC56-EBC2-4FA3-A2DF-2119D1EF5406}" id="{FD940557-5EAD-49A5-B7D0-DC190C08404F}">
    <text>Projects</text>
  </threadedComment>
  <threadedComment ref="N16" dT="2025-03-05T18:21:59.16" personId="{3FF0B06B-6D44-40C6-B724-E5FE6F209B77}" id="{D3FC0DA1-356B-46B4-9A3F-9AFC0E09F551}">
    <text>Annual booked March 14</text>
  </threadedComment>
  <threadedComment ref="T17" dT="2025-08-25T16:13:55.67" personId="{3FF0B06B-6D44-40C6-B724-E5FE6F209B77}" id="{7E2A392F-E0B9-44A6-B4A5-45BD7B792B4C}">
    <text>Annual booked Sept 12</text>
  </threadedComment>
  <threadedComment ref="L18" dT="2025-01-22T16:58:32.28" personId="{6892FC56-EBC2-4FA3-A2DF-2119D1EF5406}" id="{AB9E3820-DECA-42CF-B7E9-E84D918DD202}">
    <text>Starts in February 2025</text>
  </threadedComment>
  <threadedComment ref="S19" dT="2025-07-24T19:36:15.79" personId="{3FF0B06B-6D44-40C6-B724-E5FE6F209B77}" id="{03265370-0274-4BD3-94E3-E5D8C25BCE27}">
    <text>Annual booked Aug 15</text>
  </threadedComment>
  <threadedComment ref="L20" dT="2025-01-31T19:55:33.06" personId="{6892FC56-EBC2-4FA3-A2DF-2119D1EF5406}" id="{66E11CAA-278E-451E-AAC5-E07F5BE2429A}">
    <text>Annual and MBT done in January</text>
  </threadedComment>
  <threadedComment ref="M20" dT="2025-01-24T22:39:01.57" personId="{3FF0B06B-6D44-40C6-B724-E5FE6F209B77}" id="{73B53E5B-F8D3-498E-A0E7-C74DA955A9A6}">
    <text>Annual booked Jan 30</text>
  </threadedComment>
  <threadedComment ref="P21" dT="2025-05-07T21:29:31.66" personId="{6892FC56-EBC2-4FA3-A2DF-2119D1EF5406}" id="{442E82E7-6718-4765-B2B0-523A59D72E9B}">
    <text>Annual booked May 6</text>
  </threadedComment>
  <threadedComment ref="W21" dT="2025-11-13T17:41:00.80" personId="{6892FC56-EBC2-4FA3-A2DF-2119D1EF5406}" id="{92636780-48DC-42CE-B7C3-DCE4937B1BBE}">
    <text>Not done due lack of techs</text>
  </threadedComment>
  <threadedComment ref="M23" dT="2025-02-03T16:34:02.11" personId="{3FF0B06B-6D44-40C6-B724-E5FE6F209B77}" id="{F3ADA46E-17C6-4E2F-A024-C8A595A505FE}">
    <text>ANNUAL</text>
  </threadedComment>
  <threadedComment ref="M23" dT="2025-02-03T16:34:19.49" personId="{3FF0B06B-6D44-40C6-B724-E5FE6F209B77}" id="{B8084CB9-4218-4495-9901-5AF9C6D208B8}" parentId="{F3ADA46E-17C6-4E2F-A024-C8A595A505FE}">
    <text>Annual booked Feb 26 &amp; 27</text>
  </threadedComment>
  <threadedComment ref="Q23" dT="2025-05-08T22:53:30.01" personId="{6892FC56-EBC2-4FA3-A2DF-2119D1EF5406}" id="{F353FDC8-2E25-4E3E-A86F-3216FFB15722}">
    <text>Not done due lack of time</text>
  </threadedComment>
  <threadedComment ref="R23" dT="2025-05-08T22:53:30.01" personId="{6892FC56-EBC2-4FA3-A2DF-2119D1EF5406}" id="{9CDBE9EC-6D03-44A4-A1B9-8A5119B94026}">
    <text>Not done due lack of time</text>
  </threadedComment>
  <threadedComment ref="U24" dT="2025-08-26T21:42:30.82" personId="{3FF0B06B-6D44-40C6-B724-E5FE6F209B77}" id="{683D07CE-3C6A-4A53-961D-05B12BF56279}">
    <text>Annual booked Oct 7</text>
  </threadedComment>
  <threadedComment ref="P25" dT="2025-05-07T16:00:54.66" personId="{6892FC56-EBC2-4FA3-A2DF-2119D1EF5406}" id="{7C856C75-4BD8-4C45-87CF-101EEA3ADB9A}">
    <text>No access</text>
  </threadedComment>
  <threadedComment ref="P26" dT="2025-05-13T15:42:21.97" personId="{3FF0B06B-6D44-40C6-B724-E5FE6F209B77}" id="{BADA8BBC-35EF-4AE2-8835-819EAC78129E}">
    <text>Annual booked May 14</text>
  </threadedComment>
  <threadedComment ref="U27" dT="2025-09-22T15:46:02.92" personId="{3FF0B06B-6D44-40C6-B724-E5FE6F209B77}" id="{4BE9EF5F-F285-4AC1-8725-8636F626FE70}">
    <text>Annual booked Oct 10</text>
  </threadedComment>
  <threadedComment ref="O28" dT="2025-03-06T00:18:10.24" personId="{3FF0B06B-6D44-40C6-B724-E5FE6F209B77}" id="{CF991B72-DF18-43DD-BC28-80A69A05BFC9}">
    <text>Annual booked March 17</text>
  </threadedComment>
  <threadedComment ref="O29" dT="2025-03-17T16:16:58.09" personId="{3FF0B06B-6D44-40C6-B724-E5FE6F209B77}" id="{0CDDC9EE-114A-4759-83C9-DFA66F4C9C94}">
    <text>Annual booked April 2</text>
  </threadedComment>
  <threadedComment ref="O30" dT="2025-03-25T19:56:47.89" personId="{3FF0B06B-6D44-40C6-B724-E5FE6F209B77}" id="{B7CAFB70-DAD1-477F-ABA7-D4115F02F5CE}">
    <text>Annual booked April 1</text>
  </threadedComment>
  <threadedComment ref="U31" dT="2025-09-04T21:44:08.41" personId="{3FF0B06B-6D44-40C6-B724-E5FE6F209B77}" id="{F61256F8-4567-4CF4-A18B-1F668A9F53D0}">
    <text>Annual booked Oct 8</text>
  </threadedComment>
  <threadedComment ref="R32" dT="2025-06-09T16:06:01.86" personId="{3FF0B06B-6D44-40C6-B724-E5FE6F209B77}" id="{CF404AD1-2F78-4497-A0D0-F66410B20B18}">
    <text>Annual booked July 8</text>
  </threadedComment>
  <threadedComment ref="U32" dT="2025-10-07T20:15:22.43" personId="{6892FC56-EBC2-4FA3-A2DF-2119D1EF5406}" id="{F22227A3-5018-484B-A499-5AD18CB61D8B}">
    <text>Skipped due panel replacement</text>
  </threadedComment>
  <threadedComment ref="P33" dT="2025-04-17T16:58:20.10" personId="{3FF0B06B-6D44-40C6-B724-E5FE6F209B77}" id="{2031BC95-4775-4573-8145-6FC50961BE56}">
    <text>Annual booked April 24</text>
  </threadedComment>
  <threadedComment ref="V33" dT="2025-09-19T23:11:14.66" personId="{3FF0B06B-6D44-40C6-B724-E5FE6F209B77}" id="{AFE32A6E-FAAC-40F8-A1F1-354CB926AD0F}">
    <text>Annual booked November 7</text>
  </threadedComment>
  <threadedComment ref="R36" dT="2025-06-19T18:07:25.18" personId="{3FF0B06B-6D44-40C6-B724-E5FE6F209B77}" id="{20A0E187-5EF2-498F-9350-1F51E975DB5B}">
    <text>Annual booked July 23</text>
  </threadedComment>
  <threadedComment ref="U36" dT="2025-10-22T18:03:51.21" personId="{6892FC56-EBC2-4FA3-A2DF-2119D1EF5406}" id="{9AD87E02-F2B5-4E7E-A7DC-5F1E517E0EFF}">
    <text>No Access Road Closed</text>
  </threadedComment>
  <threadedComment ref="L38" dT="2025-03-04T00:08:54.34" personId="{6892FC56-EBC2-4FA3-A2DF-2119D1EF5406}" id="{A41465B2-373B-4719-A58D-5A5F227CA734}">
    <text>No Access</text>
  </threadedComment>
  <threadedComment ref="N38" dT="2025-03-04T00:08:47.02" personId="{6892FC56-EBC2-4FA3-A2DF-2119D1EF5406}" id="{8AD06A78-E343-4A6B-B0B5-595635D54041}">
    <text>Monitoring issues</text>
  </threadedComment>
  <threadedComment ref="O38" dT="2025-03-27T17:37:33.66" personId="{3FF0B06B-6D44-40C6-B724-E5FE6F209B77}" id="{F49272F0-42B5-4568-B7AD-596178F05E82}">
    <text>Annual booked April 10</text>
  </threadedComment>
  <threadedComment ref="P38" dT="2025-03-04T00:08:47.02" personId="{6892FC56-EBC2-4FA3-A2DF-2119D1EF5406}" id="{DEE138E5-8F42-4705-913F-B70BE03F2777}">
    <text>Monitoring issues</text>
  </threadedComment>
  <threadedComment ref="Q38" dT="2025-03-04T00:08:47.02" personId="{6892FC56-EBC2-4FA3-A2DF-2119D1EF5406}" id="{63776249-4094-4463-B29D-5894C85B94B3}">
    <text>Monitoring issues</text>
  </threadedComment>
  <threadedComment ref="R38" dT="2025-03-04T00:08:47.02" personId="{6892FC56-EBC2-4FA3-A2DF-2119D1EF5406}" id="{C5569D7A-764F-4813-83CE-F773DD565BBC}">
    <text>Monitoring issues</text>
  </threadedComment>
  <threadedComment ref="T39" dT="2025-07-23T19:43:47.07" personId="{3FF0B06B-6D44-40C6-B724-E5FE6F209B77}" id="{9F616BA2-81ED-4911-81CF-31BE2E818C9A}">
    <text>Annual booked September 10 - 11</text>
  </threadedComment>
  <threadedComment ref="R40" dT="2025-06-19T18:08:19.66" personId="{3FF0B06B-6D44-40C6-B724-E5FE6F209B77}" id="{EE9A307D-D382-448C-8DE0-B3680F5A5877}">
    <text>Annual booked July 24</text>
  </threadedComment>
  <threadedComment ref="U40" dT="2025-10-22T18:03:51.21" personId="{6892FC56-EBC2-4FA3-A2DF-2119D1EF5406}" id="{B67C0643-AAD5-4942-AC02-FEFAEDD1E08E}">
    <text>No Access Road Closed</text>
  </threadedComment>
  <threadedComment ref="W41" dT="2025-10-15T22:29:18.38" personId="{3FF0B06B-6D44-40C6-B724-E5FE6F209B77}" id="{148BAF40-2742-42FE-997E-BF2E88455B94}">
    <text>Annual booked Dec 16-17</text>
  </threadedComment>
  <threadedComment ref="S42" dT="2025-07-02T16:20:38.87" personId="{3FF0B06B-6D44-40C6-B724-E5FE6F209B77}" id="{87EEE1A5-75A8-4C8B-82B0-95E2C48295D6}">
    <text>Annual booked Aug 25</text>
  </threadedComment>
  <threadedComment ref="W43" dT="2025-10-15T22:29:18.38" personId="{3FF0B06B-6D44-40C6-B724-E5FE6F209B77}" id="{94273AE6-422F-4653-BCE0-6949F0FCC54D}">
    <text>Annual booked Dec 16-17</text>
  </threadedComment>
  <threadedComment ref="O44" dT="2025-04-02T19:51:03.37" personId="{3FF0B06B-6D44-40C6-B724-E5FE6F209B77}" id="{16FFB9AF-3884-4C40-A78D-E88EDCA501DE}">
    <text>Annual booked April 16</text>
  </threadedComment>
  <threadedComment ref="P45" dT="2025-04-09T23:23:38.92" personId="{3FF0B06B-6D44-40C6-B724-E5FE6F209B77}" id="{3B6CD753-EC9F-4045-9536-D6668239B81D}">
    <text>Annual booked May 22</text>
  </threadedComment>
  <threadedComment ref="T49" dT="2025-09-03T22:39:07.64" personId="{3FF0B06B-6D44-40C6-B724-E5FE6F209B77}" id="{108885C6-D984-40D5-AB67-773FBEB2B42E}">
    <text>Annual booked Sept 22</text>
  </threadedComment>
  <threadedComment ref="M50" dT="2025-02-10T19:43:08.33" personId="{6892FC56-EBC2-4FA3-A2DF-2119D1EF5406}" id="{18215C27-5373-4725-BB88-9F5841263EF5}">
    <text>Not tested due lack of time</text>
  </threadedComment>
  <threadedComment ref="R50" dT="2025-07-07T21:56:55.29" personId="{3FF0B06B-6D44-40C6-B724-E5FE6F209B77}" id="{79518481-FAA7-46B3-B39E-EED9FE0A6BBB}">
    <text>Annual booked July 23-25</text>
  </threadedComment>
  <threadedComment ref="S50" dT="2025-07-07T21:56:55.29" personId="{3FF0B06B-6D44-40C6-B724-E5FE6F209B77}" id="{E029944F-E4C3-4B30-99A2-145894C5F832}">
    <text>Annual booked July 23-25</text>
  </threadedComment>
  <threadedComment ref="W50" dT="2025-11-13T17:41:00.80" personId="{6892FC56-EBC2-4FA3-A2DF-2119D1EF5406}" id="{6B2A4CF8-50E6-4000-8DDD-23E73C3460B1}">
    <text>Not done due lack of techs</text>
  </threadedComment>
  <threadedComment ref="N51" dT="2025-02-19T22:20:36.18" personId="{3FF0B06B-6D44-40C6-B724-E5FE6F209B77}" id="{4BDE2E1F-C02E-41C4-B36A-80174EB640E6}">
    <text>Annual booked March 11</text>
  </threadedComment>
  <threadedComment ref="O51" dT="2025-04-14T20:19:01.95" personId="{6892FC56-EBC2-4FA3-A2DF-2119D1EF5406}" id="{C294163E-54A9-417C-8D2B-5ADB37B668CB}">
    <text>Cancelled due lack of techs</text>
  </threadedComment>
  <threadedComment ref="U52" dT="2025-10-15T16:59:19.50" personId="{3FF0B06B-6D44-40C6-B724-E5FE6F209B77}" id="{F8E9A08F-A663-402B-B328-022422FFAA2B}">
    <text>Annual booked Oct 31</text>
  </threadedComment>
  <threadedComment ref="V52" dT="2025-10-15T16:59:19.50" personId="{3FF0B06B-6D44-40C6-B724-E5FE6F209B77}" id="{50745E25-86BD-472C-97CD-CFA17189D988}">
    <text>Annual booked Oct 31</text>
  </threadedComment>
  <threadedComment ref="T54" dT="2025-08-27T16:53:30.00" personId="{3FF0B06B-6D44-40C6-B724-E5FE6F209B77}" id="{9DED6288-65B8-4572-832C-DB6C511E84E7}">
    <text>Annual booked Sept 24</text>
  </threadedComment>
  <threadedComment ref="U55" dT="2025-10-07T19:23:52.33" personId="{6892FC56-EBC2-4FA3-A2DF-2119D1EF5406}" id="{CA2255FD-3278-4C44-AC43-3DA0B4ACE23B}">
    <text>Panel has been upgraded. Need to moved to a different route ( this is a Pac Pro route)</text>
  </threadedComment>
  <threadedComment ref="T56" dT="2025-08-12T22:56:05.37" personId="{3FF0B06B-6D44-40C6-B724-E5FE6F209B77}" id="{0116A829-7D48-4B55-AE79-0F819263220B}">
    <text>Annual booked Sept 16 and 17</text>
  </threadedComment>
  <threadedComment ref="U57" dT="2025-10-02T16:51:51.35" personId="{3FF0B06B-6D44-40C6-B724-E5FE6F209B77}" id="{D3F7F35C-71BE-4D10-8E0B-5E949B246CA6}">
    <text>Annual booked October 28</text>
  </threadedComment>
  <threadedComment ref="P58" dT="2025-05-12T18:21:49.60" personId="{3FF0B06B-6D44-40C6-B724-E5FE6F209B77}" id="{B0A4A897-0AA0-4173-A542-61FC7FEDDD6D}">
    <text>Annual booked May 28</text>
  </threadedComment>
  <threadedComment ref="L60" dT="2025-02-10T19:43:08.33" personId="{6892FC56-EBC2-4FA3-A2DF-2119D1EF5406}" id="{5D3CAE2A-2417-46B7-8B7E-74D8C92799E6}">
    <text>Starts in April</text>
  </threadedComment>
  <threadedComment ref="M60" dT="2025-02-10T19:43:08.33" personId="{6892FC56-EBC2-4FA3-A2DF-2119D1EF5406}" id="{C6DC973B-C238-425E-B5B5-D45F5EFB281B}">
    <text>Starts in April</text>
  </threadedComment>
  <threadedComment ref="N60" dT="2025-02-10T19:43:08.33" personId="{6892FC56-EBC2-4FA3-A2DF-2119D1EF5406}" id="{1A1E1970-28D2-4C7D-A393-DB7C4ED6FCFE}">
    <text>Starts in April</text>
  </threadedComment>
  <threadedComment ref="O60" dT="2025-04-04T22:52:01.83" personId="{6892FC56-EBC2-4FA3-A2DF-2119D1EF5406}" id="{C0107C5E-9815-483F-A6B4-D4E7755ED6A3}">
    <text>Skipped. No available time to post notices.</text>
  </threadedComment>
  <threadedComment ref="Q60" dT="2025-05-02T15:45:29.26" personId="{6892FC56-EBC2-4FA3-A2DF-2119D1EF5406}" id="{21D27665-A485-4760-B426-F693AF401D09}">
    <text>Not done due lack of time</text>
  </threadedComment>
  <threadedComment ref="M61" dT="2025-02-10T19:43:08.33" personId="{6892FC56-EBC2-4FA3-A2DF-2119D1EF5406}" id="{35C39F7B-319B-434B-B940-C4F014CA5BFE}">
    <text>Not tested due lack of time</text>
  </threadedComment>
  <threadedComment ref="R61" dT="2025-07-07T21:56:55.29" personId="{3FF0B06B-6D44-40C6-B724-E5FE6F209B77}" id="{421C4FCC-FE5D-4088-9893-D0898E320AB5}">
    <text>Annual booked July 21-22</text>
  </threadedComment>
  <threadedComment ref="S61" dT="2025-07-07T21:56:55.29" personId="{3FF0B06B-6D44-40C6-B724-E5FE6F209B77}" id="{F80CFE54-89C3-48D7-9118-766A0477CEDE}">
    <text>Annual booked July 21-22</text>
  </threadedComment>
  <threadedComment ref="W61" dT="2025-11-13T17:41:00.80" personId="{6892FC56-EBC2-4FA3-A2DF-2119D1EF5406}" id="{F9BF06BC-7569-4020-81F6-2A27142693E2}">
    <text>Not done due lack of techs</text>
  </threadedComment>
  <threadedComment ref="Q63" dT="2025-07-08T19:02:44.71" personId="{6892FC56-EBC2-4FA3-A2DF-2119D1EF5406}" id="{729AC5C4-9CE1-467B-B60D-5B551D3AC8ED}">
    <text>Monitoring issues. Take more then 15 minutes to put on test</text>
  </threadedComment>
  <threadedComment ref="R63" dT="2025-07-08T19:02:44.71" personId="{6892FC56-EBC2-4FA3-A2DF-2119D1EF5406}" id="{DCCACE0A-9E9C-4948-8FDB-265030126E14}">
    <text>Monitoring issues. Take more then 15 minutes to put on test</text>
  </threadedComment>
  <threadedComment ref="W63" dT="2025-11-07T21:50:52.14" personId="{3FF0B06B-6D44-40C6-B724-E5FE6F209B77}" id="{1D2CFB4F-89FA-4DB3-A8B3-087A29AB2F3D}">
    <text>Annual booked December 2-4</text>
  </threadedComment>
  <threadedComment ref="U64" dT="2025-09-29T19:59:13.23" personId="{3FF0B06B-6D44-40C6-B724-E5FE6F209B77}" id="{E4FB01AF-8512-468A-A6BC-8C8197475DEA}">
    <text>Annual booked Oct 17</text>
  </threadedComment>
  <threadedComment ref="O65" dT="2025-03-05T17:06:40.42" personId="{3FF0B06B-6D44-40C6-B724-E5FE6F209B77}" id="{99B1BC0D-CF96-43B3-8BA6-2CC7DAF7E31E}">
    <text>Annual booked March 17</text>
  </threadedComment>
  <threadedComment ref="V66" dT="2025-09-02T17:23:02.37" personId="{3FF0B06B-6D44-40C6-B724-E5FE6F209B77}" id="{FFE02641-467E-4F5C-8A59-47B587669BA0}">
    <text>Annual booked November 24-25</text>
  </threadedComment>
  <threadedComment ref="R67" dT="2025-07-10T18:49:00.82" personId="{3FF0B06B-6D44-40C6-B724-E5FE6F209B77}" id="{48619509-A74F-4798-822D-7EB8CC6749AC}">
    <text>Annual booked July 30</text>
  </threadedComment>
  <threadedComment ref="S67" dT="2025-07-10T18:49:00.82" personId="{3FF0B06B-6D44-40C6-B724-E5FE6F209B77}" id="{9B607098-29BF-4D8D-8091-B17D97D7D632}">
    <text>Annual booked July 30</text>
  </threadedComment>
  <threadedComment ref="V68" dT="2025-09-02T17:23:02.37" personId="{3FF0B06B-6D44-40C6-B724-E5FE6F209B77}" id="{D24DF5B3-8396-49B0-9309-CB5BFB5BD40B}">
    <text>Annual booked November 26-27</text>
  </threadedComment>
  <threadedComment ref="T69" dT="2025-07-29T22:26:06.97" personId="{3FF0B06B-6D44-40C6-B724-E5FE6F209B77}" id="{9C19362F-69A8-4613-ACFD-EC8E5AB1AFB5}">
    <text>Annual booked Sept 23-25</text>
  </threadedComment>
  <threadedComment ref="V69" dT="2025-11-13T17:41:00.80" personId="{6892FC56-EBC2-4FA3-A2DF-2119D1EF5406}" id="{BB988872-4F4C-46C6-8D5D-8FD5DA0FCF72}">
    <text>Not done due lack of techs</text>
  </threadedComment>
  <threadedComment ref="N70" dT="2025-03-10T19:53:39.98" personId="{3FF0B06B-6D44-40C6-B724-E5FE6F209B77}" id="{6AFF6C1F-5CCF-40DB-BC53-E8C62511F4A5}">
    <text>Annual booked March 25</text>
  </threadedComment>
  <threadedComment ref="U71" dT="2025-08-25T18:04:42.34" personId="{3FF0B06B-6D44-40C6-B724-E5FE6F209B77}" id="{77AF6B63-9E9D-44CE-9E4E-3131BF192B08}">
    <text>Annual booked October 2 &amp; 3</text>
  </threadedComment>
  <threadedComment ref="B73" dT="2024-11-05T16:59:56.13" personId="{1A284580-F2B6-4554-A780-C3C0B3AF6C04}" id="{4C0596AC-6599-4416-BF3C-077CAD7A65B5}">
    <text>Managed by Colliers as of November 1, 2024</text>
  </threadedComment>
  <threadedComment ref="Q73" dT="2025-05-02T15:45:29.26" personId="{6892FC56-EBC2-4FA3-A2DF-2119D1EF5406}" id="{0463CBA3-7E3A-4899-8846-84103FA1C084}">
    <text>Not done due lack of time</text>
  </threadedComment>
  <threadedComment ref="R73" dT="2025-05-02T15:45:29.26" personId="{6892FC56-EBC2-4FA3-A2DF-2119D1EF5406}" id="{457FF2AC-2FC5-4CA8-80CA-F37A9355B31B}">
    <text>Not done due lack of time</text>
  </threadedComment>
  <threadedComment ref="T73" dT="2025-05-02T15:45:29.26" personId="{6892FC56-EBC2-4FA3-A2DF-2119D1EF5406}" id="{91657BB5-889D-4555-95A6-7844539C1E91}">
    <text>Not done due lack of time</text>
  </threadedComment>
  <threadedComment ref="U73" dT="2025-05-02T15:45:29.26" personId="{6892FC56-EBC2-4FA3-A2DF-2119D1EF5406}" id="{0D8917D2-E694-4244-B804-C395B0ADAAEE}">
    <text>Not done due lack of time</text>
  </threadedComment>
  <threadedComment ref="V73" dT="2025-10-01T21:41:16.36" personId="{3FF0B06B-6D44-40C6-B724-E5FE6F209B77}" id="{C307B5E8-5BA3-4B0D-976E-9B95C6C3D790}">
    <text>Annual booked November 14</text>
  </threadedComment>
  <threadedComment ref="V74" dT="2025-09-18T17:58:58.79" personId="{3FF0B06B-6D44-40C6-B724-E5FE6F209B77}" id="{5B079811-48D6-4A01-BDF3-408EBA1DDBBA}">
    <text>Annual booked Nov 3</text>
  </threadedComment>
  <threadedComment ref="N75" dT="2025-02-18T18:28:51.62" personId="{3FF0B06B-6D44-40C6-B724-E5FE6F209B77}" id="{5F965D71-0E21-4B15-8DA5-21DD76378259}">
    <text>Annual booked March 27</text>
  </threadedComment>
  <threadedComment ref="S76" dT="2025-08-15T16:09:01.93" personId="{6892FC56-EBC2-4FA3-A2DF-2119D1EF5406}" id="{07143CD9-26C9-4224-94DC-AF822FA6C723}">
    <text>Panel replacement</text>
  </threadedComment>
  <threadedComment ref="W76" dT="2025-12-09T23:09:51.05" personId="{6892FC56-EBC2-4FA3-A2DF-2119D1EF5406}" id="{9A8F1F95-9128-4992-8A48-34F1A0439AAF}">
    <text xml:space="preserve">Tested on Route 18 in December
</text>
  </threadedComment>
  <threadedComment ref="P77" dT="2025-05-08T22:49:03.52" personId="{6892FC56-EBC2-4FA3-A2DF-2119D1EF5406}" id="{3FE28F15-2B9B-4DA6-8943-4F77B68FF423}">
    <text>Cancelled</text>
  </threadedComment>
  <threadedComment ref="O79" dT="2025-04-10T22:15:14.65" personId="{3FF0B06B-6D44-40C6-B724-E5FE6F209B77}" id="{33EC850D-8D8E-4556-A409-750CFC2A5C81}">
    <text>Annual booked April 29</text>
  </threadedComment>
  <threadedComment ref="P79" dT="2025-05-08T16:32:35.35" personId="{6892FC56-EBC2-4FA3-A2DF-2119D1EF5406}" id="{4889F8FE-8A30-45F3-BD14-C47B7240FD55}">
    <text>Annual booked April 29</text>
  </threadedComment>
  <threadedComment ref="O80" dT="2025-04-04T21:23:18.73" personId="{6892FC56-EBC2-4FA3-A2DF-2119D1EF5406}" id="{7018D4E1-D822-41A8-94A5-132903914A03}">
    <text xml:space="preserve">Skipped due unsafe conditions </text>
  </threadedComment>
  <threadedComment ref="R80" dT="2025-06-19T16:51:37.88" personId="{3FF0B06B-6D44-40C6-B724-E5FE6F209B77}" id="{404F8813-CB83-4F82-AC58-B3F15694A04E}">
    <text>Annual booked July 25</text>
  </threadedComment>
  <threadedComment ref="V80" dT="2025-11-07T19:42:21.26" personId="{6892FC56-EBC2-4FA3-A2DF-2119D1EF5406}" id="{066CC514-FE60-4B3E-A178-85F15870DE1E}">
    <text>Not tested by lack of monitoring password</text>
  </threadedComment>
  <threadedComment ref="T81" dT="2025-08-08T19:26:38.96" personId="{3FF0B06B-6D44-40C6-B724-E5FE6F209B77}" id="{53E5CC66-762A-40E5-82F9-584916708E3F}">
    <text>Annual booked September 8</text>
  </threadedComment>
  <threadedComment ref="P82" dT="2025-05-07T19:52:50.11" personId="{6892FC56-EBC2-4FA3-A2DF-2119D1EF5406}" id="{291DBED7-AFAB-420C-BA8D-7553340894B6}">
    <text>Skipped due verification</text>
  </threadedComment>
  <threadedComment ref="Q82" dT="2025-05-07T19:52:50.11" personId="{6892FC56-EBC2-4FA3-A2DF-2119D1EF5406}" id="{BB9F55EC-0ECB-4863-AC98-6FDB114E41DB}">
    <text>Skipped due verification</text>
  </threadedComment>
  <threadedComment ref="R82" dT="2025-05-07T19:52:50.11" personId="{6892FC56-EBC2-4FA3-A2DF-2119D1EF5406}" id="{9C6ECDB4-0775-40A4-85AE-65441EA5DF56}">
    <text>Skipped due verification</text>
  </threadedComment>
  <threadedComment ref="S82" dT="2025-05-07T19:52:50.11" personId="{6892FC56-EBC2-4FA3-A2DF-2119D1EF5406}" id="{E1A0A77E-54D8-40DF-99C8-D0ED69414B9C}">
    <text>Skipped due verification</text>
  </threadedComment>
  <threadedComment ref="L83" dT="2025-02-13T23:28:18.85" personId="{6892FC56-EBC2-4FA3-A2DF-2119D1EF5406}" id="{2CD7918D-BC22-4B4C-970A-D8D93E53B4A2}">
    <text xml:space="preserve">Starting in July 2025
</text>
  </threadedComment>
  <threadedComment ref="M83" dT="2025-02-13T23:28:18.85" personId="{6892FC56-EBC2-4FA3-A2DF-2119D1EF5406}" id="{02B01337-4AC7-470A-999C-C6E17355A91A}">
    <text xml:space="preserve">Starting in July 2025
</text>
  </threadedComment>
  <threadedComment ref="N83" dT="2025-02-13T23:28:18.85" personId="{6892FC56-EBC2-4FA3-A2DF-2119D1EF5406}" id="{15A1681A-0DBF-4105-91FB-80409EFF8660}">
    <text xml:space="preserve">Starting in July 2025
</text>
  </threadedComment>
  <threadedComment ref="O83" dT="2025-02-13T23:28:18.85" personId="{6892FC56-EBC2-4FA3-A2DF-2119D1EF5406}" id="{EAA79D06-A8B4-486A-9AD0-256F622B0FBE}">
    <text xml:space="preserve">Starting in July 2025
</text>
  </threadedComment>
  <threadedComment ref="P83" dT="2025-02-13T23:28:18.85" personId="{6892FC56-EBC2-4FA3-A2DF-2119D1EF5406}" id="{D38B5FF6-EE56-4C31-BD8C-B0E35327CF3E}">
    <text xml:space="preserve">Starting in July 2025
</text>
  </threadedComment>
  <threadedComment ref="Q83" dT="2025-02-13T23:28:18.85" personId="{6892FC56-EBC2-4FA3-A2DF-2119D1EF5406}" id="{1FD7FCB6-D763-41CA-92D4-A8E46CB1CD69}">
    <text xml:space="preserve">Starting in July 2025
</text>
  </threadedComment>
  <threadedComment ref="R84" dT="2025-07-07T19:41:19.72" personId="{3FF0B06B-6D44-40C6-B724-E5FE6F209B77}" id="{7DCA2BB9-61EC-48A0-940A-2524D8254371}">
    <text>Annual booked July 17</text>
  </threadedComment>
  <threadedComment ref="S84" dT="2025-07-07T19:41:19.72" personId="{3FF0B06B-6D44-40C6-B724-E5FE6F209B77}" id="{1514D7FB-5096-4B9A-AF3C-51F0A6744460}">
    <text>Annual booked July 17</text>
  </threadedComment>
  <threadedComment ref="R85" dT="2025-07-07T15:51:12.58" personId="{3FF0B06B-6D44-40C6-B724-E5FE6F209B77}" id="{4B6AF28A-B4E5-4C4D-9A62-E8CC11F99743}">
    <text>Annual booked July 28</text>
  </threadedComment>
  <threadedComment ref="L86" dT="2025-01-30T22:05:05.16" personId="{6892FC56-EBC2-4FA3-A2DF-2119D1EF5406}" id="{B14B489F-3C57-47AB-9B53-28F60A0EB6D3}">
    <text>Annual booked Jan 30 (MBT done in January)</text>
  </threadedComment>
  <threadedComment ref="M86" dT="2025-01-30T22:04:32.58" personId="{6892FC56-EBC2-4FA3-A2DF-2119D1EF5406}" id="{301A391C-2C07-496F-9523-BD5F68052CA4}">
    <text xml:space="preserve">Annual booked Jan 30 (MBT done in January)
</text>
  </threadedComment>
  <threadedComment ref="T87" dT="2025-09-03T15:38:04.36" personId="{3FF0B06B-6D44-40C6-B724-E5FE6F209B77}" id="{CF0B14C9-652C-4816-8462-B9B73E5D6D12}">
    <text>Annual booked Sept 25</text>
  </threadedComment>
  <threadedComment ref="N88" dT="2025-03-06T21:17:19.74" personId="{6892FC56-EBC2-4FA3-A2DF-2119D1EF5406}" id="{F78F882D-A791-4346-95B0-6FA337519052}">
    <text>No Access</text>
  </threadedComment>
  <threadedComment ref="W88" dT="2025-11-13T17:41:00.80" personId="{6892FC56-EBC2-4FA3-A2DF-2119D1EF5406}" id="{F661EF2C-E815-453E-86EA-C216FC791333}">
    <text>Not done due lack of techs</text>
  </threadedComment>
  <threadedComment ref="O89" dT="2025-03-17T15:36:34.07" personId="{3FF0B06B-6D44-40C6-B724-E5FE6F209B77}" id="{F5660CE5-66BD-4F37-957C-1F2F979E82EF}">
    <text>Annual booked March 28</text>
  </threadedComment>
  <threadedComment ref="M91" dT="2025-02-05T23:12:48.03" personId="{3FF0B06B-6D44-40C6-B724-E5FE6F209B77}" id="{D2351286-A357-425C-BBF2-F09F0967D2F9}">
    <text>Annual booked Feb 14</text>
  </threadedComment>
  <threadedComment ref="T92" dT="2025-08-15T18:03:17.94" personId="{3FF0B06B-6D44-40C6-B724-E5FE6F209B77}" id="{1976D8BD-0DF3-426F-ACD9-7066FECD1DFB}">
    <text>Annual booked Sept 11</text>
  </threadedComment>
  <threadedComment ref="O93" dT="2025-03-05T16:42:18.18" personId="{3FF0B06B-6D44-40C6-B724-E5FE6F209B77}" id="{A1B1EEF1-38E0-4B46-B530-D0D9F7055FC0}">
    <text>Annual booked April 1</text>
  </threadedComment>
  <threadedComment ref="W93" dT="2025-11-13T17:41:00.80" personId="{6892FC56-EBC2-4FA3-A2DF-2119D1EF5406}" id="{EFE3562C-6335-4DA8-AC4B-3156F3AD8344}">
    <text>Not done due lack of techs</text>
  </threadedComment>
  <threadedComment ref="R94" dT="2025-06-10T17:47:30.54" personId="{3FF0B06B-6D44-40C6-B724-E5FE6F209B77}" id="{9B2AE645-45A8-465C-AEB5-32649141F3DE}">
    <text>Annual booked July 9</text>
  </threadedComment>
  <threadedComment ref="P95" dT="2025-05-05T17:05:31.41" personId="{3FF0B06B-6D44-40C6-B724-E5FE6F209B77}" id="{C9BCC722-E3C4-40F4-967E-27A55766AF94}">
    <text>Annual booked May 7</text>
  </threadedComment>
  <threadedComment ref="V96" dT="2025-11-13T17:41:00.80" personId="{6892FC56-EBC2-4FA3-A2DF-2119D1EF5406}" id="{334FAF99-01A6-4C1D-AFC6-BDA1D4E0C48C}">
    <text>Not done due lack of techs</text>
  </threadedComment>
  <threadedComment ref="P97" dT="2025-05-16T21:05:14.26" personId="{3FF0B06B-6D44-40C6-B724-E5FE6F209B77}" id="{2E5818E4-ED4E-4575-B5E2-B525E5616E63}">
    <text>Annual booked May 27</text>
  </threadedComment>
  <threadedComment ref="P98" dT="2025-03-27T16:43:01.78" personId="{3FF0B06B-6D44-40C6-B724-E5FE6F209B77}" id="{53C06A2F-AFFA-4581-8821-E3E36A45FD4C}">
    <text>Annual booked May 12</text>
  </threadedComment>
  <threadedComment ref="R98" dT="2025-05-02T15:45:29.26" personId="{6892FC56-EBC2-4FA3-A2DF-2119D1EF5406}" id="{0AF300BB-9124-490F-85FA-3ABC6F4DB06B}">
    <text>Not done due lack of time</text>
  </threadedComment>
  <threadedComment ref="M99" dT="2025-01-31T21:04:51.51" personId="{3FF0B06B-6D44-40C6-B724-E5FE6F209B77}" id="{245D9EB9-0982-4690-9ADF-6331BBD0C7D1}">
    <text>Annual booked Feb 5</text>
  </threadedComment>
  <threadedComment ref="R99" dT="2025-07-16T16:21:58.86" personId="{6892FC56-EBC2-4FA3-A2DF-2119D1EF5406}" id="{678B1011-98D6-423F-9579-C3A85A999BCC}">
    <text>No Access</text>
  </threadedComment>
  <threadedComment ref="N100" dT="2025-03-07T17:03:53.42" personId="{3FF0B06B-6D44-40C6-B724-E5FE6F209B77}" id="{6EED13DD-9661-4723-AEE8-DF104C31CA8B}">
    <text>Annual booked March 25</text>
  </threadedComment>
  <threadedComment ref="W100" dT="2025-11-13T17:41:00.80" personId="{6892FC56-EBC2-4FA3-A2DF-2119D1EF5406}" id="{BA09B681-8007-4420-BB6D-9404954E57D7}">
    <text>Not done due lack of techs</text>
  </threadedComment>
  <threadedComment ref="N101" dT="2025-02-26T21:16:38.33" personId="{3FF0B06B-6D44-40C6-B724-E5FE6F209B77}" id="{21B48E85-8426-4922-832A-2FE295D6F678}">
    <text>Annual booked March 24</text>
  </threadedComment>
  <threadedComment ref="O101" dT="2025-04-03T22:51:09.56" personId="{6892FC56-EBC2-4FA3-A2DF-2119D1EF5406}" id="{FC8AE6A5-6FC9-4204-9ABC-4D881346EABE}">
    <text>Annual done very recently - skip</text>
  </threadedComment>
  <threadedComment ref="P101" dT="2025-05-08T22:53:30.01" personId="{6892FC56-EBC2-4FA3-A2DF-2119D1EF5406}" id="{08876096-0705-4585-ABCE-039B97BFCDC8}">
    <text>Not done due lack of time</text>
  </threadedComment>
  <threadedComment ref="Q101" dT="2025-05-08T22:53:30.01" personId="{6892FC56-EBC2-4FA3-A2DF-2119D1EF5406}" id="{320C1270-164D-4D46-A786-54055651C84F}">
    <text>Not done due lack of time</text>
  </threadedComment>
  <threadedComment ref="O102" dT="2025-04-09T17:48:30.91" personId="{6892FC56-EBC2-4FA3-A2DF-2119D1EF5406}" id="{77313844-3B56-4AC3-A670-B92B98F3E7C8}">
    <text>Site changed alarm system. Not able to put system on test.</text>
  </threadedComment>
  <threadedComment ref="T102" dT="2025-07-15T15:57:07.58" personId="{3FF0B06B-6D44-40C6-B724-E5FE6F209B77}" id="{ED89C47D-6F9A-4D13-B741-35AF63D97197}">
    <text>Annual booked September 11</text>
  </threadedComment>
  <threadedComment ref="V103" dT="2025-10-24T19:40:57.72" personId="{3FF0B06B-6D44-40C6-B724-E5FE6F209B77}" id="{86803A79-0AB5-419E-80D0-48DACBD3C5A2}">
    <text>Annual booked Nov 18</text>
  </threadedComment>
  <threadedComment ref="V104" dT="2025-11-13T17:41:00.80" personId="{6892FC56-EBC2-4FA3-A2DF-2119D1EF5406}" id="{C6F834E0-261B-48C8-B893-E932AC8303E3}">
    <text>Not done due lack of techs</text>
  </threadedComment>
  <threadedComment ref="V105" dT="2025-11-13T17:41:00.80" personId="{6892FC56-EBC2-4FA3-A2DF-2119D1EF5406}" id="{73F2CC67-207D-45C2-A6AA-4FE519904515}">
    <text>Not done due lack of techs</text>
  </threadedComment>
  <threadedComment ref="O106" dT="2025-03-27T16:11:16.30" personId="{3FF0B06B-6D44-40C6-B724-E5FE6F209B77}" id="{0FB761CA-B318-4F7D-BADA-8D790EFC37B7}">
    <text>Annual booked April 15</text>
  </threadedComment>
  <threadedComment ref="O107" dT="2025-03-12T23:11:19.53" personId="{3FF0B06B-6D44-40C6-B724-E5FE6F209B77}" id="{47CAB8A9-A65F-4527-B493-AA28291A0C9E}">
    <text>Annual booked April 15</text>
  </threadedComment>
  <threadedComment ref="L108" dT="2025-01-22T16:58:32.28" personId="{6892FC56-EBC2-4FA3-A2DF-2119D1EF5406}" id="{1162399D-D035-4D9A-A76C-61F7F9CE80EA}">
    <text>Starts in February 2025</text>
  </threadedComment>
  <threadedComment ref="P108" dT="2025-05-08T22:53:30.01" personId="{6892FC56-EBC2-4FA3-A2DF-2119D1EF5406}" id="{5332E488-A37A-4E51-8BBB-6C61566F9C9A}">
    <text>Not done due lack of time</text>
  </threadedComment>
  <threadedComment ref="R108" dT="2025-05-08T22:53:30.01" personId="{6892FC56-EBC2-4FA3-A2DF-2119D1EF5406}" id="{8F73F928-0A98-48A9-99B6-94A1830AF28D}">
    <text>Not done due lack of time</text>
  </threadedComment>
  <threadedComment ref="S108" dT="2025-08-07T18:03:27.95" personId="{6892FC56-EBC2-4FA3-A2DF-2119D1EF5406}" id="{C7BA9F95-05EB-40AD-A4D7-0DCA7FE0E921}">
    <text xml:space="preserve">No keys. </text>
  </threadedComment>
  <threadedComment ref="Q109" dT="2025-05-02T15:45:29.26" personId="{6892FC56-EBC2-4FA3-A2DF-2119D1EF5406}" id="{44C0FA27-54F7-4839-8970-82129E3C8B12}">
    <text>Not done due lack of time</text>
  </threadedComment>
  <threadedComment ref="L110" dT="2025-01-16T23:03:50.49" personId="{6892FC56-EBC2-4FA3-A2DF-2119D1EF5406}" id="{D07C7B00-A318-436E-9E68-0C4E69F17837}">
    <text>Skipped in January</text>
  </threadedComment>
  <threadedComment ref="P110" dT="2025-05-02T15:44:32.29" personId="{6892FC56-EBC2-4FA3-A2DF-2119D1EF5406}" id="{6C166E7E-A044-4EE1-B31A-687B52E61700}">
    <text>Building recently switched property management</text>
  </threadedComment>
  <threadedComment ref="P110" dT="2025-05-23T22:39:40.30" personId="{1A284580-F2B6-4554-A780-C3C0B3AF6C04}" id="{1E507AC3-FAD1-4E8C-A526-F1521FB11486}" parentId="{6C166E7E-A044-4EE1-B31A-687B52E61700}">
    <text>Switched to South Island effective April 1/25</text>
  </threadedComment>
  <threadedComment ref="V110" dT="2025-09-18T19:54:45.89" personId="{3FF0B06B-6D44-40C6-B724-E5FE6F209B77}" id="{F8E98026-A7D0-43BF-A242-9BE5200286DB}">
    <text>Annual booked November 4</text>
  </threadedComment>
  <threadedComment ref="O111" dT="2025-04-08T17:35:58.00" personId="{6892FC56-EBC2-4FA3-A2DF-2119D1EF5406}" id="{6B563A1B-32E4-4E37-B739-9A4C8C719F9A}">
    <text>No Access</text>
  </threadedComment>
  <threadedComment ref="U111" dT="2025-09-26T21:30:49.24" personId="{3FF0B06B-6D44-40C6-B724-E5FE6F209B77}" id="{BCACDF53-5051-48E8-BB7E-87540E9FE590}">
    <text>Annual booked Oct 30</text>
  </threadedComment>
  <threadedComment ref="U112" dT="2025-09-25T22:30:37.34" personId="{3FF0B06B-6D44-40C6-B724-E5FE6F209B77}" id="{785AD9DB-CCEF-4C73-A9BD-C7A3F3496174}">
    <text>Annual booked Oct 15</text>
  </threadedComment>
  <threadedComment ref="S113" dT="2025-07-08T19:17:00.72" personId="{3FF0B06B-6D44-40C6-B724-E5FE6F209B77}" id="{B92D90C8-117F-4FA3-AD80-7D5753744F42}">
    <text>Annual booked August 18</text>
  </threadedComment>
  <threadedComment ref="S114" dT="2025-08-08T20:47:35.16" personId="{6892FC56-EBC2-4FA3-A2DF-2119D1EF5406}" id="{8CF46B72-49DA-49D4-B9AC-33CCACAEE458}">
    <text>No Access</text>
  </threadedComment>
  <threadedComment ref="T114" dT="2025-08-08T20:47:35.16" personId="{6892FC56-EBC2-4FA3-A2DF-2119D1EF5406}" id="{69183730-0CD5-4F3C-9E01-2A298A877426}">
    <text>No Access</text>
  </threadedComment>
  <threadedComment ref="P115" dT="2025-04-22T17:58:56.51" personId="{3FF0B06B-6D44-40C6-B724-E5FE6F209B77}" id="{2DBF2807-0864-4BD3-980C-4A1C47AD5440}">
    <text>Annual booked May 16</text>
  </threadedComment>
  <threadedComment ref="W115" dT="2025-11-13T17:41:00.80" personId="{6892FC56-EBC2-4FA3-A2DF-2119D1EF5406}" id="{3D8183AF-5A26-4AE1-A195-95C8042B2410}">
    <text>Not done due lack of techs</text>
  </threadedComment>
  <threadedComment ref="O116" dT="2025-03-31T18:00:04.14" personId="{3FF0B06B-6D44-40C6-B724-E5FE6F209B77}" id="{2049CC6D-D7CA-4B86-8CD6-8D4A000F29DB}">
    <text>Annual booked April 9</text>
  </threadedComment>
  <threadedComment ref="N118" dT="2025-02-06T18:28:15.50" personId="{3FF0B06B-6D44-40C6-B724-E5FE6F209B77}" id="{02C4E73A-78F6-4442-A329-F15A1E02A420}">
    <text>Annual booked March 13-14</text>
  </threadedComment>
  <threadedComment ref="M119" dT="2025-01-29T17:09:09.49" personId="{3FF0B06B-6D44-40C6-B724-E5FE6F209B77}" id="{A847D884-7A1A-4906-B877-12AA152EAEA7}">
    <text>Annual booked Feb 21</text>
  </threadedComment>
  <threadedComment ref="N119" dT="2025-03-07T17:16:44.23" personId="{6892FC56-EBC2-4FA3-A2DF-2119D1EF5406}" id="{0BA539DC-0311-4C0E-A25A-9DC18FA649BE}">
    <text>Skipped due to ongoing issues.</text>
  </threadedComment>
  <threadedComment ref="O119" dT="2025-04-02T23:34:37.67" personId="{6892FC56-EBC2-4FA3-A2DF-2119D1EF5406}" id="{3B6AF9C2-12AC-4352-AB74-5236B83D2ADF}">
    <text>Skip - Projects</text>
  </threadedComment>
  <threadedComment ref="U121" dT="2025-09-26T21:30:49.24" personId="{3FF0B06B-6D44-40C6-B724-E5FE6F209B77}" id="{4D38D480-5FAD-433F-B5FB-DB03615BD0DE}">
    <text>Annual booked Oct 30</text>
  </threadedComment>
  <threadedComment ref="T123" dT="2025-09-09T15:21:49.28" personId="{3FF0B06B-6D44-40C6-B724-E5FE6F209B77}" id="{289E73A3-1442-42AB-9FE6-EF6008C4B09D}">
    <text>Annual booked Sept 29</text>
  </threadedComment>
  <threadedComment ref="U123" dT="2025-09-09T15:21:49.28" personId="{3FF0B06B-6D44-40C6-B724-E5FE6F209B77}" id="{9D4FF592-F374-4C4D-926F-EE0FB7CEA000}">
    <text>Annual booked Sept 29</text>
  </threadedComment>
  <threadedComment ref="P125" dT="2025-05-16T15:38:19.90" personId="{6892FC56-EBC2-4FA3-A2DF-2119D1EF5406}" id="{ABEF5720-8043-413B-A967-4D978D493E5A}">
    <text>No Access</text>
  </threadedComment>
  <threadedComment ref="L126" dT="2025-01-16T18:59:35.72" personId="{6892FC56-EBC2-4FA3-A2DF-2119D1EF5406}" id="{C01F7EEC-71AB-4C81-A980-0ADB6F71CEB2}">
    <text xml:space="preserve">Annual booked January 10
</text>
  </threadedComment>
  <threadedComment ref="O127" dT="2025-03-07T23:21:29.30" personId="{3FF0B06B-6D44-40C6-B724-E5FE6F209B77}" id="{86434A27-E1A6-44E8-B257-580CCE63D8F8}">
    <text>Annual booked March 25</text>
  </threadedComment>
  <threadedComment ref="S128" dT="2025-08-08T19:09:11.16" personId="{3FF0B06B-6D44-40C6-B724-E5FE6F209B77}" id="{6C2232A0-B008-4009-9AA5-D351BB0C9C3A}">
    <text>Annual booked August 26</text>
  </threadedComment>
  <threadedComment ref="R129" dT="2025-06-02T21:06:10.70" personId="{3FF0B06B-6D44-40C6-B724-E5FE6F209B77}" id="{217DF3C0-6D13-49A4-AC3C-A3381185A150}">
    <text>Annual booked July 10</text>
  </threadedComment>
  <threadedComment ref="B130" dT="2025-07-16T22:59:23.66" personId="{1A284580-F2B6-4554-A780-C3C0B3AF6C04}" id="{04CF0611-E19A-466B-B089-159C393C09FE}">
    <text>New owner information has been requested.</text>
  </threadedComment>
  <threadedComment ref="O130" dT="2025-03-20T22:49:07.46" personId="{3FF0B06B-6D44-40C6-B724-E5FE6F209B77}" id="{595BB6C7-1ED6-42CC-8CF3-7AA66651E7FD}">
    <text>Annual booked April 2</text>
  </threadedComment>
  <threadedComment ref="R131" dT="2025-06-16T16:49:38.45" personId="{3FF0B06B-6D44-40C6-B724-E5FE6F209B77}" id="{21FC03AB-8567-45E8-92BD-1666AA6CDAD2}">
    <text>Annual booked July 22</text>
  </threadedComment>
  <threadedComment ref="V131" dT="2025-11-13T17:41:00.80" personId="{6892FC56-EBC2-4FA3-A2DF-2119D1EF5406}" id="{DDDB4F04-A40F-440B-8177-14294F82BE66}">
    <text>Not done due lack of techs</text>
  </threadedComment>
  <threadedComment ref="V132" dT="2025-11-13T17:41:00.80" personId="{6892FC56-EBC2-4FA3-A2DF-2119D1EF5406}" id="{5F986818-36FB-42C0-B3AE-81A949A09CE1}">
    <text>Not done due lack of techs</text>
  </threadedComment>
  <threadedComment ref="V133" dT="2025-11-13T17:41:00.80" personId="{6892FC56-EBC2-4FA3-A2DF-2119D1EF5406}" id="{08377D3B-26EA-47EB-B94D-0D0613575F10}">
    <text>Not done due lack of techs</text>
  </threadedComment>
  <threadedComment ref="V134" dT="2025-11-13T17:41:00.80" personId="{6892FC56-EBC2-4FA3-A2DF-2119D1EF5406}" id="{A29C8998-4281-4CD1-8890-183E32526D8D}">
    <text>Not done due lack of techs</text>
  </threadedComment>
  <threadedComment ref="V135" dT="2025-11-13T17:41:00.80" personId="{6892FC56-EBC2-4FA3-A2DF-2119D1EF5406}" id="{AF5942FC-461A-4A8B-8CED-E138E3E14944}">
    <text>Not done due lack of techs</text>
  </threadedComment>
  <threadedComment ref="Q136" dT="2025-05-02T15:45:29.26" personId="{6892FC56-EBC2-4FA3-A2DF-2119D1EF5406}" id="{3476B230-D7D2-4345-8889-5D31ECE3F214}">
    <text>Not done due lack of time</text>
  </threadedComment>
  <threadedComment ref="U136" dT="2025-05-02T15:45:29.26" personId="{6892FC56-EBC2-4FA3-A2DF-2119D1EF5406}" id="{2E3E2C14-2EBD-4D4B-8F1D-E0A8FF449B49}">
    <text>Not done due lack of time</text>
  </threadedComment>
  <threadedComment ref="V136" dT="2025-05-02T15:45:29.26" personId="{6892FC56-EBC2-4FA3-A2DF-2119D1EF5406}" id="{B1A85A69-5282-46FC-8C60-2B347E93E272}">
    <text>Not done due lack of time</text>
  </threadedComment>
  <threadedComment ref="W136" dT="2025-11-04T22:15:34.35" personId="{3FF0B06B-6D44-40C6-B724-E5FE6F209B77}" id="{7AB2F305-056F-465B-A495-72ADFA709370}">
    <text>Annual booked Dec 10-11</text>
  </threadedComment>
  <threadedComment ref="U137" dT="2025-10-01T22:52:17.98" personId="{3FF0B06B-6D44-40C6-B724-E5FE6F209B77}" id="{B3A2D064-839D-414B-8EA8-32DD5E8AC4B4}">
    <text>Annual booked Oct 21</text>
  </threadedComment>
  <threadedComment ref="O138" dT="2025-04-01T23:10:13.11" personId="{3FF0B06B-6D44-40C6-B724-E5FE6F209B77}" id="{5796D638-09B9-4AB3-81B7-55513DDAFC1A}">
    <text>Annual booked April 15</text>
  </threadedComment>
  <threadedComment ref="S139" dT="2025-08-12T15:36:39.20" personId="{3FF0B06B-6D44-40C6-B724-E5FE6F209B77}" id="{5C6E206B-02AD-4645-A5B1-5B4BFC6A8D83}">
    <text>Annual booked Aug 22</text>
  </threadedComment>
  <threadedComment ref="S140" dT="2025-07-07T17:48:17.20" personId="{3FF0B06B-6D44-40C6-B724-E5FE6F209B77}" id="{910C53FA-11C4-4EE1-B8B3-931CE3E7F486}">
    <text>Annual booked August 21-22</text>
  </threadedComment>
  <threadedComment ref="V140" dT="2025-11-13T17:41:00.80" personId="{6892FC56-EBC2-4FA3-A2DF-2119D1EF5406}" id="{A1DB234F-79E3-4E23-82A8-AEBB4D5DD82B}">
    <text>Not done due lack of techs</text>
  </threadedComment>
  <threadedComment ref="P141" dT="2025-04-28T17:03:40.34" personId="{3FF0B06B-6D44-40C6-B724-E5FE6F209B77}" id="{934B92E1-4688-45B0-A511-81A110D7D394}">
    <text>Annual booked May 5</text>
  </threadedComment>
  <threadedComment ref="T141" dT="2025-09-10T17:00:56.22" personId="{6892FC56-EBC2-4FA3-A2DF-2119D1EF5406}" id="{DA0B28D3-CA4E-411F-B319-E2FD114297CE}">
    <text>No key on ring</text>
  </threadedComment>
  <threadedComment ref="R142" dT="2025-06-10T20:23:50.55" personId="{3FF0B06B-6D44-40C6-B724-E5FE6F209B77}" id="{D70D67AE-12CB-4B61-AA51-DA1D922EF234}">
    <text>Annual booked July 15</text>
  </threadedComment>
  <threadedComment ref="N143" dT="2025-03-03T17:16:00.06" personId="{3FF0B06B-6D44-40C6-B724-E5FE6F209B77}" id="{1AE92816-1F0B-488E-BAEE-8D216B641384}">
    <text>Annual booked March 10</text>
  </threadedComment>
  <threadedComment ref="S144" dT="2025-07-10T21:20:38.85" personId="{3FF0B06B-6D44-40C6-B724-E5FE6F209B77}" id="{3BB6F00E-20F0-403A-AB04-233E58BA0A91}">
    <text>Annual booked Aug 11</text>
  </threadedComment>
  <threadedComment ref="U147" dT="2025-05-02T15:45:29.26" personId="{6892FC56-EBC2-4FA3-A2DF-2119D1EF5406}" id="{09C0BFBF-6A44-477C-ACD5-917B33C33B9E}">
    <text>Not done due lack of time</text>
  </threadedComment>
  <threadedComment ref="V147" dT="2025-05-02T15:45:29.26" personId="{6892FC56-EBC2-4FA3-A2DF-2119D1EF5406}" id="{D1EC969B-444E-4AA3-9578-2265EE6BC7A1}">
    <text>Not done due lack of time</text>
  </threadedComment>
  <threadedComment ref="W147" dT="2025-05-02T15:45:29.26" personId="{6892FC56-EBC2-4FA3-A2DF-2119D1EF5406}" id="{0D5240DA-BA8B-4916-AD0A-5705AECDB8DE}">
    <text>Not done due lack of time</text>
  </threadedComment>
  <threadedComment ref="P148" dT="2025-02-10T20:40:39.85" personId="{3FF0B06B-6D44-40C6-B724-E5FE6F209B77}" id="{806E9C49-4DBF-4970-B2E6-D509A2FE8CDF}">
    <text>Annual May 6</text>
  </threadedComment>
  <threadedComment ref="S148" dT="2025-08-22T18:29:08.58" personId="{6892FC56-EBC2-4FA3-A2DF-2119D1EF5406}" id="{03AA384A-5C9D-4429-880C-A0AFD04F6383}">
    <text>AR &amp; JM TESTED DURING SERVICE IN AUG</text>
  </threadedComment>
  <threadedComment ref="T149" dT="2025-08-11T19:30:53.57" personId="{3FF0B06B-6D44-40C6-B724-E5FE6F209B77}" id="{EB84C956-22F0-40EB-845D-5A469601FF18}">
    <text>Annual booked Sept 2</text>
  </threadedComment>
  <threadedComment ref="R150" dT="2025-07-18T15:57:11.50" personId="{6892FC56-EBC2-4FA3-A2DF-2119D1EF5406}" id="{4D79A275-6A85-4D19-BE21-3170AC5591AF}">
    <text>No key on pouch</text>
  </threadedComment>
  <threadedComment ref="U152" dT="2025-09-15T17:46:21.32" personId="{3FF0B06B-6D44-40C6-B724-E5FE6F209B77}" id="{E35FE641-1D84-426F-8557-72130BCA4B8B}">
    <text>Annual booked October 17</text>
  </threadedComment>
  <threadedComment ref="W152" dT="2025-11-13T17:41:00.80" personId="{6892FC56-EBC2-4FA3-A2DF-2119D1EF5406}" id="{99CB2069-36C1-40E6-9A3D-142BD3B63E86}">
    <text>Not done due lack of techs</text>
  </threadedComment>
  <threadedComment ref="P153" dT="2025-03-28T16:48:34.87" personId="{3FF0B06B-6D44-40C6-B724-E5FE6F209B77}" id="{92F49BAD-50B7-43DD-8F53-CF8DE876CF1D}">
    <text>Annual booked May 26</text>
  </threadedComment>
  <threadedComment ref="W153" dT="2025-11-13T17:41:00.80" personId="{6892FC56-EBC2-4FA3-A2DF-2119D1EF5406}" id="{F684F300-718E-4884-AE34-E86185C63C5B}">
    <text>Not done due lack of techs</text>
  </threadedComment>
  <threadedComment ref="S154" dT="2025-07-07T17:48:17.20" personId="{3FF0B06B-6D44-40C6-B724-E5FE6F209B77}" id="{7F59ABCE-372D-4836-8E83-7C72769FAE86}">
    <text>Annual booked August 21-22</text>
  </threadedComment>
  <threadedComment ref="V154" dT="2025-11-13T17:41:00.80" personId="{6892FC56-EBC2-4FA3-A2DF-2119D1EF5406}" id="{516A3D53-DAAC-43B0-9259-0D0BBF5AD181}">
    <text>Not done due lack of techs</text>
  </threadedComment>
  <threadedComment ref="S155" dT="2025-06-16T19:36:38.66" personId="{3FF0B06B-6D44-40C6-B724-E5FE6F209B77}" id="{B221B6F4-543E-4F3E-B374-FA0A4B5C0CC1}">
    <text>Annual booked August 5</text>
  </threadedComment>
  <threadedComment ref="P156" dT="2025-04-22T19:51:47.75" personId="{3FF0B06B-6D44-40C6-B724-E5FE6F209B77}" id="{5C813882-68FE-4590-9525-A26DDEB4DA0B}">
    <text>Annual booked May 2</text>
  </threadedComment>
  <threadedComment ref="W157" dT="2025-10-21T22:19:51.56" personId="{3FF0B06B-6D44-40C6-B724-E5FE6F209B77}" id="{9A0D31A6-190F-4538-A11F-FD08FC859A81}">
    <text>Annual booked Dec 5</text>
  </threadedComment>
  <threadedComment ref="W159" dT="2025-10-29T15:08:37.71" personId="{3FF0B06B-6D44-40C6-B724-E5FE6F209B77}" id="{E7BBE18E-31A9-403B-88BB-0DDB1AE30ABE}">
    <text>Annual booked Dec 1</text>
  </threadedComment>
  <threadedComment ref="S160" dT="2025-08-08T20:48:06.53" personId="{6892FC56-EBC2-4FA3-A2DF-2119D1EF5406}" id="{04745488-52F3-4E02-A9C6-18C169F6EA37}">
    <text xml:space="preserve">Verification. Skipped. </text>
  </threadedComment>
  <threadedComment ref="T160" dT="2025-07-10T16:13:47.64" personId="{6892FC56-EBC2-4FA3-A2DF-2119D1EF5406}" id="{34291F1B-AB8F-48FE-BDD5-BAEA89C07E21}">
    <text>3 free months period - Projects</text>
  </threadedComment>
  <threadedComment ref="U160" dT="2025-07-10T16:13:47.64" personId="{6892FC56-EBC2-4FA3-A2DF-2119D1EF5406}" id="{A45F5463-F526-4A6C-ACC8-93EE6F2AD915}">
    <text>3 free months period - Projects</text>
  </threadedComment>
  <threadedComment ref="V160" dT="2025-07-10T16:13:47.64" personId="{6892FC56-EBC2-4FA3-A2DF-2119D1EF5406}" id="{9853D7A5-1B5E-4C99-9663-A3B7C8261B5B}">
    <text>3 free months period - Projects</text>
  </threadedComment>
  <threadedComment ref="W160" dT="2025-12-16T22:03:47.23" personId="{6892FC56-EBC2-4FA3-A2DF-2119D1EF5406}" id="{ED5D4CE2-4253-4C1B-B4F2-DFA88B0C015A}">
    <text>Done by Craig during consultation</text>
  </threadedComment>
  <threadedComment ref="W161" dT="2025-10-22T18:51:17.48" personId="{3FF0B06B-6D44-40C6-B724-E5FE6F209B77}" id="{E60B1023-DCFF-4F2D-BB8E-CE1F7B41E4BD}">
    <text>Annual booked Dec 11</text>
  </threadedComment>
  <threadedComment ref="R162" dT="2025-07-04T15:42:00.74" personId="{6892FC56-EBC2-4FA3-A2DF-2119D1EF5406}" id="{D8F703A7-10B1-453E-B6E7-BD94DA86AA9B}">
    <text>On hold</text>
  </threadedComment>
  <threadedComment ref="R163" dT="2025-07-04T16:37:36.65" personId="{6892FC56-EBC2-4FA3-A2DF-2119D1EF5406}" id="{32F1077B-86FE-4BC3-880C-688C33F0D535}">
    <text>Monitoring info wrong</text>
  </threadedComment>
  <threadedComment ref="S163" dT="2025-08-08T20:47:35.16" personId="{6892FC56-EBC2-4FA3-A2DF-2119D1EF5406}" id="{2D14698F-0AAC-4FEF-886E-84B64676C5F0}">
    <text>No Access</text>
  </threadedComment>
  <threadedComment ref="T163" dT="2025-08-08T20:47:35.16" personId="{6892FC56-EBC2-4FA3-A2DF-2119D1EF5406}" id="{3DA94BFD-AE4E-459E-8F18-181FD2E191AD}">
    <text>No Access</text>
  </threadedComment>
  <threadedComment ref="U163" dT="2025-10-03T21:17:56.51" personId="{6892FC56-EBC2-4FA3-A2DF-2119D1EF5406}" id="{EA630432-F1B4-4BC7-900E-85C8C3694D95}">
    <text>Tested cause it was not tested during last months</text>
  </threadedComment>
  <threadedComment ref="P164" dT="2025-05-12T16:10:24.66" personId="{3FF0B06B-6D44-40C6-B724-E5FE6F209B77}" id="{E81DDF4B-952E-474B-A710-92DE7243CE67}">
    <text>Annual booked May 20</text>
  </threadedComment>
  <threadedComment ref="T164" dT="2025-09-19T18:18:25.20" personId="{6892FC56-EBC2-4FA3-A2DF-2119D1EF5406}" id="{721A20E3-B14F-4D82-9F05-68CD15181A3F}">
    <text>Skipped. Projects</text>
  </threadedComment>
  <threadedComment ref="S165" dT="2025-07-24T22:31:21.13" personId="{3FF0B06B-6D44-40C6-B724-E5FE6F209B77}" id="{1D150B5D-565F-4B0F-A5F7-170EE472984F}">
    <text>Annual booked Aug 21</text>
  </threadedComment>
  <threadedComment ref="S165" dT="2025-08-21T16:27:04.06" personId="{3FF0B06B-6D44-40C6-B724-E5FE6F209B77}" id="{E8ADED40-D4E5-4424-AE7F-DEAB4EAAA0B0}" parentId="{1D150B5D-565F-4B0F-A5F7-170EE472984F}">
    <text>Postponed due to tech being sick</text>
  </threadedComment>
  <threadedComment ref="T165" dT="2025-08-21T16:27:20.03" personId="{3FF0B06B-6D44-40C6-B724-E5FE6F209B77}" id="{0FA1BB0C-00FC-4E0A-A7E9-9A9DEA3389CD}">
    <text>Annual booked Sept 2</text>
  </threadedComment>
  <threadedComment ref="P166" dT="2025-05-15T15:51:14.56" personId="{3FF0B06B-6D44-40C6-B724-E5FE6F209B77}" id="{246C1328-0BF6-4A0E-896E-AAD85B639445}">
    <text>Annual booked May 23</text>
  </threadedComment>
  <threadedComment ref="R167" dT="2025-06-17T17:46:19.34" personId="{3FF0B06B-6D44-40C6-B724-E5FE6F209B77}" id="{C9901877-50D5-4E8F-98B0-BFCCE535833B}">
    <text>Annual booked July 7</text>
  </threadedComment>
  <threadedComment ref="T168" dT="2025-08-13T15:46:42.90" personId="{3FF0B06B-6D44-40C6-B724-E5FE6F209B77}" id="{EA56E23D-F172-4BFE-B641-C83B423A1229}">
    <text>Annual booked Sept 11 &amp; 12</text>
  </threadedComment>
  <threadedComment ref="K169" dT="2025-08-13T19:03:07.12" personId="{46338045-EA3B-4341-9878-9D5DB6F5321E}" id="{1E7C95BB-3F90-4478-9F9E-7B7F53538DE1}">
    <text>Annual done by 4 Seasons. MBT by Cantec</text>
  </threadedComment>
  <threadedComment ref="P169" dT="2025-05-07T16:00:54.66" personId="{6892FC56-EBC2-4FA3-A2DF-2119D1EF5406}" id="{825DDAFC-A2AB-4416-8A3C-AC82AA56E066}">
    <text>No access</text>
  </threadedComment>
  <threadedComment ref="T170" dT="2025-08-06T20:15:25.19" personId="{3FF0B06B-6D44-40C6-B724-E5FE6F209B77}" id="{BAB68343-1F00-4B81-8398-AAC2A8029443}">
    <text>Annual booked September 17 &amp; 18</text>
  </threadedComment>
  <threadedComment ref="N172" dT="2025-01-10T21:30:12.37" personId="{3FF0B06B-6D44-40C6-B724-E5FE6F209B77}" id="{BC0FCE00-2104-4CD3-A8C6-E9E3237A7BE6}">
    <text>Annual booked March 11</text>
  </threadedComment>
  <threadedComment ref="T174" dT="2025-08-14T15:11:51.57" personId="{3FF0B06B-6D44-40C6-B724-E5FE6F209B77}" id="{F833BF05-2652-4BED-853F-401A1FCB518C}">
    <text>Annual booked Sept 8</text>
  </threadedComment>
  <threadedComment ref="L175" dT="2025-01-16T17:10:02.70" personId="{3FF0B06B-6D44-40C6-B724-E5FE6F209B77}" id="{645A8929-A94A-4B34-ABD3-331BFA60AC2D}">
    <text>Annual booked Jan 23</text>
  </threadedComment>
  <threadedComment ref="R175" dT="2025-07-04T15:42:34.94" personId="{6892FC56-EBC2-4FA3-A2DF-2119D1EF5406}" id="{CE5AE7C7-1C61-4793-AB47-B03B32E80AD9}">
    <text>Upgrading panel</text>
  </threadedComment>
  <threadedComment ref="S175" dT="2025-07-04T15:42:34.94" personId="{6892FC56-EBC2-4FA3-A2DF-2119D1EF5406}" id="{8258693B-D925-4C63-9E89-3D449DB8446C}">
    <text>Upgrading panel</text>
  </threadedComment>
  <threadedComment ref="U175" dT="2025-10-03T18:39:12.59" personId="{6892FC56-EBC2-4FA3-A2DF-2119D1EF5406}" id="{78BFBFEB-282E-4CB8-8A94-5DCAB2601B26}">
    <text>Skipped due religious holiday</text>
  </threadedComment>
  <threadedComment ref="L176" dT="2025-02-13T23:28:18.85" personId="{6892FC56-EBC2-4FA3-A2DF-2119D1EF5406}" id="{3B1ED426-F8B6-46FB-90E3-1D4166E32FCA}">
    <text xml:space="preserve">Starting in July 2025
</text>
  </threadedComment>
  <threadedComment ref="M176" dT="2025-02-13T23:28:18.85" personId="{6892FC56-EBC2-4FA3-A2DF-2119D1EF5406}" id="{07017685-8DCF-407F-A67C-947CA519E47A}">
    <text xml:space="preserve">Starting in July 2025
</text>
  </threadedComment>
  <threadedComment ref="N176" dT="2025-02-13T23:28:18.85" personId="{6892FC56-EBC2-4FA3-A2DF-2119D1EF5406}" id="{A5201429-D0E3-47CE-B2E9-F7CD3F1E8012}">
    <text xml:space="preserve">Starting in July 2025
</text>
  </threadedComment>
  <threadedComment ref="O176" dT="2025-02-13T23:28:18.85" personId="{6892FC56-EBC2-4FA3-A2DF-2119D1EF5406}" id="{EBEBAB0A-BC76-4BD5-9E64-73A52C6DE29D}">
    <text xml:space="preserve">Starting in July 2025
</text>
  </threadedComment>
  <threadedComment ref="P176" dT="2025-02-13T23:28:18.85" personId="{6892FC56-EBC2-4FA3-A2DF-2119D1EF5406}" id="{D6319991-A6EC-4452-A864-06C0F96608EB}">
    <text xml:space="preserve">Starting in July 2025
</text>
  </threadedComment>
  <threadedComment ref="Q176" dT="2025-02-13T23:28:18.85" personId="{6892FC56-EBC2-4FA3-A2DF-2119D1EF5406}" id="{8532F9E4-9934-41D6-9458-70BB71BDD9C7}">
    <text xml:space="preserve">Starting in July 2025
</text>
  </threadedComment>
  <threadedComment ref="V177" dT="2026-01-02T16:47:30.31" personId="{6892FC56-EBC2-4FA3-A2DF-2119D1EF5406}" id="{B3A4BDFF-AE5D-4BD9-9A13-DB3C9CD3C557}">
    <text>No notices. Bill for our time</text>
  </threadedComment>
  <threadedComment ref="P178" dT="2025-04-15T16:09:43.11" personId="{3FF0B06B-6D44-40C6-B724-E5FE6F209B77}" id="{E4723A14-0B34-4D4A-8A72-0BB4342A216F}">
    <text>Annual booked May 7-8</text>
  </threadedComment>
  <threadedComment ref="O179" dT="2025-03-05T17:06:03.24" personId="{3FF0B06B-6D44-40C6-B724-E5FE6F209B77}" id="{5261F63D-CDB9-494B-8A1E-047C6E633B7F}">
    <text>Annual booked March 17</text>
  </threadedComment>
  <threadedComment ref="P180" dT="2025-04-16T16:05:27.43" personId="{3FF0B06B-6D44-40C6-B724-E5FE6F209B77}" id="{30590796-D0C8-43DA-9A69-024BF682190A}">
    <text>Annual booked May 7-9</text>
  </threadedComment>
  <threadedComment ref="Q180" dT="2025-05-02T15:45:29.26" personId="{6892FC56-EBC2-4FA3-A2DF-2119D1EF5406}" id="{9DB10BA5-6128-4FB4-8315-4153006BDA10}">
    <text>Not done due lack of time</text>
  </threadedComment>
  <threadedComment ref="M181" dT="2025-01-21T23:25:42.42" personId="{3FF0B06B-6D44-40C6-B724-E5FE6F209B77}" id="{415D2313-329E-4714-B9A5-1C1CAC1335CB}">
    <text>Annual booked Feb 19</text>
  </threadedComment>
  <threadedComment ref="U182" dT="2025-08-27T19:56:32.23" personId="{3FF0B06B-6D44-40C6-B724-E5FE6F209B77}" id="{B331124D-F52B-4102-A16F-50A6ABB7A382}">
    <text>Annual booked Oct 2</text>
  </threadedComment>
  <threadedComment ref="V182" dT="2025-11-18T21:08:57.30" personId="{6892FC56-EBC2-4FA3-A2DF-2119D1EF5406}" id="{48832552-FEC2-40A8-AC5A-207879F5BDE9}">
    <text>Monitoring issues</text>
  </threadedComment>
  <threadedComment ref="R183" dT="2025-06-03T21:54:33.87" personId="{3FF0B06B-6D44-40C6-B724-E5FE6F209B77}" id="{0C6C6E66-CD2C-4D44-8631-49E32B878329}">
    <text>Annual booked July 8</text>
  </threadedComment>
  <threadedComment ref="S185" dT="2025-08-01T21:44:50.08" personId="{3FF0B06B-6D44-40C6-B724-E5FE6F209B77}" id="{423573A4-14BA-4BBD-B323-5E8EC8691EE2}">
    <text>Annual booked August 15</text>
  </threadedComment>
  <threadedComment ref="M186" dT="2025-01-14T20:08:50.08" personId="{3FF0B06B-6D44-40C6-B724-E5FE6F209B77}" id="{49DA6338-CFBB-467A-B57A-DFA4E323BFA9}">
    <text>Annual booked Feb 11</text>
  </threadedComment>
  <threadedComment ref="R187" dT="2025-06-10T19:33:38.96" personId="{3FF0B06B-6D44-40C6-B724-E5FE6F209B77}" id="{36981ED7-25E5-4301-995C-BD6EC4CB588F}">
    <text>Annual booked July 10</text>
  </threadedComment>
  <threadedComment ref="W189" dT="2025-10-21T15:34:58.29" personId="{3FF0B06B-6D44-40C6-B724-E5FE6F209B77}" id="{AECD5C74-8780-4DB6-9A3C-D3D89F134C06}">
    <text>Annual booked Dec 1</text>
  </threadedComment>
  <threadedComment ref="R190" dT="2025-06-20T19:00:31.61" personId="{3FF0B06B-6D44-40C6-B724-E5FE6F209B77}" id="{B38C865F-3EBD-4E10-81BE-2DF0E70612A0}">
    <text>Annual booked July 22</text>
  </threadedComment>
  <threadedComment ref="R191" dT="2025-06-12T16:32:56.25" personId="{3FF0B06B-6D44-40C6-B724-E5FE6F209B77}" id="{3CF98472-7BEC-4F02-91A7-DAB0C83A504F}">
    <text>Annual booked July 14</text>
  </threadedComment>
  <threadedComment ref="N192" dT="2025-02-18T18:28:06.63" personId="{3FF0B06B-6D44-40C6-B724-E5FE6F209B77}" id="{F250A4A7-9AC3-4057-A7E9-5F48CB59A68D}">
    <text>Annual booked March 20</text>
  </threadedComment>
  <threadedComment ref="R192" dT="2025-06-12T20:48:50.21" personId="{6892FC56-EBC2-4FA3-A2DF-2119D1EF5406}" id="{12407038-20EB-48D3-B70F-6726C6989FA3}">
    <text xml:space="preserve">Skipped due panel replacement
</text>
  </threadedComment>
  <threadedComment ref="S192" dT="2025-06-12T20:48:50.21" personId="{6892FC56-EBC2-4FA3-A2DF-2119D1EF5406}" id="{948BC9FE-EC98-43AB-9A71-55D02E70EA1A}">
    <text xml:space="preserve">Skipped due panel replacement
</text>
  </threadedComment>
  <threadedComment ref="T192" dT="2025-06-12T20:48:50.21" personId="{6892FC56-EBC2-4FA3-A2DF-2119D1EF5406}" id="{085209A8-595A-4102-8F05-5D0D76C19BA3}">
    <text xml:space="preserve">Skipped due panel replacement
</text>
  </threadedComment>
  <threadedComment ref="U192" dT="2025-08-12T20:44:20.63" personId="{6892FC56-EBC2-4FA3-A2DF-2119D1EF5406}" id="{CF9E4AF4-BC1D-4153-BDBE-A7574DB73E78}">
    <text>No charge - Projects</text>
  </threadedComment>
  <threadedComment ref="V192" dT="2025-08-12T20:44:20.63" personId="{6892FC56-EBC2-4FA3-A2DF-2119D1EF5406}" id="{C88DC253-3C12-42D0-B0DE-CDA6E2F8F82E}">
    <text>No charge - Projects</text>
  </threadedComment>
  <threadedComment ref="W192" dT="2025-08-12T20:44:20.63" personId="{6892FC56-EBC2-4FA3-A2DF-2119D1EF5406}" id="{A05FE3E3-3FC5-4282-ADC5-0DC5AF9A673D}">
    <text>No charge - Projects</text>
  </threadedComment>
  <threadedComment ref="T193" dT="2025-09-11T15:58:51.99" personId="{6892FC56-EBC2-4FA3-A2DF-2119D1EF5406}" id="{7A0B3CE9-3A7F-4FD3-B03B-B8D2D245E021}">
    <text>Skipped due technician appointment</text>
  </threadedComment>
  <threadedComment ref="R194" dT="2025-05-08T22:53:30.01" personId="{6892FC56-EBC2-4FA3-A2DF-2119D1EF5406}" id="{1AA519E0-B828-4492-9E8E-275D7AF27C71}">
    <text>Not done due lack of time</text>
  </threadedComment>
  <threadedComment ref="T194" dT="2025-08-07T22:34:58.19" personId="{6892FC56-EBC2-4FA3-A2DF-2119D1EF5406}" id="{37662C6A-3271-4EDA-9917-757A46B4EBA5}">
    <text>No Access</text>
  </threadedComment>
  <threadedComment ref="V194" dT="2025-10-23T19:35:57.15" personId="{3FF0B06B-6D44-40C6-B724-E5FE6F209B77}" id="{66DB7275-34AF-4FF3-A6A8-C60A600BC86F}">
    <text>Annual booked Nov 27</text>
  </threadedComment>
  <threadedComment ref="L195" dT="2025-02-13T23:28:18.85" personId="{6892FC56-EBC2-4FA3-A2DF-2119D1EF5406}" id="{E4261638-B3E1-4FA5-BC6B-F6D000FA6E61}">
    <text xml:space="preserve">Starting in March 2025
</text>
  </threadedComment>
  <threadedComment ref="M195" dT="2025-02-13T23:28:18.85" personId="{6892FC56-EBC2-4FA3-A2DF-2119D1EF5406}" id="{F833DB94-65DC-4FAF-ABEC-08CDF2416C23}">
    <text xml:space="preserve">Starting in March 2025
</text>
  </threadedComment>
  <threadedComment ref="R195" dT="2025-08-12T15:35:38.43" personId="{6892FC56-EBC2-4FA3-A2DF-2119D1EF5406}" id="{6A91EA7F-F7AF-4121-B543-65309BD5BA41}">
    <text>Annual booked July 8</text>
  </threadedComment>
  <threadedComment ref="S195" dT="2025-08-12T15:35:43.48" personId="{6892FC56-EBC2-4FA3-A2DF-2119D1EF5406}" id="{A53CC6EC-245A-4E8F-86C7-3127FE9261F1}">
    <text>Annual booked July 8</text>
  </threadedComment>
  <threadedComment ref="L196" dT="2025-01-17T18:56:13.16" personId="{6892FC56-EBC2-4FA3-A2DF-2119D1EF5406}" id="{4DCD94EA-A4DD-46C3-B12C-444D6CF58F50}">
    <text>Last test in January</text>
  </threadedComment>
  <threadedComment ref="L197" dT="2025-11-04T20:30:29.77" personId="{6892FC56-EBC2-4FA3-A2DF-2119D1EF5406}" id="{1AFCA8A0-A36F-4AB8-A478-2A2230345911}">
    <text>Starting in October 2025</text>
  </threadedComment>
  <threadedComment ref="M197" dT="2025-11-04T20:30:29.77" personId="{6892FC56-EBC2-4FA3-A2DF-2119D1EF5406}" id="{1E22F2ED-51A8-47E8-B278-4A6898EE1474}">
    <text>Starting in October 2025</text>
  </threadedComment>
  <threadedComment ref="N197" dT="2025-11-04T20:30:29.77" personId="{6892FC56-EBC2-4FA3-A2DF-2119D1EF5406}" id="{9C1E1966-6BE7-48DC-B00C-F7625035BEE1}">
    <text>Starting in October 2025</text>
  </threadedComment>
  <threadedComment ref="O197" dT="2025-11-04T20:30:29.77" personId="{6892FC56-EBC2-4FA3-A2DF-2119D1EF5406}" id="{742D2B64-6B79-43AE-B92F-20DBF6088C09}">
    <text>Starting in October 2025</text>
  </threadedComment>
  <threadedComment ref="P197" dT="2025-11-04T20:30:29.77" personId="{6892FC56-EBC2-4FA3-A2DF-2119D1EF5406}" id="{7F87B700-E528-47D3-836C-66F4DF35980A}">
    <text>Starting in October 2025</text>
  </threadedComment>
  <threadedComment ref="Q197" dT="2025-11-04T20:30:29.77" personId="{6892FC56-EBC2-4FA3-A2DF-2119D1EF5406}" id="{8EC521D1-3CCD-4571-9858-96A7C52AD2A1}">
    <text>Starting in October 2025</text>
  </threadedComment>
  <threadedComment ref="R197" dT="2025-11-04T20:30:29.77" personId="{6892FC56-EBC2-4FA3-A2DF-2119D1EF5406}" id="{F9D9AAA1-9A9D-41F9-9986-8310A52A905F}">
    <text>Starting in October 2025</text>
  </threadedComment>
  <threadedComment ref="S197" dT="2025-11-04T20:30:29.77" personId="{6892FC56-EBC2-4FA3-A2DF-2119D1EF5406}" id="{6A88ADB0-F8F5-4B14-B202-1B028217A9D1}">
    <text>Starting in October 2025</text>
  </threadedComment>
  <threadedComment ref="T197" dT="2025-11-04T20:30:29.77" personId="{6892FC56-EBC2-4FA3-A2DF-2119D1EF5406}" id="{0191F8BA-04F4-4F98-9A17-BB35CBC9BAB2}">
    <text>Starting in October 2025</text>
  </threadedComment>
  <threadedComment ref="N199" dT="2025-03-13T16:43:49.42" personId="{6892FC56-EBC2-4FA3-A2DF-2119D1EF5406}" id="{A706059C-6B89-4378-84F8-F49035C05124}">
    <text>No Access. Manager did not answer buzzer</text>
  </threadedComment>
  <threadedComment ref="O199" dT="2025-04-10T18:07:09.44" personId="{6892FC56-EBC2-4FA3-A2DF-2119D1EF5406}" id="{6185CF22-7AC2-441D-8E4E-3357C8BE59F2}">
    <text>Not located the electrical room</text>
  </threadedComment>
  <threadedComment ref="P199" dT="2025-03-13T16:43:49.42" personId="{6892FC56-EBC2-4FA3-A2DF-2119D1EF5406}" id="{68CDAAA6-F344-47A1-BE14-2A28D3EAED87}">
    <text>No Access. Manager did not answer buzzer</text>
  </threadedComment>
  <threadedComment ref="S199" dT="2025-08-11T16:27:46.15" personId="{3FF0B06B-6D44-40C6-B724-E5FE6F209B77}" id="{16D0544D-DFD0-43EB-B03F-91F33E32E2AC}">
    <text>Annual booked August 15</text>
  </threadedComment>
  <threadedComment ref="U200" dT="2025-09-08T22:23:20.20" personId="{3FF0B06B-6D44-40C6-B724-E5FE6F209B77}" id="{8AF185E8-E193-4E47-AE84-CF1C9E4F5495}">
    <text>Annual booked Oct 7-8</text>
  </threadedComment>
  <threadedComment ref="N201" dT="2025-02-26T21:36:50.07" personId="{3FF0B06B-6D44-40C6-B724-E5FE6F209B77}" id="{3ED257BF-DBA7-4EE6-B401-DE8BB3B80A20}">
    <text>Annual booked March 5</text>
  </threadedComment>
  <threadedComment ref="S203" dT="2025-08-12T16:15:18.94" personId="{6892FC56-EBC2-4FA3-A2DF-2119D1EF5406}" id="{1983F81C-6068-4FE8-BC99-EEECFEB1B928}">
    <text>Skip - Service Call</text>
  </threadedComment>
  <threadedComment ref="N204" dT="2025-02-05T18:03:27.55" personId="{3FF0B06B-6D44-40C6-B724-E5FE6F209B77}" id="{2C6FFB80-8B2A-4099-A5C7-FB8F31007098}">
    <text>Annual booked March 10</text>
  </threadedComment>
  <threadedComment ref="L205" dT="2025-01-16T18:33:30.39" personId="{3FF0B06B-6D44-40C6-B724-E5FE6F209B77}" id="{2F148F3A-B245-4D32-8F0E-DC890E4F1B79}">
    <text>Annual booked Jan 28</text>
  </threadedComment>
  <threadedComment ref="R206" dT="2025-07-03T20:13:56.17" personId="{3FF0B06B-6D44-40C6-B724-E5FE6F209B77}" id="{B7113821-2185-4E68-BAFC-DF5AC76C5CC4}">
    <text>Annual booked July 15</text>
  </threadedComment>
  <threadedComment ref="U206" dT="2025-10-07T19:24:56.65" personId="{6892FC56-EBC2-4FA3-A2DF-2119D1EF5406}" id="{DAE49D68-E352-4098-B139-68A896191955}">
    <text>No Access</text>
  </threadedComment>
  <threadedComment ref="O207" dT="2025-04-14T20:19:01.95" personId="{6892FC56-EBC2-4FA3-A2DF-2119D1EF5406}" id="{3AB2E8E5-A2AA-4573-A1D9-967EF83A1D9C}">
    <text>Cancelled due lack of techs</text>
  </threadedComment>
  <threadedComment ref="T207" dT="2025-09-24T18:09:41.35" personId="{6892FC56-EBC2-4FA3-A2DF-2119D1EF5406}" id="{35EA3676-8448-40DB-BB30-B0EF5DCB7609}">
    <text xml:space="preserve">Not tested due to delays in morning </text>
  </threadedComment>
  <threadedComment ref="O208" dT="2025-04-17T16:58:20.10" personId="{3FF0B06B-6D44-40C6-B724-E5FE6F209B77}" id="{5C27ED71-12BC-4B70-91A6-A39E882848CF}">
    <text>Annual booked April 24</text>
  </threadedComment>
  <threadedComment ref="P208" dT="2025-04-17T16:58:20.10" personId="{3FF0B06B-6D44-40C6-B724-E5FE6F209B77}" id="{1241E0B7-62DE-49F0-A15C-D0095463303F}">
    <text>Annual booked April 24</text>
  </threadedComment>
  <threadedComment ref="M209" dT="2025-02-10T19:43:08.33" personId="{6892FC56-EBC2-4FA3-A2DF-2119D1EF5406}" id="{6DDEDF43-5E79-4BFE-9E48-48CD7F24E76A}">
    <text>Not tested due lack of time</text>
  </threadedComment>
  <threadedComment ref="O209" dT="2025-03-12T16:26:33.28" personId="{3FF0B06B-6D44-40C6-B724-E5FE6F209B77}" id="{64AED824-075D-442E-AEE4-3C50449B2F89}">
    <text>Annual booked April 24-25, 28-29</text>
  </threadedComment>
  <threadedComment ref="W209" dT="2025-11-13T17:41:00.80" personId="{6892FC56-EBC2-4FA3-A2DF-2119D1EF5406}" id="{B6BE75DD-2C04-4CDE-87D3-A85D5EDFAD94}">
    <text>Not done due lack of techs</text>
  </threadedComment>
  <threadedComment ref="P210" dT="2025-04-15T21:03:57.57" personId="{3FF0B06B-6D44-40C6-B724-E5FE6F209B77}" id="{ED560929-53EF-42FC-8785-2A40053C6F9B}">
    <text>Annual booked April 22</text>
  </threadedComment>
  <threadedComment ref="L211" dT="2025-01-22T16:58:32.28" personId="{6892FC56-EBC2-4FA3-A2DF-2119D1EF5406}" id="{821D68CC-1534-426D-8C6A-860F96A881AC}">
    <text>Starts in February 2025</text>
  </threadedComment>
  <threadedComment ref="O211" dT="2025-04-02T20:21:15.54" personId="{3FF0B06B-6D44-40C6-B724-E5FE6F209B77}" id="{B2C4F032-A3AC-44A4-B0A2-B41A104DA921}">
    <text>Annual booked April 16</text>
  </threadedComment>
  <threadedComment ref="W212" dT="2025-10-22T19:01:28.32" personId="{3FF0B06B-6D44-40C6-B724-E5FE6F209B77}" id="{C5A06DF8-8627-41A1-9CDD-2F6AAD0D8312}">
    <text>Annual booked Dec 12</text>
  </threadedComment>
  <threadedComment ref="O213" dT="2025-03-18T15:31:00.21" personId="{3FF0B06B-6D44-40C6-B724-E5FE6F209B77}" id="{ECBAAAC0-A8EE-4BAF-BA3D-63E07A6EAD08}">
    <text>Annual booked March 28</text>
  </threadedComment>
  <threadedComment ref="M214" dT="2025-01-10T22:46:34.86" personId="{3FF0B06B-6D44-40C6-B724-E5FE6F209B77}" id="{F512256D-2CB0-414B-BB54-353FA06B49B0}">
    <text>Annual booked Feb 14</text>
  </threadedComment>
  <threadedComment ref="O215" dT="2025-01-22T18:49:52.10" personId="{3FF0B06B-6D44-40C6-B724-E5FE6F209B77}" id="{474E3119-EEB1-4508-8954-8F9943B29BAC}">
    <text>Annual booked April 15-16</text>
  </threadedComment>
  <threadedComment ref="T215" dT="2025-04-08T17:35:58.00" personId="{6892FC56-EBC2-4FA3-A2DF-2119D1EF5406}" id="{3856CD41-2E42-4EA8-8F65-BF390ACF2327}">
    <text>No Access</text>
  </threadedComment>
  <threadedComment ref="U216" dT="2025-09-24T21:59:25.63" personId="{3FF0B06B-6D44-40C6-B724-E5FE6F209B77}" id="{878E26ED-5E80-46BB-88B6-96C40D546DF1}">
    <text>Annual booked Oct 14</text>
  </threadedComment>
  <threadedComment ref="P217" dT="2025-04-17T16:45:30.70" personId="{3FF0B06B-6D44-40C6-B724-E5FE6F209B77}" id="{C334E056-C3B1-470F-B9B8-27F9719B0B93}">
    <text>Annual booked May 5</text>
  </threadedComment>
  <threadedComment ref="N218" dT="2025-03-03T22:08:52.44" personId="{3FF0B06B-6D44-40C6-B724-E5FE6F209B77}" id="{0769C393-1358-4D75-A5F2-4B02B66E4E08}">
    <text>Annual booked March 13</text>
  </threadedComment>
  <threadedComment ref="O218" dT="2025-04-14T20:19:01.95" personId="{6892FC56-EBC2-4FA3-A2DF-2119D1EF5406}" id="{D0407844-68C7-41C4-A28D-DD3C674F1C17}">
    <text>Cancelled due lack of techs</text>
  </threadedComment>
  <threadedComment ref="T218" dT="2025-09-24T18:09:41.35" personId="{6892FC56-EBC2-4FA3-A2DF-2119D1EF5406}" id="{353E9C6E-175F-4198-A377-3234367D5A00}">
    <text xml:space="preserve">Not tested due to delays in morning </text>
  </threadedComment>
  <threadedComment ref="S219" dT="2025-08-08T19:05:46.20" personId="{3FF0B06B-6D44-40C6-B724-E5FE6F209B77}" id="{2E757DCB-D9D4-4849-9513-B4D4084413A5}">
    <text>Annual booked August 27</text>
  </threadedComment>
  <threadedComment ref="T219" dT="2025-08-08T19:05:46.20" personId="{3FF0B06B-6D44-40C6-B724-E5FE6F209B77}" id="{5A8901DD-FF33-4879-A1F6-E695BCB02B4C}">
    <text>Annual booked August 27</text>
  </threadedComment>
  <threadedComment ref="T220" dT="2025-09-03T21:28:00.54" personId="{3FF0B06B-6D44-40C6-B724-E5FE6F209B77}" id="{726ADCD3-F01C-417C-BA81-EFC325AFCEFC}">
    <text>Annual booked Sept 24</text>
  </threadedComment>
  <threadedComment ref="P221" dT="2025-04-21T15:42:46.13" personId="{3FF0B06B-6D44-40C6-B724-E5FE6F209B77}" id="{FDE37076-F69F-4B08-9F4F-E9076D403E62}">
    <text>Annual booked May 2</text>
  </threadedComment>
  <threadedComment ref="R222" dT="2025-06-13T22:15:44.52" personId="{3FF0B06B-6D44-40C6-B724-E5FE6F209B77}" id="{25F44901-8F6B-4F44-BA80-8094D1ADDC48}">
    <text>Annual booked July 14</text>
  </threadedComment>
  <threadedComment ref="R223" dT="2025-07-03T16:58:59.47" personId="{3FF0B06B-6D44-40C6-B724-E5FE6F209B77}" id="{FA220510-C0E4-4D2F-82DE-22E5E544DB7D}">
    <text>Annual booked July 28</text>
  </threadedComment>
  <threadedComment ref="M224" dT="2025-02-05T20:01:48.38" personId="{3FF0B06B-6D44-40C6-B724-E5FE6F209B77}" id="{00CB13E4-81BC-46D0-B4FB-6349B3FFA274}">
    <text>Annual booked Feb 12</text>
  </threadedComment>
  <threadedComment ref="T224" dT="2025-09-11T15:58:51.99" personId="{6892FC56-EBC2-4FA3-A2DF-2119D1EF5406}" id="{FED6CE22-97EA-493E-8221-378A7AEE4CF6}">
    <text>Skipped due technician appointment</text>
  </threadedComment>
  <threadedComment ref="A225" dT="2024-03-19T15:52:27.26" personId="{3FF0B06B-6D44-40C6-B724-E5FE6F209B77}" id="{33A09841-9913-445B-BE1F-37FA03536925}">
    <text>Updated in ST</text>
  </threadedComment>
  <threadedComment ref="O225" dT="2025-02-10T20:54:33.39" personId="{3FF0B06B-6D44-40C6-B724-E5FE6F209B77}" id="{B7C4CAA9-54FC-4081-B759-013C51590B4B}">
    <text>Annual booked April 9</text>
  </threadedComment>
  <threadedComment ref="M226" dT="2025-02-12T18:35:09.96" personId="{6892FC56-EBC2-4FA3-A2DF-2119D1EF5406}" id="{A6313C11-2C42-45E0-9173-364BF53E06C0}">
    <text>Techs didn’t had a Edwards 65 key to access pannel</text>
  </threadedComment>
  <threadedComment ref="W226" dT="2025-11-07T20:36:14.75" personId="{3FF0B06B-6D44-40C6-B724-E5FE6F209B77}" id="{BFDE9747-C6D9-4DC3-8825-02982AC60D93}">
    <text>Annual booked December 2</text>
  </threadedComment>
  <threadedComment ref="R229" dT="2025-06-02T21:36:44.72" personId="{3FF0B06B-6D44-40C6-B724-E5FE6F209B77}" id="{BE8AD14F-F7A5-42CD-AE4E-3D0BBA611AF8}">
    <text>Annual booked July 9</text>
  </threadedComment>
  <threadedComment ref="N230" dT="2025-02-26T22:05:56.27" personId="{3FF0B06B-6D44-40C6-B724-E5FE6F209B77}" id="{B866FC56-8326-4503-8654-B06EB375711B}">
    <text>Annual booked March 21</text>
  </threadedComment>
  <threadedComment ref="W230" dT="2025-12-16T17:27:38.62" personId="{6892FC56-EBC2-4FA3-A2DF-2119D1EF5406}" id="{E17E6EC0-CD9E-4EF9-9C99-8F6C5528BC82}">
    <text>Not tested - monitoring long wait</text>
  </threadedComment>
  <threadedComment ref="M232" dT="2025-01-17T19:25:45.80" personId="{3FF0B06B-6D44-40C6-B724-E5FE6F209B77}" id="{8660BDF8-8792-43DE-9DC6-4B08A5ACBD94}">
    <text>Annual booked Feb 4-5</text>
  </threadedComment>
  <threadedComment ref="O232" dT="2025-04-14T18:29:30.54" personId="{6892FC56-EBC2-4FA3-A2DF-2119D1EF5406}" id="{F5C98F7D-2511-43AE-83A6-DE30DDCF6F56}">
    <text>Not done due lack of time</text>
  </threadedComment>
  <threadedComment ref="P232" dT="2025-04-14T18:29:30.54" personId="{6892FC56-EBC2-4FA3-A2DF-2119D1EF5406}" id="{96C6E272-33BF-477F-957C-8DC749A160F2}">
    <text>Not done due lack of time</text>
  </threadedComment>
  <threadedComment ref="R232" dT="2025-07-17T16:43:24.36" personId="{6892FC56-EBC2-4FA3-A2DF-2119D1EF5406}" id="{ED23D0D7-4886-4FC7-8CFB-66AA72376A3B}">
    <text>Not done due lack of time (service call)</text>
  </threadedComment>
  <threadedComment ref="O233" dT="2025-03-13T21:08:03.16" personId="{3FF0B06B-6D44-40C6-B724-E5FE6F209B77}" id="{742ACE27-7815-4FCD-A785-5416A0FE6E38}">
    <text>Annual booked April 10</text>
  </threadedComment>
  <threadedComment ref="O234" dT="2025-03-13T21:10:40.88" personId="{3FF0B06B-6D44-40C6-B724-E5FE6F209B77}" id="{A24BA2AC-5078-4C5D-942F-B0889D61DA41}">
    <text>Annual booked April 10 &amp; 11</text>
  </threadedComment>
  <threadedComment ref="R235" dT="2025-05-15T17:45:36.79" personId="{3FF0B06B-6D44-40C6-B724-E5FE6F209B77}" id="{2B3B0638-4969-4B79-8C7E-C3A9A354F6FD}">
    <text>Annual booked July 7</text>
  </threadedComment>
  <threadedComment ref="L236" dT="2025-01-17T18:49:32.49" personId="{6892FC56-EBC2-4FA3-A2DF-2119D1EF5406}" id="{1E6949B7-4BB8-4A50-B9C4-07B7492DC3E9}">
    <text>No access</text>
  </threadedComment>
  <threadedComment ref="U237" dT="2025-10-20T21:53:31.66" personId="{6892FC56-EBC2-4FA3-A2DF-2119D1EF5406}" id="{2FC64493-F576-43FA-9336-035050916E53}">
    <text>No access</text>
  </threadedComment>
  <threadedComment ref="W237" dT="2025-10-17T19:39:45.38" personId="{3FF0B06B-6D44-40C6-B724-E5FE6F209B77}" id="{9E36766F-85DD-4651-910E-AEE636821DDD}">
    <text>Annual booked Dec 10-11</text>
  </threadedComment>
  <threadedComment ref="W238" dT="2025-12-09T23:29:23.32" personId="{6892FC56-EBC2-4FA3-A2DF-2119D1EF5406}" id="{11C729E3-178E-4F61-A712-A26E994DD2DE}">
    <text>Skipped. Projects</text>
  </threadedComment>
  <threadedComment ref="M239" dT="2025-01-10T21:08:08.68" personId="{3FF0B06B-6D44-40C6-B724-E5FE6F209B77}" id="{3C475E7D-5A8D-4632-B36C-FF2F89E9FBAA}">
    <text>Annual booked February 3</text>
  </threadedComment>
  <threadedComment ref="L240" dT="2025-01-17T18:49:32.49" personId="{6892FC56-EBC2-4FA3-A2DF-2119D1EF5406}" id="{333942CD-819B-4956-A21D-7A30CC557BD2}">
    <text xml:space="preserve"> No security account. Not test.   </text>
  </threadedComment>
  <threadedComment ref="M240" dT="2025-01-17T18:49:32.49" personId="{6892FC56-EBC2-4FA3-A2DF-2119D1EF5406}" id="{25F1B949-60A9-4A10-AD9E-DA855BBEB17B}">
    <text xml:space="preserve"> No security account. Not test.   </text>
  </threadedComment>
  <threadedComment ref="S240" dT="2025-07-31T19:42:25.00" personId="{3FF0B06B-6D44-40C6-B724-E5FE6F209B77}" id="{8FB67B00-AEC3-416C-A2DA-3E973BF577D3}">
    <text>Annual booked August 28</text>
  </threadedComment>
  <threadedComment ref="P241" dT="2025-04-07T20:45:08.02" personId="{3FF0B06B-6D44-40C6-B724-E5FE6F209B77}" id="{10B67A7C-697A-4CD3-AB54-1FB62CCA0C58}">
    <text>Annual booked May 8</text>
  </threadedComment>
  <threadedComment ref="V241" dT="2025-11-20T17:24:31.64" personId="{6892FC56-EBC2-4FA3-A2DF-2119D1EF5406}" id="{A3652435-60C4-4D5C-871B-757669902469}">
    <text>Skipped due inspection repair</text>
  </threadedComment>
  <threadedComment ref="L243" dT="2025-01-16T19:28:06.90" personId="{6892FC56-EBC2-4FA3-A2DF-2119D1EF5406}" id="{770CA328-5B1B-497B-813A-66B942CDE877}">
    <text>Not enough time to finish all the route</text>
  </threadedComment>
  <threadedComment ref="R243" dT="2025-07-09T17:58:04.37" personId="{6892FC56-EBC2-4FA3-A2DF-2119D1EF5406}" id="{B6BE2B1B-212D-4EAE-BA32-CB942E65BF0B}">
    <text>Not done due lack of time</text>
  </threadedComment>
  <threadedComment ref="S243" dT="2025-07-16T16:01:29.06" personId="{3FF0B06B-6D44-40C6-B724-E5FE6F209B77}" id="{EB45EA3E-4A18-451B-9573-7D6BBC759751}">
    <text>Annual booked Aug 13-14</text>
  </threadedComment>
  <threadedComment ref="V243" dT="2025-07-09T17:58:04.37" personId="{6892FC56-EBC2-4FA3-A2DF-2119D1EF5406}" id="{1E44F793-AB17-48DA-916E-FE504E03FA13}">
    <text>Not done due lack of time</text>
  </threadedComment>
  <threadedComment ref="W244" dT="2025-10-23T20:15:09.90" personId="{3FF0B06B-6D44-40C6-B724-E5FE6F209B77}" id="{4D1A5A0C-F2C7-4322-B635-502EA4B9054F}">
    <text>Annual booked Dec 15</text>
  </threadedComment>
  <threadedComment ref="N245" dT="2025-03-06T21:17:54.31" personId="{6892FC56-EBC2-4FA3-A2DF-2119D1EF5406}" id="{6C1CD195-D9D1-45DB-87CB-93BD9896214F}">
    <text>New monitoring. Need password.</text>
  </threadedComment>
  <threadedComment ref="P245" dT="2025-04-10T23:02:25.37" personId="{3FF0B06B-6D44-40C6-B724-E5FE6F209B77}" id="{AE8026BB-3456-4D65-BECA-C20C0C76C398}">
    <text>Annual booked May 21-23</text>
  </threadedComment>
  <threadedComment ref="W245" dT="2025-11-13T17:41:00.80" personId="{6892FC56-EBC2-4FA3-A2DF-2119D1EF5406}" id="{B62FCE40-3C01-4ADB-9661-890A6B290593}">
    <text>Not done due lack of techs</text>
  </threadedComment>
  <threadedComment ref="L246" dT="2025-02-13T19:20:11.56" personId="{6892FC56-EBC2-4FA3-A2DF-2119D1EF5406}" id="{59E2F3C4-1D79-408E-973A-8FF48CC474A2}">
    <text>Annual and MBT done during January. Skipped in February</text>
  </threadedComment>
  <threadedComment ref="M246" dT="2025-02-13T19:20:20.05" personId="{6892FC56-EBC2-4FA3-A2DF-2119D1EF5406}" id="{D903F0B6-0E6B-491A-BEDC-61E1EC24C5D6}">
    <text>Annual and MBT done during January. Skipped in February</text>
  </threadedComment>
  <threadedComment ref="N247" dT="2025-02-28T19:19:49.47" personId="{3FF0B06B-6D44-40C6-B724-E5FE6F209B77}" id="{94012067-479C-4E96-941F-54DC5D8DF4E7}">
    <text>Annual booked March 31</text>
  </threadedComment>
  <threadedComment ref="W247" dT="2025-10-22T16:37:12.44" personId="{6892FC56-EBC2-4FA3-A2DF-2119D1EF5406}" id="{784C4CA4-3217-470B-862B-29305E809922}">
    <text>Not tested due lack of time</text>
  </threadedComment>
  <threadedComment ref="S248" dT="2025-06-26T15:53:09.77" personId="{3FF0B06B-6D44-40C6-B724-E5FE6F209B77}" id="{79736D62-629C-43D1-83AD-39304A1C389D}">
    <text>Annual booked Aug 7</text>
  </threadedComment>
  <threadedComment ref="P249" dT="2025-04-09T21:17:20.98" personId="{3FF0B06B-6D44-40C6-B724-E5FE6F209B77}" id="{83474104-C60C-4CF0-9586-BFE86D85597D}">
    <text>Annual booked May 13 &amp; 14</text>
  </threadedComment>
  <threadedComment ref="N250" dT="2025-03-06T21:17:54.31" personId="{6892FC56-EBC2-4FA3-A2DF-2119D1EF5406}" id="{D505ABBB-6C81-4490-B57E-4686AA96F57D}">
    <text>New monitoring. Need password.</text>
  </threadedComment>
  <threadedComment ref="P250" dT="2025-04-10T23:02:25.37" personId="{3FF0B06B-6D44-40C6-B724-E5FE6F209B77}" id="{4FB6050A-66E0-4CB2-A133-CC4516ABE454}">
    <text>Annual booked May 21-23</text>
  </threadedComment>
  <threadedComment ref="W250" dT="2025-11-13T17:41:00.80" personId="{6892FC56-EBC2-4FA3-A2DF-2119D1EF5406}" id="{364D59C0-BE8E-4DA2-8E8A-1572EABB6624}">
    <text>Not done due lack of techs</text>
  </threadedComment>
  <threadedComment ref="S251" dT="2025-06-26T15:53:09.77" personId="{3FF0B06B-6D44-40C6-B724-E5FE6F209B77}" id="{71B770F9-DA63-4EB3-9B23-2A7B3B45D1F7}">
    <text>Annual booked Aug 7</text>
  </threadedComment>
  <threadedComment ref="P252" dT="2025-04-09T16:37:06.61" personId="{3FF0B06B-6D44-40C6-B724-E5FE6F209B77}" id="{476BD111-FBCB-4EB7-8908-7E248BBA7EAD}">
    <text>Annual booked April 21</text>
  </threadedComment>
  <threadedComment ref="P253" dT="2025-04-10T19:34:26.80" personId="{3FF0B06B-6D44-40C6-B724-E5FE6F209B77}" id="{0D12F06E-1F92-4590-BBED-2C937543D345}">
    <text>Annual booked May 6</text>
  </threadedComment>
  <threadedComment ref="T253" dT="2025-09-10T17:00:56.22" personId="{6892FC56-EBC2-4FA3-A2DF-2119D1EF5406}" id="{86D4CF11-DEBA-4639-83F5-371CEC164455}">
    <text>No key on ring per tech</text>
  </threadedComment>
  <threadedComment ref="V254" dT="2025-10-02T18:28:54.57" personId="{3FF0B06B-6D44-40C6-B724-E5FE6F209B77}" id="{AB38F161-3347-467B-B5B7-978A32AC593D}">
    <text>Annual booked Nov 4</text>
  </threadedComment>
  <threadedComment ref="O255" dT="2025-04-02T19:57:32.23" personId="{3FF0B06B-6D44-40C6-B724-E5FE6F209B77}" id="{4D4FAE32-0E76-447A-9CDD-DB1DB1772CC4}">
    <text>Annual booked April 23</text>
  </threadedComment>
  <threadedComment ref="U256" dT="2025-09-25T16:01:47.92" personId="{3FF0B06B-6D44-40C6-B724-E5FE6F209B77}" id="{DD2720CE-63F3-4F48-910D-4E15F30DC2EC}">
    <text>Annual booked Oct 22</text>
  </threadedComment>
  <threadedComment ref="R257" dT="2025-06-25T22:41:21.84" personId="{3FF0B06B-6D44-40C6-B724-E5FE6F209B77}" id="{B0595103-57AD-4FAA-8D4C-A2310164E41F}">
    <text>Annual booked July 9</text>
  </threadedComment>
  <threadedComment ref="N258" dT="2025-03-11T20:43:20.36" personId="{3FF0B06B-6D44-40C6-B724-E5FE6F209B77}" id="{A9DB2C76-9990-4A68-A7CB-848944A279B2}">
    <text>Annual booked March 31</text>
  </threadedComment>
  <threadedComment ref="U259" dT="2025-10-17T16:45:35.66" personId="{3FF0B06B-6D44-40C6-B724-E5FE6F209B77}" id="{50D598E5-4E2F-48AB-9C23-E82BFDE6CB20}">
    <text>Annual booked Oct 23</text>
  </threadedComment>
  <threadedComment ref="V259" dT="2025-10-17T16:45:35.66" personId="{3FF0B06B-6D44-40C6-B724-E5FE6F209B77}" id="{5B9E5345-8E50-4A1F-B511-37D862293EC1}">
    <text>Annual booked Oct 23</text>
  </threadedComment>
  <threadedComment ref="L260" dT="2025-01-17T17:04:12.69" personId="{6892FC56-EBC2-4FA3-A2DF-2119D1EF5406}" id="{F8FEDFB5-FB1A-4CF9-B14F-1DA699B9EB88}">
    <text>Skipped during January</text>
  </threadedComment>
  <threadedComment ref="W260" dT="2025-11-12T17:27:03.56" personId="{3FF0B06B-6D44-40C6-B724-E5FE6F209B77}" id="{CC85C223-D7F8-4B63-9014-BA016A6F7A2A}">
    <text>Annual booked December 2</text>
  </threadedComment>
  <threadedComment ref="R261" dT="2025-06-25T22:41:21.84" personId="{3FF0B06B-6D44-40C6-B724-E5FE6F209B77}" id="{226B2A05-A965-48C5-BA56-4805DEF6B719}">
    <text>Annual booked July 9</text>
  </threadedComment>
  <threadedComment ref="S262" dT="2025-07-09T20:43:04.83" personId="{3FF0B06B-6D44-40C6-B724-E5FE6F209B77}" id="{9D575CE4-D3CD-4174-8D5C-B702C60D544B}">
    <text>Annual booked Aug 13-14</text>
  </threadedComment>
  <threadedComment ref="M263" dT="2025-01-24T22:43:40.51" personId="{3FF0B06B-6D44-40C6-B724-E5FE6F209B77}" id="{2305F7C3-26D2-4269-970D-4C663417B94C}">
    <text>Annual booked Feb 24</text>
  </threadedComment>
  <threadedComment ref="R264" dT="2025-07-03T18:19:59.52" personId="{3FF0B06B-6D44-40C6-B724-E5FE6F209B77}" id="{0A62F2AE-40BD-4B60-AE31-65A874A0870D}">
    <text>Annual booked July 16</text>
  </threadedComment>
  <threadedComment ref="N265" dT="2025-02-21T16:53:59.42" personId="{3FF0B06B-6D44-40C6-B724-E5FE6F209B77}" id="{7E931EEB-EA5A-45FC-9EA7-54ACEEDFE289}">
    <text>Annual booked March 19</text>
  </threadedComment>
  <threadedComment ref="O265" dT="2025-04-14T18:29:30.54" personId="{6892FC56-EBC2-4FA3-A2DF-2119D1EF5406}" id="{9C2E8187-E776-40B5-A0BD-4D358E5F2872}">
    <text>Not done due lack of time</text>
  </threadedComment>
  <threadedComment ref="P265" dT="2025-04-14T18:29:30.54" personId="{6892FC56-EBC2-4FA3-A2DF-2119D1EF5406}" id="{9C356788-096E-4413-8AD2-08AF7FD34BE9}">
    <text>Not done due lack of time</text>
  </threadedComment>
  <threadedComment ref="R265" dT="2025-07-17T16:43:24.36" personId="{6892FC56-EBC2-4FA3-A2DF-2119D1EF5406}" id="{06448D45-59BB-4349-A4AA-675ADB2648E0}">
    <text>Not done due lack of time (service call)</text>
  </threadedComment>
  <threadedComment ref="W266" dT="2025-12-09T21:00:42.12" personId="{6892FC56-EBC2-4FA3-A2DF-2119D1EF5406}" id="{DCE9D6AC-F58C-466B-8B55-D2A2DCCEF61E}">
    <text>Not done due construction</text>
  </threadedComment>
  <threadedComment ref="L267" dT="2025-02-05T18:45:34.55" personId="{6892FC56-EBC2-4FA3-A2DF-2119D1EF5406}" id="{8067AAC9-F976-4F20-880B-1BD22170931F}">
    <text xml:space="preserve">Cancelled our services as of January 1, 2025
</text>
  </threadedComment>
  <threadedComment ref="L268" dT="2025-02-13T17:39:21.46" personId="{6892FC56-EBC2-4FA3-A2DF-2119D1EF5406}" id="{4C698404-4CC7-436C-9E76-A0A08AC030CE}">
    <text>Building has been sold. MBT done until February 2025 - Newport</text>
  </threadedComment>
  <threadedComment ref="M268" dT="2025-02-13T17:39:21.46" personId="{6892FC56-EBC2-4FA3-A2DF-2119D1EF5406}" id="{B3FFE7C3-E96F-4E3A-A589-81134295E25E}">
    <text>Building has been sold. MBT done until February 2025 - Newport</text>
  </threadedComment>
  <threadedComment ref="N268" dT="2025-03-13T16:46:01.22" personId="{6892FC56-EBC2-4FA3-A2DF-2119D1EF5406}" id="{2CC7CE85-2442-4923-AF0A-A90E286D6565}">
    <text>Skipped in March. Back in April with new owner</text>
  </threadedComment>
  <threadedComment ref="P268" dT="2025-04-23T16:47:28.91" personId="{3FF0B06B-6D44-40C6-B724-E5FE6F209B77}" id="{F6DCD2FE-0D04-A846-B89C-AB52436CB804}">
    <text>Annual booked May 8</text>
  </threadedComment>
  <threadedComment ref="O269" dT="2025-03-12T19:59:03.06" personId="{3FF0B06B-6D44-40C6-B724-E5FE6F209B77}" id="{9088CB0B-BD4E-4017-B3A6-3868B7EADD21}">
    <text>Annual booked April 10</text>
  </threadedComment>
  <threadedComment ref="P269" dT="2025-05-23T22:14:13.86" personId="{6892FC56-EBC2-4FA3-A2DF-2119D1EF5406}" id="{765EDB7F-A792-49D9-86B5-211E1AF204B4}">
    <text>No Allen key to test pull station</text>
  </threadedComment>
  <threadedComment ref="W269" dT="2025-05-23T22:14:13.86" personId="{6892FC56-EBC2-4FA3-A2DF-2119D1EF5406}" id="{5910A459-C765-4178-AC81-0570E814C6C7}">
    <text>No Allen key to test pull station</text>
  </threadedComment>
  <threadedComment ref="S270" dT="2025-08-05T21:29:32.96" personId="{3FF0B06B-6D44-40C6-B724-E5FE6F209B77}" id="{5DF227AC-3619-4538-A6EA-72B340391D11}">
    <text>Annual booked August 18</text>
  </threadedComment>
  <threadedComment ref="N271" dT="2025-03-07T23:15:01.21" personId="{3FF0B06B-6D44-40C6-B724-E5FE6F209B77}" id="{08A3018A-303F-44F3-8578-46B5756ECDDC}">
    <text>Annual booked March 26</text>
  </threadedComment>
  <threadedComment ref="R273" dT="2025-06-10T15:56:19.40" personId="{3FF0B06B-6D44-40C6-B724-E5FE6F209B77}" id="{B48FEBBA-35A0-45E0-B822-380E5DDABD5D}">
    <text>Annual booked July 7</text>
  </threadedComment>
  <threadedComment ref="O275" dT="2025-04-10T18:06:25.68" personId="{6892FC56-EBC2-4FA3-A2DF-2119D1EF5406}" id="{CC61C6A0-3B33-463B-BA83-8AD120B89992}">
    <text>Road closed. No Access</text>
  </threadedComment>
  <threadedComment ref="R275" dT="2025-07-03T18:16:14.70" personId="{3FF0B06B-6D44-40C6-B724-E5FE6F209B77}" id="{4387697F-B36F-4AC5-9832-C17D8A039A73}">
    <text>Annual booked July 25</text>
  </threadedComment>
  <threadedComment ref="L276" dT="2025-02-06T22:07:59.60" personId="{6892FC56-EBC2-4FA3-A2DF-2119D1EF5406}" id="{56153C9A-33A4-44A6-BC0C-EAED8A826C2F}">
    <text>Annual &amp; MBT done in January</text>
  </threadedComment>
  <threadedComment ref="M276" dT="2025-02-06T22:05:52.86" personId="{6892FC56-EBC2-4FA3-A2DF-2119D1EF5406}" id="{8D2CDC57-B3F4-47D7-829D-7626EE5E3139}">
    <text>Annual in January 27</text>
  </threadedComment>
  <threadedComment ref="N276" dT="2025-03-10T16:27:29.65" personId="{6892FC56-EBC2-4FA3-A2DF-2119D1EF5406}" id="{1A1735BC-D973-45BA-AE56-213C9030912D}">
    <text>No access due to a dance competition.</text>
  </threadedComment>
  <threadedComment ref="O276" dT="2025-03-10T16:27:29.65" personId="{6892FC56-EBC2-4FA3-A2DF-2119D1EF5406}" id="{39292BD1-8A7F-43A6-9927-82B8055FDB79}">
    <text>No access due to a event</text>
  </threadedComment>
  <threadedComment ref="W277" dT="2025-12-15T20:30:11.43" personId="{3FF0B06B-6D44-40C6-B724-E5FE6F209B77}" id="{95B2AECE-3043-4BCF-A9A2-D045BACDC56B}">
    <text>Annual booked December 17-18</text>
  </threadedComment>
  <threadedComment ref="L279" dT="2025-01-17T16:44:38.27" personId="{6892FC56-EBC2-4FA3-A2DF-2119D1EF5406}" id="{EFDBA03A-BCD4-4210-946A-BBAB8EAA71A7}">
    <text>Dan was not in office and asked to skip this month.</text>
  </threadedComment>
  <threadedComment ref="M279" dT="2025-01-08T20:59:11.78" personId="{3FF0B06B-6D44-40C6-B724-E5FE6F209B77}" id="{1905CD7C-C062-486C-9406-845AE7934F42}">
    <text>Annual booked Feb 4-6</text>
  </threadedComment>
  <threadedComment ref="S279" dT="2025-01-17T16:44:38.27" personId="{6892FC56-EBC2-4FA3-A2DF-2119D1EF5406}" id="{8D537543-12BF-4561-8739-432DFB6ECAE3}">
    <text>Dan was not in office and asked to skip this month.</text>
  </threadedComment>
  <threadedComment ref="W279" dT="2025-12-12T16:13:07.38" personId="{6892FC56-EBC2-4FA3-A2DF-2119D1EF5406}" id="{5D5752E7-03B1-4977-BFB9-5318DE743F97}">
    <text>No Access but charging for techs time</text>
  </threadedComment>
  <threadedComment ref="R281" dT="2025-06-24T23:17:57.07" personId="{3FF0B06B-6D44-40C6-B724-E5FE6F209B77}" id="{8AC8E420-8410-421F-BD32-626538BE17CC}">
    <text>Annual booked July 25</text>
  </threadedComment>
  <threadedComment ref="M282" dT="2025-01-10T22:53:39.33" personId="{3FF0B06B-6D44-40C6-B724-E5FE6F209B77}" id="{4059F834-66FE-4DD9-A170-B5E13AA9010C}">
    <text>Annual booked February 12</text>
  </threadedComment>
  <threadedComment ref="R283" dT="2025-06-03T23:00:01.69" personId="{3FF0B06B-6D44-40C6-B724-E5FE6F209B77}" id="{312173A5-1B97-484E-97C5-64F66BDCFF25}">
    <text>Annual booked July 2</text>
  </threadedComment>
  <threadedComment ref="P284" dT="2025-04-09T16:36:48.69" personId="{3FF0B06B-6D44-40C6-B724-E5FE6F209B77}" id="{2A14D861-443C-4B14-B92C-10881BEDFA18}">
    <text>Annual booked April 21</text>
  </threadedComment>
  <threadedComment ref="M285" dT="2025-01-10T22:53:39.33" personId="{3FF0B06B-6D44-40C6-B724-E5FE6F209B77}" id="{7165986F-ADF5-42AF-944F-EFFAB185B791}">
    <text>Annual booked February 12 &amp; 13</text>
  </threadedComment>
  <threadedComment ref="V286" dT="2025-11-13T17:41:00.80" personId="{6892FC56-EBC2-4FA3-A2DF-2119D1EF5406}" id="{FE456BAE-2E7D-451D-8ACB-2A15169C329B}">
    <text>Not done due lack of techs</text>
  </threadedComment>
  <threadedComment ref="N287" dT="2025-03-11T19:42:17.35" personId="{3FF0B06B-6D44-40C6-B724-E5FE6F209B77}" id="{EC1AB79C-0FDB-4F9F-A97D-1A05B18E64B3}">
    <text>Annual booked March 28</text>
  </threadedComment>
  <threadedComment ref="O287" dT="2025-04-14T18:28:02.36" personId="{6892FC56-EBC2-4FA3-A2DF-2119D1EF5406}" id="{01B83D86-78A1-4C2A-95CA-578B07B4F7BC}">
    <text>Annual booked April 11</text>
  </threadedComment>
  <threadedComment ref="U288" dT="2025-09-11T19:45:22.39" personId="{3FF0B06B-6D44-40C6-B724-E5FE6F209B77}" id="{B5416BA6-9732-4453-A394-EEA46E15A7D1}">
    <text>Annual booked Oct 24</text>
  </threadedComment>
  <threadedComment ref="V288" dT="2025-07-28T23:07:27.89" personId="{6892FC56-EBC2-4FA3-A2DF-2119D1EF5406}" id="{D6D01A44-B1CB-4BE8-8F81-57809CE5A65C}">
    <text>Rate to be increased - see comment</text>
  </threadedComment>
  <threadedComment ref="W288" dT="2025-07-28T23:07:27.89" personId="{6892FC56-EBC2-4FA3-A2DF-2119D1EF5406}" id="{936ECF02-D9E2-4396-A9A4-B411A0C91408}">
    <text>Rate to be increased - see comment</text>
  </threadedComment>
  <threadedComment ref="V289" dT="2025-09-29T16:21:16.84" personId="{3FF0B06B-6D44-40C6-B724-E5FE6F209B77}" id="{8B88775B-088C-4F52-ACDB-5A8FBA501867}">
    <text>Annual booked Nov 7</text>
  </threadedComment>
  <threadedComment ref="M290" dT="2025-01-31T19:55:33.06" personId="{6892FC56-EBC2-4FA3-A2DF-2119D1EF5406}" id="{DC101B44-1AEB-498F-BFFC-74EEC941D644}">
    <text>Annual and MBT done in January</text>
  </threadedComment>
  <threadedComment ref="N290" dT="2025-02-28T19:29:53.12" personId="{6892FC56-EBC2-4FA3-A2DF-2119D1EF5406}" id="{9A10962A-580E-4A20-8ED1-C8B5628A4F72}">
    <text>Annual booked in February 24 - MBT and Annual done In February</text>
  </threadedComment>
  <threadedComment ref="T291" dT="2025-07-16T19:46:54.27" personId="{3FF0B06B-6D44-40C6-B724-E5FE6F209B77}" id="{4ED688CB-7AC9-40D1-B310-0F45E864EF44}">
    <text>Annual booked September 26</text>
  </threadedComment>
  <threadedComment ref="M292" dT="2025-01-23T21:16:56.04" personId="{3FF0B06B-6D44-40C6-B724-E5FE6F209B77}" id="{6DC4376C-A36F-40F8-BEB0-F4BAF508408A}">
    <text>Annual booked Feb 3</text>
  </threadedComment>
  <threadedComment ref="R293" dT="2025-08-21T17:18:54.44" personId="{6892FC56-EBC2-4FA3-A2DF-2119D1EF5406}" id="{A1BB7007-626E-4874-8567-5EECCD60882B}">
    <text>First 3 months are free</text>
  </threadedComment>
  <threadedComment ref="S293" dT="2025-08-21T17:18:54.44" personId="{6892FC56-EBC2-4FA3-A2DF-2119D1EF5406}" id="{3EFB537B-8447-4B12-9273-BDDAF4FE6C9B}">
    <text>First 3 months are free</text>
  </threadedComment>
  <threadedComment ref="T293" dT="2025-08-21T17:18:54.44" personId="{6892FC56-EBC2-4FA3-A2DF-2119D1EF5406}" id="{1309C9BC-E706-46AF-8C5A-EA925DAD535A}">
    <text>First 3 months are free</text>
  </threadedComment>
  <threadedComment ref="U293" dT="2025-10-20T21:51:01.01" personId="{6892FC56-EBC2-4FA3-A2DF-2119D1EF5406}" id="{6C373378-2764-4D29-862B-0305C5973331}">
    <text>No keys. Skipped due service call</text>
  </threadedComment>
  <threadedComment ref="U294" dT="2025-09-17T17:54:14.39" personId="{3FF0B06B-6D44-40C6-B724-E5FE6F209B77}" id="{78363004-5BFA-4CA1-8F9C-5E669F569B26}">
    <text>Annual booked Oct 16</text>
  </threadedComment>
  <threadedComment ref="N296" dT="2025-03-07T23:14:25.52" personId="{3FF0B06B-6D44-40C6-B724-E5FE6F209B77}" id="{A00E2F38-C121-4309-B881-D64A6AA5FD30}">
    <text>Annual booked March 26</text>
  </threadedComment>
  <threadedComment ref="L297" dT="2025-02-06T22:07:59.60" personId="{6892FC56-EBC2-4FA3-A2DF-2119D1EF5406}" id="{8F139914-D9B2-44A4-B092-F2A6901EDD3C}">
    <text>Annual &amp; MBT done in January</text>
  </threadedComment>
  <threadedComment ref="M297" dT="2025-02-06T22:06:36.69" personId="{6892FC56-EBC2-4FA3-A2DF-2119D1EF5406}" id="{6D6CCB6E-72DC-4450-BD11-5DAC6DC932DA}">
    <text>Annual in January 29</text>
  </threadedComment>
  <threadedComment ref="T298" dT="2025-09-18T17:04:47.13" personId="{3FF0B06B-6D44-40C6-B724-E5FE6F209B77}" id="{3FD74F06-A3C4-4BF5-A086-B8BD8EBC524E}">
    <text>Annual booked Sept 29</text>
  </threadedComment>
  <threadedComment ref="U298" dT="2025-09-18T17:04:47.13" personId="{3FF0B06B-6D44-40C6-B724-E5FE6F209B77}" id="{8E4E8B9B-A3BF-4E11-9EA7-7C3DC4806877}">
    <text>Annual booked Sept 29</text>
  </threadedComment>
  <threadedComment ref="S299" dT="2025-06-09T16:26:44.23" personId="{3FF0B06B-6D44-40C6-B724-E5FE6F209B77}" id="{8F6AF507-DEE0-4A43-BF2C-E4DE85369B6C}">
    <text>Annual booked August 19</text>
  </threadedComment>
  <threadedComment ref="R300" dT="2025-06-24T17:24:42.85" personId="{3FF0B06B-6D44-40C6-B724-E5FE6F209B77}" id="{4386BDB4-544F-44C7-A216-DAF1C74A0E34}">
    <text>Annual booked July 23</text>
  </threadedComment>
  <threadedComment ref="T300" dT="2025-04-14T18:29:30.54" personId="{6892FC56-EBC2-4FA3-A2DF-2119D1EF5406}" id="{94441DDE-BFC7-4F1F-A7AB-04403375DB3C}">
    <text>Not done due lack of time</text>
  </threadedComment>
  <threadedComment ref="R302" dT="2025-06-18T18:04:56.59" personId="{3FF0B06B-6D44-40C6-B724-E5FE6F209B77}" id="{98CD9833-9D91-4D94-8E00-5DED69A05D73}">
    <text>Annual booked July 21-24</text>
  </threadedComment>
  <threadedComment ref="A303" dT="2024-03-14T19:10:07.64" personId="{1A284580-F2B6-4554-A780-C3C0B3AF6C04}" id="{FDC36E07-E7BC-4897-87F8-4EE071B76241}">
    <text>updated address (includes Root Cellar</text>
  </threadedComment>
  <threadedComment ref="N303" dT="2025-02-24T23:08:14.79" personId="{3FF0B06B-6D44-40C6-B724-E5FE6F209B77}" id="{3FAAB279-55A5-4BD7-998F-E3BC8845E34F}">
    <text>Annual booked March 5</text>
  </threadedComment>
  <threadedComment ref="N304" dT="2025-01-16T19:28:06.90" personId="{6892FC56-EBC2-4FA3-A2DF-2119D1EF5406}" id="{8E794F2A-78C3-42EA-AAA8-5E0D8A504EA8}">
    <text>Not enough time to finish all the route due a service call during route</text>
  </threadedComment>
  <threadedComment ref="P304" dT="2025-05-02T20:40:47.32" personId="{3FF0B06B-6D44-40C6-B724-E5FE6F209B77}" id="{DDF4B224-B25E-4377-953A-4585B0B9E186}">
    <text>Annual booked May 27</text>
  </threadedComment>
  <threadedComment ref="T305" dT="2025-04-14T18:29:30.54" personId="{6892FC56-EBC2-4FA3-A2DF-2119D1EF5406}" id="{B215F01E-082C-49E9-8149-21FE526F95BB}">
    <text>Not done due lack of time</text>
  </threadedComment>
  <threadedComment ref="O306" dT="2025-04-07T16:44:46.28" personId="{3FF0B06B-6D44-40C6-B724-E5FE6F209B77}" id="{13E81891-C683-4189-96A3-F6CE2E852113}">
    <text>Annual booked April 9</text>
  </threadedComment>
  <threadedComment ref="R307" dT="2025-06-03T19:45:03.69" personId="{3FF0B06B-6D44-40C6-B724-E5FE6F209B77}" id="{6541A218-DC06-4D7F-B542-B4431CEE23E9}">
    <text>Annual booked July 4</text>
  </threadedComment>
  <threadedComment ref="N308" dT="2025-03-10T15:32:44.46" personId="{3FF0B06B-6D44-40C6-B724-E5FE6F209B77}" id="{704B0E88-A134-4E83-BB92-F2454E8DD3CB}">
    <text>Annual booked March 28</text>
  </threadedComment>
  <threadedComment ref="N309" dT="2025-01-16T19:28:06.90" personId="{6892FC56-EBC2-4FA3-A2DF-2119D1EF5406}" id="{6BB121EF-5977-4861-A396-9A4ACC2902F1}">
    <text>Not enough time to finish all the route due a service call during route</text>
  </threadedComment>
  <threadedComment ref="V309" dT="2025-09-24T15:39:38.13" personId="{3FF0B06B-6D44-40C6-B724-E5FE6F209B77}" id="{26584EF6-B002-45D8-9D5C-F57A6A7AD1F8}">
    <text>Annual booked Nov 21</text>
  </threadedComment>
  <threadedComment ref="O311" dT="2025-03-10T16:19:00.28" personId="{3FF0B06B-6D44-40C6-B724-E5FE6F209B77}" id="{1A16316D-70CB-4B4E-B5AF-A9FB275FF39D}">
    <text>Annual booked March 24</text>
  </threadedComment>
  <threadedComment ref="L312" dT="2025-01-22T16:58:32.28" personId="{6892FC56-EBC2-4FA3-A2DF-2119D1EF5406}" id="{6621B677-F660-4B35-A610-4C2C28D2907D}">
    <text>Starts in February 2025</text>
  </threadedComment>
  <threadedComment ref="O312" dT="2025-03-07T21:01:16.39" personId="{3FF0B06B-6D44-40C6-B724-E5FE6F209B77}" id="{5782497F-036F-4735-B9A5-09B5EBB86B9E}">
    <text>Annual booked April 3-4</text>
  </threadedComment>
  <threadedComment ref="O313" dT="2025-04-07T21:46:44.71" personId="{3FF0B06B-6D44-40C6-B724-E5FE6F209B77}" id="{34508D00-883A-41DC-9DA5-AAB026704DC6}">
    <text>Annual booked April 25</text>
  </threadedComment>
  <threadedComment ref="N314" dT="2025-02-28T19:43:45.96" personId="{6892FC56-EBC2-4FA3-A2DF-2119D1EF5406}" id="{FB1B5FC1-DD69-4564-A0AB-5FBCB2CDB9D0}">
    <text>Annual booked March 13</text>
  </threadedComment>
  <threadedComment ref="R315" dT="2025-07-08T19:48:55.83" personId="{3FF0B06B-6D44-40C6-B724-E5FE6F209B77}" id="{9AA6E687-93CD-4C2B-8F68-0CE968CB47FA}">
    <text>Annual booked July 16</text>
  </threadedComment>
  <threadedComment ref="R316" dT="2025-06-26T15:43:44.07" personId="{3FF0B06B-6D44-40C6-B724-E5FE6F209B77}" id="{A87D0F68-7222-4B5C-8F87-2ACF46BBBA3C}">
    <text>Annual booked July 28</text>
  </threadedComment>
  <threadedComment ref="S316" dT="2025-06-26T15:43:44.07" personId="{3FF0B06B-6D44-40C6-B724-E5FE6F209B77}" id="{B0935F86-A936-41E6-B7C0-E89F84D1EC8C}">
    <text>Annual booked July 28</text>
  </threadedComment>
  <threadedComment ref="W317" dT="2025-11-07T21:59:24.41" personId="{3FF0B06B-6D44-40C6-B724-E5FE6F209B77}" id="{61E59E86-0AFD-43E8-B0AB-904969A97109}">
    <text>Annual booked Dec 12</text>
  </threadedComment>
  <threadedComment ref="T318" dT="2025-08-29T18:08:51.09" personId="{3FF0B06B-6D44-40C6-B724-E5FE6F209B77}" id="{502D3E8A-FB83-41AD-81C0-F1DEE95EF3D1}">
    <text>Annual booked Sept 19</text>
  </threadedComment>
  <threadedComment ref="T318" dT="2025-09-19T15:57:20.27" personId="{3FF0B06B-6D44-40C6-B724-E5FE6F209B77}" id="{906A4893-0EEE-4241-A6A9-49CAA41D2D5C}" parentId="{502D3E8A-FB83-41AD-81C0-F1DEE95EF3D1}">
    <text>Rescheduled to Oct 10 as several techs were away sick</text>
  </threadedComment>
  <threadedComment ref="U318" dT="2025-09-19T15:57:37.08" personId="{3FF0B06B-6D44-40C6-B724-E5FE6F209B77}" id="{35A64E71-67ED-450E-AE61-A5022BFA2362}">
    <text>Annual booked Oct 10</text>
  </threadedComment>
  <threadedComment ref="L319" dT="2025-01-16T20:42:34.08" personId="{6892FC56-EBC2-4FA3-A2DF-2119D1EF5406}" id="{0F689680-0B68-4532-A6D1-857DF8C94605}">
    <text>No access</text>
  </threadedComment>
  <threadedComment ref="U322" dT="2025-09-08T21:57:26.49" personId="{3FF0B06B-6D44-40C6-B724-E5FE6F209B77}" id="{A621BC8C-224E-470A-B092-4EF197D13C3B}">
    <text>Annual booked Oct 6</text>
  </threadedComment>
  <threadedComment ref="P324" dT="2025-04-04T18:20:51.11" personId="{3FF0B06B-6D44-40C6-B724-E5FE6F209B77}" id="{18DCC5B6-5BC5-41BD-B1B8-688465FE73B4}">
    <text>Annual booked May 16</text>
  </threadedComment>
  <threadedComment ref="T325" dT="2025-08-27T16:58:06.10" personId="{3FF0B06B-6D44-40C6-B724-E5FE6F209B77}" id="{1627407F-0151-42D6-B83A-D7CD1650CF24}">
    <text>Annual booked Sept 16</text>
  </threadedComment>
  <threadedComment ref="V326" dT="2025-10-27T16:02:02.46" personId="{3FF0B06B-6D44-40C6-B724-E5FE6F209B77}" id="{11280996-3A51-49AD-80DC-5122E634CB42}">
    <text>Annual booked Nov 5</text>
  </threadedComment>
  <threadedComment ref="M327" dT="2025-04-29T15:54:22.68" personId="{6892FC56-EBC2-4FA3-A2DF-2119D1EF5406}" id="{37B1A105-9763-4928-9D01-71E64892693C}">
    <text>Annual booked but not done</text>
  </threadedComment>
  <threadedComment ref="O327" dT="2025-04-29T15:54:33.28" personId="{6892FC56-EBC2-4FA3-A2DF-2119D1EF5406}" id="{B860DFDA-63FD-43E0-B62F-2F1F28E52474}">
    <text>Cancelled</text>
  </threadedComment>
  <threadedComment ref="P327" dT="2025-04-29T15:54:33.28" personId="{6892FC56-EBC2-4FA3-A2DF-2119D1EF5406}" id="{E4C91613-3325-4E50-9817-E2207D54E536}">
    <text>Cancelled</text>
  </threadedComment>
  <threadedComment ref="O328" dT="2025-04-08T15:52:44.03" personId="{6892FC56-EBC2-4FA3-A2DF-2119D1EF5406}" id="{BAEA5491-48AD-4DCD-AE9A-9DCBD921EDE7}">
    <text>No Access</text>
  </threadedComment>
  <threadedComment ref="P328" dT="2025-05-07T16:45:44.96" personId="{3FF0B06B-6D44-40C6-B724-E5FE6F209B77}" id="{9E74C1CB-18E6-416A-B498-025FD92FF5EB}">
    <text>Annual booked May 16</text>
  </threadedComment>
  <threadedComment ref="O329" dT="2025-03-13T19:06:56.19" personId="{3FF0B06B-6D44-40C6-B724-E5FE6F209B77}" id="{9E94CF70-BE86-4D92-9B14-92DB762CC3FE}">
    <text>Annual booked April 10</text>
  </threadedComment>
  <threadedComment ref="U330" dT="2025-08-25T15:44:48.41" personId="{3FF0B06B-6D44-40C6-B724-E5FE6F209B77}" id="{43D19162-E3C1-4B47-9065-3F2FBCB555AD}">
    <text>Annual booked Oct 2 &amp; 3</text>
  </threadedComment>
  <threadedComment ref="O331" dT="2025-03-14T16:24:09.56" personId="{3FF0B06B-6D44-40C6-B724-E5FE6F209B77}" id="{105A6A25-001C-425E-BB79-7E432DE7145B}">
    <text>Annual booked April 3</text>
  </threadedComment>
  <threadedComment ref="M332" dT="2025-01-27T23:42:36.89" personId="{3FF0B06B-6D44-40C6-B724-E5FE6F209B77}" id="{AB83F627-205E-49C1-BC4E-AF25FDB2A420}">
    <text>Annual booked February 25</text>
  </threadedComment>
  <threadedComment ref="U333" dT="2025-08-28T15:29:42.75" personId="{3FF0B06B-6D44-40C6-B724-E5FE6F209B77}" id="{2396F4CF-35CD-45EA-BCA3-3B2B04BCED56}">
    <text>Annual booked October 27-28</text>
  </threadedComment>
  <threadedComment ref="P334" dT="2025-04-29T17:00:10.35" personId="{3FF0B06B-6D44-40C6-B724-E5FE6F209B77}" id="{AF9F019F-4F61-42BB-A51D-129AC890185E}">
    <text>Annual booked May 26</text>
  </threadedComment>
  <threadedComment ref="V334" dT="2025-11-13T17:41:00.80" personId="{6892FC56-EBC2-4FA3-A2DF-2119D1EF5406}" id="{2C223838-B0EF-45F8-A18A-989CE89ED7A0}">
    <text>Not done due lack of techs</text>
  </threadedComment>
  <threadedComment ref="N335" dT="2025-03-06T18:06:02.55" personId="{6892FC56-EBC2-4FA3-A2DF-2119D1EF5406}" id="{06A63D5C-CE36-4847-B56A-D92A393798CE}">
    <text>Inspection Repair during the MBT day. Skipped.</text>
  </threadedComment>
  <threadedComment ref="W335" dT="2025-10-21T22:21:45.44" personId="{3FF0B06B-6D44-40C6-B724-E5FE6F209B77}" id="{ED8F003C-687E-41C6-8BAE-ACA3E67CEAAF}">
    <text>Annual booked Dec 4</text>
  </threadedComment>
  <threadedComment ref="L336" dT="2025-01-31T20:18:45.39" personId="{6892FC56-EBC2-4FA3-A2DF-2119D1EF5406}" id="{2BC0D6E0-65AC-4C46-884B-464391FE6A34}">
    <text>Annual and MBT done in January</text>
  </threadedComment>
  <threadedComment ref="M336" dT="2025-01-16T19:30:09.70" personId="{6892FC56-EBC2-4FA3-A2DF-2119D1EF5406}" id="{80F21299-B179-4D33-B33C-39A4AF14B567}">
    <text>Annual booked January 13</text>
  </threadedComment>
  <threadedComment ref="W336" dT="2025-11-20T22:45:06.46" personId="{8CA2BCA9-03B0-417C-9581-783E31A941AB}" id="{C0376DFB-DA6D-42DA-9D46-568B5A996F0C}">
    <text>Cancel recurring invoice after December</text>
  </threadedComment>
  <threadedComment ref="T337" dT="2025-08-08T22:45:56.40" personId="{3FF0B06B-6D44-40C6-B724-E5FE6F209B77}" id="{8C0CCA89-0739-433E-9DE7-A9ABB4AA3040}">
    <text>Annual booked Sept 23 &amp; 24</text>
  </threadedComment>
  <threadedComment ref="L338" dT="2025-01-16T20:41:47.13" personId="{6892FC56-EBC2-4FA3-A2DF-2119D1EF5406}" id="{3C4154D5-1CA0-48C6-B65A-40B14398B271}">
    <text>Basement under construction</text>
  </threadedComment>
  <threadedComment ref="M338" dT="2025-01-16T20:41:47.13" personId="{6892FC56-EBC2-4FA3-A2DF-2119D1EF5406}" id="{3BFFDF4C-272D-4498-9955-1467F165A3EF}">
    <text>Basement under construction</text>
  </threadedComment>
  <threadedComment ref="O338" dT="2025-04-03T22:52:07.75" personId="{6892FC56-EBC2-4FA3-A2DF-2119D1EF5406}" id="{ADB98EC3-AE03-49DE-B964-6000CC548869}">
    <text>Asbestos</text>
  </threadedComment>
  <threadedComment ref="P338" dT="2025-05-21T21:56:47.32" personId="{6892FC56-EBC2-4FA3-A2DF-2119D1EF5406}" id="{69CA9687-E4A0-43BB-8C70-A3DF4B0A6AE9}">
    <text>Annual booked May 23 - asbestos clear per  PM</text>
  </threadedComment>
  <threadedComment ref="Q338" dT="2025-05-08T22:53:30.01" personId="{6892FC56-EBC2-4FA3-A2DF-2119D1EF5406}" id="{A7F3225C-71EE-42B4-BFBF-C6939196D3CB}">
    <text>Not done due lack of time</text>
  </threadedComment>
  <threadedComment ref="R338" dT="2025-04-03T22:52:07.75" personId="{6892FC56-EBC2-4FA3-A2DF-2119D1EF5406}" id="{74420F60-DF67-4084-8725-1C4723E6E64B}">
    <text>Asbestos</text>
  </threadedComment>
  <threadedComment ref="S338" dT="2025-04-03T22:52:07.75" personId="{6892FC56-EBC2-4FA3-A2DF-2119D1EF5406}" id="{EF60A941-FB07-4683-899E-26B0D32629C2}">
    <text>Asbestos</text>
  </threadedComment>
  <threadedComment ref="U338" dT="2025-10-03T15:18:24.04" personId="{6892FC56-EBC2-4FA3-A2DF-2119D1EF5406}" id="{678D49A8-411F-4275-8BDC-AB6ABFCD1324}">
    <text>Done in R17</text>
  </threadedComment>
  <threadedComment ref="P339" dT="2025-04-09T16:59:02.94" personId="{3FF0B06B-6D44-40C6-B724-E5FE6F209B77}" id="{DFB7073B-53B9-46B4-8930-809D4763A025}">
    <text>Annual booked May 2</text>
  </threadedComment>
  <threadedComment ref="V340" dT="2025-11-19T19:08:01.06" personId="{6892FC56-EBC2-4FA3-A2DF-2119D1EF5406}" id="{6EA8F278-0A00-42F4-B36D-ADA4CAA1FC2E}">
    <text>Done by Projects</text>
  </threadedComment>
  <threadedComment ref="S341" dT="2025-08-15T16:00:55.27" personId="{3FF0B06B-6D44-40C6-B724-E5FE6F209B77}" id="{E7DB1A4C-A8B5-4EC6-A2CC-15730B75A589}">
    <text>Annual booked Aug 29</text>
  </threadedComment>
  <threadedComment ref="R342" dT="2025-05-27T18:24:05.82" personId="{3FF0B06B-6D44-40C6-B724-E5FE6F209B77}" id="{6302B9D8-821B-43D9-A0F0-EEADA637133E}">
    <text>Annual booked July 16-18</text>
  </threadedComment>
  <threadedComment ref="R344" dT="2025-05-22T23:31:40.59" personId="{3FF0B06B-6D44-40C6-B724-E5FE6F209B77}" id="{83F12AB4-9588-4EB0-84D5-DBA264E90D1C}">
    <text>Annual booked July 14-15</text>
  </threadedComment>
  <threadedComment ref="L345" dT="2025-01-16T19:28:06.90" personId="{6892FC56-EBC2-4FA3-A2DF-2119D1EF5406}" id="{A4A20CF8-36B5-4E00-BACF-D00235F5B47D}">
    <text>Not enough time to finish all the route</text>
  </threadedComment>
  <threadedComment ref="O345" dT="2025-04-02T18:18:23.73" personId="{6892FC56-EBC2-4FA3-A2DF-2119D1EF5406}" id="{CEBB13C8-D9CD-4AC2-9DDF-A5EEC9B1F722}">
    <text xml:space="preserve">Skipped. Verification from flood being done. </text>
  </threadedComment>
  <threadedComment ref="T345" dT="2025-07-24T20:34:50.59" personId="{3FF0B06B-6D44-40C6-B724-E5FE6F209B77}" id="{FBFFCE74-8F00-4892-8A77-5FDCBB54995D}">
    <text>Annual booked Sept 3-4</text>
  </threadedComment>
  <threadedComment ref="T346" dT="2025-08-21T22:12:41.13" personId="{3FF0B06B-6D44-40C6-B724-E5FE6F209B77}" id="{1A3B585F-B09F-4771-94F5-A14BB26D2309}">
    <text>Annual booked Sept 25-26</text>
  </threadedComment>
  <threadedComment ref="U346" dT="2025-10-10T15:31:23.92" personId="{6892FC56-EBC2-4FA3-A2DF-2119D1EF5406}" id="{55EC1C73-84B9-43BE-B7D4-AC9B0AE62D5A}">
    <text>Skipped due service call</text>
  </threadedComment>
  <threadedComment ref="R347" dT="2025-07-02T16:55:16.82" personId="{1A284580-F2B6-4554-A780-C3C0B3AF6C04}" id="{F6B33DB8-B7C6-497E-BFF1-AA62BADF0BCD}">
    <text xml:space="preserve">This location has 4 PacPros. Will likely need to requote for monthlies. ET &amp; LW will test all 4 panels this month.  </text>
  </threadedComment>
  <threadedComment ref="S349" dT="2025-07-11T23:16:59.46" personId="{3FF0B06B-6D44-40C6-B724-E5FE6F209B77}" id="{40E2884F-D8F7-4F74-8E2F-3C5BBC2FFD64}">
    <text>Annual booked Aug 22</text>
  </threadedComment>
  <threadedComment ref="V349" dT="2025-11-13T17:41:00.80" personId="{6892FC56-EBC2-4FA3-A2DF-2119D1EF5406}" id="{10B07D92-D727-47A2-818D-1466579F5390}">
    <text>Not done due lack of techs</text>
  </threadedComment>
  <threadedComment ref="S350" dT="2025-07-11T23:16:30.05" personId="{3FF0B06B-6D44-40C6-B724-E5FE6F209B77}" id="{E45D1F59-8AE7-43A1-B295-C64DD6962EB6}">
    <text>Annual booked Aug 21</text>
  </threadedComment>
  <threadedComment ref="V350" dT="2025-11-13T17:41:00.80" personId="{6892FC56-EBC2-4FA3-A2DF-2119D1EF5406}" id="{6C44D5CF-B50F-44D9-BAC4-A6246A629754}">
    <text>Not done due lack of techs</text>
  </threadedComment>
  <threadedComment ref="S351" dT="2025-07-29T16:02:14.03" personId="{3FF0B06B-6D44-40C6-B724-E5FE6F209B77}" id="{8ECB2BA4-8CEE-45E6-97B7-5BB7CE4B356A}">
    <text>Annual booked Aug 5</text>
  </threadedComment>
  <threadedComment ref="U351" dT="2025-10-22T17:20:22.93" personId="{6892FC56-EBC2-4FA3-A2DF-2119D1EF5406}" id="{F49C0330-10C9-4D6E-9D97-5A67682BB224}">
    <text xml:space="preserve">The site was closed without any prior notice. </text>
  </threadedComment>
  <threadedComment ref="V351" dT="2025-10-22T17:20:22.93" personId="{6892FC56-EBC2-4FA3-A2DF-2119D1EF5406}" id="{AD57F065-0114-4828-AE6C-6CAB599C24CC}">
    <text xml:space="preserve">The site was closed without any prior notice. </text>
  </threadedComment>
  <threadedComment ref="N353" dT="2025-02-05T22:26:54.49" personId="{3FF0B06B-6D44-40C6-B724-E5FE6F209B77}" id="{5F505046-A4F3-4C6E-838D-B3CCFAF655B6}">
    <text>Annual booked March 4-5</text>
  </threadedComment>
  <threadedComment ref="V353" dT="2025-11-13T17:41:00.80" personId="{6892FC56-EBC2-4FA3-A2DF-2119D1EF5406}" id="{0335B0DE-E8EA-453B-9AF9-6DE33AD4063D}">
    <text>Not done due lack of techs</text>
  </threadedComment>
  <threadedComment ref="M355" dT="2025-07-23T21:06:07.41" personId="{3FF0B06B-6D44-40C6-B724-E5FE6F209B77}" id="{36651BAB-C10A-414D-A0D9-C5FFA856BD2E}">
    <text>Annual booked Feb 27</text>
  </threadedComment>
  <threadedComment ref="P356" dT="2025-07-23T21:05:12.34" personId="{3FF0B06B-6D44-40C6-B724-E5FE6F209B77}" id="{3BB2801E-FC04-4734-9891-5C1A05ED6A48}">
    <text>Annual booked May 29</text>
  </threadedComment>
  <threadedComment ref="O358" dT="2025-04-14T20:19:01.95" personId="{6892FC56-EBC2-4FA3-A2DF-2119D1EF5406}" id="{776AC5E2-5696-4E48-A668-04B26FB90106}">
    <text>Cancelled due lack of techs</text>
  </threadedComment>
  <threadedComment ref="U358" dT="2025-09-23T22:36:08.02" personId="{3FF0B06B-6D44-40C6-B724-E5FE6F209B77}" id="{2F65FE46-D340-434A-A603-99284E6A5E49}">
    <text>Annual booked Oct 15</text>
  </threadedComment>
  <threadedComment ref="T359" dT="2025-09-15T16:02:52.70" personId="{3FF0B06B-6D44-40C6-B724-E5FE6F209B77}" id="{B2E5FCA1-6CDC-4AB7-90ED-7798D4E8D168}">
    <text>Annual booked Sept 24</text>
  </threadedComment>
  <threadedComment ref="T360" dT="2025-09-02T16:04:34.28" personId="{3FF0B06B-6D44-40C6-B724-E5FE6F209B77}" id="{374460FB-CE0D-4672-9A4B-0B29EBF81F57}">
    <text>Annual booked Sept 12</text>
  </threadedComment>
  <threadedComment ref="V360" dT="2025-11-13T17:41:00.80" personId="{6892FC56-EBC2-4FA3-A2DF-2119D1EF5406}" id="{C7849BAB-206F-4AB4-8B2D-20B17997BFD7}">
    <text>Not done due lack of techs</text>
  </threadedComment>
  <threadedComment ref="U361" dT="2025-10-03T15:24:49.17" personId="{6892FC56-EBC2-4FA3-A2DF-2119D1EF5406}" id="{2F5A7224-C17D-42C9-8785-A3C440A6B885}">
    <text>Annunciator dead. Monitoring Issues</text>
  </threadedComment>
  <threadedComment ref="T362" dT="2025-09-02T16:03:34.94" personId="{3FF0B06B-6D44-40C6-B724-E5FE6F209B77}" id="{2C353ADF-EC5E-4B55-B43C-A408581D4EEB}">
    <text>Annual booked September 12</text>
  </threadedComment>
  <threadedComment ref="V362" dT="2025-11-13T17:41:00.80" personId="{6892FC56-EBC2-4FA3-A2DF-2119D1EF5406}" id="{0B25E5BB-C54B-414C-BF8A-F065E3D830F3}">
    <text>Not done due lack of techs</text>
  </threadedComment>
  <threadedComment ref="P363" dT="2025-04-29T17:04:07.71" personId="{3FF0B06B-6D44-40C6-B724-E5FE6F209B77}" id="{DAB059E1-D62E-466B-AE3C-8FC555BEDDAB}">
    <text>Annual booked May 27-28</text>
  </threadedComment>
  <threadedComment ref="V363" dT="2025-11-13T17:41:00.80" personId="{6892FC56-EBC2-4FA3-A2DF-2119D1EF5406}" id="{A6469213-6C5C-4BC9-8CFF-C092A093F0F3}">
    <text>Not done due lack of techs</text>
  </threadedComment>
  <threadedComment ref="N364" dT="2025-02-13T19:16:38.45" personId="{3FF0B06B-6D44-40C6-B724-E5FE6F209B77}" id="{2972042F-BFA6-4DE3-A14C-ABB1DD095477}">
    <text>Annual booked March 10 &amp; 11</text>
  </threadedComment>
  <threadedComment ref="Q365" dT="2025-05-08T22:53:30.01" personId="{6892FC56-EBC2-4FA3-A2DF-2119D1EF5406}" id="{92E440ED-3A52-4C99-A004-38C3F3B29909}">
    <text>Not done due lack of time</text>
  </threadedComment>
  <threadedComment ref="R365" dT="2025-05-08T22:53:30.01" personId="{6892FC56-EBC2-4FA3-A2DF-2119D1EF5406}" id="{286FF4EC-448C-4D8B-912B-767F04ECE048}">
    <text>Not done due lack of time</text>
  </threadedComment>
  <threadedComment ref="T365" dT="2025-08-26T21:59:22.46" personId="{3FF0B06B-6D44-40C6-B724-E5FE6F209B77}" id="{1236D4A5-C221-46F5-874F-AF6089792C1A}">
    <text>Annual booked Sept 22</text>
  </threadedComment>
  <threadedComment ref="P366" dT="2025-05-08T22:53:30.01" personId="{6892FC56-EBC2-4FA3-A2DF-2119D1EF5406}" id="{30529F54-93E2-4C3E-9EE7-76847BA4EEA1}">
    <text>Not done due lack of time</text>
  </threadedComment>
  <threadedComment ref="Q366" dT="2025-06-24T17:32:11.25" personId="{3FF0B06B-6D44-40C6-B724-E5FE6F209B77}" id="{80F9CAA8-4941-4520-B0EE-90E81FE4D7FB}">
    <text>Annual booked June 30</text>
  </threadedComment>
  <threadedComment ref="N367" dT="2025-01-30T21:03:23.63" personId="{3FF0B06B-6D44-40C6-B724-E5FE6F209B77}" id="{17ACF40F-EAC9-4BF6-A51C-B72A44C3BD92}">
    <text>Annual booked March 7</text>
  </threadedComment>
  <threadedComment ref="R368" dT="2025-07-02T17:19:40.01" personId="{3FF0B06B-6D44-40C6-B724-E5FE6F209B77}" id="{F12559CB-E1B5-4839-930D-BF3F05104723}">
    <text>Annual booked July 29</text>
  </threadedComment>
  <threadedComment ref="M369" dT="2025-01-16T20:42:34.08" personId="{6892FC56-EBC2-4FA3-A2DF-2119D1EF5406}" id="{BA703BBF-3047-437E-926C-3AA0FD0E6DC6}">
    <text>No access. Inspection repair in February</text>
  </threadedComment>
  <threadedComment ref="P369" dT="2025-05-08T22:53:30.01" personId="{6892FC56-EBC2-4FA3-A2DF-2119D1EF5406}" id="{45B7924C-5ACA-4726-B089-675F68818FF6}">
    <text>Not done due lack of time</text>
  </threadedComment>
  <threadedComment ref="Q369" dT="2025-05-08T22:53:30.01" personId="{6892FC56-EBC2-4FA3-A2DF-2119D1EF5406}" id="{EF9061BA-3CBA-49EC-9E19-CEB9F271986B}">
    <text>Not done due lack of time</text>
  </threadedComment>
  <threadedComment ref="T369" dT="2025-08-05T22:51:42.54" personId="{3FF0B06B-6D44-40C6-B724-E5FE6F209B77}" id="{26D263EC-AE9B-4BAC-9846-DD3D5FEBBFB2}">
    <text>Annual booked Sept 10</text>
  </threadedComment>
  <threadedComment ref="O370" dT="2025-04-14T20:19:01.95" personId="{6892FC56-EBC2-4FA3-A2DF-2119D1EF5406}" id="{7FE37860-5F57-4AD9-8A25-884A838CC3CA}">
    <text>Cancelled due lack of techs</text>
  </threadedComment>
  <threadedComment ref="S370" dT="2025-07-22T16:35:39.73" personId="{3FF0B06B-6D44-40C6-B724-E5FE6F209B77}" id="{D681DC7D-FD24-440D-8A05-0A8E79B6AAD4}">
    <text>Annual booked Aug 27-28</text>
  </threadedComment>
  <threadedComment ref="W371" dT="2025-11-13T17:41:00.80" personId="{6892FC56-EBC2-4FA3-A2DF-2119D1EF5406}" id="{1BCB6BA0-82C9-4FCB-931A-DE96DA086D52}">
    <text>Not done due lack of techs</text>
  </threadedComment>
  <threadedComment ref="V372" dT="2025-10-09T20:35:16.37" personId="{3FF0B06B-6D44-40C6-B724-E5FE6F209B77}" id="{A5C7A167-F180-48FC-BC05-FDE2850E65EA}">
    <text>Annual booked Nov 24</text>
  </threadedComment>
  <threadedComment ref="V373" dT="2025-10-09T20:35:16.37" personId="{3FF0B06B-6D44-40C6-B724-E5FE6F209B77}" id="{1DD75463-ED09-4EDF-9B6C-F6E5C709BE43}">
    <text>Annual booked Nov 24</text>
  </threadedComment>
  <threadedComment ref="S374" dT="2025-08-21T17:33:30.95" personId="{6892FC56-EBC2-4FA3-A2DF-2119D1EF5406}" id="{55DF21BB-5430-4C06-963E-29C770E39369}">
    <text>Annual booked Aug 6</text>
  </threadedComment>
  <threadedComment ref="T374" dT="2025-09-18T18:09:03.63" personId="{6892FC56-EBC2-4FA3-A2DF-2119D1EF5406}" id="{7DB71AE9-C143-41D6-86AE-77D28EF96E96}">
    <text>Panel being replaced. Skipped.</text>
  </threadedComment>
  <threadedComment ref="S375" dT="2025-08-21T17:33:30.95" personId="{6892FC56-EBC2-4FA3-A2DF-2119D1EF5406}" id="{722261C9-AF96-4E97-B90A-A12EBF92008A}">
    <text>Annual booked Aug 6</text>
  </threadedComment>
  <threadedComment ref="P376" dT="2025-04-02T22:17:19.87" personId="{3FF0B06B-6D44-40C6-B724-E5FE6F209B77}" id="{044DF588-CFA2-42DA-A3B9-BF4290F39409}">
    <text>Annual booked May 29-30</text>
  </threadedComment>
  <threadedComment ref="R377" dT="2025-06-17T21:30:34.36" personId="{3FF0B06B-6D44-40C6-B724-E5FE6F209B77}" id="{8AC97679-B679-459D-842F-5EC9EE3C94A3}">
    <text>Annual booked July 11</text>
  </threadedComment>
  <threadedComment ref="W378" dT="2025-02-10T19:43:08.33" personId="{6892FC56-EBC2-4FA3-A2DF-2119D1EF5406}" id="{978EDACD-2DB1-4AE1-9FB4-F813AF1DF941}">
    <text>Not tested due lack of time</text>
  </threadedComment>
  <threadedComment ref="U379" dT="2025-09-25T15:39:22.54" personId="{3FF0B06B-6D44-40C6-B724-E5FE6F209B77}" id="{36996E21-3AA6-4AC0-96CD-51DE9564CC3E}">
    <text>Annual booked Oct 22</text>
  </threadedComment>
  <threadedComment ref="L380" dT="2025-01-16T19:28:06.90" personId="{6892FC56-EBC2-4FA3-A2DF-2119D1EF5406}" id="{E38E0223-CA3F-4200-9FB5-DCD44F1D6431}">
    <text>Not enough time to finish all the route</text>
  </threadedComment>
  <threadedComment ref="S381" dT="2025-07-22T20:42:30.82" personId="{3FF0B06B-6D44-40C6-B724-E5FE6F209B77}" id="{98C0D466-C8A9-4239-8DD7-24963078A35C}">
    <text>Annual  booked Aug 27-28</text>
  </threadedComment>
  <threadedComment ref="W381" dT="2025-02-10T19:43:08.33" personId="{6892FC56-EBC2-4FA3-A2DF-2119D1EF5406}" id="{9EA5C8B9-6B4F-448D-8D48-46BDD6F4F8BC}">
    <text>Not tested due lack of time</text>
  </threadedComment>
  <threadedComment ref="S382" dT="2025-07-22T20:42:30.82" personId="{3FF0B06B-6D44-40C6-B724-E5FE6F209B77}" id="{A06637A4-7989-4EB9-BC01-0B19079F0B32}">
    <text>Annual  booked Aug 27-28</text>
  </threadedComment>
  <threadedComment ref="W382" dT="2025-02-10T19:43:08.33" personId="{6892FC56-EBC2-4FA3-A2DF-2119D1EF5406}" id="{D616587F-4370-4E1E-BEC9-D3C5F9EB9935}">
    <text>Not tested due lack of time</text>
  </threadedComment>
  <threadedComment ref="S383" dT="2025-07-22T20:42:30.82" personId="{3FF0B06B-6D44-40C6-B724-E5FE6F209B77}" id="{9F4F336E-9D1C-4A5F-8383-FEDBAE512F0B}">
    <text>Annual  booked Aug 27-28</text>
  </threadedComment>
  <threadedComment ref="W383" dT="2025-02-10T19:43:08.33" personId="{6892FC56-EBC2-4FA3-A2DF-2119D1EF5406}" id="{2F25C852-1FAC-48A0-8863-C25B0302BF3E}">
    <text>Not tested due lack of time</text>
  </threadedComment>
  <threadedComment ref="S384" dT="2025-07-22T20:42:30.82" personId="{3FF0B06B-6D44-40C6-B724-E5FE6F209B77}" id="{82C5BFF3-AB25-4FC6-90DE-70144E759531}">
    <text>Annual  booked Aug 27-28</text>
  </threadedComment>
  <threadedComment ref="W384" dT="2025-02-10T19:43:08.33" personId="{6892FC56-EBC2-4FA3-A2DF-2119D1EF5406}" id="{13212921-F12A-4484-B628-9D94CF0E0BD9}">
    <text>Not tested due lack of time</text>
  </threadedComment>
  <threadedComment ref="T385" dT="2025-08-13T21:03:20.23" personId="{3FF0B06B-6D44-40C6-B724-E5FE6F209B77}" id="{85A15B8B-A2BF-462E-B668-A49D23F40235}">
    <text>Annual booked Sept 3</text>
  </threadedComment>
  <threadedComment ref="W387" dT="2025-10-20T21:44:54.77" personId="{3FF0B06B-6D44-40C6-B724-E5FE6F209B77}" id="{A0CA83A0-AE15-4136-97EC-196E718C2EFD}">
    <text>Annual booked Dec 18</text>
  </threadedComment>
  <threadedComment ref="W389" dT="2025-10-20T21:44:54.77" personId="{3FF0B06B-6D44-40C6-B724-E5FE6F209B77}" id="{A77826F1-9B8D-4019-81EA-37E1EC2B3C8D}">
    <text>Annual booked Dec 18</text>
  </threadedComment>
  <threadedComment ref="T391" dT="2025-09-11T15:58:51.99" personId="{6892FC56-EBC2-4FA3-A2DF-2119D1EF5406}" id="{5EE7137B-7B51-4148-AD45-4DD6C3462A73}">
    <text>Skipped due technician appointment</text>
  </threadedComment>
  <threadedComment ref="R392" dT="2025-07-16T16:21:58.86" personId="{6892FC56-EBC2-4FA3-A2DF-2119D1EF5406}" id="{F81F83A1-52D5-4825-9CFE-D148B59A48CB}">
    <text>No Access</text>
  </threadedComment>
  <threadedComment ref="R394" dT="2025-07-04T20:19:44.09" personId="{3FF0B06B-6D44-40C6-B724-E5FE6F209B77}" id="{F818CD35-2991-4EF9-8A43-731485828F35}">
    <text>Annual booked July 30</text>
  </threadedComment>
  <threadedComment ref="S394" dT="2025-08-28T20:13:01.99" personId="{6892FC56-EBC2-4FA3-A2DF-2119D1EF5406}" id="{D3EDA03C-BD5F-4BCD-92AF-937842020929}">
    <text>Not done due lack of time</text>
  </threadedComment>
  <threadedComment ref="P395" dT="2025-03-19T20:48:44.58" personId="{3FF0B06B-6D44-40C6-B724-E5FE6F209B77}" id="{11B1D387-9DBD-4F48-AB6F-90DEACF76B2E}">
    <text>Annual booked May 26</text>
  </threadedComment>
  <threadedComment ref="S395" dT="2025-08-28T20:13:01.99" personId="{6892FC56-EBC2-4FA3-A2DF-2119D1EF5406}" id="{262F9695-7963-4599-A8B0-7199074E08BC}">
    <text>Not done due lack of time</text>
  </threadedComment>
  <threadedComment ref="W396" dT="2025-10-22T17:10:52.61" personId="{3FF0B06B-6D44-40C6-B724-E5FE6F209B77}" id="{54F8953F-489F-4F66-87A5-F24B08FB92E0}">
    <text>Annual booked Dec 11</text>
  </threadedComment>
  <threadedComment ref="U397" dT="2025-09-08T22:21:56.74" personId="{3FF0B06B-6D44-40C6-B724-E5FE6F209B77}" id="{0726DB0E-532C-427A-96B7-35F160B499D7}">
    <text>Annual booked Oct 8 - 9</text>
  </threadedComment>
  <threadedComment ref="O398" dT="2025-04-14T20:19:01.95" personId="{6892FC56-EBC2-4FA3-A2DF-2119D1EF5406}" id="{EEB16BA7-0198-41A1-9943-8BBE028A118B}">
    <text>Cancelled due lack of techs</text>
  </threadedComment>
  <threadedComment ref="W398" dT="2025-10-29T21:16:46.75" personId="{3FF0B06B-6D44-40C6-B724-E5FE6F209B77}" id="{31F2DA24-19CE-4E5D-87E5-EFB7180181C3}">
    <text>Annual booked on Dec 4</text>
  </threadedComment>
  <threadedComment ref="N399" dT="2025-02-18T16:42:20.76" personId="{3FF0B06B-6D44-40C6-B724-E5FE6F209B77}" id="{A46703B4-E7D1-432C-96DB-2AA85C39C732}">
    <text>Annual booked March 18-19</text>
  </threadedComment>
  <threadedComment ref="L400" dT="2025-01-31T20:14:07.86" personId="{6892FC56-EBC2-4FA3-A2DF-2119D1EF5406}" id="{4FC86B4E-3204-4073-8162-0D5CB2049934}">
    <text>Annual and MBT done in January</text>
  </threadedComment>
  <threadedComment ref="M400" dT="2025-01-13T21:14:18.43" personId="{3FF0B06B-6D44-40C6-B724-E5FE6F209B77}" id="{F41E7815-56F1-4652-8660-2B744DEA8BD5}">
    <text>Annual booked January 21</text>
  </threadedComment>
  <threadedComment ref="L401" dT="2025-01-13T21:21:27.69" personId="{3FF0B06B-6D44-40C6-B724-E5FE6F209B77}" id="{9E0F0A89-DDCF-4D2A-AA8F-C11E78FFCA5E}">
    <text>Annual booked Jan 22</text>
  </threadedComment>
  <threadedComment ref="Q402" dT="2025-05-08T22:53:30.01" personId="{6892FC56-EBC2-4FA3-A2DF-2119D1EF5406}" id="{3C531C81-3FC4-443B-BA24-512B1ED9607D}">
    <text>Not done due lack of time</text>
  </threadedComment>
  <threadedComment ref="R402" dT="2025-06-20T22:07:33.67" personId="{3FF0B06B-6D44-40C6-B724-E5FE6F209B77}" id="{AA81A630-537C-426D-8B82-1A643DEC206F}">
    <text>Annual booked July 16-17</text>
  </threadedComment>
  <threadedComment ref="R403" dT="2025-05-08T22:53:30.01" personId="{6892FC56-EBC2-4FA3-A2DF-2119D1EF5406}" id="{EC216779-8FEA-4BAC-990A-7E4ED0E14B86}">
    <text>Not done due lack of time</text>
  </threadedComment>
  <threadedComment ref="S403" dT="2025-08-07T22:34:58.19" personId="{6892FC56-EBC2-4FA3-A2DF-2119D1EF5406}" id="{39B250B6-23F3-4008-AAA4-9C5AA05971B7}">
    <text>No Access</text>
  </threadedComment>
  <threadedComment ref="T403" dT="2025-08-07T22:34:58.19" personId="{6892FC56-EBC2-4FA3-A2DF-2119D1EF5406}" id="{A574F1C0-9C82-4A39-9796-E2574E615740}">
    <text>No Access</text>
  </threadedComment>
  <threadedComment ref="P404" dT="2025-04-24T22:17:34.95" personId="{3FF0B06B-6D44-40C6-B724-E5FE6F209B77}" id="{A566AA28-BBE0-374A-BE9E-D359371ED751}">
    <text>Annual booked May 27</text>
  </threadedComment>
  <threadedComment ref="Q404" dT="2025-05-08T22:53:30.01" personId="{6892FC56-EBC2-4FA3-A2DF-2119D1EF5406}" id="{4043EB62-1A67-40C2-A80B-CE0D9D120A5A}">
    <text>Not done due lack of time</text>
  </threadedComment>
  <threadedComment ref="R404" dT="2025-05-08T22:53:30.01" personId="{6892FC56-EBC2-4FA3-A2DF-2119D1EF5406}" id="{67D696B7-A2C0-443F-B9C1-625DB2C26674}">
    <text>Not done due lack of time</text>
  </threadedComment>
  <threadedComment ref="S404" dT="2025-05-08T22:53:30.01" personId="{6892FC56-EBC2-4FA3-A2DF-2119D1EF5406}" id="{93DECD55-2EA7-4D8B-B1A4-160A14D79207}">
    <text>Not done due lack of time</text>
  </threadedComment>
  <threadedComment ref="P405" dT="2025-04-24T22:17:56.07" personId="{3FF0B06B-6D44-40C6-B724-E5FE6F209B77}" id="{6ED185BB-015C-6049-9A04-05F1B96C28A9}">
    <text>Annual booked May 28</text>
  </threadedComment>
  <threadedComment ref="Q405" dT="2025-05-08T22:53:30.01" personId="{6892FC56-EBC2-4FA3-A2DF-2119D1EF5406}" id="{4664AE99-DBF0-45DF-8E7C-8ECB9A4A0048}">
    <text>Not done due lack of time</text>
  </threadedComment>
  <threadedComment ref="R405" dT="2025-05-08T22:53:30.01" personId="{6892FC56-EBC2-4FA3-A2DF-2119D1EF5406}" id="{342CAE7E-3221-4CC0-BE9E-C0243064E042}">
    <text>Not done due lack of time</text>
  </threadedComment>
  <threadedComment ref="S405" dT="2025-05-08T22:53:30.01" personId="{6892FC56-EBC2-4FA3-A2DF-2119D1EF5406}" id="{276E50AA-1EEA-47F8-9B1C-95E72074432E}">
    <text>Not done due lack of time</text>
  </threadedComment>
  <threadedComment ref="R406" dT="2025-06-16T17:20:27.76" personId="{3FF0B06B-6D44-40C6-B724-E5FE6F209B77}" id="{0A911B8A-7093-4381-AF7B-F2BB686575C2}">
    <text>Annual booked July 3</text>
  </threadedComment>
  <threadedComment ref="W406" dT="2025-11-13T17:41:00.80" personId="{6892FC56-EBC2-4FA3-A2DF-2119D1EF5406}" id="{7C569DA6-0619-48D5-8BFE-3BFAE2222952}">
    <text>Not done due lack of techs</text>
  </threadedComment>
  <threadedComment ref="L408" dT="2025-01-22T17:25:24.18" personId="{6892FC56-EBC2-4FA3-A2DF-2119D1EF5406}" id="{9BB60472-F6C1-4F80-893F-0F369276A70E}">
    <text>No Access during January. Keys were not available due Fire Alarm replacement at 415 Dunedin</text>
  </threadedComment>
  <threadedComment ref="R408" dT="2025-05-15T18:44:04.48" personId="{3FF0B06B-6D44-40C6-B724-E5FE6F209B77}" id="{66B372AC-7FA9-4664-80D1-23B405908004}">
    <text>Annual booked July 7 (revised June 12)</text>
  </threadedComment>
  <threadedComment ref="O409" dT="2025-04-14T20:19:01.95" personId="{6892FC56-EBC2-4FA3-A2DF-2119D1EF5406}" id="{52C32899-2DDF-4FEB-B9C7-360D96EB2EB6}">
    <text>Cancelled due lack of techs</text>
  </threadedComment>
  <threadedComment ref="V409" dT="2025-10-20T20:48:54.27" personId="{3FF0B06B-6D44-40C6-B724-E5FE6F209B77}" id="{8CF67A4C-8D0A-4ACA-BB90-9A988C001AE2}">
    <text>Annual booked Nov 21</text>
  </threadedComment>
  <threadedComment ref="L410" dT="2025-01-16T20:35:52.96" personId="{6892FC56-EBC2-4FA3-A2DF-2119D1EF5406}" id="{6E834876-335F-4C65-99AE-841980E6F054}">
    <text>Fire Alarm replaced at January 15</text>
  </threadedComment>
  <threadedComment ref="O410" dT="2025-04-17T17:53:50.54" personId="{6892FC56-EBC2-4FA3-A2DF-2119D1EF5406}" id="{B2D7D7AD-C565-49B7-8337-F4B522BA4D86}">
    <text>No Access</text>
  </threadedComment>
  <threadedComment ref="R410" dT="2025-06-12T23:09:32.68" personId="{3FF0B06B-6D44-40C6-B724-E5FE6F209B77}" id="{BC731217-81D2-4F60-AA7B-3A6628C9896A}">
    <text>Annual booked July 7</text>
  </threadedComment>
  <threadedComment ref="M411" dT="2025-01-31T18:32:37.34" personId="{3FF0B06B-6D44-40C6-B724-E5FE6F209B77}" id="{10A12995-0F73-4E8A-8278-0D154043092E}">
    <text>Annual booked Feb 6</text>
  </threadedComment>
  <threadedComment ref="S412" dT="2025-07-15T19:53:02.97" personId="{3FF0B06B-6D44-40C6-B724-E5FE6F209B77}" id="{2E70759A-8695-4A4B-95F5-77F8AB5A0D42}">
    <text>Annual booked August 21</text>
  </threadedComment>
  <threadedComment ref="N413" dT="2025-02-25T16:47:35.34" personId="{3FF0B06B-6D44-40C6-B724-E5FE6F209B77}" id="{BFDBB6E5-81C8-41C0-9582-DE0120017C50}">
    <text>Annual booked March 10</text>
  </threadedComment>
  <threadedComment ref="R413" dT="2025-07-03T17:39:08.85" personId="{6892FC56-EBC2-4FA3-A2DF-2119D1EF5406}" id="{B2E39DAC-7915-4625-A044-2CD24C7A5B59}">
    <text>Key pickup for Service Call</text>
  </threadedComment>
  <threadedComment ref="W413" dT="2025-11-13T17:41:00.80" personId="{6892FC56-EBC2-4FA3-A2DF-2119D1EF5406}" id="{9306C35D-416A-4EE9-B6FE-3F96A60C3B07}">
    <text>Not done due lack of techs</text>
  </threadedComment>
  <threadedComment ref="P414" dT="2025-06-04T19:48:10.70" personId="{8CA2BCA9-03B0-417C-9581-783E31A941AB}" id="{F3B9DA89-B674-492F-BFA8-3BD4597458D3}">
    <text>Invoiced for May on June 4th. Paused recurring transaction</text>
  </threadedComment>
  <threadedComment ref="L415" dT="2025-01-22T16:58:32.28" personId="{6892FC56-EBC2-4FA3-A2DF-2119D1EF5406}" id="{E49FBA91-A011-4E30-8906-845CA588B483}">
    <text>Starts in February 2025</text>
  </threadedComment>
  <threadedComment ref="R416" dT="2025-06-26T21:17:11.24" personId="{3FF0B06B-6D44-40C6-B724-E5FE6F209B77}" id="{D3E29F3E-1C06-494D-A76E-9C089822D41B}">
    <text>Annual booked July 15</text>
  </threadedComment>
  <threadedComment ref="Q417" dT="2025-06-24T22:46:53.56" personId="{3FF0B06B-6D44-40C6-B724-E5FE6F209B77}" id="{810D3CA2-3EF6-4881-BD43-BB6ACA00D9A3}">
    <text>Annual booked June 30</text>
  </threadedComment>
  <threadedComment ref="U418" dT="2025-09-09T19:48:31.29" personId="{3FF0B06B-6D44-40C6-B724-E5FE6F209B77}" id="{60BD467F-EADD-4321-906D-F2D6A4F74972}">
    <text>Annual booked Oct 20</text>
  </threadedComment>
  <threadedComment ref="M419" dT="2025-02-10T19:43:08.33" personId="{6892FC56-EBC2-4FA3-A2DF-2119D1EF5406}" id="{787B6FD6-4580-402F-81CB-56C9B96CA4CB}">
    <text>Not tested due lack of time</text>
  </threadedComment>
  <threadedComment ref="S419" dT="2025-07-17T17:20:13.24" personId="{3FF0B06B-6D44-40C6-B724-E5FE6F209B77}" id="{702822FE-BC34-41E6-A1FE-897BE8371FCA}">
    <text>Annual booked Aug 8</text>
  </threadedComment>
  <threadedComment ref="W419" dT="2025-11-13T17:41:00.80" personId="{6892FC56-EBC2-4FA3-A2DF-2119D1EF5406}" id="{D962E97E-D526-40F5-B1AA-DE0BDC08C4E8}">
    <text>Not done due lack of techs</text>
  </threadedComment>
  <threadedComment ref="I420" dT="2025-02-10T22:24:01.23" personId="{6892FC56-EBC2-4FA3-A2DF-2119D1EF5406}" id="{A8EA8B65-B46D-450E-89EE-36DED0674420}">
    <text>Wrongly printed as “19”</text>
  </threadedComment>
  <threadedComment ref="P420" dT="2025-04-14T16:57:17.52" personId="{3FF0B06B-6D44-40C6-B724-E5FE6F209B77}" id="{6ECFED29-BB5D-468A-B5E5-CB12C82F4220}">
    <text>Annual booked April 30</text>
  </threadedComment>
  <threadedComment ref="R421" dT="2025-01-09T16:46:38.42" personId="{3FF0B06B-6D44-40C6-B724-E5FE6F209B77}" id="{E65DB6DC-3D35-4444-A6A2-A1A1EC45A733}">
    <text>Annual booked July 4</text>
  </threadedComment>
  <threadedComment ref="V422" dT="2025-09-29T18:43:19.39" personId="{3FF0B06B-6D44-40C6-B724-E5FE6F209B77}" id="{52137DE7-571E-4FA6-BD0C-BE7CC01C743D}">
    <text>Annual booked Nov 19</text>
  </threadedComment>
  <threadedComment ref="O423" dT="2025-04-14T22:09:32.97" personId="{3FF0B06B-6D44-40C6-B724-E5FE6F209B77}" id="{4084A8EB-CE6A-4599-8A2D-20AF1A00A075}">
    <text>Annual booked April 25</text>
  </threadedComment>
  <threadedComment ref="O424" dT="2025-03-24T21:51:28.03" personId="{3FF0B06B-6D44-40C6-B724-E5FE6F209B77}" id="{990CCB52-2BE2-4141-BD30-31ECA9B4C0DA}">
    <text>Annual booked March 31</text>
  </threadedComment>
  <threadedComment ref="R424" dT="2025-08-05T15:49:42.14" personId="{6892FC56-EBC2-4FA3-A2DF-2119D1EF5406}" id="{260CDAE5-84A3-46FD-8144-AB8CDF3479D1}">
    <text>Free month due panel replacement</text>
  </threadedComment>
  <threadedComment ref="S424" dT="2025-08-05T15:49:42.14" personId="{6892FC56-EBC2-4FA3-A2DF-2119D1EF5406}" id="{2BEAA9A5-0FDD-4328-8F2C-E84A3CB1F9CA}">
    <text xml:space="preserve">Key not in pouch. Skipped. </text>
  </threadedComment>
  <threadedComment ref="T424" dT="2025-08-05T15:49:42.14" personId="{6892FC56-EBC2-4FA3-A2DF-2119D1EF5406}" id="{3A3B80C5-B7AE-4527-98E5-120E3B2090AB}">
    <text>Free month due panel replacement</text>
  </threadedComment>
  <threadedComment ref="U424" dT="2025-08-05T15:49:42.14" personId="{6892FC56-EBC2-4FA3-A2DF-2119D1EF5406}" id="{3CE5ADC2-8303-4B50-9E77-513691570232}">
    <text>Free month due panel replacement</text>
  </threadedComment>
  <threadedComment ref="O425" dT="2025-03-20T22:42:10.94" personId="{3FF0B06B-6D44-40C6-B724-E5FE6F209B77}" id="{7481BA6F-2E4B-4D0C-99EF-D75D7381E8D1}">
    <text>Annual booked April 1</text>
  </threadedComment>
  <threadedComment ref="V426" dT="2025-10-01T16:04:13.82" personId="{3FF0B06B-6D44-40C6-B724-E5FE6F209B77}" id="{AF9B6B8D-5710-4696-B184-C29E7A85C236}">
    <text>Annual booked Nov 10, 12-14</text>
  </threadedComment>
  <threadedComment ref="V427" dT="2025-10-01T16:04:13.82" personId="{3FF0B06B-6D44-40C6-B724-E5FE6F209B77}" id="{9B0C043D-33E1-486B-920A-166F591D6622}">
    <text>Annual booked Nov 10, 12-14</text>
  </threadedComment>
  <threadedComment ref="V428" dT="2025-10-01T16:04:13.82" personId="{3FF0B06B-6D44-40C6-B724-E5FE6F209B77}" id="{00801B6D-DEA7-4760-98ED-5A7170C004D3}">
    <text>Annual booked Nov 10, 12-14</text>
  </threadedComment>
  <threadedComment ref="S429" dT="2025-08-06T20:00:52.10" personId="{6892FC56-EBC2-4FA3-A2DF-2119D1EF5406}" id="{5EEF9E29-9927-414E-B7C3-3C37DED8B32D}">
    <text xml:space="preserve">Skipped. Wrong pull station tested. </text>
  </threadedComment>
  <threadedComment ref="V429" dT="2025-10-01T16:04:13.82" personId="{3FF0B06B-6D44-40C6-B724-E5FE6F209B77}" id="{58703DAA-F5B7-4C66-9C00-E7C539C06643}">
    <text>Annual booked Nov 10, 12-14</text>
  </threadedComment>
  <threadedComment ref="V430" dT="2025-10-01T16:04:13.82" personId="{3FF0B06B-6D44-40C6-B724-E5FE6F209B77}" id="{D88CC553-A876-44CE-B577-E500461D6432}">
    <text>Annual booked Nov 10, 12-14</text>
  </threadedComment>
  <threadedComment ref="N431" dT="2025-02-06T18:11:03.01" personId="{3FF0B06B-6D44-40C6-B724-E5FE6F209B77}" id="{8E643FC4-33AA-43BB-AD58-460258FBE28A}">
    <text>Annual booked March 17</text>
  </threadedComment>
  <threadedComment ref="V432" dT="2025-10-16T18:11:15.81" personId="{3FF0B06B-6D44-40C6-B724-E5FE6F209B77}" id="{8550E42B-FEE8-4956-8D11-99959C61A5CF}">
    <text>Annual booked Nov 18-20</text>
  </threadedComment>
  <threadedComment ref="V433" dT="2025-10-16T18:11:15.81" personId="{3FF0B06B-6D44-40C6-B724-E5FE6F209B77}" id="{1FA1F147-E9E0-4710-91D9-8DD9B9BF8B04}">
    <text>Annual booked Nov 18-20</text>
  </threadedComment>
  <threadedComment ref="V434" dT="2025-10-16T18:11:15.81" personId="{3FF0B06B-6D44-40C6-B724-E5FE6F209B77}" id="{3D696428-8B3F-4FB8-82FD-79696D3EA1EC}">
    <text>Annual booked Nov 18-20</text>
  </threadedComment>
  <threadedComment ref="V435" dT="2025-10-16T18:11:15.81" personId="{3FF0B06B-6D44-40C6-B724-E5FE6F209B77}" id="{302609DD-B2EF-4CD4-86FE-9BE91F91A775}">
    <text>Annual booked Nov 18-20</text>
  </threadedComment>
  <threadedComment ref="V436" dT="2025-10-16T18:11:15.81" personId="{3FF0B06B-6D44-40C6-B724-E5FE6F209B77}" id="{E76B7249-EE08-4A22-BB49-1BA8990C3F25}">
    <text>Annual booked Nov 18-20</text>
  </threadedComment>
  <threadedComment ref="L437" dT="2025-01-17T23:52:38.14" personId="{6892FC56-EBC2-4FA3-A2DF-2119D1EF5406}" id="{FF84E7DE-6DFE-471C-AF0A-68BBF40D1E05}">
    <text>No access</text>
  </threadedComment>
  <threadedComment ref="M437" dT="2025-02-20T18:11:42.74" personId="{6892FC56-EBC2-4FA3-A2DF-2119D1EF5406}" id="{B96435F0-164D-4060-9572-B6B3A3C7EB1E}">
    <text>Training was in progress on site</text>
  </threadedComment>
  <threadedComment ref="N437" dT="2025-01-17T23:52:38.14" personId="{6892FC56-EBC2-4FA3-A2DF-2119D1EF5406}" id="{10477986-20F2-42C1-BDFD-06CAFCB62F27}">
    <text>No access</text>
  </threadedComment>
  <threadedComment ref="O437" dT="2025-01-17T23:52:38.14" personId="{6892FC56-EBC2-4FA3-A2DF-2119D1EF5406}" id="{C97744E6-7D3F-4726-9FE6-E4F5B2508B13}">
    <text>No access</text>
  </threadedComment>
  <threadedComment ref="U437" dT="2025-01-17T23:52:38.14" personId="{6892FC56-EBC2-4FA3-A2DF-2119D1EF5406}" id="{F468962A-71FC-4A6F-BF9C-9503F80BC607}">
    <text>No access</text>
  </threadedComment>
  <threadedComment ref="M438" dT="2025-04-03T18:28:26.76" personId="{6892FC56-EBC2-4FA3-A2DF-2119D1EF5406}" id="{756E8CEF-1E60-4D54-90B3-5E79A980CC6F}">
    <text>Starts in April</text>
  </threadedComment>
  <threadedComment ref="L439" dT="2025-01-10T22:20:53.29" personId="{6892FC56-EBC2-4FA3-A2DF-2119D1EF5406}" id="{8EB5609C-A242-400F-AE58-AD7F59B51965}">
    <text>No access</text>
  </threadedComment>
  <threadedComment ref="M439" dT="2025-01-10T22:20:53.29" personId="{6892FC56-EBC2-4FA3-A2DF-2119D1EF5406}" id="{9C8BED5C-64D8-4F82-B0DD-3BDD57F657A5}">
    <text>No access</text>
  </threadedComment>
  <threadedComment ref="N439" dT="2025-01-10T22:20:53.29" personId="{6892FC56-EBC2-4FA3-A2DF-2119D1EF5406}" id="{C968108E-F791-4C1A-9ACF-62C4DB8F3CA5}">
    <text>No access</text>
  </threadedComment>
  <threadedComment ref="W440" dT="2025-11-26T21:09:00.65" personId="{3FF0B06B-6D44-40C6-B724-E5FE6F209B77}" id="{A4A2BC16-413C-49CA-B98B-EBAD9B971FFE}">
    <text>Annual booked December 9</text>
  </threadedComment>
  <threadedComment ref="P441" dT="2025-05-02T21:25:04.68" personId="{3FF0B06B-6D44-40C6-B724-E5FE6F209B77}" id="{FB306C0E-5FEA-4894-BD84-423F5B637F11}">
    <text>Annual booked May 14</text>
  </threadedComment>
  <threadedComment ref="P441" dT="2025-05-28T16:55:03.05" personId="{3FF0B06B-6D44-40C6-B724-E5FE6F209B77}" id="{36A89DF2-0896-48A1-9761-E1D4642A3F6E}" parentId="{FB306C0E-5FEA-4894-BD84-423F5B637F11}">
    <text>Client rescheduled the annual inspection to next month. MBT was skipped this month.</text>
  </threadedComment>
  <threadedComment ref="O442" dT="2025-04-14T20:19:01.95" personId="{6892FC56-EBC2-4FA3-A2DF-2119D1EF5406}" id="{30C9A42C-60C3-4B48-BD6F-F54FCC5092E4}">
    <text>Cancelled due lack of techs</text>
  </threadedComment>
  <threadedComment ref="O443" dT="2025-03-17T19:47:55.78" personId="{3FF0B06B-6D44-40C6-B724-E5FE6F209B77}" id="{83625ADB-10E1-4693-80E8-F751ADD8DA1A}">
    <text>Annual booked April 7</text>
  </threadedComment>
  <threadedComment ref="S443" dT="2025-08-08T21:15:23.36" personId="{6892FC56-EBC2-4FA3-A2DF-2119D1EF5406}" id="{04448F91-7AA4-46D5-8AA9-69F148A6E7B7}">
    <text>No access</text>
  </threadedComment>
  <threadedComment ref="R444" dT="2025-07-03T22:53:11.80" personId="{3FF0B06B-6D44-40C6-B724-E5FE6F209B77}" id="{D5577BD9-7F00-4AEF-80B2-81E5E8CD60F3}">
    <text>Annual booked July 28</text>
  </threadedComment>
  <threadedComment ref="L445" dT="2025-03-26T15:25:23.61" personId="{6892FC56-EBC2-4FA3-A2DF-2119D1EF5406}" id="{E78E888A-FC17-4C13-937D-17EFD8A3944F}">
    <text>First 3 Months Free</text>
  </threadedComment>
  <threadedComment ref="S445" dT="2025-08-21T17:32:54.51" personId="{6892FC56-EBC2-4FA3-A2DF-2119D1EF5406}" id="{60FF02A5-101A-4054-BC64-4EE1C609BD30}">
    <text>Annual booked August 18</text>
  </threadedComment>
  <threadedComment ref="O448" dT="2025-03-11T15:47:20.90" personId="{3FF0B06B-6D44-40C6-B724-E5FE6F209B77}" id="{6CECDB4F-9536-4210-A581-0816C8595A90}">
    <text>Annual inspection booked March 17</text>
  </threadedComment>
  <threadedComment ref="M450" dT="2025-01-15T16:41:00.38" personId="{3FF0B06B-6D44-40C6-B724-E5FE6F209B77}" id="{C09FB7F5-20AB-4D46-A9AE-5A1FA6859558}">
    <text>Annual booked Feb 10</text>
  </threadedComment>
  <threadedComment ref="L452" dT="2025-01-16T18:13:16.08" personId="{6892FC56-EBC2-4FA3-A2DF-2119D1EF5406}" id="{01E4A3DF-A1D3-4BD8-B150-2C26A41A908B}">
    <text>Fire panel not found during January inspection. Need to investigate in February.</text>
  </threadedComment>
  <threadedComment ref="W453" dT="2025-10-21T16:56:19.91" personId="{3FF0B06B-6D44-40C6-B724-E5FE6F209B77}" id="{AD6FE17F-DB4E-48CF-BE3E-EEA85B17846B}">
    <text>Annual booked Dec 17-18</text>
  </threadedComment>
  <threadedComment ref="N454" dT="2025-03-21T15:35:54.70" personId="{6892FC56-EBC2-4FA3-A2DF-2119D1EF5406}" id="{7CDA5046-A7D9-4736-9823-67CB19CCEB22}">
    <text>Skipped. Need to confirm new monitoring info</text>
  </threadedComment>
  <threadedComment ref="O454" dT="2025-03-21T15:35:54.70" personId="{6892FC56-EBC2-4FA3-A2DF-2119D1EF5406}" id="{167963C1-CEC8-40C6-9010-CC01F8C4FA5E}">
    <text>No Access</text>
  </threadedComment>
  <threadedComment ref="P454" dT="2025-03-21T15:35:54.70" personId="{6892FC56-EBC2-4FA3-A2DF-2119D1EF5406}" id="{226B9591-B3E8-4A95-A668-439A27406554}">
    <text>No Access</text>
  </threadedComment>
  <threadedComment ref="T455" dT="2025-07-15T15:49:56.82" personId="{3FF0B06B-6D44-40C6-B724-E5FE6F209B77}" id="{2F8C4071-8366-40F0-99CE-250F70D36FFF}">
    <text>Annual booked Sept 23 &amp; 24</text>
  </threadedComment>
  <threadedComment ref="S457" dT="2025-07-17T23:16:17.39" personId="{3FF0B06B-6D44-40C6-B724-E5FE6F209B77}" id="{DE2F3FCD-E69E-4626-8B5B-25A475F416D6}">
    <text>Annual booked Aug 25</text>
  </threadedComment>
  <threadedComment ref="W458" dT="2025-11-13T17:41:00.80" personId="{6892FC56-EBC2-4FA3-A2DF-2119D1EF5406}" id="{457FC3EE-93A2-4173-8FE8-C380DA74FE81}">
    <text>Not done due lack of techs</text>
  </threadedComment>
  <threadedComment ref="A459" dT="2023-10-05T22:33:18.81" personId="{1A284580-F2B6-4554-A780-C3C0B3AF6C04}" id="{0D991534-C242-46FD-85B2-454084BF83E0}">
    <text>ST - 541-545 Johnson- update address
 here?</text>
  </threadedComment>
  <threadedComment ref="M461" dT="2025-02-10T19:43:08.33" personId="{6892FC56-EBC2-4FA3-A2DF-2119D1EF5406}" id="{38C747ED-E99E-46E6-8CEF-0005A24525BE}">
    <text>Not tested due lack of time</text>
  </threadedComment>
  <threadedComment ref="U461" dT="2025-08-25T20:06:11.29" personId="{3FF0B06B-6D44-40C6-B724-E5FE6F209B77}" id="{2EBA3E6A-180B-47D1-B915-4D89060205B4}">
    <text>Annual booked Oct 17</text>
  </threadedComment>
  <threadedComment ref="W461" dT="2025-11-13T17:41:00.80" personId="{6892FC56-EBC2-4FA3-A2DF-2119D1EF5406}" id="{B4D3314D-FB68-4B22-9262-5F3E6606EA5E}">
    <text>Not done due lack of techs</text>
  </threadedComment>
  <threadedComment ref="A462" dT="2023-10-05T22:29:20.16" personId="{1A284580-F2B6-4554-A780-C3C0B3AF6C04}" id="{C2D7BF14-8263-4BB1-BB67-4F2072153E52}">
    <text>ST - 551-563 Johnson St - should update address?</text>
  </threadedComment>
  <threadedComment ref="A462" dT="2024-04-09T22:53:31.13" personId="{1A284580-F2B6-4554-A780-C3C0B3AF6C04}" id="{721F3314-DC10-4BC5-908C-AB4DF894AF45}" parentId="{C2D7BF14-8263-4BB1-BB67-4F2072153E52}">
    <text>Includes 547-563 Johnson</text>
  </threadedComment>
  <threadedComment ref="N462" dT="2025-02-13T18:59:37.40" personId="{3FF0B06B-6D44-40C6-B724-E5FE6F209B77}" id="{6FB52E86-3176-4262-9F3D-2ECFC85A425B}">
    <text>Annual booked March 4</text>
  </threadedComment>
  <threadedComment ref="N463" dT="2025-02-19T16:37:41.02" personId="{3FF0B06B-6D44-40C6-B724-E5FE6F209B77}" id="{F9EE492E-11AC-45BE-A97F-C7DA3AF6775C}">
    <text>Annual booked March 10</text>
  </threadedComment>
  <threadedComment ref="R466" dT="2025-06-23T16:01:10.91" personId="{3FF0B06B-6D44-40C6-B724-E5FE6F209B77}" id="{A244B435-C7EB-4EC8-8F9B-CBC1BD10DCB0}">
    <text>Annual booked July 9</text>
  </threadedComment>
  <threadedComment ref="O467" dT="2025-04-14T20:19:01.95" personId="{6892FC56-EBC2-4FA3-A2DF-2119D1EF5406}" id="{9B80B12B-0D90-4CE3-B2FC-A31DA5247817}">
    <text>Cancelled due lack of techs</text>
  </threadedComment>
  <threadedComment ref="U467" dT="2025-09-11T16:21:16.86" personId="{3FF0B06B-6D44-40C6-B724-E5FE6F209B77}" id="{FB4E1F63-DCE6-4480-96D0-F495BAC0B3F8}">
    <text>Annual booked Oct 9</text>
  </threadedComment>
  <threadedComment ref="O468" dT="2025-03-11T18:34:48.90" personId="{3FF0B06B-6D44-40C6-B724-E5FE6F209B77}" id="{1A7B1C37-0301-4A4E-A363-57F36DE9A9EB}">
    <text>Annual booked March 25</text>
  </threadedComment>
  <threadedComment ref="T468" dT="2025-09-24T18:09:41.35" personId="{6892FC56-EBC2-4FA3-A2DF-2119D1EF5406}" id="{0D49D619-AA2D-466D-87CC-6601976287C1}">
    <text xml:space="preserve">Not tested due to delays in morning </text>
  </threadedComment>
  <threadedComment ref="U468" dT="2025-10-22T15:46:59.56" personId="{6892FC56-EBC2-4FA3-A2DF-2119D1EF5406}" id="{04C0CF87-129A-49BF-BF38-C085CD58293F}">
    <text>Monitoring issues (Beacon Alarms)</text>
  </threadedComment>
  <threadedComment ref="W469" dT="2025-11-13T17:41:00.80" personId="{6892FC56-EBC2-4FA3-A2DF-2119D1EF5406}" id="{629C4F5E-4D36-4DD2-B5B1-170BD1C0CF6B}">
    <text>Not done due lack of techs</text>
  </threadedComment>
  <threadedComment ref="L471" dT="2025-01-16T19:28:06.90" personId="{6892FC56-EBC2-4FA3-A2DF-2119D1EF5406}" id="{9741A253-A448-4AE5-BD0F-862638E7E9E7}">
    <text>Not enough time to finish all the route</text>
  </threadedComment>
  <threadedComment ref="U471" dT="2025-08-27T20:17:36.05" personId="{3FF0B06B-6D44-40C6-B724-E5FE6F209B77}" id="{431DCD88-D56E-42ED-8A52-8BFE6901F138}">
    <text>Annual booked October 22-23</text>
  </threadedComment>
  <threadedComment ref="U472" dT="2025-10-03T16:57:19.96" personId="{6892FC56-EBC2-4FA3-A2DF-2119D1EF5406}" id="{4C507137-34AC-4F4E-AB1A-79DE31B7A9A3}">
    <text>No access - construction</text>
  </threadedComment>
  <threadedComment ref="W472" dT="2025-11-13T17:41:00.80" personId="{6892FC56-EBC2-4FA3-A2DF-2119D1EF5406}" id="{F680EC13-0E16-48A2-8967-E545BBD194F6}">
    <text>Not done due lack of techs</text>
  </threadedComment>
  <threadedComment ref="L473" dT="2025-01-16T19:28:06.90" personId="{6892FC56-EBC2-4FA3-A2DF-2119D1EF5406}" id="{248B2C66-A431-43F6-81FC-EC339E403314}">
    <text>Not enough time to finish all the route</text>
  </threadedComment>
  <threadedComment ref="U473" dT="2025-08-27T20:17:36.05" personId="{3FF0B06B-6D44-40C6-B724-E5FE6F209B77}" id="{A8CE5125-A7B0-482C-9758-5BC815740359}">
    <text>Annual booked October 20-21</text>
  </threadedComment>
  <threadedComment ref="O474" dT="2025-03-10T20:52:55.09" personId="{3FF0B06B-6D44-40C6-B724-E5FE6F209B77}" id="{58D669B9-14E1-43FA-AD31-FAC876B36D11}">
    <text>Annual booked March 20</text>
  </threadedComment>
  <threadedComment ref="P474" dT="2025-05-05T22:40:21.53" personId="{6892FC56-EBC2-4FA3-A2DF-2119D1EF5406}" id="{B9405E73-D9FE-4E39-8141-8A56C3B8C4CF}">
    <text>No Access</text>
  </threadedComment>
  <threadedComment ref="P475" dT="2025-04-04T20:28:30.93" personId="{3FF0B06B-6D44-40C6-B724-E5FE6F209B77}" id="{F126F4EB-6808-4A91-A775-A7F451E8201C}">
    <text>Annual booked May 12-16</text>
  </threadedComment>
  <threadedComment ref="K477" dT="2023-10-05T16:02:17.76" personId="{1A284580-F2B6-4554-A780-C3C0B3AF6C04}" id="{60D03D56-5936-48F8-BA18-FB643934F2C6}">
    <text>Updated to March per ST</text>
  </threadedComment>
  <threadedComment ref="P477" dT="2025-04-08T18:54:43.85" personId="{3FF0B06B-6D44-40C6-B724-E5FE6F209B77}" id="{8831ABE3-D8AD-4723-B209-D1AC083B95FD}">
    <text>Annual booked May 28</text>
  </threadedComment>
  <threadedComment ref="W477" dT="2025-11-13T17:41:00.80" personId="{6892FC56-EBC2-4FA3-A2DF-2119D1EF5406}" id="{9A2C286E-4E59-4D65-9B3F-032279EE0E6F}">
    <text>Not done due lack of techs</text>
  </threadedComment>
  <threadedComment ref="O478" dT="2025-04-09T22:27:48.18" personId="{3FF0B06B-6D44-40C6-B724-E5FE6F209B77}" id="{5DC933CC-40B0-467D-A0B9-69DF4A1B2D2F}">
    <text>Annual booked April 15</text>
  </threadedComment>
  <threadedComment ref="V479" dT="2025-10-08T18:14:51.27" personId="{3FF0B06B-6D44-40C6-B724-E5FE6F209B77}" id="{07176FB3-B3E0-4AA0-8347-76975808EF32}">
    <text>Annual booked Nov 4</text>
  </threadedComment>
  <threadedComment ref="L480" dT="2025-02-28T18:56:09.25" personId="{6892FC56-EBC2-4FA3-A2DF-2119D1EF5406}" id="{1ADAE84F-0C3F-4282-A80A-59355BEA3304}">
    <text>Starting in March 2025</text>
  </threadedComment>
  <threadedComment ref="M480" dT="2025-02-28T18:56:09.25" personId="{6892FC56-EBC2-4FA3-A2DF-2119D1EF5406}" id="{BB5ED8EE-CD05-420C-97DB-95D5B340E3C4}">
    <text>Starting in March 2025</text>
  </threadedComment>
  <threadedComment ref="P480" dT="2025-06-03T17:27:36.23" personId="{6892FC56-EBC2-4FA3-A2DF-2119D1EF5406}" id="{9D423758-1498-4174-8E86-F297A179D8A9}">
    <text>Annual booked May 15, but it was reescheduled</text>
  </threadedComment>
  <threadedComment ref="L481" dT="2025-01-20T22:08:41.58" personId="{6892FC56-EBC2-4FA3-A2DF-2119D1EF5406}" id="{BD0C85A2-B6AD-446D-921D-B4C431A4155B}">
    <text>No Access</text>
  </threadedComment>
  <threadedComment ref="N481" dT="2025-01-20T22:08:41.58" personId="{6892FC56-EBC2-4FA3-A2DF-2119D1EF5406}" id="{551816F0-7202-418A-8BB7-254E1C4ACBBE}">
    <text>No Access</text>
  </threadedComment>
  <threadedComment ref="O481" dT="2025-01-20T22:08:41.58" personId="{6892FC56-EBC2-4FA3-A2DF-2119D1EF5406}" id="{84865477-9307-4A04-A61C-1BB6B0058992}">
    <text>No Access</text>
  </threadedComment>
  <threadedComment ref="R481" dT="2025-04-29T16:42:30.39" personId="{6892FC56-EBC2-4FA3-A2DF-2119D1EF5406}" id="{7718953A-5BB6-45A1-A25F-B86357DAE397}">
    <text>School closed</text>
  </threadedComment>
  <threadedComment ref="S481" dT="2025-04-29T16:42:30.39" personId="{6892FC56-EBC2-4FA3-A2DF-2119D1EF5406}" id="{8F7B0791-B3E7-4097-9B2B-F2ED2DF0C538}">
    <text>School closed</text>
  </threadedComment>
  <threadedComment ref="W481" dT="2025-04-29T16:42:30.39" personId="{6892FC56-EBC2-4FA3-A2DF-2119D1EF5406}" id="{8B03366E-022F-4A28-8A3A-6DCC90288010}">
    <text>School closed</text>
  </threadedComment>
  <threadedComment ref="L483" dT="2025-02-05T18:45:54.92" personId="{6892FC56-EBC2-4FA3-A2DF-2119D1EF5406}" id="{329BDF73-FABA-4669-909B-C7A88C141F67}">
    <text>Cancelled our services as of January 1, 2025</text>
  </threadedComment>
  <threadedComment ref="Q485" dT="2025-06-24T17:45:43.94" personId="{6892FC56-EBC2-4FA3-A2DF-2119D1EF5406}" id="{41B78700-610A-4EFB-9C0A-301E19D1F843}">
    <text>No access</text>
  </threadedComment>
  <threadedComment ref="S485" dT="2025-08-15T15:53:34.86" personId="{6892FC56-EBC2-4FA3-A2DF-2119D1EF5406}" id="{D906D5FF-EF0D-4A54-B06C-DBC44FCA07B8}">
    <text>No access due construction</text>
  </threadedComment>
  <threadedComment ref="T485" dT="2025-08-15T15:53:34.86" personId="{6892FC56-EBC2-4FA3-A2DF-2119D1EF5406}" id="{6128E5FD-A51F-4964-8F17-1B842377699D}">
    <text>No access due construction</text>
  </threadedComment>
  <threadedComment ref="U485" dT="2025-08-15T15:53:34.86" personId="{6892FC56-EBC2-4FA3-A2DF-2119D1EF5406}" id="{15CE0851-210D-4C7A-829F-7860F215DE32}">
    <text>No access due construction</text>
  </threadedComment>
  <threadedComment ref="V485" dT="2025-09-11T15:45:17.78" personId="{3FF0B06B-6D44-40C6-B724-E5FE6F209B77}" id="{80851328-BEAA-4C43-86EA-9865A9A495C3}">
    <text>Annual booked Nov 5</text>
  </threadedComment>
  <threadedComment ref="W485" dT="2025-12-09T23:04:56.78" personId="{6892FC56-EBC2-4FA3-A2DF-2119D1EF5406}" id="{9BD55F9B-482C-424C-AF01-3ED7DF13601C}">
    <text>Annual booked December 15</text>
  </threadedComment>
  <threadedComment ref="L486" dT="2025-01-31T20:14:07.86" personId="{6892FC56-EBC2-4FA3-A2DF-2119D1EF5406}" id="{0A8FB43C-5CBA-4AE8-A805-D1C6DB057E7F}">
    <text>Annual and MBT done in January</text>
  </threadedComment>
  <threadedComment ref="M486" dT="2025-01-16T19:16:53.48" personId="{6892FC56-EBC2-4FA3-A2DF-2119D1EF5406}" id="{B733B085-7712-43A1-85DF-31C49FFF8975}">
    <text>Annual booked January 17</text>
  </threadedComment>
  <threadedComment ref="M488" dT="2025-01-16T19:16:53.48" personId="{6892FC56-EBC2-4FA3-A2DF-2119D1EF5406}" id="{D8013CF9-9DF4-4D50-83A4-F97F35F747F4}">
    <text>Annual booked January 17</text>
  </threadedComment>
  <threadedComment ref="P488" dT="2025-04-29T18:45:08.12" personId="{3FF0B06B-6D44-40C6-B724-E5FE6F209B77}" id="{8C765032-6862-4DDF-B673-93F96B46118F}">
    <text>Annual booked May 21-23</text>
  </threadedComment>
  <threadedComment ref="U489" dT="2025-09-04T16:40:23.91" personId="{3FF0B06B-6D44-40C6-B724-E5FE6F209B77}" id="{617F5A36-0D48-4D49-BFDE-1B083396A1E5}">
    <text>Annual booked Oct 7</text>
  </threadedComment>
  <threadedComment ref="L490" dT="2025-01-16T19:28:06.90" personId="{6892FC56-EBC2-4FA3-A2DF-2119D1EF5406}" id="{0DD006CB-DF1C-40F5-AEDA-84D6104C2B6C}">
    <text>Not enough time to finish all the route</text>
  </threadedComment>
  <threadedComment ref="R492" dT="2025-06-19T23:00:40.11" personId="{3FF0B06B-6D44-40C6-B724-E5FE6F209B77}" id="{7510FA5F-B950-445B-A3A2-EB1AB2B8E4CA}">
    <text>Annual booked July 17</text>
  </threadedComment>
  <threadedComment ref="W493" dT="2025-10-23T16:40:30.81" personId="{3FF0B06B-6D44-40C6-B724-E5FE6F209B77}" id="{BD06FC85-AEE7-4C3A-97B6-D8A5ED3F2184}">
    <text>Annual booked Dec 8</text>
  </threadedComment>
  <threadedComment ref="W494" dT="2025-10-23T16:40:30.81" personId="{3FF0B06B-6D44-40C6-B724-E5FE6F209B77}" id="{1A14C939-F909-4F29-9456-DB8A333BE673}">
    <text>Annual booked Dec 8</text>
  </threadedComment>
  <threadedComment ref="W495" dT="2025-10-30T17:25:15.48" personId="{3FF0B06B-6D44-40C6-B724-E5FE6F209B77}" id="{46F6624A-8B18-460D-A793-55C52D7DD2ED}">
    <text>Annual booked Dec 19</text>
  </threadedComment>
  <threadedComment ref="W496" dT="2025-10-30T17:25:15.48" personId="{3FF0B06B-6D44-40C6-B724-E5FE6F209B77}" id="{5503A60B-51FF-4FEE-94C1-268C026F6295}">
    <text>Annual booked Dec 19</text>
  </threadedComment>
  <threadedComment ref="W497" dT="2025-10-30T17:25:15.48" personId="{3FF0B06B-6D44-40C6-B724-E5FE6F209B77}" id="{88375CE3-AFD6-4CBB-93F5-88612FB98C54}">
    <text>Annual booked Dec 19</text>
  </threadedComment>
  <threadedComment ref="W498" dT="2025-10-30T17:25:15.48" personId="{3FF0B06B-6D44-40C6-B724-E5FE6F209B77}" id="{D5F8B0C3-9CF2-4BEA-86A8-0B897A3B69C3}">
    <text>Annual booked Dec 19</text>
  </threadedComment>
  <threadedComment ref="W499" dT="2025-10-22T22:42:54.57" personId="{3FF0B06B-6D44-40C6-B724-E5FE6F209B77}" id="{9EED3640-D38D-48BF-849F-1A5D8DC3BA76}">
    <text>Annual booked Dec 5</text>
  </threadedComment>
  <threadedComment ref="M500" dT="2025-01-10T20:06:22.30" personId="{3FF0B06B-6D44-40C6-B724-E5FE6F209B77}" id="{030D8BBB-60B3-4BE8-9697-608623F2FA55}">
    <text>Annual booked Feb 4</text>
  </threadedComment>
  <threadedComment ref="U501" dT="2025-10-10T20:01:39.31" personId="{6892FC56-EBC2-4FA3-A2DF-2119D1EF5406}" id="{BE122790-76E4-4A02-AD05-72235F4092AD}">
    <text>No Access due CUPW strike</text>
  </threadedComment>
  <threadedComment ref="W502" dT="2025-12-09T23:09:51.05" personId="{6892FC56-EBC2-4FA3-A2DF-2119D1EF5406}" id="{B3E05DD5-A764-4E9F-A112-B2758A7594A9}">
    <text xml:space="preserve">Tested on Route 18 in December
</text>
  </threadedComment>
  <threadedComment ref="R503" dT="2025-07-02T22:21:53.34" personId="{3FF0B06B-6D44-40C6-B724-E5FE6F209B77}" id="{404F66E0-8772-424B-AA2E-B7DB8013DAF7}">
    <text>Annual booked July 28</text>
  </threadedComment>
  <threadedComment ref="U504" dT="2025-10-22T17:21:16.45" personId="{6892FC56-EBC2-4FA3-A2DF-2119D1EF5406}" id="{C57D8C34-84EA-4D7D-A773-84F1406CC365}">
    <text xml:space="preserve">Electrical company was working during the test. Skipped. </text>
  </threadedComment>
  <threadedComment ref="U505" dT="2025-08-29T22:23:20.45" personId="{3FF0B06B-6D44-40C6-B724-E5FE6F209B77}" id="{64543265-13AE-43D3-BFAD-F86C46D98A28}">
    <text>Annual booked Oct 28-29</text>
  </threadedComment>
  <threadedComment ref="S506" dT="2025-07-11T22:56:25.15" personId="{3FF0B06B-6D44-40C6-B724-E5FE6F209B77}" id="{C1930E8D-9233-460E-9FFC-7B4A54DD892D}">
    <text>Annual booked Aug 8</text>
  </threadedComment>
  <threadedComment ref="S507" dT="2025-08-13T23:31:25.09" personId="{6892FC56-EBC2-4FA3-A2DF-2119D1EF5406}" id="{0723B4CD-732F-4460-A611-E9596552320C}">
    <text>Skipped. Projects</text>
  </threadedComment>
  <threadedComment ref="T507" dT="2025-08-13T23:31:25.09" personId="{6892FC56-EBC2-4FA3-A2DF-2119D1EF5406}" id="{4061E3CD-9CE5-4DF8-ADA9-CCB22B27FF5F}">
    <text>Skipped. Projects</text>
  </threadedComment>
  <threadedComment ref="U507" dT="2025-08-13T23:31:25.09" personId="{6892FC56-EBC2-4FA3-A2DF-2119D1EF5406}" id="{BBC0CA91-99D0-4E44-AA24-45BAD49A18B7}">
    <text>Skipped. Projects</text>
  </threadedComment>
  <threadedComment ref="V507" dT="2025-08-13T23:31:25.09" personId="{6892FC56-EBC2-4FA3-A2DF-2119D1EF5406}" id="{C01FEAC5-031E-4CCA-A137-132898877B31}">
    <text>Done by Projects</text>
  </threadedComment>
  <threadedComment ref="W509" dT="2025-10-15T23:01:59.68" personId="{3FF0B06B-6D44-40C6-B724-E5FE6F209B77}" id="{701F5180-2A0C-4F21-AA74-48FA6FE2A059}">
    <text>Annual booked Dec 12 &amp; 13</text>
  </threadedComment>
  <threadedComment ref="T510" dT="2025-09-08T21:50:25.04" personId="{3FF0B06B-6D44-40C6-B724-E5FE6F209B77}" id="{FC97C005-F668-4337-8758-C3A8975C20F3}">
    <text>Annual booked Sept 22</text>
  </threadedComment>
  <threadedComment ref="V510" dT="2025-03-21T15:35:54.70" personId="{6892FC56-EBC2-4FA3-A2DF-2119D1EF5406}" id="{FC5606F4-9FF1-4EE0-8C04-9C88449D7B7F}">
    <text>No Access</text>
  </threadedComment>
  <threadedComment ref="S512" dT="2025-08-22T18:29:29.90" personId="{6892FC56-EBC2-4FA3-A2DF-2119D1EF5406}" id="{0EF5A1F6-83A7-4FB8-B6F8-BFF75D6A927D}">
    <text>No access due to police closing building off</text>
  </threadedComment>
  <threadedComment ref="P513" dT="2025-04-09T17:47:40.56" personId="{3FF0B06B-6D44-40C6-B724-E5FE6F209B77}" id="{9BA4FE4A-3FA8-4379-9BD0-1A9DF803DEE7}">
    <text>Annual booked April 28</text>
  </threadedComment>
  <threadedComment ref="L514" dT="2025-01-16T19:28:06.90" personId="{6892FC56-EBC2-4FA3-A2DF-2119D1EF5406}" id="{AB1F61A8-B610-46C2-8E82-71E5EA8993A8}">
    <text>Not enough time to finish all the route</text>
  </threadedComment>
  <threadedComment ref="S514" dT="2025-08-05T22:20:53.25" personId="{3FF0B06B-6D44-40C6-B724-E5FE6F209B77}" id="{6429B9F0-D51C-4EEF-87AB-311F8DABF22A}">
    <text>Annual booked August 26-27</text>
  </threadedComment>
  <threadedComment ref="T514" dT="2025-08-05T22:20:53.25" personId="{3FF0B06B-6D44-40C6-B724-E5FE6F209B77}" id="{1CF3A594-04B3-43CE-B30A-BF301B222A49}">
    <text>Annual booked August 26-27</text>
  </threadedComment>
  <threadedComment ref="U515" dT="2025-10-06T17:54:39.00" personId="{3FF0B06B-6D44-40C6-B724-E5FE6F209B77}" id="{303CE0BF-9C0D-4AB4-AC25-99C7082ADC04}">
    <text>Annual booked Oct 31</text>
  </threadedComment>
  <threadedComment ref="P516" dT="2025-04-09T21:51:00.31" personId="{3FF0B06B-6D44-40C6-B724-E5FE6F209B77}" id="{B3203041-B2D3-431B-A8D9-EAC65BA35A70}">
    <text>Annual booked May 9</text>
  </threadedComment>
  <threadedComment ref="T518" dT="2025-09-10T15:43:24.53" personId="{3FF0B06B-6D44-40C6-B724-E5FE6F209B77}" id="{B0BAE08E-7574-4525-87C1-902CD6806D4D}">
    <text>Annual booked Sept 24</text>
  </threadedComment>
  <threadedComment ref="U518" dT="2025-09-10T15:43:24.53" personId="{3FF0B06B-6D44-40C6-B724-E5FE6F209B77}" id="{143C5E4B-2D1F-4718-93B7-9C5B8FC6467C}">
    <text>Annual booked Sept 24</text>
  </threadedComment>
  <threadedComment ref="H520" dT="2025-09-04T19:19:08.99" personId="{1A284580-F2B6-4554-A780-C3C0B3AF6C04}" id="{8F621771-5FDF-4EE4-BA52-142140E913B4}">
    <text xml:space="preserve">PM William YU cancelled annual and by default MBT services September 3/2025 </text>
  </threadedComment>
  <threadedComment ref="H520" dT="2025-09-04T20:26:40.00" personId="{8CA2BCA9-03B0-417C-9581-783E31A941AB}" id="{81BB78FE-7C58-4A1E-B62F-C0836B25BC22}" parentId="{8F621771-5FDF-4EE4-BA52-142140E913B4}">
    <text>July &amp; August invoiced</text>
  </threadedComment>
  <threadedComment ref="R520" dT="2025-09-04T20:26:04.96" personId="{8CA2BCA9-03B0-417C-9581-783E31A941AB}" id="{257AF173-4AEA-48E5-A201-94AD05293053}">
    <text>Invoiced</text>
  </threadedComment>
  <threadedComment ref="S520" dT="2025-09-04T20:26:12.67" personId="{8CA2BCA9-03B0-417C-9581-783E31A941AB}" id="{2C9A9CE7-DD0B-4497-AB74-C769F2295044}">
    <text>Invoiced</text>
  </threadedComment>
  <threadedComment ref="U521" dT="2025-10-09T22:01:37.62" personId="{3FF0B06B-6D44-40C6-B724-E5FE6F209B77}" id="{4CC6ADE8-5BA6-4F6E-8B59-9D7E982FD614}">
    <text>Annual booked Oct 16</text>
  </threadedComment>
  <threadedComment ref="N522" dT="2025-01-31T19:27:45.76" personId="{3FF0B06B-6D44-40C6-B724-E5FE6F209B77}" id="{2E5EB066-28DE-416E-BCB6-1AFAABCA8F9A}">
    <text>Annual booked March 12-13</text>
  </threadedComment>
  <threadedComment ref="T523" dT="2025-08-27T23:12:42.26" personId="{3FF0B06B-6D44-40C6-B724-E5FE6F209B77}" id="{BFB81494-9D5B-462C-8A28-F7FFA7C25C39}">
    <text>Annual booked Sept 18</text>
  </threadedComment>
  <threadedComment ref="M524" dT="2025-02-03T18:13:40.27" personId="{3FF0B06B-6D44-40C6-B724-E5FE6F209B77}" id="{A9247657-F1D9-48F2-9FA6-4A3965594E0D}">
    <text>Annual booked Feb 21</text>
  </threadedComment>
  <threadedComment ref="S525" dT="2025-07-30T17:28:18.96" personId="{3FF0B06B-6D44-40C6-B724-E5FE6F209B77}" id="{C02D5D98-4225-4FBB-AF0D-B55D94819F24}">
    <text>Annual booked Aug 13</text>
  </threadedComment>
  <threadedComment ref="T526" dT="2025-07-23T22:40:12.40" personId="{3FF0B06B-6D44-40C6-B724-E5FE6F209B77}" id="{16C3DC1A-F4FA-4D7E-8D9D-502A7F356646}">
    <text>Annual booked Sept 4</text>
  </threadedComment>
  <threadedComment ref="S528" dT="2025-07-30T17:29:15.93" personId="{3FF0B06B-6D44-40C6-B724-E5FE6F209B77}" id="{4771D2BA-168F-429C-A6AB-441B3015E3D4}">
    <text>Annual booked Aug 14</text>
  </threadedComment>
  <threadedComment ref="M529" dT="2025-01-27T17:21:36.13" personId="{3FF0B06B-6D44-40C6-B724-E5FE6F209B77}" id="{6342C2F4-220D-4E50-AB76-6312319B6AE0}">
    <text>Annual booked Feb 25</text>
  </threadedComment>
  <threadedComment ref="S529" dT="2025-08-19T16:29:35.29" personId="{6892FC56-EBC2-4FA3-A2DF-2119D1EF5406}" id="{FA151285-D522-4DB7-8B40-2B9FB40BE8CA}">
    <text>Service call during that day</text>
  </threadedComment>
  <threadedComment ref="S530" dT="2025-07-30T17:23:44.63" personId="{3FF0B06B-6D44-40C6-B724-E5FE6F209B77}" id="{B2BD695E-2080-46B6-BEE8-844B4E94B799}">
    <text>Annual booked Aug 12</text>
  </threadedComment>
  <threadedComment ref="L531" dT="2025-01-17T16:32:28.68" personId="{6892FC56-EBC2-4FA3-A2DF-2119D1EF5406}" id="{95FA8F53-093A-4617-9A1E-B0ADFA315FE7}">
    <text>Western Fire was working on installing a new panel. Skipped during January</text>
  </threadedComment>
  <threadedComment ref="O531" dT="2025-04-14T20:19:01.95" personId="{6892FC56-EBC2-4FA3-A2DF-2119D1EF5406}" id="{56834921-2EE6-4080-B6EF-1F190D7347B8}">
    <text>Cancelled due lack of techs</text>
  </threadedComment>
  <threadedComment ref="P531" dT="2025-05-14T18:06:11.32" personId="{6892FC56-EBC2-4FA3-A2DF-2119D1EF5406}" id="{31808A51-AA6F-476C-9302-BE6F146B737E}">
    <text>Western Fire was working on installing a new panel. Skipped during May</text>
  </threadedComment>
  <threadedComment ref="S532" dT="2025-07-30T17:23:44.63" personId="{3FF0B06B-6D44-40C6-B724-E5FE6F209B77}" id="{5966414E-8F1F-423D-B25A-A96B56196BAD}">
    <text>Annual booked Aug 12</text>
  </threadedComment>
  <threadedComment ref="N533" dT="2025-01-16T19:28:06.90" personId="{6892FC56-EBC2-4FA3-A2DF-2119D1EF5406}" id="{2DF2DB46-5882-463A-AD00-630585C7D33D}">
    <text>Not enough time to finish all the route due a service call during route</text>
  </threadedComment>
  <threadedComment ref="O534" dT="2025-04-22T15:15:11.43" personId="{6892FC56-EBC2-4FA3-A2DF-2119D1EF5406}" id="{21697429-602E-43E4-BB64-768771E71E9B}">
    <text>Lack of time</text>
  </threadedComment>
  <threadedComment ref="P534" dT="2025-04-03T22:08:21.07" personId="{3FF0B06B-6D44-40C6-B724-E5FE6F209B77}" id="{A97476B3-314A-4F4A-900A-6E2712B0BA44}">
    <text>Annual booked May 5</text>
  </threadedComment>
  <threadedComment ref="U534" dT="2025-10-22T16:37:12.44" personId="{6892FC56-EBC2-4FA3-A2DF-2119D1EF5406}" id="{F4AA4892-6C82-4D56-8494-6AB2E486B73E}">
    <text>Not tested due lack of time</text>
  </threadedComment>
  <threadedComment ref="W534" dT="2025-10-22T16:37:12.44" personId="{6892FC56-EBC2-4FA3-A2DF-2119D1EF5406}" id="{C13CDF39-27F8-48B0-8AB5-01AF79EB5BD0}">
    <text>Not tested due lack of time</text>
  </threadedComment>
  <threadedComment ref="N535" dT="2025-01-16T19:28:06.90" personId="{6892FC56-EBC2-4FA3-A2DF-2119D1EF5406}" id="{0EC67885-8D45-470C-8BEB-D5CC955722B9}">
    <text>Not enough time to finish all the route due a service call during route</text>
  </threadedComment>
  <threadedComment ref="W535" dT="2025-10-20T21:59:15.36" personId="{3FF0B06B-6D44-40C6-B724-E5FE6F209B77}" id="{FDA08B06-53BF-4839-B939-F45927BA973C}">
    <text>Annual booked Dec 18</text>
  </threadedComment>
  <threadedComment ref="S536" dT="2025-07-30T17:28:18.96" personId="{3FF0B06B-6D44-40C6-B724-E5FE6F209B77}" id="{3667E5B6-E04B-4F9C-A763-72B1F87926D4}">
    <text>Annual booked Aug 13</text>
  </threadedComment>
  <threadedComment ref="T537" dT="2025-08-28T15:46:15.34" personId="{3FF0B06B-6D44-40C6-B724-E5FE6F209B77}" id="{C6F0F76D-3BB0-44B2-A63A-FF04B9C30B58}">
    <text>Annual booked Sept 2</text>
  </threadedComment>
  <threadedComment ref="R538" dT="2025-06-02T22:28:02.75" personId="{3FF0B06B-6D44-40C6-B724-E5FE6F209B77}" id="{48100361-2522-4A4B-A46D-A304021E521E}">
    <text>Annual booked July 9</text>
  </threadedComment>
  <threadedComment ref="W539" dT="2025-11-13T17:41:00.80" personId="{6892FC56-EBC2-4FA3-A2DF-2119D1EF5406}" id="{C810D778-6D75-4B86-8CCD-09967E1056E7}">
    <text>Not done due lack of techs</text>
  </threadedComment>
  <threadedComment ref="W540" dT="2025-11-07T19:49:58.53" personId="{3FF0B06B-6D44-40C6-B724-E5FE6F209B77}" id="{CB171D47-3BD6-41E2-9067-0EE9754FCAEC}">
    <text>Annual booked December 5</text>
  </threadedComment>
  <threadedComment ref="M541" dT="2025-02-14T18:17:01.36" personId="{6892FC56-EBC2-4FA3-A2DF-2119D1EF5406}" id="{7196997C-FE42-466C-A340-E14A4B48F46A}">
    <text>Public Services vacated the building we no longer have access</text>
  </threadedComment>
  <threadedComment ref="N541" dT="2025-02-14T18:17:01.36" personId="{6892FC56-EBC2-4FA3-A2DF-2119D1EF5406}" id="{784CA7C2-6496-48CA-B5AB-6A4A05624DC4}">
    <text>Public Services vacated the building we no longer have access</text>
  </threadedComment>
  <threadedComment ref="P541" dT="2025-05-21T22:17:35.12" personId="{6892FC56-EBC2-4FA3-A2DF-2119D1EF5406}" id="{7400478E-CFFA-4551-8571-2AD397AFA03D}">
    <text>No Access</text>
  </threadedComment>
  <threadedComment ref="R541" dT="2025-06-16T17:50:01.61" personId="{3FF0B06B-6D44-40C6-B724-E5FE6F209B77}" id="{3A23BBD6-A465-477C-94AC-EAC74CAA8C38}">
    <text>Annual booked July 18</text>
  </threadedComment>
  <threadedComment ref="S541" dT="2025-08-15T16:03:46.14" personId="{6892FC56-EBC2-4FA3-A2DF-2119D1EF5406}" id="{A47BF95D-07C3-4864-859C-0F9BA47AD5F6}">
    <text>Site ask to do earlier. Skipped.</text>
  </threadedComment>
  <threadedComment ref="L542" dT="2025-01-31T19:55:33.06" personId="{6892FC56-EBC2-4FA3-A2DF-2119D1EF5406}" id="{2488C477-1331-47F7-9F16-AEE1F1F2B5D1}">
    <text>Annual and MBT done in January</text>
  </threadedComment>
  <threadedComment ref="M542" dT="2025-01-31T19:59:06.89" personId="{6892FC56-EBC2-4FA3-A2DF-2119D1EF5406}" id="{E0382909-7E26-415E-8653-FB4E79C83DF4}">
    <text>Annual booked Jan 27</text>
  </threadedComment>
  <threadedComment ref="S543" dT="2025-07-10T17:04:04.06" personId="{3FF0B06B-6D44-40C6-B724-E5FE6F209B77}" id="{698E0B4A-5DC1-447F-A234-AF9EC3AA0BE2}">
    <text>Annual booked Aug 12</text>
  </threadedComment>
  <threadedComment ref="U543" dT="2025-10-10T20:01:39.31" personId="{6892FC56-EBC2-4FA3-A2DF-2119D1EF5406}" id="{5B37F220-28B2-4519-BB96-FCB50FA9B8F1}">
    <text>No Access due CUPW strike</text>
  </threadedComment>
  <threadedComment ref="V543" dT="2025-10-10T20:01:39.31" personId="{6892FC56-EBC2-4FA3-A2DF-2119D1EF5406}" id="{A3DC369B-E8F8-4018-8EBD-DA07490D860A}">
    <text>No Access due CUPW strike</text>
  </threadedComment>
  <threadedComment ref="N544" dT="2025-03-14T15:31:34.49" personId="{6892FC56-EBC2-4FA3-A2DF-2119D1EF5406}" id="{C9680D30-7D89-4154-A25B-BC2F28B97E5F}">
    <text>Skipped due verification in March 5</text>
  </threadedComment>
  <threadedComment ref="T545" dT="2025-08-21T22:11:58.53" personId="{3FF0B06B-6D44-40C6-B724-E5FE6F209B77}" id="{557CCA9B-2274-4CE6-B3F2-57BF75FD8BBD}">
    <text>Annual booked September 25-26</text>
  </threadedComment>
  <threadedComment ref="P547" dT="2025-05-07T18:08:10.77" personId="{6892FC56-EBC2-4FA3-A2DF-2119D1EF5406}" id="{2DCDC144-BEBB-45BB-A3C5-B828D4B5707E}">
    <text>No Access</text>
  </threadedComment>
  <threadedComment ref="U547" dT="2025-09-08T17:34:10.40" personId="{3FF0B06B-6D44-40C6-B724-E5FE6F209B77}" id="{6C12DFCF-BC53-427D-8FE2-14FF51BD69FF}">
    <text>Annual booked Oct 10</text>
  </threadedComment>
  <threadedComment ref="O548" dT="2025-03-10T21:27:56.04" personId="{3FF0B06B-6D44-40C6-B724-E5FE6F209B77}" id="{D738456E-BF9B-4313-8F1E-47AC8BCBDA87}">
    <text>Annual booked March 26</text>
  </threadedComment>
  <threadedComment ref="W549" dT="2025-11-13T17:41:00.80" personId="{6892FC56-EBC2-4FA3-A2DF-2119D1EF5406}" id="{CFC62DD2-FF5D-48C8-8075-E76FF8B14046}">
    <text>Not done due lack of techs</text>
  </threadedComment>
  <threadedComment ref="M550" dT="2025-01-30T21:16:42.15" personId="{3FF0B06B-6D44-40C6-B724-E5FE6F209B77}" id="{0AA56C7C-9B7C-4B6A-BDB6-A356A3BF9FB9}">
    <text>Annual booked Feb 3</text>
  </threadedComment>
  <threadedComment ref="P551" dT="2025-05-02T15:45:29.26" personId="{6892FC56-EBC2-4FA3-A2DF-2119D1EF5406}" id="{4B5B89AC-3EB4-43CD-8D15-1CC31A948395}">
    <text>Not done due lack of time</text>
  </threadedComment>
  <threadedComment ref="Q551" dT="2025-05-02T15:45:29.26" personId="{6892FC56-EBC2-4FA3-A2DF-2119D1EF5406}" id="{D577EF1E-3FCB-40F8-9EAC-B7280118D326}">
    <text>Not done due lack of time</text>
  </threadedComment>
  <threadedComment ref="R551" dT="2025-06-16T22:30:34.79" personId="{3FF0B06B-6D44-40C6-B724-E5FE6F209B77}" id="{64661D28-F016-4F02-9811-B3154D48BE2F}">
    <text>Annual booked July 14</text>
  </threadedComment>
  <threadedComment ref="S551" dT="2025-05-02T15:45:29.26" personId="{6892FC56-EBC2-4FA3-A2DF-2119D1EF5406}" id="{FEBB0EE1-EB3F-44D3-BF30-7D9454EBC007}">
    <text>Not done due lack of time</text>
  </threadedComment>
  <threadedComment ref="T551" dT="2025-05-02T15:45:29.26" personId="{6892FC56-EBC2-4FA3-A2DF-2119D1EF5406}" id="{91D6DA09-7A95-4EE1-AA6E-59009E1CA4A8}">
    <text>Not done due lack of time</text>
  </threadedComment>
  <threadedComment ref="U551" dT="2025-05-02T15:45:29.26" personId="{6892FC56-EBC2-4FA3-A2DF-2119D1EF5406}" id="{1B4FC0F6-59AF-4899-94DD-6E48CE5D498D}">
    <text>Not done due lack of time</text>
  </threadedComment>
  <threadedComment ref="V551" dT="2025-05-02T15:45:29.26" personId="{6892FC56-EBC2-4FA3-A2DF-2119D1EF5406}" id="{F6936A28-5C34-42DC-8FFD-BB70E207BF7D}">
    <text>Not done due lack of time</text>
  </threadedComment>
  <threadedComment ref="V552" dT="2025-11-13T17:41:00.80" personId="{6892FC56-EBC2-4FA3-A2DF-2119D1EF5406}" id="{BADA9122-4602-4D51-BF17-D4A7CB43EBE2}">
    <text>Not done due lack of techs</text>
  </threadedComment>
  <threadedComment ref="L553" dT="2025-01-31T19:55:33.06" personId="{6892FC56-EBC2-4FA3-A2DF-2119D1EF5406}" id="{1E7B4D27-BB6B-4182-BBB0-B04A7852F5D2}">
    <text>Annual and MBT done in January</text>
  </threadedComment>
  <threadedComment ref="M553" dT="2025-01-31T19:59:06.89" personId="{6892FC56-EBC2-4FA3-A2DF-2119D1EF5406}" id="{A3EB045C-D106-44EE-8CB6-78A8ADA50AAE}">
    <text>Annual booked Jan 27</text>
  </threadedComment>
  <threadedComment ref="H555" dT="2025-02-07T19:20:46.46" personId="{6892FC56-EBC2-4FA3-A2DF-2119D1EF5406}" id="{D5908334-DB37-4E70-812A-6A57B4E00B6B}">
    <text>Key on X Binder</text>
  </threadedComment>
  <threadedComment ref="L555" dT="2025-03-13T22:57:19.67" personId="{6892FC56-EBC2-4FA3-A2DF-2119D1EF5406}" id="{CCA519AC-C824-495D-BD6D-71FB92F8B56B}">
    <text>On hold</text>
  </threadedComment>
  <threadedComment ref="M555" dT="2025-03-13T22:57:19.67" personId="{6892FC56-EBC2-4FA3-A2DF-2119D1EF5406}" id="{CDACFF7E-75B8-49BE-BF8D-374A387B5DD8}">
    <text>On hold</text>
  </threadedComment>
  <threadedComment ref="N555" dT="2025-03-13T22:57:19.67" personId="{6892FC56-EBC2-4FA3-A2DF-2119D1EF5406}" id="{EA9DC7F1-EA43-4B0B-B22D-A0B5E87C0E6B}">
    <text>On hold</text>
  </threadedComment>
  <threadedComment ref="O555" dT="2025-03-13T22:57:19.67" personId="{6892FC56-EBC2-4FA3-A2DF-2119D1EF5406}" id="{53F2E8C3-F3E4-4CB9-8473-06AB687B0238}">
    <text>On hold</text>
  </threadedComment>
  <threadedComment ref="P555" dT="2025-03-13T22:57:19.67" personId="{6892FC56-EBC2-4FA3-A2DF-2119D1EF5406}" id="{2FA417E0-BFB8-4E4B-AC93-74F2E4FB135D}">
    <text>On hold</text>
  </threadedComment>
  <threadedComment ref="Q555" dT="2025-03-13T22:57:19.67" personId="{6892FC56-EBC2-4FA3-A2DF-2119D1EF5406}" id="{8D8FE9DC-D721-4C10-9C0E-2A2949D99616}">
    <text>On hold</text>
  </threadedComment>
  <threadedComment ref="R555" dT="2025-03-13T22:57:19.67" personId="{6892FC56-EBC2-4FA3-A2DF-2119D1EF5406}" id="{730EF85B-092E-4D1B-99F4-F5795059ED6D}">
    <text>On hold</text>
  </threadedComment>
  <threadedComment ref="S555" dT="2025-03-13T22:57:19.67" personId="{6892FC56-EBC2-4FA3-A2DF-2119D1EF5406}" id="{B30E6C25-BD07-430E-97AE-25E683C513A9}">
    <text>On hold</text>
  </threadedComment>
  <threadedComment ref="M556" dT="2025-02-10T19:43:08.33" personId="{6892FC56-EBC2-4FA3-A2DF-2119D1EF5406}" id="{BDFC4C84-742F-461A-879F-CE9D97BC806A}">
    <text>Not tested due lack of time</text>
  </threadedComment>
  <threadedComment ref="T556" dT="2025-08-25T21:37:26.53" personId="{3FF0B06B-6D44-40C6-B724-E5FE6F209B77}" id="{88E7701E-BC68-4376-B47A-D33798C10A7E}">
    <text>Annual booked Sept 2</text>
  </threadedComment>
  <threadedComment ref="V556" dT="2025-11-13T17:41:00.80" personId="{6892FC56-EBC2-4FA3-A2DF-2119D1EF5406}" id="{4E21875E-24C7-4345-8EF7-A72A9204C40B}">
    <text>Not done due lack of techs</text>
  </threadedComment>
  <threadedComment ref="V557" dT="2025-09-11T20:02:10.47" personId="{3FF0B06B-6D44-40C6-B724-E5FE6F209B77}" id="{419E2D9B-9C94-4DCC-8DD6-5026232F559D}">
    <text>Annual booked Nov 7</text>
  </threadedComment>
  <threadedComment ref="P558" dT="2025-05-02T15:45:29.26" personId="{6892FC56-EBC2-4FA3-A2DF-2119D1EF5406}" id="{0E310FCE-E8EC-453E-8DB3-DEA1EBB67689}">
    <text>Not done due lack of time</text>
  </threadedComment>
  <threadedComment ref="Q558" dT="2025-05-02T15:45:29.26" personId="{6892FC56-EBC2-4FA3-A2DF-2119D1EF5406}" id="{96B6B9A2-C55F-4EF6-A752-8D08ADFA5044}">
    <text>Not done due lack of time</text>
  </threadedComment>
  <threadedComment ref="R558" dT="2025-05-02T15:45:29.26" personId="{6892FC56-EBC2-4FA3-A2DF-2119D1EF5406}" id="{357F3CC9-0A60-4ECA-9855-AEABB17074E3}">
    <text>Not done due lack of time</text>
  </threadedComment>
  <threadedComment ref="T558" dT="2025-05-02T15:45:29.26" personId="{6892FC56-EBC2-4FA3-A2DF-2119D1EF5406}" id="{87E8CF9F-6B7A-4CD3-96AC-7F8A00FA1ED3}">
    <text>Not done due lack of time</text>
  </threadedComment>
  <threadedComment ref="S559" dT="2025-08-22T18:36:44.69" personId="{6892FC56-EBC2-4FA3-A2DF-2119D1EF5406}" id="{C6CE42AA-3398-4F5D-A1E7-84FBAEBE7A5A}">
    <text>$65 at the first 3 months. Change to $75 after that.</text>
  </threadedComment>
  <threadedComment ref="T559" dT="2025-08-22T18:36:44.69" personId="{6892FC56-EBC2-4FA3-A2DF-2119D1EF5406}" id="{84E5F3F4-1068-4904-9EDE-503CFB71EC4B}">
    <text>$65 at the first 3 months. Change to $75 after that.</text>
  </threadedComment>
  <threadedComment ref="U559" dT="2025-08-22T18:36:44.69" personId="{6892FC56-EBC2-4FA3-A2DF-2119D1EF5406}" id="{2D2D9A2C-0E7D-4DE4-B69E-14BEBC9EDF1B}">
    <text>$65 at the first 3 months. Change to $75 after that.</text>
  </threadedComment>
  <threadedComment ref="T560" dT="2025-08-12T17:56:55.27" personId="{3FF0B06B-6D44-40C6-B724-E5FE6F209B77}" id="{8B829C2A-6556-4588-A2ED-06C6CA01CA96}">
    <text>Annual booked September 19</text>
  </threadedComment>
  <threadedComment ref="L561" dT="2025-01-10T22:20:53.29" personId="{6892FC56-EBC2-4FA3-A2DF-2119D1EF5406}" id="{E6310736-A5F7-41AA-9AB7-75132B2E1649}">
    <text>No access</text>
  </threadedComment>
  <threadedComment ref="P561" dT="2025-05-12T21:14:31.97" personId="{3FF0B06B-6D44-40C6-B724-E5FE6F209B77}" id="{F4E8DFA2-F799-4338-9D48-BD3D0A400CC9}">
    <text>Annual booked May 30</text>
  </threadedComment>
  <threadedComment ref="M562" dT="2025-02-10T19:43:08.33" personId="{6892FC56-EBC2-4FA3-A2DF-2119D1EF5406}" id="{AD034DDB-BDBB-4FE0-B586-1DE33B40FB7D}">
    <text>Not tested due lack of time</text>
  </threadedComment>
  <threadedComment ref="S562" dT="2025-08-01T16:37:02.93" personId="{3FF0B06B-6D44-40C6-B724-E5FE6F209B77}" id="{98B8A848-6D5C-4247-8BCD-BDD774FBA9EF}">
    <text>Annual booked Aug 27-28</text>
  </threadedComment>
  <threadedComment ref="V562" dT="2025-11-13T17:41:00.80" personId="{6892FC56-EBC2-4FA3-A2DF-2119D1EF5406}" id="{52A312A5-28B3-47C4-A086-F12ADFBF7506}">
    <text>Not done due lack of techs</text>
  </threadedComment>
  <threadedComment ref="M563" dT="2025-02-10T19:43:08.33" personId="{6892FC56-EBC2-4FA3-A2DF-2119D1EF5406}" id="{E42875F2-7A44-40BC-903B-9CC71974AF5B}">
    <text>Not tested due lack of time</text>
  </threadedComment>
  <threadedComment ref="P563" dT="2025-03-28T16:09:28.73" personId="{3FF0B06B-6D44-40C6-B724-E5FE6F209B77}" id="{5B35B5D6-6326-4967-80A8-C3AD6337F4C5}">
    <text>Annual booked May 27</text>
  </threadedComment>
  <threadedComment ref="V563" dT="2025-11-13T17:41:00.80" personId="{6892FC56-EBC2-4FA3-A2DF-2119D1EF5406}" id="{5A2BBC83-F3A0-424C-97D9-EE8F6DBD6316}">
    <text>Not done due lack of techs</text>
  </threadedComment>
  <threadedComment ref="T564" dT="2025-08-20T15:48:17.46" personId="{3FF0B06B-6D44-40C6-B724-E5FE6F209B77}" id="{B1FA9E10-C723-4B2E-809F-03EB9608F42A}">
    <text>Annual booked Sept 8-9</text>
  </threadedComment>
  <threadedComment ref="O565" dT="2025-04-02T18:17:06.59" personId="{6892FC56-EBC2-4FA3-A2DF-2119D1EF5406}" id="{F1A3A024-90B4-4747-87FD-5D9B9F2D0E8A}">
    <text>Cancelled in March 2025</text>
  </threadedComment>
  <threadedComment ref="U566" dT="2025-09-17T21:40:25.89" personId="{3FF0B06B-6D44-40C6-B724-E5FE6F209B77}" id="{F5092C53-84DF-448D-B262-B908FA715034}">
    <text>Annual booked Oct 10</text>
  </threadedComment>
  <threadedComment ref="W566" dT="2025-11-13T17:41:00.80" personId="{6892FC56-EBC2-4FA3-A2DF-2119D1EF5406}" id="{A9D527CC-C6D5-4EB1-9B84-908AE3206F92}">
    <text>Not done due lack of techs</text>
  </threadedComment>
  <threadedComment ref="L567" dT="2025-02-05T18:03:34.51" personId="{6892FC56-EBC2-4FA3-A2DF-2119D1EF5406}" id="{6ACB44A1-E127-4B8E-ADBE-A1FC42A0B5B2}">
    <text>Could not locate FACP Breaker</text>
  </threadedComment>
  <threadedComment ref="M567" dT="2025-02-05T18:03:44.38" personId="{6892FC56-EBC2-4FA3-A2DF-2119D1EF5406}" id="{175EF1D9-1659-483C-B05F-F76BFCEC9D4D}">
    <text>No Access. Site closed due the weather.</text>
  </threadedComment>
  <threadedComment ref="R567" dT="2025-07-09T16:22:07.98" personId="{6892FC56-EBC2-4FA3-A2DF-2119D1EF5406}" id="{0233123A-612B-4C81-91A3-9D7DE634223C}">
    <text>Site closed</text>
  </threadedComment>
  <threadedComment ref="S567" dT="2025-07-02T16:37:17.02" personId="{3FF0B06B-6D44-40C6-B724-E5FE6F209B77}" id="{8BCB8072-76A1-4DA3-B33B-2E578C06C69E}">
    <text>Annual booked August 25</text>
  </threadedComment>
  <threadedComment ref="W567" dT="2025-05-08T22:53:30.01" personId="{6892FC56-EBC2-4FA3-A2DF-2119D1EF5406}" id="{128CB9E2-1B23-4038-B033-5C9EBEB37014}">
    <text>Not done due lack of time</text>
  </threadedComment>
  <threadedComment ref="P569" dT="2025-04-01T16:49:56.40" personId="{3FF0B06B-6D44-40C6-B724-E5FE6F209B77}" id="{8939C598-2142-4B4A-8D76-9AD61F274CA2}">
    <text>Annual booked May 21</text>
  </threadedComment>
  <threadedComment ref="P571" dT="2025-04-01T16:49:56.40" personId="{3FF0B06B-6D44-40C6-B724-E5FE6F209B77}" id="{936C7A9E-0D2C-4ED3-8CE7-EFA934064F6B}">
    <text>Annual booked May 22</text>
  </threadedComment>
  <threadedComment ref="P572" dT="2025-04-01T16:49:56.40" personId="{3FF0B06B-6D44-40C6-B724-E5FE6F209B77}" id="{BEEFDDB9-FF81-4314-8284-DD2B01E8EA58}">
    <text>Annual booked May 22</text>
  </threadedComment>
  <threadedComment ref="S573" dT="2025-08-06T22:45:26.96" personId="{3FF0B06B-6D44-40C6-B724-E5FE6F209B77}" id="{C209B6F6-93C7-4E2E-AD62-B7D6FC11F17B}">
    <text>Annual booked August 28</text>
  </threadedComment>
  <threadedComment ref="T573" dT="2025-08-06T22:45:26.96" personId="{3FF0B06B-6D44-40C6-B724-E5FE6F209B77}" id="{746D4675-662A-497C-8D75-AB97BF1648B0}">
    <text>Annual booked August 28</text>
  </threadedComment>
  <threadedComment ref="W573" dT="2025-11-13T17:41:00.80" personId="{6892FC56-EBC2-4FA3-A2DF-2119D1EF5406}" id="{6307A25B-B12C-4C34-902F-312AD0E09E37}">
    <text>Not done due lack of techs</text>
  </threadedComment>
  <threadedComment ref="L574" dT="2025-01-13T22:20:07.27" personId="{3FF0B06B-6D44-40C6-B724-E5FE6F209B77}" id="{93323F7B-3889-49FF-9D6D-3E46285374C8}">
    <text>Annual booked January 31</text>
  </threadedComment>
  <threadedComment ref="R575" dT="2025-06-18T20:26:13.42" personId="{3FF0B06B-6D44-40C6-B724-E5FE6F209B77}" id="{E9CF784B-FF6A-4045-97E4-30618983BB8B}">
    <text>Annual booked July 22</text>
  </threadedComment>
  <threadedComment ref="S578" dT="2025-08-08T17:11:57.92" personId="{3FF0B06B-6D44-40C6-B724-E5FE6F209B77}" id="{E053081B-9591-4835-A0E0-5701BA5674E9}">
    <text>Annual booked August 26</text>
  </threadedComment>
  <threadedComment ref="T578" dT="2025-08-08T17:11:57.92" personId="{3FF0B06B-6D44-40C6-B724-E5FE6F209B77}" id="{A725EEB8-7EE2-4157-8179-050C29C33B61}">
    <text>Annual booked August 26</text>
  </threadedComment>
  <threadedComment ref="P579" dT="2025-05-02T15:45:29.26" personId="{6892FC56-EBC2-4FA3-A2DF-2119D1EF5406}" id="{224C8A54-7BDB-4A34-81E2-679D21E26CD7}">
    <text>Not done due lack of time</text>
  </threadedComment>
  <threadedComment ref="Q579" dT="2025-05-02T15:45:29.26" personId="{6892FC56-EBC2-4FA3-A2DF-2119D1EF5406}" id="{345F9E6A-3BC7-41C3-9E22-848433410974}">
    <text>Not done due lack of time</text>
  </threadedComment>
  <threadedComment ref="R579" dT="2025-05-02T15:45:29.26" personId="{6892FC56-EBC2-4FA3-A2DF-2119D1EF5406}" id="{E86AECBB-0382-4EFE-BBE2-601E6BAD0337}">
    <text>Not done due lack of time</text>
  </threadedComment>
  <threadedComment ref="S579" dT="2025-05-02T15:45:29.26" personId="{6892FC56-EBC2-4FA3-A2DF-2119D1EF5406}" id="{4B0EB8A2-FDEC-4C9C-B7A2-A35DF7975AF3}">
    <text>Not done due lack of time</text>
  </threadedComment>
  <threadedComment ref="T579" dT="2025-08-01T17:32:45.61" personId="{3FF0B06B-6D44-40C6-B724-E5FE6F209B77}" id="{75AB55BB-A792-4100-BF08-67B1D403C8AB}">
    <text>Annual booked Sept 9-10</text>
  </threadedComment>
  <threadedComment ref="U579" dT="2025-05-02T15:45:29.26" personId="{6892FC56-EBC2-4FA3-A2DF-2119D1EF5406}" id="{16F4ACA6-D3E4-43FB-A90D-25DB20DC3F55}">
    <text>Not done due lack of time</text>
  </threadedComment>
  <threadedComment ref="V579" dT="2025-05-02T15:45:29.26" personId="{6892FC56-EBC2-4FA3-A2DF-2119D1EF5406}" id="{E0614BB8-A87E-4652-8384-D0527F2E0EC0}">
    <text>Not done due lack of time</text>
  </threadedComment>
  <threadedComment ref="V580" dT="2025-11-13T17:41:00.80" personId="{6892FC56-EBC2-4FA3-A2DF-2119D1EF5406}" id="{86FFDD21-F410-41BD-86A2-204BEA8983E0}">
    <text>Not done due lack of techs</text>
  </threadedComment>
  <threadedComment ref="W580" dT="2025-11-12T18:24:05.23" personId="{3FF0B06B-6D44-40C6-B724-E5FE6F209B77}" id="{1C54976C-84E6-4A40-9856-9192F70C09F6}">
    <text>Annual booked Dec 9</text>
  </threadedComment>
  <threadedComment ref="P581" dT="2025-05-02T15:45:29.26" personId="{6892FC56-EBC2-4FA3-A2DF-2119D1EF5406}" id="{071E7156-90B9-4A0C-8751-95A28181945C}">
    <text>Not done due lack of time</text>
  </threadedComment>
  <threadedComment ref="Q581" dT="2025-05-02T15:45:29.26" personId="{6892FC56-EBC2-4FA3-A2DF-2119D1EF5406}" id="{361DE25E-7DD0-41AD-A5A7-55D37BF19E05}">
    <text>Not done due lack of time</text>
  </threadedComment>
  <threadedComment ref="R581" dT="2025-05-02T15:45:29.26" personId="{6892FC56-EBC2-4FA3-A2DF-2119D1EF5406}" id="{BA4D7239-A65A-4FA2-ACB4-6C74A7C6D259}">
    <text>Not done due lack of time</text>
  </threadedComment>
  <threadedComment ref="S581" dT="2025-05-02T15:45:29.26" personId="{6892FC56-EBC2-4FA3-A2DF-2119D1EF5406}" id="{62C2B458-37D4-4779-9352-4DA30991C86F}">
    <text>Not done due lack of time</text>
  </threadedComment>
  <threadedComment ref="T581" dT="2025-07-22T19:56:29.28" personId="{3FF0B06B-6D44-40C6-B724-E5FE6F209B77}" id="{85E30A29-EED7-4CFB-8976-91A6F45844C5}">
    <text>Annual booked Sept 12</text>
  </threadedComment>
  <threadedComment ref="T581" dT="2025-09-12T19:40:46.43" personId="{3FF0B06B-6D44-40C6-B724-E5FE6F209B77}" id="{E726C2E9-978D-4813-AE3E-A16BBC7BD6A6}" parentId="{85E30A29-EED7-4CFB-8976-91A6F45844C5}">
    <text>Annual rescheduled due to techs being away sick</text>
  </threadedComment>
  <threadedComment ref="U581" dT="2025-09-12T19:41:18.18" personId="{3FF0B06B-6D44-40C6-B724-E5FE6F209B77}" id="{34822B8B-EB8C-4098-BC54-E6E4DAD2BE17}">
    <text>Annual booked Oct 6</text>
  </threadedComment>
  <threadedComment ref="V581" dT="2025-10-24T18:05:07.12" personId="{6892FC56-EBC2-4FA3-A2DF-2119D1EF5406}" id="{6562E865-8BAA-4412-9ADF-38E95FCAF43C}">
    <text>Skipped due service call</text>
  </threadedComment>
  <threadedComment ref="P582" dT="2025-04-04T19:58:30.97" personId="{3FF0B06B-6D44-40C6-B724-E5FE6F209B77}" id="{13E161D5-EFBA-48BB-8FD7-AD2970AC131B}">
    <text>Annual booked April 25</text>
  </threadedComment>
  <threadedComment ref="Q583" dT="2025-06-03T17:27:15.76" personId="{3FF0B06B-6D44-40C6-B724-E5FE6F209B77}" id="{C239F4E3-95B3-4BF3-9373-22DA7925E37B}">
    <text>Annual booked June 19</text>
  </threadedComment>
  <threadedComment ref="T585" dT="2025-08-21T21:04:03.10" personId="{3FF0B06B-6D44-40C6-B724-E5FE6F209B77}" id="{7BB5C251-884E-461E-BD6C-E899114BB835}">
    <text>Annual booked Sept 17</text>
  </threadedComment>
  <threadedComment ref="O586" dT="2025-04-01T23:29:26.59" personId="{3FF0B06B-6D44-40C6-B724-E5FE6F209B77}" id="{D8A532E7-6910-44F1-AF4F-763274CAB9AE}">
    <text>Annual booked April 29</text>
  </threadedComment>
  <threadedComment ref="W586" dT="2025-11-13T17:41:00.80" personId="{6892FC56-EBC2-4FA3-A2DF-2119D1EF5406}" id="{928F5383-FD9B-42F3-8A8B-E7B87EEC1768}">
    <text>Not done due lack of techs</text>
  </threadedComment>
  <threadedComment ref="N587" dT="2025-02-03T23:03:07.88" personId="{3FF0B06B-6D44-40C6-B724-E5FE6F209B77}" id="{6F6A09CF-137E-4BFD-9627-EECD99B18983}">
    <text>Annual booked March 20</text>
  </threadedComment>
  <threadedComment ref="M588" dT="2025-02-05T16:40:37.97" personId="{6892FC56-EBC2-4FA3-A2DF-2119D1EF5406}" id="{3B5037A9-8C77-44A8-8527-0FD0FEF3AC4D}">
    <text>No access. Keys signed out for service</text>
  </threadedComment>
  <threadedComment ref="N588" dT="2025-02-20T23:38:30.93" personId="{6892FC56-EBC2-4FA3-A2DF-2119D1EF5406}" id="{031F3693-B4A3-4AD8-AEF2-5A7C5EDE37DE}">
    <text>Reinspection on March 03</text>
  </threadedComment>
  <threadedComment ref="V588" dT="2025-09-12T17:05:14.42" personId="{3FF0B06B-6D44-40C6-B724-E5FE6F209B77}" id="{A32BD85F-D0C2-458C-B273-A87751065B3F}">
    <text>Annual booked Nov 20</text>
  </threadedComment>
  <threadedComment ref="O589" dT="2025-04-14T22:41:28.44" personId="{3FF0B06B-6D44-40C6-B724-E5FE6F209B77}" id="{AC0DC3BA-C20B-438B-A973-F53CC6959F82}">
    <text>Annual booked April 30</text>
  </threadedComment>
  <threadedComment ref="P589" dT="2025-04-14T22:41:28.44" personId="{3FF0B06B-6D44-40C6-B724-E5FE6F209B77}" id="{50A0E182-36C9-4409-9968-BDB126A2DA78}">
    <text>Annual booked April 30</text>
  </threadedComment>
  <threadedComment ref="O590" dT="2025-03-13T17:31:40.35" personId="{3FF0B06B-6D44-40C6-B724-E5FE6F209B77}" id="{6F2DE38B-429C-4D8D-9A42-1A0224424E28}">
    <text>Annual booked April 14-17</text>
  </threadedComment>
  <threadedComment ref="N591" dT="2025-01-30T16:50:53.99" personId="{3FF0B06B-6D44-40C6-B724-E5FE6F209B77}" id="{063C7518-26B5-4E40-909F-08228E84495E}">
    <text>Annual booked March 6</text>
  </threadedComment>
  <threadedComment ref="P592" dT="2025-04-30T20:49:46.98" personId="{3FF0B06B-6D44-40C6-B724-E5FE6F209B77}" id="{7510DB41-1974-4F28-9CA6-58841F86B302}">
    <text>Annual booked May 15</text>
  </threadedComment>
  <threadedComment ref="M593" dT="2025-02-05T23:53:41.51" personId="{3FF0B06B-6D44-40C6-B724-E5FE6F209B77}" id="{2C485F6C-FF65-41BD-A8DB-C2AC7DE78DA8}">
    <text>Annual booked Feb 26 &amp; 27</text>
  </threadedComment>
  <threadedComment ref="P594" dT="2025-04-21T19:54:04.13" personId="{3FF0B06B-6D44-40C6-B724-E5FE6F209B77}" id="{9537FF1C-8BA8-401B-B072-D3FD2F8BB4D8}">
    <text>Annual booked May 1</text>
  </threadedComment>
  <threadedComment ref="R595" dT="2025-07-17T16:35:35.49" personId="{6892FC56-EBC2-4FA3-A2DF-2119D1EF5406}" id="{B4A3B32C-5BE6-4EE0-9B79-FB1C3AB5D379}">
    <text>No Access</text>
  </threadedComment>
  <threadedComment ref="S595" dT="2025-07-17T16:35:35.49" personId="{6892FC56-EBC2-4FA3-A2DF-2119D1EF5406}" id="{30B221CB-A93E-45BC-96B6-B275B9CB112B}">
    <text>No Access</text>
  </threadedComment>
  <threadedComment ref="T595" dT="2025-07-17T16:35:35.49" personId="{6892FC56-EBC2-4FA3-A2DF-2119D1EF5406}" id="{44300B72-2B13-4BD2-A292-3A075F1BC0DA}">
    <text>No Access</text>
  </threadedComment>
  <threadedComment ref="V595" dT="2025-10-17T15:41:05.10" personId="{3FF0B06B-6D44-40C6-B724-E5FE6F209B77}" id="{E7FE13C1-325C-492D-BD5C-196784A8215D}">
    <text>Annual booked Nov 24</text>
  </threadedComment>
  <threadedComment ref="T596" dT="2025-04-14T18:29:30.54" personId="{6892FC56-EBC2-4FA3-A2DF-2119D1EF5406}" id="{6BE8F18B-D049-4B73-A0F2-C19A8794F615}">
    <text>Not done due lack of time</text>
  </threadedComment>
  <threadedComment ref="U596" dT="2025-10-01T21:32:15.05" personId="{3FF0B06B-6D44-40C6-B724-E5FE6F209B77}" id="{C18FE07F-5389-4E54-A3A1-94CF960E62F8}">
    <text>Annual booked Oct 30</text>
  </threadedComment>
  <threadedComment ref="P597" dT="2025-05-02T15:45:29.26" personId="{6892FC56-EBC2-4FA3-A2DF-2119D1EF5406}" id="{4CC31B84-F52B-4922-8637-CEC04F3A319A}">
    <text>Not done due lack of time</text>
  </threadedComment>
  <threadedComment ref="V597" dT="2025-10-02T20:24:03.17" personId="{3FF0B06B-6D44-40C6-B724-E5FE6F209B77}" id="{C4D192F6-6CBD-4E73-B8CF-A2C9B6C9CA29}">
    <text>Annual booked Nov 5th</text>
  </threadedComment>
  <threadedComment ref="W597" dT="2025-10-22T16:37:12.44" personId="{6892FC56-EBC2-4FA3-A2DF-2119D1EF5406}" id="{4F5FBE8F-3762-4871-B255-28B90A62B71D}">
    <text>Not tested due lack of time</text>
  </threadedComment>
  <threadedComment ref="L598" dT="2025-01-17T17:37:44.55" personId="{6892FC56-EBC2-4FA3-A2DF-2119D1EF5406}" id="{49ED4C63-2420-4E96-A518-7C198D106DCC}">
    <text>No access</text>
  </threadedComment>
  <threadedComment ref="T598" dT="2025-09-12T19:46:53.44" personId="{3FF0B06B-6D44-40C6-B724-E5FE6F209B77}" id="{67C9DFBE-853C-4EA0-94CD-6FCE9326CB8D}">
    <text>Annual booked Sept 23</text>
  </threadedComment>
  <threadedComment ref="U598" dT="2025-09-12T19:46:53.44" personId="{3FF0B06B-6D44-40C6-B724-E5FE6F209B77}" id="{1A69C724-C8EA-4E93-9886-EA23193E2690}">
    <text>Annual booked Sept 23</text>
  </threadedComment>
  <threadedComment ref="V599" dT="2025-09-18T18:59:12.60" personId="{3FF0B06B-6D44-40C6-B724-E5FE6F209B77}" id="{87957CC4-FDDA-428B-A152-FE712F09218B}">
    <text>Annual booked Nov 18 &amp; 19</text>
  </threadedComment>
  <threadedComment ref="P600" dT="2025-05-01T22:46:27.62" personId="{3FF0B06B-6D44-40C6-B724-E5FE6F209B77}" id="{B17927AA-9249-4E0E-9B36-95E5E8FA6155}">
    <text>Annual booked May 20</text>
  </threadedComment>
  <threadedComment ref="R601" dT="2025-06-18T18:11:46.08" personId="{3FF0B06B-6D44-40C6-B724-E5FE6F209B77}" id="{25C6DCB1-6D88-4DF1-B261-1A14F5763F03}">
    <text>Annual booked July 21-24</text>
  </threadedComment>
  <threadedComment ref="Q602" dT="2025-05-08T22:53:30.01" personId="{6892FC56-EBC2-4FA3-A2DF-2119D1EF5406}" id="{B7AC53FD-73E2-4DE2-BF0F-19865D97A00A}">
    <text>Not done due lack of time</text>
  </threadedComment>
  <threadedComment ref="R602" dT="2025-05-08T22:53:30.01" personId="{6892FC56-EBC2-4FA3-A2DF-2119D1EF5406}" id="{29383C69-2241-40A0-9313-698DAD1019A0}">
    <text>Not done due lack of time</text>
  </threadedComment>
  <threadedComment ref="M603" dT="2025-01-31T18:50:38.47" personId="{3FF0B06B-6D44-40C6-B724-E5FE6F209B77}" id="{5AA41383-88E6-4A2E-83BF-B46A5C944A99}">
    <text>Annual booked Feb 7</text>
  </threadedComment>
  <threadedComment ref="S603" dT="2025-01-17T17:37:44.55" personId="{6892FC56-EBC2-4FA3-A2DF-2119D1EF5406}" id="{D80A2718-8B99-4012-AF77-D9CBB700C3C3}">
    <text>No notice at site. Skipped</text>
  </threadedComment>
  <threadedComment ref="S603" dT="2025-08-27T21:42:18.74" personId="{1AF03E4D-9DA7-4D94-9543-786F758B5DBB}" id="{56DC9A97-2AF5-4895-B254-5A986FF52439}" parentId="{D80A2718-8B99-4012-AF77-D9CBB700C3C3}">
    <text>Return being completed on August 29th to conduct monthly bell testing - Service Call</text>
  </threadedComment>
  <threadedComment ref="I604" dT="2024-10-08T23:32:46.00" personId="{1A284580-F2B6-4554-A780-C3C0B3AF6C04}" id="{EFCC5BA1-64CD-4D67-BC0D-037385601856}">
    <text>KEY CODE SHOULD BE SEA1589</text>
  </threadedComment>
  <threadedComment ref="O604" dT="2025-04-04T15:51:26.07" personId="{3FF0B06B-6D44-40C6-B724-E5FE6F209B77}" id="{1DBAA5A3-D164-494A-B2FE-DCCCA2391EC7}">
    <text>Annual booked April 23</text>
  </threadedComment>
  <threadedComment ref="P604" dT="2025-01-17T17:37:44.55" personId="{6892FC56-EBC2-4FA3-A2DF-2119D1EF5406}" id="{9B1306F0-FE1B-4359-8177-86A54C254899}">
    <text>Site ask to skip</text>
  </threadedComment>
  <threadedComment ref="L605" dT="2025-01-05T18:56:36.46" personId="{6892FC56-EBC2-4FA3-A2DF-2119D1EF5406}" id="{020E0926-5369-4194-B70E-F65FD3F0B8EF}">
    <text>No access</text>
  </threadedComment>
  <threadedComment ref="M605" dT="2025-01-05T18:56:36.46" personId="{6892FC56-EBC2-4FA3-A2DF-2119D1EF5406}" id="{B75F2644-05CE-47D3-8AEB-D58303790178}">
    <text>No access</text>
  </threadedComment>
  <threadedComment ref="W605" dT="2025-10-31T16:58:10.32" personId="{3FF0B06B-6D44-40C6-B724-E5FE6F209B77}" id="{F1EE103E-08AA-431A-81D9-A08158FC7CDB}">
    <text>Annual booked Dec 10</text>
  </threadedComment>
  <threadedComment ref="O606" dT="2025-04-01T15:49:14.63" personId="{3FF0B06B-6D44-40C6-B724-E5FE6F209B77}" id="{6B67634A-F31B-431D-BABB-6CA57F9103FB}">
    <text>Annual booked April 14</text>
  </threadedComment>
  <threadedComment ref="R607" dT="2025-07-03T20:05:45.31" personId="{3FF0B06B-6D44-40C6-B724-E5FE6F209B77}" id="{EFD63152-4F72-4BF3-9391-60A8CEED9AAD}">
    <text>Annual booked July 23</text>
  </threadedComment>
  <threadedComment ref="N608" dT="2025-02-12T21:29:40.50" personId="{3FF0B06B-6D44-40C6-B724-E5FE6F209B77}" id="{2A2874D9-C7EE-4674-A86E-DF5F9D34998A}">
    <text>Annual booked March 3</text>
  </threadedComment>
  <threadedComment ref="W609" dT="2025-10-23T20:28:33.98" personId="{3FF0B06B-6D44-40C6-B724-E5FE6F209B77}" id="{B42772EB-395F-40C3-9D85-1D4D2BA59B3B}">
    <text>Annual booked Dec 4</text>
  </threadedComment>
  <threadedComment ref="V610" dT="2025-10-16T22:41:25.10" personId="{3FF0B06B-6D44-40C6-B724-E5FE6F209B77}" id="{A30D812E-FB03-4BAE-B9ED-F6F1225C93A2}">
    <text>Annual booked Nov 20</text>
  </threadedComment>
  <threadedComment ref="P611" dT="2025-04-03T16:22:54.87" personId="{3FF0B06B-6D44-40C6-B724-E5FE6F209B77}" id="{E2E02A33-EEB5-426A-B267-1485286DE355}">
    <text>Annual booked May 1</text>
  </threadedComment>
  <threadedComment ref="N612" dT="2025-03-06T00:19:04.28" personId="{3FF0B06B-6D44-40C6-B724-E5FE6F209B77}" id="{CC333108-FCFE-49DD-B31E-A4575EAE72D3}">
    <text>Annual booked March 19</text>
  </threadedComment>
  <threadedComment ref="P613" dT="2025-05-06T21:28:54.53" personId="{3FF0B06B-6D44-40C6-B724-E5FE6F209B77}" id="{2E9E0F1E-D21C-4068-86D0-D71E1C5FE6DB}">
    <text>Annual booked May 21</text>
  </threadedComment>
  <threadedComment ref="V614" dT="2025-10-20T15:26:26.06" personId="{3FF0B06B-6D44-40C6-B724-E5FE6F209B77}" id="{6144AC10-78D5-4C79-ABFE-A9C3037089CD}">
    <text>Annual booked Nov 3</text>
  </threadedComment>
  <threadedComment ref="P615" dT="2025-05-12T17:13:41.02" personId="{3FF0B06B-6D44-40C6-B724-E5FE6F209B77}" id="{CAEFFCE7-AF51-4939-9734-138038802023}">
    <text>Annual booked May 30</text>
  </threadedComment>
  <threadedComment ref="O616" dT="2025-03-18T20:36:51.18" personId="{3FF0B06B-6D44-40C6-B724-E5FE6F209B77}" id="{872D4CBB-C41E-46D4-A454-7188A67BE518}">
    <text>Annual booked April 11</text>
  </threadedComment>
  <threadedComment ref="P616" dT="2025-05-02T15:45:29.26" personId="{6892FC56-EBC2-4FA3-A2DF-2119D1EF5406}" id="{AB78F532-8B6C-4AC6-968C-273D34D9D958}">
    <text>Not done due lack of time</text>
  </threadedComment>
  <threadedComment ref="W616" dT="2025-10-22T16:37:12.44" personId="{6892FC56-EBC2-4FA3-A2DF-2119D1EF5406}" id="{B9D0D373-F182-43BA-BDC3-4B378E655C0F}">
    <text>Not tested due lack of time</text>
  </threadedComment>
  <threadedComment ref="M617" dT="2025-01-30T23:47:31.32" personId="{3FF0B06B-6D44-40C6-B724-E5FE6F209B77}" id="{C2561394-7606-4304-AB9F-0E12128DD711}">
    <text>Annual booked Feb 4</text>
  </threadedComment>
  <threadedComment ref="N618" dT="2025-03-04T00:04:27.16" personId="{3FF0B06B-6D44-40C6-B724-E5FE6F209B77}" id="{B785BC66-DCA8-45A0-87DB-2155253452AC}">
    <text>Annual booked March 31</text>
  </threadedComment>
  <threadedComment ref="P619" dT="2025-04-09T20:35:20.47" personId="{3FF0B06B-6D44-40C6-B724-E5FE6F209B77}" id="{B8F69E2E-31C5-4CA9-B0EE-4D935E5235B5}">
    <text>Annual booked May 9</text>
  </threadedComment>
  <threadedComment ref="O620" dT="2025-04-09T23:34:53.02" personId="{8CA2BCA9-03B0-417C-9581-783E31A941AB}" id="{563C1B17-B3BB-4938-A170-EDE2282443C0}">
    <text>Invoiced April test 04/09 for cancellation</text>
  </threadedComment>
  <threadedComment ref="P620" dT="2025-05-02T20:05:35.59" personId="{3FF0B06B-6D44-40C6-B724-E5FE6F209B77}" id="{8D67AD1F-A735-4391-ABC7-DB0933C706CD}">
    <text>Annual booked May 9</text>
  </threadedComment>
  <threadedComment ref="Q620" dT="2025-05-02T20:05:35.59" personId="{3FF0B06B-6D44-40C6-B724-E5FE6F209B77}" id="{51D1A989-D7C0-476C-A368-C0A370EBD3A3}">
    <text>Annual booked May 9</text>
  </threadedComment>
  <threadedComment ref="L621" dT="2025-01-10T23:54:20.45" personId="{8CA2BCA9-03B0-417C-9581-783E31A941AB}" id="{07F789D9-2673-42E4-BBFF-B3609A4105CA}">
    <text xml:space="preserve">Site cancelled - invoiced for Jan </text>
  </threadedComment>
  <threadedComment ref="L622" dT="2025-02-06T22:07:59.60" personId="{6892FC56-EBC2-4FA3-A2DF-2119D1EF5406}" id="{2970945B-FD9B-4101-9384-B87CDE2838E9}">
    <text>Annual &amp; MBT done in January</text>
  </threadedComment>
  <threadedComment ref="M622" dT="2025-02-06T22:06:36.69" personId="{6892FC56-EBC2-4FA3-A2DF-2119D1EF5406}" id="{90ACF2C7-FC35-4273-8BFA-7DB93ECBE586}">
    <text>Annual in January 29</text>
  </threadedComment>
  <threadedComment ref="L623" dT="2025-01-22T16:58:32.28" personId="{6892FC56-EBC2-4FA3-A2DF-2119D1EF5406}" id="{5572E23E-F7DF-44EB-91A6-B28CCEF74D3C}">
    <text xml:space="preserve">On hold - waiting strata council
</text>
  </threadedComment>
  <threadedComment ref="M623" dT="2025-01-22T16:58:32.28" personId="{6892FC56-EBC2-4FA3-A2DF-2119D1EF5406}" id="{D85BA166-DC74-47EA-8D53-2CFC2DC0DCC3}">
    <text xml:space="preserve">On hold - waiting strata council
</text>
  </threadedComment>
  <threadedComment ref="N623" dT="2025-01-22T16:58:32.28" personId="{6892FC56-EBC2-4FA3-A2DF-2119D1EF5406}" id="{DA6EB13F-717B-4B0A-94D6-37FDA9344053}">
    <text xml:space="preserve">On hold - waiting strata council
</text>
  </threadedComment>
  <threadedComment ref="O623" dT="2025-01-22T16:58:32.28" personId="{6892FC56-EBC2-4FA3-A2DF-2119D1EF5406}" id="{27CB384E-DDC3-42AC-998C-7F60B6619C79}">
    <text xml:space="preserve">On hold - waiting strata council
</text>
  </threadedComment>
  <threadedComment ref="P623" dT="2025-01-22T16:58:32.28" personId="{6892FC56-EBC2-4FA3-A2DF-2119D1EF5406}" id="{B65B7FE1-ACF4-4073-94E3-4AADF393EAF2}">
    <text xml:space="preserve">On hold - waiting strata council
</text>
  </threadedComment>
  <threadedComment ref="Q623" dT="2025-01-22T16:58:32.28" personId="{6892FC56-EBC2-4FA3-A2DF-2119D1EF5406}" id="{C8CBC660-D5CD-4278-B53B-B1173D8B3A87}">
    <text xml:space="preserve">On hold - waiting strata council
</text>
  </threadedComment>
  <threadedComment ref="R623" dT="2025-01-22T16:58:32.28" personId="{6892FC56-EBC2-4FA3-A2DF-2119D1EF5406}" id="{67C7D9E6-DDA4-4B5C-AAC3-4469770EBDD3}">
    <text xml:space="preserve">On hold - waiting strata council
</text>
  </threadedComment>
  <threadedComment ref="S623" dT="2025-01-22T16:58:32.28" personId="{6892FC56-EBC2-4FA3-A2DF-2119D1EF5406}" id="{51A2729C-10FB-45C9-91D6-B8B6AF3D3C96}">
    <text xml:space="preserve">On hold - waiting strata council
</text>
  </threadedComment>
  <threadedComment ref="T623" dT="2025-01-22T16:58:32.28" personId="{6892FC56-EBC2-4FA3-A2DF-2119D1EF5406}" id="{0A43E647-0DF3-42B5-9814-DE116E355AEB}">
    <text xml:space="preserve">On hold - waiting strata council
</text>
  </threadedComment>
  <threadedComment ref="U623" dT="2025-01-22T16:58:32.28" personId="{6892FC56-EBC2-4FA3-A2DF-2119D1EF5406}" id="{23DA6929-7FC1-45CD-BEC6-61BDAEDDC869}">
    <text xml:space="preserve">On hold - waiting strata council
</text>
  </threadedComment>
  <threadedComment ref="V623" dT="2025-01-22T16:58:32.28" personId="{6892FC56-EBC2-4FA3-A2DF-2119D1EF5406}" id="{142426A4-95F8-4132-A155-0808C5DAF493}">
    <text xml:space="preserve">On hold - waiting strata council
</text>
  </threadedComment>
  <threadedComment ref="W623" dT="2025-01-22T16:58:32.28" personId="{6892FC56-EBC2-4FA3-A2DF-2119D1EF5406}" id="{23269057-2F47-459F-A7CB-D8ED86CBDA2F}">
    <text xml:space="preserve">On hold - waiting strata council
</text>
  </threadedComment>
  <threadedComment ref="O624" dT="2025-04-01T22:28:43.94" personId="{3FF0B06B-6D44-40C6-B724-E5FE6F209B77}" id="{3B8386B1-CA83-444E-8D63-D71B40BF75DC}">
    <text>Annual booked April 25</text>
  </threadedComment>
  <threadedComment ref="W643" dT="2025-11-13T17:41:00.80" personId="{6892FC56-EBC2-4FA3-A2DF-2119D1EF5406}" id="{DB2E6CB1-C0DB-4FE5-918B-213928391612}">
    <text>Not done due lack of techs</text>
  </threadedComment>
</ThreadedComments>
</file>

<file path=xl/threadedComments/threadedComment5.xml><?xml version="1.0" encoding="utf-8"?>
<ThreadedComments xmlns="http://schemas.microsoft.com/office/spreadsheetml/2018/threadedcomments" xmlns:x="http://schemas.openxmlformats.org/spreadsheetml/2006/main">
  <threadedComment ref="AH6" dT="2025-10-07T19:52:29.92" personId="{6892FC56-EBC2-4FA3-A2DF-2119D1EF5406}" id="{933508A5-CDE5-40AD-8FB2-618B29E91A4B}">
    <text>Started 10:20</text>
  </threadedComment>
  <threadedComment ref="W8" dT="2025-08-28T21:09:00.19" personId="{6892FC56-EBC2-4FA3-A2DF-2119D1EF5406}" id="{924F5615-6575-4B51-8CF3-8FD024936126}">
    <text>3 sites not tested due lack of time</text>
  </threadedComment>
  <threadedComment ref="AC8" dT="2025-08-28T20:13:35.07" personId="{6892FC56-EBC2-4FA3-A2DF-2119D1EF5406}" id="{73167443-7311-4A7A-B7DE-CBB43A7E82DD}">
    <text>2 sites not tested due lack of time</text>
  </threadedComment>
  <threadedComment ref="AN8" dT="2025-12-03T18:14:38.45" personId="{6892FC56-EBC2-4FA3-A2DF-2119D1EF5406}" id="{BC7D7EB7-E3D8-452D-A2DD-1C4E9738D02D}">
    <text>No lunch</text>
  </threadedComment>
  <threadedComment ref="H9" dT="2025-08-29T20:12:32.23" personId="{6892FC56-EBC2-4FA3-A2DF-2119D1EF5406}" id="{7188E708-68FC-4723-8B73-4F27A8936197}">
    <text>6 sites not tested due lack of time</text>
  </threadedComment>
  <threadedComment ref="AL9" dT="2025-10-22T16:59:59.11" personId="{6892FC56-EBC2-4FA3-A2DF-2119D1EF5406}" id="{F4F50F7D-E597-4B16-AE7D-BFD6BA65ECC2}">
    <text>1 site not tested due lack of time</text>
  </threadedComment>
  <threadedComment ref="T10" dT="2025-09-22T17:56:34.48" personId="{6892FC56-EBC2-4FA3-A2DF-2119D1EF5406}" id="{7917C0C3-E80F-416A-AE64-0C5C8E98CC39}">
    <text>4 sites not tested due lack of time</text>
  </threadedComment>
  <threadedComment ref="W10" dT="2025-09-22T17:58:18.08" personId="{6892FC56-EBC2-4FA3-A2DF-2119D1EF5406}" id="{936DB51B-707D-4F8F-B527-8D23544A4914}">
    <text xml:space="preserve">9 sites not tested due lack of time - service call
</text>
  </threadedComment>
  <threadedComment ref="Z10" dT="2025-09-19T22:17:16.23" personId="{6892FC56-EBC2-4FA3-A2DF-2119D1EF5406}" id="{B07B65C0-CDF8-4A5D-89FA-FA5461F2BB00}">
    <text>10 sites not tested due lack of time</text>
  </threadedComment>
  <threadedComment ref="K11" dT="2025-09-19T22:16:49.70" personId="{6892FC56-EBC2-4FA3-A2DF-2119D1EF5406}" id="{7358B113-E38A-4EDE-AB5F-8982DFDF4CA0}">
    <text xml:space="preserve">6 sites not tested due lack of time
</text>
  </threadedComment>
  <threadedComment ref="AO11" dT="2025-11-15T00:09:08.97" personId="{6892FC56-EBC2-4FA3-A2DF-2119D1EF5406}" id="{EEBBAADE-D9E7-4E00-86A8-AE0E79A60092}">
    <text>Not done due lack of techs</text>
  </threadedComment>
  <threadedComment ref="T12" dT="2025-09-22T17:56:46.13" personId="{6892FC56-EBC2-4FA3-A2DF-2119D1EF5406}" id="{6C2D239F-2A4B-469D-B7F6-FDD06764A5F1}">
    <text>5 sites not tested due lack of time</text>
  </threadedComment>
  <threadedComment ref="W12" dT="2025-09-22T17:58:21.59" personId="{6892FC56-EBC2-4FA3-A2DF-2119D1EF5406}" id="{450B2114-6265-47B4-BA74-7269DE63DAA8}">
    <text xml:space="preserve">9 sites not tested due lack of time - service call
</text>
  </threadedComment>
  <threadedComment ref="Z12" dT="2025-09-22T17:58:46.36" personId="{6892FC56-EBC2-4FA3-A2DF-2119D1EF5406}" id="{6399A02C-DA29-4066-99E7-B541F29B01EB}">
    <text xml:space="preserve">5 sites not tested due lack of time 
</text>
  </threadedComment>
  <threadedComment ref="AC12" dT="2025-09-19T22:17:16.23" personId="{6892FC56-EBC2-4FA3-A2DF-2119D1EF5406}" id="{A69BB413-2086-4067-AC38-D1A776943202}">
    <text>3 sites not tested due lack of time</text>
  </threadedComment>
  <threadedComment ref="AF12" dT="2025-08-28T20:13:35.07" personId="{6892FC56-EBC2-4FA3-A2DF-2119D1EF5406}" id="{289DB80A-882F-4A61-B94A-6CDE2573E80F}">
    <text>3 sites not tested due lack of time</text>
  </threadedComment>
  <threadedComment ref="AI12" dT="2025-08-28T20:13:35.07" personId="{6892FC56-EBC2-4FA3-A2DF-2119D1EF5406}" id="{47DB75D6-CB73-4B56-AC64-30ACD0169FB0}">
    <text>5 sites not tested due lack of time</text>
  </threadedComment>
  <threadedComment ref="AL12" dT="2025-08-28T20:13:35.07" personId="{6892FC56-EBC2-4FA3-A2DF-2119D1EF5406}" id="{7079C87C-4274-4128-BDBB-27029121C026}">
    <text>4 sites not tested due lack of time</text>
  </threadedComment>
  <threadedComment ref="AO12" dT="2025-08-28T20:13:35.07" personId="{6892FC56-EBC2-4FA3-A2DF-2119D1EF5406}" id="{D7C4D663-0B5A-4026-97FB-6A2B52090CEF}">
    <text>1 site not tested due lack of time</text>
  </threadedComment>
  <threadedComment ref="Q15" dT="2025-09-22T16:41:50.50" personId="{6892FC56-EBC2-4FA3-A2DF-2119D1EF5406}" id="{AD1890B9-5CD8-4533-9389-A54364298035}">
    <text>Route cancelled due lack of techs</text>
  </threadedComment>
  <threadedComment ref="AF15" dT="2025-08-28T20:13:35.07" personId="{6892FC56-EBC2-4FA3-A2DF-2119D1EF5406}" id="{743867E4-9B4B-41C4-AB97-4A5535456E3C}">
    <text>3 sites not tested due lack of time</text>
  </threadedComment>
  <threadedComment ref="N16" dT="2025-09-22T16:41:22.67" personId="{6892FC56-EBC2-4FA3-A2DF-2119D1EF5406}" id="{C0A94481-87DC-4974-B4E6-557B96728036}">
    <text xml:space="preserve">4 sites not tested due lack of time - Service Call - Pull Station at the beginning of day.
</text>
  </threadedComment>
  <threadedComment ref="AF18" dT="2025-08-28T20:13:35.07" personId="{6892FC56-EBC2-4FA3-A2DF-2119D1EF5406}" id="{8A89EF29-3438-4C55-A304-7C636FC88BC6}">
    <text>3 sites not tested due lack of time</text>
  </threadedComment>
  <threadedComment ref="Q20" dT="2025-09-22T17:56:18.30" personId="{6892FC56-EBC2-4FA3-A2DF-2119D1EF5406}" id="{7CA3435A-3A1E-42C5-AA5F-97E7B019E632}">
    <text>2 sites not tested due lack of time</text>
  </threadedComment>
  <threadedComment ref="T20" dT="2025-09-22T17:56:18.30" personId="{6892FC56-EBC2-4FA3-A2DF-2119D1EF5406}" id="{EC31D397-89AF-44E7-BCBC-7F207F677EBA}">
    <text>2 sites not tested due lack of time</text>
  </threadedComment>
  <threadedComment ref="Z20" dT="2025-09-19T22:17:16.23" personId="{6892FC56-EBC2-4FA3-A2DF-2119D1EF5406}" id="{548569B3-B4BA-4A4A-9B60-09EC3BB9569C}">
    <text>3 sites not tested due lack of time</text>
  </threadedComment>
  <threadedComment ref="AF20" dT="2025-08-28T20:13:35.07" personId="{6892FC56-EBC2-4FA3-A2DF-2119D1EF5406}" id="{A34C0D78-47F0-4571-842E-D36FC1D450C3}">
    <text>3 sites not tested due lack of time</text>
  </threadedComment>
  <threadedComment ref="T21" dT="2025-09-22T17:56:18.30" personId="{6892FC56-EBC2-4FA3-A2DF-2119D1EF5406}" id="{C6896722-EB06-41BC-9C94-EB00B4E5D6E6}">
    <text>2 sites not tested due lack of time</text>
  </threadedComment>
  <threadedComment ref="AI21" dT="2025-10-22T16:59:59.11" personId="{6892FC56-EBC2-4FA3-A2DF-2119D1EF5406}" id="{12DF4718-821C-4049-88E0-CBA1F0930FCB}">
    <text>1 site not tested due lack of time</text>
  </threadedComment>
  <threadedComment ref="AO21" dT="2025-10-22T16:59:59.11" personId="{6892FC56-EBC2-4FA3-A2DF-2119D1EF5406}" id="{DDAD4988-45D9-48D5-B6F0-139EDEF43C39}">
    <text>4 sites not tested due lack of time</text>
  </threadedComment>
  <threadedComment ref="AO23" dT="2025-10-22T16:59:59.11" personId="{6892FC56-EBC2-4FA3-A2DF-2119D1EF5406}" id="{BE258BAE-B621-494F-9B96-703387F7ECA2}">
    <text>1 site not tested due lack of time</text>
  </threadedComment>
  <threadedComment ref="V26" dT="2025-06-12T21:16:26.53" personId="{6892FC56-EBC2-4FA3-A2DF-2119D1EF5406}" id="{75E95071-960E-4E6F-9F95-5B89489A02D5}">
    <text>Started 1:25</text>
  </threadedComment>
  <threadedComment ref="AL26" dT="2025-11-15T00:09:08.97" personId="{6892FC56-EBC2-4FA3-A2DF-2119D1EF5406}" id="{858AACB0-CA0A-4E77-A907-F74317DCA60F}">
    <text>Not done due lack of techs</text>
  </threadedComment>
  <threadedComment ref="AO26" dT="2025-12-12T19:51:18.08" personId="{6892FC56-EBC2-4FA3-A2DF-2119D1EF5406}" id="{2029FBF6-A8A4-4E96-B796-B64505B4E432}">
    <text>5 sites not tested due lack of time</text>
  </threadedComment>
</ThreadedComments>
</file>

<file path=xl/threadedComments/threadedComment6.xml><?xml version="1.0" encoding="utf-8"?>
<ThreadedComments xmlns="http://schemas.microsoft.com/office/spreadsheetml/2018/threadedcomments" xmlns:x="http://schemas.openxmlformats.org/spreadsheetml/2006/main">
  <threadedComment ref="M6" dT="2025-10-07T19:39:21.33" personId="{6892FC56-EBC2-4FA3-A2DF-2119D1EF5406}" id="{B3679C9E-5804-430D-8A05-0636760E8CB6}">
    <text>Started 10:20</text>
  </threadedComment>
  <threadedComment ref="I8" dT="2025-06-04T16:33:47.62" personId="{6892FC56-EBC2-4FA3-A2DF-2119D1EF5406}" id="{EA383600-7A59-4381-B0D7-02EFC89A1184}">
    <text>7 sites not tested due lack of time</text>
  </threadedComment>
  <threadedComment ref="D9" dT="2025-01-22T18:26:21.72" personId="{6892FC56-EBC2-4FA3-A2DF-2119D1EF5406}" id="{8959D238-2741-41CB-930A-4C3721218E17}">
    <text>7 sites not tested due lack of time</text>
  </threadedComment>
  <threadedComment ref="N9" dT="2025-11-07T22:20:11.34" personId="{6892FC56-EBC2-4FA3-A2DF-2119D1EF5406}" id="{79C21FD3-4354-4857-9964-AE24326853CA}">
    <text>1 site not tested due lack of time</text>
  </threadedComment>
  <threadedComment ref="H10" dT="2025-05-08T22:46:11.67" personId="{6892FC56-EBC2-4FA3-A2DF-2119D1EF5406}" id="{631CA477-8C9B-43A5-9BE5-4995CFDFAE93}">
    <text>4 sites not tested due lack of time</text>
  </threadedComment>
  <threadedComment ref="I10" dT="2025-06-05T15:43:41.48" personId="{6892FC56-EBC2-4FA3-A2DF-2119D1EF5406}" id="{6D136583-6C40-404A-B866-5ECEFD1A7D2D}">
    <text xml:space="preserve">9 sites not tested due lack of time (Inspection Repair)
</text>
  </threadedComment>
  <threadedComment ref="J10" dT="2025-07-03T17:01:44.36" personId="{6892FC56-EBC2-4FA3-A2DF-2119D1EF5406}" id="{DD2D5B94-E5D9-4174-97A7-B82CD5C25C77}">
    <text xml:space="preserve">10 sites not tested due lack of time
</text>
  </threadedComment>
  <threadedComment ref="E11" dT="2025-02-11T17:16:33.86" personId="{6892FC56-EBC2-4FA3-A2DF-2119D1EF5406}" id="{2C095A3E-C889-4755-A276-3164E84543BC}">
    <text>9 sites not tested due lack of time</text>
  </threadedComment>
  <threadedComment ref="O11" dT="2025-04-15T21:54:51.08" personId="{6892FC56-EBC2-4FA3-A2DF-2119D1EF5406}" id="{E662FABC-1CB6-479B-8D84-8C789E5D2585}">
    <text xml:space="preserve">Route cancelled due lack of techs </text>
  </threadedComment>
  <threadedComment ref="H12" dT="2025-05-02T15:32:46.56" personId="{6892FC56-EBC2-4FA3-A2DF-2119D1EF5406}" id="{5F669C28-E29F-4764-9ED9-00A577D9A627}">
    <text>5 sites not tested due lack of time</text>
  </threadedComment>
  <threadedComment ref="I12" dT="2025-06-10T18:38:07.71" personId="{6892FC56-EBC2-4FA3-A2DF-2119D1EF5406}" id="{01DECF9C-CF8C-4BB3-8C35-4A8D04A85CE0}">
    <text xml:space="preserve">9 sites not tested due lack of time
</text>
  </threadedComment>
  <threadedComment ref="J12" dT="2025-07-04T16:43:00.41" personId="{6892FC56-EBC2-4FA3-A2DF-2119D1EF5406}" id="{916B4AF4-AA45-411E-BFED-05CFF459BCFE}">
    <text>5 sites not tested due lack of time</text>
  </threadedComment>
  <threadedComment ref="K12" dT="2025-08-08T20:50:27.17" personId="{6892FC56-EBC2-4FA3-A2DF-2119D1EF5406}" id="{D33C0211-8E39-4736-BF64-FA241223374A}">
    <text>3 sites not tested due lack of time</text>
  </threadedComment>
  <threadedComment ref="L12" dT="2025-08-08T20:50:27.17" personId="{6892FC56-EBC2-4FA3-A2DF-2119D1EF5406}" id="{7B8F00EF-4276-4B84-BB78-2B0CABDBC679}">
    <text>3 sites not tested due lack of time</text>
  </threadedComment>
  <threadedComment ref="M12" dT="2025-08-08T20:50:27.17" personId="{6892FC56-EBC2-4FA3-A2DF-2119D1EF5406}" id="{26F7003E-5BD2-485F-AACD-85729BA26D6C}">
    <text>5 sites not tested due lack of time</text>
  </threadedComment>
  <threadedComment ref="N12" dT="2025-11-07T18:49:17.05" personId="{6892FC56-EBC2-4FA3-A2DF-2119D1EF5406}" id="{3D109C5C-A4CA-477D-BA97-4A5C24FADE3F}">
    <text>4 sites not tested due lack of time</text>
  </threadedComment>
  <threadedComment ref="O12" dT="2025-12-08T17:08:21.90" personId="{6892FC56-EBC2-4FA3-A2DF-2119D1EF5406}" id="{2DA7D904-6567-4E4C-8BA2-1F4E5DB040C2}">
    <text>1 site not tested due lack of time</text>
  </threadedComment>
  <threadedComment ref="G15" dT="2025-04-15T21:54:51.08" personId="{6892FC56-EBC2-4FA3-A2DF-2119D1EF5406}" id="{CD260764-1699-4CF1-A822-CCE731A2BD22}">
    <text xml:space="preserve">Route cancelled due lack of techs </text>
  </threadedComment>
  <threadedComment ref="L15" dT="2025-08-08T20:50:27.17" personId="{6892FC56-EBC2-4FA3-A2DF-2119D1EF5406}" id="{602CB002-C2C9-478A-AE3C-5726F35A0A54}">
    <text>3 sites not tested due lack of time</text>
  </threadedComment>
  <threadedComment ref="F16" dT="2025-03-12T17:16:25.63" personId="{6892FC56-EBC2-4FA3-A2DF-2119D1EF5406}" id="{1A8F12F9-581E-4A3B-8284-112FF38C49A5}">
    <text>4 sites not tested due lack of time</text>
  </threadedComment>
  <threadedComment ref="L18" dT="2025-09-11T15:59:49.02" personId="{6892FC56-EBC2-4FA3-A2DF-2119D1EF5406}" id="{C8458EE4-9B77-40E7-80D0-6083D2D97AB4}">
    <text>3 sites not tested due lack of time</text>
  </threadedComment>
  <threadedComment ref="G20" dT="2025-04-15T23:41:32.52" personId="{6892FC56-EBC2-4FA3-A2DF-2119D1EF5406}" id="{A7A127A3-08BE-4585-ACFD-3BA238B7C3D3}">
    <text>Lack of time to finish 2 sites. Service calls during the day</text>
  </threadedComment>
  <threadedComment ref="H20" dT="2025-05-21T15:19:23.79" personId="{6892FC56-EBC2-4FA3-A2DF-2119D1EF5406}" id="{AF14A59C-0B86-4599-82AA-C7F50CAD0088}">
    <text>Lack of time to finish 2 sites. Service calls during the day</text>
  </threadedComment>
  <threadedComment ref="J20" dT="2025-07-17T15:43:58.42" personId="{6892FC56-EBC2-4FA3-A2DF-2119D1EF5406}" id="{92420385-AAAE-4F8B-8EF2-C77F4153C98D}">
    <text>3 sites skipped</text>
  </threadedComment>
  <threadedComment ref="L20" dT="2025-09-11T15:59:49.02" personId="{6892FC56-EBC2-4FA3-A2DF-2119D1EF5406}" id="{24B7C790-4F24-4636-882B-5BD405FF5B90}">
    <text>3 sites not tested due lack of time</text>
  </threadedComment>
  <threadedComment ref="H21" dT="2025-05-21T15:19:23.79" personId="{6892FC56-EBC2-4FA3-A2DF-2119D1EF5406}" id="{48E4B8E0-1697-4CD1-ADBB-3C28F154AC05}">
    <text xml:space="preserve">Lack of time to finish 2 sites. </text>
  </threadedComment>
  <threadedComment ref="M21" dT="2025-11-07T18:50:38.83" personId="{6892FC56-EBC2-4FA3-A2DF-2119D1EF5406}" id="{284D036B-387A-45D5-A883-2CDDCB8AAD77}">
    <text>1 site not tested due lack of time</text>
  </threadedComment>
  <threadedComment ref="O21" dT="2025-11-07T18:50:38.83" personId="{6892FC56-EBC2-4FA3-A2DF-2119D1EF5406}" id="{8058C232-5BB0-4F40-A657-8D35736692B7}">
    <text>4 sites not tested due lack of time</text>
  </threadedComment>
  <threadedComment ref="O23" dT="2025-12-17T16:57:42.00" personId="{6892FC56-EBC2-4FA3-A2DF-2119D1EF5406}" id="{6F19D7B1-ABE2-415E-8F8E-F76936ABD9AA}">
    <text xml:space="preserve">1 site not tested due lack of time
</text>
  </threadedComment>
  <threadedComment ref="I26" dT="2025-06-12T21:16:26.53" personId="{6892FC56-EBC2-4FA3-A2DF-2119D1EF5406}" id="{18B7359A-1DD3-485A-A7C0-D3B5BD0FBE73}">
    <text>Started 1:25</text>
  </threadedComment>
  <threadedComment ref="N26" dT="2025-04-15T21:54:51.08" personId="{6892FC56-EBC2-4FA3-A2DF-2119D1EF5406}" id="{5BA0CA98-8580-4C2C-8135-D6F254D85935}">
    <text xml:space="preserve">Route cancelled due lack of techs </text>
  </threadedComment>
</ThreadedComments>
</file>

<file path=xl/threadedComments/threadedComment7.xml><?xml version="1.0" encoding="utf-8"?>
<ThreadedComments xmlns="http://schemas.microsoft.com/office/spreadsheetml/2018/threadedcomments" xmlns:x="http://schemas.openxmlformats.org/spreadsheetml/2006/main">
  <threadedComment ref="D5" dT="2024-07-10T22:14:20.50" personId="{46338045-EA3B-4341-9878-9D5DB6F5321E}" id="{BA8A36CD-33F6-4493-AB99-6FE75ACB7D9C}">
    <text>JG took over halfway through the day. Justin had to head home</text>
  </threadedComment>
  <threadedComment ref="H5" dT="2024-10-23T16:17:05.32" personId="{6892FC56-EBC2-4FA3-A2DF-2119D1EF5406}" id="{249C9BCD-95AA-43A7-B2E8-521580678C3E}">
    <text xml:space="preserve">Route cancelled due lack of techs </text>
  </threadedComment>
  <threadedComment ref="F8" dT="2024-09-24T18:22:01.90" personId="{6892FC56-EBC2-4FA3-A2DF-2119D1EF5406}" id="{1F1CBC10-5BF7-4506-AC25-31CC6A534872}">
    <text>2 annuals this month</text>
  </threadedComment>
  <threadedComment ref="H8" dT="2024-11-26T22:59:36.44" personId="{6892FC56-EBC2-4FA3-A2DF-2119D1EF5406}" id="{62C04E7A-E454-4A9C-A91D-85F4137B7164}">
    <text>6 annuals during November</text>
  </threadedComment>
  <threadedComment ref="E9" dT="2024-08-21T22:14:50.81" personId="{D05202FE-1972-4411-96AF-B2F4657F83E2}" id="{057C3690-9556-4B22-AC6A-69BC3B74E366}">
    <text>Missed last 3 buildings due to time</text>
  </threadedComment>
  <threadedComment ref="H9" dT="2024-11-26T23:00:25.31" personId="{6892FC56-EBC2-4FA3-A2DF-2119D1EF5406}" id="{54AF0396-0866-4232-A867-4F0C07F030FA}">
    <text>Missed 1 location due lack of time</text>
  </threadedComment>
  <threadedComment ref="E10" dT="2024-08-21T22:19:35.37" personId="{D05202FE-1972-4411-96AF-B2F4657F83E2}" id="{EAD2B743-A429-4566-8CA1-ACDBADED97FC}">
    <text>4 sites on hold until September</text>
  </threadedComment>
  <threadedComment ref="G10" dT="2024-10-23T16:17:05.32" personId="{6892FC56-EBC2-4FA3-A2DF-2119D1EF5406}" id="{86D8726F-46E1-4E30-84C0-A6952DD03CB1}">
    <text xml:space="preserve">Route cancelled due lack of techs </text>
  </threadedComment>
  <threadedComment ref="I10" dT="2024-11-26T23:13:25.14" personId="{6892FC56-EBC2-4FA3-A2DF-2119D1EF5406}" id="{4D4ECACD-7EEE-48C8-9E25-6B6CB84B402A}">
    <text xml:space="preserve">3 annuals during December
</text>
  </threadedComment>
  <threadedComment ref="H14" dT="2024-10-23T16:17:05.32" personId="{6892FC56-EBC2-4FA3-A2DF-2119D1EF5406}" id="{DA9471D8-A420-4E5B-8042-39D825792EDD}">
    <text xml:space="preserve">Route cancelled due lack of techs </text>
  </threadedComment>
  <threadedComment ref="D15" dT="2024-07-10T22:17:25.38" personId="{46338045-EA3B-4341-9878-9D5DB6F5321E}" id="{E17DA3F0-3876-49B1-845B-E2F4FB1EEF52}">
    <text>Panel failure at a site - more time than would be normal</text>
  </threadedComment>
  <threadedComment ref="F16" dT="2024-09-24T18:19:10.84" personId="{6892FC56-EBC2-4FA3-A2DF-2119D1EF5406}" id="{59F39A11-B3B6-4A0A-A6CC-2A3D951FCE58}">
    <text>Route cancelled due techs sick</text>
  </threadedComment>
  <threadedComment ref="D18" dT="2024-07-10T22:21:54.54" personId="{46338045-EA3B-4341-9878-9D5DB6F5321E}" id="{C2E9A461-92E8-46C7-AB04-2B84C110EEE3}">
    <text>Service call in the middle of the day. Would've been a bit shorter</text>
  </threadedComment>
  <threadedComment ref="F18" dT="2024-09-24T18:22:52.89" personId="{6892FC56-EBC2-4FA3-A2DF-2119D1EF5406}" id="{D7822040-AECE-4DF5-8A75-9D136FFE1812}">
    <text>3 annuals this month</text>
  </threadedComment>
  <threadedComment ref="H22" dT="2024-11-26T23:09:16.44" personId="{6892FC56-EBC2-4FA3-A2DF-2119D1EF5406}" id="{3E6DFCD2-4BF9-4DF8-94C1-CA8D36F5C680}">
    <text>4 annuals during November</text>
  </threadedComment>
  <threadedComment ref="I22" dT="2024-11-26T23:09:43.86" personId="{6892FC56-EBC2-4FA3-A2DF-2119D1EF5406}" id="{CE1E89C8-2BEA-45A2-85C0-115D782944C7}">
    <text xml:space="preserve">3 annuals during December
</text>
  </threadedComment>
  <threadedComment ref="H23" dT="2024-11-26T23:10:29.03" personId="{6892FC56-EBC2-4FA3-A2DF-2119D1EF5406}" id="{29867342-A44B-48DF-8202-B6536FC1E83F}">
    <text>4 annuals during November</text>
  </threadedComment>
  <threadedComment ref="E24" dT="2024-08-22T18:21:37.31" personId="{D05202FE-1972-4411-96AF-B2F4657F83E2}" id="{BF7198B6-B8E9-491D-A028-DBB6240C6C86}">
    <text>4 sites not tested due to annuals or on hold</text>
  </threadedComment>
  <threadedComment ref="G24" dT="2024-10-23T17:03:49.51" personId="{6892FC56-EBC2-4FA3-A2DF-2119D1EF5406}" id="{FFAB1B93-1C06-4A5B-A16E-C05D05040D7B}">
    <text>Half day route due lack of techs</text>
  </threadedComment>
</ThreadedComments>
</file>

<file path=xl/threadedComments/threadedComment8.xml><?xml version="1.0" encoding="utf-8"?>
<ThreadedComments xmlns="http://schemas.microsoft.com/office/spreadsheetml/2018/threadedcomments" xmlns:x="http://schemas.openxmlformats.org/spreadsheetml/2006/main">
  <threadedComment ref="Q6" dT="2023-06-15T23:54:45.29" personId="{1A284580-F2B6-4554-A780-C3C0B3AF6C04}" id="{DC8E4B1F-B997-429F-95D4-12F762E61DB0}">
    <text>Annual booked June 21</text>
  </threadedComment>
  <threadedComment ref="U7" dT="2023-09-22T16:46:10.12" personId="{1A284580-F2B6-4554-A780-C3C0B3AF6C04}" id="{99AD4FCA-BB0E-4387-BC33-F77CBEEE9ABB}">
    <text>Booked October 6</text>
  </threadedComment>
  <threadedComment ref="T17" dT="2023-09-13T16:41:59.43" personId="{46338045-EA3B-4341-9878-9D5DB6F5321E}" id="{95839461-445B-48B7-89ED-3084749C3B8B}">
    <text>Site needs to provide new keys. Don't charge for this service</text>
  </threadedComment>
  <threadedComment ref="U17" dT="2023-09-13T16:41:59.43" personId="{46338045-EA3B-4341-9878-9D5DB6F5321E}" id="{A2326C17-956E-4F5E-B937-60FF55C72BEF}">
    <text>Site needs to provide new keys. Don't charge for this service</text>
  </threadedComment>
  <threadedComment ref="V17" dT="2023-09-13T16:41:59.43" personId="{46338045-EA3B-4341-9878-9D5DB6F5321E}" id="{134F1E80-C27D-4CE5-9A43-E392B795D8A5}">
    <text>Site needs to provide new keys. Don't charge for this service</text>
  </threadedComment>
  <threadedComment ref="W17" dT="2023-09-13T16:41:59.43" personId="{46338045-EA3B-4341-9878-9D5DB6F5321E}" id="{793EEC11-286B-4A8E-AFB3-D961566242CD}">
    <text>Site needs to provide new keys. Don't charge for this service</text>
  </threadedComment>
  <threadedComment ref="V19" dT="2023-11-03T17:27:12.67" personId="{46338045-EA3B-4341-9878-9D5DB6F5321E}" id="{B27A632F-5B40-4269-9D35-F0629B63AB03}">
    <text>Keys provided did not allow us to gain access to the building. Please charge for this service.</text>
  </threadedComment>
  <threadedComment ref="U20" dT="2023-10-11T17:44:20.19" personId="{46338045-EA3B-4341-9878-9D5DB6F5321E}" id="{EE6B7871-FC1D-47F8-AF7B-72D4FF5BE63B}">
    <text>MBT done in Oct. Annual Scheduled Oct 12</text>
  </threadedComment>
  <threadedComment ref="V23" dT="2023-10-11T19:08:28.31" personId="{46338045-EA3B-4341-9878-9D5DB6F5321E}" id="{9EC994A7-BC1C-43FE-BF22-05E0DACEEE34}">
    <text>Scheduled Nov 8</text>
  </threadedComment>
  <threadedComment ref="W24" dT="2023-12-08T17:28:18.25" personId="{46338045-EA3B-4341-9878-9D5DB6F5321E}" id="{AB296046-DBC3-485E-BC31-2BADA6C5F7DB}">
    <text>No access due to potential lock change. To be confirmed, but please charge for this service.</text>
  </threadedComment>
  <threadedComment ref="V25" dT="2023-12-08T21:43:26.55" personId="{8CA2BCA9-03B0-417C-9581-783E31A941AB}" id="{A9DF2FF6-5FD8-414D-95B4-55EB639724E8}">
    <text>Invoiced Dec 8th. Requested by site to have completed before their YE</text>
  </threadedComment>
  <threadedComment ref="W25" dT="2023-12-08T21:43:31.57" personId="{8CA2BCA9-03B0-417C-9581-783E31A941AB}" id="{4559142D-6BEE-4353-A0CF-08ED058AD97E}">
    <text>Invoiced Dec 8th. Requested by site to have completed before their YE</text>
  </threadedComment>
  <threadedComment ref="W26" dT="2023-12-05T20:07:56.91" personId="{46338045-EA3B-4341-9878-9D5DB6F5321E}" id="{770E57DB-049C-4607-A85E-2DCE5C82F320}">
    <text>Annual not scheduled as of Dec. 5. MBT performed in Dec.</text>
  </threadedComment>
  <threadedComment ref="Q28" dT="2023-06-13T23:20:19.58" personId="{1A284580-F2B6-4554-A780-C3C0B3AF6C04}" id="{F160256D-C93C-4621-8D0F-7B3716F37573}">
    <text>Annual booked June 29</text>
  </threadedComment>
  <threadedComment ref="W29" dT="2023-11-22T20:10:40.53" personId="{1A284580-F2B6-4554-A780-C3C0B3AF6C04}" id="{5761F29D-D3AF-4F41-9E04-014ACCC29ED0}">
    <text>Booked Dec 6</text>
  </threadedComment>
  <threadedComment ref="W30" dT="2023-12-05T22:42:27.89" personId="{46338045-EA3B-4341-9878-9D5DB6F5321E}" id="{BBA7A996-1530-4006-A4B8-944BCE937A50}">
    <text>Scheduled Dec 13-15. MBT skipped.</text>
  </threadedComment>
  <threadedComment ref="R31" dT="2023-07-12T00:50:32.77" personId="{1A284580-F2B6-4554-A780-C3C0B3AF6C04}" id="{0D9E9B4B-1044-4F5C-88CD-5AF1DA8AE41E}">
    <text>BOOKED JULY 24</text>
  </threadedComment>
  <threadedComment ref="V33" dT="2023-11-08T19:11:16.46" personId="{46338045-EA3B-4341-9878-9D5DB6F5321E}" id="{CCAAB8D9-A2D1-4251-BF1B-0C8FCC49BCA3}">
    <text>This was done during a service call on the same day as monthlies. Please charge for this service.</text>
  </threadedComment>
  <threadedComment ref="W33" dT="2023-12-13T18:30:12.04" personId="{1A284580-F2B6-4554-A780-C3C0B3AF6C04}" id="{13ED59D9-5322-4840-BB44-3E9DA303D731}">
    <text>Annual booked Dec 21</text>
  </threadedComment>
  <threadedComment ref="R39" dT="2023-06-17T00:47:41.23" personId="{1A284580-F2B6-4554-A780-C3C0B3AF6C04}" id="{377DAB4F-3D5B-45DB-9603-AB84922D8003}">
    <text>Booked July 6</text>
  </threadedComment>
  <threadedComment ref="U39" dT="2023-10-26T15:17:22.97" personId="{46338045-EA3B-4341-9878-9D5DB6F5321E}" id="{35B9D700-D3D9-4C97-9E3A-EBE2ABDA97B3}">
    <text>Was on hold per strata, now all clear for Nov/23</text>
  </threadedComment>
  <threadedComment ref="W43" dT="2023-12-05T20:07:56.91" personId="{46338045-EA3B-4341-9878-9D5DB6F5321E}" id="{8A518CB1-ED0C-416A-93EB-F3E511364929}">
    <text>Annual not scheduled as of Dec. 5. MBT performed in Dec.</text>
  </threadedComment>
  <threadedComment ref="T46" dT="2023-09-13T18:25:22.38" personId="{46338045-EA3B-4341-9878-9D5DB6F5321E}" id="{03BFA9D7-5D59-4BEB-A4AB-66CAD651EDE7}">
    <text>Tested in September, no annual scheduled as of Sept 13</text>
  </threadedComment>
  <threadedComment ref="W48" dT="2023-11-22T20:27:33.61" personId="{1A284580-F2B6-4554-A780-C3C0B3AF6C04}" id="{43E76E96-23F1-4D17-A435-608218CA9AA9}">
    <text>Tent for Dec 14</text>
  </threadedComment>
  <threadedComment ref="T51" dT="2023-09-13T18:25:22.38" personId="{46338045-EA3B-4341-9878-9D5DB6F5321E}" id="{B266C9E2-A4B1-46A4-8B2C-17ADE661FB88}">
    <text>Tested in September, no annual scheduled as of Sept 13</text>
  </threadedComment>
  <threadedComment ref="R57" dT="2023-07-14T19:08:41.52" personId="{1A284580-F2B6-4554-A780-C3C0B3AF6C04}" id="{979F7C9A-22B9-4CB0-B759-19A4BD24F455}">
    <text>Booked July 28</text>
  </threadedComment>
  <threadedComment ref="S58" dT="2023-07-28T02:50:07.84" personId="{1A284580-F2B6-4554-A780-C3C0B3AF6C04}" id="{49B2E837-CCCF-4A91-B238-26E6B6D9C042}">
    <text>Booked august 28-30</text>
  </threadedComment>
  <threadedComment ref="T60" dT="2023-09-13T18:25:22.38" personId="{46338045-EA3B-4341-9878-9D5DB6F5321E}" id="{17C656F8-2125-45B6-A2A2-612A5937CD03}">
    <text>Tested in September, no annual scheduled as of Sept 13</text>
  </threadedComment>
  <threadedComment ref="T71" dT="2023-09-12T16:15:17.60" personId="{46338045-EA3B-4341-9878-9D5DB6F5321E}" id="{C6C07CEA-D2CC-44B7-90FA-64921FAE6D49}">
    <text>Not scheduled. We tested in Sept if this doesn't get scheduled</text>
  </threadedComment>
  <threadedComment ref="V74" dT="2023-11-08T20:20:48.14" personId="{46338045-EA3B-4341-9878-9D5DB6F5321E}" id="{2CB3E3E3-1E7A-4BE5-A628-785D92094AAC}">
    <text>Annual completed Nov 7. MBT done in Nov</text>
  </threadedComment>
  <threadedComment ref="S75" dT="2023-08-17T23:56:15.44" personId="{1A284580-F2B6-4554-A780-C3C0B3AF6C04}" id="{85A081C4-F01E-4FB3-B27E-2FF05D9929CF}">
    <text>BOOKED AUG 24, MONTHLY ALSO DONE THIS MONTH</text>
  </threadedComment>
  <threadedComment ref="U81" dT="2023-10-11T16:34:23.48" personId="{46338045-EA3B-4341-9878-9D5DB6F5321E}" id="{F0347E83-8DAB-49FA-9413-DA6C486B7A3A}">
    <text>Tested on MBT in Oct. Annual was scheduled Oct 11, cancelled last minute by  the PM.</text>
  </threadedComment>
  <threadedComment ref="U81" dT="2023-10-11T16:34:52.13" personId="{46338045-EA3B-4341-9878-9D5DB6F5321E}" id="{2C9B1B92-B838-4EF1-9165-60F3BA264B68}" parentId="{F0347E83-8DAB-49FA-9413-DA6C486B7A3A}">
    <text>If Annual gets moved to another month, we can charge for this service</text>
  </threadedComment>
  <threadedComment ref="S85" dT="2023-08-18T15:53:33.62" personId="{1A284580-F2B6-4554-A780-C3C0B3AF6C04}" id="{E881D9CA-EB05-4175-9031-FA1A2E6C247D}">
    <text>Booked august 25 &amp; monthly also done august</text>
  </threadedComment>
  <threadedComment ref="T85" dT="2023-09-13T17:12:20.46" personId="{46338045-EA3B-4341-9878-9D5DB6F5321E}" id="{7FB7D468-E4D0-490E-96D7-1DD1E8EBCF4D}">
    <text>Not done in September. Do not charge</text>
  </threadedComment>
  <threadedComment ref="R88" dT="2023-07-06T17:15:04.28" personId="{8CA2BCA9-03B0-417C-9581-783E31A941AB}" id="{F42A2D75-47B8-4EBB-B212-88D57175D4B4}">
    <text>Do not charge - completed during bell replacement.</text>
  </threadedComment>
  <threadedComment ref="V88" dT="2023-10-25T22:14:07.66" personId="{46338045-EA3B-4341-9878-9D5DB6F5321E}" id="{0BB88D88-2C0D-48B0-9088-6177D45818C9}">
    <text>Service cancelled</text>
  </threadedComment>
  <threadedComment ref="W88" dT="2023-10-25T22:14:07.66" personId="{46338045-EA3B-4341-9878-9D5DB6F5321E}" id="{B49E9B46-D2DB-43B0-90F8-6B66C32E8B05}">
    <text>Service cancelled</text>
  </threadedComment>
  <threadedComment ref="W91" dT="2023-12-08T17:41:50.48" personId="{46338045-EA3B-4341-9878-9D5DB6F5321E}" id="{18F5505D-3327-4162-8DC5-C04D8D6CD124}">
    <text>Scheduled Dec 21. MBT done in Dec as well</text>
  </threadedComment>
  <threadedComment ref="U93" dT="2023-10-26T19:45:06.03" personId="{46338045-EA3B-4341-9878-9D5DB6F5321E}" id="{D6621885-295D-4E86-8B2A-B93D88379031}">
    <text>Charge for this service. Not tested in Oct/23 due to extreme chubb wait times. Waited on hold for nearly 30 minutes.</text>
  </threadedComment>
  <threadedComment ref="V93" dT="2023-11-07T21:28:10.83" personId="{6D941203-C1AD-4E1E-8A7E-FB672C73977E}" id="{829BE40D-7E99-49D6-8C04-1731BB1A4A21}">
    <text>Chubb, did not respond, TBD</text>
  </threadedComment>
  <threadedComment ref="V93" dT="2023-11-08T20:58:02.80" personId="{46338045-EA3B-4341-9878-9D5DB6F5321E}" id="{781F9032-4A16-47C1-9B75-B81B897410C9}" parentId="{829BE40D-7E99-49D6-8C04-1731BB1A4A21}">
    <text>Chubb issues, please charge for this service as we waited for 15-20 minutes on hold</text>
  </threadedComment>
  <threadedComment ref="V94" dT="2023-10-10T22:31:04.85" personId="{46338045-EA3B-4341-9878-9D5DB6F5321E}" id="{E8ED255A-51CC-4DA9-A102-7DF1B8949455}">
    <text>Scheduled Nov 9th</text>
  </threadedComment>
  <threadedComment ref="V95" dT="2023-11-03T17:22:01.64" personId="{46338045-EA3B-4341-9878-9D5DB6F5321E}" id="{CE2DC8A2-3C80-40D5-A2FC-706061D2A266}">
    <text>To be tested on a later route this month. PM not available to meet techs on 1st Wednesday this month</text>
  </threadedComment>
  <threadedComment ref="V95" dT="2023-11-16T20:09:48.24" personId="{6D941203-C1AD-4E1E-8A7E-FB672C73977E}" id="{D6569E30-DFFF-49E3-A188-671C6701C6DC}" parentId="{CE2DC8A2-3C80-40D5-A2FC-706061D2A266}">
    <text>Was tested on Nov 14 R18 for this month only.</text>
  </threadedComment>
  <threadedComment ref="Q96" dT="2023-06-05T18:39:26.84" personId="{161D80D2-4B6B-44BA-85E2-74CADF4EFA44}" id="{66EB785C-6019-4A75-BFA0-4E09FEBDAD85}">
    <text>2x 12V7A Batteries replaced</text>
  </threadedComment>
  <threadedComment ref="S100" dT="2023-07-28T20:10:04.74" personId="{1A284580-F2B6-4554-A780-C3C0B3AF6C04}" id="{8FB3F119-F1BF-49A0-895B-0D48EDC16628}">
    <text>Booked August 15 &amp; 16</text>
  </threadedComment>
  <threadedComment ref="T103" dT="2023-09-12T16:25:52.29" personId="{46338045-EA3B-4341-9878-9D5DB6F5321E}" id="{7F727B8F-C3C5-456F-92C5-9E5E1C7566EB}">
    <text>Don't charge for this service. AT missed the site by accident</text>
  </threadedComment>
  <threadedComment ref="W105" dT="2023-11-15T16:58:04.38" personId="{1A284580-F2B6-4554-A780-C3C0B3AF6C04}" id="{8C9933DB-6348-408C-9851-72A147907C42}">
    <text>Booked Dec 13</text>
  </threadedComment>
  <threadedComment ref="U109" dT="2023-10-10T17:28:27.59" personId="{46338045-EA3B-4341-9878-9D5DB6F5321E}" id="{B153F7AA-EF26-43BD-BB1D-9CF663C8143A}">
    <text>No Key to FACP this month. Do not charge for this service</text>
  </threadedComment>
  <threadedComment ref="V116" dT="2023-11-09T22:26:09.96" personId="{1A284580-F2B6-4554-A780-C3C0B3AF6C04}" id="{6900D868-91C9-482C-868E-D68508932FC1}">
    <text>Annual booked Nov 14</text>
  </threadedComment>
  <threadedComment ref="T127" dT="2023-09-12T16:15:46.33" personId="{46338045-EA3B-4341-9878-9D5DB6F5321E}" id="{8F4E7364-146D-4271-8E80-C149627D3F17}">
    <text>Not scheduled. We tested in Sept if this doesn't get scheduled</text>
  </threadedComment>
  <threadedComment ref="T129" dT="2023-08-31T19:16:39.85" personId="{1A284580-F2B6-4554-A780-C3C0B3AF6C04}" id="{35D72EEA-C7C1-4FD4-B1C6-D5C55B248393}">
    <text>Tent booked for sept 12</text>
  </threadedComment>
  <threadedComment ref="U129" dT="2023-10-10T17:29:39.84" personId="{46338045-EA3B-4341-9878-9D5DB6F5321E}" id="{F86B6F75-82D3-42ED-B93C-7E2E29D80FAD}">
    <text xml:space="preserve">Will confirm if we charge for this. Electrical room lock was allegedly changed. We visited in Oct and could not access FACP. If we need to get a new key, I'll charge for this. </text>
  </threadedComment>
  <threadedComment ref="T136" dT="2023-09-12T16:16:04.45" personId="{46338045-EA3B-4341-9878-9D5DB6F5321E}" id="{7984A2BB-D6DA-41B6-8CB5-46DF30C81A56}">
    <text>Not scheduled. We tested in Sept if this doesn't get scheduled</text>
  </threadedComment>
  <threadedComment ref="S137" dT="2023-07-20T22:32:53.52" personId="{1A284580-F2B6-4554-A780-C3C0B3AF6C04}" id="{BE3BD0DF-EB88-4399-94AD-A2AE91B9B767}">
    <text>BOOKED AUGUST 9</text>
  </threadedComment>
  <threadedComment ref="V139" dT="2023-11-09T22:26:51.20" personId="{1A284580-F2B6-4554-A780-C3C0B3AF6C04}" id="{34B140A9-15F2-40E9-A66F-740CC42A3326}">
    <text>Annual booked Nov 14</text>
  </threadedComment>
  <threadedComment ref="V146" dT="2023-11-08T20:20:07.17" personId="{46338045-EA3B-4341-9878-9D5DB6F5321E}" id="{C037BFC9-DFAB-4FAE-A9E1-9FDAEA7E3B71}">
    <text>Annual unscheduled as of Nov 8. MBT performed in Nov</text>
  </threadedComment>
  <threadedComment ref="W149" dT="2023-12-07T20:59:08.26" personId="{46338045-EA3B-4341-9878-9D5DB6F5321E}" id="{B33D1FE6-8826-44E1-A26E-2E9087FA76B4}">
    <text>Scheduled Dec. 11</text>
  </threadedComment>
  <threadedComment ref="U156" dT="2023-09-19T17:47:36.17" personId="{1A284580-F2B6-4554-A780-C3C0B3AF6C04}" id="{EB4A8B64-E85C-4326-AEB7-A53CBD3794CB}">
    <text>Booked October 12</text>
  </threadedComment>
  <threadedComment ref="V156" dT="2023-11-16T20:31:04.64" personId="{46338045-EA3B-4341-9878-9D5DB6F5321E}" id="{19EDD1C9-874D-4F6D-80DB-66DE6F732C78}">
    <text>Charge for this service. Technicians waited at least 30 minutes on hold to try and perform MBT. Testing not completed.</text>
  </threadedComment>
  <threadedComment ref="W156" dT="2023-11-16T20:31:04.64" personId="{46338045-EA3B-4341-9878-9D5DB6F5321E}" id="{B71FA34B-941C-47F1-BAFC-FD0E5FBC0773}">
    <text>Charge for this service. Technicians waited at least 30 minutes on hold to try and perform MBT. Testing not completed.</text>
  </threadedComment>
  <threadedComment ref="R157" dT="2023-06-21T19:06:18.09" personId="{1A284580-F2B6-4554-A780-C3C0B3AF6C04}" id="{C81F0C0D-7E4D-430B-85CC-E7838785DE20}">
    <text>Booked July 13</text>
  </threadedComment>
  <threadedComment ref="Q163" dT="2023-06-13T23:34:30.45" personId="{1A284580-F2B6-4554-A780-C3C0B3AF6C04}" id="{8A17F7E0-5481-46EB-A527-4F21D8F47523}">
    <text>Booked June 26</text>
  </threadedComment>
  <threadedComment ref="U167" dT="2023-10-05T19:42:14.01" personId="{46338045-EA3B-4341-9878-9D5DB6F5321E}" id="{2220E4D3-4F8F-48B6-BAF5-D55C31574193}">
    <text>Key went missing, do not charge for this service.</text>
  </threadedComment>
  <threadedComment ref="S168" dT="2023-08-30T18:32:34.79" personId="{1A284580-F2B6-4554-A780-C3C0B3AF6C04}" id="{30794FEA-5121-430C-B6C0-27B9E5700E08}">
    <text>Annual booked August 31</text>
  </threadedComment>
  <threadedComment ref="S168" dT="2023-08-30T18:33:02.87" personId="{1A284580-F2B6-4554-A780-C3C0B3AF6C04}" id="{4A3F90AD-DAF2-4F7B-B901-66FAB87B5D68}" parentId="{30794FEA-5121-430C-B6C0-27B9E5700E08}">
    <text>Also did monthly… in August</text>
  </threadedComment>
  <threadedComment ref="T168" dT="2023-09-12T16:07:48.98" personId="{46338045-EA3B-4341-9878-9D5DB6F5321E}" id="{11A05BA8-6A07-4B6D-B543-07BF3B7E3820}">
    <text>Annual done August 31</text>
  </threadedComment>
  <threadedComment ref="V171" dT="2023-11-03T18:29:11.11" personId="{6D941203-C1AD-4E1E-8A7E-FB672C73977E}" id="{0281F29B-AF1F-4FB6-BCD0-7DDDDB1D22AE}">
    <text>Annual to be done in November due to new panel installed on Oct 31st</text>
  </threadedComment>
  <threadedComment ref="V172" dT="2023-11-16T20:31:04.64" personId="{46338045-EA3B-4341-9878-9D5DB6F5321E}" id="{14EC3B1D-3238-4BFD-B9EF-E1BB57A095EF}">
    <text>Charge for this service. Technicians waited at least 30 minutes on hold to try and perform MBT. Testing not completed.</text>
  </threadedComment>
  <threadedComment ref="O175" dT="2023-07-05T17:04:37.21" personId="{D9869D98-2A20-4BB5-B2AE-FCB88690F823}" id="{7C028D9D-120F-4E17-A717-71ACCBF1F6A5}">
    <text>Not tested - was not assigned to any route</text>
  </threadedComment>
  <threadedComment ref="P175" dT="2023-07-05T17:04:37.21" personId="{D9869D98-2A20-4BB5-B2AE-FCB88690F823}" id="{FB5C46F6-D64C-4386-9C70-C27573CE6989}">
    <text>Not tested - was not assigned to any route</text>
  </threadedComment>
  <threadedComment ref="Q175" dT="2023-07-05T17:04:37.21" personId="{D9869D98-2A20-4BB5-B2AE-FCB88690F823}" id="{F49DF260-9493-4AB3-BF05-2CE4B2437678}">
    <text>Not tested - was not assigned to any route</text>
  </threadedComment>
  <threadedComment ref="U175" dT="2023-10-18T20:06:52.71" personId="{6D941203-C1AD-4E1E-8A7E-FB672C73977E}" id="{3E0CF9E0-9188-424C-9D56-F3060C1D1F2C}">
    <text xml:space="preserve">Technicians were on hold for with Chubb for total of 1 hour. Denver emailed property manager to inform of the issue. Test not completed but please charge. </text>
  </threadedComment>
  <threadedComment ref="U179" dT="2023-10-11T17:53:22.90" personId="{46338045-EA3B-4341-9878-9D5DB6F5321E}" id="{6A5ABE6E-7199-4744-AB20-A93A265FBCB5}">
    <text>Don't charge for this service, key issue that was my fault. Some confusion from South Island PM</text>
  </threadedComment>
  <threadedComment ref="W181" dT="2023-12-02T01:30:24.85" personId="{1A284580-F2B6-4554-A780-C3C0B3AF6C04}" id="{02795A57-8E55-479E-8702-30D407C0CA4F}">
    <text>BOOKED Dec 15</text>
  </threadedComment>
  <threadedComment ref="T182" dT="2023-10-17T22:02:57.15" personId="{D9869D98-2A20-4BB5-B2AE-FCB88690F823}" id="{1407EE8A-045E-4A44-85FE-3D2F827939EA}">
    <text>Annual was booked for late September - MBT done in September and October - do not bill for November</text>
  </threadedComment>
  <threadedComment ref="V182" dT="2023-11-08T20:19:24.16" personId="{46338045-EA3B-4341-9878-9D5DB6F5321E}" id="{30DCF47D-2ECF-4F98-A08B-A565FF2642DA}">
    <text>Do not charge. Key issue being resolved</text>
  </threadedComment>
  <threadedComment ref="S186" dT="2023-08-08T19:47:48.73" personId="{1A284580-F2B6-4554-A780-C3C0B3AF6C04}" id="{363062B3-5EEA-4515-951E-24077EDC3050}">
    <text>Booked August 15</text>
  </threadedComment>
  <threadedComment ref="V187" dT="2023-11-03T20:48:17.09" personId="{6D941203-C1AD-4E1E-8A7E-FB672C73977E}" id="{AAC640CF-8325-4376-B46F-13DB200E8E5C}">
    <text>The keys provided did not work. Please charge.</text>
  </threadedComment>
  <threadedComment ref="U191" dT="2023-10-11T19:07:52.79" personId="{46338045-EA3B-4341-9878-9D5DB6F5321E}" id="{50697E4B-2AC2-4D68-BF56-1D22AB34CFB6}">
    <text xml:space="preserve">Don't charge. Techs assumed this was being missed due to annual usually in oct. </text>
  </threadedComment>
  <threadedComment ref="V196" dT="2023-11-16T20:31:04.64" personId="{46338045-EA3B-4341-9878-9D5DB6F5321E}" id="{6A44106C-2080-49D9-95C4-A63432E39A49}">
    <text>Charge for this service. Technicians waited at least 30 minutes on hold to try and perform MBT. Testing not completed.</text>
  </threadedComment>
  <threadedComment ref="V197" dT="2023-11-03T18:31:43.25" personId="{46338045-EA3B-4341-9878-9D5DB6F5321E}" id="{EB4FE389-81B6-476E-82F1-950FCAAC7365}">
    <text>No Access. Fob did not work</text>
  </threadedComment>
  <threadedComment ref="V208" dT="2023-10-18T19:07:46.88" personId="{1A284580-F2B6-4554-A780-C3C0B3AF6C04}" id="{7D73B2C1-21C4-4946-A9C9-84B2E089FA63}">
    <text>Booked Nov 1&amp; 2</text>
  </threadedComment>
  <threadedComment ref="W219" dT="2023-12-07T20:58:19.87" personId="{46338045-EA3B-4341-9878-9D5DB6F5321E}" id="{A67E850C-CCB7-4DEE-8F72-68F863A6A642}">
    <text>No Access - Key issue to be resolved. Do not charge</text>
  </threadedComment>
  <threadedComment ref="V223" dT="2023-10-25T17:54:29.27" personId="{1A284580-F2B6-4554-A780-C3C0B3AF6C04}" id="{BDB30191-6ACD-451A-9D33-3F669E1A6376}">
    <text>Booked Nov 3</text>
  </threadedComment>
  <threadedComment ref="V225" dT="2023-11-16T17:46:54.44" personId="{6D941203-C1AD-4E1E-8A7E-FB672C73977E}" id="{AA461ECC-C186-4606-8C95-5E9A0A2C6E38}">
    <text>On hold due to panel issues Oct 2023 - KW</text>
  </threadedComment>
  <threadedComment ref="W225" dT="2023-11-16T17:46:54.44" personId="{6D941203-C1AD-4E1E-8A7E-FB672C73977E}" id="{66EAAC0B-C917-4BCF-B41B-48A23E937716}">
    <text>On hold due to panel issues Oct 2023 - KW</text>
  </threadedComment>
  <threadedComment ref="T228" dT="2023-09-13T17:08:30.64" personId="{46338045-EA3B-4341-9878-9D5DB6F5321E}" id="{D82DD3E5-0444-40E3-A5F7-1E6CE627E9B8}">
    <text>Don't charge for this service. We showed up during nap-time zzz</text>
  </threadedComment>
  <threadedComment ref="W228" dT="2023-12-13T22:18:05.66" personId="{46338045-EA3B-4341-9878-9D5DB6F5321E}" id="{C94E3B24-8BE4-45D4-A0DD-9BC53C8C252D}">
    <text>Arrived during naptime for daycare. Do not charge please</text>
  </threadedComment>
  <threadedComment ref="R233" dT="2023-06-29T17:43:49.05" personId="{1A284580-F2B6-4554-A780-C3C0B3AF6C04}" id="{4AB29D02-ED1E-40EF-B088-5858D9012D48}">
    <text>Booked July 5</text>
  </threadedComment>
  <threadedComment ref="W236" dT="2023-12-08T18:44:06.79" personId="{46338045-EA3B-4341-9878-9D5DB6F5321E}" id="{D95D0D27-8E85-491E-BDF5-9BA4D7CD6DEF}">
    <text>Annual usually in Dec. Not scheduled as of Dec. 8th. MBT was done in Dec</text>
  </threadedComment>
  <threadedComment ref="V237" dT="2023-11-03T18:31:43.25" personId="{46338045-EA3B-4341-9878-9D5DB6F5321E}" id="{F6800458-A58D-4C31-92DF-652B5CC68BDB}">
    <text>Keys were missing from ring. Do not charge</text>
  </threadedComment>
  <threadedComment ref="U245" dT="2023-10-10T19:07:52.47" personId="{46338045-EA3B-4341-9878-9D5DB6F5321E}" id="{0D6AB1D4-5084-43CD-BD36-54D03D14F502}">
    <text>Tested in Oct. Annual confirmed for Oct 19th</text>
  </threadedComment>
  <threadedComment ref="V246" dT="2023-11-16T18:19:50.65" personId="{46338045-EA3B-4341-9878-9D5DB6F5321E}" id="{AAB43843-648D-4337-B2BC-5F1524965FD7}">
    <text>Annual done Oct 27 &amp; Nov 15</text>
  </threadedComment>
  <threadedComment ref="U249" dT="2023-10-10T19:08:53.67" personId="{46338045-EA3B-4341-9878-9D5DB6F5321E}" id="{AD2CA8E5-FC01-476F-A1EA-08273D13B3E8}">
    <text>Tested in Oct. Annual Scheduled Oct 30.</text>
  </threadedComment>
  <threadedComment ref="W253" dT="2023-12-13T22:15:34.16" personId="{46338045-EA3B-4341-9878-9D5DB6F5321E}" id="{F8A2CCEA-3E54-450E-B00F-8076C9B1A831}">
    <text>Charge for this service. MBT was performed during a service call on Dec 13/23</text>
  </threadedComment>
  <threadedComment ref="R254" dT="2023-06-22T15:37:36.51" personId="{1A284580-F2B6-4554-A780-C3C0B3AF6C04}" id="{81A17AD7-FD77-443B-A284-E4CDD45B8380}">
    <text>Booked July 7</text>
  </threadedComment>
  <threadedComment ref="W255" dT="2023-12-08T18:48:01.44" personId="{46338045-EA3B-4341-9878-9D5DB6F5321E}" id="{5D4D3A85-EC8E-45A2-86FB-A9FDF62B0D18}">
    <text>MBT done during return for annual on Dec. 1st</text>
  </threadedComment>
  <threadedComment ref="V256" dT="2023-11-07T20:05:09.92" personId="{46338045-EA3B-4341-9878-9D5DB6F5321E}" id="{9262D33A-842E-4205-BA17-81A2C468FB3C}">
    <text>(interconnected with 9838 Second St). Not tested due to complicated testing process. Techs spoke with KW and chose to skip this month. Do not charge for this service. Testing process to be determined asap</text>
  </threadedComment>
  <threadedComment ref="U261" dT="2023-10-11T19:05:38.92" personId="{46338045-EA3B-4341-9878-9D5DB6F5321E}" id="{9FAB2F5A-CDE5-442D-85F7-F9AC42EC74FA}">
    <text>Scheduled Oct 25. Not tested on MBT this month</text>
  </threadedComment>
  <threadedComment ref="W261" dT="2023-12-13T22:15:34.16" personId="{46338045-EA3B-4341-9878-9D5DB6F5321E}" id="{4000B9F6-6F47-43EC-AB02-3B08CC2C9CD8}">
    <text>BM was off-site and could not provide access. Charge for this service please</text>
  </threadedComment>
  <threadedComment ref="W269" dT="2023-12-05T00:42:45.50" personId="{46338045-EA3B-4341-9878-9D5DB6F5321E}" id="{B3D63F2E-63F7-4E14-B5E4-8D5ED28BCD1D}">
    <text>Annual not scheduled in Dec as of Dec.4. MBT was performed this month.</text>
  </threadedComment>
  <threadedComment ref="T271" dT="2023-08-29T18:19:47.85" personId="{1A284580-F2B6-4554-A780-C3C0B3AF6C04}" id="{68F25821-9C78-4B72-9468-F375EBAF8BB0}">
    <text>Booked September 8</text>
  </threadedComment>
  <threadedComment ref="W273" dT="2023-12-19T18:58:14.94" personId="{8CA2BCA9-03B0-417C-9581-783E31A941AB}" id="{2960398C-EB24-44DB-B745-77576A6FEC52}">
    <text>Pre-paid invoice for Oct-Dec. Use unapplied payment to credit invoice</text>
  </threadedComment>
  <threadedComment ref="T274" dT="2023-09-12T16:16:29.02" personId="{46338045-EA3B-4341-9878-9D5DB6F5321E}" id="{B7B9F703-44B4-4709-8C45-B498F60AAEA1}">
    <text>Not scheduled. We tested in Sept if this doesn't get scheduled</text>
  </threadedComment>
  <threadedComment ref="U278" dT="2023-10-18T20:06:52.71" personId="{6D941203-C1AD-4E1E-8A7E-FB672C73977E}" id="{B7033CA6-7188-4F8E-B0FD-1B3BEB249BB2}">
    <text xml:space="preserve">Technicians were on hold for with Chubb for total of 1 hour. Denver emailed property manager to inform of the issue. Test not completed but please charge. </text>
  </threadedComment>
  <threadedComment ref="V278" dT="2023-11-21T18:33:44.23" personId="{46338045-EA3B-4341-9878-9D5DB6F5321E}" id="{EA787365-E0A9-4446-A23C-EE7AB5095BF9}">
    <text>Charge for this service. Waited 50 minutes on hold &amp; 30 minutes on site for chubb to pick up.</text>
  </threadedComment>
  <threadedComment ref="V280" dT="2023-11-03T18:18:17.38" personId="{6D941203-C1AD-4E1E-8A7E-FB672C73977E}" id="{5C3CCCCA-BE9D-425B-9394-6465A7E74221}">
    <text>We visited in error, annual on Nov 2nd. Do not charge.</text>
  </threadedComment>
  <threadedComment ref="U281" dT="2023-09-15T19:40:27.44" personId="{1A284580-F2B6-4554-A780-C3C0B3AF6C04}" id="{23CA7D1E-63DF-4E58-BB5D-9893B8F16949}">
    <text>site in limbo, has new annual service provider. Inquired if monthly testing is switching as well.</text>
  </threadedComment>
  <threadedComment ref="U281" dT="2023-09-18T21:58:12.41" personId="{46338045-EA3B-4341-9878-9D5DB6F5321E}" id="{9ED7A17D-A7E4-404A-8B92-D4898146EA63}" parentId="{23CA7D1E-63DF-4E58-BB5D-9893B8F16949}">
    <text>Service cancelled</text>
  </threadedComment>
  <threadedComment ref="V282" dT="2023-11-08T23:54:47.56" personId="{46338045-EA3B-4341-9878-9D5DB6F5321E}" id="{7A6EE2A7-A75C-4303-A85A-37EDAAAC416D}">
    <text>Condemned. Occupancy revoked</text>
  </threadedComment>
  <threadedComment ref="V283" dT="2023-11-08T23:55:56.94" personId="{46338045-EA3B-4341-9878-9D5DB6F5321E}" id="{D90923A5-5A18-4409-B998-F2139FA01366}">
    <text>MBT done Nov/23. No annual scheduled as of Nov 8th.</text>
  </threadedComment>
  <threadedComment ref="T286" dT="2023-08-31T19:57:33.20" personId="{1A284580-F2B6-4554-A780-C3C0B3AF6C04}" id="{01A5F120-440C-46A2-B018-D37CFA39A4A8}">
    <text>Booked September 5</text>
  </threadedComment>
  <threadedComment ref="T288" dT="2023-09-05T22:32:16.55" personId="{D9869D98-2A20-4BB5-B2AE-FCB88690F823}" id="{505BCF51-DD06-4A66-B842-44E7BAA3D610}">
    <text xml:space="preserve">Do not charge - on hold for now - site changed owners
</text>
  </threadedComment>
  <threadedComment ref="U288" dT="2023-09-05T22:32:16.55" personId="{D9869D98-2A20-4BB5-B2AE-FCB88690F823}" id="{EC53BA0F-B4BF-46F2-A541-FC920350D8EA}">
    <text xml:space="preserve">Do not charge - on hold for now - site changed owners
</text>
  </threadedComment>
  <threadedComment ref="V288" dT="2023-09-05T22:32:16.55" personId="{D9869D98-2A20-4BB5-B2AE-FCB88690F823}" id="{FF172617-7DF4-4B59-8FF3-D4BD1F9D95BF}">
    <text xml:space="preserve">Do not charge - on hold for now - site changed owners
</text>
  </threadedComment>
  <threadedComment ref="W288" dT="2023-09-05T22:32:16.55" personId="{D9869D98-2A20-4BB5-B2AE-FCB88690F823}" id="{AC9C29E3-A79C-4F4C-93FE-424236C689A7}">
    <text xml:space="preserve">Do not charge - on hold for now - site changed owners
</text>
  </threadedComment>
  <threadedComment ref="Q291" dT="2023-07-07T17:36:10.52" personId="{1A284580-F2B6-4554-A780-C3C0B3AF6C04}" id="{CD3CA735-8E86-49AD-A822-F3FFAE8371EF}">
    <text>Annual Booked June 27-28</text>
  </threadedComment>
  <threadedComment ref="U291" dT="2023-10-10T17:36:35.92" personId="{46338045-EA3B-4341-9878-9D5DB6F5321E}" id="{52862CD0-3790-4D5C-B56C-7E9030E65296}">
    <text xml:space="preserve">Technicians were unfamiliar with route and did not know how to gain access to the building. Do not charge for this service. </text>
  </threadedComment>
  <threadedComment ref="S292" dT="2023-07-07T17:23:36.53" personId="{1A284580-F2B6-4554-A780-C3C0B3AF6C04}" id="{8F5684F6-EB07-45D1-8F27-F57AC0082F70}">
    <text>Booked August 2</text>
  </threadedComment>
  <threadedComment ref="V294" dT="2023-11-16T20:31:04.64" personId="{46338045-EA3B-4341-9878-9D5DB6F5321E}" id="{7AA11BDD-C13D-48D9-A1AB-1BB2E7B2348B}">
    <text>Charge for this service. Technicians waited at least 30 minutes on hold to try and perform MBT. Testing not completed.</text>
  </threadedComment>
  <threadedComment ref="T296" dT="2023-09-12T15:28:54.26" personId="{46338045-EA3B-4341-9878-9D5DB6F5321E}" id="{15A8D732-21D3-49AD-9648-A06DCCD1A7B8}">
    <text>Annual done September 8</text>
  </threadedComment>
  <threadedComment ref="V297" dT="2023-10-25T17:49:05.70" personId="{1A284580-F2B6-4554-A780-C3C0B3AF6C04}" id="{327512D4-D878-4F6D-9630-D1F0AE6BFED9}">
    <text>BOOKED NOV 3</text>
  </threadedComment>
  <threadedComment ref="U301" dT="2023-10-06T22:36:54.66" personId="{1A284580-F2B6-4554-A780-C3C0B3AF6C04}" id="{EB324180-4254-413F-B2B0-867B6329C2C2}">
    <text>BOOKED OCT 20</text>
  </threadedComment>
  <threadedComment ref="R312" dT="2023-07-21T02:23:32.51" personId="{1A284580-F2B6-4554-A780-C3C0B3AF6C04}" id="{418391B6-857B-4C62-B1B8-3E52944810C1}">
    <text>Booked July 27</text>
  </threadedComment>
  <threadedComment ref="V314" dT="2023-11-16T20:27:19.72" personId="{46338045-EA3B-4341-9878-9D5DB6F5321E}" id="{F2F6351C-7FEE-4742-A904-5B6C4EE5D89E}">
    <text>3.5 hours on hold. This was the only location to be tested "normally" this month</text>
  </threadedComment>
  <threadedComment ref="W314" dT="2023-11-16T20:31:04.64" personId="{46338045-EA3B-4341-9878-9D5DB6F5321E}" id="{69E9CCB2-7E1E-4299-9D04-9053CC8979CE}">
    <text>Charge for this service. Technicians waited at least 30 minutes on hold to try and perform MBT. Testing not completed.</text>
  </threadedComment>
  <threadedComment ref="U316" dT="2023-10-11T18:01:23.44" personId="{D9869D98-2A20-4BB5-B2AE-FCB88690F823}" id="{EB1E32C0-9F07-483C-B4E6-5B67B1181FA7}">
    <text>Annual late in October - MBT done in October - will skip November</text>
  </threadedComment>
  <threadedComment ref="V316" dT="2023-11-16T17:53:26.21" personId="{6D941203-C1AD-4E1E-8A7E-FB672C73977E}" id="{CF05A7D7-841B-4D52-B2C6-CE430582B089}">
    <text>Check Verena's Note from October</text>
  </threadedComment>
  <threadedComment ref="U317" dT="2023-10-11T18:01:23.44" personId="{D9869D98-2A20-4BB5-B2AE-FCB88690F823}" id="{5C8985BE-025F-48B2-BBE4-91C125A3AD8F}">
    <text>Annual late in October - MBT done in October - will skip November</text>
  </threadedComment>
  <threadedComment ref="V317" dT="2023-11-16T17:53:26.21" personId="{6D941203-C1AD-4E1E-8A7E-FB672C73977E}" id="{9AE8DAF4-DF82-45B5-9ABC-95E39B78BF04}">
    <text>Check Verena's Note from October</text>
  </threadedComment>
  <threadedComment ref="V322" dT="2023-10-25T18:04:31.08" personId="{1A284580-F2B6-4554-A780-C3C0B3AF6C04}" id="{C4550582-CD7B-43FB-AE63-D6EFEB88FCD0}">
    <text>Booked Nov 9</text>
  </threadedComment>
  <threadedComment ref="W323" dT="2023-12-05T00:44:15.27" personId="{46338045-EA3B-4341-9878-9D5DB6F5321E}" id="{4596FABE-5204-4114-8DCE-BBF7AD6C9433}">
    <text>PM did not provide notice. MBT service to begin Jan/24</text>
  </threadedComment>
  <threadedComment ref="U324" dT="2023-10-19T15:12:51.75" personId="{1A284580-F2B6-4554-A780-C3C0B3AF6C04}" id="{380C407A-5D6D-416E-860C-08A6F09EB210}">
    <text>Booked Oct 19</text>
  </threadedComment>
  <threadedComment ref="W325" dT="2023-12-05T00:43:43.46" personId="{46338045-EA3B-4341-9878-9D5DB6F5321E}" id="{BBDD8718-5282-4C22-8BD8-377223E1C8A7}">
    <text>Annual unscheduled as of Dec. 4. MBT performed in December</text>
  </threadedComment>
  <threadedComment ref="V333" dT="2023-11-08T19:47:56.02" personId="{46338045-EA3B-4341-9878-9D5DB6F5321E}" id="{495BC762-7693-40EC-844F-6DD301C30F20}">
    <text>Not tested Nov/23. Key was signed out. Annual not yet scheduled</text>
  </threadedComment>
  <threadedComment ref="S334" dT="2023-08-10T22:46:14.13" personId="{1A284580-F2B6-4554-A780-C3C0B3AF6C04}" id="{FE47E9A8-FDBF-47E4-B6AE-7B2C599031C2}">
    <text>Booked August 21/22</text>
  </threadedComment>
  <threadedComment ref="U336" dT="2023-10-13T23:20:01.27" personId="{1A284580-F2B6-4554-A780-C3C0B3AF6C04}" id="{F41E52F0-74EA-425F-8377-F3559AAC8775}">
    <text>Booked October 31</text>
  </threadedComment>
  <threadedComment ref="V336" dT="2023-11-03T19:02:24.21" personId="{46338045-EA3B-4341-9878-9D5DB6F5321E}" id="{AB1FF341-4113-4C09-8332-C5A5E2F46CDC}">
    <text xml:space="preserve">Annual done Oct 31. Skipped in November. </text>
  </threadedComment>
  <threadedComment ref="Q340" dT="2023-06-27T19:08:44.54" personId="{1A284580-F2B6-4554-A780-C3C0B3AF6C04}" id="{BE6A8FE0-8A11-49E8-B081-F5B605A56226}">
    <text xml:space="preserve">BOOKED JUNE 29/30 </text>
  </threadedComment>
  <threadedComment ref="R340" dT="2023-08-03T21:15:35.42" personId="{8CA2BCA9-03B0-417C-9581-783E31A941AB}" id="{9AE9F461-377F-483B-A3D6-1A587A02F55D}">
    <text>Do not charge - Annual completed June 29th</text>
  </threadedComment>
  <threadedComment ref="U346" dT="2023-10-17T22:06:02.05" personId="{D9869D98-2A20-4BB5-B2AE-FCB88690F823}" id="{B3E1F19A-3B7D-46C6-BA61-2DAFD43B7D91}">
    <text>MBT was done in October - was not updated on MBT sheet</text>
  </threadedComment>
  <threadedComment ref="Q347" dT="2023-06-06T17:30:44.35" personId="{D9869D98-2A20-4BB5-B2AE-FCB88690F823}" id="{6D464826-F2EB-4853-A9D6-A8F122AE6A32}">
    <text>Do not charge for the service</text>
  </threadedComment>
  <threadedComment ref="Q347" dT="2023-06-09T21:14:13.51" personId="{1A284580-F2B6-4554-A780-C3C0B3AF6C04}" id="{ED65C8E3-774D-4CCD-9774-20D5F4E183A1}" parentId="{6D464826-F2EB-4853-A9D6-A8F122AE6A32}">
    <text>Annual confirmed for June 13</text>
  </threadedComment>
  <threadedComment ref="U352" dT="2023-10-11T18:23:40.89" personId="{D9869D98-2A20-4BB5-B2AE-FCB88690F823}" id="{CF5866A8-06A8-4B2D-91E0-D20A4CDC29A3}">
    <text>Do not charge - BC hydro closed off road and shut off power</text>
  </threadedComment>
  <threadedComment ref="R355" dT="2023-06-29T22:52:08.36" personId="{1A284580-F2B6-4554-A780-C3C0B3AF6C04}" id="{2B2CB0FC-3F40-4898-A987-19BEE8DAD26E}">
    <text>Booked July 4</text>
  </threadedComment>
  <threadedComment ref="T358" dT="2023-08-29T20:36:26.88" personId="{1A284580-F2B6-4554-A780-C3C0B3AF6C04}" id="{0CD5FF17-0EF4-479A-BD59-C2377277F7B3}">
    <text>Tent for sept 13-15</text>
  </threadedComment>
  <threadedComment ref="T358" dT="2023-09-12T15:38:33.75" personId="{46338045-EA3B-4341-9878-9D5DB6F5321E}" id="{4BF5462A-3A4E-4139-9988-CE391C97F39D}" parentId="{0CD5FF17-0EF4-479A-BD59-C2377277F7B3}">
    <text>Tested in Sept/23. We can charge for this month if annual doesn't get confirmed</text>
  </threadedComment>
  <threadedComment ref="U364" dT="2023-10-11T17:52:13.53" personId="{46338045-EA3B-4341-9878-9D5DB6F5321E}" id="{140E6E3A-403E-4A05-B5EC-3ECE678CC585}">
    <text>Charge for this service. There was a new door installed blocking access to electrical room. Requires additional key</text>
  </threadedComment>
  <threadedComment ref="W364" dT="2023-12-08T22:44:34.34" personId="{46338045-EA3B-4341-9878-9D5DB6F5321E}" id="{5F15E5D2-3766-4A1C-B38C-70FFC751D603}">
    <text>Annual booked Dec 11</text>
  </threadedComment>
  <threadedComment ref="V365" dT="2023-11-21T23:28:51.10" personId="{46338045-EA3B-4341-9878-9D5DB6F5321E}" id="{4ADED333-52A7-4E94-B6CB-3842EC4032EF}">
    <text>Will be tested on a service call. Site needs proof of monthly testing within 7 days for FD approval. Service call scheduled Nov 24</text>
  </threadedComment>
  <threadedComment ref="A366" dT="2023-10-05T22:33:18.81" personId="{1A284580-F2B6-4554-A780-C3C0B3AF6C04}" id="{7A41AAC0-4E61-47D8-BEA6-7BE5479D8DE0}">
    <text>ST - 541-545 Johnson- update address
 here?</text>
  </threadedComment>
  <threadedComment ref="W367" dT="2023-12-08T22:44:34.34" personId="{46338045-EA3B-4341-9878-9D5DB6F5321E}" id="{9C55C68C-0117-440E-890D-EB87DA726CDD}">
    <text>Annual booked Dec 11</text>
  </threadedComment>
  <threadedComment ref="S368" dT="2023-07-20T20:17:21.29" personId="{1A284580-F2B6-4554-A780-C3C0B3AF6C04}" id="{1581234D-AEEF-49AE-9A16-454E87FB81FB}">
    <text>Booked August 24</text>
  </threadedComment>
  <threadedComment ref="T368" dT="2023-09-13T18:49:42.08" personId="{46338045-EA3B-4341-9878-9D5DB6F5321E}" id="{2FC5204E-6D63-405F-9DC3-E3AB1FD06201}">
    <text>Charge for this service. Keys did not work, PM didn't tell us. Confirming new keys</text>
  </threadedComment>
  <threadedComment ref="A369" dT="2023-10-05T22:29:20.16" personId="{1A284580-F2B6-4554-A780-C3C0B3AF6C04}" id="{2DCF0F62-4225-4CDB-AA31-1FC75F73879D}">
    <text>ST - 551-563 Johnson St - should update address?</text>
  </threadedComment>
  <threadedComment ref="W370" dT="2023-12-08T17:58:51.35" personId="{6D941203-C1AD-4E1E-8A7E-FB672C73977E}" id="{00E47F98-5E6B-407F-A30F-7D1532138385}">
    <text>Ongoing system upgrade with community fire. Do not charge</text>
  </threadedComment>
  <threadedComment ref="T373" dT="2023-09-21T21:36:07.52" personId="{1A284580-F2B6-4554-A780-C3C0B3AF6C04}" id="{6253E792-0A9E-4F5E-A990-D769734DFA88}">
    <text>Booked Sept 27</text>
  </threadedComment>
  <threadedComment ref="U373" dT="2023-10-17T20:05:42.49" personId="{D9869D98-2A20-4BB5-B2AE-FCB88690F823}" id="{F1E62B41-4953-4C0B-BBAF-4D6E1A46DE1B}">
    <text>Skipped, because of late annual and MBT in September</text>
  </threadedComment>
  <threadedComment ref="U377" dT="2023-10-17T17:25:01.10" personId="{D9869D98-2A20-4BB5-B2AE-FCB88690F823}" id="{BBE8D212-8970-4130-87B6-D5C71B094A4D}">
    <text xml:space="preserve">Site contact Mike canceled for October 2023 - do not charge. </text>
  </threadedComment>
  <threadedComment ref="V377" dT="2023-11-21T18:38:49.16" personId="{6D941203-C1AD-4E1E-8A7E-FB672C73977E}" id="{363BF2C3-98BC-44A3-A9E9-54EB76419225}">
    <text xml:space="preserve">Site contact Mike cancelled for November 2023 - do not charge. </text>
  </threadedComment>
  <threadedComment ref="W378" dT="2023-12-08T18:23:52.71" personId="{6D941203-C1AD-4E1E-8A7E-FB672C73977E}" id="{D8606E92-F984-403A-8AA7-F173DBB94760}">
    <text>Had ongoing construction. Please charge for this month</text>
  </threadedComment>
  <threadedComment ref="K379" dT="2023-10-05T16:02:17.76" personId="{1A284580-F2B6-4554-A780-C3C0B3AF6C04}" id="{9DC78DAB-E6D9-410B-B1E9-68A94F3A246C}">
    <text>Updated to March per ST</text>
  </threadedComment>
  <threadedComment ref="V381" dT="2023-11-08T20:18:44.69" personId="{46338045-EA3B-4341-9878-9D5DB6F5321E}" id="{B463592A-473A-4101-BDA6-555B829C61E2}">
    <text>Scheduled Nov 16. MBT also done in Nov</text>
  </threadedComment>
  <threadedComment ref="Q385" dT="2023-06-06T17:30:44.35" personId="{D9869D98-2A20-4BB5-B2AE-FCB88690F823}" id="{9465B18D-F518-4E5B-B531-5BE0DB812D0D}">
    <text>Do not charge for the service</text>
  </threadedComment>
  <threadedComment ref="U385" dT="2023-09-26T20:00:54.63" personId="{1A284580-F2B6-4554-A780-C3C0B3AF6C04}" id="{9D8E3A28-250D-48C4-BA86-CFA9FBCA29E0}">
    <text>booked for October 18</text>
  </threadedComment>
  <threadedComment ref="V386" dT="2023-11-17T20:18:19.76" personId="{1A284580-F2B6-4554-A780-C3C0B3AF6C04}" id="{B4DF28EA-9130-467F-B5EF-77E5671C51F2}">
    <text>Annual booked Nov 24</text>
  </threadedComment>
  <threadedComment ref="T388" dT="2023-09-12T15:19:50.15" personId="{46338045-EA3B-4341-9878-9D5DB6F5321E}" id="{C53860D2-7F1B-40AA-BFE7-87FF2C7A420B}">
    <text>Confirmed September 14</text>
  </threadedComment>
  <threadedComment ref="R400" dT="2023-07-05T18:49:02.69" personId="{1A284580-F2B6-4554-A780-C3C0B3AF6C04}" id="{F4C72C0D-18D8-483E-A65C-93DB71787FF8}">
    <text>Booked July 14</text>
  </threadedComment>
  <threadedComment ref="T401" dT="2023-09-13T18:17:45.27" personId="{46338045-EA3B-4341-9878-9D5DB6F5321E}" id="{E2B35257-84BC-4AF0-964C-A29A3DED155F}">
    <text>Annual Sept 21 - Confirmed</text>
  </threadedComment>
  <threadedComment ref="Q403" dT="2023-10-05T17:24:05.84" personId="{46338045-EA3B-4341-9878-9D5DB6F5321E}" id="{2ED389AD-3D2B-4E50-BDC0-2FFBE08235FE}">
    <text xml:space="preserve">MBT on hold until FACP is fixed
</text>
  </threadedComment>
  <threadedComment ref="R403" dT="2023-10-05T17:24:05.84" personId="{46338045-EA3B-4341-9878-9D5DB6F5321E}" id="{69A85C07-4BD7-4916-85B6-868D84219992}">
    <text xml:space="preserve">MBT on hold until FACP is fixed
</text>
  </threadedComment>
  <threadedComment ref="S403" dT="2023-10-05T17:24:05.84" personId="{46338045-EA3B-4341-9878-9D5DB6F5321E}" id="{96094B55-9DDB-49B0-B78B-161F0C553ED4}">
    <text xml:space="preserve">MBT on hold until FACP is fixed
</text>
  </threadedComment>
  <threadedComment ref="T403" dT="2023-10-05T17:24:05.84" personId="{46338045-EA3B-4341-9878-9D5DB6F5321E}" id="{C248EBAE-D4A2-42F5-9157-E8EDCE219CA7}">
    <text xml:space="preserve">MBT on hold until FACP is fixed
</text>
  </threadedComment>
  <threadedComment ref="U403" dT="2023-10-05T17:24:05.84" personId="{46338045-EA3B-4341-9878-9D5DB6F5321E}" id="{6F8EAEAD-597B-4E04-A168-78A90A5B353E}">
    <text xml:space="preserve">MBT on hold until FACP is fixed
</text>
  </threadedComment>
  <threadedComment ref="V403" dT="2023-10-05T17:24:05.84" personId="{46338045-EA3B-4341-9878-9D5DB6F5321E}" id="{D4200DA2-0060-4B23-AA87-E570C12A6377}">
    <text xml:space="preserve">MBT on hold until FACP is fixed
</text>
  </threadedComment>
  <threadedComment ref="W403" dT="2023-11-21T23:08:25.71" personId="{6D941203-C1AD-4E1E-8A7E-FB672C73977E}" id="{FDDCF8B7-1170-4FC4-8599-250F2D634BA3}">
    <text>MBT back online, starting Jan 2024</text>
  </threadedComment>
  <threadedComment ref="W404" dT="2023-12-08T17:46:47.27" personId="{6D941203-C1AD-4E1E-8A7E-FB672C73977E}" id="{DE0B5B10-5D82-4041-82D7-163F4A2483AD}">
    <text>Tech's assumed we had annual, did not test</text>
  </threadedComment>
  <threadedComment ref="V405" dT="2023-10-24T16:57:18.81" personId="{6D941203-C1AD-4E1E-8A7E-FB672C73977E}" id="{D07D941B-4D0D-4CDC-9E69-75E206688D69}">
    <text>Annual Scheduled November 24</text>
  </threadedComment>
  <threadedComment ref="W405" dT="2023-12-05T22:40:42.50" personId="{46338045-EA3B-4341-9878-9D5DB6F5321E}" id="{E204BFF5-F24E-4656-9C30-82F7464F8CBF}">
    <text>Kids nap time zzz. Not tested Dec/23</text>
  </threadedComment>
  <threadedComment ref="U408" dT="2023-10-10T22:29:34.11" personId="{46338045-EA3B-4341-9878-9D5DB6F5321E}" id="{D58F0C9E-C843-40E1-900E-D837413641FE}">
    <text>We were unable to access the building. Per AR: "Key to front door doesn't work". Pending discussion with PM - if locks were changed we will charge for this service</text>
  </threadedComment>
  <threadedComment ref="U410" dT="2023-09-26T23:27:59.84" personId="{1A284580-F2B6-4554-A780-C3C0B3AF6C04}" id="{878A020D-EB07-49B1-AF7F-8F6F59042055}">
    <text>booked for Oct 19</text>
  </threadedComment>
  <threadedComment ref="V410" dT="2023-11-03T20:50:19.59" personId="{6D941203-C1AD-4E1E-8A7E-FB672C73977E}" id="{F9F7A925-0F5B-4113-B4ED-8F31CFB7144C}">
    <text>One tech forgot to put back the keys in the ring and MBT techs  was unable to access. Please do not charge.</text>
  </threadedComment>
  <threadedComment ref="U413" dT="2023-10-17T22:08:04.04" personId="{D9869D98-2A20-4BB5-B2AE-FCB88690F823}" id="{FE399806-FAF5-4EA7-AC45-479C1CC2CE20}">
    <text>MBT done in October - annual booked for end of October - MBT will be skipped in November</text>
  </threadedComment>
  <threadedComment ref="V413" dT="2023-11-08T20:18:05.79" personId="{46338045-EA3B-4341-9878-9D5DB6F5321E}" id="{F3B39005-4A68-4B21-905F-FD418ECA2297}">
    <text>Do not charge, MBT skipped in Nov</text>
  </threadedComment>
  <threadedComment ref="Q417" dT="2023-06-06T17:30:44.35" personId="{D9869D98-2A20-4BB5-B2AE-FCB88690F823}" id="{2943AA40-A5EC-4C45-BA53-FBE2AA358865}">
    <text>Do not charge for the service</text>
  </threadedComment>
  <threadedComment ref="R420" dT="2023-06-22T18:37:32.47" personId="{1A284580-F2B6-4554-A780-C3C0B3AF6C04}" id="{7FF973F5-1F9B-4847-90A9-AD470ED7DD15}">
    <text>Booked July 14</text>
  </threadedComment>
  <threadedComment ref="V423" dT="2023-11-16T20:29:27.20" personId="{46338045-EA3B-4341-9878-9D5DB6F5321E}" id="{4C033318-24CF-46F2-BDF9-022CF64F0708}">
    <text>Did not attempt to test due to extreme wait times with Chubb (3.5 hours). Do not charge for this service. This location was not visited due to long waits earlier in the day. Techs were instructed to stop trying to test Thrifty's locations on this day.</text>
  </threadedComment>
  <threadedComment ref="U427" dT="2023-10-11T19:05:38.92" personId="{46338045-EA3B-4341-9878-9D5DB6F5321E}" id="{8B3D93F5-3BA6-42A8-AC55-D77702BC31C3}">
    <text>Scheduled Oct 25. Not tested on MBT this month</text>
  </threadedComment>
  <threadedComment ref="W427" dT="2023-12-13T22:15:34.16" personId="{46338045-EA3B-4341-9878-9D5DB6F5321E}" id="{2E28050B-D890-43E1-9206-0291C7BBBDBF}">
    <text>BM was off-site and could not provide access. Charge for this service please</text>
  </threadedComment>
  <threadedComment ref="V428" dT="2023-11-16T20:29:27.20" personId="{46338045-EA3B-4341-9878-9D5DB6F5321E}" id="{A1487EBD-AF08-4B31-8A93-12F40F596E78}">
    <text>Did not attempt to test due to extreme wait times with Chubb (3.5 hours). Do not charge for this service. This location was not visited due to long waits earlier in the day. Techs were instructed to stop trying to test Thrifty's locations on this day.</text>
  </threadedComment>
  <threadedComment ref="T429" dT="2023-09-13T17:07:49.83" personId="{46338045-EA3B-4341-9878-9D5DB6F5321E}" id="{5FEA1315-BE52-4D89-9493-62CBABFFCDB1}">
    <text>Annual Scheduled Sept 25</text>
  </threadedComment>
  <threadedComment ref="U431" dT="2023-09-22T16:00:17.05" personId="{1A284580-F2B6-4554-A780-C3C0B3AF6C04}" id="{A41D5FB9-5F19-4B39-8C82-230AEC920AC7}">
    <text>Booked Oct 13</text>
  </threadedComment>
  <threadedComment ref="Q435" dT="2023-06-26T22:10:07.80" personId="{1A284580-F2B6-4554-A780-C3C0B3AF6C04}" id="{F82B509F-20DA-4985-9FF2-6F09D56B1B62}">
    <text>Booked June 30</text>
  </threadedComment>
  <threadedComment ref="R444" dT="2023-07-25T19:04:07.60" personId="{1A284580-F2B6-4554-A780-C3C0B3AF6C04}" id="{420AA37B-DEA7-4E28-B7A0-F73BE4666DCB}">
    <text>Booked July 27</text>
  </threadedComment>
  <threadedComment ref="V444" dT="2023-11-07T21:46:39.63" personId="{6D941203-C1AD-4E1E-8A7E-FB672C73977E}" id="{C566CD4A-5289-425B-B590-135ACE4CA0C8}">
    <text>Annual was already done on July. Not sure why it was skipped again, with annual on november as the reason for skipping.</text>
  </threadedComment>
  <threadedComment ref="V444" dT="2023-11-08T19:22:03.69" personId="{46338045-EA3B-4341-9878-9D5DB6F5321E}" id="{A57722C6-933F-48FE-BA34-9F932C4D97B2}" parentId="{C566CD4A-5289-425B-B590-135ACE4CA0C8}">
    <text>Missed in Nov</text>
  </threadedComment>
  <threadedComment ref="K446" dT="2023-12-14T23:57:16.47" personId="{1A284580-F2B6-4554-A780-C3C0B3AF6C04}" id="{8D89ACC1-EEAC-4B34-BC38-4A342C4992FD}">
    <text>Updated to Dec from May</text>
  </threadedComment>
  <threadedComment ref="W446" dT="2023-12-14T23:57:39.49" personId="{1A284580-F2B6-4554-A780-C3C0B3AF6C04}" id="{A8F93C5D-BD8A-451F-8999-02389F78C7AA}">
    <text>Booked Dec 15 &amp; 22</text>
  </threadedComment>
  <threadedComment ref="T449" dT="2023-09-21T21:02:29.65" personId="{1A284580-F2B6-4554-A780-C3C0B3AF6C04}" id="{36D181A4-91F7-4322-85C7-44FE41080067}">
    <text>Booked sept 27</text>
  </threadedComment>
  <threadedComment ref="T449" dT="2023-10-05T17:09:01.59" personId="{46338045-EA3B-4341-9878-9D5DB6F5321E}" id="{32DB664F-77DD-4350-96E7-F86B21E20289}" parentId="{36D181A4-91F7-4322-85C7-44FE41080067}">
    <text xml:space="preserve">Charge for this service. Monthly performed in Sept &amp; Annual done in late september, October MBT skipped to avoid charging for 12 months of service. </text>
  </threadedComment>
  <threadedComment ref="R455" dT="2023-07-01T01:02:37.24" personId="{1A284580-F2B6-4554-A780-C3C0B3AF6C04}" id="{4D53EAF8-909B-47EE-9A23-9ADD0B1D9866}">
    <text>BOOKED JULY 18</text>
  </threadedComment>
  <threadedComment ref="W465" dT="2023-11-16T19:35:48.47" personId="{46338045-EA3B-4341-9878-9D5DB6F5321E}" id="{1FDCC304-FBBB-4260-B7FF-9D8AA962A87F}">
    <text>Annual Dec 8, 2023. Service to begin in 2024</text>
  </threadedComment>
  <threadedComment ref="T466" dT="2023-09-26T23:29:28.39" personId="{1A284580-F2B6-4554-A780-C3C0B3AF6C04}" id="{62048140-5FB3-4FBD-AF46-A28E01A03F65}">
    <text>Booked Sept 29</text>
  </threadedComment>
  <threadedComment ref="U466" dT="2023-10-11T17:47:30.66" personId="{46338045-EA3B-4341-9878-9D5DB6F5321E}" id="{7500D8D4-6DFE-4B18-B280-3D2F009DCD68}">
    <text xml:space="preserve">Skipped due to Annual being in late sept. </text>
  </threadedComment>
  <threadedComment ref="R468" dT="2023-07-05T16:59:22.15" personId="{1A284580-F2B6-4554-A780-C3C0B3AF6C04}" id="{D1725D3C-21E5-4A67-A552-BEDEF1F45D43}">
    <text>BOOKED JULY 11</text>
  </threadedComment>
  <threadedComment ref="R469" dT="2023-07-19T19:23:45.74" personId="{1A284580-F2B6-4554-A780-C3C0B3AF6C04}" id="{9916B9BA-3E92-4F6C-B494-7AAE1A0DC4F2}">
    <text>Booked July 20</text>
  </threadedComment>
  <threadedComment ref="V473" dT="2023-10-11T16:35:41.88" personId="{46338045-EA3B-4341-9878-9D5DB6F5321E}" id="{3A0CFDD9-B014-48FD-9B40-0724494705DB}">
    <text>Scheduled Nov 6</text>
  </threadedComment>
  <threadedComment ref="S476" dT="2023-07-01T00:31:47.58" personId="{1A284580-F2B6-4554-A780-C3C0B3AF6C04}" id="{5F5C4AC7-8C44-4C2D-9B74-989005E925AA}">
    <text>Booked August 9</text>
  </threadedComment>
  <threadedComment ref="V484" dT="2023-10-10T19:11:02.62" personId="{46338045-EA3B-4341-9878-9D5DB6F5321E}" id="{D162659E-9736-49F2-A0E5-8BF5A43E35E1}">
    <text>Scheduled Nov 8th</text>
  </threadedComment>
  <threadedComment ref="V484" dT="2023-11-07T20:43:21.13" personId="{46338045-EA3B-4341-9878-9D5DB6F5321E}" id="{D182D455-386A-427E-A84F-908BF4BE5DCA}" parentId="{D162659E-9736-49F2-A0E5-8BF5A43E35E1}">
    <text>Tested during MBT in Nov as well</text>
  </threadedComment>
  <threadedComment ref="U485" dT="2023-10-11T19:06:20.95" personId="{46338045-EA3B-4341-9878-9D5DB6F5321E}" id="{10A30473-9EBD-42D2-9ADE-5D5EA0D3638E}">
    <text>No key from PM yet, don't charge</text>
  </threadedComment>
  <threadedComment ref="V487" dT="2023-09-19T17:55:57.10" personId="{1A284580-F2B6-4554-A780-C3C0B3AF6C04}" id="{A5BA4557-6ED9-44A9-A286-CAE8AD568EED}">
    <text>Booked for Nov 1</text>
  </threadedComment>
  <threadedComment ref="U489" dT="2023-09-20T16:22:14.15" personId="{1A284580-F2B6-4554-A780-C3C0B3AF6C04}" id="{375F552B-2388-42B7-97CC-6172390468DC}">
    <text>Booked oct 25-27</text>
  </threadedComment>
  <threadedComment ref="V491" dT="2023-11-07T20:05:09.92" personId="{46338045-EA3B-4341-9878-9D5DB6F5321E}" id="{4947E68E-6865-4AF7-8A08-D4A3A4A73E74}">
    <text>(interconnected with 2471 Sidney Ave). Not tested due to complicated testing process. Techs spoke with KW and chose to skip this month. Do not charge for this service. Testing process to be determined asap</text>
  </threadedComment>
  <threadedComment ref="V495" dT="2023-11-07T20:44:24.95" personId="{46338045-EA3B-4341-9878-9D5DB6F5321E}" id="{877F8C32-CFD3-4E46-A635-E2C788450151}">
    <text>Annual due this month. Not scheduled as of Nov 7th. Tested during Nov MBT</text>
  </threadedComment>
  <threadedComment ref="V499" dT="2023-12-08T18:49:06.21" personId="{46338045-EA3B-4341-9878-9D5DB6F5321E}" id="{1ABA3F75-D43A-4E26-A7C1-C618693D027A}">
    <text>Annual was Nov. 28</text>
  </threadedComment>
  <threadedComment ref="W504" dT="2023-12-08T18:49:43.16" personId="{46338045-EA3B-4341-9878-9D5DB6F5321E}" id="{550A2223-DF24-4B8F-A32D-13EE8FEF5BFE}">
    <text>Annual on Dec. 8th</text>
  </threadedComment>
  <threadedComment ref="W512" dT="2023-12-08T18:50:15.93" personId="{46338045-EA3B-4341-9878-9D5DB6F5321E}" id="{85C8A05B-1C22-4BA0-B41B-4015235956CE}">
    <text>Annual not scheduled as of Dec. 8. MBT was done in Dec.</text>
  </threadedComment>
  <threadedComment ref="W513" dT="2023-12-08T18:50:15.93" personId="{46338045-EA3B-4341-9878-9D5DB6F5321E}" id="{8ECA1D6B-36D9-4D8A-8329-B1EF06CDF0A8}">
    <text>Annual not scheduled as of Dec. 8. MBT was done in Dec.</text>
  </threadedComment>
</ThreadedComments>
</file>

<file path=xl/threadedComments/threadedComment9.xml><?xml version="1.0" encoding="utf-8"?>
<ThreadedComments xmlns="http://schemas.microsoft.com/office/spreadsheetml/2018/threadedcomments" xmlns:x="http://schemas.openxmlformats.org/spreadsheetml/2006/main">
  <threadedComment ref="R43" dT="2022-10-04T18:43:27.34" personId="{8CA2BCA9-03B0-417C-9581-783E31A941AB}" id="{70FB13C4-7EB1-4BB0-BE85-2C1E3A6DF481}">
    <text xml:space="preserve">Billed July - September </text>
  </threadedComment>
  <threadedComment ref="U116" dT="2022-11-28T17:15:19.41" personId="{8CA2BCA9-03B0-417C-9581-783E31A941AB}" id="{8EB70941-5303-455D-AF83-CCD732A6A94B}">
    <text>Invoiced</text>
  </threadedComment>
</ThreadedComments>
</file>

<file path=xl/threadedComments/threadedComment10.xml><?xml version="1.0" encoding="utf-8"?>
<ThreadedComments xmlns="http://schemas.microsoft.com/office/spreadsheetml/2018/threadedcomments" xmlns:x="http://schemas.openxmlformats.org/spreadsheetml/2006/main">
  <threadedComment ref="DA62" dT="2020-10-06T23:08:13.92" personId="{01B864A8-E386-4CF2-88C1-E7C076D2D15E}" id="{B726B007-D91C-4DCB-9536-8B67DD57ADB1}">
    <text>Price's monitoring was down at that time.</text>
  </threadedComment>
  <threadedComment ref="CG103" dT="2019-02-28T16:16:31.94" personId="{0CA37331-ACFA-4294-B86C-E0EBFF72D29C}" id="{2B020604-34F3-407B-A620-E018D00E5FFC}">
    <text>Annual inspection did not happen in February, needs to be rescheduled.</text>
  </threadedComment>
  <threadedComment ref="CG172" dT="2019-02-28T16:16:03.45" personId="{0CA37331-ACFA-4294-B86C-E0EBFF72D29C}" id="{9FF42B89-A40F-4EA3-B2FC-CD7D822310C5}">
    <text>Annual Inspection did not happen in February, needs to be recheduled.</text>
  </threadedComment>
  <threadedComment ref="DA223" dT="2020-10-06T23:09:05.88" personId="{01B864A8-E386-4CF2-88C1-E7C076D2D15E}" id="{CFC5A01E-4CCF-41C0-9F0A-ACA55B88F245}">
    <text>Monitoring company information changed. Did not have it well on site. Continue next month.</text>
  </threadedComment>
</ThreadedComments>
</file>

<file path=xl/threadedComments/threadedComment11.xml><?xml version="1.0" encoding="utf-8"?>
<ThreadedComments xmlns="http://schemas.microsoft.com/office/spreadsheetml/2018/threadedcomments" xmlns:x="http://schemas.openxmlformats.org/spreadsheetml/2006/main">
  <threadedComment ref="T82" dT="2020-10-06T23:09:05.88" personId="{01B864A8-E386-4CF2-88C1-E7C076D2D15E}" id="{1A37EAC4-135D-4AE6-8D03-2B76AB411D35}">
    <text>Monitoring company information changed. Did not have it well on site. Continue next month.</text>
  </threadedComment>
  <threadedComment ref="T128" dT="2020-10-06T23:08:13.92" personId="{01B864A8-E386-4CF2-88C1-E7C076D2D15E}" id="{17F655E7-4CA7-4C66-BE30-029BB968E097}">
    <text>Price's monitoring was down at that time.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4A4405C-FFB4-4453-9CD6-3336296B0B12}">
  <we:reference id="wa200005502" version="1.0.0.11" store="en-US" storeType="OMEX"/>
  <we:alternateReferences>
    <we:reference id="wa200005502" version="1.0.0.11" store="wa200005502" storeType="OMEX"/>
  </we:alternateReferences>
  <we:properties>
    <we:property name="docId" value="&quot;4AyOKwXqOyv4SeDUxPNwY&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 Id="rId4" Type="http://schemas.microsoft.com/office/2017/10/relationships/threadedComment" Target="../threadedComments/threadedComment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4" Type="http://schemas.microsoft.com/office/2017/10/relationships/threadedComment" Target="../threadedComments/threadedComment4.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 Id="rId4" Type="http://schemas.microsoft.com/office/2017/10/relationships/threadedComment" Target="../threadedComments/threadedComment8.xml"/></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ivotTable" Target="../pivotTables/pivotTable5.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 Id="rId4" Type="http://schemas.microsoft.com/office/2017/10/relationships/threadedComment" Target="../threadedComments/threadedComment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17.bin"/><Relationship Id="rId1" Type="http://schemas.openxmlformats.org/officeDocument/2006/relationships/pivotTable" Target="../pivotTables/pivotTable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118"/>
  <sheetViews>
    <sheetView showGridLines="0" zoomScaleNormal="100" workbookViewId="0">
      <pane ySplit="2" topLeftCell="A33" activePane="bottomLeft" state="frozen"/>
      <selection pane="bottomLeft" activeCell="R49" sqref="R49"/>
    </sheetView>
  </sheetViews>
  <sheetFormatPr defaultColWidth="8.85546875" defaultRowHeight="12.75" x14ac:dyDescent="0.2"/>
  <cols>
    <col min="1" max="1" width="20.140625" customWidth="1"/>
    <col min="2" max="2" width="18.140625" customWidth="1"/>
    <col min="3" max="3" width="6.28515625" customWidth="1"/>
    <col min="4" max="4" width="7.85546875" customWidth="1"/>
    <col min="5" max="5" width="6.140625" customWidth="1"/>
    <col min="6" max="6" width="5.42578125" customWidth="1"/>
    <col min="7" max="17" width="6.7109375" customWidth="1"/>
  </cols>
  <sheetData>
    <row r="1" spans="1:17" ht="30" customHeight="1" x14ac:dyDescent="0.2">
      <c r="A1" s="828" t="s">
        <v>0</v>
      </c>
      <c r="B1" s="828"/>
      <c r="C1" s="828"/>
      <c r="D1" s="828"/>
      <c r="E1" s="828"/>
      <c r="F1" s="828"/>
      <c r="G1" s="828"/>
      <c r="H1" s="828"/>
      <c r="I1" s="828"/>
      <c r="J1" s="828"/>
      <c r="K1" s="828"/>
      <c r="L1" s="828"/>
      <c r="M1" s="828"/>
      <c r="N1" s="828"/>
      <c r="O1" s="828"/>
      <c r="P1" s="828"/>
      <c r="Q1" s="16"/>
    </row>
    <row r="2" spans="1:17" ht="25.5" x14ac:dyDescent="0.2">
      <c r="A2" s="18" t="s">
        <v>1</v>
      </c>
      <c r="B2" s="19" t="s">
        <v>2</v>
      </c>
      <c r="C2" s="19" t="s">
        <v>3</v>
      </c>
      <c r="D2" s="18" t="s">
        <v>4</v>
      </c>
      <c r="E2" s="26" t="s">
        <v>5</v>
      </c>
      <c r="F2" s="18" t="s">
        <v>6</v>
      </c>
      <c r="G2" s="26" t="s">
        <v>7</v>
      </c>
      <c r="H2" s="18" t="s">
        <v>8</v>
      </c>
      <c r="I2" s="18" t="s">
        <v>9</v>
      </c>
      <c r="J2" s="18" t="s">
        <v>10</v>
      </c>
      <c r="K2" s="18" t="s">
        <v>11</v>
      </c>
      <c r="L2" s="18" t="s">
        <v>12</v>
      </c>
      <c r="M2" s="18" t="s">
        <v>13</v>
      </c>
      <c r="N2" s="18" t="s">
        <v>14</v>
      </c>
      <c r="O2" s="18" t="s">
        <v>15</v>
      </c>
      <c r="P2" s="18" t="s">
        <v>16</v>
      </c>
    </row>
    <row r="3" spans="1:17" ht="18" x14ac:dyDescent="0.25">
      <c r="A3" s="4" t="s">
        <v>17</v>
      </c>
      <c r="B3" s="2" t="s">
        <v>18</v>
      </c>
      <c r="C3" s="8" t="s">
        <v>19</v>
      </c>
      <c r="D3" s="1" t="s">
        <v>20</v>
      </c>
      <c r="E3" s="11">
        <v>3</v>
      </c>
      <c r="F3" s="11">
        <v>3</v>
      </c>
      <c r="G3" s="11">
        <v>3</v>
      </c>
      <c r="H3" s="11">
        <v>3</v>
      </c>
      <c r="I3" s="11">
        <v>3</v>
      </c>
      <c r="J3" s="7" t="s">
        <v>21</v>
      </c>
      <c r="K3" s="11">
        <v>3</v>
      </c>
      <c r="L3" s="11">
        <v>3</v>
      </c>
      <c r="M3" s="11">
        <v>3</v>
      </c>
      <c r="N3" s="11">
        <v>3</v>
      </c>
      <c r="O3" s="11"/>
      <c r="P3" s="11"/>
    </row>
    <row r="4" spans="1:17" ht="25.5" x14ac:dyDescent="0.25">
      <c r="A4" s="4" t="s">
        <v>22</v>
      </c>
      <c r="B4" s="6" t="s">
        <v>23</v>
      </c>
      <c r="C4" s="9" t="s">
        <v>24</v>
      </c>
      <c r="D4" s="1" t="s">
        <v>25</v>
      </c>
      <c r="E4" s="11">
        <v>3</v>
      </c>
      <c r="F4" s="11">
        <v>3</v>
      </c>
      <c r="G4" s="11">
        <v>3</v>
      </c>
      <c r="H4" s="11">
        <v>3</v>
      </c>
      <c r="I4" s="11">
        <v>3</v>
      </c>
      <c r="J4" s="11">
        <v>3</v>
      </c>
      <c r="K4" s="7" t="s">
        <v>21</v>
      </c>
      <c r="L4" s="11">
        <v>3</v>
      </c>
      <c r="M4" s="11">
        <v>3</v>
      </c>
      <c r="N4" s="11"/>
      <c r="O4" s="11"/>
      <c r="P4" s="11"/>
      <c r="Q4" s="17"/>
    </row>
    <row r="5" spans="1:17" ht="24.95" customHeight="1" x14ac:dyDescent="0.25">
      <c r="A5" s="4" t="s">
        <v>26</v>
      </c>
      <c r="B5" s="6" t="s">
        <v>27</v>
      </c>
      <c r="C5" s="9" t="s">
        <v>19</v>
      </c>
      <c r="D5" s="28" t="s">
        <v>28</v>
      </c>
      <c r="E5" s="11">
        <v>3</v>
      </c>
      <c r="F5" s="11">
        <v>3</v>
      </c>
      <c r="G5" s="11">
        <v>3</v>
      </c>
      <c r="H5" s="11">
        <v>3</v>
      </c>
      <c r="I5" s="11">
        <v>3</v>
      </c>
      <c r="J5" s="11">
        <v>3</v>
      </c>
      <c r="K5" s="11">
        <v>3</v>
      </c>
      <c r="L5" s="7" t="s">
        <v>21</v>
      </c>
      <c r="M5" s="11">
        <v>3</v>
      </c>
      <c r="N5" s="11">
        <v>3</v>
      </c>
      <c r="O5" s="7"/>
      <c r="P5" s="11"/>
    </row>
    <row r="6" spans="1:17" ht="26.1" customHeight="1" x14ac:dyDescent="0.25">
      <c r="A6" s="4" t="s">
        <v>29</v>
      </c>
      <c r="B6" s="6" t="s">
        <v>27</v>
      </c>
      <c r="C6" s="9" t="s">
        <v>30</v>
      </c>
      <c r="D6" s="28" t="s">
        <v>31</v>
      </c>
      <c r="E6" s="11">
        <v>3</v>
      </c>
      <c r="F6" s="11">
        <v>3</v>
      </c>
      <c r="G6" s="11">
        <v>3</v>
      </c>
      <c r="H6" s="11">
        <v>3</v>
      </c>
      <c r="I6" s="11">
        <v>3</v>
      </c>
      <c r="J6" s="11">
        <v>3</v>
      </c>
      <c r="K6" s="11">
        <v>3</v>
      </c>
      <c r="L6" s="11">
        <v>3</v>
      </c>
      <c r="M6" s="11">
        <v>3</v>
      </c>
      <c r="N6" s="11">
        <v>3</v>
      </c>
      <c r="O6" s="7" t="s">
        <v>21</v>
      </c>
      <c r="P6" s="11"/>
    </row>
    <row r="7" spans="1:17" ht="26.1" customHeight="1" x14ac:dyDescent="0.25">
      <c r="A7" s="4" t="s">
        <v>32</v>
      </c>
      <c r="B7" s="6" t="s">
        <v>33</v>
      </c>
      <c r="C7" s="9" t="s">
        <v>30</v>
      </c>
      <c r="D7" s="28" t="s">
        <v>25</v>
      </c>
      <c r="E7" s="11">
        <v>3</v>
      </c>
      <c r="F7" s="11">
        <v>3</v>
      </c>
      <c r="G7" s="11">
        <v>3</v>
      </c>
      <c r="H7" s="31" t="s">
        <v>34</v>
      </c>
      <c r="I7" s="11">
        <v>3</v>
      </c>
      <c r="J7" s="11">
        <v>3</v>
      </c>
      <c r="K7" s="7" t="s">
        <v>35</v>
      </c>
      <c r="L7" s="7" t="s">
        <v>21</v>
      </c>
      <c r="M7" s="11">
        <v>3</v>
      </c>
      <c r="N7" s="11">
        <v>3</v>
      </c>
      <c r="O7" s="11"/>
      <c r="P7" s="11"/>
      <c r="Q7" t="s">
        <v>36</v>
      </c>
    </row>
    <row r="8" spans="1:17" ht="20.25" customHeight="1" x14ac:dyDescent="0.25">
      <c r="A8" s="6" t="s">
        <v>37</v>
      </c>
      <c r="B8" s="6" t="s">
        <v>38</v>
      </c>
      <c r="C8" s="9" t="s">
        <v>39</v>
      </c>
      <c r="D8" s="23" t="s">
        <v>40</v>
      </c>
      <c r="E8" s="11">
        <v>3</v>
      </c>
      <c r="F8" s="11">
        <v>3</v>
      </c>
      <c r="G8" s="7" t="s">
        <v>21</v>
      </c>
      <c r="H8" s="11">
        <v>3</v>
      </c>
      <c r="I8" s="11">
        <v>3</v>
      </c>
      <c r="J8" s="11">
        <v>3</v>
      </c>
      <c r="K8" s="11">
        <v>3</v>
      </c>
      <c r="L8" s="11">
        <v>3</v>
      </c>
      <c r="M8" s="11">
        <v>3</v>
      </c>
      <c r="N8" s="11">
        <v>3</v>
      </c>
      <c r="O8" s="11"/>
      <c r="P8" s="11"/>
    </row>
    <row r="9" spans="1:17" ht="18.75" customHeight="1" x14ac:dyDescent="0.25">
      <c r="A9" s="6" t="s">
        <v>41</v>
      </c>
      <c r="B9" s="6" t="s">
        <v>38</v>
      </c>
      <c r="C9" s="9" t="s">
        <v>39</v>
      </c>
      <c r="D9" s="10" t="s">
        <v>42</v>
      </c>
      <c r="E9" s="11">
        <v>3</v>
      </c>
      <c r="F9" s="7" t="s">
        <v>21</v>
      </c>
      <c r="G9" s="11">
        <v>3</v>
      </c>
      <c r="H9" s="11">
        <v>3</v>
      </c>
      <c r="I9" s="11">
        <v>3</v>
      </c>
      <c r="J9" s="11">
        <v>3</v>
      </c>
      <c r="K9" s="11">
        <v>3</v>
      </c>
      <c r="L9" s="11">
        <v>3</v>
      </c>
      <c r="M9" s="11">
        <v>3</v>
      </c>
      <c r="N9" s="11">
        <v>3</v>
      </c>
      <c r="O9" s="11"/>
      <c r="P9" s="11"/>
    </row>
    <row r="10" spans="1:17" ht="18" x14ac:dyDescent="0.25">
      <c r="A10" s="6" t="s">
        <v>43</v>
      </c>
      <c r="B10" s="6" t="s">
        <v>44</v>
      </c>
      <c r="C10" s="9" t="s">
        <v>39</v>
      </c>
      <c r="D10" s="10" t="s">
        <v>45</v>
      </c>
      <c r="E10" s="11">
        <v>3</v>
      </c>
      <c r="F10" s="11">
        <v>3</v>
      </c>
      <c r="G10" s="11">
        <v>3</v>
      </c>
      <c r="H10" s="7" t="s">
        <v>21</v>
      </c>
      <c r="I10" s="11">
        <v>3</v>
      </c>
      <c r="J10" s="11">
        <v>3</v>
      </c>
      <c r="K10" s="11">
        <v>3</v>
      </c>
      <c r="L10" s="11">
        <v>3</v>
      </c>
      <c r="M10" s="11">
        <v>3</v>
      </c>
      <c r="N10" s="11">
        <v>3</v>
      </c>
      <c r="O10" s="11"/>
      <c r="P10" s="11"/>
    </row>
    <row r="11" spans="1:17" ht="38.25" x14ac:dyDescent="0.2">
      <c r="A11" s="6" t="s">
        <v>46</v>
      </c>
      <c r="B11" s="6" t="s">
        <v>47</v>
      </c>
      <c r="C11" s="9" t="s">
        <v>19</v>
      </c>
      <c r="D11" s="23" t="s">
        <v>20</v>
      </c>
      <c r="E11" s="31" t="s">
        <v>34</v>
      </c>
      <c r="F11" s="31" t="s">
        <v>34</v>
      </c>
      <c r="G11" s="31" t="s">
        <v>34</v>
      </c>
      <c r="H11" s="11">
        <v>3</v>
      </c>
      <c r="I11" s="11">
        <v>3</v>
      </c>
      <c r="J11" s="11">
        <v>3</v>
      </c>
      <c r="K11" s="11">
        <v>3</v>
      </c>
      <c r="L11" s="11">
        <v>3</v>
      </c>
      <c r="M11" s="11">
        <v>3</v>
      </c>
      <c r="N11" s="11">
        <v>3</v>
      </c>
      <c r="O11" s="11"/>
      <c r="P11" s="11"/>
    </row>
    <row r="12" spans="1:17" ht="18" x14ac:dyDescent="0.25">
      <c r="A12" s="6" t="s">
        <v>48</v>
      </c>
      <c r="B12" s="6" t="s">
        <v>49</v>
      </c>
      <c r="C12" s="9" t="s">
        <v>19</v>
      </c>
      <c r="D12" s="23" t="s">
        <v>50</v>
      </c>
      <c r="E12" s="11">
        <v>3</v>
      </c>
      <c r="F12" s="11">
        <v>3</v>
      </c>
      <c r="G12" s="11">
        <v>3</v>
      </c>
      <c r="H12" s="11">
        <v>3</v>
      </c>
      <c r="I12" s="11">
        <v>3</v>
      </c>
      <c r="J12" s="11">
        <v>3</v>
      </c>
      <c r="K12" s="11">
        <v>3</v>
      </c>
      <c r="L12" s="11">
        <v>3</v>
      </c>
      <c r="M12" s="7" t="s">
        <v>21</v>
      </c>
      <c r="N12" s="11">
        <v>3</v>
      </c>
      <c r="O12" s="11"/>
      <c r="P12" s="11"/>
    </row>
    <row r="13" spans="1:17" ht="18" x14ac:dyDescent="0.25">
      <c r="A13" s="6" t="s">
        <v>51</v>
      </c>
      <c r="B13" s="6" t="s">
        <v>49</v>
      </c>
      <c r="C13" s="9" t="s">
        <v>39</v>
      </c>
      <c r="D13" s="10" t="s">
        <v>45</v>
      </c>
      <c r="E13" s="11">
        <v>3</v>
      </c>
      <c r="F13" s="11">
        <v>3</v>
      </c>
      <c r="G13" s="11">
        <v>3</v>
      </c>
      <c r="H13" s="7" t="s">
        <v>21</v>
      </c>
      <c r="I13" s="11">
        <v>3</v>
      </c>
      <c r="J13" s="11">
        <v>3</v>
      </c>
      <c r="K13" s="11">
        <v>3</v>
      </c>
      <c r="L13" s="11">
        <v>3</v>
      </c>
      <c r="M13" s="11">
        <v>3</v>
      </c>
      <c r="N13" s="11">
        <v>3</v>
      </c>
      <c r="O13" s="11"/>
      <c r="P13" s="11"/>
    </row>
    <row r="14" spans="1:17" ht="18" x14ac:dyDescent="0.25">
      <c r="A14" s="21" t="s">
        <v>52</v>
      </c>
      <c r="B14" s="6" t="s">
        <v>49</v>
      </c>
      <c r="C14" s="9" t="s">
        <v>30</v>
      </c>
      <c r="D14" s="10" t="s">
        <v>53</v>
      </c>
      <c r="E14" s="11">
        <v>3</v>
      </c>
      <c r="F14" s="11">
        <v>3</v>
      </c>
      <c r="G14" s="11">
        <v>3</v>
      </c>
      <c r="H14" s="11">
        <v>3</v>
      </c>
      <c r="I14" s="7" t="s">
        <v>21</v>
      </c>
      <c r="J14" s="11">
        <v>3</v>
      </c>
      <c r="K14" s="11">
        <v>3</v>
      </c>
      <c r="L14" s="11">
        <v>3</v>
      </c>
      <c r="M14" s="11">
        <v>3</v>
      </c>
      <c r="N14" s="11">
        <v>3</v>
      </c>
      <c r="O14" s="11"/>
      <c r="P14" s="11"/>
    </row>
    <row r="15" spans="1:17" ht="18" x14ac:dyDescent="0.25">
      <c r="A15" s="6" t="s">
        <v>54</v>
      </c>
      <c r="B15" s="6" t="s">
        <v>55</v>
      </c>
      <c r="C15" s="9" t="s">
        <v>24</v>
      </c>
      <c r="D15" s="10" t="s">
        <v>40</v>
      </c>
      <c r="E15" s="11">
        <v>3</v>
      </c>
      <c r="F15" s="11">
        <v>3</v>
      </c>
      <c r="G15" s="7" t="s">
        <v>21</v>
      </c>
      <c r="H15" s="11">
        <v>3</v>
      </c>
      <c r="I15" s="11">
        <v>3</v>
      </c>
      <c r="J15" s="11">
        <v>3</v>
      </c>
      <c r="K15" s="11">
        <v>3</v>
      </c>
      <c r="L15" s="11">
        <v>3</v>
      </c>
      <c r="M15" s="11">
        <v>3</v>
      </c>
      <c r="N15" s="11"/>
      <c r="O15" s="11"/>
      <c r="P15" s="11"/>
    </row>
    <row r="16" spans="1:17" ht="51" x14ac:dyDescent="0.2">
      <c r="A16" s="21" t="s">
        <v>56</v>
      </c>
      <c r="B16" s="6" t="s">
        <v>57</v>
      </c>
      <c r="C16" s="9" t="s">
        <v>24</v>
      </c>
      <c r="D16" s="23" t="s">
        <v>20</v>
      </c>
      <c r="E16" s="11">
        <v>3</v>
      </c>
      <c r="F16" s="11">
        <v>3</v>
      </c>
      <c r="G16" s="11">
        <v>3</v>
      </c>
      <c r="H16" s="11">
        <v>3</v>
      </c>
      <c r="I16" s="34" t="s">
        <v>58</v>
      </c>
      <c r="J16" s="33"/>
      <c r="K16" s="33"/>
      <c r="L16" s="33"/>
      <c r="M16" s="33"/>
      <c r="N16" s="33"/>
      <c r="O16" s="33"/>
      <c r="P16" s="33"/>
    </row>
    <row r="17" spans="1:16" ht="25.5" x14ac:dyDescent="0.25">
      <c r="A17" s="21" t="s">
        <v>59</v>
      </c>
      <c r="B17" s="3" t="s">
        <v>60</v>
      </c>
      <c r="C17" s="9" t="s">
        <v>30</v>
      </c>
      <c r="D17" s="10" t="s">
        <v>40</v>
      </c>
      <c r="E17" s="11">
        <v>3</v>
      </c>
      <c r="F17" s="11">
        <v>3</v>
      </c>
      <c r="G17" s="7" t="s">
        <v>21</v>
      </c>
      <c r="H17" s="11">
        <v>3</v>
      </c>
      <c r="I17" s="11">
        <v>3</v>
      </c>
      <c r="J17" s="11">
        <v>3</v>
      </c>
      <c r="K17" s="11">
        <v>3</v>
      </c>
      <c r="L17" s="11">
        <v>3</v>
      </c>
      <c r="M17" s="11">
        <v>3</v>
      </c>
      <c r="N17" s="11">
        <v>3</v>
      </c>
      <c r="O17" s="11"/>
      <c r="P17" s="11"/>
    </row>
    <row r="18" spans="1:16" ht="26.25" customHeight="1" x14ac:dyDescent="0.25">
      <c r="A18" s="5" t="s">
        <v>61</v>
      </c>
      <c r="B18" s="6" t="s">
        <v>62</v>
      </c>
      <c r="C18" s="9" t="s">
        <v>19</v>
      </c>
      <c r="D18" s="10" t="s">
        <v>31</v>
      </c>
      <c r="E18" s="11">
        <v>3</v>
      </c>
      <c r="F18" s="11">
        <v>3</v>
      </c>
      <c r="G18" s="11">
        <v>3</v>
      </c>
      <c r="H18" s="11">
        <v>3</v>
      </c>
      <c r="I18" s="11">
        <v>3</v>
      </c>
      <c r="J18" s="11">
        <v>3</v>
      </c>
      <c r="K18" s="11">
        <v>3</v>
      </c>
      <c r="L18" s="11">
        <v>3</v>
      </c>
      <c r="M18" s="11">
        <v>3</v>
      </c>
      <c r="N18" s="11">
        <v>3</v>
      </c>
      <c r="O18" s="7" t="s">
        <v>21</v>
      </c>
      <c r="P18" s="11"/>
    </row>
    <row r="19" spans="1:16" ht="18" x14ac:dyDescent="0.25">
      <c r="A19" s="5" t="s">
        <v>63</v>
      </c>
      <c r="B19" s="6" t="s">
        <v>60</v>
      </c>
      <c r="C19" s="9" t="s">
        <v>19</v>
      </c>
      <c r="D19" s="10" t="s">
        <v>31</v>
      </c>
      <c r="E19" s="11">
        <v>3</v>
      </c>
      <c r="F19" s="11">
        <v>3</v>
      </c>
      <c r="G19" s="11">
        <v>3</v>
      </c>
      <c r="H19" s="11">
        <v>3</v>
      </c>
      <c r="I19" s="11">
        <v>3</v>
      </c>
      <c r="J19" s="11">
        <v>3</v>
      </c>
      <c r="K19" s="11">
        <v>3</v>
      </c>
      <c r="L19" s="11">
        <v>3</v>
      </c>
      <c r="M19" s="11">
        <v>3</v>
      </c>
      <c r="N19" s="11">
        <v>3</v>
      </c>
      <c r="O19" s="7" t="s">
        <v>21</v>
      </c>
      <c r="P19" s="11"/>
    </row>
    <row r="20" spans="1:16" ht="25.5" x14ac:dyDescent="0.25">
      <c r="A20" s="6" t="s">
        <v>64</v>
      </c>
      <c r="B20" s="5" t="s">
        <v>65</v>
      </c>
      <c r="C20" s="9" t="s">
        <v>30</v>
      </c>
      <c r="D20" s="10" t="s">
        <v>20</v>
      </c>
      <c r="E20" s="24"/>
      <c r="F20" s="24"/>
      <c r="G20" s="24"/>
      <c r="H20" s="24"/>
      <c r="I20" s="11">
        <v>3</v>
      </c>
      <c r="J20" s="7" t="s">
        <v>21</v>
      </c>
      <c r="K20" s="11">
        <v>3</v>
      </c>
      <c r="L20" s="11">
        <v>3</v>
      </c>
      <c r="M20" s="11">
        <v>3</v>
      </c>
      <c r="N20" s="11">
        <v>3</v>
      </c>
      <c r="O20" s="37"/>
      <c r="P20" s="37"/>
    </row>
    <row r="21" spans="1:16" ht="21.75" customHeight="1" x14ac:dyDescent="0.2">
      <c r="A21" s="6" t="s">
        <v>64</v>
      </c>
      <c r="B21" s="38" t="s">
        <v>62</v>
      </c>
      <c r="C21" s="9" t="s">
        <v>30</v>
      </c>
      <c r="D21" s="10" t="s">
        <v>20</v>
      </c>
      <c r="E21" s="11">
        <v>3</v>
      </c>
      <c r="F21" s="31" t="s">
        <v>34</v>
      </c>
      <c r="G21" s="11">
        <v>3</v>
      </c>
      <c r="H21" s="11">
        <v>3</v>
      </c>
      <c r="I21" s="24" t="s">
        <v>66</v>
      </c>
      <c r="J21" s="24"/>
      <c r="K21" s="24"/>
      <c r="L21" s="24"/>
      <c r="M21" s="24"/>
      <c r="N21" s="24"/>
      <c r="O21" s="24"/>
      <c r="P21" s="24"/>
    </row>
    <row r="22" spans="1:16" ht="24.75" customHeight="1" x14ac:dyDescent="0.25">
      <c r="A22" s="22" t="s">
        <v>67</v>
      </c>
      <c r="B22" s="5" t="s">
        <v>60</v>
      </c>
      <c r="C22" s="9" t="s">
        <v>19</v>
      </c>
      <c r="D22" s="10" t="s">
        <v>25</v>
      </c>
      <c r="E22" s="11">
        <v>3</v>
      </c>
      <c r="F22" s="11">
        <v>3</v>
      </c>
      <c r="G22" s="11">
        <v>3</v>
      </c>
      <c r="H22" s="11">
        <v>3</v>
      </c>
      <c r="I22" s="11">
        <v>3</v>
      </c>
      <c r="J22" s="11">
        <v>3</v>
      </c>
      <c r="K22" s="7" t="s">
        <v>21</v>
      </c>
      <c r="L22" s="11">
        <v>3</v>
      </c>
      <c r="M22" s="11">
        <v>3</v>
      </c>
      <c r="N22" s="11">
        <v>3</v>
      </c>
      <c r="O22" s="11"/>
      <c r="P22" s="11"/>
    </row>
    <row r="23" spans="1:16" ht="18" x14ac:dyDescent="0.25">
      <c r="A23" s="22" t="s">
        <v>68</v>
      </c>
      <c r="B23" s="5" t="s">
        <v>60</v>
      </c>
      <c r="C23" s="9" t="s">
        <v>39</v>
      </c>
      <c r="D23" s="10" t="s">
        <v>69</v>
      </c>
      <c r="E23" s="11">
        <v>3</v>
      </c>
      <c r="F23" s="11">
        <v>3</v>
      </c>
      <c r="G23" s="11">
        <v>3</v>
      </c>
      <c r="H23" s="11">
        <v>3</v>
      </c>
      <c r="I23" s="11">
        <v>3</v>
      </c>
      <c r="J23" s="11">
        <v>3</v>
      </c>
      <c r="K23" s="11">
        <v>3</v>
      </c>
      <c r="L23" s="7" t="s">
        <v>21</v>
      </c>
      <c r="M23" s="11">
        <v>3</v>
      </c>
      <c r="N23" s="11">
        <v>3</v>
      </c>
      <c r="O23" s="11"/>
      <c r="P23" s="11"/>
    </row>
    <row r="24" spans="1:16" ht="20.25" customHeight="1" x14ac:dyDescent="0.25">
      <c r="A24" s="22" t="s">
        <v>70</v>
      </c>
      <c r="B24" s="5" t="s">
        <v>71</v>
      </c>
      <c r="C24" s="9" t="s">
        <v>39</v>
      </c>
      <c r="D24" s="10" t="s">
        <v>72</v>
      </c>
      <c r="E24" s="11">
        <v>3</v>
      </c>
      <c r="F24" s="11">
        <v>3</v>
      </c>
      <c r="G24" s="11">
        <v>3</v>
      </c>
      <c r="H24" s="11">
        <v>3</v>
      </c>
      <c r="I24" s="11">
        <v>3</v>
      </c>
      <c r="J24" s="11">
        <v>3</v>
      </c>
      <c r="K24" s="11">
        <v>3</v>
      </c>
      <c r="L24" s="11">
        <v>3</v>
      </c>
      <c r="M24" s="11">
        <v>3</v>
      </c>
      <c r="N24" s="11">
        <v>3</v>
      </c>
      <c r="O24" s="11"/>
      <c r="P24" s="7" t="s">
        <v>21</v>
      </c>
    </row>
    <row r="25" spans="1:16" ht="23.25" customHeight="1" x14ac:dyDescent="0.25">
      <c r="A25" s="22" t="s">
        <v>73</v>
      </c>
      <c r="B25" s="3" t="s">
        <v>60</v>
      </c>
      <c r="C25" s="9" t="s">
        <v>39</v>
      </c>
      <c r="D25" s="10" t="s">
        <v>42</v>
      </c>
      <c r="E25" s="11">
        <v>3</v>
      </c>
      <c r="F25" s="7" t="s">
        <v>21</v>
      </c>
      <c r="G25" s="11">
        <v>3</v>
      </c>
      <c r="H25" s="11">
        <v>3</v>
      </c>
      <c r="I25" s="11">
        <v>3</v>
      </c>
      <c r="J25" s="11">
        <v>3</v>
      </c>
      <c r="K25" s="11">
        <v>3</v>
      </c>
      <c r="L25" s="11">
        <v>3</v>
      </c>
      <c r="M25" s="11">
        <v>3</v>
      </c>
      <c r="N25" s="11">
        <v>3</v>
      </c>
      <c r="O25" s="11"/>
      <c r="P25" s="11"/>
    </row>
    <row r="26" spans="1:16" ht="18" x14ac:dyDescent="0.25">
      <c r="A26" s="6" t="s">
        <v>74</v>
      </c>
      <c r="B26" s="3" t="s">
        <v>60</v>
      </c>
      <c r="C26" s="9" t="s">
        <v>24</v>
      </c>
      <c r="D26" s="10" t="s">
        <v>25</v>
      </c>
      <c r="E26" s="11">
        <v>3</v>
      </c>
      <c r="F26" s="11">
        <v>3</v>
      </c>
      <c r="G26" s="11">
        <v>3</v>
      </c>
      <c r="H26" s="31" t="s">
        <v>34</v>
      </c>
      <c r="I26" s="11">
        <v>3</v>
      </c>
      <c r="J26" s="11">
        <v>3</v>
      </c>
      <c r="K26" s="7" t="s">
        <v>21</v>
      </c>
      <c r="L26" s="11">
        <v>3</v>
      </c>
      <c r="M26" s="11">
        <v>3</v>
      </c>
      <c r="N26" s="11"/>
      <c r="O26" s="11"/>
      <c r="P26" s="11"/>
    </row>
    <row r="27" spans="1:16" ht="18" x14ac:dyDescent="0.25">
      <c r="A27" s="6" t="s">
        <v>75</v>
      </c>
      <c r="B27" s="6" t="s">
        <v>60</v>
      </c>
      <c r="C27" s="9" t="s">
        <v>24</v>
      </c>
      <c r="D27" s="23" t="s">
        <v>53</v>
      </c>
      <c r="E27" s="11">
        <v>3</v>
      </c>
      <c r="F27" s="11">
        <v>3</v>
      </c>
      <c r="G27" s="11">
        <v>3</v>
      </c>
      <c r="H27" s="11">
        <v>3</v>
      </c>
      <c r="I27" s="7" t="s">
        <v>21</v>
      </c>
      <c r="J27" s="11">
        <v>3</v>
      </c>
      <c r="K27" s="11">
        <v>3</v>
      </c>
      <c r="L27" s="11">
        <v>3</v>
      </c>
      <c r="M27" s="11">
        <v>3</v>
      </c>
      <c r="N27" s="11"/>
      <c r="O27" s="11"/>
      <c r="P27" s="11"/>
    </row>
    <row r="28" spans="1:16" ht="18" x14ac:dyDescent="0.25">
      <c r="A28" s="21" t="s">
        <v>76</v>
      </c>
      <c r="B28" s="5" t="s">
        <v>60</v>
      </c>
      <c r="C28" s="9" t="s">
        <v>19</v>
      </c>
      <c r="D28" s="10" t="s">
        <v>53</v>
      </c>
      <c r="E28" s="11">
        <v>3</v>
      </c>
      <c r="F28" s="11">
        <v>3</v>
      </c>
      <c r="G28" s="11">
        <v>3</v>
      </c>
      <c r="H28" s="11">
        <v>3</v>
      </c>
      <c r="I28" s="7" t="s">
        <v>21</v>
      </c>
      <c r="J28" s="11">
        <v>3</v>
      </c>
      <c r="K28" s="11">
        <v>3</v>
      </c>
      <c r="L28" s="11">
        <v>3</v>
      </c>
      <c r="M28" s="11">
        <v>3</v>
      </c>
      <c r="N28" s="11">
        <v>3</v>
      </c>
      <c r="O28" s="11"/>
      <c r="P28" s="11"/>
    </row>
    <row r="29" spans="1:16" ht="38.25" x14ac:dyDescent="0.25">
      <c r="A29" s="21" t="s">
        <v>77</v>
      </c>
      <c r="B29" s="5" t="s">
        <v>78</v>
      </c>
      <c r="C29" s="9" t="s">
        <v>19</v>
      </c>
      <c r="D29" s="23" t="s">
        <v>25</v>
      </c>
      <c r="E29" s="11">
        <v>3</v>
      </c>
      <c r="F29" s="11">
        <v>3</v>
      </c>
      <c r="G29" s="11">
        <v>3</v>
      </c>
      <c r="H29" s="11">
        <v>3</v>
      </c>
      <c r="I29" s="11">
        <v>3</v>
      </c>
      <c r="J29" s="11">
        <v>3</v>
      </c>
      <c r="K29" s="7" t="s">
        <v>21</v>
      </c>
      <c r="L29" s="11">
        <v>3</v>
      </c>
      <c r="M29" s="11">
        <v>3</v>
      </c>
      <c r="N29" s="11">
        <v>3</v>
      </c>
      <c r="O29" s="11"/>
      <c r="P29" s="11"/>
    </row>
    <row r="30" spans="1:16" ht="18" x14ac:dyDescent="0.25">
      <c r="A30" s="6" t="s">
        <v>79</v>
      </c>
      <c r="B30" s="5" t="s">
        <v>60</v>
      </c>
      <c r="C30" s="9" t="s">
        <v>19</v>
      </c>
      <c r="D30" s="10" t="s">
        <v>31</v>
      </c>
      <c r="E30" s="11">
        <v>3</v>
      </c>
      <c r="F30" s="11">
        <v>3</v>
      </c>
      <c r="G30" s="11">
        <v>3</v>
      </c>
      <c r="H30" s="11">
        <v>3</v>
      </c>
      <c r="I30" s="11">
        <v>3</v>
      </c>
      <c r="J30" s="11">
        <v>3</v>
      </c>
      <c r="K30" s="11">
        <v>3</v>
      </c>
      <c r="L30" s="11">
        <v>3</v>
      </c>
      <c r="M30" s="11">
        <v>3</v>
      </c>
      <c r="N30" s="11">
        <v>3</v>
      </c>
      <c r="O30" s="7" t="s">
        <v>21</v>
      </c>
      <c r="P30" s="11"/>
    </row>
    <row r="31" spans="1:16" ht="18" x14ac:dyDescent="0.25">
      <c r="A31" s="6" t="s">
        <v>80</v>
      </c>
      <c r="B31" s="5" t="s">
        <v>60</v>
      </c>
      <c r="C31" s="9" t="s">
        <v>19</v>
      </c>
      <c r="D31" s="10" t="s">
        <v>50</v>
      </c>
      <c r="E31" s="11">
        <v>3</v>
      </c>
      <c r="F31" s="11">
        <v>3</v>
      </c>
      <c r="G31" s="11">
        <v>3</v>
      </c>
      <c r="H31" s="11">
        <v>3</v>
      </c>
      <c r="I31" s="11">
        <v>3</v>
      </c>
      <c r="J31" s="11">
        <v>3</v>
      </c>
      <c r="K31" s="11">
        <v>3</v>
      </c>
      <c r="L31" s="11">
        <v>3</v>
      </c>
      <c r="M31" s="7" t="s">
        <v>21</v>
      </c>
      <c r="N31" s="11">
        <v>3</v>
      </c>
      <c r="O31" s="11"/>
      <c r="P31" s="11"/>
    </row>
    <row r="32" spans="1:16" ht="18" x14ac:dyDescent="0.25">
      <c r="A32" s="6" t="s">
        <v>81</v>
      </c>
      <c r="B32" s="5" t="s">
        <v>60</v>
      </c>
      <c r="C32" s="9" t="s">
        <v>19</v>
      </c>
      <c r="D32" s="10" t="s">
        <v>25</v>
      </c>
      <c r="E32" s="11">
        <v>3</v>
      </c>
      <c r="F32" s="11">
        <v>3</v>
      </c>
      <c r="G32" s="11">
        <v>3</v>
      </c>
      <c r="H32" s="11">
        <v>3</v>
      </c>
      <c r="I32" s="11">
        <v>3</v>
      </c>
      <c r="J32" s="11">
        <v>3</v>
      </c>
      <c r="K32" s="7" t="s">
        <v>21</v>
      </c>
      <c r="L32" s="11">
        <v>3</v>
      </c>
      <c r="M32" s="11">
        <v>3</v>
      </c>
      <c r="N32" s="11">
        <v>3</v>
      </c>
      <c r="O32" s="11"/>
      <c r="P32" s="11"/>
    </row>
    <row r="33" spans="1:16" ht="18" x14ac:dyDescent="0.25">
      <c r="A33" s="6" t="s">
        <v>82</v>
      </c>
      <c r="B33" s="5" t="s">
        <v>62</v>
      </c>
      <c r="C33" s="9" t="s">
        <v>19</v>
      </c>
      <c r="D33" s="10" t="s">
        <v>28</v>
      </c>
      <c r="E33" s="11">
        <v>3</v>
      </c>
      <c r="F33" s="11">
        <v>3</v>
      </c>
      <c r="G33" s="11">
        <v>3</v>
      </c>
      <c r="H33" s="11">
        <v>3</v>
      </c>
      <c r="I33" s="11">
        <v>3</v>
      </c>
      <c r="J33" s="11">
        <v>3</v>
      </c>
      <c r="K33" s="11">
        <v>3</v>
      </c>
      <c r="L33" s="11">
        <v>3</v>
      </c>
      <c r="M33" s="7" t="s">
        <v>21</v>
      </c>
      <c r="N33" s="31" t="s">
        <v>34</v>
      </c>
      <c r="O33" s="11"/>
      <c r="P33" s="11"/>
    </row>
    <row r="34" spans="1:16" ht="21.75" customHeight="1" x14ac:dyDescent="0.25">
      <c r="A34" s="6" t="s">
        <v>83</v>
      </c>
      <c r="B34" s="5" t="s">
        <v>60</v>
      </c>
      <c r="C34" s="9" t="s">
        <v>30</v>
      </c>
      <c r="D34" s="23" t="s">
        <v>40</v>
      </c>
      <c r="E34" s="11">
        <v>3</v>
      </c>
      <c r="F34" s="11">
        <v>3</v>
      </c>
      <c r="G34" s="7" t="s">
        <v>21</v>
      </c>
      <c r="H34" s="11">
        <v>3</v>
      </c>
      <c r="I34" s="11">
        <v>3</v>
      </c>
      <c r="J34" s="11">
        <v>3</v>
      </c>
      <c r="K34" s="11">
        <v>3</v>
      </c>
      <c r="L34" s="11">
        <v>3</v>
      </c>
      <c r="M34" s="11">
        <v>3</v>
      </c>
      <c r="N34" s="11">
        <v>3</v>
      </c>
      <c r="O34" s="11"/>
      <c r="P34" s="11"/>
    </row>
    <row r="35" spans="1:16" ht="21.75" customHeight="1" x14ac:dyDescent="0.25">
      <c r="A35" s="6" t="s">
        <v>84</v>
      </c>
      <c r="B35" s="6" t="s">
        <v>85</v>
      </c>
      <c r="C35" s="9" t="s">
        <v>30</v>
      </c>
      <c r="D35" s="10" t="s">
        <v>40</v>
      </c>
      <c r="E35" s="11">
        <v>3</v>
      </c>
      <c r="F35" s="11">
        <v>3</v>
      </c>
      <c r="G35" s="7" t="s">
        <v>21</v>
      </c>
      <c r="H35" s="11">
        <v>3</v>
      </c>
      <c r="I35" s="11">
        <v>3</v>
      </c>
      <c r="J35" s="11">
        <v>3</v>
      </c>
      <c r="K35" s="11">
        <v>3</v>
      </c>
      <c r="L35" s="11">
        <v>3</v>
      </c>
      <c r="M35" s="11">
        <v>3</v>
      </c>
      <c r="N35" s="11">
        <v>3</v>
      </c>
      <c r="O35" s="11"/>
      <c r="P35" s="11"/>
    </row>
    <row r="36" spans="1:16" ht="18" x14ac:dyDescent="0.25">
      <c r="A36" s="6" t="s">
        <v>86</v>
      </c>
      <c r="B36" s="6" t="s">
        <v>85</v>
      </c>
      <c r="C36" s="9" t="s">
        <v>24</v>
      </c>
      <c r="D36" s="10" t="s">
        <v>87</v>
      </c>
      <c r="E36" s="7" t="s">
        <v>21</v>
      </c>
      <c r="F36" s="11">
        <v>3</v>
      </c>
      <c r="G36" s="11">
        <v>3</v>
      </c>
      <c r="H36" s="11">
        <v>3</v>
      </c>
      <c r="I36" s="11">
        <v>3</v>
      </c>
      <c r="J36" s="11">
        <v>3</v>
      </c>
      <c r="K36" s="11">
        <v>3</v>
      </c>
      <c r="L36" s="11">
        <v>3</v>
      </c>
      <c r="M36" s="11">
        <v>3</v>
      </c>
      <c r="N36" s="11"/>
      <c r="O36" s="11"/>
      <c r="P36" s="11"/>
    </row>
    <row r="37" spans="1:16" ht="25.5" x14ac:dyDescent="0.25">
      <c r="A37" s="21" t="s">
        <v>88</v>
      </c>
      <c r="B37" s="6" t="s">
        <v>89</v>
      </c>
      <c r="C37" s="9" t="s">
        <v>30</v>
      </c>
      <c r="D37" s="21" t="s">
        <v>90</v>
      </c>
      <c r="E37" s="11">
        <v>3</v>
      </c>
      <c r="F37" s="11">
        <v>3</v>
      </c>
      <c r="G37" s="7" t="s">
        <v>21</v>
      </c>
      <c r="H37" s="11">
        <v>3</v>
      </c>
      <c r="I37" s="11">
        <v>3</v>
      </c>
      <c r="J37" s="11">
        <v>3</v>
      </c>
      <c r="K37" s="11">
        <v>3</v>
      </c>
      <c r="L37" s="11">
        <v>3</v>
      </c>
      <c r="M37" s="11">
        <v>3</v>
      </c>
      <c r="N37" s="11">
        <v>3</v>
      </c>
      <c r="O37" s="11"/>
      <c r="P37" s="11"/>
    </row>
    <row r="38" spans="1:16" ht="18" x14ac:dyDescent="0.25">
      <c r="A38" s="5" t="s">
        <v>91</v>
      </c>
      <c r="B38" s="6" t="s">
        <v>92</v>
      </c>
      <c r="C38" s="9" t="s">
        <v>24</v>
      </c>
      <c r="D38" s="23" t="s">
        <v>53</v>
      </c>
      <c r="E38" s="11">
        <v>3</v>
      </c>
      <c r="F38" s="31" t="s">
        <v>34</v>
      </c>
      <c r="G38" s="11">
        <v>3</v>
      </c>
      <c r="H38" s="11">
        <v>3</v>
      </c>
      <c r="I38" s="7" t="s">
        <v>21</v>
      </c>
      <c r="J38" s="11">
        <v>3</v>
      </c>
      <c r="K38" s="11">
        <v>3</v>
      </c>
      <c r="L38" s="11">
        <v>3</v>
      </c>
      <c r="M38" s="11">
        <v>3</v>
      </c>
      <c r="N38" s="11"/>
      <c r="O38" s="11"/>
      <c r="P38" s="11"/>
    </row>
    <row r="39" spans="1:16" ht="18.75" customHeight="1" x14ac:dyDescent="0.25">
      <c r="A39" s="21" t="s">
        <v>93</v>
      </c>
      <c r="B39" s="21" t="s">
        <v>94</v>
      </c>
      <c r="C39" s="9" t="s">
        <v>30</v>
      </c>
      <c r="D39" s="10" t="s">
        <v>95</v>
      </c>
      <c r="E39" s="11">
        <v>3</v>
      </c>
      <c r="F39" s="11">
        <v>3</v>
      </c>
      <c r="G39" s="11">
        <v>3</v>
      </c>
      <c r="H39" s="11">
        <v>3</v>
      </c>
      <c r="I39" s="7" t="s">
        <v>21</v>
      </c>
      <c r="J39" s="11">
        <v>3</v>
      </c>
      <c r="K39" s="11">
        <v>3</v>
      </c>
      <c r="L39" s="11">
        <v>3</v>
      </c>
      <c r="M39" s="11">
        <v>3</v>
      </c>
      <c r="N39" s="11">
        <v>3</v>
      </c>
      <c r="O39" s="11"/>
      <c r="P39" s="11"/>
    </row>
    <row r="40" spans="1:16" ht="18" x14ac:dyDescent="0.25">
      <c r="A40" s="6" t="s">
        <v>96</v>
      </c>
      <c r="B40" s="6" t="s">
        <v>97</v>
      </c>
      <c r="C40" s="9" t="s">
        <v>30</v>
      </c>
      <c r="D40" s="23" t="s">
        <v>42</v>
      </c>
      <c r="E40" s="11">
        <v>3</v>
      </c>
      <c r="F40" s="7" t="s">
        <v>21</v>
      </c>
      <c r="G40" s="11">
        <v>3</v>
      </c>
      <c r="H40" s="11">
        <v>3</v>
      </c>
      <c r="I40" s="11">
        <v>3</v>
      </c>
      <c r="J40" s="11">
        <v>3</v>
      </c>
      <c r="K40" s="11">
        <v>3</v>
      </c>
      <c r="L40" s="11">
        <v>3</v>
      </c>
      <c r="M40" s="11">
        <v>3</v>
      </c>
      <c r="N40" s="11">
        <v>3</v>
      </c>
      <c r="O40" s="27"/>
      <c r="P40" s="11"/>
    </row>
    <row r="41" spans="1:16" ht="18" x14ac:dyDescent="0.25">
      <c r="A41" s="22" t="s">
        <v>98</v>
      </c>
      <c r="B41" s="6" t="s">
        <v>99</v>
      </c>
      <c r="C41" s="9" t="s">
        <v>30</v>
      </c>
      <c r="D41" s="10" t="s">
        <v>100</v>
      </c>
      <c r="E41" s="11">
        <v>3</v>
      </c>
      <c r="F41" s="11">
        <v>3</v>
      </c>
      <c r="G41" s="11">
        <v>3</v>
      </c>
      <c r="H41" s="11">
        <v>3</v>
      </c>
      <c r="I41" s="11">
        <v>3</v>
      </c>
      <c r="J41" s="11">
        <v>3</v>
      </c>
      <c r="K41" s="11">
        <v>3</v>
      </c>
      <c r="L41" s="11">
        <v>3</v>
      </c>
      <c r="M41" s="11">
        <v>3</v>
      </c>
      <c r="N41" s="7" t="s">
        <v>21</v>
      </c>
      <c r="O41" s="11"/>
      <c r="P41" s="11"/>
    </row>
    <row r="42" spans="1:16" ht="18" x14ac:dyDescent="0.25">
      <c r="A42" s="6" t="s">
        <v>101</v>
      </c>
      <c r="B42" s="6" t="s">
        <v>99</v>
      </c>
      <c r="C42" s="9" t="s">
        <v>30</v>
      </c>
      <c r="D42" s="10" t="s">
        <v>72</v>
      </c>
      <c r="E42" s="31" t="s">
        <v>34</v>
      </c>
      <c r="F42" s="11">
        <v>3</v>
      </c>
      <c r="G42" s="11">
        <v>3</v>
      </c>
      <c r="H42" s="11">
        <v>3</v>
      </c>
      <c r="I42" s="11">
        <v>3</v>
      </c>
      <c r="J42" s="31" t="s">
        <v>34</v>
      </c>
      <c r="K42" s="11">
        <v>3</v>
      </c>
      <c r="L42" s="11">
        <v>3</v>
      </c>
      <c r="M42" s="11">
        <v>3</v>
      </c>
      <c r="N42" s="11">
        <v>3</v>
      </c>
      <c r="O42" s="11"/>
      <c r="P42" s="7" t="s">
        <v>21</v>
      </c>
    </row>
    <row r="43" spans="1:16" ht="17.25" customHeight="1" x14ac:dyDescent="0.25">
      <c r="A43" s="6" t="s">
        <v>102</v>
      </c>
      <c r="B43" s="6" t="s">
        <v>99</v>
      </c>
      <c r="C43" s="9" t="s">
        <v>39</v>
      </c>
      <c r="D43" s="23" t="s">
        <v>69</v>
      </c>
      <c r="E43" s="11">
        <v>3</v>
      </c>
      <c r="F43" s="11">
        <v>3</v>
      </c>
      <c r="G43" s="11">
        <v>3</v>
      </c>
      <c r="H43" s="11">
        <v>3</v>
      </c>
      <c r="I43" s="11">
        <v>3</v>
      </c>
      <c r="J43" s="11">
        <v>3</v>
      </c>
      <c r="K43" s="11">
        <v>3</v>
      </c>
      <c r="L43" s="7" t="s">
        <v>21</v>
      </c>
      <c r="M43" s="11">
        <v>3</v>
      </c>
      <c r="N43" s="11">
        <v>3</v>
      </c>
      <c r="O43" s="27"/>
      <c r="P43" s="11"/>
    </row>
    <row r="44" spans="1:16" ht="19.5" customHeight="1" x14ac:dyDescent="0.25">
      <c r="A44" s="6" t="s">
        <v>103</v>
      </c>
      <c r="B44" s="6" t="s">
        <v>99</v>
      </c>
      <c r="C44" s="9" t="s">
        <v>30</v>
      </c>
      <c r="D44" s="10" t="s">
        <v>69</v>
      </c>
      <c r="E44" s="11">
        <v>3</v>
      </c>
      <c r="F44" s="11">
        <v>3</v>
      </c>
      <c r="G44" s="11">
        <v>3</v>
      </c>
      <c r="H44" s="11">
        <v>3</v>
      </c>
      <c r="I44" s="11">
        <v>3</v>
      </c>
      <c r="J44" s="11">
        <v>3</v>
      </c>
      <c r="K44" s="11">
        <v>3</v>
      </c>
      <c r="L44" s="7" t="s">
        <v>21</v>
      </c>
      <c r="M44" s="11">
        <v>3</v>
      </c>
      <c r="N44" s="11">
        <v>3</v>
      </c>
      <c r="O44" s="11"/>
      <c r="P44" s="11"/>
    </row>
    <row r="45" spans="1:16" ht="18" x14ac:dyDescent="0.25">
      <c r="A45" s="6" t="s">
        <v>104</v>
      </c>
      <c r="B45" s="6" t="s">
        <v>99</v>
      </c>
      <c r="C45" s="9" t="s">
        <v>39</v>
      </c>
      <c r="D45" s="10" t="s">
        <v>53</v>
      </c>
      <c r="E45" s="11">
        <v>3</v>
      </c>
      <c r="F45" s="11">
        <v>3</v>
      </c>
      <c r="G45" s="11">
        <v>3</v>
      </c>
      <c r="H45" s="11">
        <v>3</v>
      </c>
      <c r="I45" s="7" t="s">
        <v>21</v>
      </c>
      <c r="J45" s="11">
        <v>3</v>
      </c>
      <c r="K45" s="11">
        <v>3</v>
      </c>
      <c r="L45" s="11">
        <v>3</v>
      </c>
      <c r="M45" s="11">
        <v>3</v>
      </c>
      <c r="N45" s="11">
        <v>3</v>
      </c>
      <c r="O45" s="11"/>
      <c r="P45" s="11"/>
    </row>
    <row r="46" spans="1:16" ht="38.25" x14ac:dyDescent="0.25">
      <c r="A46" s="21" t="s">
        <v>56</v>
      </c>
      <c r="B46" s="6" t="s">
        <v>105</v>
      </c>
      <c r="C46" s="9" t="s">
        <v>24</v>
      </c>
      <c r="D46" s="23" t="s">
        <v>20</v>
      </c>
      <c r="E46" s="33"/>
      <c r="F46" s="33"/>
      <c r="G46" s="33"/>
      <c r="H46" s="33"/>
      <c r="I46" s="11">
        <v>3</v>
      </c>
      <c r="J46" s="11">
        <v>3</v>
      </c>
      <c r="K46" s="7" t="s">
        <v>21</v>
      </c>
      <c r="L46" s="11">
        <v>3</v>
      </c>
      <c r="M46" s="11">
        <v>3</v>
      </c>
      <c r="N46" s="11"/>
      <c r="O46" s="11"/>
      <c r="P46" s="11"/>
    </row>
    <row r="47" spans="1:16" ht="18" x14ac:dyDescent="0.25">
      <c r="A47" s="22" t="s">
        <v>106</v>
      </c>
      <c r="B47" s="6" t="s">
        <v>107</v>
      </c>
      <c r="C47" s="9" t="s">
        <v>39</v>
      </c>
      <c r="D47" s="10" t="s">
        <v>40</v>
      </c>
      <c r="E47" s="11">
        <v>3</v>
      </c>
      <c r="F47" s="11">
        <v>3</v>
      </c>
      <c r="G47" s="7" t="s">
        <v>21</v>
      </c>
      <c r="H47" s="11">
        <v>3</v>
      </c>
      <c r="I47" s="11">
        <v>3</v>
      </c>
      <c r="J47" s="11">
        <v>3</v>
      </c>
      <c r="K47" s="11">
        <v>3</v>
      </c>
      <c r="L47" s="11">
        <v>3</v>
      </c>
      <c r="M47" s="11">
        <v>3</v>
      </c>
      <c r="N47" s="11">
        <v>3</v>
      </c>
      <c r="O47" s="11"/>
      <c r="P47" s="11"/>
    </row>
    <row r="48" spans="1:16" ht="18" x14ac:dyDescent="0.25">
      <c r="A48" s="22" t="s">
        <v>108</v>
      </c>
      <c r="B48" s="6" t="s">
        <v>109</v>
      </c>
      <c r="C48" s="9" t="s">
        <v>30</v>
      </c>
      <c r="D48" s="10" t="s">
        <v>50</v>
      </c>
      <c r="E48" s="11">
        <v>3</v>
      </c>
      <c r="F48" s="11">
        <v>3</v>
      </c>
      <c r="G48" s="11">
        <v>3</v>
      </c>
      <c r="H48" s="11">
        <v>3</v>
      </c>
      <c r="I48" s="11">
        <v>3</v>
      </c>
      <c r="J48" s="11">
        <v>3</v>
      </c>
      <c r="K48" s="11">
        <v>3</v>
      </c>
      <c r="L48" s="11">
        <v>3</v>
      </c>
      <c r="M48" s="7" t="s">
        <v>21</v>
      </c>
      <c r="N48" s="31" t="s">
        <v>34</v>
      </c>
      <c r="O48" s="11"/>
      <c r="P48" s="11"/>
    </row>
    <row r="49" spans="1:16" ht="18" x14ac:dyDescent="0.25">
      <c r="A49" s="22" t="s">
        <v>110</v>
      </c>
      <c r="B49" s="6" t="s">
        <v>109</v>
      </c>
      <c r="C49" s="9" t="s">
        <v>39</v>
      </c>
      <c r="D49" s="10" t="s">
        <v>111</v>
      </c>
      <c r="E49" s="11">
        <v>3</v>
      </c>
      <c r="F49" s="11">
        <v>3</v>
      </c>
      <c r="G49" s="11">
        <v>3</v>
      </c>
      <c r="H49" s="7" t="s">
        <v>21</v>
      </c>
      <c r="I49" s="11">
        <v>3</v>
      </c>
      <c r="J49" s="11">
        <v>3</v>
      </c>
      <c r="K49" s="11">
        <v>3</v>
      </c>
      <c r="L49" s="11">
        <v>3</v>
      </c>
      <c r="M49" s="11">
        <v>3</v>
      </c>
      <c r="N49" s="11">
        <v>3</v>
      </c>
      <c r="O49" s="11"/>
      <c r="P49" s="11"/>
    </row>
    <row r="50" spans="1:16" ht="20.25" customHeight="1" x14ac:dyDescent="0.25">
      <c r="A50" s="22" t="s">
        <v>112</v>
      </c>
      <c r="B50" s="6" t="s">
        <v>113</v>
      </c>
      <c r="C50" s="9" t="s">
        <v>30</v>
      </c>
      <c r="D50" s="23" t="s">
        <v>100</v>
      </c>
      <c r="E50" s="11">
        <v>3</v>
      </c>
      <c r="F50" s="11">
        <v>3</v>
      </c>
      <c r="G50" s="11">
        <v>3</v>
      </c>
      <c r="H50" s="11">
        <v>3</v>
      </c>
      <c r="I50" s="11">
        <v>3</v>
      </c>
      <c r="J50" s="11">
        <v>3</v>
      </c>
      <c r="K50" s="11">
        <v>3</v>
      </c>
      <c r="L50" s="11">
        <v>3</v>
      </c>
      <c r="M50" s="11">
        <v>3</v>
      </c>
      <c r="N50" s="7" t="s">
        <v>21</v>
      </c>
      <c r="O50" s="11"/>
      <c r="P50" s="11"/>
    </row>
    <row r="51" spans="1:16" ht="18" x14ac:dyDescent="0.25">
      <c r="A51" s="6" t="s">
        <v>114</v>
      </c>
      <c r="B51" s="6" t="s">
        <v>113</v>
      </c>
      <c r="C51" s="9" t="s">
        <v>39</v>
      </c>
      <c r="D51" s="23" t="s">
        <v>25</v>
      </c>
      <c r="E51" s="11">
        <v>3</v>
      </c>
      <c r="F51" s="11">
        <v>3</v>
      </c>
      <c r="G51" s="11">
        <v>3</v>
      </c>
      <c r="H51" s="11">
        <v>3</v>
      </c>
      <c r="I51" s="11">
        <v>3</v>
      </c>
      <c r="J51" s="11">
        <v>3</v>
      </c>
      <c r="K51" s="7" t="s">
        <v>21</v>
      </c>
      <c r="L51" s="11">
        <v>3</v>
      </c>
      <c r="M51" s="11">
        <v>3</v>
      </c>
      <c r="N51" s="11">
        <v>3</v>
      </c>
      <c r="O51" s="11"/>
      <c r="P51" s="11"/>
    </row>
    <row r="52" spans="1:16" ht="18" x14ac:dyDescent="0.25">
      <c r="A52" s="21" t="s">
        <v>115</v>
      </c>
      <c r="B52" s="6" t="s">
        <v>116</v>
      </c>
      <c r="C52" s="9" t="s">
        <v>24</v>
      </c>
      <c r="D52" s="23" t="s">
        <v>87</v>
      </c>
      <c r="E52" s="7" t="s">
        <v>21</v>
      </c>
      <c r="F52" s="11">
        <v>3</v>
      </c>
      <c r="G52" s="11">
        <v>3</v>
      </c>
      <c r="H52" s="11">
        <v>3</v>
      </c>
      <c r="I52" s="11">
        <v>3</v>
      </c>
      <c r="J52" s="11">
        <v>3</v>
      </c>
      <c r="K52" s="11">
        <v>3</v>
      </c>
      <c r="L52" s="11">
        <v>3</v>
      </c>
      <c r="M52" s="11">
        <v>3</v>
      </c>
      <c r="N52" s="11"/>
      <c r="O52" s="11"/>
      <c r="P52" s="11"/>
    </row>
    <row r="53" spans="1:16" ht="18" x14ac:dyDescent="0.25">
      <c r="A53" s="6" t="s">
        <v>117</v>
      </c>
      <c r="B53" s="6" t="s">
        <v>116</v>
      </c>
      <c r="C53" s="9" t="s">
        <v>24</v>
      </c>
      <c r="D53" s="10" t="s">
        <v>87</v>
      </c>
      <c r="E53" s="7" t="s">
        <v>21</v>
      </c>
      <c r="F53" s="31" t="s">
        <v>34</v>
      </c>
      <c r="G53" s="11">
        <v>3</v>
      </c>
      <c r="H53" s="11">
        <v>3</v>
      </c>
      <c r="I53" s="11">
        <v>3</v>
      </c>
      <c r="J53" s="11">
        <v>3</v>
      </c>
      <c r="K53" s="11">
        <v>3</v>
      </c>
      <c r="L53" s="11">
        <v>3</v>
      </c>
      <c r="M53" s="11">
        <v>3</v>
      </c>
      <c r="N53" s="11"/>
      <c r="O53" s="11"/>
      <c r="P53" s="11"/>
    </row>
    <row r="54" spans="1:16" ht="25.5" x14ac:dyDescent="0.25">
      <c r="A54" s="6" t="s">
        <v>118</v>
      </c>
      <c r="B54" s="6" t="s">
        <v>119</v>
      </c>
      <c r="C54" s="9" t="s">
        <v>24</v>
      </c>
      <c r="D54" s="20" t="s">
        <v>120</v>
      </c>
      <c r="E54" s="11">
        <v>3</v>
      </c>
      <c r="F54" s="11">
        <v>3</v>
      </c>
      <c r="G54" s="11">
        <v>3</v>
      </c>
      <c r="H54" s="7" t="s">
        <v>21</v>
      </c>
      <c r="I54" s="11">
        <v>3</v>
      </c>
      <c r="J54" s="7" t="s">
        <v>21</v>
      </c>
      <c r="K54" s="11">
        <v>3</v>
      </c>
      <c r="L54" s="11">
        <v>3</v>
      </c>
      <c r="M54" s="11">
        <v>3</v>
      </c>
      <c r="N54" s="11"/>
      <c r="O54" s="11"/>
      <c r="P54" s="11"/>
    </row>
    <row r="55" spans="1:16" ht="22.5" customHeight="1" x14ac:dyDescent="0.25">
      <c r="A55" s="6" t="s">
        <v>121</v>
      </c>
      <c r="B55" s="6" t="s">
        <v>119</v>
      </c>
      <c r="C55" s="9" t="s">
        <v>39</v>
      </c>
      <c r="D55" s="10" t="s">
        <v>40</v>
      </c>
      <c r="E55" s="11">
        <v>3</v>
      </c>
      <c r="F55" s="11">
        <v>3</v>
      </c>
      <c r="G55" s="7" t="s">
        <v>21</v>
      </c>
      <c r="H55" s="11">
        <v>3</v>
      </c>
      <c r="I55" s="11">
        <v>3</v>
      </c>
      <c r="J55" s="11">
        <v>3</v>
      </c>
      <c r="K55" s="11">
        <v>3</v>
      </c>
      <c r="L55" s="11">
        <v>3</v>
      </c>
      <c r="M55" s="11">
        <v>3</v>
      </c>
      <c r="N55" s="11">
        <v>3</v>
      </c>
      <c r="O55" s="11"/>
      <c r="P55" s="11"/>
    </row>
    <row r="56" spans="1:16" ht="48" x14ac:dyDescent="0.25">
      <c r="A56" s="6" t="s">
        <v>122</v>
      </c>
      <c r="B56" s="39" t="s">
        <v>123</v>
      </c>
      <c r="C56" s="9" t="s">
        <v>24</v>
      </c>
      <c r="D56" s="10" t="s">
        <v>45</v>
      </c>
      <c r="E56" s="11">
        <v>3</v>
      </c>
      <c r="F56" s="11">
        <v>3</v>
      </c>
      <c r="G56" s="11">
        <v>3</v>
      </c>
      <c r="H56" s="7" t="s">
        <v>21</v>
      </c>
      <c r="I56" s="11">
        <v>3</v>
      </c>
      <c r="J56" s="11">
        <v>3</v>
      </c>
      <c r="K56" s="11">
        <v>3</v>
      </c>
      <c r="L56" s="11">
        <v>3</v>
      </c>
      <c r="M56" s="34" t="s">
        <v>58</v>
      </c>
      <c r="N56" s="33"/>
      <c r="O56" s="33"/>
      <c r="P56" s="33"/>
    </row>
    <row r="57" spans="1:16" ht="48" x14ac:dyDescent="0.25">
      <c r="A57" s="6" t="s">
        <v>124</v>
      </c>
      <c r="B57" s="39" t="s">
        <v>125</v>
      </c>
      <c r="C57" s="9" t="s">
        <v>24</v>
      </c>
      <c r="D57" s="10" t="s">
        <v>45</v>
      </c>
      <c r="E57" s="11">
        <v>3</v>
      </c>
      <c r="F57" s="11">
        <v>3</v>
      </c>
      <c r="G57" s="11">
        <v>3</v>
      </c>
      <c r="H57" s="7" t="s">
        <v>21</v>
      </c>
      <c r="I57" s="11">
        <v>3</v>
      </c>
      <c r="J57" s="11">
        <v>3</v>
      </c>
      <c r="K57" s="11">
        <v>3</v>
      </c>
      <c r="L57" s="11">
        <v>3</v>
      </c>
      <c r="M57" s="34" t="s">
        <v>58</v>
      </c>
      <c r="N57" s="33"/>
      <c r="O57" s="33"/>
      <c r="P57" s="33"/>
    </row>
    <row r="58" spans="1:16" ht="20.25" customHeight="1" x14ac:dyDescent="0.25">
      <c r="A58" s="22" t="s">
        <v>126</v>
      </c>
      <c r="B58" s="6" t="s">
        <v>119</v>
      </c>
      <c r="C58" s="9" t="s">
        <v>39</v>
      </c>
      <c r="D58" s="10" t="s">
        <v>72</v>
      </c>
      <c r="E58" s="11">
        <v>3</v>
      </c>
      <c r="F58" s="11">
        <v>3</v>
      </c>
      <c r="G58" s="11">
        <v>3</v>
      </c>
      <c r="H58" s="11">
        <v>3</v>
      </c>
      <c r="I58" s="11">
        <v>3</v>
      </c>
      <c r="J58" s="11">
        <v>3</v>
      </c>
      <c r="K58" s="11">
        <v>3</v>
      </c>
      <c r="L58" s="11">
        <v>3</v>
      </c>
      <c r="M58" s="11">
        <v>3</v>
      </c>
      <c r="N58" s="11">
        <v>3</v>
      </c>
      <c r="O58" s="11"/>
      <c r="P58" s="7" t="s">
        <v>21</v>
      </c>
    </row>
    <row r="59" spans="1:16" ht="18" x14ac:dyDescent="0.25">
      <c r="A59" s="22" t="s">
        <v>127</v>
      </c>
      <c r="B59" s="6" t="s">
        <v>119</v>
      </c>
      <c r="C59" s="9" t="s">
        <v>19</v>
      </c>
      <c r="D59" s="23" t="s">
        <v>20</v>
      </c>
      <c r="E59" s="11">
        <v>3</v>
      </c>
      <c r="F59" s="11">
        <v>3</v>
      </c>
      <c r="G59" s="11">
        <v>3</v>
      </c>
      <c r="H59" s="11">
        <v>3</v>
      </c>
      <c r="I59" s="11">
        <v>3</v>
      </c>
      <c r="J59" s="7" t="s">
        <v>21</v>
      </c>
      <c r="K59" s="11">
        <v>3</v>
      </c>
      <c r="L59" s="11">
        <v>3</v>
      </c>
      <c r="M59" s="11">
        <v>3</v>
      </c>
      <c r="N59" s="11">
        <v>3</v>
      </c>
      <c r="O59" s="11"/>
      <c r="P59" s="11"/>
    </row>
    <row r="60" spans="1:16" ht="18" x14ac:dyDescent="0.25">
      <c r="A60" s="5" t="s">
        <v>128</v>
      </c>
      <c r="B60" s="6" t="s">
        <v>119</v>
      </c>
      <c r="C60" s="9" t="s">
        <v>39</v>
      </c>
      <c r="D60" s="23" t="s">
        <v>100</v>
      </c>
      <c r="E60" s="31" t="s">
        <v>34</v>
      </c>
      <c r="F60" s="11">
        <v>3</v>
      </c>
      <c r="G60" s="11">
        <v>3</v>
      </c>
      <c r="H60" s="11">
        <v>3</v>
      </c>
      <c r="I60" s="11">
        <v>3</v>
      </c>
      <c r="J60" s="11">
        <v>3</v>
      </c>
      <c r="K60" s="7" t="s">
        <v>21</v>
      </c>
      <c r="L60" s="11">
        <v>3</v>
      </c>
      <c r="M60" s="11">
        <v>3</v>
      </c>
      <c r="N60" s="11">
        <v>3</v>
      </c>
      <c r="O60" s="11"/>
      <c r="P60" s="11"/>
    </row>
    <row r="61" spans="1:16" ht="19.5" customHeight="1" x14ac:dyDescent="0.25">
      <c r="A61" s="6" t="s">
        <v>129</v>
      </c>
      <c r="B61" s="6" t="s">
        <v>119</v>
      </c>
      <c r="C61" s="9" t="s">
        <v>24</v>
      </c>
      <c r="D61" s="10" t="s">
        <v>69</v>
      </c>
      <c r="E61" s="11">
        <v>3</v>
      </c>
      <c r="F61" s="11">
        <v>3</v>
      </c>
      <c r="G61" s="11">
        <v>3</v>
      </c>
      <c r="H61" s="11">
        <v>3</v>
      </c>
      <c r="I61" s="11">
        <v>3</v>
      </c>
      <c r="J61" s="11">
        <v>3</v>
      </c>
      <c r="K61" s="11">
        <v>3</v>
      </c>
      <c r="L61" s="7" t="s">
        <v>21</v>
      </c>
      <c r="M61" s="11">
        <v>3</v>
      </c>
      <c r="N61" s="11"/>
      <c r="O61" s="11"/>
      <c r="P61" s="11"/>
    </row>
    <row r="62" spans="1:16" ht="18.75" customHeight="1" x14ac:dyDescent="0.25">
      <c r="A62" s="6" t="s">
        <v>130</v>
      </c>
      <c r="B62" s="6" t="s">
        <v>119</v>
      </c>
      <c r="C62" s="9" t="s">
        <v>39</v>
      </c>
      <c r="D62" s="10" t="s">
        <v>31</v>
      </c>
      <c r="E62" s="11">
        <v>3</v>
      </c>
      <c r="F62" s="11">
        <v>3</v>
      </c>
      <c r="G62" s="11">
        <v>3</v>
      </c>
      <c r="H62" s="11">
        <v>3</v>
      </c>
      <c r="I62" s="11">
        <v>3</v>
      </c>
      <c r="J62" s="11">
        <v>3</v>
      </c>
      <c r="K62" s="11">
        <v>3</v>
      </c>
      <c r="L62" s="11">
        <v>3</v>
      </c>
      <c r="M62" s="11">
        <v>3</v>
      </c>
      <c r="N62" s="11">
        <v>3</v>
      </c>
      <c r="O62" s="7" t="s">
        <v>21</v>
      </c>
      <c r="P62" s="11"/>
    </row>
    <row r="63" spans="1:16" ht="18.75" customHeight="1" x14ac:dyDescent="0.25">
      <c r="A63" s="6" t="s">
        <v>131</v>
      </c>
      <c r="B63" s="6" t="s">
        <v>132</v>
      </c>
      <c r="C63" s="9" t="s">
        <v>30</v>
      </c>
      <c r="D63" s="10" t="s">
        <v>95</v>
      </c>
      <c r="E63" s="11">
        <v>3</v>
      </c>
      <c r="F63" s="11">
        <v>3</v>
      </c>
      <c r="G63" s="11">
        <v>3</v>
      </c>
      <c r="H63" s="11">
        <v>3</v>
      </c>
      <c r="I63" s="7" t="s">
        <v>21</v>
      </c>
      <c r="J63" s="11">
        <v>3</v>
      </c>
      <c r="K63" s="11">
        <v>3</v>
      </c>
      <c r="L63" s="11">
        <v>3</v>
      </c>
      <c r="M63" s="11">
        <v>3</v>
      </c>
      <c r="N63" s="11">
        <v>3</v>
      </c>
      <c r="O63" s="11"/>
      <c r="P63" s="11"/>
    </row>
    <row r="64" spans="1:16" ht="18" x14ac:dyDescent="0.25">
      <c r="A64" s="22" t="s">
        <v>133</v>
      </c>
      <c r="B64" s="3" t="s">
        <v>134</v>
      </c>
      <c r="C64" s="9" t="s">
        <v>24</v>
      </c>
      <c r="D64" s="10" t="s">
        <v>50</v>
      </c>
      <c r="E64" s="11">
        <v>3</v>
      </c>
      <c r="F64" s="11">
        <v>3</v>
      </c>
      <c r="G64" s="11">
        <v>3</v>
      </c>
      <c r="H64" s="11">
        <v>3</v>
      </c>
      <c r="I64" s="11">
        <v>3</v>
      </c>
      <c r="J64" s="31" t="s">
        <v>34</v>
      </c>
      <c r="K64" s="31" t="s">
        <v>34</v>
      </c>
      <c r="L64" s="11">
        <v>3</v>
      </c>
      <c r="M64" s="7" t="s">
        <v>21</v>
      </c>
      <c r="N64" s="11"/>
      <c r="O64" s="11"/>
      <c r="P64" s="11"/>
    </row>
    <row r="65" spans="1:16" ht="18" x14ac:dyDescent="0.25">
      <c r="A65" s="22" t="s">
        <v>135</v>
      </c>
      <c r="B65" s="3" t="s">
        <v>65</v>
      </c>
      <c r="C65" s="9" t="s">
        <v>30</v>
      </c>
      <c r="D65" s="23" t="s">
        <v>45</v>
      </c>
      <c r="E65" s="11">
        <v>3</v>
      </c>
      <c r="F65" s="11">
        <v>3</v>
      </c>
      <c r="G65" s="11">
        <v>3</v>
      </c>
      <c r="H65" s="7" t="s">
        <v>21</v>
      </c>
      <c r="I65" s="11">
        <v>3</v>
      </c>
      <c r="J65" s="11">
        <v>3</v>
      </c>
      <c r="K65" s="24"/>
      <c r="L65" s="11">
        <v>3</v>
      </c>
      <c r="M65" s="11">
        <v>3</v>
      </c>
      <c r="N65" s="31" t="s">
        <v>34</v>
      </c>
      <c r="O65" s="11"/>
      <c r="P65" s="11"/>
    </row>
    <row r="66" spans="1:16" ht="18" x14ac:dyDescent="0.25">
      <c r="A66" s="22" t="s">
        <v>136</v>
      </c>
      <c r="B66" s="3" t="s">
        <v>65</v>
      </c>
      <c r="C66" s="9" t="s">
        <v>30</v>
      </c>
      <c r="D66" s="10" t="s">
        <v>40</v>
      </c>
      <c r="E66" s="11">
        <v>3</v>
      </c>
      <c r="F66" s="11">
        <v>3</v>
      </c>
      <c r="G66" s="7" t="s">
        <v>21</v>
      </c>
      <c r="H66" s="11">
        <v>3</v>
      </c>
      <c r="I66" s="11">
        <v>3</v>
      </c>
      <c r="J66" s="11">
        <v>3</v>
      </c>
      <c r="K66" s="11">
        <v>3</v>
      </c>
      <c r="L66" s="11">
        <v>3</v>
      </c>
      <c r="M66" s="11">
        <v>3</v>
      </c>
      <c r="N66" s="11">
        <v>3</v>
      </c>
      <c r="O66" s="11"/>
      <c r="P66" s="11"/>
    </row>
    <row r="67" spans="1:16" ht="18" x14ac:dyDescent="0.25">
      <c r="A67" s="5" t="s">
        <v>137</v>
      </c>
      <c r="B67" s="5" t="s">
        <v>138</v>
      </c>
      <c r="C67" s="9" t="s">
        <v>30</v>
      </c>
      <c r="D67" s="10" t="s">
        <v>20</v>
      </c>
      <c r="E67" s="11">
        <v>3</v>
      </c>
      <c r="F67" s="11">
        <v>3</v>
      </c>
      <c r="G67" s="11">
        <v>3</v>
      </c>
      <c r="H67" s="11">
        <v>3</v>
      </c>
      <c r="I67" s="11">
        <v>3</v>
      </c>
      <c r="J67" s="7" t="s">
        <v>21</v>
      </c>
      <c r="K67" s="11">
        <v>3</v>
      </c>
      <c r="L67" s="11">
        <v>3</v>
      </c>
      <c r="M67" s="11">
        <v>3</v>
      </c>
      <c r="N67" s="11">
        <v>3</v>
      </c>
      <c r="O67" s="11"/>
      <c r="P67" s="11"/>
    </row>
    <row r="68" spans="1:16" ht="18" x14ac:dyDescent="0.25">
      <c r="A68" s="5" t="s">
        <v>139</v>
      </c>
      <c r="B68" s="5" t="s">
        <v>140</v>
      </c>
      <c r="C68" s="9" t="s">
        <v>19</v>
      </c>
      <c r="D68" s="10" t="s">
        <v>53</v>
      </c>
      <c r="E68" s="11">
        <v>3</v>
      </c>
      <c r="F68" s="11">
        <v>3</v>
      </c>
      <c r="G68" s="11">
        <v>3</v>
      </c>
      <c r="H68" s="11">
        <v>3</v>
      </c>
      <c r="I68" s="7" t="s">
        <v>21</v>
      </c>
      <c r="J68" s="11">
        <v>3</v>
      </c>
      <c r="K68" s="11">
        <v>3</v>
      </c>
      <c r="L68" s="11">
        <v>3</v>
      </c>
      <c r="M68" s="11">
        <v>3</v>
      </c>
      <c r="N68" s="11">
        <v>3</v>
      </c>
      <c r="O68" s="11"/>
      <c r="P68" s="11"/>
    </row>
    <row r="69" spans="1:16" ht="38.25" x14ac:dyDescent="0.25">
      <c r="A69" s="5" t="s">
        <v>141</v>
      </c>
      <c r="B69" s="5" t="s">
        <v>140</v>
      </c>
      <c r="C69" s="9" t="s">
        <v>30</v>
      </c>
      <c r="D69" s="10" t="s">
        <v>87</v>
      </c>
      <c r="E69" s="7" t="s">
        <v>21</v>
      </c>
      <c r="F69" s="11">
        <v>3</v>
      </c>
      <c r="G69" s="11">
        <v>3</v>
      </c>
      <c r="H69" s="11">
        <v>3</v>
      </c>
      <c r="I69" s="11">
        <v>3</v>
      </c>
      <c r="J69" s="11">
        <v>3</v>
      </c>
      <c r="K69" s="11">
        <v>3</v>
      </c>
      <c r="L69" s="11">
        <v>3</v>
      </c>
      <c r="M69" s="11">
        <v>3</v>
      </c>
      <c r="N69" s="11">
        <v>3</v>
      </c>
      <c r="O69" s="11"/>
      <c r="P69" s="11"/>
    </row>
    <row r="70" spans="1:16" ht="21" customHeight="1" x14ac:dyDescent="0.25">
      <c r="A70" s="5" t="s">
        <v>142</v>
      </c>
      <c r="B70" s="5" t="s">
        <v>140</v>
      </c>
      <c r="C70" s="9" t="s">
        <v>24</v>
      </c>
      <c r="D70" s="23" t="s">
        <v>25</v>
      </c>
      <c r="E70" s="11">
        <v>3</v>
      </c>
      <c r="F70" s="11">
        <v>3</v>
      </c>
      <c r="G70" s="11">
        <v>3</v>
      </c>
      <c r="H70" s="11">
        <v>3</v>
      </c>
      <c r="I70" s="11">
        <v>3</v>
      </c>
      <c r="J70" s="11">
        <v>3</v>
      </c>
      <c r="K70" s="7" t="s">
        <v>21</v>
      </c>
      <c r="L70" s="11">
        <v>3</v>
      </c>
      <c r="M70" s="11">
        <v>3</v>
      </c>
      <c r="N70" s="11"/>
      <c r="O70" s="11"/>
      <c r="P70" s="11"/>
    </row>
    <row r="71" spans="1:16" ht="25.5" x14ac:dyDescent="0.25">
      <c r="A71" s="5" t="s">
        <v>143</v>
      </c>
      <c r="B71" s="5" t="s">
        <v>140</v>
      </c>
      <c r="C71" s="9" t="s">
        <v>30</v>
      </c>
      <c r="D71" s="10" t="s">
        <v>87</v>
      </c>
      <c r="E71" s="7" t="s">
        <v>21</v>
      </c>
      <c r="F71" s="11">
        <v>3</v>
      </c>
      <c r="G71" s="11">
        <v>3</v>
      </c>
      <c r="H71" s="11">
        <v>3</v>
      </c>
      <c r="I71" s="11"/>
      <c r="J71" s="11">
        <v>3</v>
      </c>
      <c r="K71" s="11">
        <v>3</v>
      </c>
      <c r="L71" s="11">
        <v>3</v>
      </c>
      <c r="M71" s="11">
        <v>3</v>
      </c>
      <c r="N71" s="11">
        <v>3</v>
      </c>
      <c r="O71" s="11"/>
      <c r="P71" s="11"/>
    </row>
    <row r="72" spans="1:16" ht="18" x14ac:dyDescent="0.25">
      <c r="A72" s="5" t="s">
        <v>144</v>
      </c>
      <c r="B72" s="5" t="s">
        <v>140</v>
      </c>
      <c r="C72" s="9" t="s">
        <v>24</v>
      </c>
      <c r="D72" s="23" t="s">
        <v>53</v>
      </c>
      <c r="E72" s="11">
        <v>3</v>
      </c>
      <c r="F72" s="31" t="s">
        <v>34</v>
      </c>
      <c r="G72" s="11">
        <v>3</v>
      </c>
      <c r="H72" s="11">
        <v>3</v>
      </c>
      <c r="I72" s="7" t="s">
        <v>21</v>
      </c>
      <c r="J72" s="11">
        <v>3</v>
      </c>
      <c r="K72" s="11">
        <v>3</v>
      </c>
      <c r="L72" s="11">
        <v>3</v>
      </c>
      <c r="M72" s="31" t="s">
        <v>34</v>
      </c>
      <c r="N72" s="11"/>
      <c r="O72" s="11"/>
      <c r="P72" s="11"/>
    </row>
    <row r="73" spans="1:16" ht="18" x14ac:dyDescent="0.25">
      <c r="A73" s="5" t="s">
        <v>145</v>
      </c>
      <c r="B73" s="5" t="s">
        <v>140</v>
      </c>
      <c r="C73" s="9" t="s">
        <v>39</v>
      </c>
      <c r="D73" s="10" t="s">
        <v>146</v>
      </c>
      <c r="E73" s="11">
        <v>3</v>
      </c>
      <c r="F73" s="11">
        <v>3</v>
      </c>
      <c r="G73" s="7" t="s">
        <v>21</v>
      </c>
      <c r="H73" s="11">
        <v>3</v>
      </c>
      <c r="I73" s="11">
        <v>3</v>
      </c>
      <c r="J73" s="11">
        <v>3</v>
      </c>
      <c r="K73" s="11">
        <v>3</v>
      </c>
      <c r="L73" s="11">
        <v>3</v>
      </c>
      <c r="M73" s="11">
        <v>3</v>
      </c>
      <c r="N73" s="11">
        <v>3</v>
      </c>
      <c r="O73" s="11"/>
      <c r="P73" s="11"/>
    </row>
    <row r="74" spans="1:16" ht="24" customHeight="1" x14ac:dyDescent="0.25">
      <c r="A74" s="5" t="s">
        <v>147</v>
      </c>
      <c r="B74" s="5" t="s">
        <v>140</v>
      </c>
      <c r="C74" s="9" t="s">
        <v>19</v>
      </c>
      <c r="D74" s="10" t="s">
        <v>146</v>
      </c>
      <c r="E74" s="11">
        <v>3</v>
      </c>
      <c r="F74" s="11">
        <v>3</v>
      </c>
      <c r="G74" s="7" t="s">
        <v>21</v>
      </c>
      <c r="H74" s="11">
        <v>3</v>
      </c>
      <c r="I74" s="11">
        <v>3</v>
      </c>
      <c r="J74" s="11">
        <v>3</v>
      </c>
      <c r="K74" s="11">
        <v>3</v>
      </c>
      <c r="L74" s="11">
        <v>3</v>
      </c>
      <c r="M74" s="11">
        <v>3</v>
      </c>
      <c r="N74" s="11">
        <v>3</v>
      </c>
      <c r="O74" s="11"/>
      <c r="P74" s="11"/>
    </row>
    <row r="75" spans="1:16" ht="24" customHeight="1" x14ac:dyDescent="0.25">
      <c r="A75" s="5" t="s">
        <v>148</v>
      </c>
      <c r="B75" s="5" t="s">
        <v>149</v>
      </c>
      <c r="C75" s="9" t="s">
        <v>19</v>
      </c>
      <c r="D75" s="23" t="s">
        <v>25</v>
      </c>
      <c r="E75" s="24"/>
      <c r="F75" s="24" t="s">
        <v>150</v>
      </c>
      <c r="G75" s="24"/>
      <c r="H75" s="24"/>
      <c r="I75" s="24"/>
      <c r="J75" s="24"/>
      <c r="K75" s="29" t="s">
        <v>21</v>
      </c>
      <c r="L75" s="33"/>
      <c r="M75" s="33"/>
      <c r="N75" s="33"/>
      <c r="O75" s="33"/>
      <c r="P75" s="33"/>
    </row>
    <row r="76" spans="1:16" ht="24" customHeight="1" x14ac:dyDescent="0.25">
      <c r="A76" s="6" t="s">
        <v>151</v>
      </c>
      <c r="B76" s="6" t="s">
        <v>152</v>
      </c>
      <c r="C76" s="9" t="s">
        <v>24</v>
      </c>
      <c r="D76" s="10" t="s">
        <v>42</v>
      </c>
      <c r="E76" s="11">
        <v>3</v>
      </c>
      <c r="F76" s="7" t="s">
        <v>21</v>
      </c>
      <c r="G76" s="11">
        <v>3</v>
      </c>
      <c r="H76" s="11">
        <v>3</v>
      </c>
      <c r="I76" s="11">
        <v>3</v>
      </c>
      <c r="J76" s="11">
        <v>3</v>
      </c>
      <c r="K76" s="11">
        <v>3</v>
      </c>
      <c r="L76" s="11">
        <v>3</v>
      </c>
      <c r="M76" s="11">
        <v>3</v>
      </c>
      <c r="N76" s="11"/>
      <c r="O76" s="11"/>
      <c r="P76" s="11"/>
    </row>
    <row r="77" spans="1:16" ht="18" x14ac:dyDescent="0.25">
      <c r="A77" s="6" t="s">
        <v>153</v>
      </c>
      <c r="B77" s="6" t="s">
        <v>152</v>
      </c>
      <c r="C77" s="9" t="s">
        <v>19</v>
      </c>
      <c r="D77" s="10" t="s">
        <v>40</v>
      </c>
      <c r="E77" s="11"/>
      <c r="F77" s="11">
        <v>3</v>
      </c>
      <c r="G77" s="7" t="s">
        <v>21</v>
      </c>
      <c r="H77" s="11">
        <v>3</v>
      </c>
      <c r="I77" s="11">
        <v>3</v>
      </c>
      <c r="J77" s="11">
        <v>3</v>
      </c>
      <c r="K77" s="11">
        <v>3</v>
      </c>
      <c r="L77" s="11">
        <v>3</v>
      </c>
      <c r="M77" s="11">
        <v>3</v>
      </c>
      <c r="N77" s="11">
        <v>3</v>
      </c>
      <c r="O77" s="11"/>
      <c r="P77" s="11"/>
    </row>
    <row r="78" spans="1:16" ht="18" x14ac:dyDescent="0.25">
      <c r="A78" s="6" t="s">
        <v>154</v>
      </c>
      <c r="B78" s="6" t="s">
        <v>152</v>
      </c>
      <c r="C78" s="9" t="s">
        <v>39</v>
      </c>
      <c r="D78" s="23" t="s">
        <v>53</v>
      </c>
      <c r="E78" s="11">
        <v>3</v>
      </c>
      <c r="F78" s="11">
        <v>3</v>
      </c>
      <c r="G78" s="11">
        <v>3</v>
      </c>
      <c r="H78" s="11">
        <v>3</v>
      </c>
      <c r="I78" s="7" t="s">
        <v>21</v>
      </c>
      <c r="J78" s="11">
        <v>3</v>
      </c>
      <c r="K78" s="11">
        <v>3</v>
      </c>
      <c r="L78" s="11">
        <v>3</v>
      </c>
      <c r="M78" s="11">
        <v>3</v>
      </c>
      <c r="N78" s="11">
        <v>3</v>
      </c>
      <c r="O78" s="11"/>
      <c r="P78" s="11"/>
    </row>
    <row r="79" spans="1:16" ht="18" x14ac:dyDescent="0.25">
      <c r="A79" s="21" t="s">
        <v>155</v>
      </c>
      <c r="B79" s="6" t="s">
        <v>156</v>
      </c>
      <c r="C79" s="9" t="s">
        <v>30</v>
      </c>
      <c r="D79" s="10" t="s">
        <v>42</v>
      </c>
      <c r="E79" s="24"/>
      <c r="F79" s="29" t="s">
        <v>21</v>
      </c>
      <c r="G79" s="24" t="s">
        <v>157</v>
      </c>
      <c r="H79" s="25"/>
      <c r="I79" s="25"/>
      <c r="J79" s="11">
        <v>3</v>
      </c>
      <c r="K79" s="11">
        <v>3</v>
      </c>
      <c r="L79" s="11">
        <v>3</v>
      </c>
      <c r="M79" s="11">
        <v>3</v>
      </c>
      <c r="N79" s="11">
        <v>3</v>
      </c>
      <c r="O79" s="36"/>
      <c r="P79" s="36"/>
    </row>
    <row r="80" spans="1:16" ht="76.5" x14ac:dyDescent="0.25">
      <c r="A80" s="6" t="s">
        <v>158</v>
      </c>
      <c r="B80" s="6" t="s">
        <v>159</v>
      </c>
      <c r="C80" s="9" t="s">
        <v>30</v>
      </c>
      <c r="D80" s="10" t="s">
        <v>20</v>
      </c>
      <c r="E80" s="11">
        <v>3</v>
      </c>
      <c r="F80" s="11">
        <v>3</v>
      </c>
      <c r="G80" s="11">
        <v>3</v>
      </c>
      <c r="H80" s="11">
        <v>3</v>
      </c>
      <c r="I80" s="7" t="s">
        <v>21</v>
      </c>
      <c r="J80" s="24" t="s">
        <v>58</v>
      </c>
      <c r="K80" s="24"/>
      <c r="L80" s="24"/>
      <c r="M80" s="24"/>
      <c r="N80" s="11">
        <v>3</v>
      </c>
      <c r="O80" s="37"/>
      <c r="P80" s="37"/>
    </row>
    <row r="81" spans="1:16" ht="18" x14ac:dyDescent="0.25">
      <c r="A81" s="6" t="s">
        <v>160</v>
      </c>
      <c r="B81" s="6" t="s">
        <v>156</v>
      </c>
      <c r="C81" s="9" t="s">
        <v>30</v>
      </c>
      <c r="D81" s="23" t="s">
        <v>53</v>
      </c>
      <c r="E81" s="11">
        <v>3</v>
      </c>
      <c r="F81" s="11">
        <v>3</v>
      </c>
      <c r="G81" s="11">
        <v>3</v>
      </c>
      <c r="H81" s="11">
        <v>3</v>
      </c>
      <c r="I81" s="7" t="s">
        <v>21</v>
      </c>
      <c r="J81" s="11">
        <v>3</v>
      </c>
      <c r="K81" s="11">
        <v>3</v>
      </c>
      <c r="L81" s="11">
        <v>3</v>
      </c>
      <c r="M81" s="11">
        <v>3</v>
      </c>
      <c r="N81" s="11">
        <v>3</v>
      </c>
      <c r="O81" s="11"/>
      <c r="P81" s="11"/>
    </row>
    <row r="82" spans="1:16" ht="89.25" x14ac:dyDescent="0.25">
      <c r="A82" s="6" t="s">
        <v>161</v>
      </c>
      <c r="B82" s="6" t="s">
        <v>162</v>
      </c>
      <c r="C82" s="9" t="s">
        <v>30</v>
      </c>
      <c r="D82" s="21" t="s">
        <v>163</v>
      </c>
      <c r="E82" s="11">
        <v>3</v>
      </c>
      <c r="F82" s="11">
        <v>3</v>
      </c>
      <c r="G82" s="11">
        <v>3</v>
      </c>
      <c r="H82" s="11">
        <v>3</v>
      </c>
      <c r="I82" s="11">
        <v>3</v>
      </c>
      <c r="J82" s="34" t="s">
        <v>58</v>
      </c>
      <c r="K82" s="33"/>
      <c r="L82" s="33"/>
      <c r="M82" s="33"/>
      <c r="N82" s="11">
        <v>3</v>
      </c>
      <c r="O82" s="7" t="s">
        <v>21</v>
      </c>
      <c r="P82" s="27"/>
    </row>
    <row r="83" spans="1:16" ht="18" x14ac:dyDescent="0.25">
      <c r="A83" s="6" t="s">
        <v>164</v>
      </c>
      <c r="B83" s="6" t="s">
        <v>165</v>
      </c>
      <c r="C83" s="9" t="s">
        <v>39</v>
      </c>
      <c r="D83" s="23" t="s">
        <v>72</v>
      </c>
      <c r="E83" s="11">
        <v>3</v>
      </c>
      <c r="F83" s="11">
        <v>3</v>
      </c>
      <c r="G83" s="11">
        <v>3</v>
      </c>
      <c r="H83" s="11">
        <v>3</v>
      </c>
      <c r="I83" s="11">
        <v>3</v>
      </c>
      <c r="J83" s="11">
        <v>3</v>
      </c>
      <c r="K83" s="11">
        <v>3</v>
      </c>
      <c r="L83" s="11">
        <v>3</v>
      </c>
      <c r="M83" s="11">
        <v>3</v>
      </c>
      <c r="N83" s="11">
        <v>3</v>
      </c>
      <c r="O83" s="11"/>
      <c r="P83" s="7" t="s">
        <v>21</v>
      </c>
    </row>
    <row r="84" spans="1:16" ht="18" x14ac:dyDescent="0.25">
      <c r="A84" s="6" t="s">
        <v>166</v>
      </c>
      <c r="B84" s="6" t="s">
        <v>165</v>
      </c>
      <c r="C84" s="9" t="s">
        <v>39</v>
      </c>
      <c r="D84" s="10" t="s">
        <v>87</v>
      </c>
      <c r="E84" s="7" t="s">
        <v>21</v>
      </c>
      <c r="F84" s="11">
        <v>3</v>
      </c>
      <c r="G84" s="11">
        <v>3</v>
      </c>
      <c r="H84" s="11">
        <v>3</v>
      </c>
      <c r="I84" s="11">
        <v>3</v>
      </c>
      <c r="J84" s="11">
        <v>3</v>
      </c>
      <c r="K84" s="11">
        <v>3</v>
      </c>
      <c r="L84" s="11">
        <v>3</v>
      </c>
      <c r="M84" s="11">
        <v>3</v>
      </c>
      <c r="N84" s="11">
        <v>3</v>
      </c>
      <c r="O84" s="11"/>
      <c r="P84" s="7"/>
    </row>
    <row r="85" spans="1:16" ht="18" x14ac:dyDescent="0.25">
      <c r="A85" s="6" t="s">
        <v>167</v>
      </c>
      <c r="B85" s="6" t="s">
        <v>165</v>
      </c>
      <c r="C85" s="9" t="s">
        <v>24</v>
      </c>
      <c r="D85" s="10" t="s">
        <v>25</v>
      </c>
      <c r="E85" s="11">
        <v>3</v>
      </c>
      <c r="F85" s="34" t="s">
        <v>58</v>
      </c>
      <c r="G85" s="33"/>
      <c r="H85" s="33"/>
      <c r="I85" s="33"/>
      <c r="J85" s="33"/>
      <c r="K85" s="29" t="s">
        <v>21</v>
      </c>
      <c r="L85" s="33"/>
      <c r="M85" s="33"/>
      <c r="N85" s="33"/>
      <c r="O85" s="33"/>
      <c r="P85" s="33"/>
    </row>
    <row r="86" spans="1:16" ht="20.25" customHeight="1" x14ac:dyDescent="0.25">
      <c r="A86" s="6" t="s">
        <v>168</v>
      </c>
      <c r="B86" s="6" t="s">
        <v>165</v>
      </c>
      <c r="C86" s="9" t="s">
        <v>39</v>
      </c>
      <c r="D86" s="10" t="s">
        <v>20</v>
      </c>
      <c r="E86" s="11">
        <v>3</v>
      </c>
      <c r="F86" s="11">
        <v>3</v>
      </c>
      <c r="G86" s="11">
        <v>3</v>
      </c>
      <c r="H86" s="11">
        <v>3</v>
      </c>
      <c r="I86" s="11">
        <v>3</v>
      </c>
      <c r="J86" s="7" t="s">
        <v>21</v>
      </c>
      <c r="K86" s="11">
        <v>3</v>
      </c>
      <c r="L86" s="11">
        <v>3</v>
      </c>
      <c r="M86" s="11">
        <v>3</v>
      </c>
      <c r="N86" s="11">
        <v>3</v>
      </c>
      <c r="O86" s="11"/>
      <c r="P86" s="11"/>
    </row>
    <row r="87" spans="1:16" ht="18" x14ac:dyDescent="0.25">
      <c r="A87" s="6" t="s">
        <v>169</v>
      </c>
      <c r="B87" s="6" t="s">
        <v>165</v>
      </c>
      <c r="C87" s="9" t="s">
        <v>39</v>
      </c>
      <c r="D87" s="23" t="s">
        <v>45</v>
      </c>
      <c r="E87" s="11">
        <v>3</v>
      </c>
      <c r="F87" s="11">
        <v>3</v>
      </c>
      <c r="G87" s="11">
        <v>3</v>
      </c>
      <c r="H87" s="7" t="s">
        <v>21</v>
      </c>
      <c r="I87" s="11">
        <v>3</v>
      </c>
      <c r="J87" s="11">
        <v>3</v>
      </c>
      <c r="K87" s="11">
        <v>3</v>
      </c>
      <c r="L87" s="11">
        <v>3</v>
      </c>
      <c r="M87" s="11">
        <v>3</v>
      </c>
      <c r="N87" s="11">
        <v>3</v>
      </c>
      <c r="O87" s="11"/>
      <c r="P87" s="11"/>
    </row>
    <row r="88" spans="1:16" ht="18" x14ac:dyDescent="0.25">
      <c r="A88" s="6" t="s">
        <v>170</v>
      </c>
      <c r="B88" s="6" t="s">
        <v>165</v>
      </c>
      <c r="C88" s="9" t="s">
        <v>39</v>
      </c>
      <c r="D88" s="10" t="s">
        <v>45</v>
      </c>
      <c r="E88" s="11">
        <v>3</v>
      </c>
      <c r="F88" s="11">
        <v>3</v>
      </c>
      <c r="G88" s="11">
        <v>3</v>
      </c>
      <c r="H88" s="7" t="s">
        <v>21</v>
      </c>
      <c r="I88" s="11">
        <v>3</v>
      </c>
      <c r="J88" s="11">
        <v>3</v>
      </c>
      <c r="K88" s="11">
        <v>3</v>
      </c>
      <c r="L88" s="11">
        <v>3</v>
      </c>
      <c r="M88" s="11">
        <v>3</v>
      </c>
      <c r="N88" s="11">
        <v>3</v>
      </c>
      <c r="O88" s="11"/>
      <c r="P88" s="11"/>
    </row>
    <row r="89" spans="1:16" ht="18" x14ac:dyDescent="0.25">
      <c r="A89" s="6" t="s">
        <v>171</v>
      </c>
      <c r="B89" s="6" t="s">
        <v>165</v>
      </c>
      <c r="C89" s="9" t="s">
        <v>39</v>
      </c>
      <c r="D89" s="10" t="s">
        <v>25</v>
      </c>
      <c r="E89" s="11">
        <v>3</v>
      </c>
      <c r="F89" s="11">
        <v>3</v>
      </c>
      <c r="G89" s="11">
        <v>3</v>
      </c>
      <c r="H89" s="11">
        <v>3</v>
      </c>
      <c r="I89" s="11">
        <v>3</v>
      </c>
      <c r="J89" s="11">
        <v>3</v>
      </c>
      <c r="K89" s="7" t="s">
        <v>21</v>
      </c>
      <c r="L89" s="11">
        <v>3</v>
      </c>
      <c r="M89" s="11">
        <v>3</v>
      </c>
      <c r="N89" s="11">
        <v>3</v>
      </c>
      <c r="O89" s="11"/>
      <c r="P89" s="11"/>
    </row>
    <row r="90" spans="1:16" ht="18" x14ac:dyDescent="0.25">
      <c r="A90" s="22" t="s">
        <v>172</v>
      </c>
      <c r="B90" s="3" t="s">
        <v>173</v>
      </c>
      <c r="C90" s="9" t="s">
        <v>24</v>
      </c>
      <c r="D90" s="23" t="s">
        <v>87</v>
      </c>
      <c r="E90" s="7" t="s">
        <v>21</v>
      </c>
      <c r="F90" s="11">
        <v>3</v>
      </c>
      <c r="G90" s="11">
        <v>3</v>
      </c>
      <c r="H90" s="11">
        <v>3</v>
      </c>
      <c r="I90" s="11">
        <v>3</v>
      </c>
      <c r="J90" s="11">
        <v>3</v>
      </c>
      <c r="K90" s="11">
        <v>3</v>
      </c>
      <c r="L90" s="11">
        <v>3</v>
      </c>
      <c r="M90" s="11">
        <v>3</v>
      </c>
      <c r="N90" s="11"/>
      <c r="O90" s="11"/>
      <c r="P90" s="7"/>
    </row>
    <row r="91" spans="1:16" ht="18" x14ac:dyDescent="0.25">
      <c r="A91" s="22" t="s">
        <v>174</v>
      </c>
      <c r="B91" s="3" t="s">
        <v>173</v>
      </c>
      <c r="C91" s="9" t="s">
        <v>24</v>
      </c>
      <c r="D91" s="10" t="s">
        <v>45</v>
      </c>
      <c r="E91" s="11">
        <v>3</v>
      </c>
      <c r="F91" s="11">
        <v>3</v>
      </c>
      <c r="G91" s="11">
        <v>3</v>
      </c>
      <c r="H91" s="7" t="s">
        <v>21</v>
      </c>
      <c r="I91" s="11">
        <v>3</v>
      </c>
      <c r="J91" s="11">
        <v>3</v>
      </c>
      <c r="K91" s="11">
        <v>3</v>
      </c>
      <c r="L91" s="11">
        <v>3</v>
      </c>
      <c r="M91" s="11">
        <v>3</v>
      </c>
      <c r="N91" s="11"/>
      <c r="O91" s="11"/>
      <c r="P91" s="11"/>
    </row>
    <row r="92" spans="1:16" ht="18" x14ac:dyDescent="0.25">
      <c r="A92" s="6" t="s">
        <v>175</v>
      </c>
      <c r="B92" s="5" t="s">
        <v>173</v>
      </c>
      <c r="C92" s="9" t="s">
        <v>19</v>
      </c>
      <c r="D92" s="10" t="s">
        <v>40</v>
      </c>
      <c r="E92" s="11">
        <v>3</v>
      </c>
      <c r="F92" s="11">
        <v>3</v>
      </c>
      <c r="G92" s="7" t="s">
        <v>21</v>
      </c>
      <c r="H92" s="11">
        <v>3</v>
      </c>
      <c r="I92" s="11">
        <v>3</v>
      </c>
      <c r="J92" s="11">
        <v>3</v>
      </c>
      <c r="K92" s="11">
        <v>3</v>
      </c>
      <c r="L92" s="11">
        <v>3</v>
      </c>
      <c r="M92" s="11">
        <v>3</v>
      </c>
      <c r="N92" s="11">
        <v>3</v>
      </c>
      <c r="O92" s="11"/>
      <c r="P92" s="11"/>
    </row>
    <row r="93" spans="1:16" ht="18" x14ac:dyDescent="0.25">
      <c r="A93" s="22" t="s">
        <v>176</v>
      </c>
      <c r="B93" s="6" t="s">
        <v>173</v>
      </c>
      <c r="C93" s="9" t="s">
        <v>30</v>
      </c>
      <c r="D93" s="10" t="s">
        <v>25</v>
      </c>
      <c r="E93" s="11">
        <v>3</v>
      </c>
      <c r="F93" s="11">
        <v>3</v>
      </c>
      <c r="G93" s="11">
        <v>3</v>
      </c>
      <c r="H93" s="11">
        <v>3</v>
      </c>
      <c r="I93" s="11">
        <v>3</v>
      </c>
      <c r="J93" s="11">
        <v>3</v>
      </c>
      <c r="K93" s="7" t="s">
        <v>21</v>
      </c>
      <c r="L93" s="11">
        <v>3</v>
      </c>
      <c r="M93" s="11">
        <v>3</v>
      </c>
      <c r="N93" s="11">
        <v>3</v>
      </c>
      <c r="O93" s="11"/>
      <c r="P93" s="11"/>
    </row>
    <row r="94" spans="1:16" ht="18" x14ac:dyDescent="0.25">
      <c r="A94" s="22" t="s">
        <v>177</v>
      </c>
      <c r="B94" s="6" t="s">
        <v>178</v>
      </c>
      <c r="C94" s="9" t="s">
        <v>19</v>
      </c>
      <c r="D94" s="23" t="s">
        <v>50</v>
      </c>
      <c r="E94" s="24"/>
      <c r="F94" s="24"/>
      <c r="G94" s="24"/>
      <c r="H94" s="24"/>
      <c r="I94" s="24"/>
      <c r="J94" s="24"/>
      <c r="K94" s="24"/>
      <c r="L94" s="11">
        <v>3</v>
      </c>
      <c r="M94" s="7" t="s">
        <v>21</v>
      </c>
      <c r="N94" s="11">
        <v>3</v>
      </c>
      <c r="O94" s="11"/>
      <c r="P94" s="11"/>
    </row>
    <row r="95" spans="1:16" ht="25.5" x14ac:dyDescent="0.2">
      <c r="A95" s="22" t="s">
        <v>179</v>
      </c>
      <c r="B95" s="6" t="s">
        <v>180</v>
      </c>
      <c r="C95" s="9" t="s">
        <v>19</v>
      </c>
      <c r="D95" s="10" t="s">
        <v>100</v>
      </c>
      <c r="E95" s="24" t="s">
        <v>157</v>
      </c>
      <c r="F95" s="24"/>
      <c r="G95" s="24"/>
      <c r="H95" s="24"/>
      <c r="I95" s="24"/>
      <c r="J95" s="24"/>
      <c r="K95" s="24"/>
      <c r="L95" s="24"/>
      <c r="M95" s="24"/>
      <c r="N95" s="24"/>
      <c r="O95" s="24"/>
      <c r="P95" s="24"/>
    </row>
    <row r="96" spans="1:16" ht="25.5" x14ac:dyDescent="0.25">
      <c r="A96" s="22" t="s">
        <v>181</v>
      </c>
      <c r="B96" s="6" t="s">
        <v>182</v>
      </c>
      <c r="C96" s="9" t="s">
        <v>39</v>
      </c>
      <c r="D96" s="32" t="s">
        <v>183</v>
      </c>
      <c r="E96" s="11">
        <v>3</v>
      </c>
      <c r="F96" s="11">
        <v>3</v>
      </c>
      <c r="G96" s="11">
        <v>3</v>
      </c>
      <c r="H96" s="11">
        <v>3</v>
      </c>
      <c r="I96" s="11">
        <v>3</v>
      </c>
      <c r="J96" s="11">
        <v>3</v>
      </c>
      <c r="K96" s="7" t="s">
        <v>21</v>
      </c>
      <c r="L96" s="11">
        <v>3</v>
      </c>
      <c r="M96" s="11">
        <v>3</v>
      </c>
      <c r="N96" s="11">
        <v>3</v>
      </c>
      <c r="O96" s="11"/>
      <c r="P96" s="11"/>
    </row>
    <row r="97" spans="1:16" ht="25.5" x14ac:dyDescent="0.25">
      <c r="A97" s="5" t="s">
        <v>184</v>
      </c>
      <c r="B97" s="6" t="s">
        <v>185</v>
      </c>
      <c r="C97" s="9" t="s">
        <v>19</v>
      </c>
      <c r="D97" s="23" t="s">
        <v>100</v>
      </c>
      <c r="E97" s="11">
        <v>3</v>
      </c>
      <c r="F97" s="11">
        <v>3</v>
      </c>
      <c r="G97" s="11">
        <v>3</v>
      </c>
      <c r="H97" s="11">
        <v>3</v>
      </c>
      <c r="I97" s="11">
        <v>3</v>
      </c>
      <c r="J97" s="11">
        <v>3</v>
      </c>
      <c r="K97" s="11">
        <v>3</v>
      </c>
      <c r="L97" s="11">
        <v>3</v>
      </c>
      <c r="M97" s="11">
        <v>3</v>
      </c>
      <c r="N97" s="7" t="s">
        <v>21</v>
      </c>
      <c r="O97" s="11"/>
      <c r="P97" s="11"/>
    </row>
    <row r="98" spans="1:16" ht="18" x14ac:dyDescent="0.25">
      <c r="A98" s="22" t="s">
        <v>186</v>
      </c>
      <c r="B98" s="6" t="s">
        <v>187</v>
      </c>
      <c r="C98" s="9" t="s">
        <v>24</v>
      </c>
      <c r="D98" s="10" t="s">
        <v>20</v>
      </c>
      <c r="E98" s="11">
        <v>3</v>
      </c>
      <c r="F98" s="11">
        <v>3</v>
      </c>
      <c r="G98" s="11">
        <v>3</v>
      </c>
      <c r="H98" s="11">
        <v>3</v>
      </c>
      <c r="I98" s="11">
        <v>3</v>
      </c>
      <c r="J98" s="7" t="s">
        <v>21</v>
      </c>
      <c r="K98" s="11">
        <v>3</v>
      </c>
      <c r="L98" s="11">
        <v>3</v>
      </c>
      <c r="M98" s="11">
        <v>3</v>
      </c>
      <c r="N98" s="11"/>
      <c r="O98" s="11"/>
      <c r="P98" s="11"/>
    </row>
    <row r="99" spans="1:16" ht="18" x14ac:dyDescent="0.25">
      <c r="A99" s="22" t="s">
        <v>188</v>
      </c>
      <c r="B99" s="6" t="s">
        <v>189</v>
      </c>
      <c r="C99" s="9" t="s">
        <v>39</v>
      </c>
      <c r="D99" s="10" t="s">
        <v>40</v>
      </c>
      <c r="E99" s="11">
        <v>3</v>
      </c>
      <c r="F99" s="11">
        <v>3</v>
      </c>
      <c r="G99" s="7" t="s">
        <v>21</v>
      </c>
      <c r="H99" s="11">
        <v>3</v>
      </c>
      <c r="I99" s="11">
        <v>3</v>
      </c>
      <c r="J99" s="11">
        <v>3</v>
      </c>
      <c r="K99" s="11">
        <v>3</v>
      </c>
      <c r="L99" s="11">
        <v>3</v>
      </c>
      <c r="M99" s="31" t="s">
        <v>34</v>
      </c>
      <c r="N99" s="31" t="s">
        <v>34</v>
      </c>
      <c r="O99" s="11"/>
      <c r="P99" s="11"/>
    </row>
    <row r="100" spans="1:16" ht="20.25" customHeight="1" x14ac:dyDescent="0.25">
      <c r="A100" s="12" t="s">
        <v>190</v>
      </c>
      <c r="B100" s="13" t="s">
        <v>191</v>
      </c>
      <c r="C100" s="14" t="s">
        <v>30</v>
      </c>
      <c r="D100" s="15" t="s">
        <v>31</v>
      </c>
      <c r="E100" s="11">
        <v>3</v>
      </c>
      <c r="F100" s="11">
        <v>3</v>
      </c>
      <c r="G100" s="11">
        <v>3</v>
      </c>
      <c r="H100" s="11">
        <v>3</v>
      </c>
      <c r="I100" s="35" t="s">
        <v>192</v>
      </c>
      <c r="J100" s="11">
        <v>3</v>
      </c>
      <c r="K100" s="11">
        <v>3</v>
      </c>
      <c r="L100" s="11">
        <v>3</v>
      </c>
      <c r="M100" s="11">
        <v>3</v>
      </c>
      <c r="N100" s="7" t="s">
        <v>21</v>
      </c>
      <c r="O100" s="7"/>
      <c r="P100" s="11"/>
    </row>
    <row r="101" spans="1:16" ht="20.25" customHeight="1" x14ac:dyDescent="0.25">
      <c r="A101" s="12" t="s">
        <v>193</v>
      </c>
      <c r="B101" s="13" t="s">
        <v>194</v>
      </c>
      <c r="C101" s="14" t="s">
        <v>30</v>
      </c>
      <c r="D101" s="13" t="s">
        <v>72</v>
      </c>
      <c r="E101" s="33"/>
      <c r="F101" s="33"/>
      <c r="G101" s="33"/>
      <c r="H101" s="33"/>
      <c r="I101" s="33"/>
      <c r="J101" s="33"/>
      <c r="K101" s="11">
        <v>3</v>
      </c>
      <c r="L101" s="11">
        <v>3</v>
      </c>
      <c r="M101" s="11">
        <v>3</v>
      </c>
      <c r="N101" s="11">
        <v>3</v>
      </c>
      <c r="O101" s="7"/>
      <c r="P101" s="7" t="s">
        <v>21</v>
      </c>
    </row>
    <row r="102" spans="1:16" ht="63.75" x14ac:dyDescent="0.25">
      <c r="A102" s="6" t="s">
        <v>161</v>
      </c>
      <c r="B102" s="40" t="s">
        <v>195</v>
      </c>
      <c r="C102" s="9" t="s">
        <v>30</v>
      </c>
      <c r="D102" s="21" t="s">
        <v>163</v>
      </c>
      <c r="E102" s="33"/>
      <c r="F102" s="33"/>
      <c r="G102" s="33"/>
      <c r="H102" s="33"/>
      <c r="I102" s="33"/>
      <c r="J102" s="33"/>
      <c r="K102" s="33"/>
      <c r="L102" s="33"/>
      <c r="M102" s="33"/>
      <c r="N102" s="11">
        <v>3</v>
      </c>
      <c r="O102" s="7" t="s">
        <v>21</v>
      </c>
      <c r="P102" s="27"/>
    </row>
    <row r="103" spans="1:16" ht="63.75" x14ac:dyDescent="0.2">
      <c r="A103" s="6" t="s">
        <v>158</v>
      </c>
      <c r="B103" s="40" t="s">
        <v>195</v>
      </c>
      <c r="C103" s="9" t="s">
        <v>30</v>
      </c>
      <c r="D103" s="10" t="s">
        <v>20</v>
      </c>
      <c r="E103" s="24"/>
      <c r="F103" s="24"/>
      <c r="G103" s="24"/>
      <c r="H103" s="24"/>
      <c r="I103" s="24"/>
      <c r="J103" s="24"/>
      <c r="K103" s="24"/>
      <c r="L103" s="24"/>
      <c r="M103" s="24"/>
      <c r="N103" s="11">
        <v>3</v>
      </c>
      <c r="O103" s="37"/>
      <c r="P103" s="37"/>
    </row>
    <row r="104" spans="1:16" ht="21.75" customHeight="1" x14ac:dyDescent="0.25">
      <c r="A104" s="5" t="s">
        <v>196</v>
      </c>
      <c r="B104" s="6" t="s">
        <v>197</v>
      </c>
      <c r="C104" s="9" t="s">
        <v>39</v>
      </c>
      <c r="D104" s="10" t="s">
        <v>87</v>
      </c>
      <c r="E104" s="7" t="s">
        <v>21</v>
      </c>
      <c r="F104" s="11">
        <v>3</v>
      </c>
      <c r="G104" s="11">
        <v>3</v>
      </c>
      <c r="H104" s="11">
        <v>3</v>
      </c>
      <c r="I104" s="11">
        <v>3</v>
      </c>
      <c r="J104" s="11">
        <v>3</v>
      </c>
      <c r="K104" s="11">
        <v>3</v>
      </c>
      <c r="L104" s="11">
        <v>3</v>
      </c>
      <c r="M104" s="11">
        <v>3</v>
      </c>
      <c r="N104" s="11">
        <v>3</v>
      </c>
      <c r="O104" s="11"/>
      <c r="P104" s="11"/>
    </row>
    <row r="105" spans="1:16" ht="18.75" customHeight="1" x14ac:dyDescent="0.25">
      <c r="A105" s="6" t="s">
        <v>198</v>
      </c>
      <c r="B105" s="6" t="s">
        <v>199</v>
      </c>
      <c r="C105" s="9" t="s">
        <v>30</v>
      </c>
      <c r="D105" s="10" t="s">
        <v>87</v>
      </c>
      <c r="E105" s="7" t="s">
        <v>21</v>
      </c>
      <c r="F105" s="11">
        <v>3</v>
      </c>
      <c r="G105" s="11">
        <v>3</v>
      </c>
      <c r="H105" s="11">
        <v>3</v>
      </c>
      <c r="I105" s="11">
        <v>3</v>
      </c>
      <c r="J105" s="11">
        <v>3</v>
      </c>
      <c r="K105" s="11">
        <v>3</v>
      </c>
      <c r="L105" s="11">
        <v>3</v>
      </c>
      <c r="M105" s="11">
        <v>3</v>
      </c>
      <c r="N105" s="11">
        <v>3</v>
      </c>
      <c r="O105" s="11"/>
      <c r="P105" s="11"/>
    </row>
    <row r="106" spans="1:16" ht="20.25" customHeight="1" x14ac:dyDescent="0.25">
      <c r="A106" s="10" t="s">
        <v>200</v>
      </c>
      <c r="B106" s="10" t="s">
        <v>201</v>
      </c>
      <c r="C106" s="30" t="s">
        <v>19</v>
      </c>
      <c r="D106" s="10" t="s">
        <v>20</v>
      </c>
      <c r="E106" s="11">
        <v>3</v>
      </c>
      <c r="F106" s="11">
        <v>3</v>
      </c>
      <c r="G106" s="11">
        <v>3</v>
      </c>
      <c r="H106" s="11">
        <v>3</v>
      </c>
      <c r="I106" s="11">
        <v>3</v>
      </c>
      <c r="J106" s="7" t="s">
        <v>21</v>
      </c>
      <c r="K106" s="11">
        <v>3</v>
      </c>
      <c r="L106" s="11">
        <v>3</v>
      </c>
      <c r="M106" s="11">
        <v>3</v>
      </c>
      <c r="N106" s="11">
        <v>3</v>
      </c>
      <c r="O106" s="11"/>
      <c r="P106" s="11"/>
    </row>
    <row r="107" spans="1:16" ht="15.75" customHeight="1" x14ac:dyDescent="0.25">
      <c r="A107" s="10" t="s">
        <v>202</v>
      </c>
      <c r="B107" s="10" t="s">
        <v>201</v>
      </c>
      <c r="C107" s="30" t="s">
        <v>19</v>
      </c>
      <c r="D107" s="10" t="s">
        <v>45</v>
      </c>
      <c r="E107" s="11">
        <v>3</v>
      </c>
      <c r="F107" s="11">
        <v>3</v>
      </c>
      <c r="G107" s="11">
        <v>3</v>
      </c>
      <c r="H107" s="7" t="s">
        <v>21</v>
      </c>
      <c r="I107" s="11">
        <v>3</v>
      </c>
      <c r="J107" s="11">
        <v>3</v>
      </c>
      <c r="K107" s="11">
        <v>3</v>
      </c>
      <c r="L107" s="11">
        <v>3</v>
      </c>
      <c r="M107" s="11">
        <v>3</v>
      </c>
      <c r="N107" s="11">
        <v>3</v>
      </c>
      <c r="O107" s="11"/>
      <c r="P107" s="11"/>
    </row>
    <row r="108" spans="1:16" ht="18" x14ac:dyDescent="0.25">
      <c r="A108" s="6" t="s">
        <v>203</v>
      </c>
      <c r="B108" s="6" t="s">
        <v>201</v>
      </c>
      <c r="C108" s="9" t="s">
        <v>24</v>
      </c>
      <c r="D108" s="10" t="s">
        <v>40</v>
      </c>
      <c r="E108" s="11">
        <v>3</v>
      </c>
      <c r="F108" s="11">
        <v>3</v>
      </c>
      <c r="G108" s="7" t="s">
        <v>21</v>
      </c>
      <c r="H108" s="11">
        <v>3</v>
      </c>
      <c r="I108" s="11">
        <v>3</v>
      </c>
      <c r="J108" s="11">
        <v>3</v>
      </c>
      <c r="K108" s="11">
        <v>3</v>
      </c>
      <c r="L108" s="11">
        <v>3</v>
      </c>
      <c r="M108" s="11">
        <v>3</v>
      </c>
      <c r="N108" s="11"/>
      <c r="O108" s="11"/>
      <c r="P108" s="11"/>
    </row>
    <row r="109" spans="1:16" ht="18" x14ac:dyDescent="0.25">
      <c r="A109" s="6" t="s">
        <v>204</v>
      </c>
      <c r="B109" s="6" t="s">
        <v>201</v>
      </c>
      <c r="C109" s="9" t="s">
        <v>24</v>
      </c>
      <c r="D109" s="10" t="s">
        <v>40</v>
      </c>
      <c r="E109" s="11">
        <v>3</v>
      </c>
      <c r="F109" s="11">
        <v>3</v>
      </c>
      <c r="G109" s="7" t="s">
        <v>21</v>
      </c>
      <c r="H109" s="11">
        <v>3</v>
      </c>
      <c r="I109" s="11">
        <v>3</v>
      </c>
      <c r="J109" s="11">
        <v>3</v>
      </c>
      <c r="K109" s="11">
        <v>3</v>
      </c>
      <c r="L109" s="11">
        <v>3</v>
      </c>
      <c r="M109" s="11">
        <v>3</v>
      </c>
      <c r="N109" s="11"/>
      <c r="O109" s="11"/>
      <c r="P109" s="11"/>
    </row>
    <row r="110" spans="1:16" x14ac:dyDescent="0.2">
      <c r="A110" s="6" t="s">
        <v>205</v>
      </c>
      <c r="B110" s="6" t="s">
        <v>201</v>
      </c>
      <c r="C110" s="9" t="s">
        <v>39</v>
      </c>
      <c r="D110" s="10" t="s">
        <v>34</v>
      </c>
      <c r="E110" s="11">
        <v>3</v>
      </c>
      <c r="F110" s="11">
        <v>3</v>
      </c>
      <c r="G110" s="11">
        <v>3</v>
      </c>
      <c r="H110" s="11">
        <v>3</v>
      </c>
      <c r="I110" s="11">
        <v>3</v>
      </c>
      <c r="J110" s="11">
        <v>3</v>
      </c>
      <c r="K110" s="11">
        <v>3</v>
      </c>
      <c r="L110" s="11">
        <v>3</v>
      </c>
      <c r="M110" s="11">
        <v>3</v>
      </c>
      <c r="N110" s="11">
        <v>3</v>
      </c>
      <c r="O110" s="11"/>
      <c r="P110" s="11"/>
    </row>
    <row r="111" spans="1:16" ht="18" x14ac:dyDescent="0.25">
      <c r="A111" s="6" t="s">
        <v>206</v>
      </c>
      <c r="B111" s="6" t="s">
        <v>207</v>
      </c>
      <c r="C111" s="9" t="s">
        <v>19</v>
      </c>
      <c r="D111" s="10" t="s">
        <v>42</v>
      </c>
      <c r="E111" s="24"/>
      <c r="F111" s="29" t="s">
        <v>21</v>
      </c>
      <c r="G111" s="11">
        <v>3</v>
      </c>
      <c r="H111" s="11">
        <v>3</v>
      </c>
      <c r="I111" s="11">
        <v>3</v>
      </c>
      <c r="J111" s="11">
        <v>3</v>
      </c>
      <c r="K111" s="11">
        <v>3</v>
      </c>
      <c r="L111" s="11">
        <v>3</v>
      </c>
      <c r="M111" s="11">
        <v>3</v>
      </c>
      <c r="N111" s="11">
        <v>3</v>
      </c>
      <c r="O111" s="11"/>
      <c r="P111" s="11"/>
    </row>
    <row r="112" spans="1:16" ht="18" x14ac:dyDescent="0.25">
      <c r="A112" s="6" t="s">
        <v>208</v>
      </c>
      <c r="B112" s="6" t="s">
        <v>119</v>
      </c>
      <c r="C112" s="9" t="s">
        <v>24</v>
      </c>
      <c r="D112" s="10" t="s">
        <v>40</v>
      </c>
      <c r="E112" s="33"/>
      <c r="F112" s="11">
        <v>3</v>
      </c>
      <c r="G112" s="7" t="s">
        <v>21</v>
      </c>
      <c r="H112" s="11">
        <v>3</v>
      </c>
      <c r="I112" s="11">
        <v>3</v>
      </c>
      <c r="J112" s="11">
        <v>3</v>
      </c>
      <c r="K112" s="11">
        <v>3</v>
      </c>
      <c r="L112" s="11">
        <v>3</v>
      </c>
      <c r="M112" s="11">
        <v>3</v>
      </c>
      <c r="N112" s="11"/>
      <c r="O112" s="11"/>
      <c r="P112" s="11"/>
    </row>
    <row r="113" spans="1:16" ht="25.5" x14ac:dyDescent="0.25">
      <c r="A113" s="6" t="s">
        <v>209</v>
      </c>
      <c r="B113" s="6" t="s">
        <v>119</v>
      </c>
      <c r="C113" s="9" t="s">
        <v>39</v>
      </c>
      <c r="D113" s="23" t="s">
        <v>53</v>
      </c>
      <c r="E113" s="31" t="s">
        <v>34</v>
      </c>
      <c r="F113" s="11">
        <v>3</v>
      </c>
      <c r="G113" s="31" t="s">
        <v>34</v>
      </c>
      <c r="H113" s="11">
        <v>3</v>
      </c>
      <c r="I113" s="7" t="s">
        <v>21</v>
      </c>
      <c r="J113" s="11">
        <v>3</v>
      </c>
      <c r="K113" s="31" t="s">
        <v>34</v>
      </c>
      <c r="L113" s="11">
        <v>3</v>
      </c>
      <c r="M113" s="31" t="s">
        <v>34</v>
      </c>
      <c r="N113" s="31" t="s">
        <v>34</v>
      </c>
      <c r="O113" s="31" t="s">
        <v>34</v>
      </c>
      <c r="P113" s="11"/>
    </row>
    <row r="114" spans="1:16" ht="18" x14ac:dyDescent="0.25">
      <c r="A114" s="6" t="s">
        <v>210</v>
      </c>
      <c r="B114" s="6" t="s">
        <v>49</v>
      </c>
      <c r="C114" s="9" t="s">
        <v>39</v>
      </c>
      <c r="D114" s="23" t="s">
        <v>31</v>
      </c>
      <c r="E114" s="11">
        <v>3</v>
      </c>
      <c r="F114" s="11">
        <v>3</v>
      </c>
      <c r="G114" s="11">
        <v>3</v>
      </c>
      <c r="H114" s="11">
        <v>3</v>
      </c>
      <c r="I114" s="11">
        <v>3</v>
      </c>
      <c r="J114" s="11">
        <v>3</v>
      </c>
      <c r="K114" s="11">
        <v>3</v>
      </c>
      <c r="L114" s="11">
        <v>3</v>
      </c>
      <c r="M114" s="11">
        <v>3</v>
      </c>
      <c r="N114" s="11">
        <v>3</v>
      </c>
      <c r="O114" s="7" t="s">
        <v>21</v>
      </c>
      <c r="P114" s="11"/>
    </row>
    <row r="115" spans="1:16" ht="18" x14ac:dyDescent="0.25">
      <c r="A115" s="6" t="s">
        <v>211</v>
      </c>
      <c r="B115" s="6" t="s">
        <v>212</v>
      </c>
      <c r="C115" s="9" t="s">
        <v>19</v>
      </c>
      <c r="D115" s="23" t="s">
        <v>20</v>
      </c>
      <c r="E115" s="24"/>
      <c r="F115" s="24"/>
      <c r="G115" s="24"/>
      <c r="H115" s="11">
        <v>3</v>
      </c>
      <c r="I115" s="11">
        <v>3</v>
      </c>
      <c r="J115" s="7" t="s">
        <v>21</v>
      </c>
      <c r="K115" s="11">
        <v>3</v>
      </c>
      <c r="L115" s="11">
        <v>3</v>
      </c>
      <c r="M115" s="11">
        <v>3</v>
      </c>
      <c r="N115" s="11">
        <v>3</v>
      </c>
      <c r="O115" s="27"/>
      <c r="P115" s="7"/>
    </row>
    <row r="116" spans="1:16" ht="19.5" customHeight="1" x14ac:dyDescent="0.25">
      <c r="A116" s="6" t="s">
        <v>213</v>
      </c>
      <c r="B116" s="6" t="s">
        <v>89</v>
      </c>
      <c r="C116" s="9" t="s">
        <v>24</v>
      </c>
      <c r="D116" s="10" t="s">
        <v>20</v>
      </c>
      <c r="E116" s="33"/>
      <c r="F116" s="33"/>
      <c r="G116" s="33"/>
      <c r="H116" s="33"/>
      <c r="I116" s="11">
        <v>3</v>
      </c>
      <c r="J116" s="7" t="s">
        <v>21</v>
      </c>
      <c r="K116" s="11">
        <v>3</v>
      </c>
      <c r="L116" s="11">
        <v>3</v>
      </c>
      <c r="M116" s="11">
        <v>3</v>
      </c>
      <c r="N116" s="11"/>
      <c r="O116" s="11"/>
      <c r="P116" s="11"/>
    </row>
    <row r="117" spans="1:16" ht="18" x14ac:dyDescent="0.25">
      <c r="A117" s="6" t="s">
        <v>214</v>
      </c>
      <c r="B117" s="6" t="s">
        <v>99</v>
      </c>
      <c r="C117" s="9" t="s">
        <v>39</v>
      </c>
      <c r="D117" s="23" t="s">
        <v>45</v>
      </c>
      <c r="E117" s="33"/>
      <c r="F117" s="33"/>
      <c r="G117" s="33"/>
      <c r="H117" s="29" t="s">
        <v>21</v>
      </c>
      <c r="I117" s="33"/>
      <c r="J117" s="31" t="s">
        <v>34</v>
      </c>
      <c r="K117" s="11">
        <v>3</v>
      </c>
      <c r="L117" s="11">
        <v>3</v>
      </c>
      <c r="M117" s="11">
        <v>3</v>
      </c>
      <c r="N117" s="11">
        <v>3</v>
      </c>
      <c r="O117" s="7"/>
      <c r="P117" s="11"/>
    </row>
    <row r="118" spans="1:16" ht="18" x14ac:dyDescent="0.25">
      <c r="A118" s="6" t="s">
        <v>215</v>
      </c>
      <c r="B118" s="6" t="s">
        <v>216</v>
      </c>
      <c r="C118" s="9" t="s">
        <v>30</v>
      </c>
      <c r="D118" s="23" t="s">
        <v>50</v>
      </c>
      <c r="E118" s="33"/>
      <c r="F118" s="33"/>
      <c r="G118" s="33"/>
      <c r="H118" s="29"/>
      <c r="I118" s="33"/>
      <c r="J118" s="31"/>
      <c r="K118" s="33"/>
      <c r="L118" s="33"/>
      <c r="M118" s="7" t="s">
        <v>21</v>
      </c>
      <c r="N118" s="11">
        <v>3</v>
      </c>
      <c r="O118" s="7"/>
      <c r="P118" s="11"/>
    </row>
  </sheetData>
  <autoFilter ref="A2:P118" xr:uid="{00000000-0009-0000-0000-000000000000}"/>
  <mergeCells count="1">
    <mergeCell ref="A1:P1"/>
  </mergeCells>
  <phoneticPr fontId="9" type="noConversion"/>
  <pageMargins left="0.25" right="0.25" top="0.5" bottom="0.5" header="0.5" footer="0.5"/>
  <pageSetup scale="94" orientation="landscape" r:id="rId1"/>
  <headerFooter alignWithMargins="0"/>
  <rowBreaks count="1" manualBreakCount="1">
    <brk id="81" max="15"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74"/>
  <sheetViews>
    <sheetView workbookViewId="0">
      <selection activeCell="D21" activeCellId="4" sqref="D13:H13 D15:H15 D17:H17 D19:H19 D21:H21 D23:H23 D25:H25 D27:H27 D29:H29 D31:H31 D33:H33 D35:H35 D37:H37 D39:H39 D41:H41 D43:H43 D45:H45 D47:H47 D49:H49 D51:H51 D53:H53 D55:H55 D57:H57 D59:H59 D61:H61 D63:H63 D65:H65 D67:H67 D69:H69"/>
    </sheetView>
  </sheetViews>
  <sheetFormatPr defaultColWidth="9.140625" defaultRowHeight="11.25" x14ac:dyDescent="0.2"/>
  <cols>
    <col min="1" max="1" width="14.7109375" style="97" customWidth="1"/>
    <col min="2" max="2" width="13.42578125" style="95" customWidth="1"/>
    <col min="3" max="3" width="38.28515625" style="95" customWidth="1"/>
    <col min="4" max="4" width="40.42578125" style="94" customWidth="1"/>
    <col min="5" max="5" width="9.85546875" style="94" customWidth="1"/>
    <col min="6" max="6" width="13" style="94" customWidth="1"/>
    <col min="7" max="7" width="16.85546875" style="94" customWidth="1"/>
    <col min="8" max="8" width="49.140625" style="94" customWidth="1"/>
    <col min="9" max="9" width="9.85546875" style="95" customWidth="1"/>
    <col min="10" max="10" width="5.7109375" style="95" customWidth="1"/>
    <col min="11" max="11" width="6.140625" style="95" customWidth="1"/>
    <col min="12" max="16384" width="9.140625" style="95"/>
  </cols>
  <sheetData>
    <row r="1" spans="1:14" ht="12.75" x14ac:dyDescent="0.2">
      <c r="A1" s="96"/>
      <c r="B1" s="48"/>
    </row>
    <row r="2" spans="1:14" ht="33.75" x14ac:dyDescent="0.2">
      <c r="A2" s="639" t="s">
        <v>217</v>
      </c>
      <c r="B2" s="95" t="s">
        <v>218</v>
      </c>
      <c r="D2" s="640" t="s">
        <v>3</v>
      </c>
      <c r="E2" s="95" t="s">
        <v>39</v>
      </c>
      <c r="G2" s="640" t="s">
        <v>219</v>
      </c>
      <c r="H2" s="94" t="s">
        <v>220</v>
      </c>
      <c r="J2"/>
      <c r="K2"/>
    </row>
    <row r="4" spans="1:14" ht="12.75" x14ac:dyDescent="0.2">
      <c r="A4" s="639" t="s">
        <v>221</v>
      </c>
      <c r="B4" s="640" t="s">
        <v>4</v>
      </c>
      <c r="C4" s="640" t="s">
        <v>1</v>
      </c>
      <c r="D4" s="641" t="s">
        <v>222</v>
      </c>
      <c r="E4" s="640" t="s">
        <v>223</v>
      </c>
      <c r="F4" s="641" t="s">
        <v>224</v>
      </c>
      <c r="G4" s="641" t="s">
        <v>225</v>
      </c>
      <c r="H4" s="641" t="s">
        <v>226</v>
      </c>
      <c r="I4"/>
      <c r="J4"/>
      <c r="K4"/>
      <c r="L4"/>
      <c r="M4"/>
      <c r="N4"/>
    </row>
    <row r="5" spans="1:14" ht="12.75" x14ac:dyDescent="0.2">
      <c r="A5" s="97">
        <v>1</v>
      </c>
      <c r="B5" s="642" t="s">
        <v>146</v>
      </c>
      <c r="C5" s="642" t="s">
        <v>145</v>
      </c>
      <c r="D5" s="643" t="s">
        <v>227</v>
      </c>
      <c r="I5"/>
      <c r="J5"/>
      <c r="K5"/>
      <c r="L5"/>
      <c r="M5"/>
      <c r="N5"/>
    </row>
    <row r="6" spans="1:14" ht="52.5" customHeight="1" x14ac:dyDescent="0.2">
      <c r="D6" s="644" t="s">
        <v>140</v>
      </c>
      <c r="E6" s="642" t="s">
        <v>228</v>
      </c>
      <c r="F6" s="642" t="s">
        <v>229</v>
      </c>
      <c r="G6" s="642" t="s">
        <v>230</v>
      </c>
      <c r="H6" s="643" t="s">
        <v>231</v>
      </c>
      <c r="I6"/>
      <c r="J6"/>
      <c r="K6"/>
      <c r="L6"/>
      <c r="M6"/>
      <c r="N6"/>
    </row>
    <row r="7" spans="1:14" ht="12.75" x14ac:dyDescent="0.2">
      <c r="A7" s="97">
        <v>2</v>
      </c>
      <c r="B7" s="642" t="s">
        <v>69</v>
      </c>
      <c r="C7" s="642" t="s">
        <v>68</v>
      </c>
      <c r="D7" s="643" t="s">
        <v>227</v>
      </c>
      <c r="I7"/>
      <c r="J7"/>
      <c r="K7"/>
      <c r="L7"/>
      <c r="M7"/>
      <c r="N7"/>
    </row>
    <row r="8" spans="1:14" ht="52.5" customHeight="1" x14ac:dyDescent="0.2">
      <c r="D8" s="644" t="s">
        <v>60</v>
      </c>
      <c r="E8" s="642" t="s">
        <v>232</v>
      </c>
      <c r="F8" s="642" t="s">
        <v>233</v>
      </c>
      <c r="G8" s="642" t="s">
        <v>234</v>
      </c>
      <c r="H8" s="643" t="s">
        <v>235</v>
      </c>
      <c r="I8"/>
      <c r="J8"/>
      <c r="K8"/>
      <c r="L8"/>
      <c r="M8"/>
      <c r="N8"/>
    </row>
    <row r="9" spans="1:14" ht="12.75" x14ac:dyDescent="0.2">
      <c r="A9" s="97">
        <v>3</v>
      </c>
      <c r="B9" s="642" t="s">
        <v>72</v>
      </c>
      <c r="C9" s="642" t="s">
        <v>236</v>
      </c>
      <c r="D9" s="643" t="s">
        <v>227</v>
      </c>
      <c r="I9"/>
      <c r="J9"/>
      <c r="K9"/>
      <c r="L9"/>
      <c r="M9"/>
      <c r="N9"/>
    </row>
    <row r="10" spans="1:14" ht="52.5" customHeight="1" x14ac:dyDescent="0.2">
      <c r="D10" s="644" t="s">
        <v>119</v>
      </c>
      <c r="E10" s="642" t="s">
        <v>237</v>
      </c>
      <c r="F10" s="642" t="s">
        <v>229</v>
      </c>
      <c r="G10" s="642" t="s">
        <v>238</v>
      </c>
      <c r="H10" s="643" t="s">
        <v>239</v>
      </c>
      <c r="I10"/>
      <c r="J10"/>
      <c r="K10"/>
      <c r="L10"/>
      <c r="M10"/>
      <c r="N10"/>
    </row>
    <row r="11" spans="1:14" ht="12.75" x14ac:dyDescent="0.2">
      <c r="A11" s="97">
        <v>4</v>
      </c>
      <c r="B11" s="642" t="s">
        <v>53</v>
      </c>
      <c r="C11" s="642" t="s">
        <v>104</v>
      </c>
      <c r="D11" s="643" t="s">
        <v>240</v>
      </c>
      <c r="I11"/>
      <c r="J11"/>
      <c r="K11"/>
      <c r="L11"/>
      <c r="M11"/>
      <c r="N11"/>
    </row>
    <row r="12" spans="1:14" ht="52.5" customHeight="1" x14ac:dyDescent="0.2">
      <c r="D12" s="644" t="s">
        <v>99</v>
      </c>
      <c r="E12" s="642" t="s">
        <v>241</v>
      </c>
      <c r="F12" s="642" t="s">
        <v>242</v>
      </c>
      <c r="G12" s="642" t="s">
        <v>243</v>
      </c>
      <c r="H12" s="643" t="s">
        <v>244</v>
      </c>
      <c r="I12"/>
      <c r="J12"/>
      <c r="K12"/>
      <c r="L12"/>
      <c r="M12"/>
      <c r="N12"/>
    </row>
    <row r="13" spans="1:14" ht="12.75" x14ac:dyDescent="0.2">
      <c r="A13" s="97">
        <v>5</v>
      </c>
      <c r="B13" s="642" t="s">
        <v>25</v>
      </c>
      <c r="C13" s="642" t="s">
        <v>245</v>
      </c>
      <c r="D13" s="643" t="s">
        <v>231</v>
      </c>
      <c r="I13"/>
      <c r="J13"/>
      <c r="K13"/>
      <c r="L13"/>
      <c r="M13"/>
      <c r="N13"/>
    </row>
    <row r="14" spans="1:14" ht="52.5" customHeight="1" x14ac:dyDescent="0.2">
      <c r="D14" s="644" t="s">
        <v>113</v>
      </c>
      <c r="E14" s="642" t="s">
        <v>246</v>
      </c>
      <c r="F14" s="642" t="s">
        <v>231</v>
      </c>
      <c r="G14" s="642" t="s">
        <v>231</v>
      </c>
      <c r="H14" s="643" t="s">
        <v>231</v>
      </c>
      <c r="I14"/>
      <c r="J14"/>
      <c r="K14"/>
      <c r="L14"/>
      <c r="M14"/>
      <c r="N14"/>
    </row>
    <row r="15" spans="1:14" ht="12.75" x14ac:dyDescent="0.2">
      <c r="A15" s="97">
        <v>6</v>
      </c>
      <c r="B15" s="642" t="s">
        <v>72</v>
      </c>
      <c r="C15" s="642" t="s">
        <v>247</v>
      </c>
      <c r="D15" s="643" t="s">
        <v>231</v>
      </c>
      <c r="I15"/>
      <c r="J15"/>
      <c r="K15"/>
      <c r="L15"/>
      <c r="M15"/>
      <c r="N15"/>
    </row>
    <row r="16" spans="1:14" ht="52.5" customHeight="1" x14ac:dyDescent="0.2">
      <c r="D16" s="644" t="s">
        <v>165</v>
      </c>
      <c r="E16" s="642" t="s">
        <v>248</v>
      </c>
      <c r="F16" s="642" t="s">
        <v>231</v>
      </c>
      <c r="G16" s="642" t="s">
        <v>231</v>
      </c>
      <c r="H16" s="643" t="s">
        <v>231</v>
      </c>
      <c r="I16"/>
      <c r="J16"/>
      <c r="K16"/>
      <c r="L16"/>
      <c r="M16"/>
      <c r="N16"/>
    </row>
    <row r="17" spans="1:14" ht="12.75" x14ac:dyDescent="0.2">
      <c r="A17" s="97">
        <v>7</v>
      </c>
      <c r="B17" s="642" t="s">
        <v>87</v>
      </c>
      <c r="C17" s="642" t="s">
        <v>249</v>
      </c>
      <c r="D17" s="643" t="s">
        <v>231</v>
      </c>
      <c r="I17"/>
      <c r="J17"/>
      <c r="K17"/>
      <c r="L17"/>
      <c r="M17"/>
      <c r="N17"/>
    </row>
    <row r="18" spans="1:14" ht="52.5" customHeight="1" x14ac:dyDescent="0.2">
      <c r="D18" s="645" t="s">
        <v>165</v>
      </c>
      <c r="E18" s="642" t="s">
        <v>250</v>
      </c>
      <c r="F18" s="642" t="s">
        <v>231</v>
      </c>
      <c r="G18" s="642" t="s">
        <v>231</v>
      </c>
      <c r="H18" s="643" t="s">
        <v>231</v>
      </c>
      <c r="I18"/>
      <c r="J18"/>
      <c r="K18"/>
      <c r="L18"/>
      <c r="M18"/>
      <c r="N18"/>
    </row>
    <row r="19" spans="1:14" ht="12.75" x14ac:dyDescent="0.2">
      <c r="A19" s="97">
        <v>8</v>
      </c>
      <c r="B19" s="642" t="s">
        <v>42</v>
      </c>
      <c r="C19" s="642" t="s">
        <v>251</v>
      </c>
      <c r="D19" s="643" t="s">
        <v>231</v>
      </c>
      <c r="I19"/>
      <c r="J19"/>
      <c r="K19"/>
      <c r="L19"/>
      <c r="M19"/>
      <c r="N19"/>
    </row>
    <row r="20" spans="1:14" ht="52.5" customHeight="1" x14ac:dyDescent="0.2">
      <c r="D20" s="644" t="s">
        <v>60</v>
      </c>
      <c r="E20" s="642" t="s">
        <v>252</v>
      </c>
      <c r="F20" s="642" t="s">
        <v>231</v>
      </c>
      <c r="G20" s="642" t="s">
        <v>231</v>
      </c>
      <c r="H20" s="643" t="s">
        <v>231</v>
      </c>
      <c r="I20"/>
      <c r="J20"/>
      <c r="K20"/>
      <c r="L20"/>
      <c r="M20"/>
      <c r="N20"/>
    </row>
    <row r="21" spans="1:14" ht="12.75" x14ac:dyDescent="0.2">
      <c r="A21" s="97">
        <v>9</v>
      </c>
      <c r="B21" s="642" t="s">
        <v>53</v>
      </c>
      <c r="C21" s="642" t="s">
        <v>253</v>
      </c>
      <c r="D21" s="643" t="s">
        <v>231</v>
      </c>
      <c r="I21"/>
      <c r="J21"/>
      <c r="K21"/>
      <c r="L21"/>
      <c r="M21"/>
      <c r="N21"/>
    </row>
    <row r="22" spans="1:14" ht="12.75" x14ac:dyDescent="0.2">
      <c r="D22" s="644" t="s">
        <v>119</v>
      </c>
      <c r="E22" s="642" t="s">
        <v>254</v>
      </c>
      <c r="F22" s="642" t="s">
        <v>231</v>
      </c>
      <c r="G22" s="642" t="s">
        <v>231</v>
      </c>
      <c r="H22" s="643" t="s">
        <v>231</v>
      </c>
      <c r="I22"/>
      <c r="J22"/>
      <c r="K22"/>
      <c r="L22"/>
      <c r="M22"/>
      <c r="N22"/>
    </row>
    <row r="23" spans="1:14" ht="12.75" x14ac:dyDescent="0.2">
      <c r="A23" s="97">
        <v>10</v>
      </c>
      <c r="B23" s="642" t="s">
        <v>100</v>
      </c>
      <c r="C23" s="642" t="s">
        <v>255</v>
      </c>
      <c r="D23" s="643" t="s">
        <v>231</v>
      </c>
      <c r="I23"/>
      <c r="J23"/>
      <c r="K23"/>
      <c r="L23"/>
      <c r="M23"/>
      <c r="N23"/>
    </row>
    <row r="24" spans="1:14" ht="52.5" customHeight="1" x14ac:dyDescent="0.2">
      <c r="D24" s="645" t="s">
        <v>119</v>
      </c>
      <c r="E24" s="642" t="s">
        <v>256</v>
      </c>
      <c r="F24" s="642" t="s">
        <v>231</v>
      </c>
      <c r="G24" s="642" t="s">
        <v>231</v>
      </c>
      <c r="H24" s="643" t="s">
        <v>231</v>
      </c>
      <c r="I24"/>
      <c r="J24"/>
      <c r="K24"/>
      <c r="L24"/>
      <c r="M24"/>
      <c r="N24"/>
    </row>
    <row r="25" spans="1:14" ht="12.75" x14ac:dyDescent="0.2">
      <c r="A25" s="97">
        <v>11</v>
      </c>
      <c r="B25" s="642" t="s">
        <v>25</v>
      </c>
      <c r="C25" s="642" t="s">
        <v>257</v>
      </c>
      <c r="D25" s="643" t="s">
        <v>231</v>
      </c>
      <c r="I25"/>
      <c r="J25"/>
      <c r="K25"/>
      <c r="L25"/>
      <c r="M25"/>
      <c r="N25"/>
    </row>
    <row r="26" spans="1:14" ht="52.5" customHeight="1" x14ac:dyDescent="0.2">
      <c r="D26" s="644" t="s">
        <v>152</v>
      </c>
      <c r="E26" s="642" t="s">
        <v>258</v>
      </c>
      <c r="F26" s="642" t="s">
        <v>231</v>
      </c>
      <c r="G26" s="642" t="s">
        <v>231</v>
      </c>
      <c r="H26" s="643" t="s">
        <v>231</v>
      </c>
      <c r="I26"/>
      <c r="J26"/>
      <c r="K26"/>
      <c r="L26"/>
      <c r="M26"/>
      <c r="N26"/>
    </row>
    <row r="27" spans="1:14" ht="12.75" x14ac:dyDescent="0.2">
      <c r="A27" s="97">
        <v>12</v>
      </c>
      <c r="B27" s="642" t="s">
        <v>40</v>
      </c>
      <c r="C27" s="642" t="s">
        <v>259</v>
      </c>
      <c r="D27" s="643" t="s">
        <v>231</v>
      </c>
      <c r="I27"/>
      <c r="J27"/>
      <c r="K27"/>
      <c r="L27"/>
      <c r="M27"/>
      <c r="N27"/>
    </row>
    <row r="28" spans="1:14" ht="52.5" customHeight="1" x14ac:dyDescent="0.2">
      <c r="D28" s="644" t="s">
        <v>44</v>
      </c>
      <c r="E28" s="642" t="s">
        <v>260</v>
      </c>
      <c r="F28" s="642" t="s">
        <v>231</v>
      </c>
      <c r="G28" s="642" t="s">
        <v>231</v>
      </c>
      <c r="H28" s="642" t="s">
        <v>231</v>
      </c>
      <c r="I28"/>
      <c r="J28"/>
      <c r="K28"/>
      <c r="L28"/>
      <c r="M28"/>
      <c r="N28"/>
    </row>
    <row r="29" spans="1:14" ht="12.75" x14ac:dyDescent="0.2">
      <c r="A29" s="97">
        <v>13</v>
      </c>
      <c r="B29" s="642" t="s">
        <v>45</v>
      </c>
      <c r="C29" s="642" t="s">
        <v>261</v>
      </c>
      <c r="D29" s="643" t="s">
        <v>231</v>
      </c>
      <c r="I29"/>
      <c r="J29"/>
      <c r="K29"/>
      <c r="L29"/>
      <c r="M29"/>
      <c r="N29"/>
    </row>
    <row r="30" spans="1:14" ht="52.5" customHeight="1" x14ac:dyDescent="0.2">
      <c r="D30" s="645" t="s">
        <v>44</v>
      </c>
      <c r="E30" s="642" t="s">
        <v>262</v>
      </c>
      <c r="F30" s="642" t="s">
        <v>231</v>
      </c>
      <c r="G30" s="642" t="s">
        <v>231</v>
      </c>
      <c r="H30" s="643" t="s">
        <v>231</v>
      </c>
      <c r="I30"/>
      <c r="J30"/>
      <c r="K30"/>
      <c r="L30"/>
      <c r="M30"/>
      <c r="N30"/>
    </row>
    <row r="31" spans="1:14" ht="12.75" x14ac:dyDescent="0.2">
      <c r="A31" s="97">
        <v>14</v>
      </c>
      <c r="B31" s="642" t="s">
        <v>183</v>
      </c>
      <c r="C31" s="642" t="s">
        <v>263</v>
      </c>
      <c r="D31" s="643" t="s">
        <v>231</v>
      </c>
      <c r="I31"/>
      <c r="J31"/>
      <c r="K31"/>
      <c r="L31"/>
      <c r="M31"/>
      <c r="N31"/>
    </row>
    <row r="32" spans="1:14" ht="52.5" customHeight="1" x14ac:dyDescent="0.2">
      <c r="D32" s="644" t="s">
        <v>182</v>
      </c>
      <c r="E32" s="642" t="s">
        <v>264</v>
      </c>
      <c r="F32" s="642" t="s">
        <v>231</v>
      </c>
      <c r="G32" s="642" t="s">
        <v>231</v>
      </c>
      <c r="H32" s="643" t="s">
        <v>231</v>
      </c>
      <c r="I32"/>
      <c r="J32"/>
      <c r="K32"/>
      <c r="L32"/>
      <c r="M32"/>
      <c r="N32"/>
    </row>
    <row r="33" spans="1:14" ht="12.75" x14ac:dyDescent="0.2">
      <c r="A33" s="97">
        <v>15</v>
      </c>
      <c r="B33" s="642" t="s">
        <v>40</v>
      </c>
      <c r="C33" s="642" t="s">
        <v>265</v>
      </c>
      <c r="D33" s="643" t="s">
        <v>231</v>
      </c>
      <c r="I33"/>
      <c r="J33"/>
      <c r="K33"/>
      <c r="L33"/>
      <c r="M33"/>
      <c r="N33"/>
    </row>
    <row r="34" spans="1:14" ht="52.5" customHeight="1" x14ac:dyDescent="0.2">
      <c r="D34" s="644" t="s">
        <v>107</v>
      </c>
      <c r="E34" s="642" t="s">
        <v>266</v>
      </c>
      <c r="F34" s="642" t="s">
        <v>231</v>
      </c>
      <c r="G34" s="642" t="s">
        <v>231</v>
      </c>
      <c r="H34" s="643" t="s">
        <v>231</v>
      </c>
      <c r="I34"/>
      <c r="J34"/>
      <c r="K34"/>
      <c r="L34"/>
      <c r="M34"/>
      <c r="N34"/>
    </row>
    <row r="35" spans="1:14" ht="12.75" x14ac:dyDescent="0.2">
      <c r="A35" s="97">
        <v>16</v>
      </c>
      <c r="B35" s="642" t="s">
        <v>42</v>
      </c>
      <c r="C35" s="642" t="s">
        <v>267</v>
      </c>
      <c r="D35" s="643" t="s">
        <v>231</v>
      </c>
      <c r="I35"/>
      <c r="J35"/>
      <c r="K35"/>
      <c r="L35"/>
      <c r="M35"/>
      <c r="N35"/>
    </row>
    <row r="36" spans="1:14" ht="52.5" customHeight="1" x14ac:dyDescent="0.2">
      <c r="D36" s="644" t="s">
        <v>44</v>
      </c>
      <c r="E36" s="642" t="s">
        <v>268</v>
      </c>
      <c r="F36" s="642" t="s">
        <v>231</v>
      </c>
      <c r="G36" s="642" t="s">
        <v>231</v>
      </c>
      <c r="H36" s="643" t="s">
        <v>231</v>
      </c>
      <c r="I36"/>
      <c r="J36"/>
      <c r="K36"/>
      <c r="L36"/>
      <c r="M36"/>
      <c r="N36"/>
    </row>
    <row r="37" spans="1:14" ht="12.75" x14ac:dyDescent="0.2">
      <c r="A37" s="97">
        <v>17</v>
      </c>
      <c r="B37" s="642" t="s">
        <v>40</v>
      </c>
      <c r="C37" s="642" t="s">
        <v>269</v>
      </c>
      <c r="D37" s="643" t="s">
        <v>231</v>
      </c>
      <c r="I37"/>
      <c r="J37"/>
      <c r="K37"/>
      <c r="L37"/>
      <c r="M37"/>
      <c r="N37"/>
    </row>
    <row r="38" spans="1:14" ht="52.5" customHeight="1" x14ac:dyDescent="0.2">
      <c r="D38" s="644" t="s">
        <v>119</v>
      </c>
      <c r="E38" s="642" t="s">
        <v>270</v>
      </c>
      <c r="F38" s="642" t="s">
        <v>231</v>
      </c>
      <c r="G38" s="642" t="s">
        <v>231</v>
      </c>
      <c r="H38" s="643" t="s">
        <v>231</v>
      </c>
      <c r="I38"/>
      <c r="J38"/>
      <c r="K38"/>
      <c r="L38"/>
      <c r="M38"/>
      <c r="N38"/>
    </row>
    <row r="39" spans="1:14" x14ac:dyDescent="0.2">
      <c r="A39" s="97">
        <v>18</v>
      </c>
      <c r="B39" s="642" t="s">
        <v>45</v>
      </c>
      <c r="C39" s="642" t="s">
        <v>271</v>
      </c>
      <c r="D39" s="643" t="s">
        <v>231</v>
      </c>
    </row>
    <row r="40" spans="1:14" ht="52.5" customHeight="1" x14ac:dyDescent="0.2">
      <c r="D40" s="644" t="s">
        <v>49</v>
      </c>
      <c r="E40" s="642" t="s">
        <v>272</v>
      </c>
      <c r="F40" s="642" t="s">
        <v>231</v>
      </c>
      <c r="G40" s="642" t="s">
        <v>231</v>
      </c>
      <c r="H40" s="643" t="s">
        <v>231</v>
      </c>
    </row>
    <row r="41" spans="1:14" x14ac:dyDescent="0.2">
      <c r="A41" s="97">
        <v>19</v>
      </c>
      <c r="B41" s="642" t="s">
        <v>69</v>
      </c>
      <c r="C41" s="642" t="s">
        <v>102</v>
      </c>
      <c r="D41" s="643" t="s">
        <v>231</v>
      </c>
    </row>
    <row r="42" spans="1:14" ht="52.5" customHeight="1" x14ac:dyDescent="0.2">
      <c r="D42" s="644" t="s">
        <v>99</v>
      </c>
      <c r="E42" s="642" t="s">
        <v>273</v>
      </c>
      <c r="F42" s="642" t="s">
        <v>231</v>
      </c>
      <c r="G42" s="642" t="s">
        <v>231</v>
      </c>
      <c r="H42" s="643" t="s">
        <v>231</v>
      </c>
    </row>
    <row r="43" spans="1:14" x14ac:dyDescent="0.2">
      <c r="A43" s="97">
        <v>20</v>
      </c>
      <c r="B43" s="642" t="s">
        <v>20</v>
      </c>
      <c r="C43" s="642" t="s">
        <v>274</v>
      </c>
      <c r="D43" s="642" t="s">
        <v>231</v>
      </c>
      <c r="E43" s="95"/>
      <c r="F43" s="95"/>
      <c r="G43" s="95"/>
      <c r="H43" s="95"/>
    </row>
    <row r="44" spans="1:14" ht="52.5" customHeight="1" x14ac:dyDescent="0.2">
      <c r="D44" s="645" t="s">
        <v>275</v>
      </c>
      <c r="E44" s="642" t="s">
        <v>276</v>
      </c>
      <c r="F44" s="642" t="s">
        <v>231</v>
      </c>
      <c r="G44" s="642" t="s">
        <v>231</v>
      </c>
      <c r="H44" s="642" t="s">
        <v>231</v>
      </c>
    </row>
    <row r="45" spans="1:14" x14ac:dyDescent="0.2">
      <c r="A45" s="97">
        <v>21</v>
      </c>
      <c r="B45" s="642" t="s">
        <v>72</v>
      </c>
      <c r="C45" s="642" t="s">
        <v>70</v>
      </c>
      <c r="D45" s="642" t="s">
        <v>231</v>
      </c>
      <c r="E45" s="95"/>
      <c r="F45" s="95"/>
      <c r="G45" s="95"/>
      <c r="H45" s="95"/>
    </row>
    <row r="46" spans="1:14" ht="52.5" customHeight="1" x14ac:dyDescent="0.2">
      <c r="D46" s="645" t="s">
        <v>277</v>
      </c>
      <c r="E46" s="642" t="s">
        <v>278</v>
      </c>
      <c r="F46" s="642" t="s">
        <v>231</v>
      </c>
      <c r="G46" s="642" t="s">
        <v>231</v>
      </c>
      <c r="H46" s="642" t="s">
        <v>231</v>
      </c>
    </row>
    <row r="47" spans="1:14" x14ac:dyDescent="0.2">
      <c r="A47" s="97">
        <v>22</v>
      </c>
      <c r="B47" s="642" t="s">
        <v>87</v>
      </c>
      <c r="C47" s="642" t="s">
        <v>279</v>
      </c>
      <c r="D47" s="642" t="s">
        <v>231</v>
      </c>
      <c r="E47" s="95"/>
      <c r="F47" s="95"/>
      <c r="G47" s="95"/>
      <c r="H47" s="95"/>
    </row>
    <row r="48" spans="1:14" ht="52.5" customHeight="1" x14ac:dyDescent="0.2">
      <c r="D48" s="645" t="s">
        <v>197</v>
      </c>
      <c r="E48" s="642" t="s">
        <v>280</v>
      </c>
      <c r="F48" s="642" t="s">
        <v>231</v>
      </c>
      <c r="G48" s="642" t="s">
        <v>231</v>
      </c>
      <c r="H48" s="642" t="s">
        <v>231</v>
      </c>
    </row>
    <row r="49" spans="1:8" x14ac:dyDescent="0.2">
      <c r="A49" s="97">
        <v>23</v>
      </c>
      <c r="B49" s="642" t="s">
        <v>31</v>
      </c>
      <c r="C49" s="642" t="s">
        <v>130</v>
      </c>
      <c r="D49" s="642" t="s">
        <v>231</v>
      </c>
      <c r="E49" s="95"/>
      <c r="F49" s="95"/>
      <c r="G49" s="95"/>
      <c r="H49" s="95"/>
    </row>
    <row r="50" spans="1:8" ht="52.5" customHeight="1" x14ac:dyDescent="0.2">
      <c r="D50" s="645" t="s">
        <v>119</v>
      </c>
      <c r="E50" s="642" t="s">
        <v>281</v>
      </c>
      <c r="F50" s="642" t="s">
        <v>231</v>
      </c>
      <c r="G50" s="642" t="s">
        <v>231</v>
      </c>
      <c r="H50" s="642" t="s">
        <v>231</v>
      </c>
    </row>
    <row r="51" spans="1:8" x14ac:dyDescent="0.2">
      <c r="A51" s="97">
        <v>24</v>
      </c>
      <c r="B51" s="642" t="s">
        <v>31</v>
      </c>
      <c r="C51" s="642" t="s">
        <v>210</v>
      </c>
      <c r="D51" s="642" t="s">
        <v>231</v>
      </c>
      <c r="E51" s="95"/>
      <c r="F51" s="95"/>
      <c r="G51" s="95"/>
      <c r="H51" s="95"/>
    </row>
    <row r="52" spans="1:8" x14ac:dyDescent="0.2">
      <c r="D52" s="645" t="s">
        <v>49</v>
      </c>
      <c r="E52" s="642" t="s">
        <v>282</v>
      </c>
      <c r="F52" s="642" t="s">
        <v>231</v>
      </c>
      <c r="G52" s="642" t="s">
        <v>231</v>
      </c>
      <c r="H52" s="642" t="s">
        <v>231</v>
      </c>
    </row>
    <row r="53" spans="1:8" x14ac:dyDescent="0.2">
      <c r="A53" s="97">
        <v>25</v>
      </c>
      <c r="B53" s="642" t="s">
        <v>40</v>
      </c>
      <c r="C53" s="642" t="s">
        <v>37</v>
      </c>
      <c r="D53" s="642" t="s">
        <v>231</v>
      </c>
      <c r="E53" s="95"/>
      <c r="F53" s="95"/>
      <c r="G53" s="95"/>
      <c r="H53" s="95"/>
    </row>
    <row r="54" spans="1:8" x14ac:dyDescent="0.2">
      <c r="D54" s="645" t="s">
        <v>44</v>
      </c>
      <c r="E54" s="642" t="s">
        <v>283</v>
      </c>
      <c r="F54" s="642" t="s">
        <v>231</v>
      </c>
      <c r="G54" s="642" t="s">
        <v>231</v>
      </c>
      <c r="H54" s="642" t="s">
        <v>231</v>
      </c>
    </row>
    <row r="55" spans="1:8" x14ac:dyDescent="0.2">
      <c r="A55" s="97">
        <v>26</v>
      </c>
      <c r="B55" s="642" t="s">
        <v>20</v>
      </c>
      <c r="C55" s="642" t="s">
        <v>284</v>
      </c>
      <c r="D55" s="642" t="s">
        <v>231</v>
      </c>
      <c r="E55" s="95"/>
      <c r="F55" s="95"/>
      <c r="G55" s="95"/>
      <c r="H55" s="95"/>
    </row>
    <row r="56" spans="1:8" x14ac:dyDescent="0.2">
      <c r="D56" s="645" t="s">
        <v>165</v>
      </c>
      <c r="E56" s="642" t="s">
        <v>285</v>
      </c>
      <c r="F56" s="642" t="s">
        <v>231</v>
      </c>
      <c r="G56" s="642" t="s">
        <v>231</v>
      </c>
      <c r="H56" s="642" t="s">
        <v>231</v>
      </c>
    </row>
    <row r="57" spans="1:8" x14ac:dyDescent="0.2">
      <c r="A57" s="97">
        <v>27</v>
      </c>
      <c r="B57" s="642" t="s">
        <v>25</v>
      </c>
      <c r="C57" s="642" t="s">
        <v>286</v>
      </c>
      <c r="D57" s="642" t="s">
        <v>231</v>
      </c>
      <c r="E57" s="95"/>
      <c r="F57" s="95"/>
      <c r="G57" s="95"/>
      <c r="H57" s="95"/>
    </row>
    <row r="58" spans="1:8" ht="52.5" customHeight="1" x14ac:dyDescent="0.2">
      <c r="D58" s="645" t="s">
        <v>165</v>
      </c>
      <c r="E58" s="642" t="s">
        <v>287</v>
      </c>
      <c r="F58" s="642" t="s">
        <v>231</v>
      </c>
      <c r="G58" s="642" t="s">
        <v>231</v>
      </c>
      <c r="H58" s="642" t="s">
        <v>231</v>
      </c>
    </row>
    <row r="59" spans="1:8" x14ac:dyDescent="0.2">
      <c r="A59" s="97">
        <v>28</v>
      </c>
      <c r="B59" s="642" t="s">
        <v>45</v>
      </c>
      <c r="C59" s="642" t="s">
        <v>214</v>
      </c>
      <c r="D59" s="642" t="s">
        <v>231</v>
      </c>
      <c r="E59" s="95"/>
      <c r="F59" s="95"/>
      <c r="G59" s="95"/>
      <c r="H59" s="95"/>
    </row>
    <row r="60" spans="1:8" ht="52.5" customHeight="1" x14ac:dyDescent="0.2">
      <c r="D60" s="645" t="s">
        <v>99</v>
      </c>
      <c r="E60" s="642" t="s">
        <v>288</v>
      </c>
      <c r="F60" s="642" t="s">
        <v>231</v>
      </c>
      <c r="G60" s="642" t="s">
        <v>231</v>
      </c>
      <c r="H60" s="642" t="s">
        <v>231</v>
      </c>
    </row>
    <row r="61" spans="1:8" x14ac:dyDescent="0.2">
      <c r="A61" s="97">
        <v>29</v>
      </c>
      <c r="B61" s="642" t="s">
        <v>45</v>
      </c>
      <c r="C61" s="642" t="s">
        <v>289</v>
      </c>
      <c r="D61" s="642" t="s">
        <v>231</v>
      </c>
      <c r="E61" s="95"/>
      <c r="F61" s="95"/>
      <c r="G61" s="95"/>
      <c r="H61" s="95"/>
    </row>
    <row r="62" spans="1:8" ht="52.5" customHeight="1" x14ac:dyDescent="0.2">
      <c r="D62" s="645" t="s">
        <v>165</v>
      </c>
      <c r="E62" s="642" t="s">
        <v>290</v>
      </c>
      <c r="F62" s="642" t="s">
        <v>231</v>
      </c>
      <c r="G62" s="642" t="s">
        <v>231</v>
      </c>
      <c r="H62" s="642" t="s">
        <v>231</v>
      </c>
    </row>
    <row r="63" spans="1:8" x14ac:dyDescent="0.2">
      <c r="A63" s="97">
        <v>30</v>
      </c>
      <c r="B63" s="642" t="s">
        <v>45</v>
      </c>
      <c r="C63" s="642" t="s">
        <v>291</v>
      </c>
      <c r="D63" s="642" t="s">
        <v>231</v>
      </c>
      <c r="E63" s="95"/>
      <c r="F63" s="95"/>
      <c r="G63" s="95"/>
      <c r="H63" s="95"/>
    </row>
    <row r="64" spans="1:8" ht="52.5" customHeight="1" x14ac:dyDescent="0.2">
      <c r="D64" s="645" t="s">
        <v>165</v>
      </c>
      <c r="E64" s="642" t="s">
        <v>292</v>
      </c>
      <c r="F64" s="642" t="s">
        <v>231</v>
      </c>
      <c r="G64" s="642" t="s">
        <v>231</v>
      </c>
      <c r="H64" s="642" t="s">
        <v>231</v>
      </c>
    </row>
    <row r="65" spans="1:8" x14ac:dyDescent="0.2">
      <c r="A65" s="97">
        <v>31</v>
      </c>
      <c r="B65" s="642" t="s">
        <v>72</v>
      </c>
      <c r="C65" s="642" t="s">
        <v>293</v>
      </c>
      <c r="D65" s="642" t="s">
        <v>231</v>
      </c>
      <c r="E65" s="95"/>
      <c r="F65" s="95"/>
      <c r="G65" s="95"/>
      <c r="H65" s="95"/>
    </row>
    <row r="66" spans="1:8" ht="52.5" customHeight="1" x14ac:dyDescent="0.2">
      <c r="D66" s="645" t="s">
        <v>44</v>
      </c>
      <c r="E66" s="642" t="s">
        <v>294</v>
      </c>
      <c r="F66" s="642" t="s">
        <v>231</v>
      </c>
      <c r="G66" s="642" t="s">
        <v>231</v>
      </c>
      <c r="H66" s="642" t="s">
        <v>231</v>
      </c>
    </row>
    <row r="67" spans="1:8" x14ac:dyDescent="0.2">
      <c r="A67" s="97">
        <v>32</v>
      </c>
      <c r="B67" s="642" t="s">
        <v>45</v>
      </c>
      <c r="C67" s="642" t="s">
        <v>110</v>
      </c>
      <c r="D67" s="642" t="s">
        <v>231</v>
      </c>
      <c r="E67" s="95"/>
      <c r="F67" s="95"/>
      <c r="G67" s="95"/>
      <c r="H67" s="95"/>
    </row>
    <row r="68" spans="1:8" ht="52.5" customHeight="1" x14ac:dyDescent="0.2">
      <c r="D68" s="645" t="s">
        <v>109</v>
      </c>
      <c r="E68" s="642" t="s">
        <v>295</v>
      </c>
      <c r="F68" s="642" t="s">
        <v>231</v>
      </c>
      <c r="G68" s="642" t="s">
        <v>231</v>
      </c>
      <c r="H68" s="642" t="s">
        <v>231</v>
      </c>
    </row>
    <row r="69" spans="1:8" x14ac:dyDescent="0.2">
      <c r="A69" s="642" t="s">
        <v>231</v>
      </c>
      <c r="B69" s="642" t="s">
        <v>100</v>
      </c>
      <c r="C69" s="642" t="s">
        <v>296</v>
      </c>
      <c r="D69" s="642" t="s">
        <v>231</v>
      </c>
      <c r="E69" s="95"/>
      <c r="F69" s="95"/>
      <c r="G69" s="95"/>
      <c r="H69" s="95"/>
    </row>
    <row r="70" spans="1:8" ht="52.5" customHeight="1" x14ac:dyDescent="0.2">
      <c r="A70" s="95"/>
      <c r="D70" s="645" t="s">
        <v>297</v>
      </c>
      <c r="E70" s="642" t="s">
        <v>298</v>
      </c>
      <c r="F70" s="642" t="s">
        <v>231</v>
      </c>
      <c r="G70" s="642" t="s">
        <v>231</v>
      </c>
      <c r="H70" s="642" t="s">
        <v>231</v>
      </c>
    </row>
    <row r="71" spans="1:8" ht="52.5" customHeight="1" x14ac:dyDescent="0.2">
      <c r="A71" s="97">
        <v>33</v>
      </c>
      <c r="B71" s="642" t="s">
        <v>299</v>
      </c>
      <c r="C71" s="642" t="s">
        <v>205</v>
      </c>
      <c r="D71" s="642" t="s">
        <v>231</v>
      </c>
      <c r="E71" s="95"/>
      <c r="F71" s="95"/>
      <c r="G71" s="95"/>
      <c r="H71" s="95"/>
    </row>
    <row r="72" spans="1:8" ht="52.5" customHeight="1" x14ac:dyDescent="0.2">
      <c r="D72" s="645" t="s">
        <v>201</v>
      </c>
      <c r="E72" s="642" t="s">
        <v>300</v>
      </c>
      <c r="F72" s="642" t="s">
        <v>231</v>
      </c>
      <c r="G72" s="642" t="s">
        <v>231</v>
      </c>
      <c r="H72" s="642" t="s">
        <v>231</v>
      </c>
    </row>
    <row r="73" spans="1:8" ht="52.5" customHeight="1" x14ac:dyDescent="0.2">
      <c r="A73" s="642">
        <v>34</v>
      </c>
      <c r="B73" s="642" t="s">
        <v>40</v>
      </c>
      <c r="C73" s="642" t="s">
        <v>301</v>
      </c>
      <c r="D73" s="642" t="s">
        <v>231</v>
      </c>
      <c r="E73" s="95"/>
      <c r="F73" s="95"/>
      <c r="G73" s="95"/>
      <c r="H73" s="95"/>
    </row>
    <row r="74" spans="1:8" ht="52.5" customHeight="1" x14ac:dyDescent="0.2">
      <c r="A74" s="95"/>
      <c r="D74" s="645" t="s">
        <v>189</v>
      </c>
      <c r="E74" s="642" t="s">
        <v>300</v>
      </c>
      <c r="F74" s="642" t="s">
        <v>231</v>
      </c>
      <c r="G74" s="642" t="s">
        <v>231</v>
      </c>
      <c r="H74" s="642" t="s">
        <v>231</v>
      </c>
    </row>
    <row r="75" spans="1:8" ht="52.5" customHeight="1" x14ac:dyDescent="0.2"/>
    <row r="76" spans="1:8" ht="52.5" customHeight="1" x14ac:dyDescent="0.2"/>
    <row r="77" spans="1:8" ht="52.5" customHeight="1" x14ac:dyDescent="0.2"/>
    <row r="78" spans="1:8" ht="52.5" customHeight="1" x14ac:dyDescent="0.2"/>
    <row r="79" spans="1:8" ht="52.5" customHeight="1" x14ac:dyDescent="0.2"/>
    <row r="80" spans="1:8" ht="52.5" customHeight="1" x14ac:dyDescent="0.2"/>
    <row r="81" ht="52.5" customHeight="1" x14ac:dyDescent="0.2"/>
    <row r="82" ht="52.5" customHeight="1" x14ac:dyDescent="0.2"/>
    <row r="83" ht="52.5" customHeight="1" x14ac:dyDescent="0.2"/>
    <row r="84" ht="52.5" customHeight="1" x14ac:dyDescent="0.2"/>
    <row r="85" ht="52.5" customHeight="1" x14ac:dyDescent="0.2"/>
    <row r="86" ht="52.5" customHeight="1" x14ac:dyDescent="0.2"/>
    <row r="87" ht="52.5" customHeight="1" x14ac:dyDescent="0.2"/>
    <row r="88" ht="52.5" customHeight="1" x14ac:dyDescent="0.2"/>
    <row r="89" ht="52.5" customHeight="1" x14ac:dyDescent="0.2"/>
    <row r="90" ht="52.5" customHeight="1" x14ac:dyDescent="0.2"/>
    <row r="91" ht="52.5" customHeight="1" x14ac:dyDescent="0.2"/>
    <row r="92" ht="52.5" customHeight="1" x14ac:dyDescent="0.2"/>
    <row r="93" ht="52.5" customHeight="1" x14ac:dyDescent="0.2"/>
    <row r="94" ht="52.5" customHeight="1" x14ac:dyDescent="0.2"/>
    <row r="95" ht="52.5" customHeight="1" x14ac:dyDescent="0.2"/>
    <row r="96" ht="52.5" customHeight="1" x14ac:dyDescent="0.2"/>
    <row r="97" ht="52.5" customHeight="1" x14ac:dyDescent="0.2"/>
    <row r="98" ht="52.5" customHeight="1" x14ac:dyDescent="0.2"/>
    <row r="99" ht="52.5" customHeight="1" x14ac:dyDescent="0.2"/>
    <row r="100" ht="52.5" customHeight="1" x14ac:dyDescent="0.2"/>
    <row r="101" ht="52.5" customHeight="1" x14ac:dyDescent="0.2"/>
    <row r="102" ht="52.5" customHeight="1" x14ac:dyDescent="0.2"/>
    <row r="103" ht="52.5" customHeight="1" x14ac:dyDescent="0.2"/>
    <row r="104" ht="52.5" customHeight="1" x14ac:dyDescent="0.2"/>
    <row r="105" ht="52.5" customHeight="1" x14ac:dyDescent="0.2"/>
    <row r="106" ht="52.5" customHeight="1" x14ac:dyDescent="0.2"/>
    <row r="107" ht="52.5" customHeight="1" x14ac:dyDescent="0.2"/>
    <row r="108" ht="52.5" customHeight="1" x14ac:dyDescent="0.2"/>
    <row r="109" ht="52.5" customHeight="1" x14ac:dyDescent="0.2"/>
    <row r="110" ht="52.5" customHeight="1" x14ac:dyDescent="0.2"/>
    <row r="111" ht="52.5" customHeight="1" x14ac:dyDescent="0.2"/>
    <row r="112" ht="52.5" customHeight="1" x14ac:dyDescent="0.2"/>
    <row r="113" ht="52.5" customHeight="1" x14ac:dyDescent="0.2"/>
    <row r="114" ht="52.5" customHeight="1" x14ac:dyDescent="0.2"/>
    <row r="115" ht="52.5" customHeight="1" x14ac:dyDescent="0.2"/>
    <row r="116" ht="52.5" customHeight="1" x14ac:dyDescent="0.2"/>
    <row r="117" ht="52.5" customHeight="1" x14ac:dyDescent="0.2"/>
    <row r="118" ht="52.5" customHeight="1" x14ac:dyDescent="0.2"/>
    <row r="119" ht="52.5" customHeight="1" x14ac:dyDescent="0.2"/>
    <row r="120" ht="52.5" customHeight="1" x14ac:dyDescent="0.2"/>
    <row r="121" ht="52.5" customHeight="1" x14ac:dyDescent="0.2"/>
    <row r="122" ht="52.5" customHeight="1" x14ac:dyDescent="0.2"/>
    <row r="123" ht="52.5" customHeight="1" x14ac:dyDescent="0.2"/>
    <row r="124" ht="52.5" customHeight="1" x14ac:dyDescent="0.2"/>
    <row r="125" ht="52.5" customHeight="1" x14ac:dyDescent="0.2"/>
    <row r="126" ht="52.5" customHeight="1" x14ac:dyDescent="0.2"/>
    <row r="127" ht="52.5" customHeight="1" x14ac:dyDescent="0.2"/>
    <row r="128" ht="52.5" customHeight="1" x14ac:dyDescent="0.2"/>
    <row r="129" ht="52.5" customHeight="1" x14ac:dyDescent="0.2"/>
    <row r="130" ht="52.5" customHeight="1" x14ac:dyDescent="0.2"/>
    <row r="131" ht="52.5" customHeight="1" x14ac:dyDescent="0.2"/>
    <row r="132" ht="52.5" customHeight="1" x14ac:dyDescent="0.2"/>
    <row r="133" ht="52.5" customHeight="1" x14ac:dyDescent="0.2"/>
    <row r="134" ht="52.5" customHeight="1" x14ac:dyDescent="0.2"/>
    <row r="135" ht="52.5" customHeight="1" x14ac:dyDescent="0.2"/>
    <row r="136" ht="52.5" customHeight="1" x14ac:dyDescent="0.2"/>
    <row r="137" ht="52.5" customHeight="1" x14ac:dyDescent="0.2"/>
    <row r="138" ht="52.5" customHeight="1" x14ac:dyDescent="0.2"/>
    <row r="139" ht="52.5" customHeight="1" x14ac:dyDescent="0.2"/>
    <row r="140" ht="52.5" customHeight="1" x14ac:dyDescent="0.2"/>
    <row r="141" ht="52.5" customHeight="1" x14ac:dyDescent="0.2"/>
    <row r="142" ht="52.5" customHeight="1" x14ac:dyDescent="0.2"/>
    <row r="143" ht="52.5" customHeight="1" x14ac:dyDescent="0.2"/>
    <row r="144" ht="52.5" customHeight="1" x14ac:dyDescent="0.2"/>
    <row r="145" ht="52.5" customHeight="1" x14ac:dyDescent="0.2"/>
    <row r="146" ht="52.5" customHeight="1" x14ac:dyDescent="0.2"/>
    <row r="147" ht="52.5" customHeight="1" x14ac:dyDescent="0.2"/>
    <row r="148" ht="52.5" customHeight="1" x14ac:dyDescent="0.2"/>
    <row r="149" ht="52.5" customHeight="1" x14ac:dyDescent="0.2"/>
    <row r="150" ht="52.5" customHeight="1" x14ac:dyDescent="0.2"/>
    <row r="151" ht="52.5" customHeight="1" x14ac:dyDescent="0.2"/>
    <row r="152" ht="52.5" customHeight="1" x14ac:dyDescent="0.2"/>
    <row r="153" ht="52.5" customHeight="1" x14ac:dyDescent="0.2"/>
    <row r="154" ht="52.5" customHeight="1" x14ac:dyDescent="0.2"/>
    <row r="155" ht="52.5" customHeight="1" x14ac:dyDescent="0.2"/>
    <row r="156" ht="52.5" customHeight="1" x14ac:dyDescent="0.2"/>
    <row r="157" ht="52.5" customHeight="1" x14ac:dyDescent="0.2"/>
    <row r="158" ht="52.5" customHeight="1" x14ac:dyDescent="0.2"/>
    <row r="159" ht="52.5" customHeight="1" x14ac:dyDescent="0.2"/>
    <row r="160" ht="52.5" customHeight="1" x14ac:dyDescent="0.2"/>
    <row r="161" ht="52.5" customHeight="1" x14ac:dyDescent="0.2"/>
    <row r="162" ht="52.5" customHeight="1" x14ac:dyDescent="0.2"/>
    <row r="163" ht="52.5" customHeight="1" x14ac:dyDescent="0.2"/>
    <row r="164" ht="52.5" customHeight="1" x14ac:dyDescent="0.2"/>
    <row r="165" ht="52.5" customHeight="1" x14ac:dyDescent="0.2"/>
    <row r="166" ht="52.5" customHeight="1" x14ac:dyDescent="0.2"/>
    <row r="167" ht="52.5" customHeight="1" x14ac:dyDescent="0.2"/>
    <row r="168" ht="52.5" customHeight="1" x14ac:dyDescent="0.2"/>
    <row r="169" ht="52.5" customHeight="1" x14ac:dyDescent="0.2"/>
    <row r="170" ht="52.5" customHeight="1" x14ac:dyDescent="0.2"/>
    <row r="171" ht="52.5" customHeight="1" x14ac:dyDescent="0.2"/>
    <row r="172" ht="52.5" customHeight="1" x14ac:dyDescent="0.2"/>
    <row r="173" ht="52.5" customHeight="1" x14ac:dyDescent="0.2"/>
    <row r="174" ht="52.5" customHeight="1" x14ac:dyDescent="0.2"/>
  </sheetData>
  <conditionalFormatting sqref="C1:H4 C5:G5 C6:F38 C39:G70 C71:H1048576">
    <cfRule type="cellIs" dxfId="2643" priority="1" operator="equal">
      <formula>"(blank)"</formula>
    </cfRule>
  </conditionalFormatting>
  <pageMargins left="0.25" right="0.25"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148"/>
  <sheetViews>
    <sheetView zoomScaleNormal="100" workbookViewId="0">
      <pane ySplit="1" topLeftCell="A2" activePane="bottomLeft" state="frozen"/>
      <selection pane="bottomLeft" activeCell="C147" sqref="C147"/>
    </sheetView>
  </sheetViews>
  <sheetFormatPr defaultColWidth="8.85546875" defaultRowHeight="15" customHeight="1" x14ac:dyDescent="0.2"/>
  <cols>
    <col min="1" max="1" width="11.42578125" style="70" customWidth="1"/>
    <col min="2" max="3" width="27.28515625" style="68" customWidth="1"/>
    <col min="4" max="5" width="14.85546875" style="68" customWidth="1"/>
    <col min="6" max="6" width="10.42578125" style="68" bestFit="1" customWidth="1"/>
    <col min="7" max="7" width="7.7109375" style="68" bestFit="1" customWidth="1"/>
    <col min="8" max="8" width="38.42578125" style="68" bestFit="1" customWidth="1"/>
    <col min="9" max="9" width="14.42578125" style="68" bestFit="1" customWidth="1"/>
    <col min="10" max="256" width="9.140625" style="68"/>
    <col min="257" max="257" width="11.42578125" style="68" customWidth="1"/>
    <col min="258" max="259" width="27.28515625" style="68" customWidth="1"/>
    <col min="260" max="261" width="14.85546875" style="68" customWidth="1"/>
    <col min="262" max="262" width="10.42578125" style="68" bestFit="1" customWidth="1"/>
    <col min="263" max="263" width="7.7109375" style="68" bestFit="1" customWidth="1"/>
    <col min="264" max="264" width="38.42578125" style="68" bestFit="1" customWidth="1"/>
    <col min="265" max="265" width="14.42578125" style="68" bestFit="1" customWidth="1"/>
    <col min="266" max="512" width="9.140625" style="68"/>
    <col min="513" max="513" width="11.42578125" style="68" customWidth="1"/>
    <col min="514" max="515" width="27.28515625" style="68" customWidth="1"/>
    <col min="516" max="517" width="14.85546875" style="68" customWidth="1"/>
    <col min="518" max="518" width="10.42578125" style="68" bestFit="1" customWidth="1"/>
    <col min="519" max="519" width="7.7109375" style="68" bestFit="1" customWidth="1"/>
    <col min="520" max="520" width="38.42578125" style="68" bestFit="1" customWidth="1"/>
    <col min="521" max="521" width="14.42578125" style="68" bestFit="1" customWidth="1"/>
    <col min="522" max="768" width="9.140625" style="68"/>
    <col min="769" max="769" width="11.42578125" style="68" customWidth="1"/>
    <col min="770" max="771" width="27.28515625" style="68" customWidth="1"/>
    <col min="772" max="773" width="14.85546875" style="68" customWidth="1"/>
    <col min="774" max="774" width="10.42578125" style="68" bestFit="1" customWidth="1"/>
    <col min="775" max="775" width="7.7109375" style="68" bestFit="1" customWidth="1"/>
    <col min="776" max="776" width="38.42578125" style="68" bestFit="1" customWidth="1"/>
    <col min="777" max="777" width="14.42578125" style="68" bestFit="1" customWidth="1"/>
    <col min="778" max="1024" width="9.140625" style="68"/>
    <col min="1025" max="1025" width="11.42578125" style="68" customWidth="1"/>
    <col min="1026" max="1027" width="27.28515625" style="68" customWidth="1"/>
    <col min="1028" max="1029" width="14.85546875" style="68" customWidth="1"/>
    <col min="1030" max="1030" width="10.42578125" style="68" bestFit="1" customWidth="1"/>
    <col min="1031" max="1031" width="7.7109375" style="68" bestFit="1" customWidth="1"/>
    <col min="1032" max="1032" width="38.42578125" style="68" bestFit="1" customWidth="1"/>
    <col min="1033" max="1033" width="14.42578125" style="68" bestFit="1" customWidth="1"/>
    <col min="1034" max="1280" width="9.140625" style="68"/>
    <col min="1281" max="1281" width="11.42578125" style="68" customWidth="1"/>
    <col min="1282" max="1283" width="27.28515625" style="68" customWidth="1"/>
    <col min="1284" max="1285" width="14.85546875" style="68" customWidth="1"/>
    <col min="1286" max="1286" width="10.42578125" style="68" bestFit="1" customWidth="1"/>
    <col min="1287" max="1287" width="7.7109375" style="68" bestFit="1" customWidth="1"/>
    <col min="1288" max="1288" width="38.42578125" style="68" bestFit="1" customWidth="1"/>
    <col min="1289" max="1289" width="14.42578125" style="68" bestFit="1" customWidth="1"/>
    <col min="1290" max="1536" width="9.140625" style="68"/>
    <col min="1537" max="1537" width="11.42578125" style="68" customWidth="1"/>
    <col min="1538" max="1539" width="27.28515625" style="68" customWidth="1"/>
    <col min="1540" max="1541" width="14.85546875" style="68" customWidth="1"/>
    <col min="1542" max="1542" width="10.42578125" style="68" bestFit="1" customWidth="1"/>
    <col min="1543" max="1543" width="7.7109375" style="68" bestFit="1" customWidth="1"/>
    <col min="1544" max="1544" width="38.42578125" style="68" bestFit="1" customWidth="1"/>
    <col min="1545" max="1545" width="14.42578125" style="68" bestFit="1" customWidth="1"/>
    <col min="1546" max="1792" width="9.140625" style="68"/>
    <col min="1793" max="1793" width="11.42578125" style="68" customWidth="1"/>
    <col min="1794" max="1795" width="27.28515625" style="68" customWidth="1"/>
    <col min="1796" max="1797" width="14.85546875" style="68" customWidth="1"/>
    <col min="1798" max="1798" width="10.42578125" style="68" bestFit="1" customWidth="1"/>
    <col min="1799" max="1799" width="7.7109375" style="68" bestFit="1" customWidth="1"/>
    <col min="1800" max="1800" width="38.42578125" style="68" bestFit="1" customWidth="1"/>
    <col min="1801" max="1801" width="14.42578125" style="68" bestFit="1" customWidth="1"/>
    <col min="1802" max="2048" width="9.140625" style="68"/>
    <col min="2049" max="2049" width="11.42578125" style="68" customWidth="1"/>
    <col min="2050" max="2051" width="27.28515625" style="68" customWidth="1"/>
    <col min="2052" max="2053" width="14.85546875" style="68" customWidth="1"/>
    <col min="2054" max="2054" width="10.42578125" style="68" bestFit="1" customWidth="1"/>
    <col min="2055" max="2055" width="7.7109375" style="68" bestFit="1" customWidth="1"/>
    <col min="2056" max="2056" width="38.42578125" style="68" bestFit="1" customWidth="1"/>
    <col min="2057" max="2057" width="14.42578125" style="68" bestFit="1" customWidth="1"/>
    <col min="2058" max="2304" width="9.140625" style="68"/>
    <col min="2305" max="2305" width="11.42578125" style="68" customWidth="1"/>
    <col min="2306" max="2307" width="27.28515625" style="68" customWidth="1"/>
    <col min="2308" max="2309" width="14.85546875" style="68" customWidth="1"/>
    <col min="2310" max="2310" width="10.42578125" style="68" bestFit="1" customWidth="1"/>
    <col min="2311" max="2311" width="7.7109375" style="68" bestFit="1" customWidth="1"/>
    <col min="2312" max="2312" width="38.42578125" style="68" bestFit="1" customWidth="1"/>
    <col min="2313" max="2313" width="14.42578125" style="68" bestFit="1" customWidth="1"/>
    <col min="2314" max="2560" width="9.140625" style="68"/>
    <col min="2561" max="2561" width="11.42578125" style="68" customWidth="1"/>
    <col min="2562" max="2563" width="27.28515625" style="68" customWidth="1"/>
    <col min="2564" max="2565" width="14.85546875" style="68" customWidth="1"/>
    <col min="2566" max="2566" width="10.42578125" style="68" bestFit="1" customWidth="1"/>
    <col min="2567" max="2567" width="7.7109375" style="68" bestFit="1" customWidth="1"/>
    <col min="2568" max="2568" width="38.42578125" style="68" bestFit="1" customWidth="1"/>
    <col min="2569" max="2569" width="14.42578125" style="68" bestFit="1" customWidth="1"/>
    <col min="2570" max="2816" width="9.140625" style="68"/>
    <col min="2817" max="2817" width="11.42578125" style="68" customWidth="1"/>
    <col min="2818" max="2819" width="27.28515625" style="68" customWidth="1"/>
    <col min="2820" max="2821" width="14.85546875" style="68" customWidth="1"/>
    <col min="2822" max="2822" width="10.42578125" style="68" bestFit="1" customWidth="1"/>
    <col min="2823" max="2823" width="7.7109375" style="68" bestFit="1" customWidth="1"/>
    <col min="2824" max="2824" width="38.42578125" style="68" bestFit="1" customWidth="1"/>
    <col min="2825" max="2825" width="14.42578125" style="68" bestFit="1" customWidth="1"/>
    <col min="2826" max="3072" width="9.140625" style="68"/>
    <col min="3073" max="3073" width="11.42578125" style="68" customWidth="1"/>
    <col min="3074" max="3075" width="27.28515625" style="68" customWidth="1"/>
    <col min="3076" max="3077" width="14.85546875" style="68" customWidth="1"/>
    <col min="3078" max="3078" width="10.42578125" style="68" bestFit="1" customWidth="1"/>
    <col min="3079" max="3079" width="7.7109375" style="68" bestFit="1" customWidth="1"/>
    <col min="3080" max="3080" width="38.42578125" style="68" bestFit="1" customWidth="1"/>
    <col min="3081" max="3081" width="14.42578125" style="68" bestFit="1" customWidth="1"/>
    <col min="3082" max="3328" width="9.140625" style="68"/>
    <col min="3329" max="3329" width="11.42578125" style="68" customWidth="1"/>
    <col min="3330" max="3331" width="27.28515625" style="68" customWidth="1"/>
    <col min="3332" max="3333" width="14.85546875" style="68" customWidth="1"/>
    <col min="3334" max="3334" width="10.42578125" style="68" bestFit="1" customWidth="1"/>
    <col min="3335" max="3335" width="7.7109375" style="68" bestFit="1" customWidth="1"/>
    <col min="3336" max="3336" width="38.42578125" style="68" bestFit="1" customWidth="1"/>
    <col min="3337" max="3337" width="14.42578125" style="68" bestFit="1" customWidth="1"/>
    <col min="3338" max="3584" width="9.140625" style="68"/>
    <col min="3585" max="3585" width="11.42578125" style="68" customWidth="1"/>
    <col min="3586" max="3587" width="27.28515625" style="68" customWidth="1"/>
    <col min="3588" max="3589" width="14.85546875" style="68" customWidth="1"/>
    <col min="3590" max="3590" width="10.42578125" style="68" bestFit="1" customWidth="1"/>
    <col min="3591" max="3591" width="7.7109375" style="68" bestFit="1" customWidth="1"/>
    <col min="3592" max="3592" width="38.42578125" style="68" bestFit="1" customWidth="1"/>
    <col min="3593" max="3593" width="14.42578125" style="68" bestFit="1" customWidth="1"/>
    <col min="3594" max="3840" width="9.140625" style="68"/>
    <col min="3841" max="3841" width="11.42578125" style="68" customWidth="1"/>
    <col min="3842" max="3843" width="27.28515625" style="68" customWidth="1"/>
    <col min="3844" max="3845" width="14.85546875" style="68" customWidth="1"/>
    <col min="3846" max="3846" width="10.42578125" style="68" bestFit="1" customWidth="1"/>
    <col min="3847" max="3847" width="7.7109375" style="68" bestFit="1" customWidth="1"/>
    <col min="3848" max="3848" width="38.42578125" style="68" bestFit="1" customWidth="1"/>
    <col min="3849" max="3849" width="14.42578125" style="68" bestFit="1" customWidth="1"/>
    <col min="3850" max="4096" width="9.140625" style="68"/>
    <col min="4097" max="4097" width="11.42578125" style="68" customWidth="1"/>
    <col min="4098" max="4099" width="27.28515625" style="68" customWidth="1"/>
    <col min="4100" max="4101" width="14.85546875" style="68" customWidth="1"/>
    <col min="4102" max="4102" width="10.42578125" style="68" bestFit="1" customWidth="1"/>
    <col min="4103" max="4103" width="7.7109375" style="68" bestFit="1" customWidth="1"/>
    <col min="4104" max="4104" width="38.42578125" style="68" bestFit="1" customWidth="1"/>
    <col min="4105" max="4105" width="14.42578125" style="68" bestFit="1" customWidth="1"/>
    <col min="4106" max="4352" width="9.140625" style="68"/>
    <col min="4353" max="4353" width="11.42578125" style="68" customWidth="1"/>
    <col min="4354" max="4355" width="27.28515625" style="68" customWidth="1"/>
    <col min="4356" max="4357" width="14.85546875" style="68" customWidth="1"/>
    <col min="4358" max="4358" width="10.42578125" style="68" bestFit="1" customWidth="1"/>
    <col min="4359" max="4359" width="7.7109375" style="68" bestFit="1" customWidth="1"/>
    <col min="4360" max="4360" width="38.42578125" style="68" bestFit="1" customWidth="1"/>
    <col min="4361" max="4361" width="14.42578125" style="68" bestFit="1" customWidth="1"/>
    <col min="4362" max="4608" width="9.140625" style="68"/>
    <col min="4609" max="4609" width="11.42578125" style="68" customWidth="1"/>
    <col min="4610" max="4611" width="27.28515625" style="68" customWidth="1"/>
    <col min="4612" max="4613" width="14.85546875" style="68" customWidth="1"/>
    <col min="4614" max="4614" width="10.42578125" style="68" bestFit="1" customWidth="1"/>
    <col min="4615" max="4615" width="7.7109375" style="68" bestFit="1" customWidth="1"/>
    <col min="4616" max="4616" width="38.42578125" style="68" bestFit="1" customWidth="1"/>
    <col min="4617" max="4617" width="14.42578125" style="68" bestFit="1" customWidth="1"/>
    <col min="4618" max="4864" width="9.140625" style="68"/>
    <col min="4865" max="4865" width="11.42578125" style="68" customWidth="1"/>
    <col min="4866" max="4867" width="27.28515625" style="68" customWidth="1"/>
    <col min="4868" max="4869" width="14.85546875" style="68" customWidth="1"/>
    <col min="4870" max="4870" width="10.42578125" style="68" bestFit="1" customWidth="1"/>
    <col min="4871" max="4871" width="7.7109375" style="68" bestFit="1" customWidth="1"/>
    <col min="4872" max="4872" width="38.42578125" style="68" bestFit="1" customWidth="1"/>
    <col min="4873" max="4873" width="14.42578125" style="68" bestFit="1" customWidth="1"/>
    <col min="4874" max="5120" width="9.140625" style="68"/>
    <col min="5121" max="5121" width="11.42578125" style="68" customWidth="1"/>
    <col min="5122" max="5123" width="27.28515625" style="68" customWidth="1"/>
    <col min="5124" max="5125" width="14.85546875" style="68" customWidth="1"/>
    <col min="5126" max="5126" width="10.42578125" style="68" bestFit="1" customWidth="1"/>
    <col min="5127" max="5127" width="7.7109375" style="68" bestFit="1" customWidth="1"/>
    <col min="5128" max="5128" width="38.42578125" style="68" bestFit="1" customWidth="1"/>
    <col min="5129" max="5129" width="14.42578125" style="68" bestFit="1" customWidth="1"/>
    <col min="5130" max="5376" width="9.140625" style="68"/>
    <col min="5377" max="5377" width="11.42578125" style="68" customWidth="1"/>
    <col min="5378" max="5379" width="27.28515625" style="68" customWidth="1"/>
    <col min="5380" max="5381" width="14.85546875" style="68" customWidth="1"/>
    <col min="5382" max="5382" width="10.42578125" style="68" bestFit="1" customWidth="1"/>
    <col min="5383" max="5383" width="7.7109375" style="68" bestFit="1" customWidth="1"/>
    <col min="5384" max="5384" width="38.42578125" style="68" bestFit="1" customWidth="1"/>
    <col min="5385" max="5385" width="14.42578125" style="68" bestFit="1" customWidth="1"/>
    <col min="5386" max="5632" width="9.140625" style="68"/>
    <col min="5633" max="5633" width="11.42578125" style="68" customWidth="1"/>
    <col min="5634" max="5635" width="27.28515625" style="68" customWidth="1"/>
    <col min="5636" max="5637" width="14.85546875" style="68" customWidth="1"/>
    <col min="5638" max="5638" width="10.42578125" style="68" bestFit="1" customWidth="1"/>
    <col min="5639" max="5639" width="7.7109375" style="68" bestFit="1" customWidth="1"/>
    <col min="5640" max="5640" width="38.42578125" style="68" bestFit="1" customWidth="1"/>
    <col min="5641" max="5641" width="14.42578125" style="68" bestFit="1" customWidth="1"/>
    <col min="5642" max="5888" width="9.140625" style="68"/>
    <col min="5889" max="5889" width="11.42578125" style="68" customWidth="1"/>
    <col min="5890" max="5891" width="27.28515625" style="68" customWidth="1"/>
    <col min="5892" max="5893" width="14.85546875" style="68" customWidth="1"/>
    <col min="5894" max="5894" width="10.42578125" style="68" bestFit="1" customWidth="1"/>
    <col min="5895" max="5895" width="7.7109375" style="68" bestFit="1" customWidth="1"/>
    <col min="5896" max="5896" width="38.42578125" style="68" bestFit="1" customWidth="1"/>
    <col min="5897" max="5897" width="14.42578125" style="68" bestFit="1" customWidth="1"/>
    <col min="5898" max="6144" width="9.140625" style="68"/>
    <col min="6145" max="6145" width="11.42578125" style="68" customWidth="1"/>
    <col min="6146" max="6147" width="27.28515625" style="68" customWidth="1"/>
    <col min="6148" max="6149" width="14.85546875" style="68" customWidth="1"/>
    <col min="6150" max="6150" width="10.42578125" style="68" bestFit="1" customWidth="1"/>
    <col min="6151" max="6151" width="7.7109375" style="68" bestFit="1" customWidth="1"/>
    <col min="6152" max="6152" width="38.42578125" style="68" bestFit="1" customWidth="1"/>
    <col min="6153" max="6153" width="14.42578125" style="68" bestFit="1" customWidth="1"/>
    <col min="6154" max="6400" width="9.140625" style="68"/>
    <col min="6401" max="6401" width="11.42578125" style="68" customWidth="1"/>
    <col min="6402" max="6403" width="27.28515625" style="68" customWidth="1"/>
    <col min="6404" max="6405" width="14.85546875" style="68" customWidth="1"/>
    <col min="6406" max="6406" width="10.42578125" style="68" bestFit="1" customWidth="1"/>
    <col min="6407" max="6407" width="7.7109375" style="68" bestFit="1" customWidth="1"/>
    <col min="6408" max="6408" width="38.42578125" style="68" bestFit="1" customWidth="1"/>
    <col min="6409" max="6409" width="14.42578125" style="68" bestFit="1" customWidth="1"/>
    <col min="6410" max="6656" width="9.140625" style="68"/>
    <col min="6657" max="6657" width="11.42578125" style="68" customWidth="1"/>
    <col min="6658" max="6659" width="27.28515625" style="68" customWidth="1"/>
    <col min="6660" max="6661" width="14.85546875" style="68" customWidth="1"/>
    <col min="6662" max="6662" width="10.42578125" style="68" bestFit="1" customWidth="1"/>
    <col min="6663" max="6663" width="7.7109375" style="68" bestFit="1" customWidth="1"/>
    <col min="6664" max="6664" width="38.42578125" style="68" bestFit="1" customWidth="1"/>
    <col min="6665" max="6665" width="14.42578125" style="68" bestFit="1" customWidth="1"/>
    <col min="6666" max="6912" width="9.140625" style="68"/>
    <col min="6913" max="6913" width="11.42578125" style="68" customWidth="1"/>
    <col min="6914" max="6915" width="27.28515625" style="68" customWidth="1"/>
    <col min="6916" max="6917" width="14.85546875" style="68" customWidth="1"/>
    <col min="6918" max="6918" width="10.42578125" style="68" bestFit="1" customWidth="1"/>
    <col min="6919" max="6919" width="7.7109375" style="68" bestFit="1" customWidth="1"/>
    <col min="6920" max="6920" width="38.42578125" style="68" bestFit="1" customWidth="1"/>
    <col min="6921" max="6921" width="14.42578125" style="68" bestFit="1" customWidth="1"/>
    <col min="6922" max="7168" width="9.140625" style="68"/>
    <col min="7169" max="7169" width="11.42578125" style="68" customWidth="1"/>
    <col min="7170" max="7171" width="27.28515625" style="68" customWidth="1"/>
    <col min="7172" max="7173" width="14.85546875" style="68" customWidth="1"/>
    <col min="7174" max="7174" width="10.42578125" style="68" bestFit="1" customWidth="1"/>
    <col min="7175" max="7175" width="7.7109375" style="68" bestFit="1" customWidth="1"/>
    <col min="7176" max="7176" width="38.42578125" style="68" bestFit="1" customWidth="1"/>
    <col min="7177" max="7177" width="14.42578125" style="68" bestFit="1" customWidth="1"/>
    <col min="7178" max="7424" width="9.140625" style="68"/>
    <col min="7425" max="7425" width="11.42578125" style="68" customWidth="1"/>
    <col min="7426" max="7427" width="27.28515625" style="68" customWidth="1"/>
    <col min="7428" max="7429" width="14.85546875" style="68" customWidth="1"/>
    <col min="7430" max="7430" width="10.42578125" style="68" bestFit="1" customWidth="1"/>
    <col min="7431" max="7431" width="7.7109375" style="68" bestFit="1" customWidth="1"/>
    <col min="7432" max="7432" width="38.42578125" style="68" bestFit="1" customWidth="1"/>
    <col min="7433" max="7433" width="14.42578125" style="68" bestFit="1" customWidth="1"/>
    <col min="7434" max="7680" width="9.140625" style="68"/>
    <col min="7681" max="7681" width="11.42578125" style="68" customWidth="1"/>
    <col min="7682" max="7683" width="27.28515625" style="68" customWidth="1"/>
    <col min="7684" max="7685" width="14.85546875" style="68" customWidth="1"/>
    <col min="7686" max="7686" width="10.42578125" style="68" bestFit="1" customWidth="1"/>
    <col min="7687" max="7687" width="7.7109375" style="68" bestFit="1" customWidth="1"/>
    <col min="7688" max="7688" width="38.42578125" style="68" bestFit="1" customWidth="1"/>
    <col min="7689" max="7689" width="14.42578125" style="68" bestFit="1" customWidth="1"/>
    <col min="7690" max="7936" width="9.140625" style="68"/>
    <col min="7937" max="7937" width="11.42578125" style="68" customWidth="1"/>
    <col min="7938" max="7939" width="27.28515625" style="68" customWidth="1"/>
    <col min="7940" max="7941" width="14.85546875" style="68" customWidth="1"/>
    <col min="7942" max="7942" width="10.42578125" style="68" bestFit="1" customWidth="1"/>
    <col min="7943" max="7943" width="7.7109375" style="68" bestFit="1" customWidth="1"/>
    <col min="7944" max="7944" width="38.42578125" style="68" bestFit="1" customWidth="1"/>
    <col min="7945" max="7945" width="14.42578125" style="68" bestFit="1" customWidth="1"/>
    <col min="7946" max="8192" width="9.140625" style="68"/>
    <col min="8193" max="8193" width="11.42578125" style="68" customWidth="1"/>
    <col min="8194" max="8195" width="27.28515625" style="68" customWidth="1"/>
    <col min="8196" max="8197" width="14.85546875" style="68" customWidth="1"/>
    <col min="8198" max="8198" width="10.42578125" style="68" bestFit="1" customWidth="1"/>
    <col min="8199" max="8199" width="7.7109375" style="68" bestFit="1" customWidth="1"/>
    <col min="8200" max="8200" width="38.42578125" style="68" bestFit="1" customWidth="1"/>
    <col min="8201" max="8201" width="14.42578125" style="68" bestFit="1" customWidth="1"/>
    <col min="8202" max="8448" width="9.140625" style="68"/>
    <col min="8449" max="8449" width="11.42578125" style="68" customWidth="1"/>
    <col min="8450" max="8451" width="27.28515625" style="68" customWidth="1"/>
    <col min="8452" max="8453" width="14.85546875" style="68" customWidth="1"/>
    <col min="8454" max="8454" width="10.42578125" style="68" bestFit="1" customWidth="1"/>
    <col min="8455" max="8455" width="7.7109375" style="68" bestFit="1" customWidth="1"/>
    <col min="8456" max="8456" width="38.42578125" style="68" bestFit="1" customWidth="1"/>
    <col min="8457" max="8457" width="14.42578125" style="68" bestFit="1" customWidth="1"/>
    <col min="8458" max="8704" width="9.140625" style="68"/>
    <col min="8705" max="8705" width="11.42578125" style="68" customWidth="1"/>
    <col min="8706" max="8707" width="27.28515625" style="68" customWidth="1"/>
    <col min="8708" max="8709" width="14.85546875" style="68" customWidth="1"/>
    <col min="8710" max="8710" width="10.42578125" style="68" bestFit="1" customWidth="1"/>
    <col min="8711" max="8711" width="7.7109375" style="68" bestFit="1" customWidth="1"/>
    <col min="8712" max="8712" width="38.42578125" style="68" bestFit="1" customWidth="1"/>
    <col min="8713" max="8713" width="14.42578125" style="68" bestFit="1" customWidth="1"/>
    <col min="8714" max="8960" width="9.140625" style="68"/>
    <col min="8961" max="8961" width="11.42578125" style="68" customWidth="1"/>
    <col min="8962" max="8963" width="27.28515625" style="68" customWidth="1"/>
    <col min="8964" max="8965" width="14.85546875" style="68" customWidth="1"/>
    <col min="8966" max="8966" width="10.42578125" style="68" bestFit="1" customWidth="1"/>
    <col min="8967" max="8967" width="7.7109375" style="68" bestFit="1" customWidth="1"/>
    <col min="8968" max="8968" width="38.42578125" style="68" bestFit="1" customWidth="1"/>
    <col min="8969" max="8969" width="14.42578125" style="68" bestFit="1" customWidth="1"/>
    <col min="8970" max="9216" width="9.140625" style="68"/>
    <col min="9217" max="9217" width="11.42578125" style="68" customWidth="1"/>
    <col min="9218" max="9219" width="27.28515625" style="68" customWidth="1"/>
    <col min="9220" max="9221" width="14.85546875" style="68" customWidth="1"/>
    <col min="9222" max="9222" width="10.42578125" style="68" bestFit="1" customWidth="1"/>
    <col min="9223" max="9223" width="7.7109375" style="68" bestFit="1" customWidth="1"/>
    <col min="9224" max="9224" width="38.42578125" style="68" bestFit="1" customWidth="1"/>
    <col min="9225" max="9225" width="14.42578125" style="68" bestFit="1" customWidth="1"/>
    <col min="9226" max="9472" width="9.140625" style="68"/>
    <col min="9473" max="9473" width="11.42578125" style="68" customWidth="1"/>
    <col min="9474" max="9475" width="27.28515625" style="68" customWidth="1"/>
    <col min="9476" max="9477" width="14.85546875" style="68" customWidth="1"/>
    <col min="9478" max="9478" width="10.42578125" style="68" bestFit="1" customWidth="1"/>
    <col min="9479" max="9479" width="7.7109375" style="68" bestFit="1" customWidth="1"/>
    <col min="9480" max="9480" width="38.42578125" style="68" bestFit="1" customWidth="1"/>
    <col min="9481" max="9481" width="14.42578125" style="68" bestFit="1" customWidth="1"/>
    <col min="9482" max="9728" width="9.140625" style="68"/>
    <col min="9729" max="9729" width="11.42578125" style="68" customWidth="1"/>
    <col min="9730" max="9731" width="27.28515625" style="68" customWidth="1"/>
    <col min="9732" max="9733" width="14.85546875" style="68" customWidth="1"/>
    <col min="9734" max="9734" width="10.42578125" style="68" bestFit="1" customWidth="1"/>
    <col min="9735" max="9735" width="7.7109375" style="68" bestFit="1" customWidth="1"/>
    <col min="9736" max="9736" width="38.42578125" style="68" bestFit="1" customWidth="1"/>
    <col min="9737" max="9737" width="14.42578125" style="68" bestFit="1" customWidth="1"/>
    <col min="9738" max="9984" width="9.140625" style="68"/>
    <col min="9985" max="9985" width="11.42578125" style="68" customWidth="1"/>
    <col min="9986" max="9987" width="27.28515625" style="68" customWidth="1"/>
    <col min="9988" max="9989" width="14.85546875" style="68" customWidth="1"/>
    <col min="9990" max="9990" width="10.42578125" style="68" bestFit="1" customWidth="1"/>
    <col min="9991" max="9991" width="7.7109375" style="68" bestFit="1" customWidth="1"/>
    <col min="9992" max="9992" width="38.42578125" style="68" bestFit="1" customWidth="1"/>
    <col min="9993" max="9993" width="14.42578125" style="68" bestFit="1" customWidth="1"/>
    <col min="9994" max="10240" width="9.140625" style="68"/>
    <col min="10241" max="10241" width="11.42578125" style="68" customWidth="1"/>
    <col min="10242" max="10243" width="27.28515625" style="68" customWidth="1"/>
    <col min="10244" max="10245" width="14.85546875" style="68" customWidth="1"/>
    <col min="10246" max="10246" width="10.42578125" style="68" bestFit="1" customWidth="1"/>
    <col min="10247" max="10247" width="7.7109375" style="68" bestFit="1" customWidth="1"/>
    <col min="10248" max="10248" width="38.42578125" style="68" bestFit="1" customWidth="1"/>
    <col min="10249" max="10249" width="14.42578125" style="68" bestFit="1" customWidth="1"/>
    <col min="10250" max="10496" width="9.140625" style="68"/>
    <col min="10497" max="10497" width="11.42578125" style="68" customWidth="1"/>
    <col min="10498" max="10499" width="27.28515625" style="68" customWidth="1"/>
    <col min="10500" max="10501" width="14.85546875" style="68" customWidth="1"/>
    <col min="10502" max="10502" width="10.42578125" style="68" bestFit="1" customWidth="1"/>
    <col min="10503" max="10503" width="7.7109375" style="68" bestFit="1" customWidth="1"/>
    <col min="10504" max="10504" width="38.42578125" style="68" bestFit="1" customWidth="1"/>
    <col min="10505" max="10505" width="14.42578125" style="68" bestFit="1" customWidth="1"/>
    <col min="10506" max="10752" width="9.140625" style="68"/>
    <col min="10753" max="10753" width="11.42578125" style="68" customWidth="1"/>
    <col min="10754" max="10755" width="27.28515625" style="68" customWidth="1"/>
    <col min="10756" max="10757" width="14.85546875" style="68" customWidth="1"/>
    <col min="10758" max="10758" width="10.42578125" style="68" bestFit="1" customWidth="1"/>
    <col min="10759" max="10759" width="7.7109375" style="68" bestFit="1" customWidth="1"/>
    <col min="10760" max="10760" width="38.42578125" style="68" bestFit="1" customWidth="1"/>
    <col min="10761" max="10761" width="14.42578125" style="68" bestFit="1" customWidth="1"/>
    <col min="10762" max="11008" width="9.140625" style="68"/>
    <col min="11009" max="11009" width="11.42578125" style="68" customWidth="1"/>
    <col min="11010" max="11011" width="27.28515625" style="68" customWidth="1"/>
    <col min="11012" max="11013" width="14.85546875" style="68" customWidth="1"/>
    <col min="11014" max="11014" width="10.42578125" style="68" bestFit="1" customWidth="1"/>
    <col min="11015" max="11015" width="7.7109375" style="68" bestFit="1" customWidth="1"/>
    <col min="11016" max="11016" width="38.42578125" style="68" bestFit="1" customWidth="1"/>
    <col min="11017" max="11017" width="14.42578125" style="68" bestFit="1" customWidth="1"/>
    <col min="11018" max="11264" width="9.140625" style="68"/>
    <col min="11265" max="11265" width="11.42578125" style="68" customWidth="1"/>
    <col min="11266" max="11267" width="27.28515625" style="68" customWidth="1"/>
    <col min="11268" max="11269" width="14.85546875" style="68" customWidth="1"/>
    <col min="11270" max="11270" width="10.42578125" style="68" bestFit="1" customWidth="1"/>
    <col min="11271" max="11271" width="7.7109375" style="68" bestFit="1" customWidth="1"/>
    <col min="11272" max="11272" width="38.42578125" style="68" bestFit="1" customWidth="1"/>
    <col min="11273" max="11273" width="14.42578125" style="68" bestFit="1" customWidth="1"/>
    <col min="11274" max="11520" width="9.140625" style="68"/>
    <col min="11521" max="11521" width="11.42578125" style="68" customWidth="1"/>
    <col min="11522" max="11523" width="27.28515625" style="68" customWidth="1"/>
    <col min="11524" max="11525" width="14.85546875" style="68" customWidth="1"/>
    <col min="11526" max="11526" width="10.42578125" style="68" bestFit="1" customWidth="1"/>
    <col min="11527" max="11527" width="7.7109375" style="68" bestFit="1" customWidth="1"/>
    <col min="11528" max="11528" width="38.42578125" style="68" bestFit="1" customWidth="1"/>
    <col min="11529" max="11529" width="14.42578125" style="68" bestFit="1" customWidth="1"/>
    <col min="11530" max="11776" width="9.140625" style="68"/>
    <col min="11777" max="11777" width="11.42578125" style="68" customWidth="1"/>
    <col min="11778" max="11779" width="27.28515625" style="68" customWidth="1"/>
    <col min="11780" max="11781" width="14.85546875" style="68" customWidth="1"/>
    <col min="11782" max="11782" width="10.42578125" style="68" bestFit="1" customWidth="1"/>
    <col min="11783" max="11783" width="7.7109375" style="68" bestFit="1" customWidth="1"/>
    <col min="11784" max="11784" width="38.42578125" style="68" bestFit="1" customWidth="1"/>
    <col min="11785" max="11785" width="14.42578125" style="68" bestFit="1" customWidth="1"/>
    <col min="11786" max="12032" width="9.140625" style="68"/>
    <col min="12033" max="12033" width="11.42578125" style="68" customWidth="1"/>
    <col min="12034" max="12035" width="27.28515625" style="68" customWidth="1"/>
    <col min="12036" max="12037" width="14.85546875" style="68" customWidth="1"/>
    <col min="12038" max="12038" width="10.42578125" style="68" bestFit="1" customWidth="1"/>
    <col min="12039" max="12039" width="7.7109375" style="68" bestFit="1" customWidth="1"/>
    <col min="12040" max="12040" width="38.42578125" style="68" bestFit="1" customWidth="1"/>
    <col min="12041" max="12041" width="14.42578125" style="68" bestFit="1" customWidth="1"/>
    <col min="12042" max="12288" width="9.140625" style="68"/>
    <col min="12289" max="12289" width="11.42578125" style="68" customWidth="1"/>
    <col min="12290" max="12291" width="27.28515625" style="68" customWidth="1"/>
    <col min="12292" max="12293" width="14.85546875" style="68" customWidth="1"/>
    <col min="12294" max="12294" width="10.42578125" style="68" bestFit="1" customWidth="1"/>
    <col min="12295" max="12295" width="7.7109375" style="68" bestFit="1" customWidth="1"/>
    <col min="12296" max="12296" width="38.42578125" style="68" bestFit="1" customWidth="1"/>
    <col min="12297" max="12297" width="14.42578125" style="68" bestFit="1" customWidth="1"/>
    <col min="12298" max="12544" width="9.140625" style="68"/>
    <col min="12545" max="12545" width="11.42578125" style="68" customWidth="1"/>
    <col min="12546" max="12547" width="27.28515625" style="68" customWidth="1"/>
    <col min="12548" max="12549" width="14.85546875" style="68" customWidth="1"/>
    <col min="12550" max="12550" width="10.42578125" style="68" bestFit="1" customWidth="1"/>
    <col min="12551" max="12551" width="7.7109375" style="68" bestFit="1" customWidth="1"/>
    <col min="12552" max="12552" width="38.42578125" style="68" bestFit="1" customWidth="1"/>
    <col min="12553" max="12553" width="14.42578125" style="68" bestFit="1" customWidth="1"/>
    <col min="12554" max="12800" width="9.140625" style="68"/>
    <col min="12801" max="12801" width="11.42578125" style="68" customWidth="1"/>
    <col min="12802" max="12803" width="27.28515625" style="68" customWidth="1"/>
    <col min="12804" max="12805" width="14.85546875" style="68" customWidth="1"/>
    <col min="12806" max="12806" width="10.42578125" style="68" bestFit="1" customWidth="1"/>
    <col min="12807" max="12807" width="7.7109375" style="68" bestFit="1" customWidth="1"/>
    <col min="12808" max="12808" width="38.42578125" style="68" bestFit="1" customWidth="1"/>
    <col min="12809" max="12809" width="14.42578125" style="68" bestFit="1" customWidth="1"/>
    <col min="12810" max="13056" width="9.140625" style="68"/>
    <col min="13057" max="13057" width="11.42578125" style="68" customWidth="1"/>
    <col min="13058" max="13059" width="27.28515625" style="68" customWidth="1"/>
    <col min="13060" max="13061" width="14.85546875" style="68" customWidth="1"/>
    <col min="13062" max="13062" width="10.42578125" style="68" bestFit="1" customWidth="1"/>
    <col min="13063" max="13063" width="7.7109375" style="68" bestFit="1" customWidth="1"/>
    <col min="13064" max="13064" width="38.42578125" style="68" bestFit="1" customWidth="1"/>
    <col min="13065" max="13065" width="14.42578125" style="68" bestFit="1" customWidth="1"/>
    <col min="13066" max="13312" width="9.140625" style="68"/>
    <col min="13313" max="13313" width="11.42578125" style="68" customWidth="1"/>
    <col min="13314" max="13315" width="27.28515625" style="68" customWidth="1"/>
    <col min="13316" max="13317" width="14.85546875" style="68" customWidth="1"/>
    <col min="13318" max="13318" width="10.42578125" style="68" bestFit="1" customWidth="1"/>
    <col min="13319" max="13319" width="7.7109375" style="68" bestFit="1" customWidth="1"/>
    <col min="13320" max="13320" width="38.42578125" style="68" bestFit="1" customWidth="1"/>
    <col min="13321" max="13321" width="14.42578125" style="68" bestFit="1" customWidth="1"/>
    <col min="13322" max="13568" width="9.140625" style="68"/>
    <col min="13569" max="13569" width="11.42578125" style="68" customWidth="1"/>
    <col min="13570" max="13571" width="27.28515625" style="68" customWidth="1"/>
    <col min="13572" max="13573" width="14.85546875" style="68" customWidth="1"/>
    <col min="13574" max="13574" width="10.42578125" style="68" bestFit="1" customWidth="1"/>
    <col min="13575" max="13575" width="7.7109375" style="68" bestFit="1" customWidth="1"/>
    <col min="13576" max="13576" width="38.42578125" style="68" bestFit="1" customWidth="1"/>
    <col min="13577" max="13577" width="14.42578125" style="68" bestFit="1" customWidth="1"/>
    <col min="13578" max="13824" width="9.140625" style="68"/>
    <col min="13825" max="13825" width="11.42578125" style="68" customWidth="1"/>
    <col min="13826" max="13827" width="27.28515625" style="68" customWidth="1"/>
    <col min="13828" max="13829" width="14.85546875" style="68" customWidth="1"/>
    <col min="13830" max="13830" width="10.42578125" style="68" bestFit="1" customWidth="1"/>
    <col min="13831" max="13831" width="7.7109375" style="68" bestFit="1" customWidth="1"/>
    <col min="13832" max="13832" width="38.42578125" style="68" bestFit="1" customWidth="1"/>
    <col min="13833" max="13833" width="14.42578125" style="68" bestFit="1" customWidth="1"/>
    <col min="13834" max="14080" width="9.140625" style="68"/>
    <col min="14081" max="14081" width="11.42578125" style="68" customWidth="1"/>
    <col min="14082" max="14083" width="27.28515625" style="68" customWidth="1"/>
    <col min="14084" max="14085" width="14.85546875" style="68" customWidth="1"/>
    <col min="14086" max="14086" width="10.42578125" style="68" bestFit="1" customWidth="1"/>
    <col min="14087" max="14087" width="7.7109375" style="68" bestFit="1" customWidth="1"/>
    <col min="14088" max="14088" width="38.42578125" style="68" bestFit="1" customWidth="1"/>
    <col min="14089" max="14089" width="14.42578125" style="68" bestFit="1" customWidth="1"/>
    <col min="14090" max="14336" width="9.140625" style="68"/>
    <col min="14337" max="14337" width="11.42578125" style="68" customWidth="1"/>
    <col min="14338" max="14339" width="27.28515625" style="68" customWidth="1"/>
    <col min="14340" max="14341" width="14.85546875" style="68" customWidth="1"/>
    <col min="14342" max="14342" width="10.42578125" style="68" bestFit="1" customWidth="1"/>
    <col min="14343" max="14343" width="7.7109375" style="68" bestFit="1" customWidth="1"/>
    <col min="14344" max="14344" width="38.42578125" style="68" bestFit="1" customWidth="1"/>
    <col min="14345" max="14345" width="14.42578125" style="68" bestFit="1" customWidth="1"/>
    <col min="14346" max="14592" width="9.140625" style="68"/>
    <col min="14593" max="14593" width="11.42578125" style="68" customWidth="1"/>
    <col min="14594" max="14595" width="27.28515625" style="68" customWidth="1"/>
    <col min="14596" max="14597" width="14.85546875" style="68" customWidth="1"/>
    <col min="14598" max="14598" width="10.42578125" style="68" bestFit="1" customWidth="1"/>
    <col min="14599" max="14599" width="7.7109375" style="68" bestFit="1" customWidth="1"/>
    <col min="14600" max="14600" width="38.42578125" style="68" bestFit="1" customWidth="1"/>
    <col min="14601" max="14601" width="14.42578125" style="68" bestFit="1" customWidth="1"/>
    <col min="14602" max="14848" width="9.140625" style="68"/>
    <col min="14849" max="14849" width="11.42578125" style="68" customWidth="1"/>
    <col min="14850" max="14851" width="27.28515625" style="68" customWidth="1"/>
    <col min="14852" max="14853" width="14.85546875" style="68" customWidth="1"/>
    <col min="14854" max="14854" width="10.42578125" style="68" bestFit="1" customWidth="1"/>
    <col min="14855" max="14855" width="7.7109375" style="68" bestFit="1" customWidth="1"/>
    <col min="14856" max="14856" width="38.42578125" style="68" bestFit="1" customWidth="1"/>
    <col min="14857" max="14857" width="14.42578125" style="68" bestFit="1" customWidth="1"/>
    <col min="14858" max="15104" width="9.140625" style="68"/>
    <col min="15105" max="15105" width="11.42578125" style="68" customWidth="1"/>
    <col min="15106" max="15107" width="27.28515625" style="68" customWidth="1"/>
    <col min="15108" max="15109" width="14.85546875" style="68" customWidth="1"/>
    <col min="15110" max="15110" width="10.42578125" style="68" bestFit="1" customWidth="1"/>
    <col min="15111" max="15111" width="7.7109375" style="68" bestFit="1" customWidth="1"/>
    <col min="15112" max="15112" width="38.42578125" style="68" bestFit="1" customWidth="1"/>
    <col min="15113" max="15113" width="14.42578125" style="68" bestFit="1" customWidth="1"/>
    <col min="15114" max="15360" width="9.140625" style="68"/>
    <col min="15361" max="15361" width="11.42578125" style="68" customWidth="1"/>
    <col min="15362" max="15363" width="27.28515625" style="68" customWidth="1"/>
    <col min="15364" max="15365" width="14.85546875" style="68" customWidth="1"/>
    <col min="15366" max="15366" width="10.42578125" style="68" bestFit="1" customWidth="1"/>
    <col min="15367" max="15367" width="7.7109375" style="68" bestFit="1" customWidth="1"/>
    <col min="15368" max="15368" width="38.42578125" style="68" bestFit="1" customWidth="1"/>
    <col min="15369" max="15369" width="14.42578125" style="68" bestFit="1" customWidth="1"/>
    <col min="15370" max="15616" width="9.140625" style="68"/>
    <col min="15617" max="15617" width="11.42578125" style="68" customWidth="1"/>
    <col min="15618" max="15619" width="27.28515625" style="68" customWidth="1"/>
    <col min="15620" max="15621" width="14.85546875" style="68" customWidth="1"/>
    <col min="15622" max="15622" width="10.42578125" style="68" bestFit="1" customWidth="1"/>
    <col min="15623" max="15623" width="7.7109375" style="68" bestFit="1" customWidth="1"/>
    <col min="15624" max="15624" width="38.42578125" style="68" bestFit="1" customWidth="1"/>
    <col min="15625" max="15625" width="14.42578125" style="68" bestFit="1" customWidth="1"/>
    <col min="15626" max="15872" width="9.140625" style="68"/>
    <col min="15873" max="15873" width="11.42578125" style="68" customWidth="1"/>
    <col min="15874" max="15875" width="27.28515625" style="68" customWidth="1"/>
    <col min="15876" max="15877" width="14.85546875" style="68" customWidth="1"/>
    <col min="15878" max="15878" width="10.42578125" style="68" bestFit="1" customWidth="1"/>
    <col min="15879" max="15879" width="7.7109375" style="68" bestFit="1" customWidth="1"/>
    <col min="15880" max="15880" width="38.42578125" style="68" bestFit="1" customWidth="1"/>
    <col min="15881" max="15881" width="14.42578125" style="68" bestFit="1" customWidth="1"/>
    <col min="15882" max="16128" width="9.140625" style="68"/>
    <col min="16129" max="16129" width="11.42578125" style="68" customWidth="1"/>
    <col min="16130" max="16131" width="27.28515625" style="68" customWidth="1"/>
    <col min="16132" max="16133" width="14.85546875" style="68" customWidth="1"/>
    <col min="16134" max="16134" width="10.42578125" style="68" bestFit="1" customWidth="1"/>
    <col min="16135" max="16135" width="7.7109375" style="68" bestFit="1" customWidth="1"/>
    <col min="16136" max="16136" width="38.42578125" style="68" bestFit="1" customWidth="1"/>
    <col min="16137" max="16137" width="14.42578125" style="68" bestFit="1" customWidth="1"/>
    <col min="16138" max="16384" width="9.140625" style="68"/>
  </cols>
  <sheetData>
    <row r="1" spans="1:9" s="67" customFormat="1" ht="15" customHeight="1" x14ac:dyDescent="0.2">
      <c r="A1" s="70" t="s">
        <v>302</v>
      </c>
      <c r="B1" s="68" t="s">
        <v>303</v>
      </c>
      <c r="C1" s="68" t="s">
        <v>304</v>
      </c>
      <c r="D1" s="67" t="s">
        <v>305</v>
      </c>
      <c r="E1" s="67">
        <v>123</v>
      </c>
      <c r="F1" s="67" t="s">
        <v>306</v>
      </c>
      <c r="G1" s="67" t="s">
        <v>307</v>
      </c>
      <c r="H1" s="67" t="s">
        <v>308</v>
      </c>
      <c r="I1" s="67" t="s">
        <v>309</v>
      </c>
    </row>
    <row r="2" spans="1:9" ht="15" customHeight="1" x14ac:dyDescent="0.2">
      <c r="A2" s="70">
        <v>890</v>
      </c>
      <c r="B2" s="72" t="s">
        <v>310</v>
      </c>
      <c r="C2" s="72" t="str">
        <f>CONCATENATE(A2," ",B2)</f>
        <v>890 Academy Close</v>
      </c>
      <c r="D2" s="68" t="s">
        <v>287</v>
      </c>
      <c r="E2" s="68">
        <v>1</v>
      </c>
      <c r="F2" s="68" t="s">
        <v>311</v>
      </c>
      <c r="G2" s="68">
        <v>98</v>
      </c>
      <c r="H2" s="68" t="s">
        <v>312</v>
      </c>
      <c r="I2" s="68" t="s">
        <v>313</v>
      </c>
    </row>
    <row r="3" spans="1:9" ht="15" customHeight="1" x14ac:dyDescent="0.2">
      <c r="A3" s="70">
        <v>28</v>
      </c>
      <c r="B3" s="68" t="s">
        <v>314</v>
      </c>
      <c r="C3" s="72" t="str">
        <f t="shared" ref="C3:C67" si="0">CONCATENATE(A3," ",B3)</f>
        <v>28 Bastion</v>
      </c>
      <c r="D3" s="68" t="s">
        <v>300</v>
      </c>
      <c r="E3" s="68">
        <v>0</v>
      </c>
      <c r="F3" s="68" t="s">
        <v>300</v>
      </c>
      <c r="H3" s="68" t="s">
        <v>227</v>
      </c>
      <c r="I3" s="68" t="s">
        <v>315</v>
      </c>
    </row>
    <row r="4" spans="1:9" ht="15" customHeight="1" x14ac:dyDescent="0.2">
      <c r="A4" s="70">
        <v>31</v>
      </c>
      <c r="B4" s="68" t="s">
        <v>314</v>
      </c>
      <c r="C4" s="72" t="str">
        <f t="shared" si="0"/>
        <v>31 Bastion</v>
      </c>
      <c r="H4" s="68" t="s">
        <v>312</v>
      </c>
      <c r="I4" s="68" t="s">
        <v>315</v>
      </c>
    </row>
    <row r="5" spans="1:9" ht="15" customHeight="1" x14ac:dyDescent="0.2">
      <c r="A5" s="70">
        <v>1655</v>
      </c>
      <c r="B5" s="68" t="s">
        <v>316</v>
      </c>
      <c r="C5" s="72" t="str">
        <f t="shared" si="0"/>
        <v>1655 Begbie</v>
      </c>
      <c r="D5" s="68" t="s">
        <v>258</v>
      </c>
      <c r="E5" s="68">
        <v>1</v>
      </c>
      <c r="F5" s="68" t="s">
        <v>317</v>
      </c>
      <c r="G5" s="68">
        <v>5561</v>
      </c>
      <c r="H5" s="68" t="s">
        <v>312</v>
      </c>
      <c r="I5" s="68" t="s">
        <v>313</v>
      </c>
    </row>
    <row r="6" spans="1:9" ht="15" customHeight="1" x14ac:dyDescent="0.2">
      <c r="A6" s="70">
        <v>470</v>
      </c>
      <c r="B6" s="68" t="s">
        <v>318</v>
      </c>
      <c r="C6" s="72" t="str">
        <f t="shared" si="0"/>
        <v>470 Belleville</v>
      </c>
      <c r="D6" s="68" t="s">
        <v>300</v>
      </c>
      <c r="E6" s="68">
        <v>0</v>
      </c>
      <c r="F6" s="68" t="s">
        <v>300</v>
      </c>
      <c r="H6" s="68" t="s">
        <v>227</v>
      </c>
      <c r="I6" s="68" t="s">
        <v>319</v>
      </c>
    </row>
    <row r="7" spans="1:9" ht="15" customHeight="1" x14ac:dyDescent="0.2">
      <c r="A7" s="70">
        <v>2626</v>
      </c>
      <c r="B7" s="73" t="s">
        <v>320</v>
      </c>
      <c r="C7" s="72" t="str">
        <f t="shared" si="0"/>
        <v>2626 Blackwood</v>
      </c>
      <c r="D7" s="68" t="s">
        <v>321</v>
      </c>
      <c r="E7" s="68">
        <v>3</v>
      </c>
      <c r="F7" s="68" t="s">
        <v>322</v>
      </c>
      <c r="G7" s="68">
        <v>6262</v>
      </c>
      <c r="H7" s="68" t="s">
        <v>312</v>
      </c>
      <c r="I7" s="68" t="s">
        <v>323</v>
      </c>
    </row>
    <row r="8" spans="1:9" ht="15" customHeight="1" x14ac:dyDescent="0.2">
      <c r="A8" s="70">
        <v>780</v>
      </c>
      <c r="B8" s="68" t="s">
        <v>324</v>
      </c>
      <c r="C8" s="72" t="str">
        <f t="shared" si="0"/>
        <v>780 Blanshard</v>
      </c>
      <c r="D8" s="68" t="s">
        <v>325</v>
      </c>
      <c r="E8" s="68">
        <v>1</v>
      </c>
      <c r="F8" s="68" t="s">
        <v>326</v>
      </c>
      <c r="G8" s="68">
        <v>87</v>
      </c>
      <c r="H8" s="68" t="s">
        <v>327</v>
      </c>
      <c r="I8" s="68" t="s">
        <v>319</v>
      </c>
    </row>
    <row r="9" spans="1:9" ht="15" customHeight="1" x14ac:dyDescent="0.2">
      <c r="A9" s="70">
        <v>810</v>
      </c>
      <c r="B9" s="68" t="s">
        <v>324</v>
      </c>
      <c r="C9" s="72" t="str">
        <f t="shared" si="0"/>
        <v>810 Blanshard</v>
      </c>
      <c r="D9" s="68" t="s">
        <v>328</v>
      </c>
      <c r="E9" s="68">
        <v>3</v>
      </c>
      <c r="F9" s="68" t="s">
        <v>329</v>
      </c>
      <c r="G9" s="68">
        <v>810</v>
      </c>
      <c r="H9" s="68" t="s">
        <v>327</v>
      </c>
      <c r="I9" s="68" t="s">
        <v>319</v>
      </c>
    </row>
    <row r="10" spans="1:9" ht="15" customHeight="1" x14ac:dyDescent="0.2">
      <c r="A10" s="70">
        <v>1810</v>
      </c>
      <c r="B10" s="68" t="s">
        <v>324</v>
      </c>
      <c r="C10" s="72" t="str">
        <f t="shared" si="0"/>
        <v>1810 Blanshard</v>
      </c>
      <c r="D10" s="68" t="s">
        <v>330</v>
      </c>
      <c r="E10" s="68">
        <v>2</v>
      </c>
      <c r="F10" s="68" t="s">
        <v>331</v>
      </c>
      <c r="G10" s="68">
        <v>181</v>
      </c>
      <c r="H10" s="68" t="s">
        <v>332</v>
      </c>
      <c r="I10" s="68" t="s">
        <v>315</v>
      </c>
    </row>
    <row r="11" spans="1:9" ht="15" customHeight="1" x14ac:dyDescent="0.2">
      <c r="A11" s="70">
        <v>1322</v>
      </c>
      <c r="B11" s="68" t="s">
        <v>333</v>
      </c>
      <c r="C11" s="72" t="str">
        <f t="shared" si="0"/>
        <v>1322 Broad</v>
      </c>
      <c r="D11" s="68" t="s">
        <v>300</v>
      </c>
      <c r="E11" s="68">
        <v>0</v>
      </c>
      <c r="F11" s="68" t="s">
        <v>300</v>
      </c>
      <c r="H11" s="68" t="s">
        <v>227</v>
      </c>
      <c r="I11" s="68" t="s">
        <v>319</v>
      </c>
    </row>
    <row r="12" spans="1:9" ht="15" customHeight="1" x14ac:dyDescent="0.2">
      <c r="A12" s="70">
        <v>1221</v>
      </c>
      <c r="B12" s="68" t="s">
        <v>333</v>
      </c>
      <c r="C12" s="72" t="str">
        <f t="shared" si="0"/>
        <v>1221 Broad</v>
      </c>
      <c r="D12" s="68" t="s">
        <v>334</v>
      </c>
      <c r="E12" s="68">
        <v>2</v>
      </c>
      <c r="F12" s="68" t="s">
        <v>335</v>
      </c>
      <c r="G12" s="68">
        <v>1221</v>
      </c>
      <c r="I12" s="68" t="s">
        <v>315</v>
      </c>
    </row>
    <row r="13" spans="1:9" ht="15" customHeight="1" x14ac:dyDescent="0.2">
      <c r="A13" s="70">
        <v>1005</v>
      </c>
      <c r="B13" s="68" t="s">
        <v>333</v>
      </c>
      <c r="C13" s="72" t="str">
        <f t="shared" si="0"/>
        <v>1005 Broad</v>
      </c>
      <c r="D13" s="68" t="s">
        <v>336</v>
      </c>
      <c r="E13" s="68">
        <v>1</v>
      </c>
      <c r="F13" s="68" t="s">
        <v>337</v>
      </c>
      <c r="G13" s="68">
        <v>5001</v>
      </c>
      <c r="H13" s="68" t="s">
        <v>338</v>
      </c>
      <c r="I13" s="68" t="s">
        <v>319</v>
      </c>
    </row>
    <row r="14" spans="1:9" ht="15" customHeight="1" x14ac:dyDescent="0.2">
      <c r="A14" s="70">
        <v>1205</v>
      </c>
      <c r="B14" s="68" t="s">
        <v>339</v>
      </c>
      <c r="C14" s="72" t="str">
        <f t="shared" si="0"/>
        <v>1205 Broad/650 View</v>
      </c>
      <c r="D14" s="68" t="s">
        <v>340</v>
      </c>
      <c r="E14" s="68">
        <v>2</v>
      </c>
      <c r="F14" s="68" t="s">
        <v>341</v>
      </c>
      <c r="G14" s="68">
        <v>5021</v>
      </c>
      <c r="H14" s="68" t="s">
        <v>312</v>
      </c>
      <c r="I14" s="68" t="s">
        <v>315</v>
      </c>
    </row>
    <row r="15" spans="1:9" ht="15" customHeight="1" x14ac:dyDescent="0.2">
      <c r="A15" s="70">
        <v>609</v>
      </c>
      <c r="B15" s="68" t="s">
        <v>342</v>
      </c>
      <c r="C15" s="72" t="str">
        <f t="shared" si="0"/>
        <v>609 Broughton</v>
      </c>
      <c r="D15" s="68" t="s">
        <v>343</v>
      </c>
      <c r="E15" s="68">
        <v>1</v>
      </c>
      <c r="F15" s="68" t="s">
        <v>344</v>
      </c>
      <c r="G15" s="68">
        <v>906</v>
      </c>
      <c r="H15" s="68" t="s">
        <v>345</v>
      </c>
      <c r="I15" s="68" t="s">
        <v>319</v>
      </c>
    </row>
    <row r="16" spans="1:9" ht="15" customHeight="1" x14ac:dyDescent="0.2">
      <c r="A16" s="70" t="s">
        <v>346</v>
      </c>
      <c r="B16" s="68" t="s">
        <v>342</v>
      </c>
      <c r="C16" s="72" t="str">
        <f t="shared" si="0"/>
        <v>765-777 Broughton</v>
      </c>
      <c r="D16" s="68" t="s">
        <v>300</v>
      </c>
      <c r="E16" s="68">
        <v>0</v>
      </c>
      <c r="F16" s="68" t="s">
        <v>300</v>
      </c>
      <c r="H16" s="68" t="s">
        <v>227</v>
      </c>
      <c r="I16" s="68" t="s">
        <v>319</v>
      </c>
    </row>
    <row r="17" spans="1:9" ht="15" customHeight="1" x14ac:dyDescent="0.2">
      <c r="A17" s="70">
        <v>703</v>
      </c>
      <c r="B17" s="74" t="s">
        <v>342</v>
      </c>
      <c r="C17" s="72" t="str">
        <f t="shared" si="0"/>
        <v>703 Broughton</v>
      </c>
      <c r="D17" s="68" t="s">
        <v>347</v>
      </c>
      <c r="E17" s="68">
        <v>1</v>
      </c>
      <c r="F17" s="68" t="s">
        <v>348</v>
      </c>
      <c r="G17" s="68">
        <v>307</v>
      </c>
      <c r="H17" s="68" t="s">
        <v>312</v>
      </c>
      <c r="I17" s="68" t="s">
        <v>319</v>
      </c>
    </row>
    <row r="18" spans="1:9" ht="15" customHeight="1" x14ac:dyDescent="0.2">
      <c r="A18" s="70">
        <v>850</v>
      </c>
      <c r="B18" s="68" t="s">
        <v>349</v>
      </c>
      <c r="C18" s="72" t="str">
        <f t="shared" si="0"/>
        <v>850 Burdett</v>
      </c>
      <c r="D18" s="68" t="s">
        <v>350</v>
      </c>
      <c r="E18" s="68">
        <v>1</v>
      </c>
      <c r="F18" s="68" t="s">
        <v>21</v>
      </c>
      <c r="G18" s="68">
        <v>58</v>
      </c>
      <c r="H18" s="68" t="s">
        <v>351</v>
      </c>
      <c r="I18" s="68" t="s">
        <v>319</v>
      </c>
    </row>
    <row r="19" spans="1:9" ht="15" customHeight="1" x14ac:dyDescent="0.2">
      <c r="A19" s="70">
        <v>2230</v>
      </c>
      <c r="B19" s="72" t="s">
        <v>352</v>
      </c>
      <c r="C19" s="72" t="str">
        <f t="shared" si="0"/>
        <v>2230 Cadboro Bay</v>
      </c>
      <c r="D19" s="68" t="s">
        <v>250</v>
      </c>
      <c r="E19" s="68">
        <v>1</v>
      </c>
      <c r="F19" s="68" t="s">
        <v>353</v>
      </c>
      <c r="G19" s="68">
        <v>322</v>
      </c>
      <c r="H19" s="68" t="s">
        <v>312</v>
      </c>
      <c r="I19" s="68" t="s">
        <v>313</v>
      </c>
    </row>
    <row r="20" spans="1:9" ht="15" customHeight="1" x14ac:dyDescent="0.2">
      <c r="A20" s="70">
        <v>1551</v>
      </c>
      <c r="B20" s="68" t="s">
        <v>354</v>
      </c>
      <c r="C20" s="72" t="str">
        <f t="shared" si="0"/>
        <v>1551 Cedar Hill X Rd</v>
      </c>
      <c r="D20" s="68" t="s">
        <v>355</v>
      </c>
      <c r="E20" s="68">
        <v>3</v>
      </c>
      <c r="F20" s="68" t="s">
        <v>356</v>
      </c>
      <c r="G20" s="68">
        <v>1551</v>
      </c>
      <c r="H20" s="68" t="s">
        <v>357</v>
      </c>
      <c r="I20" s="68" t="s">
        <v>323</v>
      </c>
    </row>
    <row r="21" spans="1:9" ht="15" customHeight="1" x14ac:dyDescent="0.2">
      <c r="A21" s="70">
        <v>1012</v>
      </c>
      <c r="B21" s="68" t="s">
        <v>358</v>
      </c>
      <c r="C21" s="72" t="str">
        <f t="shared" si="0"/>
        <v>1012 Collinson</v>
      </c>
      <c r="D21" s="68" t="s">
        <v>359</v>
      </c>
      <c r="E21" s="68">
        <v>1</v>
      </c>
      <c r="F21" s="68" t="s">
        <v>360</v>
      </c>
      <c r="G21" s="68">
        <v>2101</v>
      </c>
      <c r="H21" s="68" t="s">
        <v>338</v>
      </c>
      <c r="I21" s="68" t="s">
        <v>313</v>
      </c>
    </row>
    <row r="22" spans="1:9" ht="15" customHeight="1" x14ac:dyDescent="0.2">
      <c r="A22" s="70">
        <v>1947</v>
      </c>
      <c r="B22" s="68" t="s">
        <v>361</v>
      </c>
      <c r="C22" s="72" t="str">
        <f t="shared" si="0"/>
        <v>1947 Cook</v>
      </c>
      <c r="D22" s="68" t="s">
        <v>300</v>
      </c>
      <c r="E22" s="68">
        <v>0</v>
      </c>
      <c r="F22" s="68" t="s">
        <v>300</v>
      </c>
      <c r="H22" s="68" t="s">
        <v>227</v>
      </c>
      <c r="I22" s="68" t="s">
        <v>319</v>
      </c>
    </row>
    <row r="23" spans="1:9" ht="15" customHeight="1" x14ac:dyDescent="0.2">
      <c r="A23" s="70">
        <v>605</v>
      </c>
      <c r="B23" s="68" t="s">
        <v>361</v>
      </c>
      <c r="C23" s="72" t="str">
        <f t="shared" si="0"/>
        <v>605 Cook</v>
      </c>
      <c r="D23" s="68" t="s">
        <v>272</v>
      </c>
      <c r="E23" s="68">
        <v>1</v>
      </c>
      <c r="F23" s="68" t="s">
        <v>362</v>
      </c>
      <c r="G23" s="68">
        <v>506</v>
      </c>
      <c r="H23" s="68" t="s">
        <v>338</v>
      </c>
      <c r="I23" s="68" t="s">
        <v>313</v>
      </c>
    </row>
    <row r="24" spans="1:9" ht="15" customHeight="1" x14ac:dyDescent="0.2">
      <c r="A24" s="70">
        <v>230</v>
      </c>
      <c r="B24" s="68" t="s">
        <v>361</v>
      </c>
      <c r="C24" s="72" t="str">
        <f t="shared" si="0"/>
        <v>230 Cook</v>
      </c>
      <c r="D24" s="68" t="s">
        <v>278</v>
      </c>
      <c r="E24" s="68">
        <v>1</v>
      </c>
      <c r="F24" s="68" t="s">
        <v>363</v>
      </c>
      <c r="G24" s="68">
        <v>32</v>
      </c>
      <c r="H24" s="68" t="s">
        <v>357</v>
      </c>
      <c r="I24" s="68" t="s">
        <v>313</v>
      </c>
    </row>
    <row r="25" spans="1:9" ht="15" customHeight="1" x14ac:dyDescent="0.2">
      <c r="A25" s="70">
        <v>209</v>
      </c>
      <c r="B25" s="74" t="s">
        <v>364</v>
      </c>
      <c r="C25" s="72" t="str">
        <f t="shared" si="0"/>
        <v xml:space="preserve">209 Cook                                                             </v>
      </c>
      <c r="D25" s="68" t="s">
        <v>280</v>
      </c>
      <c r="E25" s="68">
        <v>1</v>
      </c>
      <c r="F25" s="68" t="s">
        <v>365</v>
      </c>
      <c r="G25" s="68">
        <v>902</v>
      </c>
      <c r="H25" s="68" t="s">
        <v>357</v>
      </c>
      <c r="I25" s="68" t="s">
        <v>313</v>
      </c>
    </row>
    <row r="26" spans="1:9" ht="15" customHeight="1" x14ac:dyDescent="0.2">
      <c r="A26" s="70">
        <v>722</v>
      </c>
      <c r="B26" s="68" t="s">
        <v>366</v>
      </c>
      <c r="C26" s="72" t="str">
        <f t="shared" si="0"/>
        <v>722 Cormorant</v>
      </c>
      <c r="D26" s="68" t="s">
        <v>367</v>
      </c>
      <c r="E26" s="68">
        <v>2</v>
      </c>
      <c r="F26" s="68" t="s">
        <v>368</v>
      </c>
      <c r="G26" s="68">
        <v>227</v>
      </c>
      <c r="H26" s="68" t="s">
        <v>312</v>
      </c>
      <c r="I26" s="68" t="s">
        <v>315</v>
      </c>
    </row>
    <row r="27" spans="1:9" ht="15" customHeight="1" x14ac:dyDescent="0.2">
      <c r="A27" s="70">
        <v>770</v>
      </c>
      <c r="B27" s="68" t="s">
        <v>366</v>
      </c>
      <c r="C27" s="72" t="str">
        <f t="shared" si="0"/>
        <v>770 Cormorant</v>
      </c>
      <c r="D27" s="68" t="s">
        <v>369</v>
      </c>
      <c r="E27" s="68">
        <v>2</v>
      </c>
      <c r="F27" s="68" t="s">
        <v>370</v>
      </c>
      <c r="G27" s="68">
        <v>77</v>
      </c>
      <c r="H27" s="68" t="s">
        <v>371</v>
      </c>
      <c r="I27" s="68" t="s">
        <v>315</v>
      </c>
    </row>
    <row r="28" spans="1:9" ht="15" customHeight="1" x14ac:dyDescent="0.2">
      <c r="A28" s="70">
        <v>707</v>
      </c>
      <c r="B28" s="68" t="s">
        <v>372</v>
      </c>
      <c r="C28" s="72" t="str">
        <f t="shared" si="0"/>
        <v>707 Courtney</v>
      </c>
      <c r="D28" s="68" t="s">
        <v>373</v>
      </c>
      <c r="E28" s="68">
        <v>1</v>
      </c>
      <c r="F28" s="68" t="s">
        <v>21</v>
      </c>
      <c r="G28" s="68">
        <v>707</v>
      </c>
      <c r="H28" s="68" t="s">
        <v>374</v>
      </c>
      <c r="I28" s="69" t="s">
        <v>319</v>
      </c>
    </row>
    <row r="29" spans="1:9" ht="15" customHeight="1" x14ac:dyDescent="0.2">
      <c r="A29" s="70">
        <v>3400</v>
      </c>
      <c r="B29" s="68" t="s">
        <v>375</v>
      </c>
      <c r="C29" s="72" t="str">
        <f t="shared" si="0"/>
        <v>3400 Davidson</v>
      </c>
      <c r="D29" s="68" t="s">
        <v>300</v>
      </c>
      <c r="E29" s="68">
        <v>0</v>
      </c>
      <c r="F29" s="68" t="s">
        <v>300</v>
      </c>
      <c r="H29" s="68" t="s">
        <v>227</v>
      </c>
      <c r="I29" s="68" t="s">
        <v>323</v>
      </c>
    </row>
    <row r="30" spans="1:9" ht="15" customHeight="1" x14ac:dyDescent="0.2">
      <c r="A30" s="70">
        <v>670</v>
      </c>
      <c r="B30" s="68" t="s">
        <v>376</v>
      </c>
      <c r="C30" s="72" t="str">
        <f t="shared" si="0"/>
        <v>670 Dallas</v>
      </c>
      <c r="D30" s="68" t="s">
        <v>281</v>
      </c>
      <c r="E30" s="68">
        <v>1</v>
      </c>
      <c r="F30" s="68" t="s">
        <v>377</v>
      </c>
      <c r="G30" s="68">
        <v>76</v>
      </c>
      <c r="H30" s="68" t="s">
        <v>312</v>
      </c>
      <c r="I30" s="68" t="s">
        <v>313</v>
      </c>
    </row>
    <row r="31" spans="1:9" ht="15" customHeight="1" x14ac:dyDescent="0.2">
      <c r="A31" s="70">
        <v>188</v>
      </c>
      <c r="B31" s="68" t="s">
        <v>378</v>
      </c>
      <c r="C31" s="72" t="str">
        <f t="shared" si="0"/>
        <v>188 Douglas</v>
      </c>
      <c r="D31" s="68" t="s">
        <v>379</v>
      </c>
      <c r="E31" s="68">
        <v>1</v>
      </c>
      <c r="F31" s="68" t="s">
        <v>311</v>
      </c>
      <c r="G31" s="68">
        <v>881</v>
      </c>
      <c r="H31" s="68" t="s">
        <v>380</v>
      </c>
      <c r="I31" s="68" t="s">
        <v>319</v>
      </c>
    </row>
    <row r="32" spans="1:9" ht="15" customHeight="1" x14ac:dyDescent="0.2">
      <c r="A32" s="70">
        <v>210</v>
      </c>
      <c r="B32" s="68" t="s">
        <v>378</v>
      </c>
      <c r="C32" s="72" t="str">
        <f t="shared" si="0"/>
        <v>210 Douglas</v>
      </c>
      <c r="D32" s="68" t="s">
        <v>283</v>
      </c>
      <c r="E32" s="68">
        <v>3</v>
      </c>
      <c r="F32" s="68" t="s">
        <v>381</v>
      </c>
      <c r="G32" s="68">
        <v>21</v>
      </c>
      <c r="H32" s="68" t="s">
        <v>312</v>
      </c>
      <c r="I32" s="68" t="s">
        <v>313</v>
      </c>
    </row>
    <row r="33" spans="1:9" ht="15" customHeight="1" x14ac:dyDescent="0.2">
      <c r="A33" s="70">
        <v>3045</v>
      </c>
      <c r="B33" s="68" t="s">
        <v>378</v>
      </c>
      <c r="C33" s="72" t="str">
        <f t="shared" si="0"/>
        <v>3045 Douglas</v>
      </c>
      <c r="D33" s="68" t="s">
        <v>382</v>
      </c>
      <c r="E33" s="68">
        <v>3</v>
      </c>
      <c r="F33" s="68" t="s">
        <v>383</v>
      </c>
      <c r="G33" s="68">
        <v>5403</v>
      </c>
      <c r="H33" s="68" t="s">
        <v>384</v>
      </c>
      <c r="I33" s="68" t="s">
        <v>323</v>
      </c>
    </row>
    <row r="34" spans="1:9" ht="15" customHeight="1" x14ac:dyDescent="0.2">
      <c r="A34" s="70">
        <v>3301</v>
      </c>
      <c r="B34" s="68" t="s">
        <v>378</v>
      </c>
      <c r="C34" s="72" t="str">
        <f t="shared" si="0"/>
        <v>3301 Douglas</v>
      </c>
      <c r="D34" s="68" t="s">
        <v>385</v>
      </c>
      <c r="E34" s="68">
        <v>3</v>
      </c>
      <c r="F34" s="68" t="s">
        <v>386</v>
      </c>
      <c r="G34" s="68">
        <v>1033</v>
      </c>
      <c r="H34" s="68" t="s">
        <v>357</v>
      </c>
      <c r="I34" s="68" t="s">
        <v>323</v>
      </c>
    </row>
    <row r="35" spans="1:9" ht="15" customHeight="1" x14ac:dyDescent="0.2">
      <c r="A35" s="70">
        <v>713</v>
      </c>
      <c r="B35" s="68" t="s">
        <v>378</v>
      </c>
      <c r="C35" s="72" t="str">
        <f t="shared" si="0"/>
        <v>713 Douglas</v>
      </c>
      <c r="D35" s="68" t="s">
        <v>300</v>
      </c>
      <c r="E35" s="68">
        <v>0</v>
      </c>
      <c r="F35" s="68" t="s">
        <v>300</v>
      </c>
      <c r="H35" s="68" t="s">
        <v>227</v>
      </c>
      <c r="I35" s="68" t="s">
        <v>315</v>
      </c>
    </row>
    <row r="36" spans="1:9" ht="15" customHeight="1" x14ac:dyDescent="0.2">
      <c r="A36" s="70">
        <v>1207</v>
      </c>
      <c r="B36" s="68" t="s">
        <v>378</v>
      </c>
      <c r="C36" s="72" t="str">
        <f t="shared" si="0"/>
        <v>1207 Douglas</v>
      </c>
      <c r="D36" s="68" t="s">
        <v>387</v>
      </c>
      <c r="E36" s="68">
        <v>1</v>
      </c>
      <c r="F36" s="68" t="s">
        <v>388</v>
      </c>
      <c r="G36" s="68">
        <v>7021</v>
      </c>
      <c r="H36" s="68" t="s">
        <v>389</v>
      </c>
      <c r="I36" s="68" t="s">
        <v>319</v>
      </c>
    </row>
    <row r="37" spans="1:9" ht="15" customHeight="1" x14ac:dyDescent="0.2">
      <c r="A37" s="70" t="s">
        <v>390</v>
      </c>
      <c r="B37" s="68" t="s">
        <v>378</v>
      </c>
      <c r="C37" s="72" t="str">
        <f t="shared" si="0"/>
        <v>350 &amp; 360 Douglas</v>
      </c>
      <c r="D37" s="68" t="s">
        <v>285</v>
      </c>
      <c r="E37" s="68">
        <v>1</v>
      </c>
      <c r="F37" s="68" t="s">
        <v>39</v>
      </c>
      <c r="G37" s="68">
        <v>53</v>
      </c>
      <c r="H37" s="68" t="s">
        <v>338</v>
      </c>
      <c r="I37" s="68" t="s">
        <v>313</v>
      </c>
    </row>
    <row r="38" spans="1:9" ht="15" customHeight="1" x14ac:dyDescent="0.2">
      <c r="A38" s="70" t="s">
        <v>391</v>
      </c>
      <c r="B38" s="68" t="s">
        <v>378</v>
      </c>
      <c r="C38" s="72" t="str">
        <f t="shared" si="0"/>
        <v>1000 - 1012 Douglas</v>
      </c>
      <c r="D38" s="68" t="s">
        <v>392</v>
      </c>
      <c r="E38" s="68">
        <v>1</v>
      </c>
      <c r="F38" s="68" t="s">
        <v>393</v>
      </c>
      <c r="G38" s="68">
        <v>2101</v>
      </c>
      <c r="H38" s="68" t="s">
        <v>312</v>
      </c>
      <c r="I38" s="68" t="s">
        <v>319</v>
      </c>
    </row>
    <row r="39" spans="1:9" ht="15" customHeight="1" x14ac:dyDescent="0.2">
      <c r="A39" s="70">
        <v>415</v>
      </c>
      <c r="B39" s="68" t="s">
        <v>394</v>
      </c>
      <c r="C39" s="72" t="str">
        <f t="shared" si="0"/>
        <v>415 Dunedin</v>
      </c>
      <c r="D39" s="68" t="s">
        <v>395</v>
      </c>
      <c r="E39" s="68">
        <v>3</v>
      </c>
      <c r="F39" s="68" t="s">
        <v>396</v>
      </c>
      <c r="G39" s="68">
        <v>514</v>
      </c>
      <c r="H39" s="68" t="s">
        <v>357</v>
      </c>
      <c r="I39" s="68" t="s">
        <v>323</v>
      </c>
    </row>
    <row r="40" spans="1:9" ht="15" customHeight="1" x14ac:dyDescent="0.2">
      <c r="A40" s="70">
        <v>1500</v>
      </c>
      <c r="B40" s="68" t="s">
        <v>397</v>
      </c>
      <c r="C40" s="72" t="str">
        <f t="shared" si="0"/>
        <v>1500 Elford</v>
      </c>
      <c r="D40" s="68" t="s">
        <v>398</v>
      </c>
      <c r="E40" s="68">
        <v>1</v>
      </c>
      <c r="F40" s="68" t="s">
        <v>344</v>
      </c>
      <c r="G40" s="68">
        <v>51</v>
      </c>
      <c r="H40" s="68" t="s">
        <v>312</v>
      </c>
      <c r="I40" s="68" t="s">
        <v>313</v>
      </c>
    </row>
    <row r="41" spans="1:9" ht="15" customHeight="1" x14ac:dyDescent="0.2">
      <c r="A41" s="70">
        <v>636</v>
      </c>
      <c r="B41" s="68" t="s">
        <v>399</v>
      </c>
      <c r="C41" s="72" t="str">
        <f t="shared" si="0"/>
        <v>636 Fisgard</v>
      </c>
      <c r="D41" s="68" t="s">
        <v>300</v>
      </c>
      <c r="E41" s="68">
        <v>0</v>
      </c>
      <c r="F41" s="68" t="s">
        <v>300</v>
      </c>
      <c r="H41" s="68" t="s">
        <v>227</v>
      </c>
      <c r="I41" s="68" t="s">
        <v>313</v>
      </c>
    </row>
    <row r="42" spans="1:9" ht="15" customHeight="1" x14ac:dyDescent="0.2">
      <c r="A42" s="70">
        <v>625</v>
      </c>
      <c r="B42" s="68" t="s">
        <v>399</v>
      </c>
      <c r="C42" s="72" t="str">
        <f t="shared" si="0"/>
        <v>625 Fisgard</v>
      </c>
      <c r="D42" s="68" t="s">
        <v>300</v>
      </c>
      <c r="E42" s="68">
        <v>0</v>
      </c>
      <c r="F42" s="68" t="s">
        <v>300</v>
      </c>
      <c r="H42" s="68" t="s">
        <v>227</v>
      </c>
      <c r="I42" s="68" t="s">
        <v>315</v>
      </c>
    </row>
    <row r="43" spans="1:9" ht="15" customHeight="1" x14ac:dyDescent="0.2">
      <c r="A43" s="70">
        <v>727</v>
      </c>
      <c r="B43" s="68" t="s">
        <v>399</v>
      </c>
      <c r="C43" s="72" t="str">
        <f>CONCATENATE(A43," ",B43)</f>
        <v>727 Fisgard</v>
      </c>
      <c r="D43" s="68" t="s">
        <v>300</v>
      </c>
      <c r="E43" s="68">
        <v>0</v>
      </c>
      <c r="F43" s="68" t="s">
        <v>300</v>
      </c>
      <c r="H43" s="68" t="s">
        <v>227</v>
      </c>
      <c r="I43" s="68" t="s">
        <v>315</v>
      </c>
    </row>
    <row r="44" spans="1:9" ht="15" customHeight="1" x14ac:dyDescent="0.2">
      <c r="A44" s="70">
        <v>770</v>
      </c>
      <c r="B44" s="68" t="s">
        <v>399</v>
      </c>
      <c r="C44" s="72" t="str">
        <f>CONCATENATE(A44," ",B44)</f>
        <v>770 Fisgard</v>
      </c>
      <c r="D44" s="68" t="s">
        <v>400</v>
      </c>
      <c r="I44" s="68" t="s">
        <v>315</v>
      </c>
    </row>
    <row r="45" spans="1:9" ht="15" customHeight="1" x14ac:dyDescent="0.2">
      <c r="A45" s="70">
        <v>530</v>
      </c>
      <c r="B45" s="68" t="s">
        <v>401</v>
      </c>
      <c r="C45" s="72" t="str">
        <f t="shared" si="0"/>
        <v>530 Fort</v>
      </c>
      <c r="D45" s="68" t="s">
        <v>402</v>
      </c>
      <c r="E45" s="68">
        <v>2</v>
      </c>
      <c r="F45" s="68" t="s">
        <v>403</v>
      </c>
      <c r="G45" s="68">
        <v>35</v>
      </c>
      <c r="H45" s="68" t="s">
        <v>404</v>
      </c>
      <c r="I45" s="68" t="s">
        <v>315</v>
      </c>
    </row>
    <row r="46" spans="1:9" ht="15" customHeight="1" x14ac:dyDescent="0.2">
      <c r="A46" s="70" t="s">
        <v>405</v>
      </c>
      <c r="B46" s="68" t="s">
        <v>401</v>
      </c>
      <c r="C46" s="72" t="str">
        <f t="shared" si="0"/>
        <v>825-827 Fort</v>
      </c>
      <c r="D46" s="68" t="s">
        <v>406</v>
      </c>
      <c r="E46" s="68">
        <v>1</v>
      </c>
      <c r="F46" s="68" t="s">
        <v>377</v>
      </c>
      <c r="G46" s="68">
        <v>528</v>
      </c>
      <c r="H46" s="68" t="s">
        <v>407</v>
      </c>
      <c r="I46" s="68" t="s">
        <v>319</v>
      </c>
    </row>
    <row r="47" spans="1:9" ht="15" customHeight="1" x14ac:dyDescent="0.2">
      <c r="A47" s="70">
        <v>838</v>
      </c>
      <c r="B47" s="68" t="s">
        <v>401</v>
      </c>
      <c r="C47" s="72" t="str">
        <f t="shared" si="0"/>
        <v>838 Fort</v>
      </c>
      <c r="D47" s="68" t="s">
        <v>408</v>
      </c>
      <c r="E47" s="68">
        <v>1</v>
      </c>
      <c r="F47" s="68" t="s">
        <v>409</v>
      </c>
      <c r="G47" s="68">
        <v>838</v>
      </c>
      <c r="H47" s="68" t="s">
        <v>357</v>
      </c>
      <c r="I47" s="68" t="s">
        <v>319</v>
      </c>
    </row>
    <row r="48" spans="1:9" ht="15" customHeight="1" x14ac:dyDescent="0.2">
      <c r="A48" s="70">
        <v>752</v>
      </c>
      <c r="B48" s="68" t="s">
        <v>401</v>
      </c>
      <c r="C48" s="72" t="str">
        <f t="shared" si="0"/>
        <v>752 Fort</v>
      </c>
      <c r="D48" s="69" t="s">
        <v>410</v>
      </c>
      <c r="E48" s="68">
        <v>1</v>
      </c>
      <c r="F48" s="69" t="s">
        <v>411</v>
      </c>
      <c r="G48" s="69">
        <v>257</v>
      </c>
      <c r="H48" s="68" t="s">
        <v>412</v>
      </c>
      <c r="I48" s="68" t="s">
        <v>319</v>
      </c>
    </row>
    <row r="49" spans="1:9" ht="15" customHeight="1" x14ac:dyDescent="0.2">
      <c r="A49" s="70">
        <v>777</v>
      </c>
      <c r="B49" s="68" t="s">
        <v>401</v>
      </c>
      <c r="C49" s="72" t="str">
        <f t="shared" si="0"/>
        <v>777 Fort</v>
      </c>
      <c r="D49" s="68" t="s">
        <v>413</v>
      </c>
      <c r="E49" s="68">
        <v>1</v>
      </c>
      <c r="F49" s="68" t="s">
        <v>317</v>
      </c>
      <c r="G49" s="68">
        <v>777</v>
      </c>
      <c r="H49" s="68" t="s">
        <v>357</v>
      </c>
      <c r="I49" s="68" t="s">
        <v>319</v>
      </c>
    </row>
    <row r="50" spans="1:9" ht="15" customHeight="1" x14ac:dyDescent="0.2">
      <c r="A50" s="70">
        <v>530</v>
      </c>
      <c r="B50" s="68" t="s">
        <v>414</v>
      </c>
      <c r="C50" s="72" t="str">
        <f t="shared" si="0"/>
        <v>530 Fraser</v>
      </c>
      <c r="D50" s="68" t="s">
        <v>300</v>
      </c>
      <c r="E50" s="68">
        <v>0</v>
      </c>
      <c r="F50" s="68" t="s">
        <v>300</v>
      </c>
      <c r="H50" s="68" t="s">
        <v>227</v>
      </c>
      <c r="I50" s="68" t="s">
        <v>323</v>
      </c>
    </row>
    <row r="51" spans="1:9" ht="15" customHeight="1" x14ac:dyDescent="0.2">
      <c r="A51" s="70">
        <v>410</v>
      </c>
      <c r="B51" s="68" t="s">
        <v>415</v>
      </c>
      <c r="C51" s="72" t="str">
        <f t="shared" si="0"/>
        <v>410 Garbally</v>
      </c>
      <c r="D51" s="68" t="s">
        <v>416</v>
      </c>
      <c r="E51" s="68">
        <v>3</v>
      </c>
      <c r="F51" s="68" t="s">
        <v>417</v>
      </c>
      <c r="G51" s="68">
        <v>14</v>
      </c>
      <c r="H51" s="68" t="s">
        <v>357</v>
      </c>
      <c r="I51" s="68" t="s">
        <v>323</v>
      </c>
    </row>
    <row r="52" spans="1:9" ht="15" customHeight="1" x14ac:dyDescent="0.2">
      <c r="A52" s="70" t="s">
        <v>418</v>
      </c>
      <c r="B52" s="72" t="s">
        <v>419</v>
      </c>
      <c r="C52" s="72" t="str">
        <f t="shared" si="0"/>
        <v>155-157 Gorge East</v>
      </c>
      <c r="D52" s="69" t="s">
        <v>420</v>
      </c>
      <c r="E52" s="69">
        <v>3</v>
      </c>
      <c r="F52" s="69" t="s">
        <v>322</v>
      </c>
      <c r="G52" s="69">
        <v>551</v>
      </c>
      <c r="H52" s="68" t="s">
        <v>338</v>
      </c>
      <c r="I52" s="68" t="s">
        <v>323</v>
      </c>
    </row>
    <row r="53" spans="1:9" ht="15" customHeight="1" x14ac:dyDescent="0.2">
      <c r="A53" s="70" t="s">
        <v>421</v>
      </c>
      <c r="B53" s="72" t="s">
        <v>422</v>
      </c>
      <c r="C53" s="72" t="str">
        <f t="shared" si="0"/>
        <v>217 - 219 Gorge</v>
      </c>
      <c r="D53" s="69" t="s">
        <v>423</v>
      </c>
      <c r="E53" s="69">
        <v>3</v>
      </c>
      <c r="F53" s="69" t="s">
        <v>424</v>
      </c>
      <c r="G53" s="69">
        <v>712</v>
      </c>
      <c r="H53" s="68" t="s">
        <v>389</v>
      </c>
      <c r="I53" s="68" t="s">
        <v>323</v>
      </c>
    </row>
    <row r="54" spans="1:9" ht="15" customHeight="1" x14ac:dyDescent="0.2">
      <c r="A54" s="70">
        <v>1022</v>
      </c>
      <c r="B54" s="68" t="s">
        <v>425</v>
      </c>
      <c r="C54" s="72" t="str">
        <f t="shared" si="0"/>
        <v>1022 Government</v>
      </c>
      <c r="D54" s="68" t="s">
        <v>300</v>
      </c>
      <c r="E54" s="68">
        <v>0</v>
      </c>
      <c r="F54" s="68" t="s">
        <v>300</v>
      </c>
      <c r="H54" s="68" t="s">
        <v>227</v>
      </c>
      <c r="I54" s="68" t="s">
        <v>315</v>
      </c>
    </row>
    <row r="55" spans="1:9" ht="15" customHeight="1" x14ac:dyDescent="0.2">
      <c r="A55" s="70">
        <v>1000</v>
      </c>
      <c r="B55" s="68" t="s">
        <v>426</v>
      </c>
      <c r="C55" s="72" t="str">
        <f t="shared" si="0"/>
        <v>1000 Government [536 Broughton]</v>
      </c>
      <c r="D55" s="68" t="s">
        <v>427</v>
      </c>
      <c r="E55" s="68">
        <v>2</v>
      </c>
      <c r="F55" s="68" t="s">
        <v>428</v>
      </c>
      <c r="G55" s="68">
        <v>1</v>
      </c>
      <c r="H55" s="68" t="s">
        <v>357</v>
      </c>
      <c r="I55" s="68" t="s">
        <v>315</v>
      </c>
    </row>
    <row r="56" spans="1:9" ht="15" customHeight="1" x14ac:dyDescent="0.2">
      <c r="A56" s="70">
        <v>1006</v>
      </c>
      <c r="B56" s="69" t="s">
        <v>429</v>
      </c>
      <c r="C56" s="72" t="str">
        <f t="shared" si="0"/>
        <v>1006 Government/ 1007-9 Langley</v>
      </c>
      <c r="D56" s="68" t="s">
        <v>430</v>
      </c>
      <c r="E56" s="68">
        <v>2</v>
      </c>
      <c r="F56" s="68" t="s">
        <v>431</v>
      </c>
      <c r="G56" s="68">
        <v>6001</v>
      </c>
      <c r="H56" s="68" t="s">
        <v>357</v>
      </c>
      <c r="I56" s="68" t="s">
        <v>315</v>
      </c>
    </row>
    <row r="57" spans="1:9" ht="15" customHeight="1" x14ac:dyDescent="0.2">
      <c r="A57" s="70">
        <v>1200</v>
      </c>
      <c r="B57" s="68" t="s">
        <v>432</v>
      </c>
      <c r="C57" s="72" t="str">
        <f t="shared" si="0"/>
        <v>1200 Government/50 Bastion</v>
      </c>
      <c r="D57" s="68" t="s">
        <v>433</v>
      </c>
      <c r="E57" s="68">
        <v>2</v>
      </c>
      <c r="F57" s="68" t="s">
        <v>434</v>
      </c>
      <c r="G57" s="68">
        <v>21</v>
      </c>
      <c r="H57" s="68" t="s">
        <v>312</v>
      </c>
      <c r="I57" s="68" t="s">
        <v>315</v>
      </c>
    </row>
    <row r="58" spans="1:9" ht="15" customHeight="1" x14ac:dyDescent="0.2">
      <c r="A58" s="70">
        <v>1436</v>
      </c>
      <c r="B58" s="68" t="s">
        <v>435</v>
      </c>
      <c r="C58" s="72" t="str">
        <f t="shared" si="0"/>
        <v>1436 Harrison</v>
      </c>
      <c r="D58" s="68" t="s">
        <v>262</v>
      </c>
      <c r="E58" s="68">
        <v>1</v>
      </c>
      <c r="F58" s="68" t="s">
        <v>348</v>
      </c>
      <c r="G58" s="68">
        <v>6341</v>
      </c>
      <c r="H58" s="68" t="s">
        <v>436</v>
      </c>
      <c r="I58" s="68" t="s">
        <v>313</v>
      </c>
    </row>
    <row r="59" spans="1:9" ht="15" customHeight="1" x14ac:dyDescent="0.2">
      <c r="A59" s="70">
        <v>2151</v>
      </c>
      <c r="B59" s="72" t="s">
        <v>437</v>
      </c>
      <c r="C59" s="72" t="str">
        <f t="shared" si="0"/>
        <v>2151 Haultain</v>
      </c>
      <c r="D59" s="68" t="s">
        <v>248</v>
      </c>
      <c r="E59" s="68">
        <v>1</v>
      </c>
      <c r="F59" s="68" t="s">
        <v>438</v>
      </c>
      <c r="G59" s="68">
        <v>1512</v>
      </c>
      <c r="H59" s="68" t="s">
        <v>312</v>
      </c>
      <c r="I59" s="68" t="s">
        <v>313</v>
      </c>
    </row>
    <row r="60" spans="1:9" ht="15" customHeight="1" x14ac:dyDescent="0.2">
      <c r="A60" s="70">
        <v>655</v>
      </c>
      <c r="B60" s="68" t="s">
        <v>439</v>
      </c>
      <c r="C60" s="72" t="str">
        <f t="shared" si="0"/>
        <v>655 Herald</v>
      </c>
      <c r="D60" s="68" t="s">
        <v>440</v>
      </c>
      <c r="E60" s="68">
        <v>2</v>
      </c>
      <c r="F60" s="68" t="s">
        <v>441</v>
      </c>
      <c r="G60" s="68">
        <v>556</v>
      </c>
      <c r="H60" s="68" t="s">
        <v>312</v>
      </c>
      <c r="I60" s="68" t="s">
        <v>315</v>
      </c>
    </row>
    <row r="61" spans="1:9" ht="15" customHeight="1" x14ac:dyDescent="0.2">
      <c r="A61" s="70">
        <v>625</v>
      </c>
      <c r="B61" s="68" t="s">
        <v>442</v>
      </c>
      <c r="C61" s="72" t="str">
        <f t="shared" si="0"/>
        <v>625 Hillside</v>
      </c>
      <c r="D61" s="68" t="s">
        <v>228</v>
      </c>
      <c r="E61" s="68">
        <v>1</v>
      </c>
      <c r="F61" s="68" t="s">
        <v>443</v>
      </c>
      <c r="G61" s="68">
        <v>526</v>
      </c>
      <c r="H61" s="68" t="s">
        <v>312</v>
      </c>
      <c r="I61" s="68" t="s">
        <v>313</v>
      </c>
    </row>
    <row r="62" spans="1:9" ht="15" customHeight="1" x14ac:dyDescent="0.2">
      <c r="A62" s="70">
        <v>1111</v>
      </c>
      <c r="B62" s="68" t="s">
        <v>442</v>
      </c>
      <c r="C62" s="72" t="str">
        <f t="shared" si="0"/>
        <v>1111 Hillside</v>
      </c>
      <c r="D62" s="68" t="s">
        <v>444</v>
      </c>
      <c r="E62" s="68">
        <v>3</v>
      </c>
      <c r="F62" s="68" t="s">
        <v>424</v>
      </c>
      <c r="G62" s="68">
        <v>1111</v>
      </c>
      <c r="H62" s="68" t="s">
        <v>338</v>
      </c>
      <c r="I62" s="68" t="s">
        <v>323</v>
      </c>
    </row>
    <row r="63" spans="1:9" ht="15" customHeight="1" x14ac:dyDescent="0.2">
      <c r="A63" s="70">
        <v>1366</v>
      </c>
      <c r="B63" s="68" t="s">
        <v>442</v>
      </c>
      <c r="C63" s="72" t="str">
        <f t="shared" si="0"/>
        <v>1366 Hillside</v>
      </c>
      <c r="D63" s="68" t="s">
        <v>246</v>
      </c>
      <c r="E63" s="68">
        <v>1</v>
      </c>
      <c r="F63" s="68" t="s">
        <v>21</v>
      </c>
      <c r="G63" s="68">
        <v>6631</v>
      </c>
      <c r="H63" s="68" t="s">
        <v>445</v>
      </c>
      <c r="I63" s="68" t="s">
        <v>313</v>
      </c>
    </row>
    <row r="64" spans="1:9" ht="15" customHeight="1" x14ac:dyDescent="0.2">
      <c r="A64" s="70">
        <v>1510</v>
      </c>
      <c r="B64" s="68" t="s">
        <v>442</v>
      </c>
      <c r="C64" s="72" t="str">
        <f t="shared" si="0"/>
        <v>1510 Hillside</v>
      </c>
      <c r="D64" s="68" t="s">
        <v>241</v>
      </c>
      <c r="E64" s="68">
        <v>3</v>
      </c>
      <c r="F64" s="68" t="s">
        <v>446</v>
      </c>
      <c r="G64" s="68">
        <v>151</v>
      </c>
      <c r="H64" s="68" t="s">
        <v>312</v>
      </c>
      <c r="I64" s="68" t="s">
        <v>313</v>
      </c>
    </row>
    <row r="65" spans="1:9" ht="15" customHeight="1" x14ac:dyDescent="0.2">
      <c r="A65" s="70">
        <v>1560</v>
      </c>
      <c r="B65" s="68" t="s">
        <v>442</v>
      </c>
      <c r="C65" s="72" t="str">
        <f t="shared" si="0"/>
        <v>1560 Hillside</v>
      </c>
      <c r="D65" s="68" t="s">
        <v>237</v>
      </c>
      <c r="E65" s="68">
        <v>1</v>
      </c>
      <c r="F65" s="68" t="s">
        <v>326</v>
      </c>
      <c r="G65" s="68">
        <v>561</v>
      </c>
      <c r="H65" s="68" t="s">
        <v>312</v>
      </c>
      <c r="I65" s="68" t="s">
        <v>313</v>
      </c>
    </row>
    <row r="66" spans="1:9" ht="15" customHeight="1" x14ac:dyDescent="0.2">
      <c r="A66" s="70">
        <v>1581</v>
      </c>
      <c r="B66" s="68" t="s">
        <v>442</v>
      </c>
      <c r="C66" s="72" t="str">
        <f t="shared" si="0"/>
        <v>1581 Hillside</v>
      </c>
      <c r="D66" s="68" t="s">
        <v>232</v>
      </c>
      <c r="E66" s="68">
        <v>1</v>
      </c>
      <c r="F66" s="68" t="s">
        <v>447</v>
      </c>
      <c r="G66" s="68">
        <v>1851</v>
      </c>
      <c r="H66" s="68" t="s">
        <v>312</v>
      </c>
      <c r="I66" s="68" t="s">
        <v>313</v>
      </c>
    </row>
    <row r="67" spans="1:9" ht="15" customHeight="1" x14ac:dyDescent="0.2">
      <c r="A67" s="70">
        <v>955</v>
      </c>
      <c r="B67" s="72" t="s">
        <v>448</v>
      </c>
      <c r="C67" s="72" t="str">
        <f t="shared" si="0"/>
        <v>955 Humboldt</v>
      </c>
      <c r="D67" s="68" t="s">
        <v>449</v>
      </c>
      <c r="E67" s="68">
        <v>1</v>
      </c>
      <c r="F67" s="68" t="s">
        <v>450</v>
      </c>
      <c r="G67" s="68">
        <v>559</v>
      </c>
      <c r="H67" s="68" t="s">
        <v>312</v>
      </c>
      <c r="I67" s="68" t="s">
        <v>313</v>
      </c>
    </row>
    <row r="68" spans="1:9" ht="15" customHeight="1" x14ac:dyDescent="0.2">
      <c r="A68" s="70">
        <v>800</v>
      </c>
      <c r="B68" s="68" t="s">
        <v>451</v>
      </c>
      <c r="C68" s="72" t="str">
        <f t="shared" ref="C68:C127" si="1">CONCATENATE(A68," ",B68)</f>
        <v>800 Johnson</v>
      </c>
      <c r="D68" s="68" t="s">
        <v>452</v>
      </c>
      <c r="E68" s="68">
        <v>2</v>
      </c>
      <c r="F68" s="68" t="s">
        <v>453</v>
      </c>
      <c r="G68" s="68">
        <v>8</v>
      </c>
      <c r="H68" s="68" t="s">
        <v>357</v>
      </c>
      <c r="I68" s="68" t="s">
        <v>315</v>
      </c>
    </row>
    <row r="69" spans="1:9" ht="15" customHeight="1" x14ac:dyDescent="0.2">
      <c r="A69" s="70">
        <v>1026</v>
      </c>
      <c r="B69" s="68" t="s">
        <v>451</v>
      </c>
      <c r="C69" s="72" t="str">
        <f t="shared" si="1"/>
        <v>1026 Johnson</v>
      </c>
      <c r="D69" s="68" t="s">
        <v>454</v>
      </c>
      <c r="E69" s="68">
        <v>2</v>
      </c>
      <c r="F69" s="68" t="s">
        <v>455</v>
      </c>
      <c r="G69" s="68">
        <v>6201</v>
      </c>
      <c r="H69" s="68" t="s">
        <v>312</v>
      </c>
      <c r="I69" s="68" t="s">
        <v>315</v>
      </c>
    </row>
    <row r="70" spans="1:9" ht="15" customHeight="1" x14ac:dyDescent="0.2">
      <c r="A70" s="70">
        <v>1223</v>
      </c>
      <c r="B70" s="68" t="s">
        <v>451</v>
      </c>
      <c r="C70" s="72" t="str">
        <f t="shared" si="1"/>
        <v>1223 Johnson</v>
      </c>
      <c r="D70" s="68" t="s">
        <v>456</v>
      </c>
      <c r="E70" s="68">
        <v>2</v>
      </c>
      <c r="F70" s="68" t="s">
        <v>457</v>
      </c>
      <c r="G70" s="68">
        <v>3221</v>
      </c>
      <c r="H70" s="68" t="s">
        <v>312</v>
      </c>
      <c r="I70" s="68" t="s">
        <v>315</v>
      </c>
    </row>
    <row r="71" spans="1:9" ht="15" customHeight="1" x14ac:dyDescent="0.2">
      <c r="A71" s="70">
        <v>545</v>
      </c>
      <c r="B71" s="68" t="s">
        <v>451</v>
      </c>
      <c r="C71" s="72" t="str">
        <f t="shared" si="1"/>
        <v>545 Johnson</v>
      </c>
      <c r="D71" s="68" t="s">
        <v>300</v>
      </c>
      <c r="E71" s="68">
        <v>0</v>
      </c>
      <c r="F71" s="68" t="s">
        <v>300</v>
      </c>
      <c r="H71" s="68" t="s">
        <v>227</v>
      </c>
      <c r="I71" s="68" t="s">
        <v>319</v>
      </c>
    </row>
    <row r="72" spans="1:9" ht="15" customHeight="1" x14ac:dyDescent="0.2">
      <c r="A72" s="70" t="s">
        <v>458</v>
      </c>
      <c r="B72" s="68" t="s">
        <v>451</v>
      </c>
      <c r="C72" s="72" t="str">
        <f t="shared" si="1"/>
        <v>553/563 Johnson</v>
      </c>
      <c r="D72" s="68" t="s">
        <v>300</v>
      </c>
      <c r="E72" s="68">
        <v>0</v>
      </c>
      <c r="F72" s="68" t="s">
        <v>300</v>
      </c>
      <c r="H72" s="68" t="s">
        <v>227</v>
      </c>
      <c r="I72" s="68" t="s">
        <v>319</v>
      </c>
    </row>
    <row r="73" spans="1:9" ht="15" customHeight="1" x14ac:dyDescent="0.2">
      <c r="A73" s="70">
        <v>1034</v>
      </c>
      <c r="B73" s="68" t="s">
        <v>451</v>
      </c>
      <c r="C73" s="72" t="str">
        <f t="shared" si="1"/>
        <v>1034 Johnson</v>
      </c>
      <c r="D73" s="68" t="s">
        <v>459</v>
      </c>
      <c r="E73" s="68">
        <v>2</v>
      </c>
      <c r="F73" s="68" t="s">
        <v>460</v>
      </c>
      <c r="G73" s="68">
        <v>4301</v>
      </c>
      <c r="H73" s="68" t="s">
        <v>312</v>
      </c>
      <c r="I73" s="68" t="s">
        <v>315</v>
      </c>
    </row>
    <row r="74" spans="1:9" ht="15" customHeight="1" x14ac:dyDescent="0.2">
      <c r="A74" s="70">
        <v>1975</v>
      </c>
      <c r="B74" s="74" t="s">
        <v>461</v>
      </c>
      <c r="C74" s="72" t="str">
        <f t="shared" si="1"/>
        <v>1975 Lee</v>
      </c>
      <c r="D74" s="68" t="s">
        <v>256</v>
      </c>
      <c r="E74" s="68">
        <v>1</v>
      </c>
      <c r="F74" s="68" t="s">
        <v>411</v>
      </c>
      <c r="G74" s="68">
        <v>5791</v>
      </c>
      <c r="H74" s="68" t="s">
        <v>312</v>
      </c>
      <c r="I74" s="68" t="s">
        <v>313</v>
      </c>
    </row>
    <row r="75" spans="1:9" ht="15" customHeight="1" x14ac:dyDescent="0.2">
      <c r="A75" s="70">
        <v>945</v>
      </c>
      <c r="B75" s="72" t="s">
        <v>462</v>
      </c>
      <c r="C75" s="72" t="str">
        <f t="shared" si="1"/>
        <v>945 McClure</v>
      </c>
      <c r="D75" s="68" t="s">
        <v>268</v>
      </c>
      <c r="E75" s="68">
        <v>1</v>
      </c>
      <c r="F75" s="68" t="s">
        <v>388</v>
      </c>
      <c r="G75" s="68">
        <v>549</v>
      </c>
      <c r="H75" s="68" t="s">
        <v>312</v>
      </c>
      <c r="I75" s="68" t="s">
        <v>313</v>
      </c>
    </row>
    <row r="76" spans="1:9" ht="15" customHeight="1" x14ac:dyDescent="0.2">
      <c r="A76" s="70" t="s">
        <v>463</v>
      </c>
      <c r="B76" s="72" t="s">
        <v>464</v>
      </c>
      <c r="C76" s="72" t="str">
        <f t="shared" si="1"/>
        <v>1005 &amp; 1009 McKenzie</v>
      </c>
      <c r="D76" s="68" t="s">
        <v>465</v>
      </c>
      <c r="E76" s="68">
        <v>3</v>
      </c>
      <c r="F76" s="68" t="s">
        <v>466</v>
      </c>
      <c r="G76" s="68">
        <v>5001</v>
      </c>
      <c r="H76" s="68" t="s">
        <v>389</v>
      </c>
      <c r="I76" s="68" t="s">
        <v>323</v>
      </c>
    </row>
    <row r="77" spans="1:9" ht="15" customHeight="1" x14ac:dyDescent="0.2">
      <c r="A77" s="70">
        <v>545</v>
      </c>
      <c r="B77" s="68" t="s">
        <v>467</v>
      </c>
      <c r="C77" s="72" t="str">
        <f t="shared" si="1"/>
        <v>545 Manchester/520 Dunedin</v>
      </c>
      <c r="D77" s="68" t="s">
        <v>468</v>
      </c>
      <c r="E77" s="68">
        <v>2</v>
      </c>
      <c r="F77" s="68" t="s">
        <v>469</v>
      </c>
      <c r="G77" s="68">
        <v>545</v>
      </c>
      <c r="H77" s="68" t="s">
        <v>470</v>
      </c>
      <c r="I77" s="68" t="s">
        <v>315</v>
      </c>
    </row>
    <row r="78" spans="1:9" ht="15" customHeight="1" x14ac:dyDescent="0.2">
      <c r="A78" s="70">
        <v>435</v>
      </c>
      <c r="B78" s="72" t="s">
        <v>471</v>
      </c>
      <c r="C78" s="72" t="str">
        <f t="shared" si="1"/>
        <v>435 Michigan</v>
      </c>
      <c r="D78" s="68" t="s">
        <v>290</v>
      </c>
      <c r="E78" s="68">
        <v>1</v>
      </c>
      <c r="F78" s="68" t="s">
        <v>472</v>
      </c>
      <c r="G78" s="68">
        <v>534</v>
      </c>
      <c r="H78" s="68" t="s">
        <v>312</v>
      </c>
      <c r="I78" s="68" t="s">
        <v>313</v>
      </c>
    </row>
    <row r="79" spans="1:9" ht="15" customHeight="1" x14ac:dyDescent="0.2">
      <c r="A79" s="70">
        <v>415</v>
      </c>
      <c r="B79" s="72" t="s">
        <v>471</v>
      </c>
      <c r="C79" s="72" t="str">
        <f t="shared" si="1"/>
        <v>415 Michigan</v>
      </c>
      <c r="D79" s="68" t="s">
        <v>292</v>
      </c>
      <c r="E79" s="68">
        <v>1</v>
      </c>
      <c r="F79" s="68" t="s">
        <v>473</v>
      </c>
      <c r="G79" s="68">
        <v>514</v>
      </c>
      <c r="H79" s="68" t="s">
        <v>357</v>
      </c>
      <c r="I79" s="68" t="s">
        <v>313</v>
      </c>
    </row>
    <row r="80" spans="1:9" ht="15" customHeight="1" x14ac:dyDescent="0.2">
      <c r="A80" s="70">
        <v>2170</v>
      </c>
      <c r="B80" s="68" t="s">
        <v>474</v>
      </c>
      <c r="C80" s="72" t="str">
        <f t="shared" si="1"/>
        <v>2170 Mt. Newton X</v>
      </c>
      <c r="D80" s="68" t="s">
        <v>300</v>
      </c>
      <c r="E80" s="68">
        <v>0</v>
      </c>
      <c r="F80" s="68" t="s">
        <v>300</v>
      </c>
      <c r="H80" s="68" t="s">
        <v>227</v>
      </c>
      <c r="I80" s="68" t="s">
        <v>323</v>
      </c>
    </row>
    <row r="81" spans="1:9" ht="15" customHeight="1" x14ac:dyDescent="0.2">
      <c r="A81" s="70">
        <v>1640</v>
      </c>
      <c r="B81" s="68" t="s">
        <v>475</v>
      </c>
      <c r="C81" s="72" t="str">
        <f t="shared" si="1"/>
        <v>1640 Oak Bay</v>
      </c>
      <c r="D81" s="68" t="s">
        <v>476</v>
      </c>
      <c r="E81" s="68">
        <v>1</v>
      </c>
      <c r="F81" s="68" t="s">
        <v>362</v>
      </c>
      <c r="G81" s="68">
        <v>461</v>
      </c>
      <c r="H81" s="68" t="s">
        <v>338</v>
      </c>
      <c r="I81" s="68" t="s">
        <v>319</v>
      </c>
    </row>
    <row r="82" spans="1:9" ht="15" customHeight="1" x14ac:dyDescent="0.2">
      <c r="A82" s="70">
        <v>2250</v>
      </c>
      <c r="B82" s="68" t="s">
        <v>475</v>
      </c>
      <c r="C82" s="72" t="str">
        <f t="shared" si="1"/>
        <v>2250 Oak Bay</v>
      </c>
      <c r="D82" s="68" t="s">
        <v>252</v>
      </c>
      <c r="E82" s="68">
        <v>1</v>
      </c>
      <c r="F82" s="68" t="s">
        <v>409</v>
      </c>
      <c r="G82" s="68">
        <v>522</v>
      </c>
      <c r="H82" s="68" t="s">
        <v>312</v>
      </c>
      <c r="I82" s="68" t="s">
        <v>313</v>
      </c>
    </row>
    <row r="83" spans="1:9" ht="15" customHeight="1" x14ac:dyDescent="0.2">
      <c r="A83" s="70">
        <v>595</v>
      </c>
      <c r="B83" s="68" t="s">
        <v>477</v>
      </c>
      <c r="C83" s="72" t="str">
        <f t="shared" si="1"/>
        <v>595 Pandora</v>
      </c>
      <c r="D83" s="68" t="s">
        <v>478</v>
      </c>
      <c r="E83" s="68">
        <v>2</v>
      </c>
      <c r="F83" s="68" t="s">
        <v>479</v>
      </c>
      <c r="G83" s="68">
        <v>595</v>
      </c>
      <c r="H83" s="68" t="s">
        <v>480</v>
      </c>
      <c r="I83" s="68" t="s">
        <v>315</v>
      </c>
    </row>
    <row r="84" spans="1:9" ht="15" customHeight="1" x14ac:dyDescent="0.2">
      <c r="A84" s="70">
        <v>1368</v>
      </c>
      <c r="B84" s="68" t="s">
        <v>477</v>
      </c>
      <c r="C84" s="72" t="str">
        <f t="shared" si="1"/>
        <v>1368 Pandora</v>
      </c>
      <c r="D84" s="69" t="s">
        <v>481</v>
      </c>
      <c r="E84" s="69">
        <v>2</v>
      </c>
      <c r="F84" s="69" t="s">
        <v>482</v>
      </c>
      <c r="G84" s="69">
        <v>8631</v>
      </c>
      <c r="H84" s="68" t="s">
        <v>312</v>
      </c>
      <c r="I84" s="68" t="s">
        <v>315</v>
      </c>
    </row>
    <row r="85" spans="1:9" ht="15" customHeight="1" x14ac:dyDescent="0.2">
      <c r="A85" s="70">
        <v>506</v>
      </c>
      <c r="B85" s="68" t="s">
        <v>477</v>
      </c>
      <c r="C85" s="72" t="str">
        <f t="shared" si="1"/>
        <v>506 Pandora</v>
      </c>
      <c r="D85" s="68" t="s">
        <v>300</v>
      </c>
      <c r="E85" s="68">
        <v>0</v>
      </c>
      <c r="F85" s="68" t="s">
        <v>300</v>
      </c>
      <c r="H85" s="68" t="s">
        <v>227</v>
      </c>
      <c r="I85" s="68" t="s">
        <v>319</v>
      </c>
    </row>
    <row r="86" spans="1:9" ht="15" customHeight="1" x14ac:dyDescent="0.2">
      <c r="A86" s="70">
        <v>613</v>
      </c>
      <c r="B86" s="68" t="s">
        <v>477</v>
      </c>
      <c r="C86" s="72" t="str">
        <f t="shared" si="1"/>
        <v>613 Pandora</v>
      </c>
      <c r="D86" s="68" t="s">
        <v>300</v>
      </c>
      <c r="E86" s="68">
        <v>0</v>
      </c>
      <c r="F86" s="68" t="s">
        <v>300</v>
      </c>
      <c r="H86" s="68" t="s">
        <v>227</v>
      </c>
      <c r="I86" s="68" t="s">
        <v>315</v>
      </c>
    </row>
    <row r="87" spans="1:9" ht="15" customHeight="1" x14ac:dyDescent="0.2">
      <c r="A87" s="70">
        <v>909</v>
      </c>
      <c r="B87" s="68" t="s">
        <v>483</v>
      </c>
      <c r="C87" s="72" t="str">
        <f t="shared" si="1"/>
        <v>909 Pembroke</v>
      </c>
      <c r="D87" s="68" t="s">
        <v>484</v>
      </c>
      <c r="E87" s="68">
        <v>1</v>
      </c>
      <c r="F87" s="68" t="s">
        <v>360</v>
      </c>
      <c r="G87" s="68">
        <v>909</v>
      </c>
      <c r="H87" s="68" t="s">
        <v>338</v>
      </c>
      <c r="I87" s="68" t="s">
        <v>319</v>
      </c>
    </row>
    <row r="88" spans="1:9" ht="15" customHeight="1" x14ac:dyDescent="0.2">
      <c r="A88" s="70">
        <v>1250</v>
      </c>
      <c r="B88" s="68" t="s">
        <v>485</v>
      </c>
      <c r="C88" s="72" t="str">
        <f t="shared" si="1"/>
        <v>1250 Quadra</v>
      </c>
      <c r="D88" s="68" t="s">
        <v>486</v>
      </c>
      <c r="E88" s="68">
        <v>2</v>
      </c>
      <c r="F88" s="68" t="s">
        <v>487</v>
      </c>
      <c r="G88" s="68">
        <v>521</v>
      </c>
      <c r="H88" s="68" t="s">
        <v>312</v>
      </c>
      <c r="I88" s="68" t="s">
        <v>315</v>
      </c>
    </row>
    <row r="89" spans="1:9" ht="15" customHeight="1" x14ac:dyDescent="0.2">
      <c r="A89" s="70">
        <v>1721</v>
      </c>
      <c r="B89" s="68" t="s">
        <v>485</v>
      </c>
      <c r="C89" s="72" t="str">
        <f t="shared" si="1"/>
        <v>1721 Quadra</v>
      </c>
      <c r="D89" s="68" t="s">
        <v>488</v>
      </c>
      <c r="E89" s="68">
        <v>1</v>
      </c>
      <c r="F89" s="68" t="s">
        <v>489</v>
      </c>
      <c r="G89" s="68">
        <v>1271</v>
      </c>
      <c r="H89" s="68" t="s">
        <v>312</v>
      </c>
      <c r="I89" s="68" t="s">
        <v>319</v>
      </c>
    </row>
    <row r="90" spans="1:9" ht="15" customHeight="1" x14ac:dyDescent="0.2">
      <c r="A90" s="70">
        <v>3939</v>
      </c>
      <c r="B90" s="68" t="s">
        <v>485</v>
      </c>
      <c r="C90" s="72" t="str">
        <f t="shared" si="1"/>
        <v>3939 Quadra</v>
      </c>
      <c r="D90" s="68" t="s">
        <v>490</v>
      </c>
      <c r="E90" s="68">
        <v>3</v>
      </c>
      <c r="F90" s="68" t="s">
        <v>491</v>
      </c>
      <c r="G90" s="68">
        <v>9393</v>
      </c>
      <c r="H90" s="68" t="s">
        <v>312</v>
      </c>
      <c r="I90" s="68" t="s">
        <v>323</v>
      </c>
    </row>
    <row r="91" spans="1:9" ht="15" customHeight="1" x14ac:dyDescent="0.2">
      <c r="A91" s="70">
        <v>3244</v>
      </c>
      <c r="B91" s="68" t="s">
        <v>485</v>
      </c>
      <c r="C91" s="72" t="str">
        <f t="shared" si="1"/>
        <v>3244 Quadra</v>
      </c>
      <c r="D91" s="68" t="s">
        <v>492</v>
      </c>
      <c r="E91" s="68">
        <v>3</v>
      </c>
      <c r="F91" s="68" t="s">
        <v>493</v>
      </c>
      <c r="G91" s="68">
        <v>4423</v>
      </c>
      <c r="H91" s="68" t="s">
        <v>312</v>
      </c>
      <c r="I91" s="68" t="s">
        <v>323</v>
      </c>
    </row>
    <row r="92" spans="1:9" ht="15" customHeight="1" x14ac:dyDescent="0.2">
      <c r="A92" s="70">
        <v>710</v>
      </c>
      <c r="B92" s="68" t="s">
        <v>494</v>
      </c>
      <c r="C92" s="72" t="str">
        <f t="shared" si="1"/>
        <v>710 Redbrick</v>
      </c>
      <c r="D92" s="68" t="s">
        <v>495</v>
      </c>
      <c r="E92" s="68">
        <v>3</v>
      </c>
      <c r="F92" s="68" t="s">
        <v>496</v>
      </c>
      <c r="G92" s="68">
        <v>17</v>
      </c>
      <c r="H92" s="68" t="s">
        <v>312</v>
      </c>
      <c r="I92" s="68" t="s">
        <v>323</v>
      </c>
    </row>
    <row r="93" spans="1:9" ht="15" customHeight="1" x14ac:dyDescent="0.2">
      <c r="A93" s="70" t="s">
        <v>497</v>
      </c>
      <c r="B93" s="68" t="s">
        <v>498</v>
      </c>
      <c r="C93" s="72" t="str">
        <f t="shared" si="1"/>
        <v>10459 &amp; 10461 Resthaven</v>
      </c>
      <c r="D93" s="68" t="s">
        <v>499</v>
      </c>
      <c r="E93" s="68">
        <v>3</v>
      </c>
      <c r="F93" s="68" t="s">
        <v>500</v>
      </c>
      <c r="G93" s="68">
        <v>95401</v>
      </c>
      <c r="H93" s="68" t="s">
        <v>312</v>
      </c>
      <c r="I93" s="68" t="s">
        <v>323</v>
      </c>
    </row>
    <row r="94" spans="1:9" ht="15" customHeight="1" x14ac:dyDescent="0.2">
      <c r="A94" s="70" t="s">
        <v>501</v>
      </c>
      <c r="B94" s="68" t="s">
        <v>502</v>
      </c>
      <c r="C94" s="72" t="str">
        <f t="shared" si="1"/>
        <v>1133A Reynolds</v>
      </c>
      <c r="D94" s="68" t="s">
        <v>503</v>
      </c>
      <c r="E94" s="68">
        <v>3</v>
      </c>
      <c r="F94" s="68" t="s">
        <v>504</v>
      </c>
      <c r="G94" s="68">
        <v>3311</v>
      </c>
      <c r="H94" s="68" t="s">
        <v>312</v>
      </c>
      <c r="I94" s="68" t="s">
        <v>323</v>
      </c>
    </row>
    <row r="95" spans="1:9" ht="15" customHeight="1" x14ac:dyDescent="0.2">
      <c r="A95" s="70">
        <v>2020</v>
      </c>
      <c r="B95" s="68" t="s">
        <v>505</v>
      </c>
      <c r="C95" s="72" t="str">
        <f t="shared" si="1"/>
        <v>2020 Richmond</v>
      </c>
      <c r="D95" s="68" t="s">
        <v>300</v>
      </c>
      <c r="E95" s="68">
        <v>0</v>
      </c>
      <c r="F95" s="68" t="s">
        <v>300</v>
      </c>
      <c r="H95" s="68" t="s">
        <v>227</v>
      </c>
      <c r="I95" s="68" t="s">
        <v>319</v>
      </c>
    </row>
    <row r="96" spans="1:9" ht="15" customHeight="1" x14ac:dyDescent="0.2">
      <c r="A96" s="70">
        <v>1149</v>
      </c>
      <c r="B96" s="68" t="s">
        <v>506</v>
      </c>
      <c r="C96" s="72" t="str">
        <f t="shared" si="1"/>
        <v>1149 Rockland</v>
      </c>
      <c r="D96" s="68" t="s">
        <v>264</v>
      </c>
      <c r="E96" s="68">
        <v>1</v>
      </c>
      <c r="F96" s="68" t="s">
        <v>393</v>
      </c>
      <c r="G96" s="68">
        <v>9411</v>
      </c>
      <c r="H96" s="68" t="s">
        <v>507</v>
      </c>
      <c r="I96" s="68" t="s">
        <v>313</v>
      </c>
    </row>
    <row r="97" spans="1:9" ht="15" customHeight="1" x14ac:dyDescent="0.2">
      <c r="A97" s="70">
        <v>1166</v>
      </c>
      <c r="B97" s="68" t="s">
        <v>506</v>
      </c>
      <c r="C97" s="72" t="str">
        <f t="shared" si="1"/>
        <v>1166 Rockland</v>
      </c>
      <c r="D97" s="68" t="s">
        <v>266</v>
      </c>
      <c r="E97" s="68">
        <v>1</v>
      </c>
      <c r="F97" s="68" t="s">
        <v>337</v>
      </c>
      <c r="G97" s="68">
        <v>6611</v>
      </c>
      <c r="H97" s="68" t="s">
        <v>312</v>
      </c>
      <c r="I97" s="68" t="s">
        <v>313</v>
      </c>
    </row>
    <row r="98" spans="1:9" ht="15" customHeight="1" x14ac:dyDescent="0.2">
      <c r="A98" s="70">
        <v>55</v>
      </c>
      <c r="B98" s="72" t="s">
        <v>508</v>
      </c>
      <c r="C98" s="72" t="str">
        <f t="shared" si="1"/>
        <v>55 Songhees</v>
      </c>
      <c r="D98" s="68" t="s">
        <v>509</v>
      </c>
      <c r="E98" s="68">
        <v>3</v>
      </c>
      <c r="F98" s="68" t="s">
        <v>510</v>
      </c>
      <c r="G98" s="68">
        <v>55</v>
      </c>
      <c r="H98" s="68" t="s">
        <v>338</v>
      </c>
      <c r="I98" s="68" t="s">
        <v>323</v>
      </c>
    </row>
    <row r="99" spans="1:9" ht="15" customHeight="1" x14ac:dyDescent="0.2">
      <c r="A99" s="70">
        <v>990</v>
      </c>
      <c r="B99" s="72" t="s">
        <v>511</v>
      </c>
      <c r="C99" s="72" t="str">
        <f t="shared" si="1"/>
        <v xml:space="preserve">990 View &amp; 911 Yates                                                                                                                                                                                                                                                               </v>
      </c>
      <c r="D99" s="68" t="s">
        <v>512</v>
      </c>
      <c r="E99" s="68">
        <v>2</v>
      </c>
      <c r="F99" s="68" t="s">
        <v>513</v>
      </c>
      <c r="G99" s="68">
        <v>99</v>
      </c>
      <c r="H99" s="68" t="s">
        <v>357</v>
      </c>
      <c r="I99" s="68" t="s">
        <v>315</v>
      </c>
    </row>
    <row r="100" spans="1:9" ht="15" customHeight="1" x14ac:dyDescent="0.2">
      <c r="A100" s="70">
        <v>708</v>
      </c>
      <c r="B100" s="72" t="s">
        <v>514</v>
      </c>
      <c r="C100" s="72" t="str">
        <f t="shared" si="1"/>
        <v>708 View</v>
      </c>
      <c r="D100" s="68" t="s">
        <v>300</v>
      </c>
      <c r="E100" s="68">
        <v>0</v>
      </c>
      <c r="F100" s="68" t="s">
        <v>300</v>
      </c>
      <c r="H100" s="68" t="s">
        <v>227</v>
      </c>
      <c r="I100" s="68" t="s">
        <v>315</v>
      </c>
    </row>
    <row r="101" spans="1:9" ht="15" customHeight="1" x14ac:dyDescent="0.2">
      <c r="A101" s="70" t="s">
        <v>515</v>
      </c>
      <c r="B101" s="72" t="s">
        <v>516</v>
      </c>
      <c r="C101" s="72" t="str">
        <f t="shared" si="1"/>
        <v>3008 - 10 Washington</v>
      </c>
      <c r="D101" s="68" t="s">
        <v>517</v>
      </c>
      <c r="E101" s="68">
        <v>3</v>
      </c>
      <c r="F101" s="68" t="s">
        <v>518</v>
      </c>
      <c r="G101" s="68">
        <v>8003</v>
      </c>
      <c r="H101" s="68" t="s">
        <v>389</v>
      </c>
      <c r="I101" s="68" t="s">
        <v>323</v>
      </c>
    </row>
    <row r="102" spans="1:9" ht="15" customHeight="1" x14ac:dyDescent="0.2">
      <c r="A102" s="70">
        <v>380</v>
      </c>
      <c r="B102" s="68" t="s">
        <v>519</v>
      </c>
      <c r="C102" s="72" t="str">
        <f t="shared" si="1"/>
        <v>380 Waterfront</v>
      </c>
      <c r="D102" s="68" t="s">
        <v>520</v>
      </c>
      <c r="E102" s="68">
        <v>3</v>
      </c>
      <c r="F102" s="68" t="s">
        <v>521</v>
      </c>
      <c r="G102" s="68">
        <v>83</v>
      </c>
      <c r="H102" s="68" t="s">
        <v>312</v>
      </c>
      <c r="I102" s="68" t="s">
        <v>323</v>
      </c>
    </row>
    <row r="103" spans="1:9" ht="15" customHeight="1" x14ac:dyDescent="0.2">
      <c r="A103" s="70">
        <v>1019</v>
      </c>
      <c r="B103" s="68" t="s">
        <v>522</v>
      </c>
      <c r="C103" s="72" t="str">
        <f t="shared" si="1"/>
        <v>1019 Wharf</v>
      </c>
      <c r="D103" s="68" t="s">
        <v>523</v>
      </c>
      <c r="E103" s="68">
        <v>1</v>
      </c>
      <c r="F103" s="68" t="s">
        <v>353</v>
      </c>
      <c r="G103" s="68">
        <v>9101</v>
      </c>
      <c r="H103" s="68" t="s">
        <v>524</v>
      </c>
      <c r="I103" s="68" t="s">
        <v>319</v>
      </c>
    </row>
    <row r="104" spans="1:9" ht="15" customHeight="1" x14ac:dyDescent="0.2">
      <c r="A104" s="70">
        <v>812</v>
      </c>
      <c r="B104" s="68" t="s">
        <v>522</v>
      </c>
      <c r="C104" s="72" t="str">
        <f t="shared" si="1"/>
        <v>812 Wharf</v>
      </c>
      <c r="D104" s="68" t="s">
        <v>525</v>
      </c>
      <c r="E104" s="68">
        <v>2</v>
      </c>
      <c r="F104" s="68" t="s">
        <v>526</v>
      </c>
      <c r="G104" s="68">
        <v>218</v>
      </c>
      <c r="H104" s="68" t="s">
        <v>357</v>
      </c>
      <c r="I104" s="68" t="s">
        <v>315</v>
      </c>
    </row>
    <row r="105" spans="1:9" ht="15" customHeight="1" x14ac:dyDescent="0.2">
      <c r="A105" s="70">
        <v>1117</v>
      </c>
      <c r="B105" s="68" t="s">
        <v>522</v>
      </c>
      <c r="C105" s="72" t="str">
        <f t="shared" si="1"/>
        <v>1117 Wharf</v>
      </c>
      <c r="D105" s="68" t="s">
        <v>527</v>
      </c>
      <c r="E105" s="68">
        <v>1</v>
      </c>
      <c r="F105" s="68" t="s">
        <v>365</v>
      </c>
      <c r="G105" s="68">
        <v>7111</v>
      </c>
      <c r="H105" s="68" t="s">
        <v>357</v>
      </c>
      <c r="I105" s="68" t="s">
        <v>319</v>
      </c>
    </row>
    <row r="106" spans="1:9" ht="15" customHeight="1" x14ac:dyDescent="0.2">
      <c r="A106" s="70">
        <v>1121</v>
      </c>
      <c r="B106" s="72" t="s">
        <v>528</v>
      </c>
      <c r="C106" s="72" t="str">
        <f t="shared" si="1"/>
        <v>1121 Woodstock</v>
      </c>
      <c r="D106" s="68" t="s">
        <v>529</v>
      </c>
      <c r="E106" s="68">
        <v>1</v>
      </c>
      <c r="F106" s="68" t="s">
        <v>489</v>
      </c>
      <c r="G106" s="68">
        <v>1211</v>
      </c>
      <c r="H106" s="68" t="s">
        <v>357</v>
      </c>
      <c r="I106" s="68" t="s">
        <v>313</v>
      </c>
    </row>
    <row r="107" spans="1:9" ht="15" customHeight="1" x14ac:dyDescent="0.2">
      <c r="A107" s="70">
        <v>836</v>
      </c>
      <c r="B107" s="68" t="s">
        <v>530</v>
      </c>
      <c r="C107" s="72" t="str">
        <f t="shared" si="1"/>
        <v>836 Yates</v>
      </c>
      <c r="D107" s="68" t="s">
        <v>531</v>
      </c>
      <c r="E107" s="68">
        <v>2</v>
      </c>
      <c r="F107" s="68" t="s">
        <v>532</v>
      </c>
      <c r="G107" s="68">
        <v>638</v>
      </c>
      <c r="H107" s="68" t="s">
        <v>327</v>
      </c>
      <c r="I107" s="68" t="s">
        <v>315</v>
      </c>
    </row>
    <row r="108" spans="1:9" ht="15" customHeight="1" x14ac:dyDescent="0.2">
      <c r="A108" s="70">
        <v>845</v>
      </c>
      <c r="B108" s="68" t="s">
        <v>530</v>
      </c>
      <c r="C108" s="72" t="str">
        <f t="shared" si="1"/>
        <v>845 Yates</v>
      </c>
      <c r="D108" s="68" t="s">
        <v>533</v>
      </c>
      <c r="E108" s="68">
        <v>2</v>
      </c>
      <c r="F108" s="68" t="s">
        <v>403</v>
      </c>
      <c r="G108" s="68">
        <v>548</v>
      </c>
      <c r="H108" s="68" t="s">
        <v>374</v>
      </c>
      <c r="I108" s="68" t="s">
        <v>315</v>
      </c>
    </row>
    <row r="109" spans="1:9" ht="15" customHeight="1" x14ac:dyDescent="0.2">
      <c r="B109" s="68" t="s">
        <v>534</v>
      </c>
      <c r="C109" s="72" t="str">
        <f t="shared" si="1"/>
        <v xml:space="preserve"> BLJC Electrical Rm. Key</v>
      </c>
      <c r="D109" s="68" t="s">
        <v>535</v>
      </c>
      <c r="E109" s="68">
        <v>3</v>
      </c>
      <c r="F109" s="68" t="s">
        <v>535</v>
      </c>
      <c r="H109" s="71" t="s">
        <v>412</v>
      </c>
      <c r="I109" s="68" t="s">
        <v>319</v>
      </c>
    </row>
    <row r="110" spans="1:9" ht="15" customHeight="1" x14ac:dyDescent="0.2">
      <c r="A110" s="70">
        <v>85</v>
      </c>
      <c r="B110" s="68" t="s">
        <v>536</v>
      </c>
      <c r="C110" s="72" t="str">
        <f t="shared" si="1"/>
        <v>85 Belmont</v>
      </c>
      <c r="D110" s="68" t="s">
        <v>537</v>
      </c>
      <c r="E110" s="68">
        <v>3</v>
      </c>
      <c r="F110" s="68" t="s">
        <v>538</v>
      </c>
      <c r="G110" s="68">
        <v>58</v>
      </c>
      <c r="H110" s="68" t="s">
        <v>357</v>
      </c>
      <c r="I110" s="68" t="s">
        <v>539</v>
      </c>
    </row>
    <row r="111" spans="1:9" ht="15" customHeight="1" x14ac:dyDescent="0.2">
      <c r="A111" s="70">
        <v>2550</v>
      </c>
      <c r="B111" s="68" t="s">
        <v>540</v>
      </c>
      <c r="C111" s="72" t="str">
        <f t="shared" si="1"/>
        <v>2550 Bevan</v>
      </c>
      <c r="D111" s="69" t="s">
        <v>541</v>
      </c>
      <c r="E111" s="69">
        <v>3</v>
      </c>
      <c r="F111" s="69" t="s">
        <v>542</v>
      </c>
      <c r="G111" s="69">
        <v>552</v>
      </c>
      <c r="H111" s="68" t="s">
        <v>543</v>
      </c>
      <c r="I111" s="68" t="s">
        <v>539</v>
      </c>
    </row>
    <row r="112" spans="1:9" ht="15" customHeight="1" x14ac:dyDescent="0.2">
      <c r="A112" s="70">
        <v>940</v>
      </c>
      <c r="B112" s="68" t="s">
        <v>324</v>
      </c>
      <c r="C112" s="72" t="str">
        <f t="shared" si="1"/>
        <v>940 Blanshard</v>
      </c>
      <c r="D112" s="68" t="s">
        <v>300</v>
      </c>
      <c r="E112" s="68">
        <v>0</v>
      </c>
      <c r="F112" s="68" t="s">
        <v>300</v>
      </c>
      <c r="H112" s="68" t="s">
        <v>227</v>
      </c>
      <c r="I112" s="68" t="s">
        <v>539</v>
      </c>
    </row>
    <row r="113" spans="1:9" ht="15" customHeight="1" x14ac:dyDescent="0.2">
      <c r="A113" s="70">
        <v>850</v>
      </c>
      <c r="C113" s="72" t="str">
        <f t="shared" si="1"/>
        <v xml:space="preserve">850 </v>
      </c>
      <c r="D113" s="68" t="s">
        <v>544</v>
      </c>
      <c r="E113" s="68">
        <v>3</v>
      </c>
      <c r="F113" s="68" t="s">
        <v>545</v>
      </c>
      <c r="G113" s="68">
        <v>58</v>
      </c>
      <c r="H113" s="68" t="s">
        <v>351</v>
      </c>
      <c r="I113" s="68" t="s">
        <v>539</v>
      </c>
    </row>
    <row r="114" spans="1:9" ht="15" customHeight="1" x14ac:dyDescent="0.2">
      <c r="A114" s="70">
        <v>904</v>
      </c>
      <c r="B114" s="72" t="s">
        <v>546</v>
      </c>
      <c r="C114" s="72" t="str">
        <f t="shared" si="1"/>
        <v>904 Carlton</v>
      </c>
      <c r="D114" s="68" t="s">
        <v>547</v>
      </c>
      <c r="E114" s="68">
        <v>3</v>
      </c>
      <c r="F114" s="68" t="s">
        <v>548</v>
      </c>
      <c r="G114" s="68">
        <v>409</v>
      </c>
      <c r="H114" s="68" t="s">
        <v>312</v>
      </c>
      <c r="I114" s="68" t="s">
        <v>539</v>
      </c>
    </row>
    <row r="115" spans="1:9" ht="15" customHeight="1" x14ac:dyDescent="0.2">
      <c r="A115" s="70">
        <v>716</v>
      </c>
      <c r="B115" s="68" t="s">
        <v>372</v>
      </c>
      <c r="C115" s="72" t="str">
        <f t="shared" si="1"/>
        <v>716 Courtney</v>
      </c>
      <c r="D115" s="69" t="s">
        <v>549</v>
      </c>
      <c r="E115" s="69">
        <v>3</v>
      </c>
      <c r="F115" s="69" t="s">
        <v>550</v>
      </c>
      <c r="G115" s="69">
        <v>617</v>
      </c>
      <c r="H115" s="68" t="s">
        <v>507</v>
      </c>
      <c r="I115" s="68" t="s">
        <v>539</v>
      </c>
    </row>
    <row r="116" spans="1:9" ht="15" customHeight="1" x14ac:dyDescent="0.2">
      <c r="A116" s="70">
        <v>4440</v>
      </c>
      <c r="B116" s="68" t="s">
        <v>551</v>
      </c>
      <c r="C116" s="72" t="str">
        <f t="shared" si="1"/>
        <v>4440 W. Saanich</v>
      </c>
      <c r="D116" s="68" t="s">
        <v>552</v>
      </c>
      <c r="E116" s="68">
        <v>4</v>
      </c>
      <c r="F116" s="68" t="s">
        <v>553</v>
      </c>
      <c r="G116" s="68" t="s">
        <v>554</v>
      </c>
      <c r="H116" s="68" t="s">
        <v>357</v>
      </c>
      <c r="I116" s="68" t="s">
        <v>539</v>
      </c>
    </row>
    <row r="117" spans="1:9" ht="15" customHeight="1" x14ac:dyDescent="0.2">
      <c r="A117" s="70" t="s">
        <v>555</v>
      </c>
      <c r="B117" s="68" t="s">
        <v>485</v>
      </c>
      <c r="C117" s="72" t="str">
        <f t="shared" si="1"/>
        <v>? Quadra</v>
      </c>
      <c r="D117" s="68" t="s">
        <v>556</v>
      </c>
      <c r="E117" s="68">
        <v>4</v>
      </c>
      <c r="F117" s="68" t="s">
        <v>556</v>
      </c>
      <c r="H117" s="68" t="s">
        <v>312</v>
      </c>
      <c r="I117" s="68" t="s">
        <v>539</v>
      </c>
    </row>
    <row r="118" spans="1:9" ht="15" customHeight="1" x14ac:dyDescent="0.2">
      <c r="A118" s="70">
        <v>2926</v>
      </c>
      <c r="B118" s="68" t="s">
        <v>557</v>
      </c>
      <c r="C118" s="72" t="str">
        <f t="shared" si="1"/>
        <v>2926 Harriet</v>
      </c>
      <c r="D118" s="68" t="s">
        <v>558</v>
      </c>
      <c r="E118" s="68">
        <v>3</v>
      </c>
      <c r="F118" s="68" t="s">
        <v>559</v>
      </c>
      <c r="G118" s="68">
        <v>6292</v>
      </c>
      <c r="H118" s="68" t="s">
        <v>357</v>
      </c>
      <c r="I118" s="68" t="s">
        <v>539</v>
      </c>
    </row>
    <row r="119" spans="1:9" ht="15" customHeight="1" x14ac:dyDescent="0.2">
      <c r="A119" s="70">
        <v>535</v>
      </c>
      <c r="B119" s="68" t="s">
        <v>560</v>
      </c>
      <c r="C119" s="72" t="str">
        <f t="shared" si="1"/>
        <v>535 Niagra</v>
      </c>
      <c r="D119" s="68" t="s">
        <v>561</v>
      </c>
      <c r="E119" s="68">
        <v>3</v>
      </c>
      <c r="F119" s="68" t="s">
        <v>562</v>
      </c>
      <c r="G119" s="68">
        <v>535</v>
      </c>
      <c r="H119" s="68" t="s">
        <v>357</v>
      </c>
      <c r="I119" s="68" t="s">
        <v>539</v>
      </c>
    </row>
    <row r="120" spans="1:9" ht="15" customHeight="1" x14ac:dyDescent="0.2">
      <c r="A120" s="70">
        <v>3534</v>
      </c>
      <c r="C120" s="72" t="str">
        <f t="shared" si="1"/>
        <v xml:space="preserve">3534 </v>
      </c>
      <c r="D120" s="68" t="s">
        <v>563</v>
      </c>
      <c r="E120" s="68">
        <v>3</v>
      </c>
      <c r="F120" s="68" t="s">
        <v>563</v>
      </c>
      <c r="H120" s="68" t="s">
        <v>543</v>
      </c>
      <c r="I120" s="68" t="s">
        <v>539</v>
      </c>
    </row>
    <row r="121" spans="1:9" ht="15" customHeight="1" x14ac:dyDescent="0.2">
      <c r="A121" s="70">
        <v>3965</v>
      </c>
      <c r="B121" s="68" t="s">
        <v>485</v>
      </c>
      <c r="C121" s="72" t="str">
        <f t="shared" si="1"/>
        <v>3965 Quadra</v>
      </c>
      <c r="D121" s="68" t="s">
        <v>564</v>
      </c>
      <c r="E121" s="68">
        <v>4</v>
      </c>
      <c r="F121" s="68" t="s">
        <v>564</v>
      </c>
      <c r="H121" s="68" t="s">
        <v>543</v>
      </c>
      <c r="I121" s="68" t="s">
        <v>539</v>
      </c>
    </row>
    <row r="122" spans="1:9" ht="15" customHeight="1" x14ac:dyDescent="0.2">
      <c r="A122" s="70" t="s">
        <v>565</v>
      </c>
      <c r="B122" s="68" t="s">
        <v>485</v>
      </c>
      <c r="C122" s="72" t="str">
        <f t="shared" si="1"/>
        <v>3989- 3995 Quadra</v>
      </c>
      <c r="D122" s="68" t="s">
        <v>566</v>
      </c>
      <c r="E122" s="68">
        <v>4</v>
      </c>
      <c r="F122" s="68" t="s">
        <v>566</v>
      </c>
      <c r="H122" s="68" t="s">
        <v>357</v>
      </c>
      <c r="I122" s="68" t="s">
        <v>539</v>
      </c>
    </row>
    <row r="123" spans="1:9" ht="15" customHeight="1" x14ac:dyDescent="0.2">
      <c r="A123" s="70">
        <v>3595</v>
      </c>
      <c r="B123" s="68" t="s">
        <v>567</v>
      </c>
      <c r="C123" s="72" t="str">
        <f t="shared" si="1"/>
        <v>3595 Ravine</v>
      </c>
      <c r="D123" s="68" t="s">
        <v>568</v>
      </c>
      <c r="E123" s="68">
        <v>4</v>
      </c>
      <c r="F123" s="68" t="s">
        <v>569</v>
      </c>
      <c r="G123" s="68" t="s">
        <v>570</v>
      </c>
      <c r="H123" s="68" t="s">
        <v>357</v>
      </c>
      <c r="I123" s="68" t="s">
        <v>539</v>
      </c>
    </row>
    <row r="124" spans="1:9" ht="15" customHeight="1" x14ac:dyDescent="0.2">
      <c r="A124" s="70">
        <v>3550</v>
      </c>
      <c r="B124" s="68" t="s">
        <v>571</v>
      </c>
      <c r="C124" s="72" t="str">
        <f t="shared" si="1"/>
        <v>3550 Saanich</v>
      </c>
      <c r="D124" s="69" t="s">
        <v>572</v>
      </c>
      <c r="E124" s="69">
        <v>4</v>
      </c>
      <c r="F124" s="69" t="s">
        <v>572</v>
      </c>
      <c r="G124" s="69"/>
      <c r="H124" s="68" t="s">
        <v>357</v>
      </c>
      <c r="I124" s="68" t="s">
        <v>539</v>
      </c>
    </row>
    <row r="125" spans="1:9" ht="15" customHeight="1" x14ac:dyDescent="0.2">
      <c r="A125" s="70">
        <v>521</v>
      </c>
      <c r="B125" s="68" t="s">
        <v>573</v>
      </c>
      <c r="C125" s="72" t="str">
        <f t="shared" si="1"/>
        <v>521 Superior</v>
      </c>
      <c r="D125" s="69" t="s">
        <v>574</v>
      </c>
      <c r="E125" s="69">
        <v>3</v>
      </c>
      <c r="F125" s="69" t="s">
        <v>575</v>
      </c>
      <c r="G125" s="69">
        <v>125</v>
      </c>
      <c r="H125" s="68" t="s">
        <v>357</v>
      </c>
      <c r="I125" s="68" t="s">
        <v>539</v>
      </c>
    </row>
    <row r="126" spans="1:9" ht="15" customHeight="1" x14ac:dyDescent="0.2">
      <c r="A126" s="70">
        <v>771</v>
      </c>
      <c r="B126" s="68" t="s">
        <v>576</v>
      </c>
      <c r="C126" s="72" t="str">
        <f t="shared" si="1"/>
        <v>771 Vernon</v>
      </c>
      <c r="D126" s="68" t="s">
        <v>577</v>
      </c>
      <c r="E126" s="68">
        <v>4</v>
      </c>
      <c r="F126" s="68" t="s">
        <v>577</v>
      </c>
      <c r="H126" s="68" t="s">
        <v>357</v>
      </c>
      <c r="I126" s="68" t="s">
        <v>539</v>
      </c>
    </row>
    <row r="127" spans="1:9" ht="15" customHeight="1" x14ac:dyDescent="0.2">
      <c r="A127" s="70">
        <v>4144</v>
      </c>
      <c r="B127" s="68" t="s">
        <v>578</v>
      </c>
      <c r="C127" s="72" t="str">
        <f t="shared" si="1"/>
        <v>4144 Wilkinson</v>
      </c>
      <c r="D127" s="68" t="s">
        <v>579</v>
      </c>
      <c r="E127" s="68">
        <v>3</v>
      </c>
      <c r="F127" s="68" t="s">
        <v>580</v>
      </c>
      <c r="G127" s="68">
        <v>4414</v>
      </c>
      <c r="H127" s="68" t="s">
        <v>357</v>
      </c>
      <c r="I127" s="68" t="s">
        <v>539</v>
      </c>
    </row>
    <row r="129" spans="2:7" ht="15" customHeight="1" x14ac:dyDescent="0.2">
      <c r="D129" s="67"/>
      <c r="E129" s="67"/>
      <c r="F129" s="67"/>
      <c r="G129" s="67"/>
    </row>
    <row r="130" spans="2:7" ht="15" customHeight="1" x14ac:dyDescent="0.2">
      <c r="D130" s="67"/>
      <c r="E130" s="67"/>
      <c r="F130" s="67"/>
      <c r="G130" s="67"/>
    </row>
    <row r="132" spans="2:7" ht="15" customHeight="1" x14ac:dyDescent="0.2">
      <c r="D132" s="70"/>
      <c r="E132" s="70"/>
      <c r="F132" s="70"/>
      <c r="G132" s="70"/>
    </row>
    <row r="133" spans="2:7" ht="15" customHeight="1" x14ac:dyDescent="0.2">
      <c r="D133" s="70"/>
      <c r="E133" s="70"/>
      <c r="F133" s="70"/>
      <c r="G133" s="70"/>
    </row>
    <row r="134" spans="2:7" ht="15" customHeight="1" x14ac:dyDescent="0.2">
      <c r="B134" s="69"/>
      <c r="C134" s="69"/>
      <c r="D134" s="70"/>
      <c r="E134" s="70"/>
      <c r="F134" s="70"/>
      <c r="G134" s="70"/>
    </row>
    <row r="135" spans="2:7" ht="15" customHeight="1" x14ac:dyDescent="0.2">
      <c r="D135" s="70"/>
      <c r="E135" s="70"/>
      <c r="F135" s="70"/>
      <c r="G135" s="70"/>
    </row>
    <row r="136" spans="2:7" ht="15" customHeight="1" x14ac:dyDescent="0.2">
      <c r="D136" s="70"/>
      <c r="E136" s="70"/>
      <c r="F136" s="70"/>
      <c r="G136" s="70"/>
    </row>
    <row r="137" spans="2:7" ht="15" customHeight="1" x14ac:dyDescent="0.2">
      <c r="D137" s="70"/>
      <c r="E137" s="70"/>
      <c r="F137" s="70"/>
      <c r="G137" s="70"/>
    </row>
    <row r="138" spans="2:7" ht="15" customHeight="1" x14ac:dyDescent="0.2">
      <c r="D138" s="70"/>
      <c r="E138" s="70"/>
      <c r="F138" s="70"/>
      <c r="G138" s="70"/>
    </row>
    <row r="139" spans="2:7" ht="15" customHeight="1" x14ac:dyDescent="0.2">
      <c r="D139" s="70"/>
      <c r="E139" s="70"/>
      <c r="F139" s="70"/>
      <c r="G139" s="70"/>
    </row>
    <row r="141" spans="2:7" ht="15" customHeight="1" x14ac:dyDescent="0.2">
      <c r="B141" s="69"/>
      <c r="C141" s="69"/>
      <c r="D141" s="70"/>
      <c r="E141" s="70"/>
      <c r="F141" s="70"/>
      <c r="G141" s="70"/>
    </row>
    <row r="142" spans="2:7" ht="15" customHeight="1" x14ac:dyDescent="0.2">
      <c r="D142" s="70"/>
      <c r="E142" s="70"/>
      <c r="F142" s="70"/>
      <c r="G142" s="70"/>
    </row>
    <row r="143" spans="2:7" ht="15" customHeight="1" x14ac:dyDescent="0.2">
      <c r="B143" s="69"/>
      <c r="C143" s="69"/>
      <c r="D143" s="70"/>
      <c r="E143" s="70"/>
      <c r="F143" s="70"/>
      <c r="G143" s="70"/>
    </row>
    <row r="144" spans="2:7" ht="15" customHeight="1" x14ac:dyDescent="0.2">
      <c r="D144" s="70"/>
      <c r="E144" s="70"/>
      <c r="F144" s="70"/>
      <c r="G144" s="70"/>
    </row>
    <row r="145" spans="2:7" ht="15" customHeight="1" x14ac:dyDescent="0.2">
      <c r="D145" s="70"/>
      <c r="E145" s="70"/>
      <c r="F145" s="70"/>
      <c r="G145" s="70"/>
    </row>
    <row r="146" spans="2:7" ht="15" customHeight="1" x14ac:dyDescent="0.2">
      <c r="D146" s="70"/>
      <c r="E146" s="70"/>
      <c r="F146" s="70"/>
      <c r="G146" s="70"/>
    </row>
    <row r="147" spans="2:7" ht="15" customHeight="1" x14ac:dyDescent="0.2">
      <c r="D147" s="70"/>
      <c r="E147" s="70"/>
      <c r="F147" s="70"/>
      <c r="G147" s="70"/>
    </row>
    <row r="148" spans="2:7" ht="15" customHeight="1" x14ac:dyDescent="0.2">
      <c r="B148" s="69"/>
      <c r="C148" s="69"/>
      <c r="D148" s="70"/>
      <c r="E148" s="70"/>
      <c r="F148" s="70"/>
      <c r="G148" s="70"/>
    </row>
  </sheetData>
  <autoFilter ref="A1:I127" xr:uid="{00000000-0009-0000-0000-000002000000}"/>
  <pageMargins left="0.5" right="0.4" top="0.28000000000000003" bottom="0.74" header="0.28000000000000003" footer="0.5"/>
  <pageSetup scale="72" orientation="portrait" r:id="rId1"/>
  <headerFooter alignWithMargins="0">
    <oddFooter>&amp;LRevised &amp;D</oddFooter>
  </headerFooter>
  <rowBreaks count="1" manualBreakCount="1">
    <brk id="67" max="7"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C0A49-8105-4188-9F3B-80DDE8D7E875}">
  <sheetPr>
    <tabColor theme="1" tint="4.9989318521683403E-2"/>
    <pageSetUpPr fitToPage="1"/>
  </sheetPr>
  <dimension ref="A1:W672"/>
  <sheetViews>
    <sheetView showGridLines="0" tabSelected="1" view="pageBreakPreview" zoomScale="85" zoomScaleNormal="85" zoomScaleSheetLayoutView="85" workbookViewId="0">
      <pane xSplit="11" ySplit="1" topLeftCell="L250" activePane="bottomRight" state="frozen"/>
      <selection pane="topRight" activeCell="BF1" sqref="BF1"/>
      <selection pane="bottomLeft" activeCell="A2" sqref="A2"/>
      <selection pane="bottomRight" activeCell="K388" sqref="K388"/>
    </sheetView>
  </sheetViews>
  <sheetFormatPr defaultColWidth="9.140625" defaultRowHeight="15" x14ac:dyDescent="0.25"/>
  <cols>
    <col min="1" max="1" width="22.140625" style="501" customWidth="1"/>
    <col min="2" max="2" width="19.140625" style="501" customWidth="1"/>
    <col min="3" max="3" width="18.140625" style="503" customWidth="1"/>
    <col min="4" max="4" width="15.140625" style="407" customWidth="1"/>
    <col min="5" max="5" width="8.7109375" style="630" customWidth="1"/>
    <col min="6" max="6" width="13.42578125" style="503" customWidth="1"/>
    <col min="7" max="7" width="12.42578125" style="504" customWidth="1"/>
    <col min="8" max="8" width="14.7109375" style="503" customWidth="1"/>
    <col min="9" max="9" width="11.42578125" style="505" customWidth="1"/>
    <col min="10" max="10" width="8.42578125" style="506" customWidth="1"/>
    <col min="11" max="11" width="11.7109375" style="501" customWidth="1"/>
    <col min="12" max="12" width="9.42578125" style="501" customWidth="1"/>
    <col min="13" max="13" width="9.140625" style="506" customWidth="1"/>
    <col min="14" max="14" width="9.28515625" style="506" bestFit="1" customWidth="1"/>
    <col min="15" max="15" width="9.42578125" style="506" customWidth="1"/>
    <col min="16" max="23" width="9.28515625" style="506" customWidth="1"/>
    <col min="24" max="16384" width="9.140625" style="501"/>
  </cols>
  <sheetData>
    <row r="1" spans="1:23" ht="60" customHeight="1" x14ac:dyDescent="0.25">
      <c r="A1" s="463" t="s">
        <v>1</v>
      </c>
      <c r="B1" s="439" t="s">
        <v>581</v>
      </c>
      <c r="C1" s="439" t="s">
        <v>582</v>
      </c>
      <c r="D1" s="439" t="s">
        <v>3134</v>
      </c>
      <c r="E1" s="439" t="s">
        <v>583</v>
      </c>
      <c r="F1" s="439" t="s">
        <v>584</v>
      </c>
      <c r="G1" s="439" t="s">
        <v>585</v>
      </c>
      <c r="H1" s="439" t="s">
        <v>217</v>
      </c>
      <c r="I1" s="439" t="s">
        <v>223</v>
      </c>
      <c r="J1" s="439" t="s">
        <v>3</v>
      </c>
      <c r="K1" s="463" t="s">
        <v>4</v>
      </c>
      <c r="L1" s="476">
        <v>46023</v>
      </c>
      <c r="M1" s="476">
        <v>46054</v>
      </c>
      <c r="N1" s="476">
        <v>46082</v>
      </c>
      <c r="O1" s="476">
        <v>46113</v>
      </c>
      <c r="P1" s="476">
        <v>46143</v>
      </c>
      <c r="Q1" s="476">
        <v>46174</v>
      </c>
      <c r="R1" s="476">
        <v>46204</v>
      </c>
      <c r="S1" s="476">
        <v>46235</v>
      </c>
      <c r="T1" s="476">
        <v>46266</v>
      </c>
      <c r="U1" s="476">
        <v>46296</v>
      </c>
      <c r="V1" s="476">
        <v>46327</v>
      </c>
      <c r="W1" s="476">
        <v>46357</v>
      </c>
    </row>
    <row r="2" spans="1:23" s="381" customFormat="1" ht="60" customHeight="1" x14ac:dyDescent="0.25">
      <c r="A2" s="382" t="s">
        <v>586</v>
      </c>
      <c r="B2" s="382" t="s">
        <v>587</v>
      </c>
      <c r="C2" s="409" t="s">
        <v>1869</v>
      </c>
      <c r="D2" s="711" t="s">
        <v>690</v>
      </c>
      <c r="E2" s="631">
        <v>75</v>
      </c>
      <c r="F2" s="408" t="s">
        <v>589</v>
      </c>
      <c r="G2" s="401">
        <v>45559</v>
      </c>
      <c r="H2" s="532" t="s">
        <v>66</v>
      </c>
      <c r="I2" s="386" t="s">
        <v>921</v>
      </c>
      <c r="J2" s="573" t="s">
        <v>690</v>
      </c>
      <c r="K2" s="449" t="s">
        <v>25</v>
      </c>
      <c r="L2" s="405" t="s">
        <v>690</v>
      </c>
      <c r="M2" s="405" t="s">
        <v>690</v>
      </c>
      <c r="N2" s="405" t="s">
        <v>690</v>
      </c>
      <c r="O2" s="405" t="s">
        <v>690</v>
      </c>
      <c r="P2" s="405" t="s">
        <v>690</v>
      </c>
      <c r="Q2" s="405" t="s">
        <v>690</v>
      </c>
      <c r="R2" s="405" t="s">
        <v>690</v>
      </c>
      <c r="S2" s="405" t="s">
        <v>690</v>
      </c>
      <c r="T2" s="405" t="s">
        <v>690</v>
      </c>
      <c r="U2" s="405" t="s">
        <v>690</v>
      </c>
      <c r="V2" s="405" t="s">
        <v>690</v>
      </c>
      <c r="W2" s="405" t="s">
        <v>690</v>
      </c>
    </row>
    <row r="3" spans="1:23" s="381" customFormat="1" ht="45" customHeight="1" x14ac:dyDescent="0.25">
      <c r="A3" s="382" t="s">
        <v>593</v>
      </c>
      <c r="B3" s="382" t="s">
        <v>152</v>
      </c>
      <c r="C3" s="408"/>
      <c r="D3" s="711">
        <v>100161</v>
      </c>
      <c r="E3" s="631">
        <v>55</v>
      </c>
      <c r="F3" s="408" t="s">
        <v>594</v>
      </c>
      <c r="G3" s="401">
        <v>41730</v>
      </c>
      <c r="H3" s="385" t="s">
        <v>590</v>
      </c>
      <c r="I3" s="386" t="s">
        <v>595</v>
      </c>
      <c r="J3" s="609" t="s">
        <v>596</v>
      </c>
      <c r="K3" s="449" t="s">
        <v>25</v>
      </c>
      <c r="L3" s="405" t="s">
        <v>443</v>
      </c>
      <c r="M3" s="405" t="s">
        <v>443</v>
      </c>
      <c r="N3" s="405" t="s">
        <v>443</v>
      </c>
      <c r="O3" s="405" t="s">
        <v>443</v>
      </c>
      <c r="P3" s="405" t="s">
        <v>4</v>
      </c>
      <c r="Q3" s="405"/>
      <c r="R3" s="405"/>
      <c r="S3" s="405"/>
      <c r="T3" s="405"/>
      <c r="U3" s="405"/>
      <c r="V3" s="405"/>
      <c r="W3" s="405"/>
    </row>
    <row r="4" spans="1:23" s="381" customFormat="1" ht="45" customHeight="1" x14ac:dyDescent="0.25">
      <c r="A4" s="408" t="s">
        <v>597</v>
      </c>
      <c r="B4" s="382" t="s">
        <v>598</v>
      </c>
      <c r="C4" s="409" t="s">
        <v>599</v>
      </c>
      <c r="D4" s="711">
        <v>100229</v>
      </c>
      <c r="E4" s="631">
        <v>65</v>
      </c>
      <c r="F4" s="408" t="s">
        <v>589</v>
      </c>
      <c r="G4" s="434">
        <v>45559</v>
      </c>
      <c r="H4" s="465" t="s">
        <v>590</v>
      </c>
      <c r="I4" s="560" t="s">
        <v>600</v>
      </c>
      <c r="J4" s="573" t="s">
        <v>601</v>
      </c>
      <c r="K4" s="524" t="s">
        <v>25</v>
      </c>
      <c r="L4" s="405" t="s">
        <v>443</v>
      </c>
      <c r="M4" s="405" t="s">
        <v>443</v>
      </c>
      <c r="N4" s="405" t="s">
        <v>443</v>
      </c>
      <c r="O4" s="405" t="s">
        <v>35</v>
      </c>
      <c r="P4" s="405"/>
      <c r="Q4" s="405"/>
      <c r="R4" s="405"/>
      <c r="S4" s="405"/>
      <c r="T4" s="405"/>
      <c r="U4" s="405"/>
      <c r="V4" s="405"/>
      <c r="W4" s="405"/>
    </row>
    <row r="5" spans="1:23" s="381" customFormat="1" ht="45" customHeight="1" x14ac:dyDescent="0.25">
      <c r="A5" s="382" t="s">
        <v>602</v>
      </c>
      <c r="B5" s="382" t="s">
        <v>603</v>
      </c>
      <c r="C5" s="408"/>
      <c r="D5" s="711">
        <v>100539</v>
      </c>
      <c r="E5" s="631">
        <v>60</v>
      </c>
      <c r="F5" s="408" t="s">
        <v>604</v>
      </c>
      <c r="G5" s="401">
        <v>45589</v>
      </c>
      <c r="H5" s="385" t="s">
        <v>590</v>
      </c>
      <c r="I5" s="386" t="s">
        <v>605</v>
      </c>
      <c r="J5" s="609" t="s">
        <v>606</v>
      </c>
      <c r="K5" s="449" t="s">
        <v>69</v>
      </c>
      <c r="L5" s="405" t="s">
        <v>443</v>
      </c>
      <c r="M5" s="405" t="s">
        <v>443</v>
      </c>
      <c r="N5" s="405" t="s">
        <v>443</v>
      </c>
      <c r="O5" s="405" t="s">
        <v>443</v>
      </c>
      <c r="P5" s="405"/>
      <c r="Q5" s="405"/>
      <c r="R5" s="405"/>
      <c r="S5" s="405"/>
      <c r="T5" s="405"/>
      <c r="U5" s="405"/>
      <c r="V5" s="405"/>
      <c r="W5" s="405"/>
    </row>
    <row r="6" spans="1:23" s="381" customFormat="1" ht="45" customHeight="1" x14ac:dyDescent="0.25">
      <c r="A6" s="382" t="s">
        <v>607</v>
      </c>
      <c r="B6" s="382" t="s">
        <v>608</v>
      </c>
      <c r="C6" s="408"/>
      <c r="D6" s="711">
        <v>100861</v>
      </c>
      <c r="E6" s="631">
        <v>55</v>
      </c>
      <c r="F6" s="408" t="s">
        <v>604</v>
      </c>
      <c r="G6" s="401">
        <v>43313</v>
      </c>
      <c r="H6" s="385" t="s">
        <v>590</v>
      </c>
      <c r="I6" s="386" t="s">
        <v>609</v>
      </c>
      <c r="J6" s="573" t="s">
        <v>606</v>
      </c>
      <c r="K6" s="449" t="s">
        <v>610</v>
      </c>
      <c r="L6" s="405" t="s">
        <v>443</v>
      </c>
      <c r="M6" s="405" t="s">
        <v>443</v>
      </c>
      <c r="N6" s="405" t="s">
        <v>443</v>
      </c>
      <c r="O6" s="405" t="s">
        <v>443</v>
      </c>
      <c r="P6" s="405"/>
      <c r="Q6" s="405"/>
      <c r="R6" s="405"/>
      <c r="S6" s="405"/>
      <c r="T6" s="405"/>
      <c r="U6" s="405"/>
      <c r="V6" s="405"/>
      <c r="W6" s="405"/>
    </row>
    <row r="7" spans="1:23" s="381" customFormat="1" ht="45" customHeight="1" x14ac:dyDescent="0.25">
      <c r="A7" s="382" t="s">
        <v>611</v>
      </c>
      <c r="B7" s="382" t="s">
        <v>89</v>
      </c>
      <c r="C7" s="636"/>
      <c r="D7" s="711">
        <v>100203</v>
      </c>
      <c r="E7" s="631">
        <v>50</v>
      </c>
      <c r="F7" s="408" t="s">
        <v>612</v>
      </c>
      <c r="G7" s="401">
        <v>44949</v>
      </c>
      <c r="H7" s="385" t="s">
        <v>590</v>
      </c>
      <c r="I7" s="386">
        <v>358</v>
      </c>
      <c r="J7" s="573" t="s">
        <v>613</v>
      </c>
      <c r="K7" s="449" t="s">
        <v>614</v>
      </c>
      <c r="L7" s="405" t="s">
        <v>443</v>
      </c>
      <c r="M7" s="405" t="s">
        <v>443</v>
      </c>
      <c r="N7" s="405" t="s">
        <v>4</v>
      </c>
      <c r="O7" s="405" t="s">
        <v>443</v>
      </c>
      <c r="P7" s="405"/>
      <c r="Q7" s="405"/>
      <c r="R7" s="405"/>
      <c r="S7" s="405"/>
      <c r="T7" s="405"/>
      <c r="U7" s="462"/>
      <c r="V7" s="405"/>
      <c r="W7" s="405"/>
    </row>
    <row r="8" spans="1:23" s="381" customFormat="1" ht="45" customHeight="1" x14ac:dyDescent="0.25">
      <c r="A8" s="382" t="s">
        <v>615</v>
      </c>
      <c r="B8" s="382" t="s">
        <v>616</v>
      </c>
      <c r="C8" s="409" t="s">
        <v>3386</v>
      </c>
      <c r="D8" s="711" t="s">
        <v>690</v>
      </c>
      <c r="E8" s="631">
        <v>75</v>
      </c>
      <c r="F8" s="408" t="s">
        <v>612</v>
      </c>
      <c r="G8" s="401">
        <v>45863</v>
      </c>
      <c r="H8" s="532" t="s">
        <v>66</v>
      </c>
      <c r="I8" s="386" t="s">
        <v>617</v>
      </c>
      <c r="J8" s="573" t="s">
        <v>690</v>
      </c>
      <c r="K8" s="449" t="s">
        <v>610</v>
      </c>
      <c r="L8" s="405" t="s">
        <v>443</v>
      </c>
      <c r="M8" s="405" t="s">
        <v>443</v>
      </c>
      <c r="N8" s="405" t="s">
        <v>35</v>
      </c>
      <c r="O8" s="405" t="s">
        <v>443</v>
      </c>
      <c r="P8" s="405" t="s">
        <v>690</v>
      </c>
      <c r="Q8" s="405" t="s">
        <v>690</v>
      </c>
      <c r="R8" s="405" t="s">
        <v>690</v>
      </c>
      <c r="S8" s="405" t="s">
        <v>690</v>
      </c>
      <c r="T8" s="405" t="s">
        <v>690</v>
      </c>
      <c r="U8" s="405" t="s">
        <v>690</v>
      </c>
      <c r="V8" s="405" t="s">
        <v>690</v>
      </c>
      <c r="W8" s="405" t="s">
        <v>690</v>
      </c>
    </row>
    <row r="9" spans="1:23" s="397" customFormat="1" ht="45" customHeight="1" x14ac:dyDescent="0.25">
      <c r="A9" s="408" t="s">
        <v>618</v>
      </c>
      <c r="B9" s="382" t="s">
        <v>598</v>
      </c>
      <c r="C9" s="409" t="s">
        <v>599</v>
      </c>
      <c r="D9" s="812">
        <v>100966</v>
      </c>
      <c r="E9" s="631">
        <v>65</v>
      </c>
      <c r="F9" s="408" t="s">
        <v>589</v>
      </c>
      <c r="G9" s="434">
        <v>45559</v>
      </c>
      <c r="H9" s="465" t="s">
        <v>590</v>
      </c>
      <c r="I9" s="560" t="s">
        <v>3267</v>
      </c>
      <c r="J9" s="573" t="s">
        <v>601</v>
      </c>
      <c r="K9" s="524" t="s">
        <v>25</v>
      </c>
      <c r="L9" s="405" t="s">
        <v>443</v>
      </c>
      <c r="M9" s="405" t="s">
        <v>443</v>
      </c>
      <c r="N9" s="405" t="s">
        <v>443</v>
      </c>
      <c r="O9" s="405" t="s">
        <v>35</v>
      </c>
      <c r="P9" s="405"/>
      <c r="Q9" s="405"/>
      <c r="R9" s="405"/>
      <c r="S9" s="405"/>
      <c r="T9" s="405"/>
      <c r="U9" s="405"/>
      <c r="V9" s="405"/>
      <c r="W9" s="405"/>
    </row>
    <row r="10" spans="1:23" s="397" customFormat="1" ht="45" customHeight="1" x14ac:dyDescent="0.25">
      <c r="A10" s="382" t="s">
        <v>619</v>
      </c>
      <c r="B10" s="382" t="s">
        <v>620</v>
      </c>
      <c r="C10" s="636"/>
      <c r="D10" s="711">
        <v>100903</v>
      </c>
      <c r="E10" s="631">
        <v>50</v>
      </c>
      <c r="F10" s="408" t="s">
        <v>604</v>
      </c>
      <c r="G10" s="401">
        <v>44949</v>
      </c>
      <c r="H10" s="385" t="s">
        <v>590</v>
      </c>
      <c r="I10" s="386">
        <v>146</v>
      </c>
      <c r="J10" s="573" t="s">
        <v>621</v>
      </c>
      <c r="K10" s="449" t="s">
        <v>622</v>
      </c>
      <c r="L10" s="405" t="s">
        <v>443</v>
      </c>
      <c r="M10" s="405" t="s">
        <v>443</v>
      </c>
      <c r="N10" s="405" t="s">
        <v>443</v>
      </c>
      <c r="O10" s="405" t="s">
        <v>443</v>
      </c>
      <c r="P10" s="405"/>
      <c r="Q10" s="405"/>
      <c r="R10" s="405"/>
      <c r="S10" s="405"/>
      <c r="T10" s="405"/>
      <c r="U10" s="405"/>
      <c r="V10" s="405"/>
      <c r="W10" s="405"/>
    </row>
    <row r="11" spans="1:23" s="397" customFormat="1" ht="45" customHeight="1" x14ac:dyDescent="0.25">
      <c r="A11" s="382" t="s">
        <v>623</v>
      </c>
      <c r="B11" s="382" t="s">
        <v>624</v>
      </c>
      <c r="C11" s="408"/>
      <c r="D11" s="711" t="s">
        <v>690</v>
      </c>
      <c r="E11" s="631">
        <v>55</v>
      </c>
      <c r="F11" s="408" t="s">
        <v>604</v>
      </c>
      <c r="G11" s="401">
        <v>44174</v>
      </c>
      <c r="H11" s="385" t="s">
        <v>590</v>
      </c>
      <c r="I11" s="386" t="s">
        <v>625</v>
      </c>
      <c r="J11" s="573" t="s">
        <v>606</v>
      </c>
      <c r="K11" s="449" t="s">
        <v>146</v>
      </c>
      <c r="L11" s="405" t="s">
        <v>4</v>
      </c>
      <c r="M11" s="405" t="s">
        <v>443</v>
      </c>
      <c r="N11" s="405" t="s">
        <v>443</v>
      </c>
      <c r="O11" s="405" t="s">
        <v>443</v>
      </c>
      <c r="P11" s="405"/>
      <c r="Q11" s="405"/>
      <c r="R11" s="405"/>
      <c r="S11" s="405"/>
      <c r="T11" s="405"/>
      <c r="U11" s="405"/>
      <c r="V11" s="405"/>
      <c r="W11" s="405"/>
    </row>
    <row r="12" spans="1:23" s="502" customFormat="1" ht="45" customHeight="1" x14ac:dyDescent="0.25">
      <c r="A12" s="382" t="s">
        <v>626</v>
      </c>
      <c r="B12" s="382" t="s">
        <v>627</v>
      </c>
      <c r="C12" s="636"/>
      <c r="D12" s="711">
        <v>100398</v>
      </c>
      <c r="E12" s="631">
        <v>50</v>
      </c>
      <c r="F12" s="408" t="s">
        <v>612</v>
      </c>
      <c r="G12" s="401">
        <v>44949</v>
      </c>
      <c r="H12" s="385" t="s">
        <v>590</v>
      </c>
      <c r="I12" s="386">
        <v>349</v>
      </c>
      <c r="J12" s="573" t="s">
        <v>613</v>
      </c>
      <c r="K12" s="449" t="s">
        <v>614</v>
      </c>
      <c r="L12" s="405" t="s">
        <v>443</v>
      </c>
      <c r="M12" s="405" t="s">
        <v>4</v>
      </c>
      <c r="N12" s="405" t="s">
        <v>443</v>
      </c>
      <c r="O12" s="405" t="s">
        <v>443</v>
      </c>
      <c r="P12" s="405"/>
      <c r="Q12" s="405"/>
      <c r="R12" s="405"/>
      <c r="S12" s="405"/>
      <c r="T12" s="405"/>
      <c r="U12" s="462"/>
      <c r="V12" s="405"/>
      <c r="W12" s="405"/>
    </row>
    <row r="13" spans="1:23" s="502" customFormat="1" ht="45" customHeight="1" x14ac:dyDescent="0.25">
      <c r="A13" s="391" t="s">
        <v>628</v>
      </c>
      <c r="B13" s="391" t="s">
        <v>629</v>
      </c>
      <c r="C13" s="409"/>
      <c r="D13" s="711">
        <v>100998</v>
      </c>
      <c r="E13" s="631">
        <v>75</v>
      </c>
      <c r="F13" s="408" t="s">
        <v>612</v>
      </c>
      <c r="G13" s="401">
        <v>44949</v>
      </c>
      <c r="H13" s="375" t="s">
        <v>590</v>
      </c>
      <c r="I13" s="394" t="s">
        <v>630</v>
      </c>
      <c r="J13" s="573" t="s">
        <v>613</v>
      </c>
      <c r="K13" s="449" t="s">
        <v>25</v>
      </c>
      <c r="L13" s="405" t="s">
        <v>443</v>
      </c>
      <c r="M13" s="405" t="s">
        <v>443</v>
      </c>
      <c r="N13" s="405" t="s">
        <v>443</v>
      </c>
      <c r="O13" s="405" t="s">
        <v>443</v>
      </c>
      <c r="P13" s="405"/>
      <c r="Q13" s="405"/>
      <c r="R13" s="405"/>
      <c r="S13" s="405"/>
      <c r="T13" s="405"/>
      <c r="U13" s="462"/>
      <c r="V13" s="405"/>
      <c r="W13" s="405"/>
    </row>
    <row r="14" spans="1:23" s="381" customFormat="1" ht="45" customHeight="1" x14ac:dyDescent="0.25">
      <c r="A14" s="429" t="s">
        <v>631</v>
      </c>
      <c r="B14" s="382" t="s">
        <v>632</v>
      </c>
      <c r="C14" s="636"/>
      <c r="D14" s="711">
        <v>100404</v>
      </c>
      <c r="E14" s="631">
        <v>70</v>
      </c>
      <c r="F14" s="408" t="s">
        <v>604</v>
      </c>
      <c r="G14" s="430">
        <v>45161</v>
      </c>
      <c r="H14" s="402" t="s">
        <v>590</v>
      </c>
      <c r="I14" s="403" t="s">
        <v>633</v>
      </c>
      <c r="J14" s="573" t="s">
        <v>634</v>
      </c>
      <c r="K14" s="606" t="s">
        <v>635</v>
      </c>
      <c r="L14" s="405" t="s">
        <v>443</v>
      </c>
      <c r="M14" s="405" t="s">
        <v>443</v>
      </c>
      <c r="N14" s="405" t="s">
        <v>443</v>
      </c>
      <c r="O14" s="405" t="s">
        <v>443</v>
      </c>
      <c r="P14" s="405"/>
      <c r="Q14" s="405"/>
      <c r="R14" s="405"/>
      <c r="S14" s="405"/>
      <c r="T14" s="405"/>
      <c r="U14" s="405"/>
      <c r="V14" s="405"/>
      <c r="W14" s="405"/>
    </row>
    <row r="15" spans="1:23" ht="45" customHeight="1" x14ac:dyDescent="0.25">
      <c r="A15" s="444" t="s">
        <v>636</v>
      </c>
      <c r="B15" s="706" t="s">
        <v>99</v>
      </c>
      <c r="C15" s="409" t="s">
        <v>3393</v>
      </c>
      <c r="D15" s="711">
        <v>100535</v>
      </c>
      <c r="E15" s="631">
        <v>130</v>
      </c>
      <c r="F15" s="408" t="s">
        <v>589</v>
      </c>
      <c r="G15" s="445"/>
      <c r="H15" s="465" t="s">
        <v>590</v>
      </c>
      <c r="I15" s="441" t="s">
        <v>465</v>
      </c>
      <c r="J15" s="573" t="s">
        <v>592</v>
      </c>
      <c r="K15" s="449" t="s">
        <v>25</v>
      </c>
      <c r="L15" s="405" t="s">
        <v>443</v>
      </c>
      <c r="M15" s="405" t="s">
        <v>443</v>
      </c>
      <c r="N15" s="405" t="s">
        <v>443</v>
      </c>
      <c r="O15" s="405" t="s">
        <v>443</v>
      </c>
      <c r="P15" s="405" t="s">
        <v>4</v>
      </c>
      <c r="Q15" s="405"/>
      <c r="R15" s="405"/>
      <c r="S15" s="405"/>
      <c r="T15" s="405"/>
      <c r="U15" s="405"/>
      <c r="V15" s="405"/>
      <c r="W15" s="405"/>
    </row>
    <row r="16" spans="1:23" s="381" customFormat="1" ht="45" customHeight="1" x14ac:dyDescent="0.25">
      <c r="A16" s="382" t="s">
        <v>637</v>
      </c>
      <c r="B16" s="382" t="s">
        <v>638</v>
      </c>
      <c r="C16" s="408"/>
      <c r="D16" s="711">
        <v>100340</v>
      </c>
      <c r="E16" s="631">
        <v>55</v>
      </c>
      <c r="F16" s="408" t="s">
        <v>604</v>
      </c>
      <c r="G16" s="384"/>
      <c r="H16" s="385" t="s">
        <v>590</v>
      </c>
      <c r="I16" s="386" t="s">
        <v>639</v>
      </c>
      <c r="J16" s="573" t="s">
        <v>606</v>
      </c>
      <c r="K16" s="524" t="s">
        <v>53</v>
      </c>
      <c r="L16" s="405" t="s">
        <v>443</v>
      </c>
      <c r="M16" s="405" t="s">
        <v>443</v>
      </c>
      <c r="N16" s="405" t="s">
        <v>4</v>
      </c>
      <c r="O16" s="405" t="s">
        <v>443</v>
      </c>
      <c r="P16" s="405"/>
      <c r="Q16" s="405"/>
      <c r="R16" s="405"/>
      <c r="S16" s="405"/>
      <c r="T16" s="405"/>
      <c r="U16" s="405"/>
      <c r="V16" s="405"/>
      <c r="W16" s="405"/>
    </row>
    <row r="17" spans="1:23" s="381" customFormat="1" ht="45" customHeight="1" x14ac:dyDescent="0.25">
      <c r="A17" s="382" t="s">
        <v>640</v>
      </c>
      <c r="B17" s="382" t="s">
        <v>641</v>
      </c>
      <c r="C17" s="602"/>
      <c r="D17" s="711">
        <v>100590</v>
      </c>
      <c r="E17" s="631">
        <v>50</v>
      </c>
      <c r="F17" s="408" t="s">
        <v>604</v>
      </c>
      <c r="G17" s="401">
        <v>44949</v>
      </c>
      <c r="H17" s="385" t="s">
        <v>590</v>
      </c>
      <c r="I17" s="386">
        <v>171</v>
      </c>
      <c r="J17" s="573" t="s">
        <v>621</v>
      </c>
      <c r="K17" s="449" t="s">
        <v>100</v>
      </c>
      <c r="L17" s="405" t="s">
        <v>443</v>
      </c>
      <c r="M17" s="405" t="s">
        <v>443</v>
      </c>
      <c r="N17" s="405" t="s">
        <v>443</v>
      </c>
      <c r="O17" s="405" t="s">
        <v>443</v>
      </c>
      <c r="P17" s="405"/>
      <c r="Q17" s="405"/>
      <c r="R17" s="405"/>
      <c r="S17" s="405"/>
      <c r="T17" s="405"/>
      <c r="U17" s="405"/>
      <c r="V17" s="405"/>
      <c r="W17" s="405"/>
    </row>
    <row r="18" spans="1:23" ht="45" customHeight="1" x14ac:dyDescent="0.25">
      <c r="A18" s="382" t="s">
        <v>642</v>
      </c>
      <c r="B18" s="382" t="s">
        <v>643</v>
      </c>
      <c r="C18" s="602"/>
      <c r="D18" s="711">
        <v>100464</v>
      </c>
      <c r="E18" s="631">
        <v>55</v>
      </c>
      <c r="F18" s="408" t="s">
        <v>604</v>
      </c>
      <c r="G18" s="401">
        <v>45713</v>
      </c>
      <c r="H18" s="385" t="s">
        <v>590</v>
      </c>
      <c r="I18" s="386" t="s">
        <v>644</v>
      </c>
      <c r="J18" s="573" t="s">
        <v>645</v>
      </c>
      <c r="K18" s="449" t="s">
        <v>25</v>
      </c>
      <c r="L18" s="405" t="s">
        <v>443</v>
      </c>
      <c r="M18" s="405" t="s">
        <v>443</v>
      </c>
      <c r="N18" s="405" t="s">
        <v>443</v>
      </c>
      <c r="O18" s="405" t="s">
        <v>443</v>
      </c>
      <c r="P18" s="405"/>
      <c r="Q18" s="405"/>
      <c r="R18" s="405"/>
      <c r="S18" s="405"/>
      <c r="T18" s="405"/>
      <c r="U18" s="405"/>
      <c r="V18" s="749"/>
      <c r="W18" s="749"/>
    </row>
    <row r="19" spans="1:23" ht="45" customHeight="1" x14ac:dyDescent="0.25">
      <c r="A19" s="382" t="s">
        <v>646</v>
      </c>
      <c r="B19" s="382" t="s">
        <v>60</v>
      </c>
      <c r="C19" s="409"/>
      <c r="D19" s="711">
        <v>100619</v>
      </c>
      <c r="E19" s="631">
        <v>75</v>
      </c>
      <c r="F19" s="408" t="s">
        <v>604</v>
      </c>
      <c r="G19" s="401">
        <v>41214</v>
      </c>
      <c r="H19" s="385" t="s">
        <v>590</v>
      </c>
      <c r="I19" s="386" t="s">
        <v>647</v>
      </c>
      <c r="J19" s="573" t="s">
        <v>648</v>
      </c>
      <c r="K19" s="449" t="s">
        <v>622</v>
      </c>
      <c r="L19" s="405" t="s">
        <v>443</v>
      </c>
      <c r="M19" s="405" t="s">
        <v>443</v>
      </c>
      <c r="N19" s="405" t="s">
        <v>443</v>
      </c>
      <c r="O19" s="405" t="s">
        <v>443</v>
      </c>
      <c r="P19" s="405"/>
      <c r="Q19" s="405"/>
      <c r="R19" s="405"/>
      <c r="S19" s="405"/>
      <c r="T19" s="405"/>
      <c r="U19" s="405"/>
      <c r="V19" s="405"/>
      <c r="W19" s="405"/>
    </row>
    <row r="20" spans="1:23" s="381" customFormat="1" ht="45" customHeight="1" x14ac:dyDescent="0.25">
      <c r="A20" s="599" t="s">
        <v>649</v>
      </c>
      <c r="B20" s="382" t="s">
        <v>641</v>
      </c>
      <c r="C20" s="636" t="s">
        <v>3376</v>
      </c>
      <c r="D20" s="413">
        <v>100251</v>
      </c>
      <c r="E20" s="632">
        <v>60</v>
      </c>
      <c r="F20" s="408" t="s">
        <v>604</v>
      </c>
      <c r="G20" s="441"/>
      <c r="H20" s="385" t="s">
        <v>590</v>
      </c>
      <c r="I20" s="441">
        <v>163</v>
      </c>
      <c r="J20" s="573" t="s">
        <v>634</v>
      </c>
      <c r="K20" s="449" t="s">
        <v>146</v>
      </c>
      <c r="L20" s="462" t="s">
        <v>4</v>
      </c>
      <c r="M20" s="405" t="s">
        <v>443</v>
      </c>
      <c r="N20" s="405" t="s">
        <v>443</v>
      </c>
      <c r="O20" s="405" t="s">
        <v>443</v>
      </c>
      <c r="P20" s="405"/>
      <c r="Q20" s="405"/>
      <c r="R20" s="405"/>
      <c r="S20" s="405"/>
      <c r="T20" s="405"/>
      <c r="U20" s="405"/>
      <c r="V20" s="405"/>
      <c r="W20" s="405"/>
    </row>
    <row r="21" spans="1:23" s="381" customFormat="1" ht="45" customHeight="1" x14ac:dyDescent="0.25">
      <c r="A21" s="382" t="s">
        <v>650</v>
      </c>
      <c r="B21" s="382" t="s">
        <v>651</v>
      </c>
      <c r="C21" s="409" t="s">
        <v>599</v>
      </c>
      <c r="D21" s="711">
        <v>100595</v>
      </c>
      <c r="E21" s="631">
        <v>65</v>
      </c>
      <c r="F21" s="408" t="s">
        <v>594</v>
      </c>
      <c r="G21" s="401"/>
      <c r="H21" s="385" t="s">
        <v>590</v>
      </c>
      <c r="I21" s="386" t="s">
        <v>652</v>
      </c>
      <c r="J21" s="573" t="s">
        <v>596</v>
      </c>
      <c r="K21" s="449" t="s">
        <v>25</v>
      </c>
      <c r="L21" s="405" t="s">
        <v>443</v>
      </c>
      <c r="M21" s="405" t="s">
        <v>443</v>
      </c>
      <c r="N21" s="405" t="s">
        <v>443</v>
      </c>
      <c r="O21" s="405" t="s">
        <v>443</v>
      </c>
      <c r="P21" s="405"/>
      <c r="Q21" s="405"/>
      <c r="R21" s="405"/>
      <c r="S21" s="405"/>
      <c r="T21" s="405"/>
      <c r="U21" s="405"/>
      <c r="V21" s="405"/>
      <c r="W21" s="405"/>
    </row>
    <row r="22" spans="1:23" s="381" customFormat="1" ht="45" customHeight="1" x14ac:dyDescent="0.25">
      <c r="A22" s="382" t="s">
        <v>653</v>
      </c>
      <c r="B22" s="382" t="s">
        <v>654</v>
      </c>
      <c r="C22" s="409"/>
      <c r="D22" s="711">
        <v>100210</v>
      </c>
      <c r="E22" s="631">
        <v>55</v>
      </c>
      <c r="F22" s="408" t="s">
        <v>604</v>
      </c>
      <c r="G22" s="401">
        <v>45712</v>
      </c>
      <c r="H22" s="385" t="s">
        <v>590</v>
      </c>
      <c r="I22" s="386" t="s">
        <v>3137</v>
      </c>
      <c r="J22" s="573" t="s">
        <v>656</v>
      </c>
      <c r="K22" s="449" t="s">
        <v>657</v>
      </c>
      <c r="L22" s="405" t="s">
        <v>443</v>
      </c>
      <c r="M22" s="405" t="s">
        <v>443</v>
      </c>
      <c r="N22" s="405" t="s">
        <v>35</v>
      </c>
      <c r="O22" s="405" t="s">
        <v>35</v>
      </c>
      <c r="P22" s="405"/>
      <c r="Q22" s="405"/>
      <c r="R22" s="405"/>
      <c r="S22" s="405"/>
      <c r="T22" s="405"/>
      <c r="U22" s="462"/>
      <c r="V22" s="749"/>
      <c r="W22" s="749"/>
    </row>
    <row r="23" spans="1:23" s="381" customFormat="1" ht="45" customHeight="1" x14ac:dyDescent="0.25">
      <c r="A23" s="408" t="s">
        <v>658</v>
      </c>
      <c r="B23" s="382" t="s">
        <v>598</v>
      </c>
      <c r="C23" s="409" t="s">
        <v>599</v>
      </c>
      <c r="D23" s="711">
        <v>100836</v>
      </c>
      <c r="E23" s="631">
        <v>65</v>
      </c>
      <c r="F23" s="408" t="s">
        <v>589</v>
      </c>
      <c r="G23" s="434">
        <v>45559</v>
      </c>
      <c r="H23" s="465" t="s">
        <v>590</v>
      </c>
      <c r="I23" s="560" t="s">
        <v>3266</v>
      </c>
      <c r="J23" s="573" t="s">
        <v>601</v>
      </c>
      <c r="K23" s="524" t="s">
        <v>614</v>
      </c>
      <c r="L23" s="405" t="s">
        <v>443</v>
      </c>
      <c r="M23" s="405" t="s">
        <v>4</v>
      </c>
      <c r="N23" s="405" t="s">
        <v>443</v>
      </c>
      <c r="O23" s="405" t="s">
        <v>443</v>
      </c>
      <c r="P23" s="405"/>
      <c r="Q23" s="405"/>
      <c r="R23" s="405"/>
      <c r="S23" s="405"/>
      <c r="T23" s="405"/>
      <c r="U23" s="405"/>
      <c r="V23" s="405"/>
      <c r="W23" s="405"/>
    </row>
    <row r="24" spans="1:23" s="381" customFormat="1" ht="45" customHeight="1" x14ac:dyDescent="0.25">
      <c r="A24" s="382" t="s">
        <v>659</v>
      </c>
      <c r="B24" s="382" t="s">
        <v>119</v>
      </c>
      <c r="C24" s="408"/>
      <c r="D24" s="711">
        <v>100792</v>
      </c>
      <c r="E24" s="631">
        <v>55</v>
      </c>
      <c r="F24" s="408" t="s">
        <v>604</v>
      </c>
      <c r="G24" s="384"/>
      <c r="H24" s="385" t="s">
        <v>590</v>
      </c>
      <c r="I24" s="386" t="s">
        <v>660</v>
      </c>
      <c r="J24" s="573" t="s">
        <v>645</v>
      </c>
      <c r="K24" s="449" t="s">
        <v>610</v>
      </c>
      <c r="L24" s="405" t="s">
        <v>443</v>
      </c>
      <c r="M24" s="405" t="s">
        <v>443</v>
      </c>
      <c r="N24" s="405" t="s">
        <v>443</v>
      </c>
      <c r="O24" s="405" t="s">
        <v>443</v>
      </c>
      <c r="P24" s="405"/>
      <c r="Q24" s="405"/>
      <c r="R24" s="405"/>
      <c r="S24" s="405"/>
      <c r="T24" s="405"/>
      <c r="U24" s="405"/>
      <c r="V24" s="405"/>
      <c r="W24" s="405"/>
    </row>
    <row r="25" spans="1:23" s="381" customFormat="1" ht="45" customHeight="1" x14ac:dyDescent="0.25">
      <c r="A25" s="382" t="s">
        <v>661</v>
      </c>
      <c r="B25" s="382" t="s">
        <v>662</v>
      </c>
      <c r="C25" s="636"/>
      <c r="D25" s="711">
        <v>100959</v>
      </c>
      <c r="E25" s="631">
        <v>50</v>
      </c>
      <c r="F25" s="408" t="s">
        <v>604</v>
      </c>
      <c r="G25" s="401">
        <v>44949</v>
      </c>
      <c r="H25" s="385" t="s">
        <v>590</v>
      </c>
      <c r="I25" s="386">
        <v>183</v>
      </c>
      <c r="J25" s="573" t="s">
        <v>663</v>
      </c>
      <c r="K25" s="449" t="s">
        <v>25</v>
      </c>
      <c r="L25" s="405" t="s">
        <v>443</v>
      </c>
      <c r="M25" s="405" t="s">
        <v>443</v>
      </c>
      <c r="N25" s="405" t="s">
        <v>443</v>
      </c>
      <c r="O25" s="405" t="s">
        <v>443</v>
      </c>
      <c r="P25" s="405" t="s">
        <v>4</v>
      </c>
      <c r="Q25" s="405"/>
      <c r="R25" s="405"/>
      <c r="S25" s="405"/>
      <c r="T25" s="405"/>
      <c r="U25" s="405"/>
      <c r="V25" s="405"/>
      <c r="W25" s="405"/>
    </row>
    <row r="26" spans="1:23" s="381" customFormat="1" ht="45" customHeight="1" x14ac:dyDescent="0.25">
      <c r="A26" s="382" t="s">
        <v>664</v>
      </c>
      <c r="B26" s="382" t="s">
        <v>665</v>
      </c>
      <c r="C26" s="408"/>
      <c r="D26" s="711">
        <v>100272</v>
      </c>
      <c r="E26" s="631">
        <v>55</v>
      </c>
      <c r="F26" s="408" t="s">
        <v>604</v>
      </c>
      <c r="G26" s="401">
        <v>44075</v>
      </c>
      <c r="H26" s="385" t="s">
        <v>590</v>
      </c>
      <c r="I26" s="386" t="s">
        <v>666</v>
      </c>
      <c r="J26" s="573" t="s">
        <v>667</v>
      </c>
      <c r="K26" s="449" t="s">
        <v>69</v>
      </c>
      <c r="L26" s="405" t="s">
        <v>443</v>
      </c>
      <c r="M26" s="405" t="s">
        <v>443</v>
      </c>
      <c r="N26" s="405" t="s">
        <v>443</v>
      </c>
      <c r="O26" s="405" t="s">
        <v>443</v>
      </c>
      <c r="P26" s="462"/>
      <c r="Q26" s="462"/>
      <c r="R26" s="405"/>
      <c r="S26" s="405"/>
      <c r="T26" s="405"/>
      <c r="U26" s="405"/>
      <c r="V26" s="405"/>
      <c r="W26" s="405"/>
    </row>
    <row r="27" spans="1:23" s="381" customFormat="1" ht="45" customHeight="1" x14ac:dyDescent="0.25">
      <c r="A27" s="382" t="s">
        <v>668</v>
      </c>
      <c r="B27" s="382" t="s">
        <v>669</v>
      </c>
      <c r="C27" s="408"/>
      <c r="D27" s="711">
        <v>100807</v>
      </c>
      <c r="E27" s="631">
        <v>55</v>
      </c>
      <c r="F27" s="408" t="s">
        <v>612</v>
      </c>
      <c r="G27" s="401"/>
      <c r="H27" s="385" t="s">
        <v>590</v>
      </c>
      <c r="I27" s="386">
        <v>93</v>
      </c>
      <c r="J27" s="573" t="s">
        <v>613</v>
      </c>
      <c r="K27" s="449" t="s">
        <v>610</v>
      </c>
      <c r="L27" s="405" t="s">
        <v>443</v>
      </c>
      <c r="M27" s="405" t="s">
        <v>443</v>
      </c>
      <c r="N27" s="405" t="s">
        <v>443</v>
      </c>
      <c r="O27" s="405" t="s">
        <v>443</v>
      </c>
      <c r="P27" s="405"/>
      <c r="Q27" s="405"/>
      <c r="R27" s="405"/>
      <c r="S27" s="405"/>
      <c r="T27" s="405"/>
      <c r="U27" s="405"/>
      <c r="V27" s="405"/>
      <c r="W27" s="405"/>
    </row>
    <row r="28" spans="1:23" s="381" customFormat="1" ht="64.5" customHeight="1" x14ac:dyDescent="0.25">
      <c r="A28" s="382" t="s">
        <v>670</v>
      </c>
      <c r="B28" s="382" t="s">
        <v>598</v>
      </c>
      <c r="C28" s="409" t="s">
        <v>599</v>
      </c>
      <c r="D28" s="711">
        <v>100242</v>
      </c>
      <c r="E28" s="631">
        <v>65</v>
      </c>
      <c r="F28" s="408" t="s">
        <v>604</v>
      </c>
      <c r="G28" s="401">
        <v>44949</v>
      </c>
      <c r="H28" s="385" t="s">
        <v>590</v>
      </c>
      <c r="I28" s="386">
        <v>111</v>
      </c>
      <c r="J28" s="573" t="s">
        <v>667</v>
      </c>
      <c r="K28" s="449" t="s">
        <v>53</v>
      </c>
      <c r="L28" s="405" t="s">
        <v>443</v>
      </c>
      <c r="M28" s="405" t="s">
        <v>443</v>
      </c>
      <c r="N28" s="405" t="s">
        <v>4</v>
      </c>
      <c r="O28" s="405" t="s">
        <v>443</v>
      </c>
      <c r="P28" s="405"/>
      <c r="Q28" s="405"/>
      <c r="R28" s="405"/>
      <c r="S28" s="405"/>
      <c r="T28" s="405"/>
      <c r="U28" s="405"/>
      <c r="V28" s="405"/>
      <c r="W28" s="405"/>
    </row>
    <row r="29" spans="1:23" s="381" customFormat="1" ht="45" customHeight="1" x14ac:dyDescent="0.25">
      <c r="A29" s="382" t="s">
        <v>671</v>
      </c>
      <c r="B29" s="382" t="s">
        <v>672</v>
      </c>
      <c r="C29" s="636"/>
      <c r="D29" s="711">
        <v>100450</v>
      </c>
      <c r="E29" s="631">
        <v>65</v>
      </c>
      <c r="F29" s="408" t="s">
        <v>604</v>
      </c>
      <c r="G29" s="401">
        <v>45253</v>
      </c>
      <c r="H29" s="385" t="s">
        <v>590</v>
      </c>
      <c r="I29" s="386" t="s">
        <v>673</v>
      </c>
      <c r="J29" s="573" t="s">
        <v>645</v>
      </c>
      <c r="K29" s="626" t="s">
        <v>20</v>
      </c>
      <c r="L29" s="405" t="s">
        <v>443</v>
      </c>
      <c r="M29" s="405" t="s">
        <v>443</v>
      </c>
      <c r="N29" s="405" t="s">
        <v>443</v>
      </c>
      <c r="O29" s="405" t="s">
        <v>4</v>
      </c>
      <c r="P29" s="405"/>
      <c r="Q29" s="405"/>
      <c r="R29" s="405"/>
      <c r="S29" s="405"/>
      <c r="T29" s="405"/>
      <c r="U29" s="405"/>
      <c r="V29" s="405"/>
      <c r="W29" s="405"/>
    </row>
    <row r="30" spans="1:23" s="381" customFormat="1" ht="45" customHeight="1" x14ac:dyDescent="0.25">
      <c r="A30" s="382" t="s">
        <v>674</v>
      </c>
      <c r="B30" s="382" t="s">
        <v>152</v>
      </c>
      <c r="C30" s="408"/>
      <c r="D30" s="711">
        <v>100558</v>
      </c>
      <c r="E30" s="631">
        <v>55</v>
      </c>
      <c r="F30" s="408" t="s">
        <v>604</v>
      </c>
      <c r="G30" s="401">
        <v>42186</v>
      </c>
      <c r="H30" s="385" t="s">
        <v>590</v>
      </c>
      <c r="I30" s="386" t="s">
        <v>675</v>
      </c>
      <c r="J30" s="605" t="s">
        <v>648</v>
      </c>
      <c r="K30" s="606" t="s">
        <v>20</v>
      </c>
      <c r="L30" s="405" t="s">
        <v>443</v>
      </c>
      <c r="M30" s="405" t="s">
        <v>443</v>
      </c>
      <c r="N30" s="405" t="s">
        <v>443</v>
      </c>
      <c r="O30" s="405" t="s">
        <v>4</v>
      </c>
      <c r="P30" s="405"/>
      <c r="Q30" s="405"/>
      <c r="R30" s="405"/>
      <c r="S30" s="405"/>
      <c r="T30" s="405"/>
      <c r="U30" s="405"/>
      <c r="V30" s="405"/>
      <c r="W30" s="405"/>
    </row>
    <row r="31" spans="1:23" ht="45" customHeight="1" x14ac:dyDescent="0.25">
      <c r="A31" s="382" t="s">
        <v>676</v>
      </c>
      <c r="B31" s="408" t="s">
        <v>140</v>
      </c>
      <c r="C31" s="636"/>
      <c r="D31" s="711">
        <v>100728</v>
      </c>
      <c r="E31" s="631">
        <v>50</v>
      </c>
      <c r="F31" s="408" t="s">
        <v>604</v>
      </c>
      <c r="G31" s="401">
        <v>44949</v>
      </c>
      <c r="H31" s="385" t="s">
        <v>590</v>
      </c>
      <c r="I31" s="386">
        <v>92</v>
      </c>
      <c r="J31" s="573" t="s">
        <v>621</v>
      </c>
      <c r="K31" s="449" t="s">
        <v>610</v>
      </c>
      <c r="L31" s="405" t="s">
        <v>443</v>
      </c>
      <c r="M31" s="405" t="s">
        <v>443</v>
      </c>
      <c r="N31" s="405" t="s">
        <v>443</v>
      </c>
      <c r="O31" s="405" t="s">
        <v>443</v>
      </c>
      <c r="P31" s="405"/>
      <c r="Q31" s="405"/>
      <c r="R31" s="405"/>
      <c r="S31" s="405"/>
      <c r="T31" s="405"/>
      <c r="U31" s="405"/>
      <c r="V31" s="405"/>
      <c r="W31" s="405"/>
    </row>
    <row r="32" spans="1:23" s="381" customFormat="1" ht="60.75" customHeight="1" x14ac:dyDescent="0.25">
      <c r="A32" s="382" t="s">
        <v>677</v>
      </c>
      <c r="B32" s="382" t="s">
        <v>212</v>
      </c>
      <c r="C32" s="408"/>
      <c r="D32" s="711">
        <v>100397</v>
      </c>
      <c r="E32" s="631">
        <v>55</v>
      </c>
      <c r="F32" s="408" t="s">
        <v>604</v>
      </c>
      <c r="G32" s="401">
        <v>42476</v>
      </c>
      <c r="H32" s="385" t="s">
        <v>590</v>
      </c>
      <c r="I32" s="386" t="s">
        <v>678</v>
      </c>
      <c r="J32" s="573" t="s">
        <v>667</v>
      </c>
      <c r="K32" s="524" t="s">
        <v>50</v>
      </c>
      <c r="L32" s="405" t="s">
        <v>443</v>
      </c>
      <c r="M32" s="405" t="s">
        <v>443</v>
      </c>
      <c r="N32" s="405" t="s">
        <v>443</v>
      </c>
      <c r="O32" s="405" t="s">
        <v>443</v>
      </c>
      <c r="P32" s="405"/>
      <c r="Q32" s="405"/>
      <c r="R32" s="405"/>
      <c r="S32" s="405"/>
      <c r="T32" s="405"/>
      <c r="U32" s="405"/>
      <c r="V32" s="405"/>
      <c r="W32" s="405"/>
    </row>
    <row r="33" spans="1:23" ht="45" customHeight="1" x14ac:dyDescent="0.25">
      <c r="A33" s="382" t="s">
        <v>679</v>
      </c>
      <c r="B33" s="382" t="s">
        <v>99</v>
      </c>
      <c r="C33" s="408"/>
      <c r="D33" s="711">
        <v>100782</v>
      </c>
      <c r="E33" s="631">
        <v>55</v>
      </c>
      <c r="F33" s="408" t="s">
        <v>604</v>
      </c>
      <c r="G33" s="401">
        <v>41791</v>
      </c>
      <c r="H33" s="385" t="s">
        <v>590</v>
      </c>
      <c r="I33" s="386" t="s">
        <v>680</v>
      </c>
      <c r="J33" s="573" t="s">
        <v>645</v>
      </c>
      <c r="K33" s="606" t="s">
        <v>635</v>
      </c>
      <c r="L33" s="405" t="s">
        <v>443</v>
      </c>
      <c r="M33" s="405" t="s">
        <v>443</v>
      </c>
      <c r="N33" s="405" t="s">
        <v>443</v>
      </c>
      <c r="O33" s="405" t="s">
        <v>443</v>
      </c>
      <c r="P33" s="405"/>
      <c r="Q33" s="405"/>
      <c r="R33" s="405"/>
      <c r="S33" s="405"/>
      <c r="T33" s="405"/>
      <c r="U33" s="405"/>
      <c r="V33" s="405"/>
      <c r="W33" s="405"/>
    </row>
    <row r="34" spans="1:23" ht="45" customHeight="1" x14ac:dyDescent="0.25">
      <c r="A34" s="382" t="s">
        <v>681</v>
      </c>
      <c r="B34" s="382" t="s">
        <v>662</v>
      </c>
      <c r="C34" s="408"/>
      <c r="D34" s="711">
        <v>100923</v>
      </c>
      <c r="E34" s="631">
        <v>60</v>
      </c>
      <c r="F34" s="408" t="s">
        <v>604</v>
      </c>
      <c r="G34" s="401">
        <v>45017</v>
      </c>
      <c r="H34" s="385" t="s">
        <v>590</v>
      </c>
      <c r="I34" s="386" t="s">
        <v>682</v>
      </c>
      <c r="J34" s="573" t="s">
        <v>663</v>
      </c>
      <c r="K34" s="449" t="s">
        <v>146</v>
      </c>
      <c r="L34" s="405" t="s">
        <v>4</v>
      </c>
      <c r="M34" s="405" t="s">
        <v>443</v>
      </c>
      <c r="N34" s="405" t="s">
        <v>443</v>
      </c>
      <c r="O34" s="405" t="s">
        <v>443</v>
      </c>
      <c r="P34" s="405"/>
      <c r="Q34" s="405"/>
      <c r="R34" s="405"/>
      <c r="S34" s="405"/>
      <c r="T34" s="405"/>
      <c r="U34" s="405"/>
      <c r="V34" s="405"/>
      <c r="W34" s="405"/>
    </row>
    <row r="35" spans="1:23" ht="45" customHeight="1" x14ac:dyDescent="0.25">
      <c r="A35" s="408" t="s">
        <v>683</v>
      </c>
      <c r="B35" s="382" t="s">
        <v>99</v>
      </c>
      <c r="C35" s="408" t="s">
        <v>3317</v>
      </c>
      <c r="D35" s="711" t="s">
        <v>690</v>
      </c>
      <c r="E35" s="631">
        <v>55</v>
      </c>
      <c r="F35" s="408" t="s">
        <v>604</v>
      </c>
      <c r="G35" s="401">
        <v>41821</v>
      </c>
      <c r="H35" s="532" t="s">
        <v>66</v>
      </c>
      <c r="I35" s="386" t="s">
        <v>684</v>
      </c>
      <c r="J35" s="573" t="s">
        <v>690</v>
      </c>
      <c r="K35" s="449" t="s">
        <v>50</v>
      </c>
      <c r="L35" s="405" t="s">
        <v>443</v>
      </c>
      <c r="M35" s="405" t="s">
        <v>690</v>
      </c>
      <c r="N35" s="405" t="s">
        <v>690</v>
      </c>
      <c r="O35" s="405" t="s">
        <v>690</v>
      </c>
      <c r="P35" s="405" t="s">
        <v>690</v>
      </c>
      <c r="Q35" s="405" t="s">
        <v>690</v>
      </c>
      <c r="R35" s="405" t="s">
        <v>690</v>
      </c>
      <c r="S35" s="405" t="s">
        <v>690</v>
      </c>
      <c r="T35" s="405" t="s">
        <v>690</v>
      </c>
      <c r="U35" s="405" t="s">
        <v>690</v>
      </c>
      <c r="V35" s="405" t="s">
        <v>690</v>
      </c>
      <c r="W35" s="405" t="s">
        <v>690</v>
      </c>
    </row>
    <row r="36" spans="1:23" ht="45" customHeight="1" x14ac:dyDescent="0.25">
      <c r="A36" s="408" t="s">
        <v>685</v>
      </c>
      <c r="B36" s="382" t="s">
        <v>598</v>
      </c>
      <c r="C36" s="524"/>
      <c r="D36" s="711">
        <v>100580</v>
      </c>
      <c r="E36" s="631">
        <v>70</v>
      </c>
      <c r="F36" s="408" t="s">
        <v>604</v>
      </c>
      <c r="G36" s="401">
        <v>45192</v>
      </c>
      <c r="H36" s="385" t="s">
        <v>590</v>
      </c>
      <c r="I36" s="386" t="s">
        <v>686</v>
      </c>
      <c r="J36" s="573" t="s">
        <v>621</v>
      </c>
      <c r="K36" s="524" t="s">
        <v>50</v>
      </c>
      <c r="L36" s="405" t="s">
        <v>443</v>
      </c>
      <c r="M36" s="405" t="s">
        <v>443</v>
      </c>
      <c r="N36" s="405" t="s">
        <v>443</v>
      </c>
      <c r="O36" s="405" t="s">
        <v>443</v>
      </c>
      <c r="P36" s="405"/>
      <c r="Q36" s="405"/>
      <c r="R36" s="405"/>
      <c r="S36" s="405"/>
      <c r="T36" s="405"/>
      <c r="U36" s="405"/>
      <c r="V36" s="405"/>
      <c r="W36" s="405"/>
    </row>
    <row r="37" spans="1:23" ht="45" customHeight="1" x14ac:dyDescent="0.25">
      <c r="A37" s="382" t="s">
        <v>687</v>
      </c>
      <c r="B37" s="382" t="s">
        <v>119</v>
      </c>
      <c r="C37" s="409" t="s">
        <v>688</v>
      </c>
      <c r="D37" s="711" t="s">
        <v>690</v>
      </c>
      <c r="E37" s="631">
        <v>55</v>
      </c>
      <c r="F37" s="408" t="s">
        <v>604</v>
      </c>
      <c r="G37" s="401">
        <v>42256</v>
      </c>
      <c r="H37" s="532" t="s">
        <v>66</v>
      </c>
      <c r="I37" s="386" t="s">
        <v>689</v>
      </c>
      <c r="J37" s="573" t="s">
        <v>690</v>
      </c>
      <c r="K37" s="606" t="s">
        <v>635</v>
      </c>
      <c r="L37" s="379" t="s">
        <v>690</v>
      </c>
      <c r="M37" s="379" t="s">
        <v>690</v>
      </c>
      <c r="N37" s="379" t="s">
        <v>690</v>
      </c>
      <c r="O37" s="379" t="s">
        <v>690</v>
      </c>
      <c r="P37" s="379" t="s">
        <v>690</v>
      </c>
      <c r="Q37" s="379" t="s">
        <v>690</v>
      </c>
      <c r="R37" s="379" t="s">
        <v>690</v>
      </c>
      <c r="S37" s="379" t="s">
        <v>690</v>
      </c>
      <c r="T37" s="379" t="s">
        <v>690</v>
      </c>
      <c r="U37" s="379" t="s">
        <v>690</v>
      </c>
      <c r="V37" s="379" t="s">
        <v>690</v>
      </c>
      <c r="W37" s="379" t="s">
        <v>690</v>
      </c>
    </row>
    <row r="38" spans="1:23" ht="45" customHeight="1" x14ac:dyDescent="0.25">
      <c r="A38" s="382" t="s">
        <v>691</v>
      </c>
      <c r="B38" s="382" t="s">
        <v>692</v>
      </c>
      <c r="C38" s="408"/>
      <c r="D38" s="711">
        <v>100547</v>
      </c>
      <c r="E38" s="631">
        <v>55</v>
      </c>
      <c r="F38" s="408" t="s">
        <v>604</v>
      </c>
      <c r="G38" s="401">
        <v>45039</v>
      </c>
      <c r="H38" s="385" t="s">
        <v>590</v>
      </c>
      <c r="I38" s="386">
        <v>435</v>
      </c>
      <c r="J38" s="573" t="s">
        <v>667</v>
      </c>
      <c r="K38" s="524" t="s">
        <v>53</v>
      </c>
      <c r="L38" s="405" t="s">
        <v>443</v>
      </c>
      <c r="M38" s="405" t="s">
        <v>443</v>
      </c>
      <c r="N38" s="405" t="s">
        <v>443</v>
      </c>
      <c r="O38" s="405" t="s">
        <v>4</v>
      </c>
      <c r="P38" s="405"/>
      <c r="Q38" s="405"/>
      <c r="R38" s="405"/>
      <c r="S38" s="405"/>
      <c r="T38" s="405"/>
      <c r="U38" s="405"/>
      <c r="V38" s="405"/>
      <c r="W38" s="405"/>
    </row>
    <row r="39" spans="1:23" customFormat="1" ht="39" customHeight="1" x14ac:dyDescent="0.25">
      <c r="A39" s="599" t="s">
        <v>693</v>
      </c>
      <c r="B39" s="382" t="s">
        <v>694</v>
      </c>
      <c r="C39" s="408"/>
      <c r="D39" s="711">
        <v>100083</v>
      </c>
      <c r="E39" s="631">
        <v>55</v>
      </c>
      <c r="F39" s="408" t="s">
        <v>604</v>
      </c>
      <c r="G39" s="401">
        <v>45017</v>
      </c>
      <c r="H39" s="385" t="s">
        <v>590</v>
      </c>
      <c r="I39" s="441">
        <v>445</v>
      </c>
      <c r="J39" s="573" t="s">
        <v>645</v>
      </c>
      <c r="K39" s="449" t="s">
        <v>100</v>
      </c>
      <c r="L39" s="405" t="s">
        <v>443</v>
      </c>
      <c r="M39" s="405" t="s">
        <v>443</v>
      </c>
      <c r="N39" s="405" t="s">
        <v>443</v>
      </c>
      <c r="O39" s="405" t="s">
        <v>443</v>
      </c>
      <c r="P39" s="405"/>
      <c r="Q39" s="405"/>
      <c r="R39" s="405"/>
      <c r="S39" s="405"/>
      <c r="T39" s="405"/>
      <c r="U39" s="405"/>
      <c r="V39" s="405"/>
      <c r="W39" s="405"/>
    </row>
    <row r="40" spans="1:23" customFormat="1" ht="51" customHeight="1" x14ac:dyDescent="0.25">
      <c r="A40" s="382" t="s">
        <v>3105</v>
      </c>
      <c r="B40" s="382" t="s">
        <v>3117</v>
      </c>
      <c r="C40" s="602"/>
      <c r="D40" s="711">
        <v>100909</v>
      </c>
      <c r="E40" s="631">
        <v>75</v>
      </c>
      <c r="F40" s="408" t="s">
        <v>604</v>
      </c>
      <c r="G40" s="401">
        <v>46016</v>
      </c>
      <c r="H40" s="385" t="s">
        <v>590</v>
      </c>
      <c r="I40" s="386" t="s">
        <v>3125</v>
      </c>
      <c r="J40" s="573" t="s">
        <v>667</v>
      </c>
      <c r="K40" s="449" t="s">
        <v>1892</v>
      </c>
      <c r="L40" s="405" t="s">
        <v>443</v>
      </c>
      <c r="M40" s="405" t="s">
        <v>443</v>
      </c>
      <c r="N40" s="405" t="s">
        <v>443</v>
      </c>
      <c r="O40" s="405" t="s">
        <v>4</v>
      </c>
      <c r="P40" s="405"/>
      <c r="Q40" s="405"/>
      <c r="R40" s="405"/>
      <c r="S40" s="405"/>
      <c r="T40" s="405"/>
      <c r="U40" s="405"/>
      <c r="V40" s="405"/>
      <c r="W40" s="749"/>
    </row>
    <row r="41" spans="1:23" s="381" customFormat="1" ht="45" customHeight="1" x14ac:dyDescent="0.25">
      <c r="A41" s="408" t="s">
        <v>695</v>
      </c>
      <c r="B41" s="382" t="s">
        <v>598</v>
      </c>
      <c r="C41" s="524"/>
      <c r="D41" s="711">
        <v>100580</v>
      </c>
      <c r="E41" s="631">
        <v>70</v>
      </c>
      <c r="F41" s="408" t="s">
        <v>604</v>
      </c>
      <c r="G41" s="401">
        <v>45192</v>
      </c>
      <c r="H41" s="385" t="s">
        <v>590</v>
      </c>
      <c r="I41" s="386" t="s">
        <v>686</v>
      </c>
      <c r="J41" s="573" t="s">
        <v>621</v>
      </c>
      <c r="K41" s="517" t="s">
        <v>50</v>
      </c>
      <c r="L41" s="405" t="s">
        <v>443</v>
      </c>
      <c r="M41" s="405" t="s">
        <v>443</v>
      </c>
      <c r="N41" s="405" t="s">
        <v>443</v>
      </c>
      <c r="O41" s="405" t="s">
        <v>443</v>
      </c>
      <c r="P41" s="405"/>
      <c r="Q41" s="405"/>
      <c r="R41" s="405"/>
      <c r="S41" s="405"/>
      <c r="T41" s="405"/>
      <c r="U41" s="405"/>
      <c r="V41" s="405"/>
      <c r="W41" s="405"/>
    </row>
    <row r="42" spans="1:23" ht="45" customHeight="1" x14ac:dyDescent="0.25">
      <c r="A42" s="391" t="s">
        <v>696</v>
      </c>
      <c r="B42" s="382" t="s">
        <v>3368</v>
      </c>
      <c r="C42" s="602" t="s">
        <v>3356</v>
      </c>
      <c r="D42" s="711">
        <v>100565</v>
      </c>
      <c r="E42" s="631">
        <v>50</v>
      </c>
      <c r="F42" s="408" t="s">
        <v>697</v>
      </c>
      <c r="G42" s="401"/>
      <c r="H42" s="411" t="s">
        <v>590</v>
      </c>
      <c r="I42" s="394">
        <v>424</v>
      </c>
      <c r="J42" s="573" t="s">
        <v>698</v>
      </c>
      <c r="K42" s="517" t="s">
        <v>635</v>
      </c>
      <c r="L42" s="405" t="s">
        <v>443</v>
      </c>
      <c r="M42" s="405" t="s">
        <v>443</v>
      </c>
      <c r="N42" s="405" t="s">
        <v>443</v>
      </c>
      <c r="O42" s="405" t="s">
        <v>443</v>
      </c>
      <c r="P42" s="405"/>
      <c r="Q42" s="405"/>
      <c r="R42" s="405"/>
      <c r="S42" s="405"/>
      <c r="T42" s="405"/>
      <c r="U42" s="405"/>
      <c r="V42" s="405"/>
      <c r="W42" s="405"/>
    </row>
    <row r="43" spans="1:23" s="381" customFormat="1" ht="45" customHeight="1" x14ac:dyDescent="0.25">
      <c r="A43" s="590" t="s">
        <v>699</v>
      </c>
      <c r="B43" s="382" t="s">
        <v>700</v>
      </c>
      <c r="C43" s="408"/>
      <c r="D43" s="711">
        <v>100373</v>
      </c>
      <c r="E43" s="631">
        <v>55</v>
      </c>
      <c r="F43" s="408" t="s">
        <v>604</v>
      </c>
      <c r="G43" s="434">
        <v>43891</v>
      </c>
      <c r="H43" s="411" t="s">
        <v>590</v>
      </c>
      <c r="I43" s="394" t="s">
        <v>701</v>
      </c>
      <c r="J43" s="573" t="s">
        <v>656</v>
      </c>
      <c r="K43" s="652" t="s">
        <v>100</v>
      </c>
      <c r="L43" s="405" t="s">
        <v>443</v>
      </c>
      <c r="M43" s="405" t="s">
        <v>443</v>
      </c>
      <c r="N43" s="405" t="s">
        <v>35</v>
      </c>
      <c r="O43" s="405" t="s">
        <v>443</v>
      </c>
      <c r="P43" s="405"/>
      <c r="Q43" s="405"/>
      <c r="R43" s="405"/>
      <c r="S43" s="405"/>
      <c r="T43" s="405"/>
      <c r="U43" s="462"/>
      <c r="V43" s="405"/>
      <c r="W43" s="405"/>
    </row>
    <row r="44" spans="1:23" customFormat="1" ht="45" customHeight="1" x14ac:dyDescent="0.25">
      <c r="A44" s="382" t="s">
        <v>702</v>
      </c>
      <c r="B44" s="382" t="s">
        <v>3368</v>
      </c>
      <c r="C44" s="602" t="s">
        <v>3356</v>
      </c>
      <c r="D44" s="711">
        <v>100565</v>
      </c>
      <c r="E44" s="631">
        <v>50</v>
      </c>
      <c r="F44" s="408" t="s">
        <v>697</v>
      </c>
      <c r="G44" s="401"/>
      <c r="H44" s="385" t="s">
        <v>590</v>
      </c>
      <c r="I44" s="386">
        <v>424</v>
      </c>
      <c r="J44" s="573" t="s">
        <v>698</v>
      </c>
      <c r="K44" s="449" t="s">
        <v>635</v>
      </c>
      <c r="L44" s="405" t="s">
        <v>443</v>
      </c>
      <c r="M44" s="405" t="s">
        <v>443</v>
      </c>
      <c r="N44" s="405" t="s">
        <v>443</v>
      </c>
      <c r="O44" s="405" t="s">
        <v>443</v>
      </c>
      <c r="P44" s="405"/>
      <c r="Q44" s="405"/>
      <c r="R44" s="405"/>
      <c r="S44" s="405"/>
      <c r="T44" s="405"/>
      <c r="U44" s="405"/>
      <c r="V44" s="405"/>
      <c r="W44" s="405"/>
    </row>
    <row r="45" spans="1:23" customFormat="1" ht="45" customHeight="1" x14ac:dyDescent="0.25">
      <c r="A45" s="599" t="s">
        <v>703</v>
      </c>
      <c r="B45" s="408" t="s">
        <v>140</v>
      </c>
      <c r="C45" s="599"/>
      <c r="D45" s="413">
        <v>100206</v>
      </c>
      <c r="E45" s="631">
        <v>50</v>
      </c>
      <c r="F45" s="408" t="s">
        <v>604</v>
      </c>
      <c r="G45" s="441"/>
      <c r="H45" s="385" t="s">
        <v>590</v>
      </c>
      <c r="I45" s="441">
        <v>68</v>
      </c>
      <c r="J45" s="605" t="s">
        <v>648</v>
      </c>
      <c r="K45" s="449" t="s">
        <v>20</v>
      </c>
      <c r="L45" s="405" t="s">
        <v>443</v>
      </c>
      <c r="M45" s="405" t="s">
        <v>443</v>
      </c>
      <c r="N45" s="405" t="s">
        <v>443</v>
      </c>
      <c r="O45" s="405" t="s">
        <v>4</v>
      </c>
      <c r="P45" s="405"/>
      <c r="Q45" s="405"/>
      <c r="R45" s="405"/>
      <c r="S45" s="405"/>
      <c r="T45" s="405"/>
      <c r="U45" s="405"/>
      <c r="V45" s="405"/>
      <c r="W45" s="405"/>
    </row>
    <row r="46" spans="1:23" customFormat="1" ht="45" customHeight="1" x14ac:dyDescent="0.25">
      <c r="A46" s="599" t="s">
        <v>704</v>
      </c>
      <c r="B46" s="408" t="s">
        <v>705</v>
      </c>
      <c r="C46" s="599"/>
      <c r="D46" s="413">
        <v>100149</v>
      </c>
      <c r="E46" s="632">
        <v>60</v>
      </c>
      <c r="F46" s="408" t="s">
        <v>604</v>
      </c>
      <c r="G46" s="434">
        <v>45078</v>
      </c>
      <c r="H46" s="411" t="s">
        <v>590</v>
      </c>
      <c r="I46" s="441" t="s">
        <v>706</v>
      </c>
      <c r="J46" s="573" t="s">
        <v>645</v>
      </c>
      <c r="K46" s="606" t="s">
        <v>69</v>
      </c>
      <c r="L46" s="405" t="s">
        <v>443</v>
      </c>
      <c r="M46" s="405" t="s">
        <v>443</v>
      </c>
      <c r="N46" s="405" t="s">
        <v>443</v>
      </c>
      <c r="O46" s="405" t="s">
        <v>443</v>
      </c>
      <c r="P46" s="405"/>
      <c r="Q46" s="405"/>
      <c r="R46" s="405"/>
      <c r="S46" s="405"/>
      <c r="T46" s="405"/>
      <c r="U46" s="405"/>
      <c r="V46" s="405"/>
      <c r="W46" s="405"/>
    </row>
    <row r="47" spans="1:23" customFormat="1" ht="45" customHeight="1" x14ac:dyDescent="0.25">
      <c r="A47" s="599" t="s">
        <v>707</v>
      </c>
      <c r="B47" s="382" t="s">
        <v>212</v>
      </c>
      <c r="C47" s="636" t="s">
        <v>3360</v>
      </c>
      <c r="D47" s="413">
        <v>100543</v>
      </c>
      <c r="E47" s="631">
        <v>50</v>
      </c>
      <c r="F47" s="408" t="s">
        <v>604</v>
      </c>
      <c r="G47" s="441"/>
      <c r="H47" s="707" t="s">
        <v>66</v>
      </c>
      <c r="I47" s="441">
        <v>332</v>
      </c>
      <c r="J47" s="605" t="s">
        <v>690</v>
      </c>
      <c r="K47" s="524" t="s">
        <v>3256</v>
      </c>
      <c r="L47" s="405" t="s">
        <v>443</v>
      </c>
      <c r="M47" s="405" t="s">
        <v>443</v>
      </c>
      <c r="N47" s="405" t="s">
        <v>443</v>
      </c>
      <c r="O47" s="405" t="s">
        <v>690</v>
      </c>
      <c r="P47" s="405" t="s">
        <v>690</v>
      </c>
      <c r="Q47" s="405" t="s">
        <v>690</v>
      </c>
      <c r="R47" s="405" t="s">
        <v>690</v>
      </c>
      <c r="S47" s="405" t="s">
        <v>690</v>
      </c>
      <c r="T47" s="405" t="s">
        <v>690</v>
      </c>
      <c r="U47" s="405" t="s">
        <v>690</v>
      </c>
      <c r="V47" s="405" t="s">
        <v>690</v>
      </c>
      <c r="W47" s="405" t="s">
        <v>690</v>
      </c>
    </row>
    <row r="48" spans="1:23" customFormat="1" ht="45" customHeight="1" x14ac:dyDescent="0.25">
      <c r="A48" s="382" t="s">
        <v>708</v>
      </c>
      <c r="B48" s="382" t="s">
        <v>152</v>
      </c>
      <c r="C48" s="636"/>
      <c r="D48" s="711">
        <v>100335</v>
      </c>
      <c r="E48" s="631">
        <v>50</v>
      </c>
      <c r="F48" s="408" t="s">
        <v>612</v>
      </c>
      <c r="G48" s="401">
        <v>44949</v>
      </c>
      <c r="H48" s="411" t="s">
        <v>590</v>
      </c>
      <c r="I48" s="386">
        <v>392</v>
      </c>
      <c r="J48" s="573" t="s">
        <v>613</v>
      </c>
      <c r="K48" s="449" t="s">
        <v>25</v>
      </c>
      <c r="L48" s="405" t="s">
        <v>443</v>
      </c>
      <c r="M48" s="405" t="s">
        <v>443</v>
      </c>
      <c r="N48" s="405" t="s">
        <v>443</v>
      </c>
      <c r="O48" s="405" t="s">
        <v>443</v>
      </c>
      <c r="P48" s="405"/>
      <c r="Q48" s="405"/>
      <c r="R48" s="405"/>
      <c r="S48" s="405"/>
      <c r="T48" s="405"/>
      <c r="U48" s="462"/>
      <c r="V48" s="405"/>
      <c r="W48" s="405"/>
    </row>
    <row r="49" spans="1:23" customFormat="1" ht="45" customHeight="1" x14ac:dyDescent="0.25">
      <c r="A49" s="382" t="s">
        <v>709</v>
      </c>
      <c r="B49" s="382" t="s">
        <v>152</v>
      </c>
      <c r="C49" s="636"/>
      <c r="D49" s="711">
        <v>100335</v>
      </c>
      <c r="E49" s="631">
        <v>50</v>
      </c>
      <c r="F49" s="408" t="s">
        <v>612</v>
      </c>
      <c r="G49" s="401">
        <v>44949</v>
      </c>
      <c r="H49" s="411" t="s">
        <v>590</v>
      </c>
      <c r="I49" s="386">
        <v>392</v>
      </c>
      <c r="J49" s="573" t="s">
        <v>613</v>
      </c>
      <c r="K49" s="449" t="s">
        <v>25</v>
      </c>
      <c r="L49" s="405" t="s">
        <v>443</v>
      </c>
      <c r="M49" s="405" t="s">
        <v>443</v>
      </c>
      <c r="N49" s="405" t="s">
        <v>443</v>
      </c>
      <c r="O49" s="405" t="s">
        <v>443</v>
      </c>
      <c r="P49" s="405"/>
      <c r="Q49" s="405"/>
      <c r="R49" s="405"/>
      <c r="S49" s="405"/>
      <c r="T49" s="405"/>
      <c r="U49" s="462"/>
      <c r="V49" s="405"/>
      <c r="W49" s="405"/>
    </row>
    <row r="50" spans="1:23" s="381" customFormat="1" ht="45" customHeight="1" x14ac:dyDescent="0.25">
      <c r="A50" s="382" t="s">
        <v>710</v>
      </c>
      <c r="B50" s="382" t="s">
        <v>662</v>
      </c>
      <c r="C50" s="636"/>
      <c r="D50" s="711">
        <v>100822</v>
      </c>
      <c r="E50" s="631">
        <v>50</v>
      </c>
      <c r="F50" s="408" t="s">
        <v>604</v>
      </c>
      <c r="G50" s="401">
        <v>44949</v>
      </c>
      <c r="H50" s="411" t="s">
        <v>590</v>
      </c>
      <c r="I50" s="386">
        <v>186</v>
      </c>
      <c r="J50" s="573" t="s">
        <v>621</v>
      </c>
      <c r="K50" s="449" t="s">
        <v>622</v>
      </c>
      <c r="L50" s="405" t="s">
        <v>443</v>
      </c>
      <c r="M50" s="405" t="s">
        <v>443</v>
      </c>
      <c r="N50" s="405" t="s">
        <v>443</v>
      </c>
      <c r="O50" s="405" t="s">
        <v>443</v>
      </c>
      <c r="P50" s="405"/>
      <c r="Q50" s="405"/>
      <c r="R50" s="405"/>
      <c r="S50" s="405"/>
      <c r="T50" s="405"/>
      <c r="U50" s="405"/>
      <c r="V50" s="405"/>
      <c r="W50" s="405"/>
    </row>
    <row r="51" spans="1:23" s="381" customFormat="1" ht="45" customHeight="1" x14ac:dyDescent="0.25">
      <c r="A51" s="382" t="s">
        <v>711</v>
      </c>
      <c r="B51" s="382" t="s">
        <v>712</v>
      </c>
      <c r="C51" s="408"/>
      <c r="D51" s="711">
        <v>100379</v>
      </c>
      <c r="E51" s="631">
        <v>65</v>
      </c>
      <c r="F51" s="408" t="s">
        <v>594</v>
      </c>
      <c r="G51" s="401">
        <v>45505</v>
      </c>
      <c r="H51" s="411" t="s">
        <v>590</v>
      </c>
      <c r="I51" s="386" t="s">
        <v>713</v>
      </c>
      <c r="J51" s="605" t="s">
        <v>596</v>
      </c>
      <c r="K51" s="449" t="s">
        <v>50</v>
      </c>
      <c r="L51" s="405" t="s">
        <v>443</v>
      </c>
      <c r="M51" s="405" t="s">
        <v>443</v>
      </c>
      <c r="N51" s="405" t="s">
        <v>35</v>
      </c>
      <c r="O51" s="405" t="s">
        <v>443</v>
      </c>
      <c r="P51" s="405"/>
      <c r="Q51" s="405"/>
      <c r="R51" s="462"/>
      <c r="S51" s="462"/>
      <c r="T51" s="405"/>
      <c r="U51" s="405"/>
      <c r="V51" s="405"/>
      <c r="W51" s="405"/>
    </row>
    <row r="52" spans="1:23" s="381" customFormat="1" ht="45" customHeight="1" x14ac:dyDescent="0.25">
      <c r="A52" s="408" t="s">
        <v>714</v>
      </c>
      <c r="B52" s="382" t="s">
        <v>119</v>
      </c>
      <c r="C52" s="408" t="s">
        <v>715</v>
      </c>
      <c r="D52" s="711">
        <v>100168</v>
      </c>
      <c r="E52" s="631">
        <v>60</v>
      </c>
      <c r="F52" s="408" t="s">
        <v>604</v>
      </c>
      <c r="G52" s="434">
        <v>44559</v>
      </c>
      <c r="H52" s="411" t="s">
        <v>590</v>
      </c>
      <c r="I52" s="560" t="s">
        <v>716</v>
      </c>
      <c r="J52" s="573" t="s">
        <v>717</v>
      </c>
      <c r="K52" s="524" t="s">
        <v>53</v>
      </c>
      <c r="L52" s="405" t="s">
        <v>443</v>
      </c>
      <c r="M52" s="405" t="s">
        <v>443</v>
      </c>
      <c r="N52" s="405" t="s">
        <v>4</v>
      </c>
      <c r="O52" s="405" t="s">
        <v>443</v>
      </c>
      <c r="P52" s="405"/>
      <c r="Q52" s="405"/>
      <c r="R52" s="405"/>
      <c r="S52" s="405"/>
      <c r="T52" s="405"/>
      <c r="U52" s="462"/>
      <c r="V52" s="405"/>
      <c r="W52" s="405"/>
    </row>
    <row r="53" spans="1:23" s="381" customFormat="1" ht="45" customHeight="1" x14ac:dyDescent="0.25">
      <c r="A53" s="382" t="s">
        <v>718</v>
      </c>
      <c r="B53" s="382" t="s">
        <v>719</v>
      </c>
      <c r="C53" s="602"/>
      <c r="D53" s="711">
        <v>100337</v>
      </c>
      <c r="E53" s="631">
        <v>75</v>
      </c>
      <c r="F53" s="408" t="s">
        <v>612</v>
      </c>
      <c r="G53" s="401">
        <v>45772</v>
      </c>
      <c r="H53" s="411" t="s">
        <v>590</v>
      </c>
      <c r="I53" s="386" t="s">
        <v>720</v>
      </c>
      <c r="J53" s="573" t="s">
        <v>613</v>
      </c>
      <c r="K53" s="449" t="s">
        <v>610</v>
      </c>
      <c r="L53" s="405" t="s">
        <v>443</v>
      </c>
      <c r="M53" s="405" t="s">
        <v>443</v>
      </c>
      <c r="N53" s="405" t="s">
        <v>443</v>
      </c>
      <c r="O53" s="405" t="s">
        <v>443</v>
      </c>
      <c r="P53" s="405"/>
      <c r="Q53" s="405"/>
      <c r="R53" s="405"/>
      <c r="S53" s="405"/>
      <c r="T53" s="405"/>
      <c r="U53" s="462"/>
      <c r="V53" s="462"/>
      <c r="W53" s="749"/>
    </row>
    <row r="54" spans="1:23" s="381" customFormat="1" ht="45" customHeight="1" x14ac:dyDescent="0.25">
      <c r="A54" s="444" t="s">
        <v>721</v>
      </c>
      <c r="B54" s="444" t="s">
        <v>99</v>
      </c>
      <c r="C54" s="408"/>
      <c r="D54" s="711">
        <v>100864</v>
      </c>
      <c r="E54" s="631">
        <v>55</v>
      </c>
      <c r="F54" s="408" t="s">
        <v>604</v>
      </c>
      <c r="G54" s="401">
        <v>42689</v>
      </c>
      <c r="H54" s="577" t="s">
        <v>590</v>
      </c>
      <c r="I54" s="441" t="s">
        <v>722</v>
      </c>
      <c r="J54" s="573" t="s">
        <v>601</v>
      </c>
      <c r="K54" s="449" t="s">
        <v>146</v>
      </c>
      <c r="L54" s="405" t="s">
        <v>4</v>
      </c>
      <c r="M54" s="405" t="s">
        <v>443</v>
      </c>
      <c r="N54" s="405" t="s">
        <v>443</v>
      </c>
      <c r="O54" s="405" t="s">
        <v>443</v>
      </c>
      <c r="P54" s="405"/>
      <c r="Q54" s="405"/>
      <c r="R54" s="405"/>
      <c r="S54" s="405"/>
      <c r="T54" s="405"/>
      <c r="U54" s="405"/>
      <c r="V54" s="405"/>
      <c r="W54" s="405"/>
    </row>
    <row r="55" spans="1:23" s="381" customFormat="1" ht="45" customHeight="1" x14ac:dyDescent="0.25">
      <c r="A55" s="444" t="s">
        <v>723</v>
      </c>
      <c r="B55" s="444" t="s">
        <v>724</v>
      </c>
      <c r="C55" s="408" t="s">
        <v>725</v>
      </c>
      <c r="D55" s="711">
        <v>100122</v>
      </c>
      <c r="E55" s="631">
        <v>60</v>
      </c>
      <c r="F55" s="408" t="s">
        <v>604</v>
      </c>
      <c r="G55" s="401">
        <v>45346</v>
      </c>
      <c r="H55" s="577" t="s">
        <v>590</v>
      </c>
      <c r="I55" s="441" t="s">
        <v>726</v>
      </c>
      <c r="J55" s="573" t="s">
        <v>645</v>
      </c>
      <c r="K55" s="449" t="s">
        <v>622</v>
      </c>
      <c r="L55" s="405" t="s">
        <v>443</v>
      </c>
      <c r="M55" s="405" t="s">
        <v>443</v>
      </c>
      <c r="N55" s="405" t="s">
        <v>443</v>
      </c>
      <c r="O55" s="405" t="s">
        <v>443</v>
      </c>
      <c r="P55" s="405"/>
      <c r="Q55" s="405"/>
      <c r="R55" s="405"/>
      <c r="S55" s="405"/>
      <c r="T55" s="405"/>
      <c r="U55" s="405"/>
      <c r="V55" s="405"/>
      <c r="W55" s="405"/>
    </row>
    <row r="56" spans="1:23" s="381" customFormat="1" ht="45" customHeight="1" x14ac:dyDescent="0.25">
      <c r="A56" s="599" t="s">
        <v>727</v>
      </c>
      <c r="B56" s="408" t="s">
        <v>140</v>
      </c>
      <c r="C56" s="409" t="s">
        <v>599</v>
      </c>
      <c r="D56" s="711">
        <v>100247</v>
      </c>
      <c r="E56" s="631">
        <v>65</v>
      </c>
      <c r="F56" s="599" t="s">
        <v>594</v>
      </c>
      <c r="G56" s="441"/>
      <c r="H56" s="411" t="s">
        <v>590</v>
      </c>
      <c r="I56" s="441">
        <v>373</v>
      </c>
      <c r="J56" s="605" t="s">
        <v>645</v>
      </c>
      <c r="K56" s="449" t="s">
        <v>53</v>
      </c>
      <c r="L56" s="405" t="s">
        <v>443</v>
      </c>
      <c r="M56" s="405" t="s">
        <v>443</v>
      </c>
      <c r="N56" s="405" t="s">
        <v>443</v>
      </c>
      <c r="O56" s="405" t="s">
        <v>443</v>
      </c>
      <c r="P56" s="405"/>
      <c r="Q56" s="405"/>
      <c r="R56" s="405"/>
      <c r="S56" s="405"/>
      <c r="T56" s="405"/>
      <c r="U56" s="405"/>
      <c r="V56" s="405"/>
      <c r="W56" s="405"/>
    </row>
    <row r="57" spans="1:23" s="381" customFormat="1" ht="45" customHeight="1" x14ac:dyDescent="0.25">
      <c r="A57" s="444" t="s">
        <v>728</v>
      </c>
      <c r="B57" s="444" t="s">
        <v>729</v>
      </c>
      <c r="C57" s="524" t="s">
        <v>730</v>
      </c>
      <c r="D57" s="711">
        <v>100522</v>
      </c>
      <c r="E57" s="631">
        <v>55</v>
      </c>
      <c r="F57" s="408" t="s">
        <v>731</v>
      </c>
      <c r="G57" s="401">
        <v>44949</v>
      </c>
      <c r="H57" s="577" t="s">
        <v>590</v>
      </c>
      <c r="I57" s="441">
        <v>412</v>
      </c>
      <c r="J57" s="573" t="s">
        <v>732</v>
      </c>
      <c r="K57" s="449" t="s">
        <v>622</v>
      </c>
      <c r="L57" s="405" t="s">
        <v>443</v>
      </c>
      <c r="M57" s="405" t="s">
        <v>443</v>
      </c>
      <c r="N57" s="405" t="s">
        <v>443</v>
      </c>
      <c r="O57" s="405" t="s">
        <v>443</v>
      </c>
      <c r="P57" s="405"/>
      <c r="Q57" s="405"/>
      <c r="R57" s="405"/>
      <c r="S57" s="405"/>
      <c r="T57" s="405"/>
      <c r="U57" s="405"/>
      <c r="V57" s="405"/>
      <c r="W57" s="405"/>
    </row>
    <row r="58" spans="1:23" s="381" customFormat="1" ht="45" customHeight="1" x14ac:dyDescent="0.25">
      <c r="A58" s="382" t="s">
        <v>733</v>
      </c>
      <c r="B58" s="382" t="s">
        <v>734</v>
      </c>
      <c r="C58" s="636"/>
      <c r="D58" s="711">
        <v>100974</v>
      </c>
      <c r="E58" s="631">
        <v>50</v>
      </c>
      <c r="F58" s="408" t="s">
        <v>604</v>
      </c>
      <c r="G58" s="401">
        <v>44949</v>
      </c>
      <c r="H58" s="411" t="s">
        <v>590</v>
      </c>
      <c r="I58" s="386">
        <v>42</v>
      </c>
      <c r="J58" s="573" t="s">
        <v>621</v>
      </c>
      <c r="K58" s="449" t="s">
        <v>622</v>
      </c>
      <c r="L58" s="405" t="s">
        <v>443</v>
      </c>
      <c r="M58" s="405" t="s">
        <v>443</v>
      </c>
      <c r="N58" s="405" t="s">
        <v>443</v>
      </c>
      <c r="O58" s="405" t="s">
        <v>443</v>
      </c>
      <c r="P58" s="405"/>
      <c r="Q58" s="405"/>
      <c r="R58" s="405"/>
      <c r="S58" s="405"/>
      <c r="T58" s="405"/>
      <c r="U58" s="405"/>
      <c r="V58" s="405"/>
      <c r="W58" s="405"/>
    </row>
    <row r="59" spans="1:23" ht="45" customHeight="1" x14ac:dyDescent="0.25">
      <c r="A59" s="382" t="s">
        <v>735</v>
      </c>
      <c r="B59" s="382" t="s">
        <v>736</v>
      </c>
      <c r="C59" s="636"/>
      <c r="D59" s="711">
        <v>100843</v>
      </c>
      <c r="E59" s="631">
        <v>50</v>
      </c>
      <c r="F59" s="408" t="s">
        <v>604</v>
      </c>
      <c r="G59" s="401">
        <v>44949</v>
      </c>
      <c r="H59" s="411" t="s">
        <v>590</v>
      </c>
      <c r="I59" s="386">
        <v>124</v>
      </c>
      <c r="J59" s="573" t="s">
        <v>737</v>
      </c>
      <c r="K59" s="524" t="s">
        <v>50</v>
      </c>
      <c r="L59" s="405" t="s">
        <v>443</v>
      </c>
      <c r="M59" s="405" t="s">
        <v>443</v>
      </c>
      <c r="N59" s="405" t="s">
        <v>35</v>
      </c>
      <c r="O59" s="405" t="s">
        <v>443</v>
      </c>
      <c r="P59" s="462" t="s">
        <v>4</v>
      </c>
      <c r="Q59" s="462"/>
      <c r="R59" s="405"/>
      <c r="S59" s="405"/>
      <c r="T59" s="405"/>
      <c r="U59" s="405"/>
      <c r="V59" s="405"/>
      <c r="W59" s="405"/>
    </row>
    <row r="60" spans="1:23" ht="45" customHeight="1" x14ac:dyDescent="0.25">
      <c r="A60" s="599" t="s">
        <v>738</v>
      </c>
      <c r="B60" s="408" t="s">
        <v>739</v>
      </c>
      <c r="C60" s="599"/>
      <c r="D60" s="413">
        <v>100138</v>
      </c>
      <c r="E60" s="631">
        <v>50</v>
      </c>
      <c r="F60" s="408" t="s">
        <v>604</v>
      </c>
      <c r="G60" s="441"/>
      <c r="H60" s="385" t="s">
        <v>590</v>
      </c>
      <c r="I60" s="441">
        <v>307</v>
      </c>
      <c r="J60" s="605" t="s">
        <v>648</v>
      </c>
      <c r="K60" s="449" t="s">
        <v>53</v>
      </c>
      <c r="L60" s="405" t="s">
        <v>443</v>
      </c>
      <c r="M60" s="405" t="s">
        <v>443</v>
      </c>
      <c r="N60" s="405" t="s">
        <v>443</v>
      </c>
      <c r="O60" s="405" t="s">
        <v>443</v>
      </c>
      <c r="P60" s="405" t="s">
        <v>4</v>
      </c>
      <c r="Q60" s="405"/>
      <c r="R60" s="405"/>
      <c r="S60" s="405"/>
      <c r="T60" s="405"/>
      <c r="U60" s="405"/>
      <c r="V60" s="405"/>
      <c r="W60" s="405"/>
    </row>
    <row r="61" spans="1:23" s="381" customFormat="1" ht="45" customHeight="1" x14ac:dyDescent="0.25">
      <c r="A61" s="382" t="s">
        <v>3123</v>
      </c>
      <c r="B61" s="382" t="s">
        <v>3124</v>
      </c>
      <c r="C61" s="602"/>
      <c r="D61" s="711">
        <v>100497</v>
      </c>
      <c r="E61" s="631">
        <v>75</v>
      </c>
      <c r="F61" s="408" t="s">
        <v>1094</v>
      </c>
      <c r="G61" s="401">
        <v>46016</v>
      </c>
      <c r="H61" s="385" t="s">
        <v>590</v>
      </c>
      <c r="I61" s="386" t="s">
        <v>3238</v>
      </c>
      <c r="J61" s="573" t="s">
        <v>1172</v>
      </c>
      <c r="K61" s="449" t="s">
        <v>610</v>
      </c>
      <c r="L61" s="405" t="s">
        <v>443</v>
      </c>
      <c r="M61" s="405" t="s">
        <v>443</v>
      </c>
      <c r="N61" s="405" t="s">
        <v>443</v>
      </c>
      <c r="O61" s="405" t="s">
        <v>443</v>
      </c>
      <c r="P61" s="405"/>
      <c r="Q61" s="405"/>
      <c r="R61" s="405"/>
      <c r="S61" s="405"/>
      <c r="T61" s="405"/>
      <c r="U61" s="405"/>
      <c r="V61" s="405"/>
      <c r="W61" s="749"/>
    </row>
    <row r="62" spans="1:23" s="381" customFormat="1" ht="45" customHeight="1" x14ac:dyDescent="0.25">
      <c r="A62" s="382" t="s">
        <v>740</v>
      </c>
      <c r="B62" s="382" t="s">
        <v>741</v>
      </c>
      <c r="C62" s="602"/>
      <c r="D62" s="711">
        <v>100979</v>
      </c>
      <c r="E62" s="631">
        <v>125</v>
      </c>
      <c r="F62" s="408" t="s">
        <v>604</v>
      </c>
      <c r="G62" s="401">
        <v>45833</v>
      </c>
      <c r="H62" s="385" t="s">
        <v>590</v>
      </c>
      <c r="I62" s="386" t="s">
        <v>742</v>
      </c>
      <c r="J62" s="573" t="s">
        <v>663</v>
      </c>
      <c r="K62" s="449" t="s">
        <v>25</v>
      </c>
      <c r="L62" s="405" t="s">
        <v>443</v>
      </c>
      <c r="M62" s="405" t="s">
        <v>443</v>
      </c>
      <c r="N62" s="405" t="s">
        <v>443</v>
      </c>
      <c r="O62" s="405" t="s">
        <v>443</v>
      </c>
      <c r="P62" s="405" t="s">
        <v>4</v>
      </c>
      <c r="Q62" s="405"/>
      <c r="R62" s="405"/>
      <c r="S62" s="405"/>
      <c r="T62" s="405"/>
      <c r="U62" s="405"/>
      <c r="V62" s="749"/>
      <c r="W62" s="749"/>
    </row>
    <row r="63" spans="1:23" ht="45" customHeight="1" x14ac:dyDescent="0.25">
      <c r="A63" s="382" t="s">
        <v>743</v>
      </c>
      <c r="B63" s="382" t="s">
        <v>712</v>
      </c>
      <c r="C63" s="408"/>
      <c r="D63" s="711">
        <v>100795</v>
      </c>
      <c r="E63" s="631">
        <v>65</v>
      </c>
      <c r="F63" s="408" t="s">
        <v>594</v>
      </c>
      <c r="G63" s="401">
        <v>45505</v>
      </c>
      <c r="H63" s="385" t="s">
        <v>590</v>
      </c>
      <c r="I63" s="386" t="s">
        <v>744</v>
      </c>
      <c r="J63" s="605" t="s">
        <v>596</v>
      </c>
      <c r="K63" s="449" t="s">
        <v>50</v>
      </c>
      <c r="L63" s="405" t="s">
        <v>443</v>
      </c>
      <c r="M63" s="405" t="s">
        <v>443</v>
      </c>
      <c r="N63" s="405" t="s">
        <v>443</v>
      </c>
      <c r="O63" s="405" t="s">
        <v>443</v>
      </c>
      <c r="P63" s="405"/>
      <c r="Q63" s="405"/>
      <c r="R63" s="462"/>
      <c r="S63" s="462"/>
      <c r="T63" s="405"/>
      <c r="U63" s="405"/>
      <c r="V63" s="405"/>
      <c r="W63" s="405"/>
    </row>
    <row r="64" spans="1:23" ht="45" customHeight="1" x14ac:dyDescent="0.25">
      <c r="A64" s="382" t="s">
        <v>745</v>
      </c>
      <c r="B64" s="382" t="s">
        <v>99</v>
      </c>
      <c r="C64" s="602"/>
      <c r="D64" s="711">
        <v>100365</v>
      </c>
      <c r="E64" s="631">
        <v>60</v>
      </c>
      <c r="F64" s="408" t="s">
        <v>604</v>
      </c>
      <c r="G64" s="401">
        <v>45017</v>
      </c>
      <c r="H64" s="385" t="s">
        <v>590</v>
      </c>
      <c r="I64" s="386" t="s">
        <v>746</v>
      </c>
      <c r="J64" s="573" t="s">
        <v>663</v>
      </c>
      <c r="K64" s="449" t="s">
        <v>53</v>
      </c>
      <c r="L64" s="405" t="s">
        <v>443</v>
      </c>
      <c r="M64" s="405" t="s">
        <v>443</v>
      </c>
      <c r="N64" s="405" t="s">
        <v>443</v>
      </c>
      <c r="O64" s="405" t="s">
        <v>443</v>
      </c>
      <c r="P64" s="405" t="s">
        <v>4</v>
      </c>
      <c r="Q64" s="405"/>
      <c r="R64" s="405"/>
      <c r="S64" s="405"/>
      <c r="T64" s="405"/>
      <c r="U64" s="405"/>
      <c r="V64" s="405"/>
      <c r="W64" s="405"/>
    </row>
    <row r="65" spans="1:23" s="381" customFormat="1" ht="45" customHeight="1" x14ac:dyDescent="0.25">
      <c r="A65" s="382" t="s">
        <v>747</v>
      </c>
      <c r="B65" s="382" t="s">
        <v>748</v>
      </c>
      <c r="C65" s="409"/>
      <c r="D65" s="711">
        <v>100077</v>
      </c>
      <c r="E65" s="631">
        <v>125</v>
      </c>
      <c r="F65" s="408" t="s">
        <v>604</v>
      </c>
      <c r="G65" s="401">
        <v>45346</v>
      </c>
      <c r="H65" s="385" t="s">
        <v>590</v>
      </c>
      <c r="I65" s="386" t="s">
        <v>749</v>
      </c>
      <c r="J65" s="573" t="s">
        <v>645</v>
      </c>
      <c r="K65" s="449" t="s">
        <v>25</v>
      </c>
      <c r="L65" s="405" t="s">
        <v>443</v>
      </c>
      <c r="M65" s="405" t="s">
        <v>443</v>
      </c>
      <c r="N65" s="405" t="s">
        <v>443</v>
      </c>
      <c r="O65" s="405" t="s">
        <v>443</v>
      </c>
      <c r="P65" s="405"/>
      <c r="Q65" s="405"/>
      <c r="R65" s="405"/>
      <c r="S65" s="405"/>
      <c r="T65" s="405"/>
      <c r="U65" s="405"/>
      <c r="V65" s="405"/>
      <c r="W65" s="405"/>
    </row>
    <row r="66" spans="1:23" s="381" customFormat="1" ht="45" customHeight="1" x14ac:dyDescent="0.25">
      <c r="A66" s="599" t="s">
        <v>750</v>
      </c>
      <c r="B66" s="599" t="s">
        <v>662</v>
      </c>
      <c r="C66" s="599"/>
      <c r="D66" s="413">
        <v>100483</v>
      </c>
      <c r="E66" s="631">
        <v>50</v>
      </c>
      <c r="F66" s="408" t="s">
        <v>604</v>
      </c>
      <c r="G66" s="441"/>
      <c r="H66" s="385" t="s">
        <v>590</v>
      </c>
      <c r="I66" s="441">
        <v>344</v>
      </c>
      <c r="J66" s="605" t="s">
        <v>621</v>
      </c>
      <c r="K66" s="449" t="s">
        <v>100</v>
      </c>
      <c r="L66" s="405" t="s">
        <v>443</v>
      </c>
      <c r="M66" s="405" t="s">
        <v>443</v>
      </c>
      <c r="N66" s="405" t="s">
        <v>443</v>
      </c>
      <c r="O66" s="405" t="s">
        <v>443</v>
      </c>
      <c r="P66" s="405"/>
      <c r="Q66" s="405"/>
      <c r="R66" s="405"/>
      <c r="S66" s="405"/>
      <c r="T66" s="405"/>
      <c r="U66" s="405"/>
      <c r="V66" s="405"/>
      <c r="W66" s="405"/>
    </row>
    <row r="67" spans="1:23" s="381" customFormat="1" ht="45" customHeight="1" x14ac:dyDescent="0.25">
      <c r="A67" s="382" t="s">
        <v>751</v>
      </c>
      <c r="B67" s="382" t="s">
        <v>752</v>
      </c>
      <c r="C67" s="636" t="s">
        <v>3374</v>
      </c>
      <c r="D67" s="711">
        <v>100458</v>
      </c>
      <c r="E67" s="631">
        <v>50</v>
      </c>
      <c r="F67" s="408" t="s">
        <v>604</v>
      </c>
      <c r="G67" s="401">
        <v>44949</v>
      </c>
      <c r="H67" s="385" t="s">
        <v>590</v>
      </c>
      <c r="I67" s="386">
        <v>127</v>
      </c>
      <c r="J67" s="573" t="s">
        <v>667</v>
      </c>
      <c r="K67" s="449" t="s">
        <v>53</v>
      </c>
      <c r="L67" s="405" t="s">
        <v>443</v>
      </c>
      <c r="M67" s="405" t="s">
        <v>443</v>
      </c>
      <c r="N67" s="405" t="s">
        <v>4</v>
      </c>
      <c r="O67" s="405" t="s">
        <v>443</v>
      </c>
      <c r="P67" s="405"/>
      <c r="Q67" s="405"/>
      <c r="R67" s="405"/>
      <c r="S67" s="405"/>
      <c r="T67" s="405"/>
      <c r="U67" s="405"/>
      <c r="V67" s="405"/>
      <c r="W67" s="405"/>
    </row>
    <row r="68" spans="1:23" s="381" customFormat="1" ht="45" customHeight="1" x14ac:dyDescent="0.25">
      <c r="A68" s="382" t="s">
        <v>753</v>
      </c>
      <c r="B68" s="382" t="s">
        <v>754</v>
      </c>
      <c r="C68" s="602" t="s">
        <v>755</v>
      </c>
      <c r="D68" s="711">
        <v>100627</v>
      </c>
      <c r="E68" s="631">
        <v>75</v>
      </c>
      <c r="F68" s="408" t="s">
        <v>731</v>
      </c>
      <c r="G68" s="401">
        <v>45833</v>
      </c>
      <c r="H68" s="385" t="s">
        <v>590</v>
      </c>
      <c r="I68" s="386" t="s">
        <v>756</v>
      </c>
      <c r="J68" s="573" t="s">
        <v>732</v>
      </c>
      <c r="K68" s="449" t="s">
        <v>657</v>
      </c>
      <c r="L68" s="405" t="s">
        <v>443</v>
      </c>
      <c r="M68" s="405" t="s">
        <v>443</v>
      </c>
      <c r="N68" s="405" t="s">
        <v>443</v>
      </c>
      <c r="O68" s="405" t="s">
        <v>443</v>
      </c>
      <c r="P68" s="458"/>
      <c r="Q68" s="405"/>
      <c r="R68" s="405"/>
      <c r="S68" s="405"/>
      <c r="T68" s="405"/>
      <c r="U68" s="405"/>
      <c r="V68" s="405"/>
      <c r="W68" s="749"/>
    </row>
    <row r="69" spans="1:23" s="381" customFormat="1" ht="45" customHeight="1" x14ac:dyDescent="0.25">
      <c r="A69" s="382" t="s">
        <v>757</v>
      </c>
      <c r="B69" s="382" t="s">
        <v>1056</v>
      </c>
      <c r="C69" s="408"/>
      <c r="D69" s="711">
        <v>100921</v>
      </c>
      <c r="E69" s="631">
        <v>55</v>
      </c>
      <c r="F69" s="408" t="s">
        <v>604</v>
      </c>
      <c r="G69" s="384"/>
      <c r="H69" s="465" t="s">
        <v>590</v>
      </c>
      <c r="I69" s="386" t="s">
        <v>444</v>
      </c>
      <c r="J69" s="573" t="s">
        <v>634</v>
      </c>
      <c r="K69" s="449" t="s">
        <v>50</v>
      </c>
      <c r="L69" s="405" t="s">
        <v>443</v>
      </c>
      <c r="M69" s="405" t="s">
        <v>443</v>
      </c>
      <c r="N69" s="405" t="s">
        <v>443</v>
      </c>
      <c r="O69" s="405" t="s">
        <v>443</v>
      </c>
      <c r="P69" s="405"/>
      <c r="Q69" s="405"/>
      <c r="R69" s="462"/>
      <c r="S69" s="462"/>
      <c r="T69" s="405"/>
      <c r="U69" s="405"/>
      <c r="V69" s="405"/>
      <c r="W69" s="405"/>
    </row>
    <row r="70" spans="1:23" ht="45" customHeight="1" x14ac:dyDescent="0.25">
      <c r="A70" s="382" t="s">
        <v>759</v>
      </c>
      <c r="B70" s="382" t="s">
        <v>754</v>
      </c>
      <c r="C70" s="602" t="s">
        <v>760</v>
      </c>
      <c r="D70" s="711">
        <v>100627</v>
      </c>
      <c r="E70" s="631">
        <v>75</v>
      </c>
      <c r="F70" s="408" t="s">
        <v>731</v>
      </c>
      <c r="G70" s="401">
        <v>45833</v>
      </c>
      <c r="H70" s="385" t="s">
        <v>590</v>
      </c>
      <c r="I70" s="386" t="s">
        <v>756</v>
      </c>
      <c r="J70" s="573" t="s">
        <v>732</v>
      </c>
      <c r="K70" s="449" t="s">
        <v>657</v>
      </c>
      <c r="L70" s="405" t="s">
        <v>443</v>
      </c>
      <c r="M70" s="405" t="s">
        <v>443</v>
      </c>
      <c r="N70" s="405" t="s">
        <v>443</v>
      </c>
      <c r="O70" s="405" t="s">
        <v>443</v>
      </c>
      <c r="P70" s="458"/>
      <c r="Q70" s="405"/>
      <c r="R70" s="405"/>
      <c r="S70" s="405"/>
      <c r="T70" s="405"/>
      <c r="U70" s="405"/>
      <c r="V70" s="405"/>
      <c r="W70" s="749"/>
    </row>
    <row r="71" spans="1:23" ht="45" customHeight="1" x14ac:dyDescent="0.25">
      <c r="A71" s="382" t="s">
        <v>761</v>
      </c>
      <c r="B71" s="382" t="s">
        <v>152</v>
      </c>
      <c r="C71" s="409" t="s">
        <v>762</v>
      </c>
      <c r="D71" s="711">
        <v>100437</v>
      </c>
      <c r="E71" s="631">
        <v>65</v>
      </c>
      <c r="F71" s="408" t="s">
        <v>594</v>
      </c>
      <c r="G71" s="401">
        <v>44378</v>
      </c>
      <c r="H71" s="385" t="s">
        <v>590</v>
      </c>
      <c r="I71" s="386" t="s">
        <v>763</v>
      </c>
      <c r="J71" s="609" t="s">
        <v>764</v>
      </c>
      <c r="K71" s="449" t="s">
        <v>100</v>
      </c>
      <c r="L71" s="405" t="s">
        <v>443</v>
      </c>
      <c r="M71" s="405" t="s">
        <v>443</v>
      </c>
      <c r="N71" s="405" t="s">
        <v>443</v>
      </c>
      <c r="O71" s="405" t="s">
        <v>443</v>
      </c>
      <c r="P71" s="405"/>
      <c r="Q71" s="405"/>
      <c r="R71" s="405"/>
      <c r="S71" s="405"/>
      <c r="T71" s="405"/>
      <c r="U71" s="405"/>
      <c r="V71" s="405"/>
      <c r="W71" s="405"/>
    </row>
    <row r="72" spans="1:23" s="381" customFormat="1" ht="45" customHeight="1" x14ac:dyDescent="0.25">
      <c r="A72" s="382" t="s">
        <v>3352</v>
      </c>
      <c r="B72" s="382" t="s">
        <v>1026</v>
      </c>
      <c r="C72" s="408"/>
      <c r="D72" s="711">
        <v>100042</v>
      </c>
      <c r="E72" s="631">
        <v>65</v>
      </c>
      <c r="F72" s="408" t="s">
        <v>604</v>
      </c>
      <c r="G72" s="401">
        <v>46138</v>
      </c>
      <c r="H72" s="385" t="s">
        <v>590</v>
      </c>
      <c r="I72" s="386" t="s">
        <v>3357</v>
      </c>
      <c r="J72" s="573" t="s">
        <v>667</v>
      </c>
      <c r="K72" s="449" t="s">
        <v>53</v>
      </c>
      <c r="L72" s="405" t="s">
        <v>690</v>
      </c>
      <c r="M72" s="405" t="s">
        <v>690</v>
      </c>
      <c r="N72" s="405" t="s">
        <v>690</v>
      </c>
      <c r="O72" s="405" t="s">
        <v>443</v>
      </c>
      <c r="P72" s="405"/>
      <c r="Q72" s="405"/>
      <c r="R72" s="405"/>
      <c r="S72" s="405"/>
      <c r="T72" s="405"/>
      <c r="U72" s="405"/>
      <c r="V72" s="405"/>
      <c r="W72" s="405"/>
    </row>
    <row r="73" spans="1:23" s="381" customFormat="1" ht="45" customHeight="1" x14ac:dyDescent="0.25">
      <c r="A73" s="382" t="s">
        <v>765</v>
      </c>
      <c r="B73" s="382" t="s">
        <v>766</v>
      </c>
      <c r="C73" s="636"/>
      <c r="D73" s="711" t="s">
        <v>690</v>
      </c>
      <c r="E73" s="631">
        <v>50</v>
      </c>
      <c r="F73" s="408" t="s">
        <v>604</v>
      </c>
      <c r="G73" s="401">
        <v>44949</v>
      </c>
      <c r="H73" s="385" t="s">
        <v>590</v>
      </c>
      <c r="I73" s="386" t="s">
        <v>921</v>
      </c>
      <c r="J73" s="609" t="s">
        <v>606</v>
      </c>
      <c r="K73" s="449" t="s">
        <v>614</v>
      </c>
      <c r="L73" s="405" t="s">
        <v>443</v>
      </c>
      <c r="M73" s="405" t="s">
        <v>443</v>
      </c>
      <c r="N73" s="405" t="s">
        <v>443</v>
      </c>
      <c r="O73" s="405" t="s">
        <v>4</v>
      </c>
      <c r="P73" s="405"/>
      <c r="Q73" s="405"/>
      <c r="R73" s="405"/>
      <c r="S73" s="405"/>
      <c r="T73" s="405"/>
      <c r="U73" s="405"/>
      <c r="V73" s="405"/>
      <c r="W73" s="405"/>
    </row>
    <row r="74" spans="1:23" s="381" customFormat="1" ht="45" customHeight="1" x14ac:dyDescent="0.25">
      <c r="A74" s="382" t="s">
        <v>768</v>
      </c>
      <c r="B74" s="382" t="s">
        <v>662</v>
      </c>
      <c r="C74" s="636"/>
      <c r="D74" s="711">
        <v>100153</v>
      </c>
      <c r="E74" s="631">
        <v>55</v>
      </c>
      <c r="F74" s="408" t="s">
        <v>604</v>
      </c>
      <c r="G74" s="401">
        <v>45589</v>
      </c>
      <c r="H74" s="385" t="s">
        <v>590</v>
      </c>
      <c r="I74" s="386" t="s">
        <v>769</v>
      </c>
      <c r="J74" s="573" t="s">
        <v>645</v>
      </c>
      <c r="K74" s="449" t="s">
        <v>610</v>
      </c>
      <c r="L74" s="405" t="s">
        <v>443</v>
      </c>
      <c r="M74" s="405" t="s">
        <v>443</v>
      </c>
      <c r="N74" s="405" t="s">
        <v>443</v>
      </c>
      <c r="O74" s="405" t="s">
        <v>443</v>
      </c>
      <c r="P74" s="405"/>
      <c r="Q74" s="405"/>
      <c r="R74" s="405"/>
      <c r="S74" s="405"/>
      <c r="T74" s="405"/>
      <c r="U74" s="405"/>
      <c r="V74" s="405"/>
      <c r="W74" s="405"/>
    </row>
    <row r="75" spans="1:23" s="381" customFormat="1" ht="45" customHeight="1" x14ac:dyDescent="0.25">
      <c r="A75" s="382" t="s">
        <v>770</v>
      </c>
      <c r="B75" s="382" t="s">
        <v>771</v>
      </c>
      <c r="C75" s="636"/>
      <c r="D75" s="711">
        <v>100477</v>
      </c>
      <c r="E75" s="631">
        <v>50</v>
      </c>
      <c r="F75" s="408" t="s">
        <v>604</v>
      </c>
      <c r="G75" s="401">
        <v>44949</v>
      </c>
      <c r="H75" s="385" t="s">
        <v>590</v>
      </c>
      <c r="I75" s="386">
        <v>4</v>
      </c>
      <c r="J75" s="573" t="s">
        <v>645</v>
      </c>
      <c r="K75" s="449" t="s">
        <v>622</v>
      </c>
      <c r="L75" s="405" t="s">
        <v>443</v>
      </c>
      <c r="M75" s="405" t="s">
        <v>443</v>
      </c>
      <c r="N75" s="405" t="s">
        <v>443</v>
      </c>
      <c r="O75" s="405" t="s">
        <v>443</v>
      </c>
      <c r="P75" s="405"/>
      <c r="Q75" s="405"/>
      <c r="R75" s="405"/>
      <c r="S75" s="405"/>
      <c r="T75" s="405"/>
      <c r="U75" s="405"/>
      <c r="V75" s="405"/>
      <c r="W75" s="405"/>
    </row>
    <row r="76" spans="1:23" ht="45" customHeight="1" x14ac:dyDescent="0.25">
      <c r="A76" s="382" t="s">
        <v>772</v>
      </c>
      <c r="B76" s="382" t="s">
        <v>60</v>
      </c>
      <c r="C76" s="636"/>
      <c r="D76" s="711">
        <v>100550</v>
      </c>
      <c r="E76" s="631">
        <v>50</v>
      </c>
      <c r="F76" s="408" t="s">
        <v>604</v>
      </c>
      <c r="G76" s="401">
        <v>44949</v>
      </c>
      <c r="H76" s="385" t="s">
        <v>590</v>
      </c>
      <c r="I76" s="386">
        <v>321</v>
      </c>
      <c r="J76" s="573" t="s">
        <v>663</v>
      </c>
      <c r="K76" s="449" t="s">
        <v>657</v>
      </c>
      <c r="L76" s="405" t="s">
        <v>443</v>
      </c>
      <c r="M76" s="405" t="s">
        <v>443</v>
      </c>
      <c r="N76" s="405" t="s">
        <v>443</v>
      </c>
      <c r="O76" s="405" t="s">
        <v>443</v>
      </c>
      <c r="P76" s="405"/>
      <c r="Q76" s="405"/>
      <c r="R76" s="405"/>
      <c r="S76" s="405"/>
      <c r="T76" s="405"/>
      <c r="U76" s="405"/>
      <c r="V76" s="405"/>
      <c r="W76" s="405"/>
    </row>
    <row r="77" spans="1:23" ht="45" customHeight="1" x14ac:dyDescent="0.25">
      <c r="A77" s="599" t="s">
        <v>773</v>
      </c>
      <c r="B77" s="408" t="s">
        <v>774</v>
      </c>
      <c r="C77" s="599"/>
      <c r="D77" s="413">
        <v>100013</v>
      </c>
      <c r="E77" s="631">
        <v>50</v>
      </c>
      <c r="F77" s="408" t="s">
        <v>604</v>
      </c>
      <c r="G77" s="441"/>
      <c r="H77" s="385" t="s">
        <v>590</v>
      </c>
      <c r="I77" s="441">
        <v>427</v>
      </c>
      <c r="J77" s="573" t="s">
        <v>737</v>
      </c>
      <c r="K77" s="449" t="s">
        <v>657</v>
      </c>
      <c r="L77" s="405" t="s">
        <v>443</v>
      </c>
      <c r="M77" s="405" t="s">
        <v>443</v>
      </c>
      <c r="N77" s="405" t="s">
        <v>35</v>
      </c>
      <c r="O77" s="405" t="s">
        <v>443</v>
      </c>
      <c r="P77" s="405"/>
      <c r="Q77" s="405"/>
      <c r="R77" s="405"/>
      <c r="S77" s="405"/>
      <c r="T77" s="405"/>
      <c r="U77" s="405"/>
      <c r="V77" s="405"/>
      <c r="W77" s="405"/>
    </row>
    <row r="78" spans="1:23" s="381" customFormat="1" ht="60.75" customHeight="1" x14ac:dyDescent="0.25">
      <c r="A78" s="599" t="s">
        <v>775</v>
      </c>
      <c r="B78" s="408" t="s">
        <v>140</v>
      </c>
      <c r="C78" s="599"/>
      <c r="D78" s="413">
        <v>100226</v>
      </c>
      <c r="E78" s="631">
        <v>50</v>
      </c>
      <c r="F78" s="408" t="s">
        <v>604</v>
      </c>
      <c r="G78" s="441"/>
      <c r="H78" s="385" t="s">
        <v>590</v>
      </c>
      <c r="I78" s="441">
        <v>100</v>
      </c>
      <c r="J78" s="605" t="s">
        <v>648</v>
      </c>
      <c r="K78" s="449" t="s">
        <v>53</v>
      </c>
      <c r="L78" s="405" t="s">
        <v>443</v>
      </c>
      <c r="M78" s="405" t="s">
        <v>443</v>
      </c>
      <c r="N78" s="405" t="s">
        <v>4</v>
      </c>
      <c r="O78" s="405" t="s">
        <v>443</v>
      </c>
      <c r="P78" s="405"/>
      <c r="Q78" s="405"/>
      <c r="R78" s="405"/>
      <c r="S78" s="405"/>
      <c r="T78" s="405"/>
      <c r="U78" s="405"/>
      <c r="V78" s="405"/>
      <c r="W78" s="405"/>
    </row>
    <row r="79" spans="1:23" s="381" customFormat="1" ht="45" customHeight="1" x14ac:dyDescent="0.25">
      <c r="A79" s="408" t="s">
        <v>776</v>
      </c>
      <c r="B79" s="382" t="s">
        <v>777</v>
      </c>
      <c r="C79" s="408" t="s">
        <v>3315</v>
      </c>
      <c r="D79" s="711" t="s">
        <v>690</v>
      </c>
      <c r="E79" s="631">
        <v>65</v>
      </c>
      <c r="F79" s="408" t="s">
        <v>604</v>
      </c>
      <c r="G79" s="401">
        <v>41153</v>
      </c>
      <c r="H79" s="385" t="s">
        <v>590</v>
      </c>
      <c r="I79" s="386" t="s">
        <v>779</v>
      </c>
      <c r="J79" s="573" t="s">
        <v>606</v>
      </c>
      <c r="K79" s="524" t="s">
        <v>20</v>
      </c>
      <c r="L79" s="405" t="s">
        <v>443</v>
      </c>
      <c r="M79" s="405" t="s">
        <v>35</v>
      </c>
      <c r="N79" s="405" t="s">
        <v>443</v>
      </c>
      <c r="O79" s="405" t="s">
        <v>443</v>
      </c>
      <c r="P79" s="405"/>
      <c r="Q79" s="405"/>
      <c r="R79" s="405"/>
      <c r="S79" s="405"/>
      <c r="T79" s="405"/>
      <c r="U79" s="405"/>
      <c r="V79" s="405"/>
      <c r="W79" s="405"/>
    </row>
    <row r="80" spans="1:23" s="381" customFormat="1" ht="45" customHeight="1" x14ac:dyDescent="0.25">
      <c r="A80" s="382" t="s">
        <v>780</v>
      </c>
      <c r="B80" s="382" t="s">
        <v>662</v>
      </c>
      <c r="C80" s="602"/>
      <c r="D80" s="711" t="s">
        <v>690</v>
      </c>
      <c r="E80" s="631">
        <v>55</v>
      </c>
      <c r="F80" s="408" t="s">
        <v>604</v>
      </c>
      <c r="G80" s="401">
        <v>45539</v>
      </c>
      <c r="H80" s="663" t="s">
        <v>66</v>
      </c>
      <c r="I80" s="386" t="s">
        <v>781</v>
      </c>
      <c r="J80" s="573" t="s">
        <v>690</v>
      </c>
      <c r="K80" s="449" t="s">
        <v>100</v>
      </c>
      <c r="L80" s="379" t="s">
        <v>690</v>
      </c>
      <c r="M80" s="379" t="s">
        <v>690</v>
      </c>
      <c r="N80" s="379" t="s">
        <v>690</v>
      </c>
      <c r="O80" s="379" t="s">
        <v>690</v>
      </c>
      <c r="P80" s="379" t="s">
        <v>690</v>
      </c>
      <c r="Q80" s="379" t="s">
        <v>690</v>
      </c>
      <c r="R80" s="379" t="s">
        <v>690</v>
      </c>
      <c r="S80" s="379" t="s">
        <v>690</v>
      </c>
      <c r="T80" s="379" t="s">
        <v>690</v>
      </c>
      <c r="U80" s="379" t="s">
        <v>690</v>
      </c>
      <c r="V80" s="379" t="s">
        <v>690</v>
      </c>
      <c r="W80" s="379" t="s">
        <v>690</v>
      </c>
    </row>
    <row r="81" spans="1:23" ht="45" customHeight="1" x14ac:dyDescent="0.25">
      <c r="A81" s="599" t="s">
        <v>782</v>
      </c>
      <c r="B81" s="382" t="s">
        <v>598</v>
      </c>
      <c r="C81" s="524"/>
      <c r="D81" s="711">
        <v>100410</v>
      </c>
      <c r="E81" s="631">
        <v>70</v>
      </c>
      <c r="F81" s="408" t="s">
        <v>604</v>
      </c>
      <c r="G81" s="401">
        <v>45170</v>
      </c>
      <c r="H81" s="385" t="s">
        <v>590</v>
      </c>
      <c r="I81" s="441" t="s">
        <v>783</v>
      </c>
      <c r="J81" s="573" t="s">
        <v>645</v>
      </c>
      <c r="K81" s="449" t="s">
        <v>69</v>
      </c>
      <c r="L81" s="405" t="s">
        <v>443</v>
      </c>
      <c r="M81" s="405" t="s">
        <v>443</v>
      </c>
      <c r="N81" s="405" t="s">
        <v>443</v>
      </c>
      <c r="O81" s="405" t="s">
        <v>443</v>
      </c>
      <c r="P81" s="405"/>
      <c r="Q81" s="405"/>
      <c r="R81" s="405"/>
      <c r="S81" s="405"/>
      <c r="T81" s="405"/>
      <c r="U81" s="405"/>
      <c r="V81" s="405"/>
      <c r="W81" s="405"/>
    </row>
    <row r="82" spans="1:23" ht="45" customHeight="1" x14ac:dyDescent="0.25">
      <c r="A82" s="382" t="s">
        <v>784</v>
      </c>
      <c r="B82" s="382" t="s">
        <v>785</v>
      </c>
      <c r="C82" s="408"/>
      <c r="D82" s="711" t="s">
        <v>690</v>
      </c>
      <c r="E82" s="631">
        <v>55</v>
      </c>
      <c r="F82" s="408" t="s">
        <v>604</v>
      </c>
      <c r="G82" s="401">
        <v>41791</v>
      </c>
      <c r="H82" s="385" t="s">
        <v>590</v>
      </c>
      <c r="I82" s="386" t="s">
        <v>300</v>
      </c>
      <c r="J82" s="573" t="s">
        <v>606</v>
      </c>
      <c r="K82" s="449" t="s">
        <v>20</v>
      </c>
      <c r="L82" s="405" t="s">
        <v>443</v>
      </c>
      <c r="M82" s="405" t="s">
        <v>443</v>
      </c>
      <c r="N82" s="405" t="s">
        <v>443</v>
      </c>
      <c r="O82" s="405" t="s">
        <v>4</v>
      </c>
      <c r="P82" s="405"/>
      <c r="Q82" s="405"/>
      <c r="R82" s="405"/>
      <c r="S82" s="405"/>
      <c r="T82" s="405"/>
      <c r="U82" s="405"/>
      <c r="V82" s="405"/>
      <c r="W82" s="405"/>
    </row>
    <row r="83" spans="1:23" ht="45" customHeight="1" x14ac:dyDescent="0.25">
      <c r="A83" s="599" t="s">
        <v>786</v>
      </c>
      <c r="B83" s="408" t="s">
        <v>712</v>
      </c>
      <c r="C83" s="599"/>
      <c r="D83" s="413">
        <v>100080</v>
      </c>
      <c r="E83" s="632">
        <v>65</v>
      </c>
      <c r="F83" s="408" t="s">
        <v>604</v>
      </c>
      <c r="G83" s="401">
        <v>45527</v>
      </c>
      <c r="H83" s="385" t="s">
        <v>590</v>
      </c>
      <c r="I83" s="441" t="s">
        <v>787</v>
      </c>
      <c r="J83" s="573" t="s">
        <v>645</v>
      </c>
      <c r="K83" s="449" t="s">
        <v>50</v>
      </c>
      <c r="L83" s="405" t="s">
        <v>443</v>
      </c>
      <c r="M83" s="405" t="s">
        <v>443</v>
      </c>
      <c r="N83" s="405" t="s">
        <v>443</v>
      </c>
      <c r="O83" s="420" t="s">
        <v>35</v>
      </c>
      <c r="P83" s="405"/>
      <c r="Q83" s="405"/>
      <c r="R83" s="405"/>
      <c r="S83" s="405"/>
      <c r="T83" s="405"/>
      <c r="U83" s="405"/>
      <c r="V83" s="405"/>
      <c r="W83" s="405"/>
    </row>
    <row r="84" spans="1:23" ht="45" customHeight="1" x14ac:dyDescent="0.25">
      <c r="A84" s="382" t="s">
        <v>3351</v>
      </c>
      <c r="B84" s="382" t="s">
        <v>1026</v>
      </c>
      <c r="C84" s="408"/>
      <c r="D84" s="711">
        <v>100752</v>
      </c>
      <c r="E84" s="631">
        <v>65</v>
      </c>
      <c r="F84" s="408" t="s">
        <v>604</v>
      </c>
      <c r="G84" s="401">
        <v>46168</v>
      </c>
      <c r="H84" s="385" t="s">
        <v>590</v>
      </c>
      <c r="I84" s="386" t="s">
        <v>3369</v>
      </c>
      <c r="J84" s="573" t="s">
        <v>663</v>
      </c>
      <c r="K84" s="449" t="s">
        <v>53</v>
      </c>
      <c r="L84" s="405" t="s">
        <v>690</v>
      </c>
      <c r="M84" s="405" t="s">
        <v>690</v>
      </c>
      <c r="N84" s="405" t="s">
        <v>690</v>
      </c>
      <c r="O84" s="405" t="s">
        <v>690</v>
      </c>
      <c r="P84" s="405"/>
      <c r="Q84" s="405"/>
      <c r="R84" s="405"/>
      <c r="S84" s="405"/>
      <c r="T84" s="405"/>
      <c r="U84" s="405"/>
      <c r="V84" s="405"/>
      <c r="W84" s="405"/>
    </row>
    <row r="85" spans="1:23" ht="45" customHeight="1" x14ac:dyDescent="0.25">
      <c r="A85" s="382" t="s">
        <v>788</v>
      </c>
      <c r="B85" s="382" t="s">
        <v>662</v>
      </c>
      <c r="C85" s="636"/>
      <c r="D85" s="711">
        <v>100791</v>
      </c>
      <c r="E85" s="631">
        <v>50</v>
      </c>
      <c r="F85" s="408" t="s">
        <v>604</v>
      </c>
      <c r="G85" s="401">
        <v>44949</v>
      </c>
      <c r="H85" s="385" t="s">
        <v>590</v>
      </c>
      <c r="I85" s="386">
        <v>162</v>
      </c>
      <c r="J85" s="573" t="s">
        <v>645</v>
      </c>
      <c r="K85" s="449" t="s">
        <v>100</v>
      </c>
      <c r="L85" s="405" t="s">
        <v>443</v>
      </c>
      <c r="M85" s="405" t="s">
        <v>443</v>
      </c>
      <c r="N85" s="405" t="s">
        <v>443</v>
      </c>
      <c r="O85" s="405" t="s">
        <v>443</v>
      </c>
      <c r="P85" s="405"/>
      <c r="Q85" s="405"/>
      <c r="R85" s="405"/>
      <c r="S85" s="405"/>
      <c r="T85" s="405"/>
      <c r="U85" s="405"/>
      <c r="V85" s="405"/>
      <c r="W85" s="405"/>
    </row>
    <row r="86" spans="1:23" s="381" customFormat="1" ht="45" customHeight="1" x14ac:dyDescent="0.25">
      <c r="A86" s="382" t="s">
        <v>789</v>
      </c>
      <c r="B86" s="382" t="s">
        <v>790</v>
      </c>
      <c r="C86" s="408"/>
      <c r="D86" s="711">
        <v>100304</v>
      </c>
      <c r="E86" s="631">
        <v>55</v>
      </c>
      <c r="F86" s="408" t="s">
        <v>589</v>
      </c>
      <c r="G86" s="384"/>
      <c r="H86" s="385" t="s">
        <v>590</v>
      </c>
      <c r="I86" s="386" t="s">
        <v>503</v>
      </c>
      <c r="J86" s="573" t="s">
        <v>592</v>
      </c>
      <c r="K86" s="449" t="s">
        <v>614</v>
      </c>
      <c r="L86" s="405" t="s">
        <v>443</v>
      </c>
      <c r="M86" s="405" t="s">
        <v>443</v>
      </c>
      <c r="N86" s="405" t="s">
        <v>443</v>
      </c>
      <c r="O86" s="405" t="s">
        <v>443</v>
      </c>
      <c r="P86" s="405"/>
      <c r="Q86" s="405"/>
      <c r="R86" s="405"/>
      <c r="S86" s="405"/>
      <c r="T86" s="405"/>
      <c r="U86" s="405"/>
      <c r="V86" s="405"/>
      <c r="W86" s="405"/>
    </row>
    <row r="87" spans="1:23" s="381" customFormat="1" ht="45" customHeight="1" x14ac:dyDescent="0.25">
      <c r="A87" s="382" t="s">
        <v>791</v>
      </c>
      <c r="B87" s="382" t="s">
        <v>792</v>
      </c>
      <c r="C87" s="602"/>
      <c r="D87" s="711">
        <v>100964</v>
      </c>
      <c r="E87" s="631">
        <v>75</v>
      </c>
      <c r="F87" s="408" t="s">
        <v>604</v>
      </c>
      <c r="G87" s="401">
        <v>45863</v>
      </c>
      <c r="H87" s="385" t="s">
        <v>590</v>
      </c>
      <c r="I87" s="386" t="s">
        <v>794</v>
      </c>
      <c r="J87" s="573" t="s">
        <v>634</v>
      </c>
      <c r="K87" s="449" t="s">
        <v>610</v>
      </c>
      <c r="L87" s="405" t="s">
        <v>443</v>
      </c>
      <c r="M87" s="405" t="s">
        <v>443</v>
      </c>
      <c r="N87" s="405" t="s">
        <v>443</v>
      </c>
      <c r="O87" s="405" t="s">
        <v>443</v>
      </c>
      <c r="P87" s="405"/>
      <c r="Q87" s="405"/>
      <c r="R87" s="405"/>
      <c r="S87" s="405"/>
      <c r="T87" s="405"/>
      <c r="U87" s="405"/>
      <c r="V87" s="405"/>
      <c r="W87" s="749"/>
    </row>
    <row r="88" spans="1:23" ht="45" customHeight="1" x14ac:dyDescent="0.25">
      <c r="A88" s="382" t="s">
        <v>795</v>
      </c>
      <c r="B88" s="382" t="s">
        <v>796</v>
      </c>
      <c r="C88" s="636"/>
      <c r="D88" s="711">
        <v>100095</v>
      </c>
      <c r="E88" s="631">
        <v>50</v>
      </c>
      <c r="F88" s="408" t="s">
        <v>604</v>
      </c>
      <c r="G88" s="401">
        <v>44949</v>
      </c>
      <c r="H88" s="385" t="s">
        <v>590</v>
      </c>
      <c r="I88" s="386">
        <v>322</v>
      </c>
      <c r="J88" s="573" t="s">
        <v>667</v>
      </c>
      <c r="K88" s="606" t="s">
        <v>622</v>
      </c>
      <c r="L88" s="405" t="s">
        <v>443</v>
      </c>
      <c r="M88" s="405" t="s">
        <v>443</v>
      </c>
      <c r="N88" s="405" t="s">
        <v>443</v>
      </c>
      <c r="O88" s="405" t="s">
        <v>443</v>
      </c>
      <c r="P88" s="405"/>
      <c r="Q88" s="405"/>
      <c r="R88" s="405"/>
      <c r="S88" s="405"/>
      <c r="T88" s="405"/>
      <c r="U88" s="405"/>
      <c r="V88" s="405"/>
      <c r="W88" s="405"/>
    </row>
    <row r="89" spans="1:23" ht="45" customHeight="1" x14ac:dyDescent="0.25">
      <c r="A89" s="382" t="s">
        <v>797</v>
      </c>
      <c r="B89" s="382" t="s">
        <v>662</v>
      </c>
      <c r="C89" s="636"/>
      <c r="D89" s="711">
        <v>100134</v>
      </c>
      <c r="E89" s="631">
        <v>60</v>
      </c>
      <c r="F89" s="408" t="s">
        <v>604</v>
      </c>
      <c r="G89" s="401">
        <v>45448</v>
      </c>
      <c r="H89" s="385" t="s">
        <v>590</v>
      </c>
      <c r="I89" s="386" t="s">
        <v>798</v>
      </c>
      <c r="J89" s="605" t="s">
        <v>648</v>
      </c>
      <c r="K89" s="449" t="s">
        <v>100</v>
      </c>
      <c r="L89" s="405" t="s">
        <v>443</v>
      </c>
      <c r="M89" s="405" t="s">
        <v>443</v>
      </c>
      <c r="N89" s="405" t="s">
        <v>443</v>
      </c>
      <c r="O89" s="405" t="s">
        <v>443</v>
      </c>
      <c r="P89" s="405"/>
      <c r="Q89" s="405"/>
      <c r="R89" s="405"/>
      <c r="S89" s="405"/>
      <c r="T89" s="405"/>
      <c r="U89" s="405"/>
      <c r="V89" s="405"/>
      <c r="W89" s="405"/>
    </row>
    <row r="90" spans="1:23" ht="45" customHeight="1" x14ac:dyDescent="0.25">
      <c r="A90" s="599" t="s">
        <v>799</v>
      </c>
      <c r="B90" s="408" t="s">
        <v>800</v>
      </c>
      <c r="C90" s="599"/>
      <c r="D90" s="413">
        <v>100452</v>
      </c>
      <c r="E90" s="632">
        <v>65</v>
      </c>
      <c r="F90" s="408" t="s">
        <v>604</v>
      </c>
      <c r="G90" s="441"/>
      <c r="H90" s="385" t="s">
        <v>590</v>
      </c>
      <c r="I90" s="441">
        <v>406</v>
      </c>
      <c r="J90" s="573" t="s">
        <v>634</v>
      </c>
      <c r="K90" s="449" t="s">
        <v>146</v>
      </c>
      <c r="L90" s="405" t="s">
        <v>4</v>
      </c>
      <c r="M90" s="405" t="s">
        <v>443</v>
      </c>
      <c r="N90" s="405" t="s">
        <v>443</v>
      </c>
      <c r="O90" s="405" t="s">
        <v>443</v>
      </c>
      <c r="P90" s="405"/>
      <c r="Q90" s="405"/>
      <c r="R90" s="405"/>
      <c r="S90" s="405"/>
      <c r="T90" s="405"/>
      <c r="U90" s="405"/>
      <c r="V90" s="405"/>
      <c r="W90" s="405"/>
    </row>
    <row r="91" spans="1:23" s="381" customFormat="1" ht="45" customHeight="1" x14ac:dyDescent="0.25">
      <c r="A91" s="599" t="s">
        <v>801</v>
      </c>
      <c r="B91" s="408" t="s">
        <v>140</v>
      </c>
      <c r="C91" s="599"/>
      <c r="D91" s="413">
        <v>100259</v>
      </c>
      <c r="E91" s="631">
        <v>50</v>
      </c>
      <c r="F91" s="408" t="s">
        <v>604</v>
      </c>
      <c r="G91" s="441"/>
      <c r="H91" s="411" t="s">
        <v>590</v>
      </c>
      <c r="I91" s="441">
        <v>346</v>
      </c>
      <c r="J91" s="605" t="s">
        <v>648</v>
      </c>
      <c r="K91" s="449" t="s">
        <v>622</v>
      </c>
      <c r="L91" s="405" t="s">
        <v>443</v>
      </c>
      <c r="M91" s="405" t="s">
        <v>443</v>
      </c>
      <c r="N91" s="405" t="s">
        <v>443</v>
      </c>
      <c r="O91" s="405" t="s">
        <v>443</v>
      </c>
      <c r="P91" s="405"/>
      <c r="Q91" s="405"/>
      <c r="R91" s="405"/>
      <c r="S91" s="405"/>
      <c r="T91" s="405"/>
      <c r="U91" s="405"/>
      <c r="V91" s="405"/>
      <c r="W91" s="405"/>
    </row>
    <row r="92" spans="1:23" s="381" customFormat="1" ht="45" customHeight="1" x14ac:dyDescent="0.25">
      <c r="A92" s="382" t="s">
        <v>802</v>
      </c>
      <c r="B92" s="382" t="s">
        <v>598</v>
      </c>
      <c r="C92" s="409"/>
      <c r="D92" s="711">
        <v>100443</v>
      </c>
      <c r="E92" s="631">
        <v>65</v>
      </c>
      <c r="F92" s="408" t="s">
        <v>604</v>
      </c>
      <c r="G92" s="401">
        <v>45620</v>
      </c>
      <c r="H92" s="385" t="s">
        <v>590</v>
      </c>
      <c r="I92" s="386" t="s">
        <v>803</v>
      </c>
      <c r="J92" s="573" t="s">
        <v>596</v>
      </c>
      <c r="K92" s="608" t="s">
        <v>146</v>
      </c>
      <c r="L92" s="405" t="s">
        <v>4</v>
      </c>
      <c r="M92" s="405" t="s">
        <v>443</v>
      </c>
      <c r="N92" s="405" t="s">
        <v>443</v>
      </c>
      <c r="O92" s="405" t="s">
        <v>443</v>
      </c>
      <c r="P92" s="405"/>
      <c r="Q92" s="405"/>
      <c r="R92" s="405"/>
      <c r="S92" s="405"/>
      <c r="T92" s="405"/>
      <c r="U92" s="405"/>
      <c r="V92" s="405"/>
      <c r="W92" s="749"/>
    </row>
    <row r="93" spans="1:23" s="381" customFormat="1" ht="45" customHeight="1" x14ac:dyDescent="0.25">
      <c r="A93" s="599" t="s">
        <v>804</v>
      </c>
      <c r="B93" s="408" t="s">
        <v>805</v>
      </c>
      <c r="C93" s="636" t="s">
        <v>3374</v>
      </c>
      <c r="D93" s="711">
        <v>100364</v>
      </c>
      <c r="E93" s="631">
        <v>50</v>
      </c>
      <c r="F93" s="408" t="s">
        <v>604</v>
      </c>
      <c r="G93" s="441"/>
      <c r="H93" s="385" t="s">
        <v>590</v>
      </c>
      <c r="I93" s="441">
        <v>164</v>
      </c>
      <c r="J93" s="605" t="s">
        <v>648</v>
      </c>
      <c r="K93" s="449" t="s">
        <v>53</v>
      </c>
      <c r="L93" s="405" t="s">
        <v>443</v>
      </c>
      <c r="M93" s="405" t="s">
        <v>443</v>
      </c>
      <c r="N93" s="405" t="s">
        <v>4</v>
      </c>
      <c r="O93" s="405" t="s">
        <v>443</v>
      </c>
      <c r="P93" s="405"/>
      <c r="Q93" s="405"/>
      <c r="R93" s="405"/>
      <c r="S93" s="405"/>
      <c r="T93" s="405"/>
      <c r="U93" s="405"/>
      <c r="V93" s="405"/>
      <c r="W93" s="405"/>
    </row>
    <row r="94" spans="1:23" s="381" customFormat="1" ht="45" customHeight="1" x14ac:dyDescent="0.25">
      <c r="A94" s="382" t="s">
        <v>806</v>
      </c>
      <c r="B94" s="382" t="s">
        <v>807</v>
      </c>
      <c r="C94" s="668"/>
      <c r="D94" s="711">
        <v>100094</v>
      </c>
      <c r="E94" s="631">
        <v>55</v>
      </c>
      <c r="F94" s="408" t="s">
        <v>604</v>
      </c>
      <c r="G94" s="401">
        <v>42005</v>
      </c>
      <c r="H94" s="385" t="s">
        <v>590</v>
      </c>
      <c r="I94" s="386" t="s">
        <v>808</v>
      </c>
      <c r="J94" s="605" t="s">
        <v>648</v>
      </c>
      <c r="K94" s="449" t="s">
        <v>50</v>
      </c>
      <c r="L94" s="405" t="s">
        <v>443</v>
      </c>
      <c r="M94" s="405" t="s">
        <v>443</v>
      </c>
      <c r="N94" s="405" t="s">
        <v>443</v>
      </c>
      <c r="O94" s="405" t="s">
        <v>443</v>
      </c>
      <c r="P94" s="405"/>
      <c r="Q94" s="405"/>
      <c r="R94" s="405"/>
      <c r="S94" s="405"/>
      <c r="T94" s="405"/>
      <c r="U94" s="405"/>
      <c r="V94" s="405"/>
      <c r="W94" s="405"/>
    </row>
    <row r="95" spans="1:23" s="381" customFormat="1" ht="45" customHeight="1" x14ac:dyDescent="0.25">
      <c r="A95" s="599" t="s">
        <v>809</v>
      </c>
      <c r="B95" s="408" t="s">
        <v>810</v>
      </c>
      <c r="C95" s="599"/>
      <c r="D95" s="413">
        <v>100463</v>
      </c>
      <c r="E95" s="631">
        <v>50</v>
      </c>
      <c r="F95" s="408" t="s">
        <v>604</v>
      </c>
      <c r="G95" s="441"/>
      <c r="H95" s="385" t="s">
        <v>590</v>
      </c>
      <c r="I95" s="441">
        <v>340</v>
      </c>
      <c r="J95" s="605" t="s">
        <v>634</v>
      </c>
      <c r="K95" s="449" t="s">
        <v>614</v>
      </c>
      <c r="L95" s="405" t="s">
        <v>443</v>
      </c>
      <c r="M95" s="462" t="s">
        <v>4</v>
      </c>
      <c r="N95" s="405" t="s">
        <v>443</v>
      </c>
      <c r="O95" s="405" t="s">
        <v>443</v>
      </c>
      <c r="P95" s="405"/>
      <c r="Q95" s="405"/>
      <c r="R95" s="405"/>
      <c r="S95" s="405"/>
      <c r="T95" s="405"/>
      <c r="U95" s="405"/>
      <c r="V95" s="405"/>
      <c r="W95" s="405"/>
    </row>
    <row r="96" spans="1:23" s="381" customFormat="1" ht="45" customHeight="1" x14ac:dyDescent="0.25">
      <c r="A96" s="408" t="s">
        <v>811</v>
      </c>
      <c r="B96" s="382" t="s">
        <v>107</v>
      </c>
      <c r="C96" s="408"/>
      <c r="D96" s="711">
        <v>100160</v>
      </c>
      <c r="E96" s="631">
        <v>55</v>
      </c>
      <c r="F96" s="408" t="s">
        <v>604</v>
      </c>
      <c r="G96" s="384"/>
      <c r="H96" s="385" t="s">
        <v>590</v>
      </c>
      <c r="I96" s="386" t="s">
        <v>812</v>
      </c>
      <c r="J96" s="573" t="s">
        <v>645</v>
      </c>
      <c r="K96" s="449" t="s">
        <v>622</v>
      </c>
      <c r="L96" s="405" t="s">
        <v>443</v>
      </c>
      <c r="M96" s="405" t="s">
        <v>443</v>
      </c>
      <c r="N96" s="405" t="s">
        <v>443</v>
      </c>
      <c r="O96" s="405" t="s">
        <v>443</v>
      </c>
      <c r="P96" s="405"/>
      <c r="Q96" s="405"/>
      <c r="R96" s="405"/>
      <c r="S96" s="405"/>
      <c r="T96" s="405"/>
      <c r="U96" s="405"/>
      <c r="V96" s="405"/>
      <c r="W96" s="405"/>
    </row>
    <row r="97" spans="1:23" s="381" customFormat="1" ht="45" customHeight="1" x14ac:dyDescent="0.25">
      <c r="A97" s="408" t="s">
        <v>813</v>
      </c>
      <c r="B97" s="382" t="s">
        <v>662</v>
      </c>
      <c r="C97" s="636"/>
      <c r="D97" s="711">
        <v>100290</v>
      </c>
      <c r="E97" s="631">
        <v>50</v>
      </c>
      <c r="F97" s="408" t="s">
        <v>594</v>
      </c>
      <c r="G97" s="401">
        <v>44949</v>
      </c>
      <c r="H97" s="385" t="s">
        <v>590</v>
      </c>
      <c r="I97" s="386">
        <v>368</v>
      </c>
      <c r="J97" s="573" t="s">
        <v>596</v>
      </c>
      <c r="K97" s="449" t="s">
        <v>20</v>
      </c>
      <c r="L97" s="405" t="s">
        <v>443</v>
      </c>
      <c r="M97" s="405" t="s">
        <v>443</v>
      </c>
      <c r="N97" s="405" t="s">
        <v>443</v>
      </c>
      <c r="O97" s="462" t="s">
        <v>443</v>
      </c>
      <c r="P97" s="462" t="s">
        <v>4</v>
      </c>
      <c r="Q97" s="405"/>
      <c r="R97" s="405"/>
      <c r="S97" s="405"/>
      <c r="T97" s="405"/>
      <c r="U97" s="405"/>
      <c r="V97" s="405"/>
      <c r="W97" s="405"/>
    </row>
    <row r="98" spans="1:23" s="381" customFormat="1" ht="45" customHeight="1" x14ac:dyDescent="0.25">
      <c r="A98" s="382" t="s">
        <v>814</v>
      </c>
      <c r="B98" s="382" t="s">
        <v>662</v>
      </c>
      <c r="C98" s="636"/>
      <c r="D98" s="711">
        <v>100656</v>
      </c>
      <c r="E98" s="631">
        <v>50</v>
      </c>
      <c r="F98" s="408" t="s">
        <v>815</v>
      </c>
      <c r="G98" s="401">
        <v>44949</v>
      </c>
      <c r="H98" s="385" t="s">
        <v>590</v>
      </c>
      <c r="I98" s="386">
        <v>108</v>
      </c>
      <c r="J98" s="573" t="s">
        <v>737</v>
      </c>
      <c r="K98" s="524" t="s">
        <v>50</v>
      </c>
      <c r="L98" s="405" t="s">
        <v>443</v>
      </c>
      <c r="M98" s="405" t="s">
        <v>443</v>
      </c>
      <c r="N98" s="405" t="s">
        <v>35</v>
      </c>
      <c r="O98" s="405" t="s">
        <v>443</v>
      </c>
      <c r="P98" s="405"/>
      <c r="Q98" s="405"/>
      <c r="R98" s="405"/>
      <c r="S98" s="405"/>
      <c r="T98" s="405"/>
      <c r="U98" s="405"/>
      <c r="V98" s="405"/>
      <c r="W98" s="405"/>
    </row>
    <row r="99" spans="1:23" s="381" customFormat="1" ht="45" customHeight="1" x14ac:dyDescent="0.25">
      <c r="A99" s="382" t="s">
        <v>816</v>
      </c>
      <c r="B99" s="382" t="s">
        <v>212</v>
      </c>
      <c r="C99" s="408"/>
      <c r="D99" s="711">
        <v>100395</v>
      </c>
      <c r="E99" s="631">
        <v>50</v>
      </c>
      <c r="F99" s="408" t="s">
        <v>604</v>
      </c>
      <c r="G99" s="401"/>
      <c r="H99" s="385" t="s">
        <v>590</v>
      </c>
      <c r="I99" s="386">
        <v>366</v>
      </c>
      <c r="J99" s="573" t="s">
        <v>656</v>
      </c>
      <c r="K99" s="449" t="s">
        <v>25</v>
      </c>
      <c r="L99" s="405" t="s">
        <v>443</v>
      </c>
      <c r="M99" s="405" t="s">
        <v>443</v>
      </c>
      <c r="N99" s="405" t="s">
        <v>35</v>
      </c>
      <c r="O99" s="405" t="s">
        <v>443</v>
      </c>
      <c r="P99" s="405" t="s">
        <v>4</v>
      </c>
      <c r="Q99" s="405"/>
      <c r="R99" s="405"/>
      <c r="S99" s="405"/>
      <c r="T99" s="405"/>
      <c r="U99" s="462"/>
      <c r="V99" s="405"/>
      <c r="W99" s="405"/>
    </row>
    <row r="100" spans="1:23" s="381" customFormat="1" ht="45" customHeight="1" x14ac:dyDescent="0.25">
      <c r="A100" s="382" t="s">
        <v>817</v>
      </c>
      <c r="B100" s="382" t="s">
        <v>818</v>
      </c>
      <c r="C100" s="409"/>
      <c r="D100" s="711">
        <v>100479</v>
      </c>
      <c r="E100" s="631">
        <v>65</v>
      </c>
      <c r="F100" s="408" t="s">
        <v>594</v>
      </c>
      <c r="G100" s="401">
        <v>45253</v>
      </c>
      <c r="H100" s="385" t="s">
        <v>590</v>
      </c>
      <c r="I100" s="386" t="s">
        <v>819</v>
      </c>
      <c r="J100" s="573" t="s">
        <v>764</v>
      </c>
      <c r="K100" s="449" t="s">
        <v>622</v>
      </c>
      <c r="L100" s="405" t="s">
        <v>443</v>
      </c>
      <c r="M100" s="405" t="s">
        <v>443</v>
      </c>
      <c r="N100" s="405" t="s">
        <v>443</v>
      </c>
      <c r="O100" s="405" t="s">
        <v>443</v>
      </c>
      <c r="P100" s="462"/>
      <c r="Q100" s="405"/>
      <c r="R100" s="405"/>
      <c r="S100" s="405"/>
      <c r="T100" s="405"/>
      <c r="U100" s="405"/>
      <c r="V100" s="405"/>
      <c r="W100" s="405"/>
    </row>
    <row r="101" spans="1:23" ht="45" customHeight="1" x14ac:dyDescent="0.25">
      <c r="A101" s="371" t="s">
        <v>3361</v>
      </c>
      <c r="B101" s="382" t="s">
        <v>3362</v>
      </c>
      <c r="C101" s="408"/>
      <c r="D101" s="711">
        <v>100393</v>
      </c>
      <c r="E101" s="631">
        <v>75</v>
      </c>
      <c r="F101" s="408" t="s">
        <v>604</v>
      </c>
      <c r="G101" s="401">
        <v>46138</v>
      </c>
      <c r="H101" s="375" t="s">
        <v>590</v>
      </c>
      <c r="I101" s="376" t="s">
        <v>3372</v>
      </c>
      <c r="J101" s="573" t="s">
        <v>663</v>
      </c>
      <c r="K101" s="449" t="s">
        <v>635</v>
      </c>
      <c r="L101" s="405" t="s">
        <v>690</v>
      </c>
      <c r="M101" s="405" t="s">
        <v>690</v>
      </c>
      <c r="N101" s="405" t="s">
        <v>690</v>
      </c>
      <c r="O101" s="405" t="s">
        <v>443</v>
      </c>
      <c r="P101" s="405"/>
      <c r="Q101" s="405"/>
      <c r="R101" s="405"/>
      <c r="S101" s="405"/>
      <c r="T101" s="405"/>
      <c r="U101" s="405"/>
      <c r="V101" s="405"/>
      <c r="W101" s="405"/>
    </row>
    <row r="102" spans="1:23" ht="45" customHeight="1" x14ac:dyDescent="0.25">
      <c r="A102" s="599" t="s">
        <v>820</v>
      </c>
      <c r="B102" s="408" t="s">
        <v>662</v>
      </c>
      <c r="C102" s="599"/>
      <c r="D102" s="413">
        <v>100571</v>
      </c>
      <c r="E102" s="631">
        <v>50</v>
      </c>
      <c r="F102" s="408" t="s">
        <v>604</v>
      </c>
      <c r="G102" s="441"/>
      <c r="H102" s="385" t="s">
        <v>590</v>
      </c>
      <c r="I102" s="441">
        <v>404</v>
      </c>
      <c r="J102" s="605" t="s">
        <v>634</v>
      </c>
      <c r="K102" s="606" t="s">
        <v>50</v>
      </c>
      <c r="L102" s="405" t="s">
        <v>443</v>
      </c>
      <c r="M102" s="405" t="s">
        <v>443</v>
      </c>
      <c r="N102" s="405" t="s">
        <v>443</v>
      </c>
      <c r="O102" s="405" t="s">
        <v>443</v>
      </c>
      <c r="P102" s="462" t="s">
        <v>4</v>
      </c>
      <c r="Q102" s="462"/>
      <c r="R102" s="405"/>
      <c r="S102" s="405"/>
      <c r="T102" s="405"/>
      <c r="U102" s="405"/>
      <c r="V102" s="405"/>
      <c r="W102" s="405"/>
    </row>
    <row r="103" spans="1:23" s="381" customFormat="1" ht="45" customHeight="1" x14ac:dyDescent="0.25">
      <c r="A103" s="382" t="s">
        <v>821</v>
      </c>
      <c r="B103" s="382" t="s">
        <v>662</v>
      </c>
      <c r="C103" s="636"/>
      <c r="D103" s="711">
        <v>100303</v>
      </c>
      <c r="E103" s="631">
        <v>50</v>
      </c>
      <c r="F103" s="408" t="s">
        <v>604</v>
      </c>
      <c r="G103" s="401">
        <v>44949</v>
      </c>
      <c r="H103" s="385" t="s">
        <v>590</v>
      </c>
      <c r="I103" s="386">
        <v>386</v>
      </c>
      <c r="J103" s="573" t="s">
        <v>645</v>
      </c>
      <c r="K103" s="449" t="s">
        <v>25</v>
      </c>
      <c r="L103" s="405" t="s">
        <v>443</v>
      </c>
      <c r="M103" s="405" t="s">
        <v>443</v>
      </c>
      <c r="N103" s="405" t="s">
        <v>443</v>
      </c>
      <c r="O103" s="405" t="s">
        <v>443</v>
      </c>
      <c r="P103" s="405" t="s">
        <v>4</v>
      </c>
      <c r="Q103" s="405"/>
      <c r="R103" s="405"/>
      <c r="S103" s="405"/>
      <c r="T103" s="405"/>
      <c r="U103" s="405"/>
      <c r="V103" s="405"/>
      <c r="W103" s="405"/>
    </row>
    <row r="104" spans="1:23" s="381" customFormat="1" ht="45" customHeight="1" x14ac:dyDescent="0.25">
      <c r="A104" s="382" t="s">
        <v>822</v>
      </c>
      <c r="B104" s="382" t="s">
        <v>662</v>
      </c>
      <c r="C104" s="636"/>
      <c r="D104" s="711">
        <v>100695</v>
      </c>
      <c r="E104" s="631">
        <v>50</v>
      </c>
      <c r="F104" s="408" t="s">
        <v>604</v>
      </c>
      <c r="G104" s="401">
        <v>44949</v>
      </c>
      <c r="H104" s="385" t="s">
        <v>590</v>
      </c>
      <c r="I104" s="386">
        <v>409</v>
      </c>
      <c r="J104" s="573" t="s">
        <v>737</v>
      </c>
      <c r="K104" s="449" t="s">
        <v>20</v>
      </c>
      <c r="L104" s="405" t="s">
        <v>443</v>
      </c>
      <c r="M104" s="405" t="s">
        <v>443</v>
      </c>
      <c r="N104" s="405" t="s">
        <v>35</v>
      </c>
      <c r="O104" s="405" t="s">
        <v>4</v>
      </c>
      <c r="P104" s="405"/>
      <c r="Q104" s="405"/>
      <c r="R104" s="405"/>
      <c r="S104" s="405"/>
      <c r="T104" s="405"/>
      <c r="U104" s="405"/>
      <c r="V104" s="405"/>
      <c r="W104" s="405"/>
    </row>
    <row r="105" spans="1:23" ht="45" customHeight="1" x14ac:dyDescent="0.25">
      <c r="A105" s="382" t="s">
        <v>823</v>
      </c>
      <c r="B105" s="382" t="s">
        <v>705</v>
      </c>
      <c r="C105" s="602"/>
      <c r="D105" s="711">
        <v>100078</v>
      </c>
      <c r="E105" s="631">
        <v>60</v>
      </c>
      <c r="F105" s="408" t="s">
        <v>594</v>
      </c>
      <c r="G105" s="401">
        <v>45078</v>
      </c>
      <c r="H105" s="385" t="s">
        <v>590</v>
      </c>
      <c r="I105" s="386" t="s">
        <v>824</v>
      </c>
      <c r="J105" s="573" t="s">
        <v>596</v>
      </c>
      <c r="K105" s="449" t="s">
        <v>53</v>
      </c>
      <c r="L105" s="405" t="s">
        <v>443</v>
      </c>
      <c r="M105" s="405" t="s">
        <v>443</v>
      </c>
      <c r="N105" s="405" t="s">
        <v>4</v>
      </c>
      <c r="O105" s="405" t="s">
        <v>443</v>
      </c>
      <c r="P105" s="405"/>
      <c r="Q105" s="405"/>
      <c r="R105" s="405"/>
      <c r="S105" s="405"/>
      <c r="T105" s="405"/>
      <c r="U105" s="405"/>
      <c r="V105" s="405"/>
      <c r="W105" s="405"/>
    </row>
    <row r="106" spans="1:23" ht="45" customHeight="1" x14ac:dyDescent="0.25">
      <c r="A106" s="408" t="s">
        <v>825</v>
      </c>
      <c r="B106" s="382" t="s">
        <v>826</v>
      </c>
      <c r="C106" s="408"/>
      <c r="D106" s="711" t="s">
        <v>690</v>
      </c>
      <c r="E106" s="631">
        <v>55</v>
      </c>
      <c r="F106" s="408" t="s">
        <v>604</v>
      </c>
      <c r="G106" s="401">
        <v>44287</v>
      </c>
      <c r="H106" s="385" t="s">
        <v>590</v>
      </c>
      <c r="I106" s="386" t="s">
        <v>921</v>
      </c>
      <c r="J106" s="573" t="s">
        <v>601</v>
      </c>
      <c r="K106" s="449" t="s">
        <v>53</v>
      </c>
      <c r="L106" s="405" t="s">
        <v>443</v>
      </c>
      <c r="M106" s="405" t="s">
        <v>443</v>
      </c>
      <c r="N106" s="405" t="s">
        <v>4</v>
      </c>
      <c r="O106" s="405" t="s">
        <v>443</v>
      </c>
      <c r="P106" s="405"/>
      <c r="Q106" s="405"/>
      <c r="R106" s="405"/>
      <c r="S106" s="405"/>
      <c r="T106" s="405"/>
      <c r="U106" s="405"/>
      <c r="V106" s="405"/>
      <c r="W106" s="405"/>
    </row>
    <row r="107" spans="1:23" ht="45" customHeight="1" x14ac:dyDescent="0.25">
      <c r="A107" s="408" t="s">
        <v>828</v>
      </c>
      <c r="B107" s="382" t="s">
        <v>99</v>
      </c>
      <c r="C107" s="408"/>
      <c r="D107" s="711">
        <v>100876</v>
      </c>
      <c r="E107" s="631">
        <v>55</v>
      </c>
      <c r="F107" s="408" t="s">
        <v>697</v>
      </c>
      <c r="G107" s="401">
        <v>44348</v>
      </c>
      <c r="H107" s="385" t="s">
        <v>590</v>
      </c>
      <c r="I107" s="386" t="s">
        <v>829</v>
      </c>
      <c r="J107" s="573" t="s">
        <v>698</v>
      </c>
      <c r="K107" s="449" t="s">
        <v>100</v>
      </c>
      <c r="L107" s="405" t="s">
        <v>443</v>
      </c>
      <c r="M107" s="405" t="s">
        <v>443</v>
      </c>
      <c r="N107" s="405" t="s">
        <v>443</v>
      </c>
      <c r="O107" s="405" t="s">
        <v>443</v>
      </c>
      <c r="P107" s="405"/>
      <c r="Q107" s="405"/>
      <c r="R107" s="405"/>
      <c r="S107" s="405"/>
      <c r="T107" s="405"/>
      <c r="U107" s="405"/>
      <c r="V107" s="405"/>
      <c r="W107" s="405"/>
    </row>
    <row r="108" spans="1:23" ht="45" customHeight="1" x14ac:dyDescent="0.25">
      <c r="A108" s="382" t="s">
        <v>3381</v>
      </c>
      <c r="B108" s="382" t="s">
        <v>996</v>
      </c>
      <c r="C108" s="409"/>
      <c r="D108" s="711" t="s">
        <v>690</v>
      </c>
      <c r="E108" s="631">
        <v>75</v>
      </c>
      <c r="F108" s="408" t="s">
        <v>604</v>
      </c>
      <c r="G108" s="401">
        <v>46168</v>
      </c>
      <c r="H108" s="532" t="s">
        <v>793</v>
      </c>
      <c r="I108" s="386" t="s">
        <v>690</v>
      </c>
      <c r="J108" s="573" t="s">
        <v>596</v>
      </c>
      <c r="K108" s="449" t="s">
        <v>614</v>
      </c>
      <c r="L108" s="405" t="s">
        <v>690</v>
      </c>
      <c r="M108" s="405" t="s">
        <v>690</v>
      </c>
      <c r="N108" s="405" t="s">
        <v>690</v>
      </c>
      <c r="O108" s="405" t="s">
        <v>690</v>
      </c>
      <c r="P108" s="405"/>
      <c r="Q108" s="405"/>
      <c r="R108" s="405"/>
      <c r="S108" s="405"/>
      <c r="T108" s="405"/>
      <c r="U108" s="405"/>
      <c r="V108" s="405"/>
      <c r="W108" s="405"/>
    </row>
    <row r="109" spans="1:23" ht="45" customHeight="1" x14ac:dyDescent="0.25">
      <c r="A109" s="382" t="s">
        <v>830</v>
      </c>
      <c r="B109" s="382" t="s">
        <v>831</v>
      </c>
      <c r="C109" s="408"/>
      <c r="D109" s="711">
        <v>100501</v>
      </c>
      <c r="E109" s="631">
        <v>55</v>
      </c>
      <c r="F109" s="408" t="s">
        <v>604</v>
      </c>
      <c r="G109" s="401"/>
      <c r="H109" s="385" t="s">
        <v>590</v>
      </c>
      <c r="I109" s="386" t="s">
        <v>832</v>
      </c>
      <c r="J109" s="573" t="s">
        <v>621</v>
      </c>
      <c r="K109" s="449" t="s">
        <v>622</v>
      </c>
      <c r="L109" s="405" t="s">
        <v>443</v>
      </c>
      <c r="M109" s="405" t="s">
        <v>443</v>
      </c>
      <c r="N109" s="405" t="s">
        <v>443</v>
      </c>
      <c r="O109" s="405" t="s">
        <v>443</v>
      </c>
      <c r="P109" s="405"/>
      <c r="Q109" s="405"/>
      <c r="R109" s="405"/>
      <c r="S109" s="405"/>
      <c r="T109" s="405"/>
      <c r="U109" s="405"/>
      <c r="V109" s="405"/>
      <c r="W109" s="405"/>
    </row>
    <row r="110" spans="1:23" s="381" customFormat="1" ht="45" customHeight="1" x14ac:dyDescent="0.25">
      <c r="A110" s="382" t="s">
        <v>833</v>
      </c>
      <c r="B110" s="382" t="s">
        <v>834</v>
      </c>
      <c r="C110" s="602"/>
      <c r="D110" s="711">
        <v>100978</v>
      </c>
      <c r="E110" s="631">
        <v>55</v>
      </c>
      <c r="F110" s="408" t="s">
        <v>604</v>
      </c>
      <c r="G110" s="401">
        <v>45894</v>
      </c>
      <c r="H110" s="385" t="s">
        <v>590</v>
      </c>
      <c r="I110" s="386" t="s">
        <v>3296</v>
      </c>
      <c r="J110" s="573" t="s">
        <v>764</v>
      </c>
      <c r="K110" s="449" t="s">
        <v>614</v>
      </c>
      <c r="L110" s="405" t="s">
        <v>443</v>
      </c>
      <c r="M110" s="405" t="s">
        <v>4</v>
      </c>
      <c r="N110" s="405" t="s">
        <v>443</v>
      </c>
      <c r="O110" s="405" t="s">
        <v>443</v>
      </c>
      <c r="P110" s="405"/>
      <c r="Q110" s="405"/>
      <c r="R110" s="405"/>
      <c r="S110" s="405"/>
      <c r="T110" s="405"/>
      <c r="U110" s="405"/>
      <c r="V110" s="405"/>
      <c r="W110" s="749"/>
    </row>
    <row r="111" spans="1:23" ht="45" customHeight="1" x14ac:dyDescent="0.25">
      <c r="A111" s="382" t="s">
        <v>835</v>
      </c>
      <c r="B111" s="382" t="s">
        <v>834</v>
      </c>
      <c r="C111" s="602"/>
      <c r="D111" s="711">
        <v>100978</v>
      </c>
      <c r="E111" s="631">
        <v>55</v>
      </c>
      <c r="F111" s="408" t="s">
        <v>604</v>
      </c>
      <c r="G111" s="401">
        <v>45894</v>
      </c>
      <c r="H111" s="385" t="s">
        <v>590</v>
      </c>
      <c r="I111" s="386" t="s">
        <v>3296</v>
      </c>
      <c r="J111" s="573" t="s">
        <v>764</v>
      </c>
      <c r="K111" s="449" t="s">
        <v>614</v>
      </c>
      <c r="L111" s="405" t="s">
        <v>443</v>
      </c>
      <c r="M111" s="405" t="s">
        <v>4</v>
      </c>
      <c r="N111" s="405" t="s">
        <v>443</v>
      </c>
      <c r="O111" s="405" t="s">
        <v>443</v>
      </c>
      <c r="P111" s="405"/>
      <c r="Q111" s="405"/>
      <c r="R111" s="405"/>
      <c r="S111" s="405"/>
      <c r="T111" s="405"/>
      <c r="U111" s="405"/>
      <c r="V111" s="405"/>
      <c r="W111" s="749"/>
    </row>
    <row r="112" spans="1:23" ht="45" customHeight="1" x14ac:dyDescent="0.25">
      <c r="A112" s="382" t="s">
        <v>836</v>
      </c>
      <c r="B112" s="382" t="s">
        <v>837</v>
      </c>
      <c r="C112" s="602"/>
      <c r="D112" s="711">
        <v>100894</v>
      </c>
      <c r="E112" s="631">
        <v>65</v>
      </c>
      <c r="F112" s="408" t="s">
        <v>604</v>
      </c>
      <c r="G112" s="401">
        <v>46016</v>
      </c>
      <c r="H112" s="385" t="s">
        <v>590</v>
      </c>
      <c r="I112" s="386" t="s">
        <v>3128</v>
      </c>
      <c r="J112" s="573" t="s">
        <v>634</v>
      </c>
      <c r="K112" s="449" t="s">
        <v>146</v>
      </c>
      <c r="L112" s="379" t="s">
        <v>4</v>
      </c>
      <c r="M112" s="405" t="s">
        <v>443</v>
      </c>
      <c r="N112" s="405" t="s">
        <v>443</v>
      </c>
      <c r="O112" s="405" t="s">
        <v>443</v>
      </c>
      <c r="P112" s="379"/>
      <c r="Q112" s="379"/>
      <c r="R112" s="379"/>
      <c r="S112" s="379"/>
      <c r="T112" s="379"/>
      <c r="U112" s="379"/>
      <c r="V112" s="379"/>
      <c r="W112" s="586"/>
    </row>
    <row r="113" spans="1:23" s="381" customFormat="1" ht="45" customHeight="1" x14ac:dyDescent="0.25">
      <c r="A113" s="382" t="s">
        <v>838</v>
      </c>
      <c r="B113" s="382" t="s">
        <v>662</v>
      </c>
      <c r="C113" s="636"/>
      <c r="D113" s="711">
        <v>100794</v>
      </c>
      <c r="E113" s="631">
        <v>50</v>
      </c>
      <c r="F113" s="408" t="s">
        <v>604</v>
      </c>
      <c r="G113" s="401">
        <v>44949</v>
      </c>
      <c r="H113" s="385" t="s">
        <v>590</v>
      </c>
      <c r="I113" s="386">
        <v>133</v>
      </c>
      <c r="J113" s="573" t="s">
        <v>645</v>
      </c>
      <c r="K113" s="449" t="s">
        <v>20</v>
      </c>
      <c r="L113" s="405" t="s">
        <v>443</v>
      </c>
      <c r="M113" s="405" t="s">
        <v>443</v>
      </c>
      <c r="N113" s="405" t="s">
        <v>443</v>
      </c>
      <c r="O113" s="405" t="s">
        <v>4</v>
      </c>
      <c r="P113" s="405"/>
      <c r="Q113" s="405"/>
      <c r="R113" s="405"/>
      <c r="S113" s="405"/>
      <c r="T113" s="405"/>
      <c r="U113" s="405"/>
      <c r="V113" s="405"/>
      <c r="W113" s="405"/>
    </row>
    <row r="114" spans="1:23" s="381" customFormat="1" ht="45" customHeight="1" x14ac:dyDescent="0.25">
      <c r="A114" s="382" t="s">
        <v>839</v>
      </c>
      <c r="B114" s="382" t="s">
        <v>840</v>
      </c>
      <c r="C114" s="409" t="s">
        <v>841</v>
      </c>
      <c r="D114" s="711">
        <v>100519</v>
      </c>
      <c r="E114" s="631">
        <v>65</v>
      </c>
      <c r="F114" s="408" t="s">
        <v>697</v>
      </c>
      <c r="G114" s="401">
        <v>44185</v>
      </c>
      <c r="H114" s="385" t="s">
        <v>590</v>
      </c>
      <c r="I114" s="386" t="s">
        <v>842</v>
      </c>
      <c r="J114" s="573" t="s">
        <v>698</v>
      </c>
      <c r="K114" s="449" t="s">
        <v>20</v>
      </c>
      <c r="L114" s="405" t="s">
        <v>443</v>
      </c>
      <c r="M114" s="405" t="s">
        <v>443</v>
      </c>
      <c r="N114" s="405" t="s">
        <v>443</v>
      </c>
      <c r="O114" s="405" t="s">
        <v>4</v>
      </c>
      <c r="P114" s="405"/>
      <c r="Q114" s="405"/>
      <c r="R114" s="405"/>
      <c r="S114" s="405"/>
      <c r="T114" s="405"/>
      <c r="U114" s="405"/>
      <c r="V114" s="405"/>
      <c r="W114" s="405"/>
    </row>
    <row r="115" spans="1:23" s="381" customFormat="1" ht="45" customHeight="1" x14ac:dyDescent="0.25">
      <c r="A115" s="382" t="s">
        <v>843</v>
      </c>
      <c r="B115" s="382" t="s">
        <v>643</v>
      </c>
      <c r="C115" s="602"/>
      <c r="D115" s="711">
        <v>100625</v>
      </c>
      <c r="E115" s="631">
        <v>55</v>
      </c>
      <c r="F115" s="408" t="s">
        <v>604</v>
      </c>
      <c r="G115" s="401">
        <v>45713</v>
      </c>
      <c r="H115" s="385" t="s">
        <v>590</v>
      </c>
      <c r="I115" s="386" t="s">
        <v>844</v>
      </c>
      <c r="J115" s="573" t="s">
        <v>601</v>
      </c>
      <c r="K115" s="449" t="s">
        <v>69</v>
      </c>
      <c r="L115" s="405" t="s">
        <v>443</v>
      </c>
      <c r="M115" s="405" t="s">
        <v>443</v>
      </c>
      <c r="N115" s="405" t="s">
        <v>443</v>
      </c>
      <c r="O115" s="405" t="s">
        <v>443</v>
      </c>
      <c r="P115" s="405"/>
      <c r="Q115" s="405"/>
      <c r="R115" s="405"/>
      <c r="S115" s="405"/>
      <c r="T115" s="405"/>
      <c r="U115" s="405"/>
      <c r="V115" s="749"/>
      <c r="W115" s="749"/>
    </row>
    <row r="116" spans="1:23" s="381" customFormat="1" ht="45" customHeight="1" x14ac:dyDescent="0.25">
      <c r="A116" s="382" t="s">
        <v>845</v>
      </c>
      <c r="B116" s="382" t="s">
        <v>662</v>
      </c>
      <c r="C116" s="636" t="s">
        <v>846</v>
      </c>
      <c r="D116" s="711">
        <v>100347</v>
      </c>
      <c r="E116" s="631">
        <v>50</v>
      </c>
      <c r="F116" s="408" t="s">
        <v>604</v>
      </c>
      <c r="G116" s="401">
        <v>44949</v>
      </c>
      <c r="H116" s="385" t="s">
        <v>590</v>
      </c>
      <c r="I116" s="386">
        <v>180</v>
      </c>
      <c r="J116" s="573" t="s">
        <v>645</v>
      </c>
      <c r="K116" s="449" t="s">
        <v>146</v>
      </c>
      <c r="L116" s="405" t="s">
        <v>4</v>
      </c>
      <c r="M116" s="405" t="s">
        <v>443</v>
      </c>
      <c r="N116" s="405" t="s">
        <v>443</v>
      </c>
      <c r="O116" s="405" t="s">
        <v>443</v>
      </c>
      <c r="P116" s="405"/>
      <c r="Q116" s="405"/>
      <c r="R116" s="405"/>
      <c r="S116" s="405"/>
      <c r="T116" s="405"/>
      <c r="U116" s="405"/>
      <c r="V116" s="405"/>
      <c r="W116" s="405"/>
    </row>
    <row r="117" spans="1:23" ht="50.25" customHeight="1" x14ac:dyDescent="0.25">
      <c r="A117" s="382" t="s">
        <v>847</v>
      </c>
      <c r="B117" s="382" t="s">
        <v>848</v>
      </c>
      <c r="C117" s="636"/>
      <c r="D117" s="711">
        <v>100957</v>
      </c>
      <c r="E117" s="631">
        <v>55</v>
      </c>
      <c r="F117" s="408" t="s">
        <v>604</v>
      </c>
      <c r="G117" s="401">
        <v>45658</v>
      </c>
      <c r="H117" s="385" t="s">
        <v>590</v>
      </c>
      <c r="I117" s="386" t="s">
        <v>849</v>
      </c>
      <c r="J117" s="573" t="s">
        <v>663</v>
      </c>
      <c r="K117" s="449" t="s">
        <v>657</v>
      </c>
      <c r="L117" s="405" t="s">
        <v>443</v>
      </c>
      <c r="M117" s="405" t="s">
        <v>443</v>
      </c>
      <c r="N117" s="405" t="s">
        <v>443</v>
      </c>
      <c r="O117" s="405" t="s">
        <v>443</v>
      </c>
      <c r="P117" s="405"/>
      <c r="Q117" s="405"/>
      <c r="R117" s="405"/>
      <c r="S117" s="405"/>
      <c r="T117" s="405"/>
      <c r="U117" s="405"/>
      <c r="V117" s="405"/>
      <c r="W117" s="405"/>
    </row>
    <row r="118" spans="1:23" s="381" customFormat="1" ht="84.75" customHeight="1" x14ac:dyDescent="0.25">
      <c r="A118" s="382" t="s">
        <v>850</v>
      </c>
      <c r="B118" s="382" t="s">
        <v>662</v>
      </c>
      <c r="C118" s="409" t="s">
        <v>599</v>
      </c>
      <c r="D118" s="711">
        <v>100237</v>
      </c>
      <c r="E118" s="631">
        <v>65</v>
      </c>
      <c r="F118" s="408" t="s">
        <v>604</v>
      </c>
      <c r="G118" s="401">
        <v>44949</v>
      </c>
      <c r="H118" s="385" t="s">
        <v>590</v>
      </c>
      <c r="I118" s="386">
        <v>136</v>
      </c>
      <c r="J118" s="573" t="s">
        <v>667</v>
      </c>
      <c r="K118" s="449" t="s">
        <v>657</v>
      </c>
      <c r="L118" s="405" t="s">
        <v>443</v>
      </c>
      <c r="M118" s="405" t="s">
        <v>443</v>
      </c>
      <c r="N118" s="405" t="s">
        <v>443</v>
      </c>
      <c r="O118" s="405" t="s">
        <v>443</v>
      </c>
      <c r="P118" s="405"/>
      <c r="Q118" s="405"/>
      <c r="R118" s="405"/>
      <c r="S118" s="405"/>
      <c r="T118" s="405"/>
      <c r="U118" s="405"/>
      <c r="V118" s="405"/>
      <c r="W118" s="405"/>
    </row>
    <row r="119" spans="1:23" s="381" customFormat="1" ht="45" customHeight="1" x14ac:dyDescent="0.25">
      <c r="A119" s="382" t="s">
        <v>851</v>
      </c>
      <c r="B119" s="382" t="s">
        <v>99</v>
      </c>
      <c r="C119" s="636"/>
      <c r="D119" s="711">
        <v>100405</v>
      </c>
      <c r="E119" s="631">
        <v>50</v>
      </c>
      <c r="F119" s="408" t="s">
        <v>604</v>
      </c>
      <c r="G119" s="401">
        <v>44949</v>
      </c>
      <c r="H119" s="385" t="s">
        <v>590</v>
      </c>
      <c r="I119" s="386" t="s">
        <v>852</v>
      </c>
      <c r="J119" s="609" t="s">
        <v>606</v>
      </c>
      <c r="K119" s="449" t="s">
        <v>610</v>
      </c>
      <c r="L119" s="405" t="s">
        <v>443</v>
      </c>
      <c r="M119" s="405" t="s">
        <v>443</v>
      </c>
      <c r="N119" s="405" t="s">
        <v>443</v>
      </c>
      <c r="O119" s="405" t="s">
        <v>443</v>
      </c>
      <c r="P119" s="405"/>
      <c r="Q119" s="405"/>
      <c r="R119" s="405"/>
      <c r="S119" s="405"/>
      <c r="T119" s="405"/>
      <c r="U119" s="405"/>
      <c r="V119" s="405"/>
      <c r="W119" s="405"/>
    </row>
    <row r="120" spans="1:23" s="381" customFormat="1" ht="46.5" customHeight="1" x14ac:dyDescent="0.25">
      <c r="A120" s="382" t="s">
        <v>853</v>
      </c>
      <c r="B120" s="382" t="s">
        <v>662</v>
      </c>
      <c r="C120" s="602"/>
      <c r="D120" s="711">
        <v>100684</v>
      </c>
      <c r="E120" s="631">
        <v>55</v>
      </c>
      <c r="F120" s="408" t="s">
        <v>604</v>
      </c>
      <c r="G120" s="401">
        <v>45619</v>
      </c>
      <c r="H120" s="385" t="s">
        <v>590</v>
      </c>
      <c r="I120" s="386" t="s">
        <v>854</v>
      </c>
      <c r="J120" s="573" t="s">
        <v>667</v>
      </c>
      <c r="K120" s="449" t="s">
        <v>69</v>
      </c>
      <c r="L120" s="405" t="s">
        <v>443</v>
      </c>
      <c r="M120" s="405" t="s">
        <v>443</v>
      </c>
      <c r="N120" s="405" t="s">
        <v>443</v>
      </c>
      <c r="O120" s="405" t="s">
        <v>443</v>
      </c>
      <c r="P120" s="405"/>
      <c r="Q120" s="405"/>
      <c r="R120" s="405"/>
      <c r="S120" s="405"/>
      <c r="T120" s="405"/>
      <c r="U120" s="405"/>
      <c r="V120" s="405"/>
      <c r="W120" s="749"/>
    </row>
    <row r="121" spans="1:23" s="381" customFormat="1" ht="45" customHeight="1" x14ac:dyDescent="0.25">
      <c r="A121" s="382" t="s">
        <v>855</v>
      </c>
      <c r="B121" s="382" t="s">
        <v>856</v>
      </c>
      <c r="C121" s="636" t="s">
        <v>846</v>
      </c>
      <c r="D121" s="711">
        <v>100928</v>
      </c>
      <c r="E121" s="631">
        <v>65</v>
      </c>
      <c r="F121" s="408" t="s">
        <v>604</v>
      </c>
      <c r="G121" s="401">
        <v>45863</v>
      </c>
      <c r="H121" s="385" t="s">
        <v>590</v>
      </c>
      <c r="I121" s="386" t="s">
        <v>857</v>
      </c>
      <c r="J121" s="573" t="s">
        <v>645</v>
      </c>
      <c r="K121" s="449" t="s">
        <v>69</v>
      </c>
      <c r="L121" s="405" t="s">
        <v>443</v>
      </c>
      <c r="M121" s="405" t="s">
        <v>443</v>
      </c>
      <c r="N121" s="405" t="s">
        <v>443</v>
      </c>
      <c r="O121" s="405" t="s">
        <v>443</v>
      </c>
      <c r="P121" s="709"/>
      <c r="Q121" s="405"/>
      <c r="R121" s="405"/>
      <c r="S121" s="405"/>
      <c r="T121" s="405"/>
      <c r="U121" s="405"/>
      <c r="V121" s="405"/>
      <c r="W121" s="749"/>
    </row>
    <row r="122" spans="1:23" s="381" customFormat="1" ht="30" x14ac:dyDescent="0.25">
      <c r="A122" s="382" t="s">
        <v>858</v>
      </c>
      <c r="B122" s="382" t="s">
        <v>859</v>
      </c>
      <c r="C122" s="408"/>
      <c r="D122" s="711" t="s">
        <v>690</v>
      </c>
      <c r="E122" s="631">
        <v>55</v>
      </c>
      <c r="F122" s="408" t="s">
        <v>594</v>
      </c>
      <c r="G122" s="401">
        <v>44337</v>
      </c>
      <c r="H122" s="385" t="s">
        <v>590</v>
      </c>
      <c r="I122" s="386" t="s">
        <v>921</v>
      </c>
      <c r="J122" s="646" t="s">
        <v>596</v>
      </c>
      <c r="K122" s="449" t="s">
        <v>25</v>
      </c>
      <c r="L122" s="405" t="s">
        <v>443</v>
      </c>
      <c r="M122" s="405" t="s">
        <v>443</v>
      </c>
      <c r="N122" s="405" t="s">
        <v>443</v>
      </c>
      <c r="O122" s="405" t="s">
        <v>443</v>
      </c>
      <c r="P122" s="405"/>
      <c r="Q122" s="405" t="s">
        <v>4</v>
      </c>
      <c r="R122" s="405"/>
      <c r="S122" s="405"/>
      <c r="T122" s="405"/>
      <c r="U122" s="405"/>
      <c r="V122" s="405"/>
      <c r="W122" s="405"/>
    </row>
    <row r="123" spans="1:23" s="381" customFormat="1" ht="45" customHeight="1" x14ac:dyDescent="0.25">
      <c r="A123" s="382" t="s">
        <v>296</v>
      </c>
      <c r="B123" s="382" t="s">
        <v>800</v>
      </c>
      <c r="C123" s="408" t="s">
        <v>3355</v>
      </c>
      <c r="D123" s="711" t="s">
        <v>690</v>
      </c>
      <c r="E123" s="631">
        <v>50</v>
      </c>
      <c r="F123" s="408" t="s">
        <v>604</v>
      </c>
      <c r="G123" s="401">
        <v>44949</v>
      </c>
      <c r="H123" s="532" t="s">
        <v>66</v>
      </c>
      <c r="I123" s="386" t="s">
        <v>3354</v>
      </c>
      <c r="J123" s="646" t="s">
        <v>690</v>
      </c>
      <c r="K123" s="449" t="s">
        <v>53</v>
      </c>
      <c r="L123" s="379" t="s">
        <v>690</v>
      </c>
      <c r="M123" s="379" t="s">
        <v>690</v>
      </c>
      <c r="N123" s="379" t="s">
        <v>690</v>
      </c>
      <c r="O123" s="379" t="s">
        <v>690</v>
      </c>
      <c r="P123" s="379" t="s">
        <v>690</v>
      </c>
      <c r="Q123" s="379" t="s">
        <v>690</v>
      </c>
      <c r="R123" s="379" t="s">
        <v>690</v>
      </c>
      <c r="S123" s="379" t="s">
        <v>690</v>
      </c>
      <c r="T123" s="379" t="s">
        <v>690</v>
      </c>
      <c r="U123" s="379" t="s">
        <v>690</v>
      </c>
      <c r="V123" s="379" t="s">
        <v>690</v>
      </c>
      <c r="W123" s="379" t="s">
        <v>690</v>
      </c>
    </row>
    <row r="124" spans="1:23" s="381" customFormat="1" ht="45" customHeight="1" x14ac:dyDescent="0.25">
      <c r="A124" s="382" t="s">
        <v>861</v>
      </c>
      <c r="B124" s="382" t="s">
        <v>598</v>
      </c>
      <c r="C124" s="409" t="s">
        <v>599</v>
      </c>
      <c r="D124" s="711">
        <v>100826</v>
      </c>
      <c r="E124" s="631">
        <v>65</v>
      </c>
      <c r="F124" s="408" t="s">
        <v>697</v>
      </c>
      <c r="G124" s="401">
        <v>44949</v>
      </c>
      <c r="H124" s="385" t="s">
        <v>590</v>
      </c>
      <c r="I124" s="386">
        <v>440</v>
      </c>
      <c r="J124" s="646" t="s">
        <v>698</v>
      </c>
      <c r="K124" s="449" t="s">
        <v>146</v>
      </c>
      <c r="L124" s="405" t="s">
        <v>4</v>
      </c>
      <c r="M124" s="405" t="s">
        <v>443</v>
      </c>
      <c r="N124" s="405" t="s">
        <v>443</v>
      </c>
      <c r="O124" s="405" t="s">
        <v>443</v>
      </c>
      <c r="P124" s="405"/>
      <c r="Q124" s="405"/>
      <c r="R124" s="405"/>
      <c r="S124" s="405"/>
      <c r="T124" s="405"/>
      <c r="U124" s="405"/>
      <c r="V124" s="405"/>
      <c r="W124" s="405"/>
    </row>
    <row r="125" spans="1:23" s="381" customFormat="1" ht="45" customHeight="1" x14ac:dyDescent="0.25">
      <c r="A125" s="382" t="s">
        <v>862</v>
      </c>
      <c r="B125" s="382" t="s">
        <v>598</v>
      </c>
      <c r="C125" s="409" t="s">
        <v>599</v>
      </c>
      <c r="D125" s="711">
        <v>100724</v>
      </c>
      <c r="E125" s="631">
        <v>65</v>
      </c>
      <c r="F125" s="408" t="s">
        <v>604</v>
      </c>
      <c r="G125" s="401">
        <v>44949</v>
      </c>
      <c r="H125" s="385" t="s">
        <v>590</v>
      </c>
      <c r="I125" s="386">
        <v>178</v>
      </c>
      <c r="J125" s="646" t="s">
        <v>737</v>
      </c>
      <c r="K125" s="449" t="s">
        <v>53</v>
      </c>
      <c r="L125" s="405" t="s">
        <v>443</v>
      </c>
      <c r="M125" s="405" t="s">
        <v>443</v>
      </c>
      <c r="N125" s="405" t="s">
        <v>4</v>
      </c>
      <c r="O125" s="405" t="s">
        <v>443</v>
      </c>
      <c r="P125" s="405"/>
      <c r="Q125" s="405"/>
      <c r="R125" s="405"/>
      <c r="S125" s="405"/>
      <c r="T125" s="405"/>
      <c r="U125" s="405"/>
      <c r="V125" s="405"/>
      <c r="W125" s="405"/>
    </row>
    <row r="126" spans="1:23" s="381" customFormat="1" ht="45" customHeight="1" x14ac:dyDescent="0.25">
      <c r="A126" s="382" t="s">
        <v>863</v>
      </c>
      <c r="B126" s="382" t="s">
        <v>119</v>
      </c>
      <c r="C126" s="408" t="s">
        <v>864</v>
      </c>
      <c r="D126" s="711">
        <v>100432</v>
      </c>
      <c r="E126" s="631">
        <v>55</v>
      </c>
      <c r="F126" s="408" t="s">
        <v>604</v>
      </c>
      <c r="G126" s="401">
        <v>44185</v>
      </c>
      <c r="H126" s="385" t="s">
        <v>590</v>
      </c>
      <c r="I126" s="386" t="s">
        <v>865</v>
      </c>
      <c r="J126" s="646" t="s">
        <v>645</v>
      </c>
      <c r="K126" s="606" t="s">
        <v>614</v>
      </c>
      <c r="L126" s="405" t="s">
        <v>443</v>
      </c>
      <c r="M126" s="405" t="s">
        <v>4</v>
      </c>
      <c r="N126" s="405" t="s">
        <v>443</v>
      </c>
      <c r="O126" s="405" t="s">
        <v>443</v>
      </c>
      <c r="P126" s="405"/>
      <c r="Q126" s="405"/>
      <c r="R126" s="405"/>
      <c r="S126" s="405"/>
      <c r="T126" s="405"/>
      <c r="U126" s="405"/>
      <c r="V126" s="405"/>
      <c r="W126" s="405"/>
    </row>
    <row r="127" spans="1:23" s="381" customFormat="1" ht="45" customHeight="1" x14ac:dyDescent="0.25">
      <c r="A127" s="382" t="s">
        <v>866</v>
      </c>
      <c r="B127" s="382" t="s">
        <v>758</v>
      </c>
      <c r="C127" s="408"/>
      <c r="D127" s="711" t="s">
        <v>690</v>
      </c>
      <c r="E127" s="631">
        <v>55</v>
      </c>
      <c r="F127" s="408" t="s">
        <v>604</v>
      </c>
      <c r="G127" s="401">
        <v>43497</v>
      </c>
      <c r="H127" s="532" t="s">
        <v>66</v>
      </c>
      <c r="I127" s="386" t="s">
        <v>300</v>
      </c>
      <c r="J127" s="573" t="s">
        <v>690</v>
      </c>
      <c r="K127" s="606" t="s">
        <v>100</v>
      </c>
      <c r="L127" s="379" t="s">
        <v>690</v>
      </c>
      <c r="M127" s="379" t="s">
        <v>690</v>
      </c>
      <c r="N127" s="379" t="s">
        <v>690</v>
      </c>
      <c r="O127" s="379" t="s">
        <v>690</v>
      </c>
      <c r="P127" s="379" t="s">
        <v>690</v>
      </c>
      <c r="Q127" s="379" t="s">
        <v>690</v>
      </c>
      <c r="R127" s="379" t="s">
        <v>690</v>
      </c>
      <c r="S127" s="379" t="s">
        <v>690</v>
      </c>
      <c r="T127" s="379" t="s">
        <v>690</v>
      </c>
      <c r="U127" s="379" t="s">
        <v>690</v>
      </c>
      <c r="V127" s="379" t="s">
        <v>690</v>
      </c>
      <c r="W127" s="379" t="s">
        <v>690</v>
      </c>
    </row>
    <row r="128" spans="1:23" s="381" customFormat="1" ht="45" customHeight="1" x14ac:dyDescent="0.25">
      <c r="A128" s="382" t="s">
        <v>3300</v>
      </c>
      <c r="B128" s="382" t="s">
        <v>1781</v>
      </c>
      <c r="C128" s="409" t="s">
        <v>3387</v>
      </c>
      <c r="D128" s="711">
        <v>100735</v>
      </c>
      <c r="E128" s="631" t="s">
        <v>690</v>
      </c>
      <c r="F128" s="408" t="s">
        <v>604</v>
      </c>
      <c r="G128" s="401">
        <v>46079</v>
      </c>
      <c r="H128" s="385" t="s">
        <v>590</v>
      </c>
      <c r="I128" s="386" t="s">
        <v>3318</v>
      </c>
      <c r="J128" s="573" t="s">
        <v>663</v>
      </c>
      <c r="K128" s="449" t="s">
        <v>622</v>
      </c>
      <c r="L128" s="405" t="s">
        <v>690</v>
      </c>
      <c r="M128" s="405" t="s">
        <v>443</v>
      </c>
      <c r="N128" s="405" t="s">
        <v>443</v>
      </c>
      <c r="O128" s="405" t="s">
        <v>443</v>
      </c>
      <c r="P128" s="405"/>
      <c r="Q128" s="405"/>
      <c r="R128" s="405"/>
      <c r="S128" s="405"/>
      <c r="T128" s="405"/>
      <c r="U128" s="405"/>
      <c r="V128" s="405"/>
      <c r="W128" s="749"/>
    </row>
    <row r="129" spans="1:23" s="381" customFormat="1" ht="45" customHeight="1" x14ac:dyDescent="0.25">
      <c r="A129" s="382" t="s">
        <v>868</v>
      </c>
      <c r="B129" s="382" t="s">
        <v>598</v>
      </c>
      <c r="C129" s="409" t="s">
        <v>599</v>
      </c>
      <c r="D129" s="711">
        <v>100237</v>
      </c>
      <c r="E129" s="631">
        <v>65</v>
      </c>
      <c r="F129" s="408" t="s">
        <v>604</v>
      </c>
      <c r="G129" s="401">
        <v>44949</v>
      </c>
      <c r="H129" s="385" t="s">
        <v>590</v>
      </c>
      <c r="I129" s="386">
        <v>136</v>
      </c>
      <c r="J129" s="573" t="s">
        <v>667</v>
      </c>
      <c r="K129" s="449" t="s">
        <v>657</v>
      </c>
      <c r="L129" s="405" t="s">
        <v>443</v>
      </c>
      <c r="M129" s="405" t="s">
        <v>443</v>
      </c>
      <c r="N129" s="405" t="s">
        <v>443</v>
      </c>
      <c r="O129" s="405" t="s">
        <v>443</v>
      </c>
      <c r="P129" s="405"/>
      <c r="Q129" s="405"/>
      <c r="R129" s="405"/>
      <c r="S129" s="405"/>
      <c r="T129" s="405"/>
      <c r="U129" s="405"/>
      <c r="V129" s="405"/>
      <c r="W129" s="405"/>
    </row>
    <row r="130" spans="1:23" s="381" customFormat="1" ht="45" customHeight="1" x14ac:dyDescent="0.25">
      <c r="A130" s="382" t="s">
        <v>869</v>
      </c>
      <c r="B130" s="382" t="s">
        <v>598</v>
      </c>
      <c r="C130" s="409" t="s">
        <v>599</v>
      </c>
      <c r="D130" s="711">
        <v>100826</v>
      </c>
      <c r="E130" s="631">
        <v>65</v>
      </c>
      <c r="F130" s="408" t="s">
        <v>697</v>
      </c>
      <c r="G130" s="401">
        <v>44949</v>
      </c>
      <c r="H130" s="385" t="s">
        <v>590</v>
      </c>
      <c r="I130" s="386">
        <v>440</v>
      </c>
      <c r="J130" s="573" t="s">
        <v>698</v>
      </c>
      <c r="K130" s="449" t="s">
        <v>146</v>
      </c>
      <c r="L130" s="405" t="s">
        <v>4</v>
      </c>
      <c r="M130" s="405" t="s">
        <v>443</v>
      </c>
      <c r="N130" s="405" t="s">
        <v>443</v>
      </c>
      <c r="O130" s="405" t="s">
        <v>443</v>
      </c>
      <c r="P130" s="405"/>
      <c r="Q130" s="405"/>
      <c r="R130" s="405"/>
      <c r="S130" s="405"/>
      <c r="T130" s="405"/>
      <c r="U130" s="405"/>
      <c r="V130" s="405"/>
      <c r="W130" s="405"/>
    </row>
    <row r="131" spans="1:23" s="381" customFormat="1" ht="45" customHeight="1" x14ac:dyDescent="0.25">
      <c r="A131" s="599" t="s">
        <v>870</v>
      </c>
      <c r="B131" s="408" t="s">
        <v>3379</v>
      </c>
      <c r="C131" s="636" t="s">
        <v>3374</v>
      </c>
      <c r="D131" s="413">
        <v>100359</v>
      </c>
      <c r="E131" s="632">
        <v>50</v>
      </c>
      <c r="F131" s="408" t="s">
        <v>604</v>
      </c>
      <c r="G131" s="441"/>
      <c r="H131" s="385" t="s">
        <v>590</v>
      </c>
      <c r="I131" s="441">
        <v>137</v>
      </c>
      <c r="J131" s="612" t="s">
        <v>648</v>
      </c>
      <c r="K131" s="449" t="s">
        <v>622</v>
      </c>
      <c r="L131" s="405" t="s">
        <v>35</v>
      </c>
      <c r="M131" s="405" t="s">
        <v>443</v>
      </c>
      <c r="N131" s="405" t="s">
        <v>443</v>
      </c>
      <c r="O131" s="405" t="s">
        <v>443</v>
      </c>
      <c r="P131" s="405"/>
      <c r="Q131" s="405"/>
      <c r="R131" s="405"/>
      <c r="S131" s="405"/>
      <c r="T131" s="405"/>
      <c r="U131" s="405"/>
      <c r="V131" s="405"/>
      <c r="W131" s="405"/>
    </row>
    <row r="132" spans="1:23" s="381" customFormat="1" ht="45" customHeight="1" x14ac:dyDescent="0.25">
      <c r="A132" s="599" t="s">
        <v>871</v>
      </c>
      <c r="B132" s="408" t="s">
        <v>872</v>
      </c>
      <c r="C132" s="599"/>
      <c r="D132" s="413">
        <v>100942</v>
      </c>
      <c r="E132" s="632">
        <v>60</v>
      </c>
      <c r="F132" s="408" t="s">
        <v>604</v>
      </c>
      <c r="G132" s="656">
        <v>45436</v>
      </c>
      <c r="H132" s="385" t="s">
        <v>590</v>
      </c>
      <c r="I132" s="441" t="s">
        <v>873</v>
      </c>
      <c r="J132" s="573" t="s">
        <v>656</v>
      </c>
      <c r="K132" s="449" t="s">
        <v>20</v>
      </c>
      <c r="L132" s="405" t="s">
        <v>443</v>
      </c>
      <c r="M132" s="405" t="s">
        <v>443</v>
      </c>
      <c r="N132" s="405" t="s">
        <v>35</v>
      </c>
      <c r="O132" s="405" t="s">
        <v>4</v>
      </c>
      <c r="P132" s="405"/>
      <c r="Q132" s="405"/>
      <c r="R132" s="405"/>
      <c r="S132" s="405"/>
      <c r="T132" s="405"/>
      <c r="U132" s="462"/>
      <c r="V132" s="405"/>
      <c r="W132" s="405"/>
    </row>
    <row r="133" spans="1:23" s="381" customFormat="1" ht="45" customHeight="1" x14ac:dyDescent="0.25">
      <c r="A133" s="382" t="s">
        <v>874</v>
      </c>
      <c r="B133" s="382" t="s">
        <v>875</v>
      </c>
      <c r="C133" s="408"/>
      <c r="D133" s="711">
        <v>100218</v>
      </c>
      <c r="E133" s="631">
        <v>55</v>
      </c>
      <c r="F133" s="408" t="s">
        <v>604</v>
      </c>
      <c r="G133" s="401">
        <v>44167</v>
      </c>
      <c r="H133" s="385" t="s">
        <v>590</v>
      </c>
      <c r="I133" s="386" t="s">
        <v>876</v>
      </c>
      <c r="J133" s="573" t="s">
        <v>877</v>
      </c>
      <c r="K133" s="449" t="s">
        <v>146</v>
      </c>
      <c r="L133" s="462" t="s">
        <v>4</v>
      </c>
      <c r="M133" s="405" t="s">
        <v>443</v>
      </c>
      <c r="N133" s="405" t="s">
        <v>443</v>
      </c>
      <c r="O133" s="405" t="s">
        <v>443</v>
      </c>
      <c r="P133" s="405"/>
      <c r="Q133" s="405"/>
      <c r="R133" s="405"/>
      <c r="S133" s="405"/>
      <c r="T133" s="405"/>
      <c r="U133" s="405"/>
      <c r="V133" s="405"/>
      <c r="W133" s="405"/>
    </row>
    <row r="134" spans="1:23" s="381" customFormat="1" ht="45" customHeight="1" x14ac:dyDescent="0.25">
      <c r="A134" s="398" t="s">
        <v>878</v>
      </c>
      <c r="B134" s="429" t="s">
        <v>212</v>
      </c>
      <c r="C134" s="408"/>
      <c r="D134" s="711">
        <v>100351</v>
      </c>
      <c r="E134" s="631">
        <v>55</v>
      </c>
      <c r="F134" s="408" t="s">
        <v>604</v>
      </c>
      <c r="G134" s="430">
        <v>40483</v>
      </c>
      <c r="H134" s="385" t="s">
        <v>590</v>
      </c>
      <c r="I134" s="403" t="s">
        <v>879</v>
      </c>
      <c r="J134" s="646" t="s">
        <v>667</v>
      </c>
      <c r="K134" s="449" t="s">
        <v>146</v>
      </c>
      <c r="L134" s="462" t="s">
        <v>4</v>
      </c>
      <c r="M134" s="405" t="s">
        <v>443</v>
      </c>
      <c r="N134" s="405" t="s">
        <v>443</v>
      </c>
      <c r="O134" s="405" t="s">
        <v>443</v>
      </c>
      <c r="P134" s="405"/>
      <c r="Q134" s="405"/>
      <c r="R134" s="405"/>
      <c r="S134" s="405"/>
      <c r="T134" s="405"/>
      <c r="U134" s="405"/>
      <c r="V134" s="405"/>
      <c r="W134" s="405"/>
    </row>
    <row r="135" spans="1:23" s="381" customFormat="1" ht="45" customHeight="1" x14ac:dyDescent="0.25">
      <c r="A135" s="429" t="s">
        <v>880</v>
      </c>
      <c r="B135" s="382" t="s">
        <v>662</v>
      </c>
      <c r="C135" s="408"/>
      <c r="D135" s="711">
        <v>100211</v>
      </c>
      <c r="E135" s="631">
        <v>50</v>
      </c>
      <c r="F135" s="408" t="s">
        <v>604</v>
      </c>
      <c r="G135" s="430"/>
      <c r="H135" s="385" t="s">
        <v>590</v>
      </c>
      <c r="I135" s="386">
        <v>408</v>
      </c>
      <c r="J135" s="646" t="s">
        <v>667</v>
      </c>
      <c r="K135" s="606" t="s">
        <v>53</v>
      </c>
      <c r="L135" s="462" t="s">
        <v>443</v>
      </c>
      <c r="M135" s="405" t="s">
        <v>443</v>
      </c>
      <c r="N135" s="405" t="s">
        <v>4</v>
      </c>
      <c r="O135" s="405" t="s">
        <v>443</v>
      </c>
      <c r="P135" s="405"/>
      <c r="Q135" s="405"/>
      <c r="R135" s="405"/>
      <c r="S135" s="405"/>
      <c r="T135" s="405"/>
      <c r="U135" s="405"/>
      <c r="V135" s="405"/>
      <c r="W135" s="405"/>
    </row>
    <row r="136" spans="1:23" s="381" customFormat="1" ht="45" customHeight="1" x14ac:dyDescent="0.25">
      <c r="A136" s="429" t="s">
        <v>881</v>
      </c>
      <c r="B136" s="382" t="s">
        <v>736</v>
      </c>
      <c r="C136" s="636"/>
      <c r="D136" s="711">
        <v>100643</v>
      </c>
      <c r="E136" s="631">
        <v>50</v>
      </c>
      <c r="F136" s="408" t="s">
        <v>604</v>
      </c>
      <c r="G136" s="401">
        <v>44949</v>
      </c>
      <c r="H136" s="385" t="s">
        <v>590</v>
      </c>
      <c r="I136" s="386">
        <v>101</v>
      </c>
      <c r="J136" s="573" t="s">
        <v>737</v>
      </c>
      <c r="K136" s="449" t="s">
        <v>622</v>
      </c>
      <c r="L136" s="462" t="s">
        <v>443</v>
      </c>
      <c r="M136" s="405" t="s">
        <v>443</v>
      </c>
      <c r="N136" s="405" t="s">
        <v>35</v>
      </c>
      <c r="O136" s="405" t="s">
        <v>443</v>
      </c>
      <c r="P136" s="405"/>
      <c r="Q136" s="405"/>
      <c r="R136" s="405"/>
      <c r="S136" s="405"/>
      <c r="T136" s="405"/>
      <c r="U136" s="405"/>
      <c r="V136" s="405"/>
      <c r="W136" s="405"/>
    </row>
    <row r="137" spans="1:23" s="381" customFormat="1" ht="45" customHeight="1" x14ac:dyDescent="0.25">
      <c r="A137" s="382" t="s">
        <v>882</v>
      </c>
      <c r="B137" s="382" t="s">
        <v>3324</v>
      </c>
      <c r="C137" s="636" t="s">
        <v>3334</v>
      </c>
      <c r="D137" s="711">
        <v>100816</v>
      </c>
      <c r="E137" s="631">
        <v>50</v>
      </c>
      <c r="F137" s="408" t="s">
        <v>815</v>
      </c>
      <c r="G137" s="401">
        <v>44949</v>
      </c>
      <c r="H137" s="385" t="s">
        <v>590</v>
      </c>
      <c r="I137" s="386">
        <v>306</v>
      </c>
      <c r="J137" s="573" t="s">
        <v>737</v>
      </c>
      <c r="K137" s="524" t="s">
        <v>50</v>
      </c>
      <c r="L137" s="462" t="s">
        <v>443</v>
      </c>
      <c r="M137" s="405" t="s">
        <v>443</v>
      </c>
      <c r="N137" s="405" t="s">
        <v>35</v>
      </c>
      <c r="O137" s="405" t="s">
        <v>443</v>
      </c>
      <c r="P137" s="405"/>
      <c r="Q137" s="405"/>
      <c r="R137" s="405"/>
      <c r="S137" s="405"/>
      <c r="T137" s="405"/>
      <c r="U137" s="405"/>
      <c r="V137" s="405"/>
      <c r="W137" s="405"/>
    </row>
    <row r="138" spans="1:23" s="381" customFormat="1" ht="45" customHeight="1" x14ac:dyDescent="0.25">
      <c r="A138" s="408" t="s">
        <v>883</v>
      </c>
      <c r="B138" s="382" t="s">
        <v>884</v>
      </c>
      <c r="C138" s="636" t="s">
        <v>3373</v>
      </c>
      <c r="D138" s="711">
        <v>100686</v>
      </c>
      <c r="E138" s="631">
        <v>55</v>
      </c>
      <c r="F138" s="408" t="s">
        <v>604</v>
      </c>
      <c r="G138" s="401">
        <v>44774</v>
      </c>
      <c r="H138" s="385" t="s">
        <v>590</v>
      </c>
      <c r="I138" s="386" t="s">
        <v>885</v>
      </c>
      <c r="J138" s="573" t="s">
        <v>737</v>
      </c>
      <c r="K138" s="449" t="s">
        <v>20</v>
      </c>
      <c r="L138" s="462" t="s">
        <v>443</v>
      </c>
      <c r="M138" s="405" t="s">
        <v>443</v>
      </c>
      <c r="N138" s="405" t="s">
        <v>35</v>
      </c>
      <c r="O138" s="405" t="s">
        <v>4</v>
      </c>
      <c r="P138" s="405"/>
      <c r="Q138" s="405"/>
      <c r="R138" s="405"/>
      <c r="S138" s="405"/>
      <c r="T138" s="405"/>
      <c r="U138" s="405"/>
      <c r="V138" s="405"/>
      <c r="W138" s="405"/>
    </row>
    <row r="139" spans="1:23" s="381" customFormat="1" ht="45" customHeight="1" x14ac:dyDescent="0.25">
      <c r="A139" s="382" t="s">
        <v>886</v>
      </c>
      <c r="B139" s="382" t="s">
        <v>694</v>
      </c>
      <c r="C139" s="408" t="s">
        <v>887</v>
      </c>
      <c r="D139" s="711">
        <v>100851</v>
      </c>
      <c r="E139" s="631">
        <v>55</v>
      </c>
      <c r="F139" s="408" t="s">
        <v>604</v>
      </c>
      <c r="G139" s="401">
        <v>45017</v>
      </c>
      <c r="H139" s="385" t="s">
        <v>590</v>
      </c>
      <c r="I139" s="386">
        <v>453</v>
      </c>
      <c r="J139" s="573" t="s">
        <v>764</v>
      </c>
      <c r="K139" s="449" t="s">
        <v>69</v>
      </c>
      <c r="L139" s="462" t="s">
        <v>443</v>
      </c>
      <c r="M139" s="405" t="s">
        <v>443</v>
      </c>
      <c r="N139" s="405" t="s">
        <v>443</v>
      </c>
      <c r="O139" s="405" t="s">
        <v>443</v>
      </c>
      <c r="P139" s="405"/>
      <c r="Q139" s="405"/>
      <c r="R139" s="405"/>
      <c r="S139" s="405"/>
      <c r="T139" s="405"/>
      <c r="U139" s="405"/>
      <c r="V139" s="405"/>
      <c r="W139" s="405"/>
    </row>
    <row r="140" spans="1:23" s="381" customFormat="1" ht="45" customHeight="1" x14ac:dyDescent="0.25">
      <c r="A140" s="408" t="s">
        <v>888</v>
      </c>
      <c r="B140" s="391" t="s">
        <v>662</v>
      </c>
      <c r="C140" s="636"/>
      <c r="D140" s="711">
        <v>100891</v>
      </c>
      <c r="E140" s="631">
        <v>50</v>
      </c>
      <c r="F140" s="408" t="s">
        <v>594</v>
      </c>
      <c r="G140" s="401">
        <v>44949</v>
      </c>
      <c r="H140" s="385" t="s">
        <v>590</v>
      </c>
      <c r="I140" s="386">
        <v>413</v>
      </c>
      <c r="J140" s="573" t="s">
        <v>764</v>
      </c>
      <c r="K140" s="449" t="s">
        <v>69</v>
      </c>
      <c r="L140" s="462" t="s">
        <v>443</v>
      </c>
      <c r="M140" s="405" t="s">
        <v>443</v>
      </c>
      <c r="N140" s="405" t="s">
        <v>443</v>
      </c>
      <c r="O140" s="405" t="s">
        <v>443</v>
      </c>
      <c r="P140" s="405"/>
      <c r="Q140" s="405" t="s">
        <v>4</v>
      </c>
      <c r="R140" s="405"/>
      <c r="S140" s="405"/>
      <c r="T140" s="405"/>
      <c r="U140" s="405"/>
      <c r="V140" s="405"/>
      <c r="W140" s="405"/>
    </row>
    <row r="141" spans="1:23" s="381" customFormat="1" ht="45" customHeight="1" x14ac:dyDescent="0.25">
      <c r="A141" s="408" t="s">
        <v>889</v>
      </c>
      <c r="B141" s="382" t="s">
        <v>662</v>
      </c>
      <c r="C141" s="636"/>
      <c r="D141" s="711">
        <v>100891</v>
      </c>
      <c r="E141" s="631">
        <v>50</v>
      </c>
      <c r="F141" s="408" t="s">
        <v>594</v>
      </c>
      <c r="G141" s="401">
        <v>44949</v>
      </c>
      <c r="H141" s="385" t="s">
        <v>590</v>
      </c>
      <c r="I141" s="386">
        <v>413</v>
      </c>
      <c r="J141" s="573" t="s">
        <v>764</v>
      </c>
      <c r="K141" s="449" t="s">
        <v>69</v>
      </c>
      <c r="L141" s="462" t="s">
        <v>443</v>
      </c>
      <c r="M141" s="405" t="s">
        <v>443</v>
      </c>
      <c r="N141" s="405" t="s">
        <v>443</v>
      </c>
      <c r="O141" s="405" t="s">
        <v>443</v>
      </c>
      <c r="P141" s="405"/>
      <c r="Q141" s="405" t="s">
        <v>4</v>
      </c>
      <c r="R141" s="405"/>
      <c r="S141" s="405"/>
      <c r="T141" s="405"/>
      <c r="U141" s="405"/>
      <c r="V141" s="405"/>
      <c r="W141" s="405"/>
    </row>
    <row r="142" spans="1:23" s="381" customFormat="1" ht="45" customHeight="1" x14ac:dyDescent="0.25">
      <c r="A142" s="408" t="s">
        <v>890</v>
      </c>
      <c r="B142" s="382" t="s">
        <v>662</v>
      </c>
      <c r="C142" s="636"/>
      <c r="D142" s="711">
        <v>100891</v>
      </c>
      <c r="E142" s="631">
        <v>50</v>
      </c>
      <c r="F142" s="408" t="s">
        <v>594</v>
      </c>
      <c r="G142" s="401">
        <v>44949</v>
      </c>
      <c r="H142" s="385" t="s">
        <v>590</v>
      </c>
      <c r="I142" s="386">
        <v>413</v>
      </c>
      <c r="J142" s="646" t="s">
        <v>764</v>
      </c>
      <c r="K142" s="449" t="s">
        <v>25</v>
      </c>
      <c r="L142" s="462" t="s">
        <v>443</v>
      </c>
      <c r="M142" s="405" t="s">
        <v>443</v>
      </c>
      <c r="N142" s="405" t="s">
        <v>443</v>
      </c>
      <c r="O142" s="405" t="s">
        <v>443</v>
      </c>
      <c r="P142" s="405"/>
      <c r="Q142" s="405" t="s">
        <v>4</v>
      </c>
      <c r="R142" s="405"/>
      <c r="S142" s="405"/>
      <c r="T142" s="405"/>
      <c r="U142" s="405"/>
      <c r="V142" s="405"/>
      <c r="W142" s="405"/>
    </row>
    <row r="143" spans="1:23" s="381" customFormat="1" ht="45" customHeight="1" x14ac:dyDescent="0.25">
      <c r="A143" s="408" t="s">
        <v>891</v>
      </c>
      <c r="B143" s="382" t="s">
        <v>662</v>
      </c>
      <c r="C143" s="636"/>
      <c r="D143" s="711">
        <v>100891</v>
      </c>
      <c r="E143" s="631">
        <v>50</v>
      </c>
      <c r="F143" s="408" t="s">
        <v>594</v>
      </c>
      <c r="G143" s="401">
        <v>44949</v>
      </c>
      <c r="H143" s="385" t="s">
        <v>590</v>
      </c>
      <c r="I143" s="386">
        <v>413</v>
      </c>
      <c r="J143" s="573" t="s">
        <v>764</v>
      </c>
      <c r="K143" s="449" t="s">
        <v>25</v>
      </c>
      <c r="L143" s="462" t="s">
        <v>443</v>
      </c>
      <c r="M143" s="405" t="s">
        <v>443</v>
      </c>
      <c r="N143" s="405" t="s">
        <v>443</v>
      </c>
      <c r="O143" s="405" t="s">
        <v>443</v>
      </c>
      <c r="P143" s="405"/>
      <c r="Q143" s="405" t="s">
        <v>4</v>
      </c>
      <c r="R143" s="405"/>
      <c r="S143" s="405"/>
      <c r="T143" s="405"/>
      <c r="U143" s="405"/>
      <c r="V143" s="405"/>
      <c r="W143" s="405"/>
    </row>
    <row r="144" spans="1:23" s="381" customFormat="1" ht="45" customHeight="1" x14ac:dyDescent="0.25">
      <c r="A144" s="408" t="s">
        <v>892</v>
      </c>
      <c r="B144" s="382" t="s">
        <v>872</v>
      </c>
      <c r="C144" s="408"/>
      <c r="D144" s="711">
        <v>100044</v>
      </c>
      <c r="E144" s="631">
        <v>55</v>
      </c>
      <c r="F144" s="408" t="s">
        <v>604</v>
      </c>
      <c r="G144" s="401">
        <v>44228</v>
      </c>
      <c r="H144" s="385" t="s">
        <v>590</v>
      </c>
      <c r="I144" s="386" t="s">
        <v>893</v>
      </c>
      <c r="J144" s="573" t="s">
        <v>663</v>
      </c>
      <c r="K144" s="449" t="s">
        <v>610</v>
      </c>
      <c r="L144" s="462" t="s">
        <v>443</v>
      </c>
      <c r="M144" s="405" t="s">
        <v>443</v>
      </c>
      <c r="N144" s="405" t="s">
        <v>443</v>
      </c>
      <c r="O144" s="405" t="s">
        <v>443</v>
      </c>
      <c r="P144" s="405"/>
      <c r="Q144" s="405"/>
      <c r="R144" s="405"/>
      <c r="S144" s="405"/>
      <c r="T144" s="405"/>
      <c r="U144" s="405"/>
      <c r="V144" s="405"/>
      <c r="W144" s="405"/>
    </row>
    <row r="145" spans="1:23" s="381" customFormat="1" ht="45" customHeight="1" x14ac:dyDescent="0.25">
      <c r="A145" s="382" t="s">
        <v>894</v>
      </c>
      <c r="B145" s="382" t="s">
        <v>152</v>
      </c>
      <c r="C145" s="408"/>
      <c r="D145" s="711">
        <v>100294</v>
      </c>
      <c r="E145" s="631">
        <v>55</v>
      </c>
      <c r="F145" s="408" t="s">
        <v>604</v>
      </c>
      <c r="G145" s="401">
        <v>42036</v>
      </c>
      <c r="H145" s="385" t="s">
        <v>590</v>
      </c>
      <c r="I145" s="386" t="s">
        <v>895</v>
      </c>
      <c r="J145" s="605" t="s">
        <v>648</v>
      </c>
      <c r="K145" s="449" t="s">
        <v>610</v>
      </c>
      <c r="L145" s="462" t="s">
        <v>443</v>
      </c>
      <c r="M145" s="405" t="s">
        <v>443</v>
      </c>
      <c r="N145" s="405" t="s">
        <v>443</v>
      </c>
      <c r="O145" s="405" t="s">
        <v>443</v>
      </c>
      <c r="P145" s="405"/>
      <c r="Q145" s="405"/>
      <c r="R145" s="405"/>
      <c r="S145" s="405"/>
      <c r="T145" s="405"/>
      <c r="U145" s="405"/>
      <c r="V145" s="405"/>
      <c r="W145" s="405"/>
    </row>
    <row r="146" spans="1:23" s="381" customFormat="1" ht="45" customHeight="1" x14ac:dyDescent="0.25">
      <c r="A146" s="382" t="s">
        <v>896</v>
      </c>
      <c r="B146" s="382" t="s">
        <v>662</v>
      </c>
      <c r="C146" s="636"/>
      <c r="D146" s="711">
        <v>100466</v>
      </c>
      <c r="E146" s="631">
        <v>50</v>
      </c>
      <c r="F146" s="408" t="s">
        <v>604</v>
      </c>
      <c r="G146" s="401">
        <v>44949</v>
      </c>
      <c r="H146" s="385" t="s">
        <v>590</v>
      </c>
      <c r="I146" s="386">
        <v>153</v>
      </c>
      <c r="J146" s="573" t="s">
        <v>663</v>
      </c>
      <c r="K146" s="449" t="s">
        <v>20</v>
      </c>
      <c r="L146" s="462" t="s">
        <v>443</v>
      </c>
      <c r="M146" s="405" t="s">
        <v>443</v>
      </c>
      <c r="N146" s="405" t="s">
        <v>443</v>
      </c>
      <c r="O146" s="405" t="s">
        <v>4</v>
      </c>
      <c r="P146" s="405"/>
      <c r="Q146" s="405"/>
      <c r="R146" s="405"/>
      <c r="S146" s="405"/>
      <c r="T146" s="405"/>
      <c r="U146" s="405"/>
      <c r="V146" s="405"/>
      <c r="W146" s="405"/>
    </row>
    <row r="147" spans="1:23" s="381" customFormat="1" ht="45" customHeight="1" x14ac:dyDescent="0.25">
      <c r="A147" s="391" t="s">
        <v>897</v>
      </c>
      <c r="B147" s="391" t="s">
        <v>898</v>
      </c>
      <c r="C147" s="636"/>
      <c r="D147" s="711">
        <v>100310</v>
      </c>
      <c r="E147" s="631">
        <v>50</v>
      </c>
      <c r="F147" s="408" t="s">
        <v>604</v>
      </c>
      <c r="G147" s="393">
        <v>44949</v>
      </c>
      <c r="H147" s="385" t="s">
        <v>590</v>
      </c>
      <c r="I147" s="394">
        <v>339</v>
      </c>
      <c r="J147" s="573" t="s">
        <v>877</v>
      </c>
      <c r="K147" s="449" t="s">
        <v>25</v>
      </c>
      <c r="L147" s="462" t="s">
        <v>443</v>
      </c>
      <c r="M147" s="405" t="s">
        <v>443</v>
      </c>
      <c r="N147" s="405" t="s">
        <v>443</v>
      </c>
      <c r="O147" s="405" t="s">
        <v>443</v>
      </c>
      <c r="P147" s="405"/>
      <c r="Q147" s="405"/>
      <c r="R147" s="405"/>
      <c r="S147" s="405"/>
      <c r="T147" s="405"/>
      <c r="U147" s="405"/>
      <c r="V147" s="405"/>
      <c r="W147" s="405"/>
    </row>
    <row r="148" spans="1:23" s="381" customFormat="1" ht="45" customHeight="1" x14ac:dyDescent="0.25">
      <c r="A148" s="391" t="s">
        <v>899</v>
      </c>
      <c r="B148" s="391" t="s">
        <v>694</v>
      </c>
      <c r="C148" s="408" t="s">
        <v>887</v>
      </c>
      <c r="D148" s="711">
        <v>100851</v>
      </c>
      <c r="E148" s="631">
        <v>55</v>
      </c>
      <c r="F148" s="408" t="s">
        <v>604</v>
      </c>
      <c r="G148" s="393">
        <v>45017</v>
      </c>
      <c r="H148" s="411" t="s">
        <v>590</v>
      </c>
      <c r="I148" s="394">
        <v>453</v>
      </c>
      <c r="J148" s="573" t="s">
        <v>764</v>
      </c>
      <c r="K148" s="449" t="s">
        <v>69</v>
      </c>
      <c r="L148" s="462" t="s">
        <v>443</v>
      </c>
      <c r="M148" s="405" t="s">
        <v>443</v>
      </c>
      <c r="N148" s="405" t="s">
        <v>443</v>
      </c>
      <c r="O148" s="405" t="s">
        <v>443</v>
      </c>
      <c r="P148" s="405"/>
      <c r="Q148" s="405"/>
      <c r="R148" s="405"/>
      <c r="S148" s="405"/>
      <c r="T148" s="405"/>
      <c r="U148" s="405"/>
      <c r="V148" s="405"/>
      <c r="W148" s="405"/>
    </row>
    <row r="149" spans="1:23" s="381" customFormat="1" ht="45" customHeight="1" x14ac:dyDescent="0.25">
      <c r="A149" s="391" t="s">
        <v>900</v>
      </c>
      <c r="B149" s="391" t="s">
        <v>901</v>
      </c>
      <c r="C149" s="408"/>
      <c r="D149" s="711">
        <v>100641</v>
      </c>
      <c r="E149" s="631">
        <v>50</v>
      </c>
      <c r="F149" s="408" t="s">
        <v>815</v>
      </c>
      <c r="G149" s="393"/>
      <c r="H149" s="411" t="s">
        <v>590</v>
      </c>
      <c r="I149" s="394">
        <v>3</v>
      </c>
      <c r="J149" s="573" t="s">
        <v>737</v>
      </c>
      <c r="K149" s="517" t="s">
        <v>25</v>
      </c>
      <c r="L149" s="462" t="s">
        <v>443</v>
      </c>
      <c r="M149" s="405" t="s">
        <v>443</v>
      </c>
      <c r="N149" s="405" t="s">
        <v>35</v>
      </c>
      <c r="O149" s="405" t="s">
        <v>443</v>
      </c>
      <c r="P149" s="405" t="s">
        <v>4</v>
      </c>
      <c r="Q149" s="405"/>
      <c r="R149" s="405"/>
      <c r="S149" s="405"/>
      <c r="T149" s="405"/>
      <c r="U149" s="405"/>
      <c r="V149" s="405"/>
      <c r="W149" s="405"/>
    </row>
    <row r="150" spans="1:23" s="381" customFormat="1" ht="45" customHeight="1" x14ac:dyDescent="0.25">
      <c r="A150" s="382" t="s">
        <v>902</v>
      </c>
      <c r="B150" s="382" t="s">
        <v>638</v>
      </c>
      <c r="C150" s="408"/>
      <c r="D150" s="711">
        <v>100034</v>
      </c>
      <c r="E150" s="631">
        <v>55</v>
      </c>
      <c r="F150" s="408" t="s">
        <v>604</v>
      </c>
      <c r="G150" s="401">
        <v>44743</v>
      </c>
      <c r="H150" s="411" t="s">
        <v>590</v>
      </c>
      <c r="I150" s="386" t="s">
        <v>903</v>
      </c>
      <c r="J150" s="573" t="s">
        <v>877</v>
      </c>
      <c r="K150" s="449" t="s">
        <v>69</v>
      </c>
      <c r="L150" s="462" t="s">
        <v>443</v>
      </c>
      <c r="M150" s="405" t="s">
        <v>443</v>
      </c>
      <c r="N150" s="405" t="s">
        <v>443</v>
      </c>
      <c r="O150" s="405" t="s">
        <v>443</v>
      </c>
      <c r="P150" s="405"/>
      <c r="Q150" s="405"/>
      <c r="R150" s="405"/>
      <c r="S150" s="405"/>
      <c r="T150" s="405"/>
      <c r="U150" s="405"/>
      <c r="V150" s="405"/>
      <c r="W150" s="405"/>
    </row>
    <row r="151" spans="1:23" s="381" customFormat="1" ht="45" customHeight="1" x14ac:dyDescent="0.25">
      <c r="A151" s="382" t="s">
        <v>904</v>
      </c>
      <c r="B151" s="382" t="s">
        <v>905</v>
      </c>
      <c r="C151" s="408"/>
      <c r="D151" s="711">
        <v>100352</v>
      </c>
      <c r="E151" s="631">
        <v>55</v>
      </c>
      <c r="F151" s="408" t="s">
        <v>604</v>
      </c>
      <c r="G151" s="401">
        <v>44002</v>
      </c>
      <c r="H151" s="411" t="s">
        <v>590</v>
      </c>
      <c r="I151" s="386" t="s">
        <v>906</v>
      </c>
      <c r="J151" s="573" t="s">
        <v>634</v>
      </c>
      <c r="K151" s="449" t="s">
        <v>53</v>
      </c>
      <c r="L151" s="462" t="s">
        <v>443</v>
      </c>
      <c r="M151" s="405" t="s">
        <v>443</v>
      </c>
      <c r="N151" s="405" t="s">
        <v>4</v>
      </c>
      <c r="O151" s="405" t="s">
        <v>443</v>
      </c>
      <c r="P151" s="405"/>
      <c r="Q151" s="405"/>
      <c r="R151" s="405"/>
      <c r="S151" s="405"/>
      <c r="T151" s="405"/>
      <c r="U151" s="405"/>
      <c r="V151" s="405"/>
      <c r="W151" s="405"/>
    </row>
    <row r="152" spans="1:23" s="381" customFormat="1" ht="45" customHeight="1" x14ac:dyDescent="0.25">
      <c r="A152" s="382" t="s">
        <v>907</v>
      </c>
      <c r="B152" s="382" t="s">
        <v>908</v>
      </c>
      <c r="C152" s="636"/>
      <c r="D152" s="711">
        <v>100688</v>
      </c>
      <c r="E152" s="631">
        <v>65</v>
      </c>
      <c r="F152" s="408" t="s">
        <v>815</v>
      </c>
      <c r="G152" s="401">
        <v>45266</v>
      </c>
      <c r="H152" s="385" t="s">
        <v>590</v>
      </c>
      <c r="I152" s="386" t="s">
        <v>909</v>
      </c>
      <c r="J152" s="573" t="s">
        <v>737</v>
      </c>
      <c r="K152" s="606" t="s">
        <v>100</v>
      </c>
      <c r="L152" s="462" t="s">
        <v>443</v>
      </c>
      <c r="M152" s="405" t="s">
        <v>443</v>
      </c>
      <c r="N152" s="405" t="s">
        <v>35</v>
      </c>
      <c r="O152" s="405" t="s">
        <v>443</v>
      </c>
      <c r="P152" s="405"/>
      <c r="Q152" s="405"/>
      <c r="R152" s="405"/>
      <c r="S152" s="405"/>
      <c r="T152" s="405"/>
      <c r="U152" s="405"/>
      <c r="V152" s="405"/>
      <c r="W152" s="405"/>
    </row>
    <row r="153" spans="1:23" s="381" customFormat="1" ht="45" customHeight="1" x14ac:dyDescent="0.25">
      <c r="A153" s="382" t="s">
        <v>910</v>
      </c>
      <c r="B153" s="382" t="s">
        <v>212</v>
      </c>
      <c r="C153" s="408" t="s">
        <v>911</v>
      </c>
      <c r="D153" s="711">
        <v>100532</v>
      </c>
      <c r="E153" s="631">
        <v>50</v>
      </c>
      <c r="F153" s="408" t="s">
        <v>604</v>
      </c>
      <c r="G153" s="401">
        <v>45283</v>
      </c>
      <c r="H153" s="385" t="s">
        <v>590</v>
      </c>
      <c r="I153" s="386">
        <v>161</v>
      </c>
      <c r="J153" s="605" t="s">
        <v>645</v>
      </c>
      <c r="K153" s="449" t="s">
        <v>50</v>
      </c>
      <c r="L153" s="462" t="s">
        <v>443</v>
      </c>
      <c r="M153" s="405" t="s">
        <v>443</v>
      </c>
      <c r="N153" s="405" t="s">
        <v>443</v>
      </c>
      <c r="O153" s="405" t="s">
        <v>443</v>
      </c>
      <c r="P153" s="405"/>
      <c r="Q153" s="405"/>
      <c r="R153" s="405"/>
      <c r="S153" s="405"/>
      <c r="T153" s="405"/>
      <c r="U153" s="405"/>
      <c r="V153" s="405"/>
      <c r="W153" s="405"/>
    </row>
    <row r="154" spans="1:23" ht="45" customHeight="1" x14ac:dyDescent="0.25">
      <c r="A154" s="382" t="s">
        <v>912</v>
      </c>
      <c r="B154" s="382" t="s">
        <v>913</v>
      </c>
      <c r="C154" s="602"/>
      <c r="D154" s="711">
        <v>100739</v>
      </c>
      <c r="E154" s="631">
        <v>75</v>
      </c>
      <c r="F154" s="408" t="s">
        <v>604</v>
      </c>
      <c r="G154" s="401">
        <v>45986</v>
      </c>
      <c r="H154" s="385" t="s">
        <v>590</v>
      </c>
      <c r="I154" s="386">
        <v>378</v>
      </c>
      <c r="J154" s="573" t="s">
        <v>877</v>
      </c>
      <c r="K154" s="449" t="s">
        <v>20</v>
      </c>
      <c r="L154" s="462" t="s">
        <v>443</v>
      </c>
      <c r="M154" s="405" t="s">
        <v>443</v>
      </c>
      <c r="N154" s="405" t="s">
        <v>443</v>
      </c>
      <c r="O154" s="405" t="s">
        <v>4</v>
      </c>
      <c r="P154" s="405"/>
      <c r="Q154" s="405"/>
      <c r="R154" s="405"/>
      <c r="S154" s="405"/>
      <c r="T154" s="405"/>
      <c r="U154" s="405"/>
      <c r="V154" s="405"/>
      <c r="W154" s="749"/>
    </row>
    <row r="155" spans="1:23" ht="45" customHeight="1" x14ac:dyDescent="0.25">
      <c r="A155" s="382" t="s">
        <v>914</v>
      </c>
      <c r="B155" s="382" t="s">
        <v>915</v>
      </c>
      <c r="C155" s="602"/>
      <c r="D155" s="711">
        <v>100092</v>
      </c>
      <c r="E155" s="631">
        <v>75</v>
      </c>
      <c r="F155" s="408" t="s">
        <v>604</v>
      </c>
      <c r="G155" s="401">
        <v>45833</v>
      </c>
      <c r="H155" s="385" t="s">
        <v>590</v>
      </c>
      <c r="I155" s="386" t="s">
        <v>916</v>
      </c>
      <c r="J155" s="573" t="s">
        <v>663</v>
      </c>
      <c r="K155" s="449" t="s">
        <v>53</v>
      </c>
      <c r="L155" s="462" t="s">
        <v>443</v>
      </c>
      <c r="M155" s="405" t="s">
        <v>443</v>
      </c>
      <c r="N155" s="405" t="s">
        <v>443</v>
      </c>
      <c r="O155" s="405" t="s">
        <v>443</v>
      </c>
      <c r="P155" s="405"/>
      <c r="Q155" s="405"/>
      <c r="R155" s="405"/>
      <c r="S155" s="405"/>
      <c r="T155" s="405"/>
      <c r="U155" s="405"/>
      <c r="V155" s="405"/>
      <c r="W155" s="749"/>
    </row>
    <row r="156" spans="1:23" ht="45" customHeight="1" x14ac:dyDescent="0.25">
      <c r="A156" s="382" t="s">
        <v>917</v>
      </c>
      <c r="B156" s="382" t="s">
        <v>662</v>
      </c>
      <c r="C156" s="636"/>
      <c r="D156" s="711">
        <v>100445</v>
      </c>
      <c r="E156" s="631">
        <v>50</v>
      </c>
      <c r="F156" s="408" t="s">
        <v>604</v>
      </c>
      <c r="G156" s="401">
        <v>44949</v>
      </c>
      <c r="H156" s="385" t="s">
        <v>590</v>
      </c>
      <c r="I156" s="386">
        <v>382</v>
      </c>
      <c r="J156" s="573" t="s">
        <v>877</v>
      </c>
      <c r="K156" s="449" t="s">
        <v>25</v>
      </c>
      <c r="L156" s="462" t="s">
        <v>443</v>
      </c>
      <c r="M156" s="405" t="s">
        <v>443</v>
      </c>
      <c r="N156" s="405" t="s">
        <v>443</v>
      </c>
      <c r="O156" s="405" t="s">
        <v>443</v>
      </c>
      <c r="P156" s="405" t="s">
        <v>4</v>
      </c>
      <c r="Q156" s="405"/>
      <c r="R156" s="405"/>
      <c r="S156" s="405"/>
      <c r="T156" s="405"/>
      <c r="U156" s="405"/>
      <c r="V156" s="405"/>
      <c r="W156" s="405"/>
    </row>
    <row r="157" spans="1:23" ht="83.25" customHeight="1" x14ac:dyDescent="0.25">
      <c r="A157" s="520" t="s">
        <v>918</v>
      </c>
      <c r="B157" s="408" t="s">
        <v>739</v>
      </c>
      <c r="C157" s="599"/>
      <c r="D157" s="413">
        <v>100605</v>
      </c>
      <c r="E157" s="631">
        <v>50</v>
      </c>
      <c r="F157" s="408" t="s">
        <v>604</v>
      </c>
      <c r="G157" s="441"/>
      <c r="H157" s="385" t="s">
        <v>590</v>
      </c>
      <c r="I157" s="441">
        <v>173</v>
      </c>
      <c r="J157" s="605" t="s">
        <v>648</v>
      </c>
      <c r="K157" s="449" t="s">
        <v>622</v>
      </c>
      <c r="L157" s="462" t="s">
        <v>443</v>
      </c>
      <c r="M157" s="405" t="s">
        <v>443</v>
      </c>
      <c r="N157" s="405" t="s">
        <v>443</v>
      </c>
      <c r="O157" s="405" t="s">
        <v>443</v>
      </c>
      <c r="P157" s="405"/>
      <c r="Q157" s="405"/>
      <c r="R157" s="405"/>
      <c r="S157" s="405"/>
      <c r="T157" s="405"/>
      <c r="U157" s="405"/>
      <c r="V157" s="405"/>
      <c r="W157" s="405"/>
    </row>
    <row r="158" spans="1:23" ht="45" customHeight="1" x14ac:dyDescent="0.25">
      <c r="A158" s="391" t="s">
        <v>919</v>
      </c>
      <c r="B158" s="382" t="s">
        <v>920</v>
      </c>
      <c r="C158" s="602"/>
      <c r="D158" s="711" t="s">
        <v>690</v>
      </c>
      <c r="E158" s="631">
        <v>65</v>
      </c>
      <c r="F158" s="408" t="s">
        <v>604</v>
      </c>
      <c r="G158" s="401">
        <v>45833</v>
      </c>
      <c r="H158" s="385" t="s">
        <v>590</v>
      </c>
      <c r="I158" s="386" t="s">
        <v>921</v>
      </c>
      <c r="J158" s="573" t="s">
        <v>877</v>
      </c>
      <c r="K158" s="449" t="s">
        <v>20</v>
      </c>
      <c r="L158" s="462" t="s">
        <v>443</v>
      </c>
      <c r="M158" s="405" t="s">
        <v>443</v>
      </c>
      <c r="N158" s="405" t="s">
        <v>443</v>
      </c>
      <c r="O158" s="405" t="s">
        <v>4</v>
      </c>
      <c r="P158" s="405"/>
      <c r="Q158" s="405"/>
      <c r="R158" s="405"/>
      <c r="S158" s="405"/>
      <c r="T158" s="405"/>
      <c r="U158" s="405"/>
      <c r="V158" s="405"/>
      <c r="W158" s="749"/>
    </row>
    <row r="159" spans="1:23" ht="75" customHeight="1" x14ac:dyDescent="0.25">
      <c r="A159" s="382" t="s">
        <v>922</v>
      </c>
      <c r="B159" s="382" t="s">
        <v>694</v>
      </c>
      <c r="C159" s="636" t="s">
        <v>923</v>
      </c>
      <c r="D159" s="711" t="s">
        <v>690</v>
      </c>
      <c r="E159" s="631">
        <v>50</v>
      </c>
      <c r="F159" s="408" t="s">
        <v>604</v>
      </c>
      <c r="G159" s="401">
        <v>45017</v>
      </c>
      <c r="H159" s="532" t="s">
        <v>66</v>
      </c>
      <c r="I159" s="386">
        <v>454</v>
      </c>
      <c r="J159" s="573" t="s">
        <v>690</v>
      </c>
      <c r="K159" s="449" t="s">
        <v>69</v>
      </c>
      <c r="L159" s="462" t="s">
        <v>690</v>
      </c>
      <c r="M159" s="379" t="s">
        <v>690</v>
      </c>
      <c r="N159" s="405" t="s">
        <v>690</v>
      </c>
      <c r="O159" s="379" t="s">
        <v>690</v>
      </c>
      <c r="P159" s="379" t="s">
        <v>690</v>
      </c>
      <c r="Q159" s="379" t="s">
        <v>690</v>
      </c>
      <c r="R159" s="379" t="s">
        <v>690</v>
      </c>
      <c r="S159" s="379" t="s">
        <v>690</v>
      </c>
      <c r="T159" s="379" t="s">
        <v>690</v>
      </c>
      <c r="U159" s="379" t="s">
        <v>690</v>
      </c>
      <c r="V159" s="379" t="s">
        <v>690</v>
      </c>
      <c r="W159" s="379" t="s">
        <v>690</v>
      </c>
    </row>
    <row r="160" spans="1:23" ht="45" customHeight="1" x14ac:dyDescent="0.25">
      <c r="A160" s="382" t="s">
        <v>924</v>
      </c>
      <c r="B160" s="382" t="s">
        <v>694</v>
      </c>
      <c r="C160" s="408" t="s">
        <v>887</v>
      </c>
      <c r="D160" s="711">
        <v>100810</v>
      </c>
      <c r="E160" s="631">
        <v>55</v>
      </c>
      <c r="F160" s="408" t="s">
        <v>594</v>
      </c>
      <c r="G160" s="401">
        <v>45192</v>
      </c>
      <c r="H160" s="385" t="s">
        <v>590</v>
      </c>
      <c r="I160" s="386" t="s">
        <v>925</v>
      </c>
      <c r="J160" s="605" t="s">
        <v>596</v>
      </c>
      <c r="K160" s="626" t="s">
        <v>610</v>
      </c>
      <c r="L160" s="462" t="s">
        <v>443</v>
      </c>
      <c r="M160" s="405" t="s">
        <v>443</v>
      </c>
      <c r="N160" s="405" t="s">
        <v>443</v>
      </c>
      <c r="O160" s="405" t="s">
        <v>443</v>
      </c>
      <c r="P160" s="405"/>
      <c r="Q160" s="405"/>
      <c r="R160" s="405"/>
      <c r="S160" s="405"/>
      <c r="T160" s="405"/>
      <c r="U160" s="405"/>
      <c r="V160" s="405"/>
      <c r="W160" s="405"/>
    </row>
    <row r="161" spans="1:23" s="381" customFormat="1" ht="45" customHeight="1" x14ac:dyDescent="0.25">
      <c r="A161" s="599" t="s">
        <v>926</v>
      </c>
      <c r="B161" s="382" t="s">
        <v>694</v>
      </c>
      <c r="C161" s="408" t="s">
        <v>887</v>
      </c>
      <c r="D161" s="711">
        <v>100143</v>
      </c>
      <c r="E161" s="631">
        <v>55</v>
      </c>
      <c r="F161" s="408" t="s">
        <v>594</v>
      </c>
      <c r="G161" s="401">
        <v>45017</v>
      </c>
      <c r="H161" s="385" t="s">
        <v>590</v>
      </c>
      <c r="I161" s="441">
        <v>447</v>
      </c>
      <c r="J161" s="605" t="s">
        <v>596</v>
      </c>
      <c r="K161" s="449" t="s">
        <v>635</v>
      </c>
      <c r="L161" s="462" t="s">
        <v>443</v>
      </c>
      <c r="M161" s="405" t="s">
        <v>443</v>
      </c>
      <c r="N161" s="405" t="s">
        <v>443</v>
      </c>
      <c r="O161" s="405" t="s">
        <v>35</v>
      </c>
      <c r="P161" s="405" t="s">
        <v>4</v>
      </c>
      <c r="Q161" s="405"/>
      <c r="R161" s="405"/>
      <c r="S161" s="405"/>
      <c r="T161" s="405"/>
      <c r="U161" s="405"/>
      <c r="V161" s="405"/>
      <c r="W161" s="405"/>
    </row>
    <row r="162" spans="1:23" s="381" customFormat="1" ht="45" customHeight="1" x14ac:dyDescent="0.25">
      <c r="A162" s="382" t="s">
        <v>927</v>
      </c>
      <c r="B162" s="382" t="s">
        <v>694</v>
      </c>
      <c r="C162" s="408" t="s">
        <v>887</v>
      </c>
      <c r="D162" s="711">
        <v>100851</v>
      </c>
      <c r="E162" s="631">
        <v>55</v>
      </c>
      <c r="F162" s="408" t="s">
        <v>604</v>
      </c>
      <c r="G162" s="401">
        <v>45017</v>
      </c>
      <c r="H162" s="385" t="s">
        <v>590</v>
      </c>
      <c r="I162" s="386">
        <v>453</v>
      </c>
      <c r="J162" s="573" t="s">
        <v>764</v>
      </c>
      <c r="K162" s="449" t="s">
        <v>69</v>
      </c>
      <c r="L162" s="462" t="s">
        <v>443</v>
      </c>
      <c r="M162" s="405" t="s">
        <v>443</v>
      </c>
      <c r="N162" s="405" t="s">
        <v>443</v>
      </c>
      <c r="O162" s="405" t="s">
        <v>443</v>
      </c>
      <c r="P162" s="405"/>
      <c r="Q162" s="405"/>
      <c r="R162" s="405"/>
      <c r="S162" s="405"/>
      <c r="T162" s="405"/>
      <c r="U162" s="405"/>
      <c r="V162" s="405"/>
      <c r="W162" s="405"/>
    </row>
    <row r="163" spans="1:23" s="381" customFormat="1" ht="45" customHeight="1" x14ac:dyDescent="0.25">
      <c r="A163" s="382" t="s">
        <v>928</v>
      </c>
      <c r="B163" s="382" t="s">
        <v>705</v>
      </c>
      <c r="C163" s="408"/>
      <c r="D163" s="711">
        <v>100808</v>
      </c>
      <c r="E163" s="631">
        <v>60</v>
      </c>
      <c r="F163" s="408" t="s">
        <v>604</v>
      </c>
      <c r="G163" s="401">
        <v>45078</v>
      </c>
      <c r="H163" s="385" t="s">
        <v>590</v>
      </c>
      <c r="I163" s="386" t="s">
        <v>929</v>
      </c>
      <c r="J163" s="573" t="s">
        <v>663</v>
      </c>
      <c r="K163" s="449" t="s">
        <v>53</v>
      </c>
      <c r="L163" s="462" t="s">
        <v>443</v>
      </c>
      <c r="M163" s="405" t="s">
        <v>443</v>
      </c>
      <c r="N163" s="405" t="s">
        <v>443</v>
      </c>
      <c r="O163" s="405" t="s">
        <v>443</v>
      </c>
      <c r="P163" s="405"/>
      <c r="Q163" s="405"/>
      <c r="R163" s="405"/>
      <c r="S163" s="405"/>
      <c r="T163" s="405"/>
      <c r="U163" s="405"/>
      <c r="V163" s="405"/>
      <c r="W163" s="405"/>
    </row>
    <row r="164" spans="1:23" s="381" customFormat="1" ht="84.75" customHeight="1" x14ac:dyDescent="0.25">
      <c r="A164" s="599" t="s">
        <v>930</v>
      </c>
      <c r="B164" s="408" t="s">
        <v>931</v>
      </c>
      <c r="C164" s="599"/>
      <c r="D164" s="474">
        <v>100451</v>
      </c>
      <c r="E164" s="633">
        <v>50</v>
      </c>
      <c r="F164" s="520" t="s">
        <v>594</v>
      </c>
      <c r="G164" s="578"/>
      <c r="H164" s="385" t="s">
        <v>590</v>
      </c>
      <c r="I164" s="441">
        <v>174</v>
      </c>
      <c r="J164" s="605" t="s">
        <v>634</v>
      </c>
      <c r="K164" s="517" t="s">
        <v>25</v>
      </c>
      <c r="L164" s="462" t="s">
        <v>443</v>
      </c>
      <c r="M164" s="405" t="s">
        <v>443</v>
      </c>
      <c r="N164" s="405" t="s">
        <v>443</v>
      </c>
      <c r="O164" s="405" t="s">
        <v>443</v>
      </c>
      <c r="P164" s="405" t="s">
        <v>4</v>
      </c>
      <c r="Q164" s="405"/>
      <c r="R164" s="405"/>
      <c r="S164" s="405"/>
      <c r="T164" s="405"/>
      <c r="U164" s="405"/>
      <c r="V164" s="405"/>
      <c r="W164" s="405"/>
    </row>
    <row r="165" spans="1:23" ht="45" customHeight="1" x14ac:dyDescent="0.25">
      <c r="A165" s="599" t="s">
        <v>932</v>
      </c>
      <c r="B165" s="408" t="s">
        <v>705</v>
      </c>
      <c r="C165" s="750"/>
      <c r="D165" s="711">
        <v>100130</v>
      </c>
      <c r="E165" s="631">
        <v>60</v>
      </c>
      <c r="F165" s="408" t="s">
        <v>604</v>
      </c>
      <c r="G165" s="434">
        <v>45078</v>
      </c>
      <c r="H165" s="385" t="s">
        <v>590</v>
      </c>
      <c r="I165" s="441" t="s">
        <v>933</v>
      </c>
      <c r="J165" s="573" t="s">
        <v>667</v>
      </c>
      <c r="K165" s="449" t="s">
        <v>610</v>
      </c>
      <c r="L165" s="462" t="s">
        <v>443</v>
      </c>
      <c r="M165" s="405" t="s">
        <v>443</v>
      </c>
      <c r="N165" s="405" t="s">
        <v>443</v>
      </c>
      <c r="O165" s="405" t="s">
        <v>443</v>
      </c>
      <c r="P165" s="405"/>
      <c r="Q165" s="405"/>
      <c r="R165" s="405"/>
      <c r="S165" s="405"/>
      <c r="T165" s="405"/>
      <c r="U165" s="405"/>
      <c r="V165" s="405"/>
      <c r="W165" s="405"/>
    </row>
    <row r="166" spans="1:23" s="381" customFormat="1" ht="78" customHeight="1" x14ac:dyDescent="0.25">
      <c r="A166" s="382" t="s">
        <v>934</v>
      </c>
      <c r="B166" s="382" t="s">
        <v>935</v>
      </c>
      <c r="C166" s="408"/>
      <c r="D166" s="711">
        <v>100394</v>
      </c>
      <c r="E166" s="631">
        <v>55</v>
      </c>
      <c r="F166" s="408" t="s">
        <v>815</v>
      </c>
      <c r="G166" s="401">
        <v>44501</v>
      </c>
      <c r="H166" s="385" t="s">
        <v>590</v>
      </c>
      <c r="I166" s="386" t="s">
        <v>936</v>
      </c>
      <c r="J166" s="573" t="s">
        <v>737</v>
      </c>
      <c r="K166" s="606" t="s">
        <v>146</v>
      </c>
      <c r="L166" s="405" t="s">
        <v>4</v>
      </c>
      <c r="M166" s="405" t="s">
        <v>443</v>
      </c>
      <c r="N166" s="405" t="s">
        <v>35</v>
      </c>
      <c r="O166" s="405" t="s">
        <v>443</v>
      </c>
      <c r="P166" s="405"/>
      <c r="Q166" s="405"/>
      <c r="R166" s="405"/>
      <c r="S166" s="405"/>
      <c r="T166" s="405"/>
      <c r="U166" s="405"/>
      <c r="V166" s="405"/>
      <c r="W166" s="405"/>
    </row>
    <row r="167" spans="1:23" s="381" customFormat="1" ht="45" customHeight="1" x14ac:dyDescent="0.25">
      <c r="A167" s="599" t="s">
        <v>937</v>
      </c>
      <c r="B167" s="382" t="s">
        <v>113</v>
      </c>
      <c r="C167" s="599"/>
      <c r="D167" s="413">
        <v>100256</v>
      </c>
      <c r="E167" s="631">
        <v>50</v>
      </c>
      <c r="F167" s="408" t="s">
        <v>604</v>
      </c>
      <c r="G167" s="441"/>
      <c r="H167" s="385" t="s">
        <v>590</v>
      </c>
      <c r="I167" s="441">
        <v>30</v>
      </c>
      <c r="J167" s="605" t="s">
        <v>634</v>
      </c>
      <c r="K167" s="449" t="s">
        <v>622</v>
      </c>
      <c r="L167" s="405" t="s">
        <v>443</v>
      </c>
      <c r="M167" s="405" t="s">
        <v>443</v>
      </c>
      <c r="N167" s="405" t="s">
        <v>443</v>
      </c>
      <c r="O167" s="405" t="s">
        <v>443</v>
      </c>
      <c r="P167" s="405"/>
      <c r="Q167" s="405"/>
      <c r="R167" s="405"/>
      <c r="S167" s="405"/>
      <c r="T167" s="405"/>
      <c r="U167" s="405"/>
      <c r="V167" s="405"/>
      <c r="W167" s="405"/>
    </row>
    <row r="168" spans="1:23" s="381" customFormat="1" ht="45" customHeight="1" x14ac:dyDescent="0.25">
      <c r="A168" s="382" t="s">
        <v>938</v>
      </c>
      <c r="B168" s="382" t="s">
        <v>694</v>
      </c>
      <c r="C168" s="409" t="s">
        <v>3391</v>
      </c>
      <c r="D168" s="711">
        <v>100123</v>
      </c>
      <c r="E168" s="631">
        <v>55</v>
      </c>
      <c r="F168" s="408" t="s">
        <v>604</v>
      </c>
      <c r="G168" s="401">
        <v>45017</v>
      </c>
      <c r="H168" s="385" t="s">
        <v>590</v>
      </c>
      <c r="I168" s="386">
        <v>452</v>
      </c>
      <c r="J168" s="573" t="s">
        <v>663</v>
      </c>
      <c r="K168" s="449" t="s">
        <v>100</v>
      </c>
      <c r="L168" s="405" t="s">
        <v>443</v>
      </c>
      <c r="M168" s="405" t="s">
        <v>443</v>
      </c>
      <c r="N168" s="405" t="s">
        <v>443</v>
      </c>
      <c r="O168" s="405" t="s">
        <v>443</v>
      </c>
      <c r="P168" s="405"/>
      <c r="Q168" s="405"/>
      <c r="R168" s="405"/>
      <c r="S168" s="405"/>
      <c r="T168" s="405"/>
      <c r="U168" s="405"/>
      <c r="V168" s="405"/>
      <c r="W168" s="405"/>
    </row>
    <row r="169" spans="1:23" s="381" customFormat="1" ht="45" customHeight="1" x14ac:dyDescent="0.25">
      <c r="A169" s="382" t="s">
        <v>940</v>
      </c>
      <c r="B169" s="382" t="s">
        <v>705</v>
      </c>
      <c r="C169" s="408"/>
      <c r="D169" s="711">
        <v>100690</v>
      </c>
      <c r="E169" s="631">
        <v>60</v>
      </c>
      <c r="F169" s="408" t="s">
        <v>815</v>
      </c>
      <c r="G169" s="401">
        <v>45078</v>
      </c>
      <c r="H169" s="385" t="s">
        <v>590</v>
      </c>
      <c r="I169" s="386" t="s">
        <v>941</v>
      </c>
      <c r="J169" s="573" t="s">
        <v>737</v>
      </c>
      <c r="K169" s="449" t="s">
        <v>610</v>
      </c>
      <c r="L169" s="405" t="s">
        <v>443</v>
      </c>
      <c r="M169" s="405" t="s">
        <v>443</v>
      </c>
      <c r="N169" s="405" t="s">
        <v>35</v>
      </c>
      <c r="O169" s="405" t="s">
        <v>443</v>
      </c>
      <c r="P169" s="405"/>
      <c r="Q169" s="405"/>
      <c r="R169" s="405"/>
      <c r="S169" s="405"/>
      <c r="T169" s="405"/>
      <c r="U169" s="405"/>
      <c r="V169" s="405"/>
      <c r="W169" s="405"/>
    </row>
    <row r="170" spans="1:23" s="381" customFormat="1" ht="45" customHeight="1" x14ac:dyDescent="0.25">
      <c r="A170" s="382" t="s">
        <v>942</v>
      </c>
      <c r="B170" s="382" t="s">
        <v>837</v>
      </c>
      <c r="C170" s="409" t="s">
        <v>943</v>
      </c>
      <c r="D170" s="711">
        <v>100271</v>
      </c>
      <c r="E170" s="631">
        <v>125</v>
      </c>
      <c r="F170" s="408" t="s">
        <v>604</v>
      </c>
      <c r="G170" s="401">
        <v>45802</v>
      </c>
      <c r="H170" s="385" t="s">
        <v>590</v>
      </c>
      <c r="I170" s="386" t="s">
        <v>944</v>
      </c>
      <c r="J170" s="573" t="s">
        <v>663</v>
      </c>
      <c r="K170" s="449" t="s">
        <v>53</v>
      </c>
      <c r="L170" s="405" t="s">
        <v>443</v>
      </c>
      <c r="M170" s="405" t="s">
        <v>443</v>
      </c>
      <c r="N170" s="405" t="s">
        <v>443</v>
      </c>
      <c r="O170" s="709" t="s">
        <v>4</v>
      </c>
      <c r="P170" s="405"/>
      <c r="Q170" s="405"/>
      <c r="R170" s="405"/>
      <c r="S170" s="405"/>
      <c r="T170" s="405"/>
      <c r="U170" s="405"/>
      <c r="V170" s="405"/>
      <c r="W170" s="749"/>
    </row>
    <row r="171" spans="1:23" s="381" customFormat="1" ht="45" customHeight="1" x14ac:dyDescent="0.25">
      <c r="A171" s="382" t="s">
        <v>945</v>
      </c>
      <c r="B171" s="382" t="s">
        <v>152</v>
      </c>
      <c r="C171" s="408"/>
      <c r="D171" s="711">
        <v>100003</v>
      </c>
      <c r="E171" s="631">
        <v>55</v>
      </c>
      <c r="F171" s="408" t="s">
        <v>604</v>
      </c>
      <c r="G171" s="401">
        <v>42036</v>
      </c>
      <c r="H171" s="385" t="s">
        <v>590</v>
      </c>
      <c r="I171" s="386" t="s">
        <v>946</v>
      </c>
      <c r="J171" s="573" t="s">
        <v>663</v>
      </c>
      <c r="K171" s="449" t="s">
        <v>610</v>
      </c>
      <c r="L171" s="405" t="s">
        <v>443</v>
      </c>
      <c r="M171" s="405" t="s">
        <v>443</v>
      </c>
      <c r="N171" s="405" t="s">
        <v>443</v>
      </c>
      <c r="O171" s="405" t="s">
        <v>443</v>
      </c>
      <c r="P171" s="405"/>
      <c r="Q171" s="405"/>
      <c r="R171" s="405"/>
      <c r="S171" s="405"/>
      <c r="T171" s="405"/>
      <c r="U171" s="405"/>
      <c r="V171" s="405"/>
      <c r="W171" s="405"/>
    </row>
    <row r="172" spans="1:23" s="381" customFormat="1" ht="45" customHeight="1" x14ac:dyDescent="0.25">
      <c r="A172" s="382" t="s">
        <v>947</v>
      </c>
      <c r="B172" s="382" t="s">
        <v>948</v>
      </c>
      <c r="C172" s="408"/>
      <c r="D172" s="711">
        <v>100409</v>
      </c>
      <c r="E172" s="631">
        <v>55</v>
      </c>
      <c r="F172" s="408" t="s">
        <v>604</v>
      </c>
      <c r="G172" s="401">
        <v>42248</v>
      </c>
      <c r="H172" s="385" t="s">
        <v>590</v>
      </c>
      <c r="I172" s="386" t="s">
        <v>949</v>
      </c>
      <c r="J172" s="573" t="s">
        <v>877</v>
      </c>
      <c r="K172" s="449" t="s">
        <v>69</v>
      </c>
      <c r="L172" s="405" t="s">
        <v>443</v>
      </c>
      <c r="M172" s="405" t="s">
        <v>443</v>
      </c>
      <c r="N172" s="405" t="s">
        <v>443</v>
      </c>
      <c r="O172" s="405" t="s">
        <v>443</v>
      </c>
      <c r="P172" s="405"/>
      <c r="Q172" s="405"/>
      <c r="R172" s="405"/>
      <c r="S172" s="405"/>
      <c r="T172" s="405"/>
      <c r="U172" s="405"/>
      <c r="V172" s="405"/>
      <c r="W172" s="405"/>
    </row>
    <row r="173" spans="1:23" s="381" customFormat="1" ht="45" customHeight="1" x14ac:dyDescent="0.25">
      <c r="A173" s="382" t="s">
        <v>950</v>
      </c>
      <c r="B173" s="382" t="s">
        <v>951</v>
      </c>
      <c r="C173" s="602"/>
      <c r="D173" s="711">
        <v>100183</v>
      </c>
      <c r="E173" s="631">
        <v>55</v>
      </c>
      <c r="F173" s="408" t="s">
        <v>604</v>
      </c>
      <c r="G173" s="401">
        <v>45559</v>
      </c>
      <c r="H173" s="385" t="s">
        <v>590</v>
      </c>
      <c r="I173" s="386" t="s">
        <v>952</v>
      </c>
      <c r="J173" s="573" t="s">
        <v>648</v>
      </c>
      <c r="K173" s="449" t="s">
        <v>622</v>
      </c>
      <c r="L173" s="405" t="s">
        <v>443</v>
      </c>
      <c r="M173" s="405" t="s">
        <v>443</v>
      </c>
      <c r="N173" s="405" t="s">
        <v>443</v>
      </c>
      <c r="O173" s="405" t="s">
        <v>443</v>
      </c>
      <c r="P173" s="405"/>
      <c r="Q173" s="405"/>
      <c r="R173" s="405"/>
      <c r="S173" s="405"/>
      <c r="T173" s="405"/>
      <c r="U173" s="405"/>
      <c r="V173" s="405"/>
      <c r="W173" s="749"/>
    </row>
    <row r="174" spans="1:23" ht="45" customHeight="1" x14ac:dyDescent="0.25">
      <c r="A174" s="599" t="s">
        <v>953</v>
      </c>
      <c r="B174" s="382" t="s">
        <v>212</v>
      </c>
      <c r="C174" s="599"/>
      <c r="D174" s="413">
        <v>100202</v>
      </c>
      <c r="E174" s="631">
        <v>50</v>
      </c>
      <c r="F174" s="408" t="s">
        <v>604</v>
      </c>
      <c r="G174" s="441"/>
      <c r="H174" s="385" t="s">
        <v>590</v>
      </c>
      <c r="I174" s="441">
        <v>461</v>
      </c>
      <c r="J174" s="573" t="s">
        <v>601</v>
      </c>
      <c r="K174" s="449" t="s">
        <v>69</v>
      </c>
      <c r="L174" s="405" t="s">
        <v>443</v>
      </c>
      <c r="M174" s="405" t="s">
        <v>443</v>
      </c>
      <c r="N174" s="405" t="s">
        <v>443</v>
      </c>
      <c r="O174" s="405" t="s">
        <v>443</v>
      </c>
      <c r="P174" s="462"/>
      <c r="Q174" s="462"/>
      <c r="R174" s="405"/>
      <c r="S174" s="405"/>
      <c r="T174" s="405"/>
      <c r="U174" s="405"/>
      <c r="V174" s="405"/>
      <c r="W174" s="405"/>
    </row>
    <row r="175" spans="1:23" ht="45" customHeight="1" x14ac:dyDescent="0.25">
      <c r="A175" s="599" t="s">
        <v>954</v>
      </c>
      <c r="B175" s="408" t="s">
        <v>736</v>
      </c>
      <c r="C175" s="599"/>
      <c r="D175" s="711" t="s">
        <v>690</v>
      </c>
      <c r="E175" s="632">
        <v>65</v>
      </c>
      <c r="F175" s="408" t="s">
        <v>604</v>
      </c>
      <c r="G175" s="441"/>
      <c r="H175" s="385" t="s">
        <v>590</v>
      </c>
      <c r="I175" s="386" t="s">
        <v>921</v>
      </c>
      <c r="J175" s="573" t="s">
        <v>634</v>
      </c>
      <c r="K175" s="449" t="s">
        <v>50</v>
      </c>
      <c r="L175" s="405" t="s">
        <v>443</v>
      </c>
      <c r="M175" s="405" t="s">
        <v>443</v>
      </c>
      <c r="N175" s="405" t="s">
        <v>443</v>
      </c>
      <c r="O175" s="405" t="s">
        <v>443</v>
      </c>
      <c r="P175" s="405"/>
      <c r="Q175" s="405"/>
      <c r="R175" s="405"/>
      <c r="S175" s="405"/>
      <c r="T175" s="405"/>
      <c r="U175" s="405"/>
      <c r="V175" s="405"/>
      <c r="W175" s="405"/>
    </row>
    <row r="176" spans="1:23" s="381" customFormat="1" ht="42" customHeight="1" x14ac:dyDescent="0.25">
      <c r="A176" s="408" t="s">
        <v>955</v>
      </c>
      <c r="B176" s="382" t="s">
        <v>956</v>
      </c>
      <c r="C176" s="408"/>
      <c r="D176" s="711">
        <v>100449</v>
      </c>
      <c r="E176" s="631">
        <v>55</v>
      </c>
      <c r="F176" s="408" t="s">
        <v>604</v>
      </c>
      <c r="G176" s="401">
        <v>42719</v>
      </c>
      <c r="H176" s="385" t="s">
        <v>590</v>
      </c>
      <c r="I176" s="386" t="s">
        <v>957</v>
      </c>
      <c r="J176" s="573" t="s">
        <v>667</v>
      </c>
      <c r="K176" s="449" t="s">
        <v>25</v>
      </c>
      <c r="L176" s="405" t="s">
        <v>443</v>
      </c>
      <c r="M176" s="405" t="s">
        <v>443</v>
      </c>
      <c r="N176" s="405" t="s">
        <v>443</v>
      </c>
      <c r="O176" s="405" t="s">
        <v>443</v>
      </c>
      <c r="P176" s="405"/>
      <c r="Q176" s="405"/>
      <c r="R176" s="405"/>
      <c r="S176" s="405"/>
      <c r="T176" s="405"/>
      <c r="U176" s="405"/>
      <c r="V176" s="405"/>
      <c r="W176" s="405"/>
    </row>
    <row r="177" spans="1:23" ht="42" customHeight="1" x14ac:dyDescent="0.25">
      <c r="A177" s="599" t="s">
        <v>958</v>
      </c>
      <c r="B177" s="408" t="s">
        <v>598</v>
      </c>
      <c r="C177" s="409" t="s">
        <v>959</v>
      </c>
      <c r="D177" s="711">
        <v>100457</v>
      </c>
      <c r="E177" s="632">
        <v>75</v>
      </c>
      <c r="F177" s="408" t="s">
        <v>604</v>
      </c>
      <c r="G177" s="441"/>
      <c r="H177" s="385" t="s">
        <v>590</v>
      </c>
      <c r="I177" s="441">
        <v>396</v>
      </c>
      <c r="J177" s="573" t="s">
        <v>634</v>
      </c>
      <c r="K177" s="449" t="s">
        <v>20</v>
      </c>
      <c r="L177" s="405" t="s">
        <v>443</v>
      </c>
      <c r="M177" s="405" t="s">
        <v>443</v>
      </c>
      <c r="N177" s="405" t="s">
        <v>443</v>
      </c>
      <c r="O177" s="405" t="s">
        <v>4</v>
      </c>
      <c r="P177" s="405"/>
      <c r="Q177" s="405"/>
      <c r="R177" s="405"/>
      <c r="S177" s="405"/>
      <c r="T177" s="405"/>
      <c r="U177" s="405"/>
      <c r="V177" s="405"/>
      <c r="W177" s="405"/>
    </row>
    <row r="178" spans="1:23" s="381" customFormat="1" ht="42" customHeight="1" x14ac:dyDescent="0.25">
      <c r="A178" s="590" t="s">
        <v>961</v>
      </c>
      <c r="B178" s="391" t="s">
        <v>3247</v>
      </c>
      <c r="C178" s="418"/>
      <c r="D178" s="811">
        <v>100845</v>
      </c>
      <c r="E178" s="633">
        <v>55</v>
      </c>
      <c r="F178" s="408" t="s">
        <v>604</v>
      </c>
      <c r="G178" s="393">
        <v>42826</v>
      </c>
      <c r="H178" s="402" t="s">
        <v>590</v>
      </c>
      <c r="I178" s="394" t="s">
        <v>962</v>
      </c>
      <c r="J178" s="605" t="s">
        <v>737</v>
      </c>
      <c r="K178" s="449" t="s">
        <v>657</v>
      </c>
      <c r="L178" s="405" t="s">
        <v>443</v>
      </c>
      <c r="M178" s="405" t="s">
        <v>443</v>
      </c>
      <c r="N178" s="405" t="s">
        <v>35</v>
      </c>
      <c r="O178" s="405" t="s">
        <v>443</v>
      </c>
      <c r="P178" s="405"/>
      <c r="Q178" s="405"/>
      <c r="R178" s="405"/>
      <c r="S178" s="405"/>
      <c r="T178" s="405"/>
      <c r="U178" s="405"/>
      <c r="V178" s="405"/>
      <c r="W178" s="405"/>
    </row>
    <row r="179" spans="1:23" s="381" customFormat="1" ht="45" customHeight="1" x14ac:dyDescent="0.25">
      <c r="A179" s="599" t="s">
        <v>963</v>
      </c>
      <c r="B179" s="408" t="s">
        <v>964</v>
      </c>
      <c r="C179" s="599"/>
      <c r="D179" s="413">
        <v>100623</v>
      </c>
      <c r="E179" s="632">
        <v>65</v>
      </c>
      <c r="F179" s="398" t="s">
        <v>604</v>
      </c>
      <c r="G179" s="601"/>
      <c r="H179" s="402" t="s">
        <v>590</v>
      </c>
      <c r="I179" s="441">
        <v>395</v>
      </c>
      <c r="J179" s="573" t="s">
        <v>634</v>
      </c>
      <c r="K179" s="449" t="s">
        <v>50</v>
      </c>
      <c r="L179" s="405" t="s">
        <v>443</v>
      </c>
      <c r="M179" s="405" t="s">
        <v>443</v>
      </c>
      <c r="N179" s="405" t="s">
        <v>443</v>
      </c>
      <c r="O179" s="405" t="s">
        <v>443</v>
      </c>
      <c r="P179" s="405"/>
      <c r="Q179" s="405"/>
      <c r="R179" s="405"/>
      <c r="S179" s="405"/>
      <c r="T179" s="405"/>
      <c r="U179" s="405"/>
      <c r="V179" s="405"/>
      <c r="W179" s="405"/>
    </row>
    <row r="180" spans="1:23" s="381" customFormat="1" ht="45" customHeight="1" x14ac:dyDescent="0.25">
      <c r="A180" s="658" t="s">
        <v>965</v>
      </c>
      <c r="B180" s="382" t="s">
        <v>99</v>
      </c>
      <c r="C180" s="408"/>
      <c r="D180" s="711">
        <v>100317</v>
      </c>
      <c r="E180" s="631">
        <v>55</v>
      </c>
      <c r="F180" s="408" t="s">
        <v>604</v>
      </c>
      <c r="G180" s="401">
        <v>44774</v>
      </c>
      <c r="H180" s="385" t="s">
        <v>590</v>
      </c>
      <c r="I180" s="386" t="s">
        <v>966</v>
      </c>
      <c r="J180" s="573" t="s">
        <v>663</v>
      </c>
      <c r="K180" s="524" t="s">
        <v>53</v>
      </c>
      <c r="L180" s="405" t="s">
        <v>443</v>
      </c>
      <c r="M180" s="405" t="s">
        <v>443</v>
      </c>
      <c r="N180" s="405" t="s">
        <v>4</v>
      </c>
      <c r="O180" s="405" t="s">
        <v>35</v>
      </c>
      <c r="P180" s="405"/>
      <c r="Q180" s="405"/>
      <c r="R180" s="405"/>
      <c r="S180" s="405"/>
      <c r="T180" s="405"/>
      <c r="U180" s="405"/>
      <c r="V180" s="405"/>
      <c r="W180" s="405"/>
    </row>
    <row r="181" spans="1:23" s="381" customFormat="1" ht="45" customHeight="1" x14ac:dyDescent="0.25">
      <c r="A181" s="658" t="s">
        <v>967</v>
      </c>
      <c r="B181" s="391" t="s">
        <v>212</v>
      </c>
      <c r="C181" s="680"/>
      <c r="D181" s="811">
        <v>100112</v>
      </c>
      <c r="E181" s="633">
        <v>50</v>
      </c>
      <c r="F181" s="408" t="s">
        <v>604</v>
      </c>
      <c r="G181" s="430">
        <v>44949</v>
      </c>
      <c r="H181" s="385" t="s">
        <v>590</v>
      </c>
      <c r="I181" s="394">
        <v>141</v>
      </c>
      <c r="J181" s="646" t="s">
        <v>663</v>
      </c>
      <c r="K181" s="449" t="s">
        <v>146</v>
      </c>
      <c r="L181" s="405" t="s">
        <v>4</v>
      </c>
      <c r="M181" s="405" t="s">
        <v>443</v>
      </c>
      <c r="N181" s="405" t="s">
        <v>443</v>
      </c>
      <c r="O181" s="405" t="s">
        <v>443</v>
      </c>
      <c r="P181" s="405"/>
      <c r="Q181" s="405"/>
      <c r="R181" s="405"/>
      <c r="S181" s="405"/>
      <c r="T181" s="405"/>
      <c r="U181" s="405"/>
      <c r="V181" s="405"/>
      <c r="W181" s="405"/>
    </row>
    <row r="182" spans="1:23" s="381" customFormat="1" ht="45" customHeight="1" x14ac:dyDescent="0.25">
      <c r="A182" s="658" t="s">
        <v>3382</v>
      </c>
      <c r="B182" s="391" t="s">
        <v>1348</v>
      </c>
      <c r="C182" s="418" t="s">
        <v>3383</v>
      </c>
      <c r="D182" s="811" t="s">
        <v>690</v>
      </c>
      <c r="E182" s="633">
        <f>65+65</f>
        <v>130</v>
      </c>
      <c r="F182" s="408" t="s">
        <v>604</v>
      </c>
      <c r="G182" s="401">
        <v>46168</v>
      </c>
      <c r="H182" s="532" t="s">
        <v>793</v>
      </c>
      <c r="I182" s="394" t="s">
        <v>690</v>
      </c>
      <c r="J182" s="573" t="s">
        <v>737</v>
      </c>
      <c r="K182" s="449" t="s">
        <v>100</v>
      </c>
      <c r="L182" s="405" t="s">
        <v>690</v>
      </c>
      <c r="M182" s="405" t="s">
        <v>690</v>
      </c>
      <c r="N182" s="405" t="s">
        <v>690</v>
      </c>
      <c r="O182" s="405" t="s">
        <v>690</v>
      </c>
      <c r="P182" s="659"/>
      <c r="Q182" s="405"/>
      <c r="R182" s="405"/>
      <c r="S182" s="405"/>
      <c r="T182" s="405"/>
      <c r="U182" s="405"/>
      <c r="V182" s="405"/>
      <c r="W182" s="405"/>
    </row>
    <row r="183" spans="1:23" s="381" customFormat="1" ht="45" customHeight="1" x14ac:dyDescent="0.25">
      <c r="A183" s="382" t="s">
        <v>968</v>
      </c>
      <c r="B183" s="391" t="s">
        <v>969</v>
      </c>
      <c r="C183" s="680"/>
      <c r="D183" s="811">
        <v>100856</v>
      </c>
      <c r="E183" s="633">
        <v>50</v>
      </c>
      <c r="F183" s="590" t="s">
        <v>604</v>
      </c>
      <c r="G183" s="393">
        <v>44949</v>
      </c>
      <c r="H183" s="411" t="s">
        <v>590</v>
      </c>
      <c r="I183" s="394">
        <v>112</v>
      </c>
      <c r="J183" s="683" t="s">
        <v>656</v>
      </c>
      <c r="K183" s="449" t="s">
        <v>622</v>
      </c>
      <c r="L183" s="405" t="s">
        <v>443</v>
      </c>
      <c r="M183" s="405" t="s">
        <v>443</v>
      </c>
      <c r="N183" s="405" t="s">
        <v>35</v>
      </c>
      <c r="O183" s="405" t="s">
        <v>443</v>
      </c>
      <c r="P183" s="405"/>
      <c r="Q183" s="405"/>
      <c r="R183" s="405"/>
      <c r="S183" s="405"/>
      <c r="T183" s="405"/>
      <c r="U183" s="462"/>
      <c r="V183" s="405"/>
      <c r="W183" s="405"/>
    </row>
    <row r="184" spans="1:23" s="381" customFormat="1" ht="42" customHeight="1" x14ac:dyDescent="0.25">
      <c r="A184" s="382" t="s">
        <v>970</v>
      </c>
      <c r="B184" s="382" t="s">
        <v>971</v>
      </c>
      <c r="C184" s="636"/>
      <c r="D184" s="711">
        <v>100154</v>
      </c>
      <c r="E184" s="631">
        <v>60</v>
      </c>
      <c r="F184" s="408" t="s">
        <v>604</v>
      </c>
      <c r="G184" s="401">
        <v>45283</v>
      </c>
      <c r="H184" s="385" t="s">
        <v>590</v>
      </c>
      <c r="I184" s="386" t="s">
        <v>972</v>
      </c>
      <c r="J184" s="573" t="s">
        <v>663</v>
      </c>
      <c r="K184" s="449" t="s">
        <v>146</v>
      </c>
      <c r="L184" s="379" t="s">
        <v>443</v>
      </c>
      <c r="M184" s="405" t="s">
        <v>443</v>
      </c>
      <c r="N184" s="405" t="s">
        <v>443</v>
      </c>
      <c r="O184" s="405" t="s">
        <v>443</v>
      </c>
      <c r="P184" s="405"/>
      <c r="Q184" s="405"/>
      <c r="R184" s="405"/>
      <c r="S184" s="405"/>
      <c r="T184" s="405"/>
      <c r="U184" s="462"/>
      <c r="V184" s="405"/>
      <c r="W184" s="405"/>
    </row>
    <row r="185" spans="1:23" s="381" customFormat="1" ht="42" customHeight="1" x14ac:dyDescent="0.25">
      <c r="A185" s="382" t="s">
        <v>973</v>
      </c>
      <c r="B185" s="382" t="s">
        <v>974</v>
      </c>
      <c r="C185" s="602"/>
      <c r="D185" s="711">
        <v>100981</v>
      </c>
      <c r="E185" s="631">
        <v>75</v>
      </c>
      <c r="F185" s="408" t="s">
        <v>604</v>
      </c>
      <c r="G185" s="401">
        <v>45863</v>
      </c>
      <c r="H185" s="385" t="s">
        <v>590</v>
      </c>
      <c r="I185" s="386" t="s">
        <v>975</v>
      </c>
      <c r="J185" s="573" t="s">
        <v>634</v>
      </c>
      <c r="K185" s="449" t="s">
        <v>635</v>
      </c>
      <c r="L185" s="405" t="s">
        <v>443</v>
      </c>
      <c r="M185" s="405" t="s">
        <v>443</v>
      </c>
      <c r="N185" s="405" t="s">
        <v>35</v>
      </c>
      <c r="O185" s="405" t="s">
        <v>443</v>
      </c>
      <c r="P185" s="405"/>
      <c r="Q185" s="405"/>
      <c r="R185" s="405"/>
      <c r="S185" s="405"/>
      <c r="T185" s="405"/>
      <c r="U185" s="405"/>
      <c r="V185" s="405"/>
      <c r="W185" s="749"/>
    </row>
    <row r="186" spans="1:23" s="381" customFormat="1" ht="42" customHeight="1" x14ac:dyDescent="0.25">
      <c r="A186" s="382" t="s">
        <v>976</v>
      </c>
      <c r="B186" s="382" t="s">
        <v>977</v>
      </c>
      <c r="C186" s="602"/>
      <c r="D186" s="711">
        <v>100944</v>
      </c>
      <c r="E186" s="631">
        <v>125</v>
      </c>
      <c r="F186" s="408" t="s">
        <v>604</v>
      </c>
      <c r="G186" s="401">
        <v>45986</v>
      </c>
      <c r="H186" s="385" t="s">
        <v>590</v>
      </c>
      <c r="I186" s="386" t="s">
        <v>978</v>
      </c>
      <c r="J186" s="573" t="s">
        <v>606</v>
      </c>
      <c r="K186" s="449" t="s">
        <v>69</v>
      </c>
      <c r="L186" s="405" t="s">
        <v>443</v>
      </c>
      <c r="M186" s="379" t="s">
        <v>35</v>
      </c>
      <c r="N186" s="405" t="s">
        <v>443</v>
      </c>
      <c r="O186" s="405" t="s">
        <v>443</v>
      </c>
      <c r="P186" s="379"/>
      <c r="Q186" s="379" t="s">
        <v>4</v>
      </c>
      <c r="R186" s="379"/>
      <c r="S186" s="379"/>
      <c r="T186" s="379"/>
      <c r="U186" s="379"/>
      <c r="V186" s="379"/>
      <c r="W186" s="586"/>
    </row>
    <row r="187" spans="1:23" s="381" customFormat="1" ht="42" customHeight="1" x14ac:dyDescent="0.25">
      <c r="A187" s="382" t="s">
        <v>979</v>
      </c>
      <c r="B187" s="382" t="s">
        <v>980</v>
      </c>
      <c r="C187" s="408"/>
      <c r="D187" s="711">
        <v>100872</v>
      </c>
      <c r="E187" s="631">
        <v>55</v>
      </c>
      <c r="F187" s="408" t="s">
        <v>604</v>
      </c>
      <c r="G187" s="401">
        <v>43862</v>
      </c>
      <c r="H187" s="385" t="s">
        <v>590</v>
      </c>
      <c r="I187" s="386" t="s">
        <v>981</v>
      </c>
      <c r="J187" s="573" t="s">
        <v>877</v>
      </c>
      <c r="K187" s="449" t="s">
        <v>25</v>
      </c>
      <c r="L187" s="405" t="s">
        <v>443</v>
      </c>
      <c r="M187" s="405" t="s">
        <v>443</v>
      </c>
      <c r="N187" s="405" t="s">
        <v>443</v>
      </c>
      <c r="O187" s="405" t="s">
        <v>443</v>
      </c>
      <c r="P187" s="405" t="s">
        <v>4</v>
      </c>
      <c r="Q187" s="405"/>
      <c r="R187" s="405"/>
      <c r="S187" s="405"/>
      <c r="T187" s="405"/>
      <c r="U187" s="405"/>
      <c r="V187" s="405"/>
      <c r="W187" s="405"/>
    </row>
    <row r="188" spans="1:23" ht="70.5" customHeight="1" x14ac:dyDescent="0.25">
      <c r="A188" s="599" t="s">
        <v>982</v>
      </c>
      <c r="B188" s="408" t="s">
        <v>752</v>
      </c>
      <c r="C188" s="636" t="s">
        <v>3378</v>
      </c>
      <c r="D188" s="413">
        <v>100459</v>
      </c>
      <c r="E188" s="632">
        <v>65</v>
      </c>
      <c r="F188" s="408" t="s">
        <v>604</v>
      </c>
      <c r="G188" s="441"/>
      <c r="H188" s="385" t="s">
        <v>590</v>
      </c>
      <c r="I188" s="441">
        <v>138</v>
      </c>
      <c r="J188" s="573" t="s">
        <v>634</v>
      </c>
      <c r="K188" s="449" t="s">
        <v>53</v>
      </c>
      <c r="L188" s="405" t="s">
        <v>443</v>
      </c>
      <c r="M188" s="405" t="s">
        <v>443</v>
      </c>
      <c r="N188" s="405" t="s">
        <v>4</v>
      </c>
      <c r="O188" s="405" t="s">
        <v>443</v>
      </c>
      <c r="P188" s="405"/>
      <c r="Q188" s="405"/>
      <c r="R188" s="405"/>
      <c r="S188" s="405"/>
      <c r="T188" s="405"/>
      <c r="U188" s="405"/>
      <c r="V188" s="405"/>
      <c r="W188" s="405"/>
    </row>
    <row r="189" spans="1:23" s="381" customFormat="1" ht="45" customHeight="1" x14ac:dyDescent="0.25">
      <c r="A189" s="382" t="s">
        <v>983</v>
      </c>
      <c r="B189" s="382" t="s">
        <v>729</v>
      </c>
      <c r="C189" s="524" t="s">
        <v>984</v>
      </c>
      <c r="D189" s="711">
        <v>100821</v>
      </c>
      <c r="E189" s="631">
        <v>85</v>
      </c>
      <c r="F189" s="408" t="s">
        <v>604</v>
      </c>
      <c r="G189" s="401">
        <v>44949</v>
      </c>
      <c r="H189" s="385" t="s">
        <v>590</v>
      </c>
      <c r="I189" s="386">
        <v>347</v>
      </c>
      <c r="J189" s="573" t="s">
        <v>663</v>
      </c>
      <c r="K189" s="449" t="s">
        <v>20</v>
      </c>
      <c r="L189" s="405" t="s">
        <v>443</v>
      </c>
      <c r="M189" s="405" t="s">
        <v>443</v>
      </c>
      <c r="N189" s="405" t="s">
        <v>443</v>
      </c>
      <c r="O189" s="405" t="s">
        <v>443</v>
      </c>
      <c r="P189" s="405" t="s">
        <v>4</v>
      </c>
      <c r="Q189" s="405"/>
      <c r="R189" s="405"/>
      <c r="S189" s="405"/>
      <c r="T189" s="405"/>
      <c r="U189" s="405"/>
      <c r="V189" s="405"/>
      <c r="W189" s="405"/>
    </row>
    <row r="190" spans="1:23" s="381" customFormat="1" ht="45" customHeight="1" x14ac:dyDescent="0.25">
      <c r="A190" s="382" t="s">
        <v>985</v>
      </c>
      <c r="B190" s="382" t="s">
        <v>758</v>
      </c>
      <c r="C190" s="408"/>
      <c r="D190" s="711">
        <v>100932</v>
      </c>
      <c r="E190" s="631">
        <v>55</v>
      </c>
      <c r="F190" s="408" t="s">
        <v>589</v>
      </c>
      <c r="G190" s="401">
        <v>43422</v>
      </c>
      <c r="H190" s="385" t="s">
        <v>590</v>
      </c>
      <c r="I190" s="386" t="s">
        <v>986</v>
      </c>
      <c r="J190" s="573" t="s">
        <v>987</v>
      </c>
      <c r="K190" s="449" t="s">
        <v>1881</v>
      </c>
      <c r="L190" s="405" t="s">
        <v>443</v>
      </c>
      <c r="M190" s="405" t="s">
        <v>443</v>
      </c>
      <c r="N190" s="405" t="s">
        <v>443</v>
      </c>
      <c r="O190" s="405" t="s">
        <v>443</v>
      </c>
      <c r="P190" s="405" t="s">
        <v>4</v>
      </c>
      <c r="Q190" s="405"/>
      <c r="R190" s="405"/>
      <c r="S190" s="405"/>
      <c r="T190" s="405"/>
      <c r="U190" s="405"/>
      <c r="V190" s="405"/>
      <c r="W190" s="405"/>
    </row>
    <row r="191" spans="1:23" s="381" customFormat="1" ht="45" customHeight="1" x14ac:dyDescent="0.25">
      <c r="A191" s="382" t="s">
        <v>988</v>
      </c>
      <c r="B191" s="382" t="s">
        <v>989</v>
      </c>
      <c r="C191" s="408" t="s">
        <v>990</v>
      </c>
      <c r="D191" s="711" t="s">
        <v>690</v>
      </c>
      <c r="E191" s="631">
        <v>275</v>
      </c>
      <c r="F191" s="408" t="s">
        <v>594</v>
      </c>
      <c r="G191" s="401">
        <v>44278</v>
      </c>
      <c r="H191" s="385" t="s">
        <v>590</v>
      </c>
      <c r="I191" s="386" t="s">
        <v>921</v>
      </c>
      <c r="J191" s="573" t="s">
        <v>991</v>
      </c>
      <c r="K191" s="449" t="s">
        <v>610</v>
      </c>
      <c r="L191" s="405" t="s">
        <v>443</v>
      </c>
      <c r="M191" s="405" t="s">
        <v>443</v>
      </c>
      <c r="N191" s="405" t="s">
        <v>443</v>
      </c>
      <c r="O191" s="405" t="s">
        <v>443</v>
      </c>
      <c r="P191" s="405"/>
      <c r="Q191" s="405"/>
      <c r="R191" s="405"/>
      <c r="S191" s="405"/>
      <c r="T191" s="405"/>
      <c r="U191" s="405"/>
      <c r="V191" s="405"/>
      <c r="W191" s="405"/>
    </row>
    <row r="192" spans="1:23" s="381" customFormat="1" ht="45" customHeight="1" x14ac:dyDescent="0.25">
      <c r="A192" s="382" t="s">
        <v>992</v>
      </c>
      <c r="B192" s="382" t="s">
        <v>993</v>
      </c>
      <c r="C192" s="408"/>
      <c r="D192" s="711">
        <v>100702</v>
      </c>
      <c r="E192" s="631">
        <v>55</v>
      </c>
      <c r="F192" s="408" t="s">
        <v>604</v>
      </c>
      <c r="G192" s="401">
        <v>44774</v>
      </c>
      <c r="H192" s="385" t="s">
        <v>590</v>
      </c>
      <c r="I192" s="386" t="s">
        <v>994</v>
      </c>
      <c r="J192" s="573" t="s">
        <v>645</v>
      </c>
      <c r="K192" s="449" t="s">
        <v>50</v>
      </c>
      <c r="L192" s="405" t="s">
        <v>443</v>
      </c>
      <c r="M192" s="405" t="s">
        <v>443</v>
      </c>
      <c r="N192" s="405" t="s">
        <v>443</v>
      </c>
      <c r="O192" s="405" t="s">
        <v>443</v>
      </c>
      <c r="P192" s="405"/>
      <c r="Q192" s="405"/>
      <c r="R192" s="405"/>
      <c r="S192" s="405"/>
      <c r="T192" s="405"/>
      <c r="U192" s="405"/>
      <c r="V192" s="405"/>
      <c r="W192" s="405"/>
    </row>
    <row r="193" spans="1:23" s="381" customFormat="1" ht="45" customHeight="1" x14ac:dyDescent="0.25">
      <c r="A193" s="382" t="s">
        <v>995</v>
      </c>
      <c r="B193" s="382" t="s">
        <v>996</v>
      </c>
      <c r="C193" s="602"/>
      <c r="D193" s="711">
        <v>100748</v>
      </c>
      <c r="E193" s="631">
        <v>75</v>
      </c>
      <c r="F193" s="408" t="s">
        <v>604</v>
      </c>
      <c r="G193" s="401">
        <v>45986</v>
      </c>
      <c r="H193" s="385" t="s">
        <v>590</v>
      </c>
      <c r="I193" s="386" t="s">
        <v>997</v>
      </c>
      <c r="J193" s="573" t="s">
        <v>987</v>
      </c>
      <c r="K193" s="449" t="s">
        <v>610</v>
      </c>
      <c r="L193" s="405" t="s">
        <v>443</v>
      </c>
      <c r="M193" s="405" t="s">
        <v>443</v>
      </c>
      <c r="N193" s="405" t="s">
        <v>443</v>
      </c>
      <c r="O193" s="405" t="s">
        <v>443</v>
      </c>
      <c r="P193" s="405"/>
      <c r="Q193" s="405"/>
      <c r="R193" s="405"/>
      <c r="S193" s="405"/>
      <c r="T193" s="405"/>
      <c r="U193" s="405"/>
      <c r="V193" s="405"/>
      <c r="W193" s="749"/>
    </row>
    <row r="194" spans="1:23" s="381" customFormat="1" ht="45" customHeight="1" x14ac:dyDescent="0.25">
      <c r="A194" s="371" t="s">
        <v>998</v>
      </c>
      <c r="B194" s="371" t="s">
        <v>212</v>
      </c>
      <c r="C194" s="636"/>
      <c r="D194" s="711">
        <v>100707</v>
      </c>
      <c r="E194" s="631">
        <v>50</v>
      </c>
      <c r="F194" s="408" t="s">
        <v>604</v>
      </c>
      <c r="G194" s="401">
        <v>44949</v>
      </c>
      <c r="H194" s="375" t="s">
        <v>590</v>
      </c>
      <c r="I194" s="386">
        <v>140</v>
      </c>
      <c r="J194" s="573" t="s">
        <v>999</v>
      </c>
      <c r="K194" s="442" t="s">
        <v>100</v>
      </c>
      <c r="L194" s="405" t="s">
        <v>443</v>
      </c>
      <c r="M194" s="405" t="s">
        <v>443</v>
      </c>
      <c r="N194" s="405" t="s">
        <v>443</v>
      </c>
      <c r="O194" s="405" t="s">
        <v>443</v>
      </c>
      <c r="P194" s="405"/>
      <c r="Q194" s="405"/>
      <c r="R194" s="405"/>
      <c r="S194" s="405"/>
      <c r="T194" s="405"/>
      <c r="U194" s="462"/>
      <c r="V194" s="405"/>
      <c r="W194" s="405"/>
    </row>
    <row r="195" spans="1:23" s="381" customFormat="1" ht="45" customHeight="1" x14ac:dyDescent="0.25">
      <c r="A195" s="599" t="s">
        <v>1000</v>
      </c>
      <c r="B195" s="398" t="s">
        <v>931</v>
      </c>
      <c r="C195" s="604"/>
      <c r="D195" s="816">
        <v>100188</v>
      </c>
      <c r="E195" s="631">
        <v>50</v>
      </c>
      <c r="F195" s="398" t="s">
        <v>604</v>
      </c>
      <c r="G195" s="601"/>
      <c r="H195" s="402" t="s">
        <v>590</v>
      </c>
      <c r="I195" s="827" t="s">
        <v>1001</v>
      </c>
      <c r="J195" s="612" t="s">
        <v>634</v>
      </c>
      <c r="K195" s="449" t="s">
        <v>614</v>
      </c>
      <c r="L195" s="405" t="s">
        <v>443</v>
      </c>
      <c r="M195" s="462" t="s">
        <v>4</v>
      </c>
      <c r="N195" s="405" t="s">
        <v>443</v>
      </c>
      <c r="O195" s="405" t="s">
        <v>443</v>
      </c>
      <c r="P195" s="405"/>
      <c r="Q195" s="405"/>
      <c r="R195" s="405"/>
      <c r="S195" s="405"/>
      <c r="T195" s="405"/>
      <c r="U195" s="405"/>
      <c r="V195" s="405"/>
      <c r="W195" s="405"/>
    </row>
    <row r="196" spans="1:23" s="381" customFormat="1" ht="45" customHeight="1" x14ac:dyDescent="0.25">
      <c r="A196" s="658" t="s">
        <v>1002</v>
      </c>
      <c r="B196" s="382" t="s">
        <v>662</v>
      </c>
      <c r="C196" s="636"/>
      <c r="D196" s="711">
        <v>100914</v>
      </c>
      <c r="E196" s="631">
        <v>50</v>
      </c>
      <c r="F196" s="408" t="s">
        <v>604</v>
      </c>
      <c r="G196" s="401">
        <v>44949</v>
      </c>
      <c r="H196" s="385" t="s">
        <v>590</v>
      </c>
      <c r="I196" s="386">
        <v>147</v>
      </c>
      <c r="J196" s="573" t="s">
        <v>621</v>
      </c>
      <c r="K196" s="524" t="s">
        <v>50</v>
      </c>
      <c r="L196" s="405" t="s">
        <v>443</v>
      </c>
      <c r="M196" s="405" t="s">
        <v>443</v>
      </c>
      <c r="N196" s="405" t="s">
        <v>443</v>
      </c>
      <c r="O196" s="405" t="s">
        <v>443</v>
      </c>
      <c r="P196" s="405"/>
      <c r="Q196" s="405"/>
      <c r="R196" s="405"/>
      <c r="S196" s="405"/>
      <c r="T196" s="405"/>
      <c r="U196" s="405"/>
      <c r="V196" s="405"/>
      <c r="W196" s="405"/>
    </row>
    <row r="197" spans="1:23" s="381" customFormat="1" ht="45" customHeight="1" x14ac:dyDescent="0.25">
      <c r="A197" s="382" t="s">
        <v>1003</v>
      </c>
      <c r="B197" s="391" t="s">
        <v>1004</v>
      </c>
      <c r="C197" s="682"/>
      <c r="D197" s="811">
        <v>100069</v>
      </c>
      <c r="E197" s="633">
        <v>75</v>
      </c>
      <c r="F197" s="590" t="s">
        <v>589</v>
      </c>
      <c r="G197" s="393">
        <v>45986</v>
      </c>
      <c r="H197" s="411" t="s">
        <v>590</v>
      </c>
      <c r="I197" s="394" t="s">
        <v>1005</v>
      </c>
      <c r="J197" s="573" t="s">
        <v>987</v>
      </c>
      <c r="K197" s="449" t="s">
        <v>69</v>
      </c>
      <c r="L197" s="405" t="s">
        <v>443</v>
      </c>
      <c r="M197" s="405" t="s">
        <v>443</v>
      </c>
      <c r="N197" s="405" t="s">
        <v>443</v>
      </c>
      <c r="O197" s="405" t="s">
        <v>443</v>
      </c>
      <c r="P197" s="405"/>
      <c r="Q197" s="405"/>
      <c r="R197" s="405"/>
      <c r="S197" s="405"/>
      <c r="T197" s="405"/>
      <c r="U197" s="405"/>
      <c r="V197" s="405"/>
      <c r="W197" s="749"/>
    </row>
    <row r="198" spans="1:23" s="381" customFormat="1" ht="45" customHeight="1" x14ac:dyDescent="0.25">
      <c r="A198" s="382" t="s">
        <v>1006</v>
      </c>
      <c r="B198" s="382" t="s">
        <v>948</v>
      </c>
      <c r="C198" s="408"/>
      <c r="D198" s="711">
        <v>100815</v>
      </c>
      <c r="E198" s="631">
        <v>55</v>
      </c>
      <c r="F198" s="408" t="s">
        <v>604</v>
      </c>
      <c r="G198" s="384"/>
      <c r="H198" s="385" t="s">
        <v>590</v>
      </c>
      <c r="I198" s="386" t="s">
        <v>1007</v>
      </c>
      <c r="J198" s="573" t="s">
        <v>601</v>
      </c>
      <c r="K198" s="449" t="s">
        <v>100</v>
      </c>
      <c r="L198" s="405" t="s">
        <v>443</v>
      </c>
      <c r="M198" s="405" t="s">
        <v>443</v>
      </c>
      <c r="N198" s="405" t="s">
        <v>443</v>
      </c>
      <c r="O198" s="405" t="s">
        <v>443</v>
      </c>
      <c r="P198" s="405"/>
      <c r="Q198" s="405"/>
      <c r="R198" s="405"/>
      <c r="S198" s="405"/>
      <c r="T198" s="405"/>
      <c r="U198" s="405"/>
      <c r="V198" s="405"/>
      <c r="W198" s="405"/>
    </row>
    <row r="199" spans="1:23" s="381" customFormat="1" ht="45" customHeight="1" x14ac:dyDescent="0.25">
      <c r="A199" s="599" t="s">
        <v>1008</v>
      </c>
      <c r="B199" s="408" t="s">
        <v>140</v>
      </c>
      <c r="C199" s="599"/>
      <c r="D199" s="413">
        <v>100377</v>
      </c>
      <c r="E199" s="631">
        <v>50</v>
      </c>
      <c r="F199" s="408" t="s">
        <v>604</v>
      </c>
      <c r="G199" s="441"/>
      <c r="H199" s="385" t="s">
        <v>590</v>
      </c>
      <c r="I199" s="441">
        <v>95</v>
      </c>
      <c r="J199" s="605" t="s">
        <v>634</v>
      </c>
      <c r="K199" s="449" t="s">
        <v>50</v>
      </c>
      <c r="L199" s="405" t="s">
        <v>443</v>
      </c>
      <c r="M199" s="405" t="s">
        <v>443</v>
      </c>
      <c r="N199" s="405" t="s">
        <v>443</v>
      </c>
      <c r="O199" s="405" t="s">
        <v>443</v>
      </c>
      <c r="P199" s="405"/>
      <c r="Q199" s="405"/>
      <c r="R199" s="405"/>
      <c r="S199" s="405"/>
      <c r="T199" s="405"/>
      <c r="U199" s="405"/>
      <c r="V199" s="405"/>
      <c r="W199" s="405"/>
    </row>
    <row r="200" spans="1:23" s="381" customFormat="1" ht="45" customHeight="1" x14ac:dyDescent="0.25">
      <c r="A200" s="382" t="s">
        <v>1009</v>
      </c>
      <c r="B200" s="382" t="s">
        <v>840</v>
      </c>
      <c r="C200" s="409" t="s">
        <v>1010</v>
      </c>
      <c r="D200" s="711" t="s">
        <v>690</v>
      </c>
      <c r="E200" s="631">
        <v>65</v>
      </c>
      <c r="F200" s="408" t="s">
        <v>1011</v>
      </c>
      <c r="G200" s="401">
        <v>43831</v>
      </c>
      <c r="H200" s="385" t="s">
        <v>590</v>
      </c>
      <c r="I200" s="386" t="s">
        <v>921</v>
      </c>
      <c r="J200" s="573" t="s">
        <v>698</v>
      </c>
      <c r="K200" s="449" t="s">
        <v>69</v>
      </c>
      <c r="L200" s="405" t="s">
        <v>443</v>
      </c>
      <c r="M200" s="405" t="s">
        <v>443</v>
      </c>
      <c r="N200" s="405" t="s">
        <v>443</v>
      </c>
      <c r="O200" s="405" t="s">
        <v>443</v>
      </c>
      <c r="P200" s="405"/>
      <c r="Q200" s="405"/>
      <c r="R200" s="405"/>
      <c r="S200" s="405"/>
      <c r="T200" s="405"/>
      <c r="U200" s="405"/>
      <c r="V200" s="405"/>
      <c r="W200" s="405"/>
    </row>
    <row r="201" spans="1:23" s="381" customFormat="1" ht="45" customHeight="1" x14ac:dyDescent="0.25">
      <c r="A201" s="382" t="s">
        <v>1013</v>
      </c>
      <c r="B201" s="408" t="s">
        <v>140</v>
      </c>
      <c r="C201" s="636" t="s">
        <v>1014</v>
      </c>
      <c r="D201" s="711">
        <v>100720</v>
      </c>
      <c r="E201" s="631">
        <v>50</v>
      </c>
      <c r="F201" s="408" t="s">
        <v>604</v>
      </c>
      <c r="G201" s="401">
        <v>44949</v>
      </c>
      <c r="H201" s="385" t="s">
        <v>590</v>
      </c>
      <c r="I201" s="386">
        <v>97</v>
      </c>
      <c r="J201" s="573" t="s">
        <v>999</v>
      </c>
      <c r="K201" s="449" t="s">
        <v>53</v>
      </c>
      <c r="L201" s="405" t="s">
        <v>443</v>
      </c>
      <c r="M201" s="405" t="s">
        <v>443</v>
      </c>
      <c r="N201" s="405" t="s">
        <v>443</v>
      </c>
      <c r="O201" s="405" t="s">
        <v>443</v>
      </c>
      <c r="P201" s="405"/>
      <c r="Q201" s="405"/>
      <c r="R201" s="405"/>
      <c r="S201" s="405"/>
      <c r="T201" s="405"/>
      <c r="U201" s="405"/>
      <c r="V201" s="405"/>
      <c r="W201" s="405"/>
    </row>
    <row r="202" spans="1:23" s="381" customFormat="1" ht="45" customHeight="1" x14ac:dyDescent="0.25">
      <c r="A202" s="382" t="s">
        <v>1015</v>
      </c>
      <c r="B202" s="408" t="s">
        <v>140</v>
      </c>
      <c r="C202" s="636"/>
      <c r="D202" s="711">
        <v>100712</v>
      </c>
      <c r="E202" s="631">
        <v>50</v>
      </c>
      <c r="F202" s="408" t="s">
        <v>604</v>
      </c>
      <c r="G202" s="401">
        <v>44949</v>
      </c>
      <c r="H202" s="385" t="s">
        <v>590</v>
      </c>
      <c r="I202" s="386">
        <v>96</v>
      </c>
      <c r="J202" s="573" t="s">
        <v>999</v>
      </c>
      <c r="K202" s="449" t="s">
        <v>69</v>
      </c>
      <c r="L202" s="405" t="s">
        <v>443</v>
      </c>
      <c r="M202" s="405" t="s">
        <v>443</v>
      </c>
      <c r="N202" s="405" t="s">
        <v>443</v>
      </c>
      <c r="O202" s="405" t="s">
        <v>443</v>
      </c>
      <c r="P202" s="405"/>
      <c r="Q202" s="405"/>
      <c r="R202" s="405"/>
      <c r="S202" s="405"/>
      <c r="T202" s="405"/>
      <c r="U202" s="462"/>
      <c r="V202" s="405"/>
      <c r="W202" s="405"/>
    </row>
    <row r="203" spans="1:23" s="381" customFormat="1" ht="45" customHeight="1" x14ac:dyDescent="0.25">
      <c r="A203" s="382" t="s">
        <v>1016</v>
      </c>
      <c r="B203" s="382" t="s">
        <v>662</v>
      </c>
      <c r="C203" s="636"/>
      <c r="D203" s="711">
        <v>100797</v>
      </c>
      <c r="E203" s="631">
        <v>50</v>
      </c>
      <c r="F203" s="408" t="s">
        <v>604</v>
      </c>
      <c r="G203" s="401">
        <v>44949</v>
      </c>
      <c r="H203" s="385" t="s">
        <v>590</v>
      </c>
      <c r="I203" s="386">
        <v>107</v>
      </c>
      <c r="J203" s="573" t="s">
        <v>987</v>
      </c>
      <c r="K203" s="449" t="s">
        <v>657</v>
      </c>
      <c r="L203" s="405" t="s">
        <v>443</v>
      </c>
      <c r="M203" s="405" t="s">
        <v>443</v>
      </c>
      <c r="N203" s="405" t="s">
        <v>443</v>
      </c>
      <c r="O203" s="405" t="s">
        <v>443</v>
      </c>
      <c r="P203" s="405"/>
      <c r="Q203" s="405"/>
      <c r="R203" s="405"/>
      <c r="S203" s="405"/>
      <c r="T203" s="405"/>
      <c r="U203" s="405"/>
      <c r="V203" s="405"/>
      <c r="W203" s="405"/>
    </row>
    <row r="204" spans="1:23" s="381" customFormat="1" ht="45" customHeight="1" x14ac:dyDescent="0.25">
      <c r="A204" s="382" t="s">
        <v>1017</v>
      </c>
      <c r="B204" s="382" t="s">
        <v>1018</v>
      </c>
      <c r="C204" s="602"/>
      <c r="D204" s="711">
        <v>100470</v>
      </c>
      <c r="E204" s="631">
        <v>65</v>
      </c>
      <c r="F204" s="408" t="s">
        <v>604</v>
      </c>
      <c r="G204" s="401">
        <v>45741</v>
      </c>
      <c r="H204" s="385" t="s">
        <v>590</v>
      </c>
      <c r="I204" s="386" t="s">
        <v>1019</v>
      </c>
      <c r="J204" s="573" t="s">
        <v>634</v>
      </c>
      <c r="K204" s="449" t="s">
        <v>50</v>
      </c>
      <c r="L204" s="405" t="s">
        <v>443</v>
      </c>
      <c r="M204" s="405" t="s">
        <v>443</v>
      </c>
      <c r="N204" s="405" t="s">
        <v>443</v>
      </c>
      <c r="O204" s="405" t="s">
        <v>443</v>
      </c>
      <c r="P204" s="405"/>
      <c r="Q204" s="405"/>
      <c r="R204" s="405"/>
      <c r="S204" s="405"/>
      <c r="T204" s="405"/>
      <c r="U204" s="405"/>
      <c r="V204" s="749"/>
      <c r="W204" s="749"/>
    </row>
    <row r="205" spans="1:23" s="381" customFormat="1" ht="45" customHeight="1" x14ac:dyDescent="0.25">
      <c r="A205" s="371" t="s">
        <v>1020</v>
      </c>
      <c r="B205" s="371" t="s">
        <v>1021</v>
      </c>
      <c r="C205" s="636"/>
      <c r="D205" s="711" t="s">
        <v>690</v>
      </c>
      <c r="E205" s="631">
        <v>50</v>
      </c>
      <c r="F205" s="408" t="s">
        <v>604</v>
      </c>
      <c r="G205" s="401">
        <v>44949</v>
      </c>
      <c r="H205" s="532" t="s">
        <v>66</v>
      </c>
      <c r="I205" s="386">
        <v>60</v>
      </c>
      <c r="J205" s="573" t="s">
        <v>690</v>
      </c>
      <c r="K205" s="449" t="s">
        <v>610</v>
      </c>
      <c r="L205" s="379" t="s">
        <v>690</v>
      </c>
      <c r="M205" s="379" t="s">
        <v>690</v>
      </c>
      <c r="N205" s="379" t="s">
        <v>690</v>
      </c>
      <c r="O205" s="379" t="s">
        <v>690</v>
      </c>
      <c r="P205" s="379" t="s">
        <v>690</v>
      </c>
      <c r="Q205" s="379" t="s">
        <v>690</v>
      </c>
      <c r="R205" s="379" t="s">
        <v>690</v>
      </c>
      <c r="S205" s="379" t="s">
        <v>690</v>
      </c>
      <c r="T205" s="379" t="s">
        <v>690</v>
      </c>
      <c r="U205" s="379" t="s">
        <v>690</v>
      </c>
      <c r="V205" s="379" t="s">
        <v>690</v>
      </c>
      <c r="W205" s="379" t="s">
        <v>690</v>
      </c>
    </row>
    <row r="206" spans="1:23" s="381" customFormat="1" ht="45" customHeight="1" x14ac:dyDescent="0.25">
      <c r="A206" s="599" t="s">
        <v>1022</v>
      </c>
      <c r="B206" s="408" t="s">
        <v>1023</v>
      </c>
      <c r="C206" s="599"/>
      <c r="D206" s="413">
        <v>100884</v>
      </c>
      <c r="E206" s="631">
        <v>75</v>
      </c>
      <c r="F206" s="408" t="s">
        <v>604</v>
      </c>
      <c r="G206" s="401">
        <v>45955</v>
      </c>
      <c r="H206" s="385" t="s">
        <v>590</v>
      </c>
      <c r="I206" s="441" t="s">
        <v>1024</v>
      </c>
      <c r="J206" s="605" t="s">
        <v>634</v>
      </c>
      <c r="K206" s="449" t="s">
        <v>100</v>
      </c>
      <c r="L206" s="405" t="s">
        <v>443</v>
      </c>
      <c r="M206" s="405" t="s">
        <v>443</v>
      </c>
      <c r="N206" s="405" t="s">
        <v>443</v>
      </c>
      <c r="O206" s="405" t="s">
        <v>443</v>
      </c>
      <c r="P206" s="709"/>
      <c r="Q206" s="709"/>
      <c r="R206" s="709"/>
      <c r="S206" s="709"/>
      <c r="T206" s="709"/>
      <c r="U206" s="405"/>
      <c r="V206" s="405"/>
      <c r="W206" s="749"/>
    </row>
    <row r="207" spans="1:23" s="381" customFormat="1" ht="45" customHeight="1" x14ac:dyDescent="0.25">
      <c r="A207" s="382" t="s">
        <v>1025</v>
      </c>
      <c r="B207" s="382" t="s">
        <v>1026</v>
      </c>
      <c r="C207" s="602"/>
      <c r="D207" s="711" t="s">
        <v>690</v>
      </c>
      <c r="E207" s="631">
        <v>75</v>
      </c>
      <c r="F207" s="408" t="s">
        <v>604</v>
      </c>
      <c r="G207" s="401">
        <v>45955</v>
      </c>
      <c r="H207" s="385" t="s">
        <v>590</v>
      </c>
      <c r="I207" s="386" t="s">
        <v>921</v>
      </c>
      <c r="J207" s="573" t="s">
        <v>737</v>
      </c>
      <c r="K207" s="449" t="s">
        <v>622</v>
      </c>
      <c r="L207" s="405" t="s">
        <v>443</v>
      </c>
      <c r="M207" s="405" t="s">
        <v>443</v>
      </c>
      <c r="N207" s="405" t="s">
        <v>35</v>
      </c>
      <c r="O207" s="405" t="s">
        <v>443</v>
      </c>
      <c r="P207" s="709"/>
      <c r="Q207" s="709"/>
      <c r="R207" s="709"/>
      <c r="S207" s="709"/>
      <c r="T207" s="709"/>
      <c r="U207" s="405"/>
      <c r="V207" s="405"/>
      <c r="W207" s="749"/>
    </row>
    <row r="208" spans="1:23" s="381" customFormat="1" ht="45" customHeight="1" x14ac:dyDescent="0.25">
      <c r="A208" s="382" t="s">
        <v>1027</v>
      </c>
      <c r="B208" s="382" t="s">
        <v>1028</v>
      </c>
      <c r="C208" s="408"/>
      <c r="D208" s="711">
        <v>100936</v>
      </c>
      <c r="E208" s="631">
        <v>55</v>
      </c>
      <c r="F208" s="408" t="s">
        <v>604</v>
      </c>
      <c r="G208" s="401">
        <v>41730</v>
      </c>
      <c r="H208" s="385" t="s">
        <v>590</v>
      </c>
      <c r="I208" s="386" t="s">
        <v>1029</v>
      </c>
      <c r="J208" s="605" t="s">
        <v>999</v>
      </c>
      <c r="K208" s="449" t="s">
        <v>100</v>
      </c>
      <c r="L208" s="405" t="s">
        <v>443</v>
      </c>
      <c r="M208" s="405" t="s">
        <v>443</v>
      </c>
      <c r="N208" s="405" t="s">
        <v>443</v>
      </c>
      <c r="O208" s="405" t="s">
        <v>443</v>
      </c>
      <c r="P208" s="405"/>
      <c r="Q208" s="405"/>
      <c r="R208" s="405"/>
      <c r="S208" s="405"/>
      <c r="T208" s="405"/>
      <c r="U208" s="462"/>
      <c r="V208" s="405"/>
      <c r="W208" s="405"/>
    </row>
    <row r="209" spans="1:23" ht="45" customHeight="1" x14ac:dyDescent="0.25">
      <c r="A209" s="382" t="s">
        <v>1030</v>
      </c>
      <c r="B209" s="382" t="s">
        <v>662</v>
      </c>
      <c r="C209" s="408"/>
      <c r="D209" s="711">
        <v>100235</v>
      </c>
      <c r="E209" s="631">
        <v>55</v>
      </c>
      <c r="F209" s="408" t="s">
        <v>604</v>
      </c>
      <c r="G209" s="401">
        <v>45375</v>
      </c>
      <c r="H209" s="385" t="s">
        <v>590</v>
      </c>
      <c r="I209" s="394" t="s">
        <v>1031</v>
      </c>
      <c r="J209" s="573" t="s">
        <v>987</v>
      </c>
      <c r="K209" s="449" t="s">
        <v>622</v>
      </c>
      <c r="L209" s="405" t="s">
        <v>443</v>
      </c>
      <c r="M209" s="405" t="s">
        <v>443</v>
      </c>
      <c r="N209" s="405" t="s">
        <v>443</v>
      </c>
      <c r="O209" s="405" t="s">
        <v>443</v>
      </c>
      <c r="P209" s="405"/>
      <c r="Q209" s="405"/>
      <c r="R209" s="405"/>
      <c r="S209" s="405"/>
      <c r="T209" s="405"/>
      <c r="U209" s="405"/>
      <c r="V209" s="405"/>
      <c r="W209" s="405"/>
    </row>
    <row r="210" spans="1:23" ht="45" customHeight="1" x14ac:dyDescent="0.25">
      <c r="A210" s="391" t="s">
        <v>1032</v>
      </c>
      <c r="B210" s="391" t="s">
        <v>662</v>
      </c>
      <c r="C210" s="408"/>
      <c r="D210" s="711">
        <v>100361</v>
      </c>
      <c r="E210" s="631">
        <v>60</v>
      </c>
      <c r="F210" s="408" t="s">
        <v>604</v>
      </c>
      <c r="G210" s="401">
        <v>45047</v>
      </c>
      <c r="H210" s="411" t="s">
        <v>590</v>
      </c>
      <c r="I210" s="386" t="s">
        <v>1033</v>
      </c>
      <c r="J210" s="573" t="s">
        <v>634</v>
      </c>
      <c r="K210" s="449" t="s">
        <v>53</v>
      </c>
      <c r="L210" s="405" t="s">
        <v>443</v>
      </c>
      <c r="M210" s="405" t="s">
        <v>443</v>
      </c>
      <c r="N210" s="405" t="s">
        <v>4</v>
      </c>
      <c r="O210" s="405" t="s">
        <v>443</v>
      </c>
      <c r="P210" s="405"/>
      <c r="Q210" s="405"/>
      <c r="R210" s="405"/>
      <c r="S210" s="405"/>
      <c r="T210" s="405"/>
      <c r="U210" s="405"/>
      <c r="V210" s="405"/>
      <c r="W210" s="405"/>
    </row>
    <row r="211" spans="1:23" ht="45" customHeight="1" x14ac:dyDescent="0.25">
      <c r="A211" s="382" t="s">
        <v>1034</v>
      </c>
      <c r="B211" s="382" t="s">
        <v>662</v>
      </c>
      <c r="C211" s="636"/>
      <c r="D211" s="711">
        <v>100881</v>
      </c>
      <c r="E211" s="631">
        <v>50</v>
      </c>
      <c r="F211" s="408" t="s">
        <v>604</v>
      </c>
      <c r="G211" s="401">
        <v>44949</v>
      </c>
      <c r="H211" s="385" t="s">
        <v>590</v>
      </c>
      <c r="I211" s="386">
        <v>329</v>
      </c>
      <c r="J211" s="573" t="s">
        <v>999</v>
      </c>
      <c r="K211" s="449" t="s">
        <v>614</v>
      </c>
      <c r="L211" s="405" t="s">
        <v>443</v>
      </c>
      <c r="M211" s="405" t="s">
        <v>4</v>
      </c>
      <c r="N211" s="405" t="s">
        <v>443</v>
      </c>
      <c r="O211" s="405" t="s">
        <v>443</v>
      </c>
      <c r="P211" s="405"/>
      <c r="Q211" s="405"/>
      <c r="R211" s="405"/>
      <c r="S211" s="405"/>
      <c r="T211" s="405"/>
      <c r="U211" s="462"/>
      <c r="V211" s="405"/>
      <c r="W211" s="405"/>
    </row>
    <row r="212" spans="1:23" ht="45" customHeight="1" x14ac:dyDescent="0.25">
      <c r="A212" s="382" t="s">
        <v>1035</v>
      </c>
      <c r="B212" s="382" t="s">
        <v>662</v>
      </c>
      <c r="C212" s="636"/>
      <c r="D212" s="711">
        <v>100447</v>
      </c>
      <c r="E212" s="631">
        <v>50</v>
      </c>
      <c r="F212" s="408" t="s">
        <v>604</v>
      </c>
      <c r="G212" s="401">
        <v>44949</v>
      </c>
      <c r="H212" s="385" t="s">
        <v>590</v>
      </c>
      <c r="I212" s="386">
        <v>74</v>
      </c>
      <c r="J212" s="573" t="s">
        <v>667</v>
      </c>
      <c r="K212" s="449" t="s">
        <v>25</v>
      </c>
      <c r="L212" s="405" t="s">
        <v>443</v>
      </c>
      <c r="M212" s="405" t="s">
        <v>443</v>
      </c>
      <c r="N212" s="405" t="s">
        <v>443</v>
      </c>
      <c r="O212" s="405" t="s">
        <v>443</v>
      </c>
      <c r="P212" s="405"/>
      <c r="Q212" s="405"/>
      <c r="R212" s="405"/>
      <c r="S212" s="405"/>
      <c r="T212" s="405"/>
      <c r="U212" s="405"/>
      <c r="V212" s="405"/>
      <c r="W212" s="405"/>
    </row>
    <row r="213" spans="1:23" ht="45" customHeight="1" x14ac:dyDescent="0.25">
      <c r="A213" s="382" t="s">
        <v>1036</v>
      </c>
      <c r="B213" s="382" t="s">
        <v>989</v>
      </c>
      <c r="C213" s="408" t="s">
        <v>1037</v>
      </c>
      <c r="D213" s="711" t="s">
        <v>690</v>
      </c>
      <c r="E213" s="631">
        <v>275</v>
      </c>
      <c r="F213" s="408" t="s">
        <v>604</v>
      </c>
      <c r="G213" s="401">
        <v>44287</v>
      </c>
      <c r="H213" s="411" t="s">
        <v>590</v>
      </c>
      <c r="I213" s="386" t="s">
        <v>921</v>
      </c>
      <c r="J213" s="573" t="s">
        <v>991</v>
      </c>
      <c r="K213" s="449" t="s">
        <v>53</v>
      </c>
      <c r="L213" s="405" t="s">
        <v>35</v>
      </c>
      <c r="M213" s="405" t="s">
        <v>443</v>
      </c>
      <c r="N213" s="405" t="s">
        <v>4</v>
      </c>
      <c r="O213" s="405" t="s">
        <v>443</v>
      </c>
      <c r="P213" s="405"/>
      <c r="Q213" s="405"/>
      <c r="R213" s="405"/>
      <c r="S213" s="405"/>
      <c r="T213" s="405"/>
      <c r="U213" s="405"/>
      <c r="V213" s="405"/>
      <c r="W213" s="405"/>
    </row>
    <row r="214" spans="1:23" ht="45" customHeight="1" x14ac:dyDescent="0.25">
      <c r="A214" s="408" t="s">
        <v>1038</v>
      </c>
      <c r="B214" s="382" t="s">
        <v>974</v>
      </c>
      <c r="C214" s="409"/>
      <c r="D214" s="711">
        <v>100814</v>
      </c>
      <c r="E214" s="631">
        <v>55</v>
      </c>
      <c r="F214" s="408" t="s">
        <v>604</v>
      </c>
      <c r="G214" s="384"/>
      <c r="H214" s="385" t="s">
        <v>590</v>
      </c>
      <c r="I214" s="386" t="s">
        <v>1039</v>
      </c>
      <c r="J214" s="573" t="s">
        <v>601</v>
      </c>
      <c r="K214" s="449" t="s">
        <v>146</v>
      </c>
      <c r="L214" s="462" t="s">
        <v>443</v>
      </c>
      <c r="M214" s="405" t="s">
        <v>4</v>
      </c>
      <c r="N214" s="405" t="s">
        <v>443</v>
      </c>
      <c r="O214" s="405" t="s">
        <v>443</v>
      </c>
      <c r="P214" s="405"/>
      <c r="Q214" s="405"/>
      <c r="R214" s="405"/>
      <c r="S214" s="405"/>
      <c r="T214" s="405"/>
      <c r="U214" s="405"/>
      <c r="V214" s="405"/>
      <c r="W214" s="405"/>
    </row>
    <row r="215" spans="1:23" ht="45" customHeight="1" x14ac:dyDescent="0.25">
      <c r="A215" s="599" t="s">
        <v>1040</v>
      </c>
      <c r="B215" s="408" t="s">
        <v>140</v>
      </c>
      <c r="C215" s="599"/>
      <c r="D215" s="413">
        <v>100455</v>
      </c>
      <c r="E215" s="631">
        <v>50</v>
      </c>
      <c r="F215" s="408" t="s">
        <v>815</v>
      </c>
      <c r="G215" s="441"/>
      <c r="H215" s="385" t="s">
        <v>590</v>
      </c>
      <c r="I215" s="441">
        <v>364</v>
      </c>
      <c r="J215" s="605" t="s">
        <v>634</v>
      </c>
      <c r="K215" s="449" t="s">
        <v>50</v>
      </c>
      <c r="L215" s="405" t="s">
        <v>443</v>
      </c>
      <c r="M215" s="405" t="s">
        <v>443</v>
      </c>
      <c r="N215" s="405" t="s">
        <v>443</v>
      </c>
      <c r="O215" s="405" t="s">
        <v>443</v>
      </c>
      <c r="P215" s="405"/>
      <c r="Q215" s="405"/>
      <c r="R215" s="405"/>
      <c r="S215" s="405"/>
      <c r="T215" s="405"/>
      <c r="U215" s="405"/>
      <c r="V215" s="405"/>
      <c r="W215" s="405"/>
    </row>
    <row r="216" spans="1:23" ht="45" customHeight="1" x14ac:dyDescent="0.25">
      <c r="A216" s="408" t="s">
        <v>1041</v>
      </c>
      <c r="B216" s="382" t="s">
        <v>989</v>
      </c>
      <c r="C216" s="408" t="s">
        <v>1042</v>
      </c>
      <c r="D216" s="711" t="s">
        <v>690</v>
      </c>
      <c r="E216" s="631">
        <v>275</v>
      </c>
      <c r="F216" s="408" t="s">
        <v>604</v>
      </c>
      <c r="G216" s="471">
        <v>44185</v>
      </c>
      <c r="H216" s="385" t="s">
        <v>590</v>
      </c>
      <c r="I216" s="386" t="s">
        <v>921</v>
      </c>
      <c r="J216" s="573" t="s">
        <v>717</v>
      </c>
      <c r="K216" s="449" t="s">
        <v>614</v>
      </c>
      <c r="L216" s="405" t="s">
        <v>443</v>
      </c>
      <c r="M216" s="405" t="s">
        <v>4</v>
      </c>
      <c r="N216" s="405" t="s">
        <v>443</v>
      </c>
      <c r="O216" s="405" t="s">
        <v>443</v>
      </c>
      <c r="P216" s="405"/>
      <c r="Q216" s="405"/>
      <c r="R216" s="405"/>
      <c r="S216" s="405"/>
      <c r="T216" s="405"/>
      <c r="U216" s="462"/>
      <c r="V216" s="405"/>
      <c r="W216" s="405"/>
    </row>
    <row r="217" spans="1:23" customFormat="1" ht="40.5" customHeight="1" x14ac:dyDescent="0.25">
      <c r="A217" s="382" t="s">
        <v>1043</v>
      </c>
      <c r="B217" s="382" t="s">
        <v>1044</v>
      </c>
      <c r="C217" s="408"/>
      <c r="D217" s="711">
        <v>100227</v>
      </c>
      <c r="E217" s="631">
        <v>55</v>
      </c>
      <c r="F217" s="408" t="s">
        <v>604</v>
      </c>
      <c r="G217" s="401">
        <v>44044</v>
      </c>
      <c r="H217" s="385" t="s">
        <v>590</v>
      </c>
      <c r="I217" s="386" t="s">
        <v>1045</v>
      </c>
      <c r="J217" s="605" t="s">
        <v>634</v>
      </c>
      <c r="K217" s="517" t="s">
        <v>25</v>
      </c>
      <c r="L217" s="405" t="s">
        <v>443</v>
      </c>
      <c r="M217" s="405" t="s">
        <v>443</v>
      </c>
      <c r="N217" s="405" t="s">
        <v>443</v>
      </c>
      <c r="O217" s="462" t="s">
        <v>35</v>
      </c>
      <c r="P217" s="462" t="s">
        <v>4</v>
      </c>
      <c r="Q217" s="405"/>
      <c r="R217" s="405"/>
      <c r="S217" s="405"/>
      <c r="T217" s="405"/>
      <c r="U217" s="405"/>
      <c r="V217" s="405"/>
      <c r="W217" s="405"/>
    </row>
    <row r="218" spans="1:23" customFormat="1" ht="40.5" customHeight="1" x14ac:dyDescent="0.25">
      <c r="A218" s="382" t="s">
        <v>3320</v>
      </c>
      <c r="B218" s="382" t="s">
        <v>3321</v>
      </c>
      <c r="C218" s="757"/>
      <c r="D218" s="711">
        <v>100934</v>
      </c>
      <c r="E218" s="631">
        <v>55</v>
      </c>
      <c r="F218" s="408" t="s">
        <v>604</v>
      </c>
      <c r="G218" s="401">
        <v>46079</v>
      </c>
      <c r="H218" s="385" t="s">
        <v>590</v>
      </c>
      <c r="I218" s="386" t="s">
        <v>3333</v>
      </c>
      <c r="J218" s="573" t="s">
        <v>987</v>
      </c>
      <c r="K218" s="449" t="s">
        <v>53</v>
      </c>
      <c r="L218" s="405" t="s">
        <v>690</v>
      </c>
      <c r="M218" s="405" t="s">
        <v>35</v>
      </c>
      <c r="N218" s="405" t="s">
        <v>4</v>
      </c>
      <c r="O218" s="405" t="s">
        <v>443</v>
      </c>
      <c r="P218" s="405"/>
      <c r="Q218" s="405"/>
      <c r="R218" s="405"/>
      <c r="S218" s="405"/>
      <c r="T218" s="405"/>
      <c r="U218" s="405"/>
      <c r="V218" s="405"/>
      <c r="W218" s="749"/>
    </row>
    <row r="219" spans="1:23" s="381" customFormat="1" ht="45" customHeight="1" x14ac:dyDescent="0.25">
      <c r="A219" s="382" t="s">
        <v>1046</v>
      </c>
      <c r="B219" s="382" t="s">
        <v>152</v>
      </c>
      <c r="C219" s="636" t="s">
        <v>3373</v>
      </c>
      <c r="D219" s="711">
        <v>100240</v>
      </c>
      <c r="E219" s="631">
        <v>55</v>
      </c>
      <c r="F219" s="408" t="s">
        <v>604</v>
      </c>
      <c r="G219" s="401">
        <v>41852</v>
      </c>
      <c r="H219" s="385" t="s">
        <v>590</v>
      </c>
      <c r="I219" s="386" t="s">
        <v>1047</v>
      </c>
      <c r="J219" s="573" t="s">
        <v>764</v>
      </c>
      <c r="K219" s="449" t="s">
        <v>53</v>
      </c>
      <c r="L219" s="405" t="s">
        <v>443</v>
      </c>
      <c r="M219" s="405" t="s">
        <v>35</v>
      </c>
      <c r="N219" s="405" t="s">
        <v>443</v>
      </c>
      <c r="O219" s="405" t="s">
        <v>4</v>
      </c>
      <c r="P219" s="405"/>
      <c r="Q219" s="405"/>
      <c r="R219" s="405"/>
      <c r="S219" s="405"/>
      <c r="T219" s="405"/>
      <c r="U219" s="405"/>
      <c r="V219" s="405"/>
      <c r="W219" s="405"/>
    </row>
    <row r="220" spans="1:23" s="381" customFormat="1" ht="45" customHeight="1" x14ac:dyDescent="0.25">
      <c r="A220" s="599" t="s">
        <v>1048</v>
      </c>
      <c r="B220" s="408" t="s">
        <v>1049</v>
      </c>
      <c r="C220" s="575" t="s">
        <v>1050</v>
      </c>
      <c r="D220" s="812">
        <v>100255</v>
      </c>
      <c r="E220" s="632">
        <v>65</v>
      </c>
      <c r="F220" s="408" t="s">
        <v>604</v>
      </c>
      <c r="G220" s="441"/>
      <c r="H220" s="385" t="s">
        <v>590</v>
      </c>
      <c r="I220" s="441">
        <v>56</v>
      </c>
      <c r="J220" s="573" t="s">
        <v>648</v>
      </c>
      <c r="K220" s="449" t="s">
        <v>25</v>
      </c>
      <c r="L220" s="405" t="s">
        <v>443</v>
      </c>
      <c r="M220" s="405" t="s">
        <v>443</v>
      </c>
      <c r="N220" s="405" t="s">
        <v>443</v>
      </c>
      <c r="O220" s="405" t="s">
        <v>443</v>
      </c>
      <c r="P220" s="462"/>
      <c r="Q220" s="405"/>
      <c r="R220" s="405"/>
      <c r="S220" s="405"/>
      <c r="T220" s="405"/>
      <c r="U220" s="405"/>
      <c r="V220" s="405"/>
      <c r="W220" s="405"/>
    </row>
    <row r="221" spans="1:23" s="381" customFormat="1" ht="45" customHeight="1" x14ac:dyDescent="0.25">
      <c r="A221" s="382" t="s">
        <v>1051</v>
      </c>
      <c r="B221" s="382" t="s">
        <v>1052</v>
      </c>
      <c r="C221" s="602"/>
      <c r="D221" s="711">
        <v>100324</v>
      </c>
      <c r="E221" s="631">
        <v>65</v>
      </c>
      <c r="F221" s="408" t="s">
        <v>604</v>
      </c>
      <c r="G221" s="401">
        <v>45713</v>
      </c>
      <c r="H221" s="385" t="s">
        <v>590</v>
      </c>
      <c r="I221" s="386" t="s">
        <v>1053</v>
      </c>
      <c r="J221" s="573" t="s">
        <v>999</v>
      </c>
      <c r="K221" s="449" t="s">
        <v>20</v>
      </c>
      <c r="L221" s="405" t="s">
        <v>443</v>
      </c>
      <c r="M221" s="405" t="s">
        <v>443</v>
      </c>
      <c r="N221" s="405" t="s">
        <v>443</v>
      </c>
      <c r="O221" s="405" t="s">
        <v>4</v>
      </c>
      <c r="P221" s="405"/>
      <c r="Q221" s="405"/>
      <c r="R221" s="405"/>
      <c r="S221" s="405"/>
      <c r="T221" s="405"/>
      <c r="U221" s="462"/>
      <c r="V221" s="749"/>
      <c r="W221" s="749"/>
    </row>
    <row r="222" spans="1:23" s="381" customFormat="1" ht="61.5" customHeight="1" x14ac:dyDescent="0.25">
      <c r="A222" s="382" t="s">
        <v>1054</v>
      </c>
      <c r="B222" s="382" t="s">
        <v>662</v>
      </c>
      <c r="C222" s="636"/>
      <c r="D222" s="711">
        <v>100574</v>
      </c>
      <c r="E222" s="631">
        <v>50</v>
      </c>
      <c r="F222" s="408" t="s">
        <v>604</v>
      </c>
      <c r="G222" s="401">
        <v>44949</v>
      </c>
      <c r="H222" s="385" t="s">
        <v>590</v>
      </c>
      <c r="I222" s="386">
        <v>330</v>
      </c>
      <c r="J222" s="573" t="s">
        <v>999</v>
      </c>
      <c r="K222" s="449" t="s">
        <v>657</v>
      </c>
      <c r="L222" s="405" t="s">
        <v>443</v>
      </c>
      <c r="M222" s="405" t="s">
        <v>443</v>
      </c>
      <c r="N222" s="405" t="s">
        <v>443</v>
      </c>
      <c r="O222" s="405" t="s">
        <v>35</v>
      </c>
      <c r="P222" s="405"/>
      <c r="Q222" s="405"/>
      <c r="R222" s="405"/>
      <c r="S222" s="405"/>
      <c r="T222" s="405"/>
      <c r="U222" s="462"/>
      <c r="V222" s="405"/>
      <c r="W222" s="405"/>
    </row>
    <row r="223" spans="1:23" s="381" customFormat="1" ht="44.25" customHeight="1" x14ac:dyDescent="0.25">
      <c r="A223" s="382" t="s">
        <v>1055</v>
      </c>
      <c r="B223" s="382" t="s">
        <v>1056</v>
      </c>
      <c r="C223" s="636"/>
      <c r="D223" s="711">
        <v>100239</v>
      </c>
      <c r="E223" s="631">
        <v>70</v>
      </c>
      <c r="F223" s="408" t="s">
        <v>604</v>
      </c>
      <c r="G223" s="401">
        <v>45467</v>
      </c>
      <c r="H223" s="385" t="s">
        <v>590</v>
      </c>
      <c r="I223" s="386" t="s">
        <v>1058</v>
      </c>
      <c r="J223" s="573" t="s">
        <v>634</v>
      </c>
      <c r="K223" s="449" t="s">
        <v>53</v>
      </c>
      <c r="L223" s="405" t="s">
        <v>443</v>
      </c>
      <c r="M223" s="405" t="s">
        <v>443</v>
      </c>
      <c r="N223" s="405" t="s">
        <v>4</v>
      </c>
      <c r="O223" s="405" t="s">
        <v>443</v>
      </c>
      <c r="P223" s="405"/>
      <c r="Q223" s="405"/>
      <c r="R223" s="405"/>
      <c r="S223" s="405"/>
      <c r="T223" s="405"/>
      <c r="U223" s="405"/>
      <c r="V223" s="405"/>
      <c r="W223" s="405"/>
    </row>
    <row r="224" spans="1:23" s="381" customFormat="1" ht="45" customHeight="1" x14ac:dyDescent="0.25">
      <c r="A224" s="382" t="s">
        <v>1059</v>
      </c>
      <c r="B224" s="382" t="s">
        <v>152</v>
      </c>
      <c r="C224" s="636" t="s">
        <v>3373</v>
      </c>
      <c r="D224" s="711">
        <v>100157</v>
      </c>
      <c r="E224" s="631">
        <v>55</v>
      </c>
      <c r="F224" s="408" t="s">
        <v>604</v>
      </c>
      <c r="G224" s="384"/>
      <c r="H224" s="385" t="s">
        <v>590</v>
      </c>
      <c r="I224" s="386" t="s">
        <v>1060</v>
      </c>
      <c r="J224" s="573" t="s">
        <v>667</v>
      </c>
      <c r="K224" s="449" t="s">
        <v>614</v>
      </c>
      <c r="L224" s="405" t="s">
        <v>443</v>
      </c>
      <c r="M224" s="405" t="s">
        <v>4</v>
      </c>
      <c r="N224" s="405" t="s">
        <v>443</v>
      </c>
      <c r="O224" s="405" t="s">
        <v>443</v>
      </c>
      <c r="P224" s="405"/>
      <c r="Q224" s="405"/>
      <c r="R224" s="405"/>
      <c r="S224" s="405"/>
      <c r="T224" s="405"/>
      <c r="U224" s="405"/>
      <c r="V224" s="405"/>
      <c r="W224" s="405"/>
    </row>
    <row r="225" spans="1:23" s="381" customFormat="1" ht="45" customHeight="1" x14ac:dyDescent="0.25">
      <c r="A225" s="382" t="s">
        <v>1061</v>
      </c>
      <c r="B225" s="382" t="s">
        <v>1062</v>
      </c>
      <c r="C225" s="408"/>
      <c r="D225" s="711">
        <v>100577</v>
      </c>
      <c r="E225" s="631">
        <v>65</v>
      </c>
      <c r="F225" s="408" t="s">
        <v>604</v>
      </c>
      <c r="G225" s="471">
        <v>45346</v>
      </c>
      <c r="H225" s="385" t="s">
        <v>590</v>
      </c>
      <c r="I225" s="386" t="s">
        <v>1063</v>
      </c>
      <c r="J225" s="573" t="s">
        <v>667</v>
      </c>
      <c r="K225" s="449" t="s">
        <v>20</v>
      </c>
      <c r="L225" s="405" t="s">
        <v>443</v>
      </c>
      <c r="M225" s="405" t="s">
        <v>443</v>
      </c>
      <c r="N225" s="405" t="s">
        <v>443</v>
      </c>
      <c r="O225" s="405" t="s">
        <v>4</v>
      </c>
      <c r="P225" s="405"/>
      <c r="Q225" s="405"/>
      <c r="R225" s="405"/>
      <c r="S225" s="405"/>
      <c r="T225" s="405"/>
      <c r="U225" s="405"/>
      <c r="V225" s="405"/>
      <c r="W225" s="405"/>
    </row>
    <row r="226" spans="1:23" s="381" customFormat="1" ht="45" customHeight="1" x14ac:dyDescent="0.25">
      <c r="A226" s="599" t="s">
        <v>1064</v>
      </c>
      <c r="B226" s="408" t="s">
        <v>969</v>
      </c>
      <c r="C226" s="599"/>
      <c r="D226" s="413">
        <v>100617</v>
      </c>
      <c r="E226" s="631">
        <v>50</v>
      </c>
      <c r="F226" s="408" t="s">
        <v>604</v>
      </c>
      <c r="G226" s="441"/>
      <c r="H226" s="385" t="s">
        <v>590</v>
      </c>
      <c r="I226" s="441">
        <v>167</v>
      </c>
      <c r="J226" s="605" t="s">
        <v>634</v>
      </c>
      <c r="K226" s="449" t="s">
        <v>610</v>
      </c>
      <c r="L226" s="405" t="s">
        <v>443</v>
      </c>
      <c r="M226" s="405" t="s">
        <v>443</v>
      </c>
      <c r="N226" s="405" t="s">
        <v>443</v>
      </c>
      <c r="O226" s="405" t="s">
        <v>443</v>
      </c>
      <c r="P226" s="405"/>
      <c r="Q226" s="405"/>
      <c r="R226" s="405"/>
      <c r="S226" s="405"/>
      <c r="T226" s="405"/>
      <c r="U226" s="405"/>
      <c r="V226" s="405"/>
      <c r="W226" s="405"/>
    </row>
    <row r="227" spans="1:23" s="381" customFormat="1" ht="45" customHeight="1" x14ac:dyDescent="0.25">
      <c r="A227" s="520" t="s">
        <v>1065</v>
      </c>
      <c r="B227" s="590" t="s">
        <v>739</v>
      </c>
      <c r="C227" s="599"/>
      <c r="D227" s="413">
        <v>100189</v>
      </c>
      <c r="E227" s="631">
        <v>50</v>
      </c>
      <c r="F227" s="408" t="s">
        <v>604</v>
      </c>
      <c r="G227" s="441"/>
      <c r="H227" s="385" t="s">
        <v>590</v>
      </c>
      <c r="I227" s="578">
        <v>336</v>
      </c>
      <c r="J227" s="605" t="s">
        <v>634</v>
      </c>
      <c r="K227" s="517" t="s">
        <v>25</v>
      </c>
      <c r="L227" s="405" t="s">
        <v>443</v>
      </c>
      <c r="M227" s="405" t="s">
        <v>443</v>
      </c>
      <c r="N227" s="405" t="s">
        <v>443</v>
      </c>
      <c r="O227" s="405" t="s">
        <v>443</v>
      </c>
      <c r="P227" s="405" t="s">
        <v>4</v>
      </c>
      <c r="Q227" s="405"/>
      <c r="R227" s="405"/>
      <c r="S227" s="405"/>
      <c r="T227" s="405"/>
      <c r="U227" s="405"/>
      <c r="V227" s="405"/>
      <c r="W227" s="405"/>
    </row>
    <row r="228" spans="1:23" s="381" customFormat="1" ht="39" customHeight="1" x14ac:dyDescent="0.25">
      <c r="A228" s="391" t="s">
        <v>1066</v>
      </c>
      <c r="B228" s="391" t="s">
        <v>736</v>
      </c>
      <c r="C228" s="602"/>
      <c r="D228" s="711">
        <v>100742</v>
      </c>
      <c r="E228" s="631">
        <v>50</v>
      </c>
      <c r="F228" s="408" t="s">
        <v>604</v>
      </c>
      <c r="G228" s="401">
        <v>44949</v>
      </c>
      <c r="H228" s="385" t="s">
        <v>590</v>
      </c>
      <c r="I228" s="394">
        <v>335</v>
      </c>
      <c r="J228" s="573" t="s">
        <v>717</v>
      </c>
      <c r="K228" s="449" t="s">
        <v>53</v>
      </c>
      <c r="L228" s="405" t="s">
        <v>443</v>
      </c>
      <c r="M228" s="405" t="s">
        <v>443</v>
      </c>
      <c r="N228" s="405" t="s">
        <v>4</v>
      </c>
      <c r="O228" s="405" t="s">
        <v>443</v>
      </c>
      <c r="P228" s="405"/>
      <c r="Q228" s="405"/>
      <c r="R228" s="405"/>
      <c r="S228" s="405"/>
      <c r="T228" s="405"/>
      <c r="U228" s="462"/>
      <c r="V228" s="405"/>
      <c r="W228" s="405"/>
    </row>
    <row r="229" spans="1:23" s="381" customFormat="1" ht="66.75" customHeight="1" x14ac:dyDescent="0.25">
      <c r="A229" s="590" t="s">
        <v>1067</v>
      </c>
      <c r="B229" s="391" t="s">
        <v>1068</v>
      </c>
      <c r="C229" s="408"/>
      <c r="D229" s="711">
        <v>100376</v>
      </c>
      <c r="E229" s="631">
        <v>55</v>
      </c>
      <c r="F229" s="408" t="s">
        <v>604</v>
      </c>
      <c r="G229" s="434">
        <v>44866</v>
      </c>
      <c r="H229" s="385" t="s">
        <v>590</v>
      </c>
      <c r="I229" s="394" t="s">
        <v>1069</v>
      </c>
      <c r="J229" s="573" t="s">
        <v>667</v>
      </c>
      <c r="K229" s="449" t="s">
        <v>622</v>
      </c>
      <c r="L229" s="405" t="s">
        <v>443</v>
      </c>
      <c r="M229" s="405" t="s">
        <v>443</v>
      </c>
      <c r="N229" s="405" t="s">
        <v>443</v>
      </c>
      <c r="O229" s="405" t="s">
        <v>443</v>
      </c>
      <c r="P229" s="405"/>
      <c r="Q229" s="405"/>
      <c r="R229" s="405"/>
      <c r="S229" s="405"/>
      <c r="T229" s="405"/>
      <c r="U229" s="405"/>
      <c r="V229" s="405"/>
      <c r="W229" s="405"/>
    </row>
    <row r="230" spans="1:23" s="381" customFormat="1" ht="45" customHeight="1" x14ac:dyDescent="0.25">
      <c r="A230" s="429" t="s">
        <v>3297</v>
      </c>
      <c r="B230" s="429" t="s">
        <v>3117</v>
      </c>
      <c r="C230" s="602"/>
      <c r="D230" s="813" t="s">
        <v>690</v>
      </c>
      <c r="E230" s="635">
        <v>75</v>
      </c>
      <c r="F230" s="398" t="s">
        <v>604</v>
      </c>
      <c r="G230" s="401">
        <v>46168</v>
      </c>
      <c r="H230" s="559" t="s">
        <v>793</v>
      </c>
      <c r="I230" s="403" t="s">
        <v>690</v>
      </c>
      <c r="J230" s="573" t="s">
        <v>987</v>
      </c>
      <c r="K230" s="606" t="s">
        <v>635</v>
      </c>
      <c r="L230" s="405" t="s">
        <v>690</v>
      </c>
      <c r="M230" s="405" t="s">
        <v>690</v>
      </c>
      <c r="N230" s="405" t="s">
        <v>690</v>
      </c>
      <c r="O230" s="405" t="s">
        <v>690</v>
      </c>
      <c r="P230" s="405"/>
      <c r="Q230" s="405"/>
      <c r="R230" s="405"/>
      <c r="S230" s="405"/>
      <c r="T230" s="405"/>
      <c r="U230" s="405"/>
      <c r="V230" s="405"/>
      <c r="W230" s="749"/>
    </row>
    <row r="231" spans="1:23" s="381" customFormat="1" ht="45" customHeight="1" x14ac:dyDescent="0.25">
      <c r="A231" s="382" t="s">
        <v>3298</v>
      </c>
      <c r="B231" s="382" t="s">
        <v>3117</v>
      </c>
      <c r="C231" s="602"/>
      <c r="D231" s="711" t="s">
        <v>690</v>
      </c>
      <c r="E231" s="631">
        <v>75</v>
      </c>
      <c r="F231" s="408" t="s">
        <v>604</v>
      </c>
      <c r="G231" s="401">
        <v>46168</v>
      </c>
      <c r="H231" s="532" t="s">
        <v>793</v>
      </c>
      <c r="I231" s="386" t="s">
        <v>690</v>
      </c>
      <c r="J231" s="573" t="s">
        <v>987</v>
      </c>
      <c r="K231" s="449" t="s">
        <v>635</v>
      </c>
      <c r="L231" s="405" t="s">
        <v>690</v>
      </c>
      <c r="M231" s="405" t="s">
        <v>690</v>
      </c>
      <c r="N231" s="405" t="s">
        <v>690</v>
      </c>
      <c r="O231" s="405" t="s">
        <v>690</v>
      </c>
      <c r="P231" s="405"/>
      <c r="Q231" s="405"/>
      <c r="R231" s="405"/>
      <c r="S231" s="405"/>
      <c r="T231" s="405"/>
      <c r="U231" s="405"/>
      <c r="V231" s="405"/>
      <c r="W231" s="749"/>
    </row>
    <row r="232" spans="1:23" s="381" customFormat="1" ht="45" customHeight="1" x14ac:dyDescent="0.25">
      <c r="A232" s="382" t="s">
        <v>1070</v>
      </c>
      <c r="B232" s="382" t="s">
        <v>152</v>
      </c>
      <c r="C232" s="408"/>
      <c r="D232" s="711">
        <v>100179</v>
      </c>
      <c r="E232" s="631">
        <v>55</v>
      </c>
      <c r="F232" s="408" t="s">
        <v>604</v>
      </c>
      <c r="G232" s="401">
        <v>43800</v>
      </c>
      <c r="H232" s="385" t="s">
        <v>590</v>
      </c>
      <c r="I232" s="386" t="s">
        <v>1071</v>
      </c>
      <c r="J232" s="605" t="s">
        <v>634</v>
      </c>
      <c r="K232" s="449" t="s">
        <v>622</v>
      </c>
      <c r="L232" s="405" t="s">
        <v>443</v>
      </c>
      <c r="M232" s="405" t="s">
        <v>443</v>
      </c>
      <c r="N232" s="405" t="s">
        <v>443</v>
      </c>
      <c r="O232" s="405" t="s">
        <v>443</v>
      </c>
      <c r="P232" s="405"/>
      <c r="Q232" s="405"/>
      <c r="R232" s="405"/>
      <c r="S232" s="405"/>
      <c r="T232" s="405"/>
      <c r="U232" s="405"/>
      <c r="V232" s="405"/>
      <c r="W232" s="405"/>
    </row>
    <row r="233" spans="1:23" ht="45" customHeight="1" x14ac:dyDescent="0.25">
      <c r="A233" s="382" t="s">
        <v>1072</v>
      </c>
      <c r="B233" s="382" t="s">
        <v>185</v>
      </c>
      <c r="C233" s="408"/>
      <c r="D233" s="711">
        <v>100286</v>
      </c>
      <c r="E233" s="631">
        <v>55</v>
      </c>
      <c r="F233" s="408" t="s">
        <v>604</v>
      </c>
      <c r="G233" s="401">
        <v>42558</v>
      </c>
      <c r="H233" s="385" t="s">
        <v>590</v>
      </c>
      <c r="I233" s="386" t="s">
        <v>1073</v>
      </c>
      <c r="J233" s="573" t="s">
        <v>667</v>
      </c>
      <c r="K233" s="524" t="s">
        <v>53</v>
      </c>
      <c r="L233" s="405" t="s">
        <v>443</v>
      </c>
      <c r="M233" s="405" t="s">
        <v>443</v>
      </c>
      <c r="N233" s="405" t="s">
        <v>443</v>
      </c>
      <c r="O233" s="405" t="s">
        <v>443</v>
      </c>
      <c r="P233" s="405" t="s">
        <v>4</v>
      </c>
      <c r="Q233" s="405"/>
      <c r="R233" s="405"/>
      <c r="S233" s="405"/>
      <c r="T233" s="405"/>
      <c r="U233" s="405"/>
      <c r="V233" s="405"/>
      <c r="W233" s="405"/>
    </row>
    <row r="234" spans="1:23" ht="45" customHeight="1" x14ac:dyDescent="0.25">
      <c r="A234" s="382" t="s">
        <v>1074</v>
      </c>
      <c r="B234" s="382" t="s">
        <v>1075</v>
      </c>
      <c r="C234" s="602"/>
      <c r="D234" s="711">
        <v>100336</v>
      </c>
      <c r="E234" s="631">
        <v>50</v>
      </c>
      <c r="F234" s="408" t="s">
        <v>604</v>
      </c>
      <c r="G234" s="401">
        <v>44949</v>
      </c>
      <c r="H234" s="385" t="s">
        <v>590</v>
      </c>
      <c r="I234" s="386">
        <v>52</v>
      </c>
      <c r="J234" s="573" t="s">
        <v>667</v>
      </c>
      <c r="K234" s="524" t="s">
        <v>50</v>
      </c>
      <c r="L234" s="405" t="s">
        <v>443</v>
      </c>
      <c r="M234" s="405" t="s">
        <v>443</v>
      </c>
      <c r="N234" s="405" t="s">
        <v>443</v>
      </c>
      <c r="O234" s="405" t="s">
        <v>443</v>
      </c>
      <c r="P234" s="405"/>
      <c r="Q234" s="405"/>
      <c r="R234" s="405"/>
      <c r="S234" s="405"/>
      <c r="T234" s="405"/>
      <c r="U234" s="405"/>
      <c r="V234" s="405"/>
      <c r="W234" s="405"/>
    </row>
    <row r="235" spans="1:23" ht="45" customHeight="1" x14ac:dyDescent="0.25">
      <c r="A235" s="599" t="s">
        <v>1076</v>
      </c>
      <c r="B235" s="382" t="s">
        <v>140</v>
      </c>
      <c r="C235" s="599"/>
      <c r="D235" s="413">
        <v>100537</v>
      </c>
      <c r="E235" s="631">
        <v>50</v>
      </c>
      <c r="F235" s="408" t="s">
        <v>604</v>
      </c>
      <c r="G235" s="441"/>
      <c r="H235" s="385" t="s">
        <v>590</v>
      </c>
      <c r="I235" s="441">
        <v>157</v>
      </c>
      <c r="J235" s="605" t="s">
        <v>634</v>
      </c>
      <c r="K235" s="449" t="s">
        <v>100</v>
      </c>
      <c r="L235" s="405" t="s">
        <v>443</v>
      </c>
      <c r="M235" s="405" t="s">
        <v>443</v>
      </c>
      <c r="N235" s="405" t="s">
        <v>443</v>
      </c>
      <c r="O235" s="405" t="s">
        <v>443</v>
      </c>
      <c r="P235" s="405"/>
      <c r="Q235" s="405"/>
      <c r="R235" s="405"/>
      <c r="S235" s="405"/>
      <c r="T235" s="405"/>
      <c r="U235" s="405"/>
      <c r="V235" s="405"/>
      <c r="W235" s="405"/>
    </row>
    <row r="236" spans="1:23" s="381" customFormat="1" ht="45" customHeight="1" x14ac:dyDescent="0.25">
      <c r="A236" s="382" t="s">
        <v>1077</v>
      </c>
      <c r="B236" s="382" t="s">
        <v>662</v>
      </c>
      <c r="C236" s="602"/>
      <c r="D236" s="711">
        <v>100177</v>
      </c>
      <c r="E236" s="631">
        <v>50</v>
      </c>
      <c r="F236" s="408" t="s">
        <v>604</v>
      </c>
      <c r="G236" s="401">
        <v>44949</v>
      </c>
      <c r="H236" s="385" t="s">
        <v>590</v>
      </c>
      <c r="I236" s="386">
        <v>158</v>
      </c>
      <c r="J236" s="573" t="s">
        <v>999</v>
      </c>
      <c r="K236" s="449" t="s">
        <v>53</v>
      </c>
      <c r="L236" s="405" t="s">
        <v>443</v>
      </c>
      <c r="M236" s="405" t="s">
        <v>4</v>
      </c>
      <c r="N236" s="405" t="s">
        <v>443</v>
      </c>
      <c r="O236" s="405" t="s">
        <v>443</v>
      </c>
      <c r="P236" s="405"/>
      <c r="Q236" s="405"/>
      <c r="R236" s="405"/>
      <c r="S236" s="405"/>
      <c r="T236" s="405"/>
      <c r="U236" s="462"/>
      <c r="V236" s="405"/>
      <c r="W236" s="405"/>
    </row>
    <row r="237" spans="1:23" s="381" customFormat="1" ht="45" customHeight="1" x14ac:dyDescent="0.25">
      <c r="A237" s="382" t="s">
        <v>3246</v>
      </c>
      <c r="B237" s="382" t="s">
        <v>3247</v>
      </c>
      <c r="C237" s="602"/>
      <c r="D237" s="711">
        <v>100261</v>
      </c>
      <c r="E237" s="631">
        <v>75</v>
      </c>
      <c r="F237" s="408" t="s">
        <v>604</v>
      </c>
      <c r="G237" s="401">
        <v>46048</v>
      </c>
      <c r="H237" s="385" t="s">
        <v>590</v>
      </c>
      <c r="I237" s="386" t="s">
        <v>3248</v>
      </c>
      <c r="J237" s="573" t="s">
        <v>999</v>
      </c>
      <c r="K237" s="606" t="s">
        <v>614</v>
      </c>
      <c r="L237" s="405" t="s">
        <v>443</v>
      </c>
      <c r="M237" s="405" t="s">
        <v>4</v>
      </c>
      <c r="N237" s="405" t="s">
        <v>443</v>
      </c>
      <c r="O237" s="405" t="s">
        <v>443</v>
      </c>
      <c r="P237" s="405"/>
      <c r="Q237" s="405"/>
      <c r="R237" s="405"/>
      <c r="S237" s="405"/>
      <c r="T237" s="405"/>
      <c r="U237" s="405"/>
      <c r="V237" s="405"/>
      <c r="W237" s="749"/>
    </row>
    <row r="238" spans="1:23" s="397" customFormat="1" ht="45" customHeight="1" x14ac:dyDescent="0.25">
      <c r="A238" s="382" t="s">
        <v>1078</v>
      </c>
      <c r="B238" s="382" t="s">
        <v>662</v>
      </c>
      <c r="C238" s="602"/>
      <c r="D238" s="711">
        <v>100801</v>
      </c>
      <c r="E238" s="631">
        <v>50</v>
      </c>
      <c r="F238" s="408" t="s">
        <v>604</v>
      </c>
      <c r="G238" s="401">
        <v>44949</v>
      </c>
      <c r="H238" s="385" t="s">
        <v>590</v>
      </c>
      <c r="I238" s="386">
        <v>379</v>
      </c>
      <c r="J238" s="573" t="s">
        <v>877</v>
      </c>
      <c r="K238" s="449" t="s">
        <v>20</v>
      </c>
      <c r="L238" s="405" t="s">
        <v>443</v>
      </c>
      <c r="M238" s="405" t="s">
        <v>443</v>
      </c>
      <c r="N238" s="405" t="s">
        <v>443</v>
      </c>
      <c r="O238" s="405" t="s">
        <v>4</v>
      </c>
      <c r="P238" s="405"/>
      <c r="Q238" s="405"/>
      <c r="R238" s="405"/>
      <c r="S238" s="405"/>
      <c r="T238" s="405"/>
      <c r="U238" s="405"/>
      <c r="V238" s="405"/>
      <c r="W238" s="405"/>
    </row>
    <row r="239" spans="1:23" s="397" customFormat="1" ht="45" customHeight="1" x14ac:dyDescent="0.25">
      <c r="A239" s="382" t="s">
        <v>1079</v>
      </c>
      <c r="B239" s="382" t="s">
        <v>1080</v>
      </c>
      <c r="C239" s="409"/>
      <c r="D239" s="711">
        <v>100653</v>
      </c>
      <c r="E239" s="631">
        <v>65</v>
      </c>
      <c r="F239" s="408" t="s">
        <v>1011</v>
      </c>
      <c r="G239" s="401">
        <v>44189</v>
      </c>
      <c r="H239" s="385" t="s">
        <v>590</v>
      </c>
      <c r="I239" s="386" t="s">
        <v>1081</v>
      </c>
      <c r="J239" s="573" t="s">
        <v>698</v>
      </c>
      <c r="K239" s="449" t="s">
        <v>635</v>
      </c>
      <c r="L239" s="405" t="s">
        <v>443</v>
      </c>
      <c r="M239" s="405" t="s">
        <v>443</v>
      </c>
      <c r="N239" s="405" t="s">
        <v>443</v>
      </c>
      <c r="O239" s="405" t="s">
        <v>443</v>
      </c>
      <c r="P239" s="405"/>
      <c r="Q239" s="405"/>
      <c r="R239" s="405"/>
      <c r="S239" s="405"/>
      <c r="T239" s="405"/>
      <c r="U239" s="405"/>
      <c r="V239" s="405"/>
      <c r="W239" s="405"/>
    </row>
    <row r="240" spans="1:23" s="397" customFormat="1" ht="45" customHeight="1" x14ac:dyDescent="0.25">
      <c r="A240" s="408" t="s">
        <v>1082</v>
      </c>
      <c r="B240" s="382" t="s">
        <v>89</v>
      </c>
      <c r="C240" s="408"/>
      <c r="D240" s="711">
        <v>100559</v>
      </c>
      <c r="E240" s="631">
        <v>55</v>
      </c>
      <c r="F240" s="408" t="s">
        <v>604</v>
      </c>
      <c r="G240" s="401">
        <v>41426</v>
      </c>
      <c r="H240" s="385" t="s">
        <v>590</v>
      </c>
      <c r="I240" s="386" t="s">
        <v>1083</v>
      </c>
      <c r="J240" s="573" t="s">
        <v>667</v>
      </c>
      <c r="K240" s="449" t="s">
        <v>610</v>
      </c>
      <c r="L240" s="405" t="s">
        <v>443</v>
      </c>
      <c r="M240" s="405" t="s">
        <v>443</v>
      </c>
      <c r="N240" s="405" t="s">
        <v>443</v>
      </c>
      <c r="O240" s="405" t="s">
        <v>443</v>
      </c>
      <c r="P240" s="405"/>
      <c r="Q240" s="405"/>
      <c r="R240" s="405"/>
      <c r="S240" s="405"/>
      <c r="T240" s="405"/>
      <c r="U240" s="405"/>
      <c r="V240" s="405"/>
      <c r="W240" s="405"/>
    </row>
    <row r="241" spans="1:23" s="397" customFormat="1" ht="45" customHeight="1" x14ac:dyDescent="0.25">
      <c r="A241" s="590" t="s">
        <v>1084</v>
      </c>
      <c r="B241" s="391" t="s">
        <v>638</v>
      </c>
      <c r="C241" s="408" t="s">
        <v>1085</v>
      </c>
      <c r="D241" s="711">
        <v>100685</v>
      </c>
      <c r="E241" s="631">
        <v>65</v>
      </c>
      <c r="F241" s="408" t="s">
        <v>815</v>
      </c>
      <c r="G241" s="401">
        <v>45436</v>
      </c>
      <c r="H241" s="385" t="s">
        <v>590</v>
      </c>
      <c r="I241" s="394" t="s">
        <v>1086</v>
      </c>
      <c r="J241" s="573" t="s">
        <v>606</v>
      </c>
      <c r="K241" s="517" t="s">
        <v>20</v>
      </c>
      <c r="L241" s="405" t="s">
        <v>443</v>
      </c>
      <c r="M241" s="405" t="s">
        <v>443</v>
      </c>
      <c r="N241" s="405" t="s">
        <v>443</v>
      </c>
      <c r="O241" s="405" t="s">
        <v>4</v>
      </c>
      <c r="P241" s="405"/>
      <c r="Q241" s="405"/>
      <c r="R241" s="405"/>
      <c r="S241" s="405"/>
      <c r="T241" s="405"/>
      <c r="U241" s="405"/>
      <c r="V241" s="405"/>
      <c r="W241" s="405"/>
    </row>
    <row r="242" spans="1:23" s="381" customFormat="1" ht="45" customHeight="1" x14ac:dyDescent="0.25">
      <c r="A242" s="590" t="s">
        <v>1087</v>
      </c>
      <c r="B242" s="391" t="s">
        <v>818</v>
      </c>
      <c r="C242" s="620"/>
      <c r="D242" s="711">
        <v>100330</v>
      </c>
      <c r="E242" s="631">
        <v>70</v>
      </c>
      <c r="F242" s="408" t="s">
        <v>815</v>
      </c>
      <c r="G242" s="401">
        <v>45161</v>
      </c>
      <c r="H242" s="385" t="s">
        <v>590</v>
      </c>
      <c r="I242" s="617" t="s">
        <v>1088</v>
      </c>
      <c r="J242" s="573" t="s">
        <v>999</v>
      </c>
      <c r="K242" s="708" t="s">
        <v>50</v>
      </c>
      <c r="L242" s="405" t="s">
        <v>443</v>
      </c>
      <c r="M242" s="405" t="s">
        <v>443</v>
      </c>
      <c r="N242" s="405" t="s">
        <v>443</v>
      </c>
      <c r="O242" s="405" t="s">
        <v>443</v>
      </c>
      <c r="P242" s="405"/>
      <c r="Q242" s="405"/>
      <c r="R242" s="405"/>
      <c r="S242" s="405"/>
      <c r="T242" s="405"/>
      <c r="U242" s="462"/>
      <c r="V242" s="405"/>
      <c r="W242" s="405"/>
    </row>
    <row r="243" spans="1:23" s="381" customFormat="1" ht="43.5" customHeight="1" x14ac:dyDescent="0.25">
      <c r="A243" s="590" t="s">
        <v>1089</v>
      </c>
      <c r="B243" s="391" t="s">
        <v>989</v>
      </c>
      <c r="C243" s="408" t="s">
        <v>1037</v>
      </c>
      <c r="D243" s="711" t="s">
        <v>690</v>
      </c>
      <c r="E243" s="631">
        <v>275</v>
      </c>
      <c r="F243" s="408" t="s">
        <v>731</v>
      </c>
      <c r="G243" s="401">
        <v>44287</v>
      </c>
      <c r="H243" s="385" t="s">
        <v>590</v>
      </c>
      <c r="I243" s="394" t="s">
        <v>921</v>
      </c>
      <c r="J243" s="573" t="s">
        <v>991</v>
      </c>
      <c r="K243" s="517" t="s">
        <v>622</v>
      </c>
      <c r="L243" s="405" t="s">
        <v>443</v>
      </c>
      <c r="M243" s="405" t="s">
        <v>443</v>
      </c>
      <c r="N243" s="405" t="s">
        <v>4</v>
      </c>
      <c r="O243" s="405" t="s">
        <v>443</v>
      </c>
      <c r="P243" s="405"/>
      <c r="Q243" s="405"/>
      <c r="R243" s="405"/>
      <c r="S243" s="405"/>
      <c r="T243" s="405"/>
      <c r="U243" s="405"/>
      <c r="V243" s="405"/>
      <c r="W243" s="405"/>
    </row>
    <row r="244" spans="1:23" s="381" customFormat="1" ht="45" customHeight="1" x14ac:dyDescent="0.25">
      <c r="A244" s="408" t="s">
        <v>1090</v>
      </c>
      <c r="B244" s="382" t="s">
        <v>119</v>
      </c>
      <c r="C244" s="408"/>
      <c r="D244" s="711" t="s">
        <v>690</v>
      </c>
      <c r="E244" s="631">
        <v>55</v>
      </c>
      <c r="F244" s="408" t="s">
        <v>604</v>
      </c>
      <c r="G244" s="384"/>
      <c r="H244" s="532" t="s">
        <v>66</v>
      </c>
      <c r="I244" s="386" t="s">
        <v>1091</v>
      </c>
      <c r="J244" s="573" t="s">
        <v>690</v>
      </c>
      <c r="K244" s="517" t="s">
        <v>610</v>
      </c>
      <c r="L244" s="379" t="s">
        <v>690</v>
      </c>
      <c r="M244" s="379" t="s">
        <v>690</v>
      </c>
      <c r="N244" s="379" t="s">
        <v>690</v>
      </c>
      <c r="O244" s="379" t="s">
        <v>690</v>
      </c>
      <c r="P244" s="379" t="s">
        <v>690</v>
      </c>
      <c r="Q244" s="379" t="s">
        <v>690</v>
      </c>
      <c r="R244" s="379" t="s">
        <v>690</v>
      </c>
      <c r="S244" s="379" t="s">
        <v>690</v>
      </c>
      <c r="T244" s="379" t="s">
        <v>690</v>
      </c>
      <c r="U244" s="379" t="s">
        <v>690</v>
      </c>
      <c r="V244" s="379" t="s">
        <v>690</v>
      </c>
      <c r="W244" s="379" t="s">
        <v>690</v>
      </c>
    </row>
    <row r="245" spans="1:23" ht="45" customHeight="1" x14ac:dyDescent="0.25">
      <c r="A245" s="382" t="s">
        <v>1092</v>
      </c>
      <c r="B245" s="382" t="s">
        <v>1093</v>
      </c>
      <c r="C245" s="408"/>
      <c r="D245" s="711" t="s">
        <v>690</v>
      </c>
      <c r="E245" s="631">
        <v>55</v>
      </c>
      <c r="F245" s="408" t="s">
        <v>1094</v>
      </c>
      <c r="G245" s="401"/>
      <c r="H245" s="385" t="s">
        <v>590</v>
      </c>
      <c r="I245" s="386" t="s">
        <v>921</v>
      </c>
      <c r="J245" s="573" t="s">
        <v>613</v>
      </c>
      <c r="K245" s="517" t="s">
        <v>614</v>
      </c>
      <c r="L245" s="405" t="s">
        <v>443</v>
      </c>
      <c r="M245" s="462" t="s">
        <v>4</v>
      </c>
      <c r="N245" s="405" t="s">
        <v>443</v>
      </c>
      <c r="O245" s="405" t="s">
        <v>443</v>
      </c>
      <c r="P245" s="405"/>
      <c r="Q245" s="405"/>
      <c r="R245" s="405"/>
      <c r="S245" s="405"/>
      <c r="T245" s="405"/>
      <c r="U245" s="462"/>
      <c r="V245" s="405"/>
      <c r="W245" s="405"/>
    </row>
    <row r="246" spans="1:23" ht="45" customHeight="1" x14ac:dyDescent="0.25">
      <c r="A246" s="408" t="s">
        <v>1095</v>
      </c>
      <c r="B246" s="382" t="s">
        <v>840</v>
      </c>
      <c r="C246" s="408" t="s">
        <v>1096</v>
      </c>
      <c r="D246" s="711">
        <v>100694</v>
      </c>
      <c r="E246" s="631">
        <v>65</v>
      </c>
      <c r="F246" s="408" t="s">
        <v>1011</v>
      </c>
      <c r="G246" s="401">
        <v>44189</v>
      </c>
      <c r="H246" s="385" t="s">
        <v>590</v>
      </c>
      <c r="I246" s="386" t="s">
        <v>1097</v>
      </c>
      <c r="J246" s="573" t="s">
        <v>698</v>
      </c>
      <c r="K246" s="449" t="s">
        <v>20</v>
      </c>
      <c r="L246" s="405" t="s">
        <v>443</v>
      </c>
      <c r="M246" s="405" t="s">
        <v>35</v>
      </c>
      <c r="N246" s="405" t="s">
        <v>443</v>
      </c>
      <c r="O246" s="405" t="s">
        <v>4</v>
      </c>
      <c r="P246" s="405"/>
      <c r="Q246" s="405"/>
      <c r="R246" s="405"/>
      <c r="S246" s="405"/>
      <c r="T246" s="405"/>
      <c r="U246" s="405"/>
      <c r="V246" s="405"/>
      <c r="W246" s="405"/>
    </row>
    <row r="247" spans="1:23" ht="45" customHeight="1" x14ac:dyDescent="0.25">
      <c r="A247" s="382" t="s">
        <v>1098</v>
      </c>
      <c r="B247" s="382" t="s">
        <v>840</v>
      </c>
      <c r="C247" s="409" t="s">
        <v>841</v>
      </c>
      <c r="D247" s="711">
        <v>100017</v>
      </c>
      <c r="E247" s="631">
        <v>65</v>
      </c>
      <c r="F247" s="408" t="s">
        <v>1011</v>
      </c>
      <c r="G247" s="401">
        <v>43881</v>
      </c>
      <c r="H247" s="385" t="s">
        <v>590</v>
      </c>
      <c r="I247" s="386" t="s">
        <v>1099</v>
      </c>
      <c r="J247" s="573" t="s">
        <v>698</v>
      </c>
      <c r="K247" s="449" t="s">
        <v>20</v>
      </c>
      <c r="L247" s="405" t="s">
        <v>443</v>
      </c>
      <c r="M247" s="405" t="s">
        <v>443</v>
      </c>
      <c r="N247" s="405" t="s">
        <v>443</v>
      </c>
      <c r="O247" s="405" t="s">
        <v>4</v>
      </c>
      <c r="P247" s="405"/>
      <c r="Q247" s="405"/>
      <c r="R247" s="405"/>
      <c r="S247" s="405"/>
      <c r="T247" s="405"/>
      <c r="U247" s="405"/>
      <c r="V247" s="405"/>
      <c r="W247" s="405"/>
    </row>
    <row r="248" spans="1:23" s="381" customFormat="1" ht="45" customHeight="1" x14ac:dyDescent="0.25">
      <c r="A248" s="382" t="s">
        <v>1100</v>
      </c>
      <c r="B248" s="382" t="s">
        <v>598</v>
      </c>
      <c r="C248" s="409" t="s">
        <v>599</v>
      </c>
      <c r="D248" s="711">
        <v>100838</v>
      </c>
      <c r="E248" s="631">
        <v>65</v>
      </c>
      <c r="F248" s="408" t="s">
        <v>604</v>
      </c>
      <c r="G248" s="401">
        <v>44949</v>
      </c>
      <c r="H248" s="385" t="s">
        <v>590</v>
      </c>
      <c r="I248" s="386">
        <v>175</v>
      </c>
      <c r="J248" s="573" t="s">
        <v>999</v>
      </c>
      <c r="K248" s="449" t="s">
        <v>25</v>
      </c>
      <c r="L248" s="405" t="s">
        <v>443</v>
      </c>
      <c r="M248" s="405" t="s">
        <v>443</v>
      </c>
      <c r="N248" s="405" t="s">
        <v>443</v>
      </c>
      <c r="O248" s="405" t="s">
        <v>443</v>
      </c>
      <c r="P248" s="405"/>
      <c r="Q248" s="405"/>
      <c r="R248" s="405"/>
      <c r="S248" s="405"/>
      <c r="T248" s="405"/>
      <c r="U248" s="462"/>
      <c r="V248" s="405"/>
      <c r="W248" s="405"/>
    </row>
    <row r="249" spans="1:23" s="381" customFormat="1" ht="45" customHeight="1" x14ac:dyDescent="0.25">
      <c r="A249" s="599" t="s">
        <v>1101</v>
      </c>
      <c r="B249" s="408" t="s">
        <v>1102</v>
      </c>
      <c r="C249" s="599"/>
      <c r="D249" s="413">
        <v>100338</v>
      </c>
      <c r="E249" s="631">
        <v>50</v>
      </c>
      <c r="F249" s="408" t="s">
        <v>604</v>
      </c>
      <c r="G249" s="441"/>
      <c r="H249" s="385" t="s">
        <v>590</v>
      </c>
      <c r="I249" s="441">
        <v>384</v>
      </c>
      <c r="J249" s="605" t="s">
        <v>999</v>
      </c>
      <c r="K249" s="449" t="s">
        <v>69</v>
      </c>
      <c r="L249" s="405" t="s">
        <v>443</v>
      </c>
      <c r="M249" s="405" t="s">
        <v>443</v>
      </c>
      <c r="N249" s="405" t="s">
        <v>443</v>
      </c>
      <c r="O249" s="405" t="s">
        <v>443</v>
      </c>
      <c r="P249" s="405"/>
      <c r="Q249" s="405"/>
      <c r="R249" s="405"/>
      <c r="S249" s="405"/>
      <c r="T249" s="405"/>
      <c r="U249" s="462"/>
      <c r="V249" s="405"/>
      <c r="W249" s="405"/>
    </row>
    <row r="250" spans="1:23" s="381" customFormat="1" ht="45" customHeight="1" x14ac:dyDescent="0.25">
      <c r="A250" s="382" t="s">
        <v>1103</v>
      </c>
      <c r="B250" s="382" t="s">
        <v>1104</v>
      </c>
      <c r="C250" s="408"/>
      <c r="D250" s="711">
        <v>100481</v>
      </c>
      <c r="E250" s="631">
        <v>55</v>
      </c>
      <c r="F250" s="408" t="s">
        <v>604</v>
      </c>
      <c r="G250" s="401">
        <v>43391</v>
      </c>
      <c r="H250" s="385" t="s">
        <v>590</v>
      </c>
      <c r="I250" s="386" t="s">
        <v>1105</v>
      </c>
      <c r="J250" s="573" t="s">
        <v>877</v>
      </c>
      <c r="K250" s="449" t="s">
        <v>657</v>
      </c>
      <c r="L250" s="405" t="s">
        <v>443</v>
      </c>
      <c r="M250" s="405" t="s">
        <v>443</v>
      </c>
      <c r="N250" s="405" t="s">
        <v>443</v>
      </c>
      <c r="O250" s="405" t="s">
        <v>443</v>
      </c>
      <c r="P250" s="405"/>
      <c r="Q250" s="405"/>
      <c r="R250" s="405"/>
      <c r="S250" s="405"/>
      <c r="T250" s="405"/>
      <c r="U250" s="405"/>
      <c r="V250" s="405"/>
      <c r="W250" s="405"/>
    </row>
    <row r="251" spans="1:23" s="381" customFormat="1" ht="45" customHeight="1" x14ac:dyDescent="0.25">
      <c r="A251" s="382" t="s">
        <v>1106</v>
      </c>
      <c r="B251" s="382" t="s">
        <v>119</v>
      </c>
      <c r="C251" s="602"/>
      <c r="D251" s="711">
        <v>100103</v>
      </c>
      <c r="E251" s="631">
        <v>50</v>
      </c>
      <c r="F251" s="408" t="s">
        <v>604</v>
      </c>
      <c r="G251" s="401">
        <v>44949</v>
      </c>
      <c r="H251" s="385" t="s">
        <v>590</v>
      </c>
      <c r="I251" s="386">
        <v>181</v>
      </c>
      <c r="J251" s="573" t="s">
        <v>999</v>
      </c>
      <c r="K251" s="449" t="s">
        <v>635</v>
      </c>
      <c r="L251" s="405" t="s">
        <v>443</v>
      </c>
      <c r="M251" s="405" t="s">
        <v>443</v>
      </c>
      <c r="N251" s="405" t="s">
        <v>443</v>
      </c>
      <c r="O251" s="405" t="s">
        <v>443</v>
      </c>
      <c r="P251" s="405"/>
      <c r="Q251" s="405"/>
      <c r="R251" s="405"/>
      <c r="S251" s="405"/>
      <c r="T251" s="405"/>
      <c r="U251" s="462"/>
      <c r="V251" s="405"/>
      <c r="W251" s="405"/>
    </row>
    <row r="252" spans="1:23" s="381" customFormat="1" ht="45" customHeight="1" x14ac:dyDescent="0.25">
      <c r="A252" s="382" t="s">
        <v>1107</v>
      </c>
      <c r="B252" s="382" t="s">
        <v>119</v>
      </c>
      <c r="C252" s="408"/>
      <c r="D252" s="711">
        <v>100817</v>
      </c>
      <c r="E252" s="631">
        <v>55</v>
      </c>
      <c r="F252" s="408" t="s">
        <v>604</v>
      </c>
      <c r="G252" s="401">
        <v>41456</v>
      </c>
      <c r="H252" s="385" t="s">
        <v>590</v>
      </c>
      <c r="I252" s="386" t="s">
        <v>1108</v>
      </c>
      <c r="J252" s="573" t="s">
        <v>999</v>
      </c>
      <c r="K252" s="449" t="s">
        <v>53</v>
      </c>
      <c r="L252" s="405" t="s">
        <v>443</v>
      </c>
      <c r="M252" s="405" t="s">
        <v>443</v>
      </c>
      <c r="N252" s="405" t="s">
        <v>4</v>
      </c>
      <c r="O252" s="405" t="s">
        <v>443</v>
      </c>
      <c r="P252" s="405"/>
      <c r="Q252" s="405"/>
      <c r="R252" s="405"/>
      <c r="S252" s="405"/>
      <c r="T252" s="405"/>
      <c r="U252" s="462"/>
      <c r="V252" s="405"/>
      <c r="W252" s="405"/>
    </row>
    <row r="253" spans="1:23" s="381" customFormat="1" ht="45" customHeight="1" x14ac:dyDescent="0.25">
      <c r="A253" s="382" t="s">
        <v>1109</v>
      </c>
      <c r="B253" s="382" t="s">
        <v>662</v>
      </c>
      <c r="C253" s="532"/>
      <c r="D253" s="711">
        <v>100300</v>
      </c>
      <c r="E253" s="631">
        <v>55</v>
      </c>
      <c r="F253" s="408" t="s">
        <v>604</v>
      </c>
      <c r="G253" s="401">
        <v>45650</v>
      </c>
      <c r="H253" s="385" t="s">
        <v>590</v>
      </c>
      <c r="I253" s="386" t="s">
        <v>1110</v>
      </c>
      <c r="J253" s="573" t="s">
        <v>999</v>
      </c>
      <c r="K253" s="449" t="s">
        <v>622</v>
      </c>
      <c r="L253" s="405" t="s">
        <v>443</v>
      </c>
      <c r="M253" s="405" t="s">
        <v>443</v>
      </c>
      <c r="N253" s="405" t="s">
        <v>443</v>
      </c>
      <c r="O253" s="405" t="s">
        <v>443</v>
      </c>
      <c r="P253" s="405"/>
      <c r="Q253" s="405"/>
      <c r="R253" s="405"/>
      <c r="S253" s="405"/>
      <c r="T253" s="405"/>
      <c r="U253" s="462"/>
      <c r="V253" s="749"/>
      <c r="W253" s="749"/>
    </row>
    <row r="254" spans="1:23" s="381" customFormat="1" ht="45" customHeight="1" x14ac:dyDescent="0.25">
      <c r="A254" s="382" t="s">
        <v>1111</v>
      </c>
      <c r="B254" s="382" t="s">
        <v>662</v>
      </c>
      <c r="C254" s="636"/>
      <c r="D254" s="711">
        <v>100659</v>
      </c>
      <c r="E254" s="631">
        <v>50</v>
      </c>
      <c r="F254" s="408" t="s">
        <v>604</v>
      </c>
      <c r="G254" s="401">
        <v>44949</v>
      </c>
      <c r="H254" s="385" t="s">
        <v>590</v>
      </c>
      <c r="I254" s="386">
        <v>177</v>
      </c>
      <c r="J254" s="573" t="s">
        <v>656</v>
      </c>
      <c r="K254" s="449" t="s">
        <v>25</v>
      </c>
      <c r="L254" s="405" t="s">
        <v>443</v>
      </c>
      <c r="M254" s="405" t="s">
        <v>443</v>
      </c>
      <c r="N254" s="405" t="s">
        <v>35</v>
      </c>
      <c r="O254" s="405" t="s">
        <v>443</v>
      </c>
      <c r="P254" s="405"/>
      <c r="Q254" s="405"/>
      <c r="R254" s="405"/>
      <c r="S254" s="405"/>
      <c r="T254" s="405"/>
      <c r="U254" s="462"/>
      <c r="V254" s="405"/>
      <c r="W254" s="405"/>
    </row>
    <row r="255" spans="1:23" s="381" customFormat="1" ht="45" customHeight="1" x14ac:dyDescent="0.25">
      <c r="A255" s="382" t="s">
        <v>1112</v>
      </c>
      <c r="B255" s="382" t="s">
        <v>662</v>
      </c>
      <c r="C255" s="602"/>
      <c r="D255" s="711">
        <v>100756</v>
      </c>
      <c r="E255" s="631">
        <v>50</v>
      </c>
      <c r="F255" s="408" t="s">
        <v>604</v>
      </c>
      <c r="G255" s="401">
        <v>44949</v>
      </c>
      <c r="H255" s="385" t="s">
        <v>590</v>
      </c>
      <c r="I255" s="386">
        <v>362</v>
      </c>
      <c r="J255" s="573" t="s">
        <v>656</v>
      </c>
      <c r="K255" s="449" t="s">
        <v>25</v>
      </c>
      <c r="L255" s="405" t="s">
        <v>443</v>
      </c>
      <c r="M255" s="405" t="s">
        <v>443</v>
      </c>
      <c r="N255" s="405" t="s">
        <v>35</v>
      </c>
      <c r="O255" s="405" t="s">
        <v>443</v>
      </c>
      <c r="P255" s="405"/>
      <c r="Q255" s="405"/>
      <c r="R255" s="405"/>
      <c r="S255" s="405"/>
      <c r="T255" s="405"/>
      <c r="U255" s="462"/>
      <c r="V255" s="405"/>
      <c r="W255" s="405"/>
    </row>
    <row r="256" spans="1:23" ht="45" customHeight="1" x14ac:dyDescent="0.25">
      <c r="A256" s="382" t="s">
        <v>3305</v>
      </c>
      <c r="B256" s="382" t="s">
        <v>3306</v>
      </c>
      <c r="C256" s="409"/>
      <c r="D256" s="711">
        <v>100729</v>
      </c>
      <c r="E256" s="631">
        <v>75</v>
      </c>
      <c r="F256" s="408" t="s">
        <v>604</v>
      </c>
      <c r="G256" s="401">
        <v>46079</v>
      </c>
      <c r="H256" s="385" t="s">
        <v>590</v>
      </c>
      <c r="I256" s="386" t="s">
        <v>3307</v>
      </c>
      <c r="J256" s="573" t="s">
        <v>3308</v>
      </c>
      <c r="K256" s="449" t="s">
        <v>50</v>
      </c>
      <c r="L256" s="405" t="s">
        <v>690</v>
      </c>
      <c r="M256" s="405" t="s">
        <v>443</v>
      </c>
      <c r="N256" s="405" t="s">
        <v>443</v>
      </c>
      <c r="O256" s="405" t="s">
        <v>443</v>
      </c>
      <c r="P256" s="405"/>
      <c r="Q256" s="405"/>
      <c r="R256" s="405"/>
      <c r="S256" s="405"/>
      <c r="T256" s="405"/>
      <c r="U256" s="405"/>
      <c r="V256" s="405"/>
      <c r="W256" s="749"/>
    </row>
    <row r="257" spans="1:23" ht="45" customHeight="1" x14ac:dyDescent="0.25">
      <c r="A257" s="382" t="s">
        <v>1113</v>
      </c>
      <c r="B257" s="382" t="s">
        <v>712</v>
      </c>
      <c r="C257" s="408" t="s">
        <v>3311</v>
      </c>
      <c r="D257" s="711">
        <v>100163</v>
      </c>
      <c r="E257" s="631">
        <v>65</v>
      </c>
      <c r="F257" s="408" t="s">
        <v>731</v>
      </c>
      <c r="G257" s="401">
        <v>45528</v>
      </c>
      <c r="H257" s="465" t="s">
        <v>590</v>
      </c>
      <c r="I257" s="386" t="s">
        <v>1115</v>
      </c>
      <c r="J257" s="573" t="s">
        <v>3308</v>
      </c>
      <c r="K257" s="449" t="s">
        <v>635</v>
      </c>
      <c r="L257" s="405" t="s">
        <v>443</v>
      </c>
      <c r="M257" s="405" t="s">
        <v>443</v>
      </c>
      <c r="N257" s="405" t="s">
        <v>443</v>
      </c>
      <c r="O257" s="405" t="s">
        <v>443</v>
      </c>
      <c r="P257" s="405"/>
      <c r="Q257" s="405"/>
      <c r="R257" s="405"/>
      <c r="S257" s="405"/>
      <c r="T257" s="405"/>
      <c r="U257" s="405"/>
      <c r="V257" s="405"/>
      <c r="W257" s="405"/>
    </row>
    <row r="258" spans="1:23" ht="45" customHeight="1" x14ac:dyDescent="0.25">
      <c r="A258" s="382" t="s">
        <v>1116</v>
      </c>
      <c r="B258" s="382" t="s">
        <v>212</v>
      </c>
      <c r="C258" s="408"/>
      <c r="D258" s="711" t="s">
        <v>690</v>
      </c>
      <c r="E258" s="631">
        <v>55</v>
      </c>
      <c r="F258" s="408" t="s">
        <v>604</v>
      </c>
      <c r="G258" s="384"/>
      <c r="H258" s="385" t="s">
        <v>590</v>
      </c>
      <c r="I258" s="386" t="s">
        <v>300</v>
      </c>
      <c r="J258" s="573" t="s">
        <v>606</v>
      </c>
      <c r="K258" s="449" t="s">
        <v>657</v>
      </c>
      <c r="L258" s="405" t="s">
        <v>443</v>
      </c>
      <c r="M258" s="405" t="s">
        <v>443</v>
      </c>
      <c r="N258" s="405" t="s">
        <v>443</v>
      </c>
      <c r="O258" s="405" t="s">
        <v>443</v>
      </c>
      <c r="P258" s="405"/>
      <c r="Q258" s="405"/>
      <c r="R258" s="405"/>
      <c r="S258" s="405"/>
      <c r="T258" s="405"/>
      <c r="U258" s="405"/>
      <c r="V258" s="405"/>
      <c r="W258" s="405"/>
    </row>
    <row r="259" spans="1:23" ht="45" customHeight="1" x14ac:dyDescent="0.25">
      <c r="A259" s="382" t="s">
        <v>1117</v>
      </c>
      <c r="B259" s="382" t="s">
        <v>99</v>
      </c>
      <c r="C259" s="408"/>
      <c r="D259" s="711">
        <v>100411</v>
      </c>
      <c r="E259" s="631">
        <v>40</v>
      </c>
      <c r="F259" s="408" t="s">
        <v>604</v>
      </c>
      <c r="G259" s="401">
        <v>44429</v>
      </c>
      <c r="H259" s="385" t="s">
        <v>590</v>
      </c>
      <c r="I259" s="386" t="s">
        <v>1118</v>
      </c>
      <c r="J259" s="573" t="s">
        <v>596</v>
      </c>
      <c r="K259" s="449" t="s">
        <v>25</v>
      </c>
      <c r="L259" s="405" t="s">
        <v>443</v>
      </c>
      <c r="M259" s="405" t="s">
        <v>443</v>
      </c>
      <c r="N259" s="405" t="s">
        <v>443</v>
      </c>
      <c r="O259" s="405" t="s">
        <v>443</v>
      </c>
      <c r="P259" s="405" t="s">
        <v>4</v>
      </c>
      <c r="Q259" s="405"/>
      <c r="R259" s="405"/>
      <c r="S259" s="405"/>
      <c r="T259" s="405"/>
      <c r="U259" s="405"/>
      <c r="V259" s="405"/>
      <c r="W259" s="405"/>
    </row>
    <row r="260" spans="1:23" ht="45" customHeight="1" x14ac:dyDescent="0.25">
      <c r="A260" s="382" t="s">
        <v>1119</v>
      </c>
      <c r="B260" s="382" t="s">
        <v>1120</v>
      </c>
      <c r="C260" s="602"/>
      <c r="D260" s="711" t="s">
        <v>690</v>
      </c>
      <c r="E260" s="631">
        <v>50</v>
      </c>
      <c r="F260" s="408" t="s">
        <v>612</v>
      </c>
      <c r="G260" s="401">
        <v>44949</v>
      </c>
      <c r="H260" s="385" t="s">
        <v>590</v>
      </c>
      <c r="I260" s="386" t="s">
        <v>921</v>
      </c>
      <c r="J260" s="573" t="s">
        <v>613</v>
      </c>
      <c r="K260" s="449" t="s">
        <v>146</v>
      </c>
      <c r="L260" s="405" t="s">
        <v>4</v>
      </c>
      <c r="M260" s="405" t="s">
        <v>443</v>
      </c>
      <c r="N260" s="405" t="s">
        <v>443</v>
      </c>
      <c r="O260" s="405" t="s">
        <v>443</v>
      </c>
      <c r="P260" s="405"/>
      <c r="Q260" s="405"/>
      <c r="R260" s="405"/>
      <c r="S260" s="405"/>
      <c r="T260" s="405"/>
      <c r="U260" s="462"/>
      <c r="V260" s="405"/>
      <c r="W260" s="405"/>
    </row>
    <row r="261" spans="1:23" ht="45" customHeight="1" x14ac:dyDescent="0.25">
      <c r="A261" s="382" t="s">
        <v>1121</v>
      </c>
      <c r="B261" s="382" t="s">
        <v>1122</v>
      </c>
      <c r="C261" s="602"/>
      <c r="D261" s="711" t="s">
        <v>690</v>
      </c>
      <c r="E261" s="631">
        <v>60</v>
      </c>
      <c r="F261" s="408" t="s">
        <v>612</v>
      </c>
      <c r="G261" s="401">
        <v>45017</v>
      </c>
      <c r="H261" s="385" t="s">
        <v>590</v>
      </c>
      <c r="I261" s="386" t="s">
        <v>921</v>
      </c>
      <c r="J261" s="573" t="s">
        <v>991</v>
      </c>
      <c r="K261" s="449" t="s">
        <v>53</v>
      </c>
      <c r="L261" s="379" t="s">
        <v>443</v>
      </c>
      <c r="M261" s="405" t="s">
        <v>443</v>
      </c>
      <c r="N261" s="405" t="s">
        <v>4</v>
      </c>
      <c r="O261" s="405" t="s">
        <v>443</v>
      </c>
      <c r="P261" s="405"/>
      <c r="Q261" s="405"/>
      <c r="R261" s="405"/>
      <c r="S261" s="405"/>
      <c r="T261" s="405"/>
      <c r="U261" s="405"/>
      <c r="V261" s="405"/>
      <c r="W261" s="405"/>
    </row>
    <row r="262" spans="1:23" ht="45" customHeight="1" x14ac:dyDescent="0.25">
      <c r="A262" s="382" t="s">
        <v>1123</v>
      </c>
      <c r="B262" s="382" t="s">
        <v>1124</v>
      </c>
      <c r="C262" s="602"/>
      <c r="D262" s="711">
        <v>100651</v>
      </c>
      <c r="E262" s="631">
        <v>55</v>
      </c>
      <c r="F262" s="408" t="s">
        <v>612</v>
      </c>
      <c r="G262" s="401">
        <v>45017</v>
      </c>
      <c r="H262" s="385" t="s">
        <v>590</v>
      </c>
      <c r="I262" s="386" t="s">
        <v>1125</v>
      </c>
      <c r="J262" s="573" t="s">
        <v>613</v>
      </c>
      <c r="K262" s="449" t="s">
        <v>622</v>
      </c>
      <c r="L262" s="405" t="s">
        <v>443</v>
      </c>
      <c r="M262" s="405" t="s">
        <v>443</v>
      </c>
      <c r="N262" s="405" t="s">
        <v>443</v>
      </c>
      <c r="O262" s="405" t="s">
        <v>443</v>
      </c>
      <c r="P262" s="405"/>
      <c r="Q262" s="405"/>
      <c r="R262" s="405"/>
      <c r="S262" s="405"/>
      <c r="T262" s="405"/>
      <c r="U262" s="462"/>
      <c r="V262" s="405"/>
      <c r="W262" s="405"/>
    </row>
    <row r="263" spans="1:23" ht="45" customHeight="1" x14ac:dyDescent="0.25">
      <c r="A263" s="382" t="s">
        <v>1126</v>
      </c>
      <c r="B263" s="382" t="s">
        <v>1127</v>
      </c>
      <c r="C263" s="408" t="s">
        <v>1128</v>
      </c>
      <c r="D263" s="711">
        <v>100647</v>
      </c>
      <c r="E263" s="631">
        <v>55</v>
      </c>
      <c r="F263" s="408" t="s">
        <v>604</v>
      </c>
      <c r="G263" s="401">
        <v>44409</v>
      </c>
      <c r="H263" s="385" t="s">
        <v>590</v>
      </c>
      <c r="I263" s="386" t="s">
        <v>1129</v>
      </c>
      <c r="J263" s="573" t="s">
        <v>999</v>
      </c>
      <c r="K263" s="449" t="s">
        <v>20</v>
      </c>
      <c r="L263" s="405" t="s">
        <v>443</v>
      </c>
      <c r="M263" s="405" t="s">
        <v>443</v>
      </c>
      <c r="N263" s="405" t="s">
        <v>443</v>
      </c>
      <c r="O263" s="405" t="s">
        <v>443</v>
      </c>
      <c r="P263" s="405" t="s">
        <v>4</v>
      </c>
      <c r="Q263" s="405"/>
      <c r="R263" s="405"/>
      <c r="S263" s="405"/>
      <c r="T263" s="405"/>
      <c r="U263" s="462"/>
      <c r="V263" s="405"/>
      <c r="W263" s="405"/>
    </row>
    <row r="264" spans="1:23" ht="45" customHeight="1" x14ac:dyDescent="0.25">
      <c r="A264" s="382" t="s">
        <v>1130</v>
      </c>
      <c r="B264" s="382" t="s">
        <v>99</v>
      </c>
      <c r="C264" s="408"/>
      <c r="D264" s="711">
        <v>100552</v>
      </c>
      <c r="E264" s="631">
        <v>40</v>
      </c>
      <c r="F264" s="408" t="s">
        <v>604</v>
      </c>
      <c r="G264" s="401">
        <v>44460</v>
      </c>
      <c r="H264" s="385" t="s">
        <v>590</v>
      </c>
      <c r="I264" s="386" t="s">
        <v>3263</v>
      </c>
      <c r="J264" s="573" t="s">
        <v>596</v>
      </c>
      <c r="K264" s="449" t="s">
        <v>25</v>
      </c>
      <c r="L264" s="405" t="s">
        <v>443</v>
      </c>
      <c r="M264" s="405" t="s">
        <v>443</v>
      </c>
      <c r="N264" s="405" t="s">
        <v>443</v>
      </c>
      <c r="O264" s="405" t="s">
        <v>443</v>
      </c>
      <c r="P264" s="405" t="s">
        <v>4</v>
      </c>
      <c r="Q264" s="405"/>
      <c r="R264" s="405"/>
      <c r="S264" s="405"/>
      <c r="T264" s="405"/>
      <c r="U264" s="405"/>
      <c r="V264" s="405"/>
      <c r="W264" s="405"/>
    </row>
    <row r="265" spans="1:23" ht="45" customHeight="1" x14ac:dyDescent="0.25">
      <c r="A265" s="382" t="s">
        <v>1131</v>
      </c>
      <c r="B265" s="382" t="s">
        <v>1124</v>
      </c>
      <c r="C265" s="602"/>
      <c r="D265" s="711">
        <v>100651</v>
      </c>
      <c r="E265" s="631">
        <v>55</v>
      </c>
      <c r="F265" s="408" t="s">
        <v>612</v>
      </c>
      <c r="G265" s="401">
        <v>45017</v>
      </c>
      <c r="H265" s="385" t="s">
        <v>590</v>
      </c>
      <c r="I265" s="386" t="s">
        <v>1125</v>
      </c>
      <c r="J265" s="573" t="s">
        <v>613</v>
      </c>
      <c r="K265" s="449" t="s">
        <v>622</v>
      </c>
      <c r="L265" s="405" t="s">
        <v>443</v>
      </c>
      <c r="M265" s="405" t="s">
        <v>443</v>
      </c>
      <c r="N265" s="405" t="s">
        <v>443</v>
      </c>
      <c r="O265" s="405" t="s">
        <v>443</v>
      </c>
      <c r="P265" s="405"/>
      <c r="Q265" s="405"/>
      <c r="R265" s="405"/>
      <c r="S265" s="405"/>
      <c r="T265" s="405"/>
      <c r="U265" s="462"/>
      <c r="V265" s="405"/>
      <c r="W265" s="405"/>
    </row>
    <row r="266" spans="1:23" ht="45" customHeight="1" x14ac:dyDescent="0.25">
      <c r="A266" s="382" t="s">
        <v>1132</v>
      </c>
      <c r="B266" s="382" t="s">
        <v>1133</v>
      </c>
      <c r="C266" s="408"/>
      <c r="D266" s="711">
        <v>100403</v>
      </c>
      <c r="E266" s="631">
        <v>55</v>
      </c>
      <c r="F266" s="408" t="s">
        <v>604</v>
      </c>
      <c r="G266" s="401">
        <v>42005</v>
      </c>
      <c r="H266" s="385" t="s">
        <v>590</v>
      </c>
      <c r="I266" s="386" t="s">
        <v>1134</v>
      </c>
      <c r="J266" s="605" t="s">
        <v>648</v>
      </c>
      <c r="K266" s="449" t="s">
        <v>20</v>
      </c>
      <c r="L266" s="405" t="s">
        <v>443</v>
      </c>
      <c r="M266" s="405" t="s">
        <v>443</v>
      </c>
      <c r="N266" s="405" t="s">
        <v>443</v>
      </c>
      <c r="O266" s="405" t="s">
        <v>4</v>
      </c>
      <c r="P266" s="462"/>
      <c r="Q266" s="405"/>
      <c r="R266" s="405"/>
      <c r="S266" s="405"/>
      <c r="T266" s="405"/>
      <c r="U266" s="405"/>
      <c r="V266" s="405"/>
      <c r="W266" s="405"/>
    </row>
    <row r="267" spans="1:23" ht="45" customHeight="1" x14ac:dyDescent="0.25">
      <c r="A267" s="382" t="s">
        <v>1135</v>
      </c>
      <c r="B267" s="382" t="s">
        <v>212</v>
      </c>
      <c r="C267" s="409"/>
      <c r="D267" s="711">
        <v>100441</v>
      </c>
      <c r="E267" s="631">
        <v>55</v>
      </c>
      <c r="F267" s="408" t="s">
        <v>815</v>
      </c>
      <c r="G267" s="401"/>
      <c r="H267" s="385" t="s">
        <v>590</v>
      </c>
      <c r="I267" s="386">
        <v>428</v>
      </c>
      <c r="J267" s="573" t="s">
        <v>737</v>
      </c>
      <c r="K267" s="449" t="s">
        <v>25</v>
      </c>
      <c r="L267" s="405" t="s">
        <v>443</v>
      </c>
      <c r="M267" s="405" t="s">
        <v>443</v>
      </c>
      <c r="N267" s="405" t="s">
        <v>35</v>
      </c>
      <c r="O267" s="405" t="s">
        <v>443</v>
      </c>
      <c r="P267" s="405" t="s">
        <v>4</v>
      </c>
      <c r="Q267" s="405"/>
      <c r="R267" s="405"/>
      <c r="S267" s="405"/>
      <c r="T267" s="405"/>
      <c r="U267" s="405"/>
      <c r="V267" s="405"/>
      <c r="W267" s="405"/>
    </row>
    <row r="268" spans="1:23" ht="45" customHeight="1" x14ac:dyDescent="0.25">
      <c r="A268" s="382" t="s">
        <v>1136</v>
      </c>
      <c r="B268" s="382" t="s">
        <v>662</v>
      </c>
      <c r="C268" s="602"/>
      <c r="D268" s="711">
        <v>100699</v>
      </c>
      <c r="E268" s="631">
        <v>50</v>
      </c>
      <c r="F268" s="408" t="s">
        <v>815</v>
      </c>
      <c r="G268" s="401">
        <v>44949</v>
      </c>
      <c r="H268" s="385" t="s">
        <v>590</v>
      </c>
      <c r="I268" s="386">
        <v>338</v>
      </c>
      <c r="J268" s="573" t="s">
        <v>999</v>
      </c>
      <c r="K268" s="449" t="s">
        <v>610</v>
      </c>
      <c r="L268" s="405" t="s">
        <v>443</v>
      </c>
      <c r="M268" s="405" t="s">
        <v>443</v>
      </c>
      <c r="N268" s="405" t="s">
        <v>443</v>
      </c>
      <c r="O268" s="405" t="s">
        <v>443</v>
      </c>
      <c r="P268" s="405"/>
      <c r="Q268" s="405"/>
      <c r="R268" s="405"/>
      <c r="S268" s="405"/>
      <c r="T268" s="405"/>
      <c r="U268" s="462"/>
      <c r="V268" s="405"/>
      <c r="W268" s="405"/>
    </row>
    <row r="269" spans="1:23" ht="45" customHeight="1" x14ac:dyDescent="0.25">
      <c r="A269" s="382" t="s">
        <v>1137</v>
      </c>
      <c r="B269" s="382" t="s">
        <v>140</v>
      </c>
      <c r="C269" s="408"/>
      <c r="D269" s="711">
        <v>100082</v>
      </c>
      <c r="E269" s="631">
        <v>55</v>
      </c>
      <c r="F269" s="408" t="s">
        <v>604</v>
      </c>
      <c r="G269" s="384"/>
      <c r="H269" s="385" t="s">
        <v>590</v>
      </c>
      <c r="I269" s="386" t="s">
        <v>1138</v>
      </c>
      <c r="J269" s="573" t="s">
        <v>621</v>
      </c>
      <c r="K269" s="449" t="s">
        <v>20</v>
      </c>
      <c r="L269" s="405" t="s">
        <v>443</v>
      </c>
      <c r="M269" s="405" t="s">
        <v>443</v>
      </c>
      <c r="N269" s="405" t="s">
        <v>443</v>
      </c>
      <c r="O269" s="405" t="s">
        <v>4</v>
      </c>
      <c r="P269" s="405"/>
      <c r="Q269" s="405"/>
      <c r="R269" s="405"/>
      <c r="S269" s="405"/>
      <c r="T269" s="405"/>
      <c r="U269" s="405"/>
      <c r="V269" s="405"/>
      <c r="W269" s="405"/>
    </row>
    <row r="270" spans="1:23" ht="45.75" customHeight="1" x14ac:dyDescent="0.25">
      <c r="A270" s="382" t="s">
        <v>1139</v>
      </c>
      <c r="B270" s="382" t="s">
        <v>140</v>
      </c>
      <c r="C270" s="408"/>
      <c r="D270" s="711">
        <v>100703</v>
      </c>
      <c r="E270" s="631">
        <v>50</v>
      </c>
      <c r="F270" s="408" t="s">
        <v>815</v>
      </c>
      <c r="G270" s="401"/>
      <c r="H270" s="385" t="s">
        <v>590</v>
      </c>
      <c r="I270" s="386">
        <v>419</v>
      </c>
      <c r="J270" s="573" t="s">
        <v>999</v>
      </c>
      <c r="K270" s="449" t="s">
        <v>610</v>
      </c>
      <c r="L270" s="405" t="s">
        <v>443</v>
      </c>
      <c r="M270" s="405" t="s">
        <v>443</v>
      </c>
      <c r="N270" s="405" t="s">
        <v>443</v>
      </c>
      <c r="O270" s="405" t="s">
        <v>443</v>
      </c>
      <c r="P270" s="405"/>
      <c r="Q270" s="405"/>
      <c r="R270" s="405"/>
      <c r="S270" s="405"/>
      <c r="T270" s="405"/>
      <c r="U270" s="405"/>
      <c r="V270" s="405"/>
      <c r="W270" s="405"/>
    </row>
    <row r="271" spans="1:23" ht="45" customHeight="1" x14ac:dyDescent="0.25">
      <c r="A271" s="382" t="s">
        <v>1140</v>
      </c>
      <c r="B271" s="382" t="s">
        <v>1141</v>
      </c>
      <c r="C271" s="602"/>
      <c r="D271" s="711">
        <v>100554</v>
      </c>
      <c r="E271" s="631">
        <v>50</v>
      </c>
      <c r="F271" s="408" t="s">
        <v>815</v>
      </c>
      <c r="G271" s="401">
        <v>44949</v>
      </c>
      <c r="H271" s="385" t="s">
        <v>590</v>
      </c>
      <c r="I271" s="386">
        <v>390</v>
      </c>
      <c r="J271" s="573" t="s">
        <v>999</v>
      </c>
      <c r="K271" s="524" t="s">
        <v>50</v>
      </c>
      <c r="L271" s="405" t="s">
        <v>443</v>
      </c>
      <c r="M271" s="405" t="s">
        <v>443</v>
      </c>
      <c r="N271" s="405" t="s">
        <v>443</v>
      </c>
      <c r="O271" s="405" t="s">
        <v>443</v>
      </c>
      <c r="P271" s="405"/>
      <c r="Q271" s="405"/>
      <c r="R271" s="405"/>
      <c r="S271" s="405"/>
      <c r="T271" s="405"/>
      <c r="U271" s="462"/>
      <c r="V271" s="405"/>
      <c r="W271" s="405"/>
    </row>
    <row r="272" spans="1:23" ht="45" customHeight="1" x14ac:dyDescent="0.25">
      <c r="A272" s="382" t="s">
        <v>1142</v>
      </c>
      <c r="B272" s="382" t="s">
        <v>662</v>
      </c>
      <c r="C272" s="602"/>
      <c r="D272" s="711">
        <v>100599</v>
      </c>
      <c r="E272" s="631">
        <v>50</v>
      </c>
      <c r="F272" s="408" t="s">
        <v>604</v>
      </c>
      <c r="G272" s="401">
        <v>44949</v>
      </c>
      <c r="H272" s="385" t="s">
        <v>590</v>
      </c>
      <c r="I272" s="386">
        <v>305</v>
      </c>
      <c r="J272" s="573" t="s">
        <v>999</v>
      </c>
      <c r="K272" s="449" t="s">
        <v>53</v>
      </c>
      <c r="L272" s="405" t="s">
        <v>443</v>
      </c>
      <c r="M272" s="405" t="s">
        <v>443</v>
      </c>
      <c r="N272" s="405" t="s">
        <v>4</v>
      </c>
      <c r="O272" s="405" t="s">
        <v>443</v>
      </c>
      <c r="P272" s="405"/>
      <c r="Q272" s="405"/>
      <c r="R272" s="405"/>
      <c r="S272" s="405"/>
      <c r="T272" s="405"/>
      <c r="U272" s="462"/>
      <c r="V272" s="405"/>
      <c r="W272" s="405"/>
    </row>
    <row r="273" spans="1:23" ht="45" customHeight="1" x14ac:dyDescent="0.25">
      <c r="A273" s="382" t="s">
        <v>1143</v>
      </c>
      <c r="B273" s="382" t="s">
        <v>212</v>
      </c>
      <c r="C273" s="602"/>
      <c r="D273" s="711">
        <v>100444</v>
      </c>
      <c r="E273" s="631">
        <v>70</v>
      </c>
      <c r="F273" s="408" t="s">
        <v>604</v>
      </c>
      <c r="G273" s="401">
        <v>45130</v>
      </c>
      <c r="H273" s="385" t="s">
        <v>590</v>
      </c>
      <c r="I273" s="616" t="s">
        <v>1144</v>
      </c>
      <c r="J273" s="573" t="s">
        <v>634</v>
      </c>
      <c r="K273" s="449" t="s">
        <v>610</v>
      </c>
      <c r="L273" s="405" t="s">
        <v>443</v>
      </c>
      <c r="M273" s="405" t="s">
        <v>443</v>
      </c>
      <c r="N273" s="405" t="s">
        <v>443</v>
      </c>
      <c r="O273" s="405" t="s">
        <v>443</v>
      </c>
      <c r="P273" s="405"/>
      <c r="Q273" s="405"/>
      <c r="R273" s="405"/>
      <c r="S273" s="405"/>
      <c r="T273" s="405"/>
      <c r="U273" s="462"/>
      <c r="V273" s="462"/>
      <c r="W273" s="405"/>
    </row>
    <row r="274" spans="1:23" ht="45" customHeight="1" x14ac:dyDescent="0.25">
      <c r="A274" s="382" t="s">
        <v>1145</v>
      </c>
      <c r="B274" s="382" t="s">
        <v>641</v>
      </c>
      <c r="C274" s="602"/>
      <c r="D274" s="711">
        <v>100873</v>
      </c>
      <c r="E274" s="631">
        <v>50</v>
      </c>
      <c r="F274" s="408" t="s">
        <v>604</v>
      </c>
      <c r="G274" s="401">
        <v>44949</v>
      </c>
      <c r="H274" s="385" t="s">
        <v>590</v>
      </c>
      <c r="I274" s="386">
        <v>165</v>
      </c>
      <c r="J274" s="573" t="s">
        <v>737</v>
      </c>
      <c r="K274" s="449" t="s">
        <v>657</v>
      </c>
      <c r="L274" s="405" t="s">
        <v>443</v>
      </c>
      <c r="M274" s="405" t="s">
        <v>443</v>
      </c>
      <c r="N274" s="405" t="s">
        <v>35</v>
      </c>
      <c r="O274" s="405" t="s">
        <v>443</v>
      </c>
      <c r="P274" s="405"/>
      <c r="Q274" s="405"/>
      <c r="R274" s="405"/>
      <c r="S274" s="405"/>
      <c r="T274" s="405"/>
      <c r="U274" s="405"/>
      <c r="V274" s="405"/>
      <c r="W274" s="405"/>
    </row>
    <row r="275" spans="1:23" ht="45" customHeight="1" x14ac:dyDescent="0.25">
      <c r="A275" s="382" t="s">
        <v>1146</v>
      </c>
      <c r="B275" s="382" t="s">
        <v>1141</v>
      </c>
      <c r="C275" s="602"/>
      <c r="D275" s="711">
        <v>100554</v>
      </c>
      <c r="E275" s="631">
        <v>50</v>
      </c>
      <c r="F275" s="408" t="s">
        <v>815</v>
      </c>
      <c r="G275" s="401">
        <v>44949</v>
      </c>
      <c r="H275" s="385" t="s">
        <v>590</v>
      </c>
      <c r="I275" s="386">
        <v>390</v>
      </c>
      <c r="J275" s="573" t="s">
        <v>999</v>
      </c>
      <c r="K275" s="524" t="s">
        <v>50</v>
      </c>
      <c r="L275" s="405" t="s">
        <v>443</v>
      </c>
      <c r="M275" s="405" t="s">
        <v>443</v>
      </c>
      <c r="N275" s="405" t="s">
        <v>443</v>
      </c>
      <c r="O275" s="405" t="s">
        <v>443</v>
      </c>
      <c r="P275" s="405"/>
      <c r="Q275" s="405"/>
      <c r="R275" s="405"/>
      <c r="S275" s="405"/>
      <c r="T275" s="405"/>
      <c r="U275" s="462"/>
      <c r="V275" s="405"/>
      <c r="W275" s="405"/>
    </row>
    <row r="276" spans="1:23" ht="45" customHeight="1" x14ac:dyDescent="0.25">
      <c r="A276" s="599" t="s">
        <v>1147</v>
      </c>
      <c r="B276" s="382" t="s">
        <v>694</v>
      </c>
      <c r="C276" s="636" t="s">
        <v>1148</v>
      </c>
      <c r="D276" s="711">
        <v>100387</v>
      </c>
      <c r="E276" s="631">
        <v>60</v>
      </c>
      <c r="F276" s="408" t="s">
        <v>604</v>
      </c>
      <c r="G276" s="401">
        <v>45017</v>
      </c>
      <c r="H276" s="385" t="s">
        <v>590</v>
      </c>
      <c r="I276" s="386" t="s">
        <v>1149</v>
      </c>
      <c r="J276" s="573" t="s">
        <v>656</v>
      </c>
      <c r="K276" s="449" t="s">
        <v>69</v>
      </c>
      <c r="L276" s="405" t="s">
        <v>443</v>
      </c>
      <c r="M276" s="405" t="s">
        <v>443</v>
      </c>
      <c r="N276" s="405" t="s">
        <v>35</v>
      </c>
      <c r="O276" s="405" t="s">
        <v>443</v>
      </c>
      <c r="P276" s="405"/>
      <c r="Q276" s="405"/>
      <c r="R276" s="405"/>
      <c r="S276" s="405"/>
      <c r="T276" s="405"/>
      <c r="U276" s="462"/>
      <c r="V276" s="405"/>
      <c r="W276" s="405"/>
    </row>
    <row r="277" spans="1:23" ht="45" customHeight="1" x14ac:dyDescent="0.25">
      <c r="A277" s="382" t="s">
        <v>1150</v>
      </c>
      <c r="B277" s="382" t="s">
        <v>641</v>
      </c>
      <c r="C277" s="825"/>
      <c r="D277" s="826">
        <v>100655</v>
      </c>
      <c r="E277" s="631">
        <v>50</v>
      </c>
      <c r="F277" s="408" t="s">
        <v>815</v>
      </c>
      <c r="G277" s="401">
        <v>44949</v>
      </c>
      <c r="H277" s="385" t="s">
        <v>590</v>
      </c>
      <c r="I277" s="386">
        <v>170</v>
      </c>
      <c r="J277" s="573" t="s">
        <v>999</v>
      </c>
      <c r="K277" s="449" t="s">
        <v>53</v>
      </c>
      <c r="L277" s="405" t="s">
        <v>443</v>
      </c>
      <c r="M277" s="405" t="s">
        <v>443</v>
      </c>
      <c r="N277" s="405" t="s">
        <v>4</v>
      </c>
      <c r="O277" s="405" t="s">
        <v>443</v>
      </c>
      <c r="P277" s="405"/>
      <c r="Q277" s="405"/>
      <c r="R277" s="405"/>
      <c r="S277" s="405"/>
      <c r="T277" s="405"/>
      <c r="U277" s="462"/>
      <c r="V277" s="405"/>
      <c r="W277" s="405"/>
    </row>
    <row r="278" spans="1:23" ht="56.25" customHeight="1" x14ac:dyDescent="0.25">
      <c r="A278" s="382" t="s">
        <v>1151</v>
      </c>
      <c r="B278" s="382" t="s">
        <v>662</v>
      </c>
      <c r="C278" s="602"/>
      <c r="D278" s="711">
        <v>100287</v>
      </c>
      <c r="E278" s="631">
        <v>50</v>
      </c>
      <c r="F278" s="408" t="s">
        <v>604</v>
      </c>
      <c r="G278" s="401">
        <v>44949</v>
      </c>
      <c r="H278" s="385" t="s">
        <v>590</v>
      </c>
      <c r="I278" s="386">
        <v>155</v>
      </c>
      <c r="J278" s="573" t="s">
        <v>999</v>
      </c>
      <c r="K278" s="449" t="s">
        <v>622</v>
      </c>
      <c r="L278" s="405" t="s">
        <v>443</v>
      </c>
      <c r="M278" s="405" t="s">
        <v>443</v>
      </c>
      <c r="N278" s="405" t="s">
        <v>443</v>
      </c>
      <c r="O278" s="405" t="s">
        <v>443</v>
      </c>
      <c r="P278" s="405"/>
      <c r="Q278" s="405"/>
      <c r="R278" s="405"/>
      <c r="S278" s="405"/>
      <c r="T278" s="405"/>
      <c r="U278" s="462"/>
      <c r="V278" s="405"/>
      <c r="W278" s="405"/>
    </row>
    <row r="279" spans="1:23" ht="45" customHeight="1" x14ac:dyDescent="0.25">
      <c r="A279" s="382" t="s">
        <v>1152</v>
      </c>
      <c r="B279" s="382" t="s">
        <v>1093</v>
      </c>
      <c r="C279" s="408"/>
      <c r="D279" s="711" t="s">
        <v>690</v>
      </c>
      <c r="E279" s="631">
        <v>55</v>
      </c>
      <c r="F279" s="408" t="s">
        <v>612</v>
      </c>
      <c r="G279" s="401"/>
      <c r="H279" s="385" t="s">
        <v>590</v>
      </c>
      <c r="I279" s="386" t="s">
        <v>921</v>
      </c>
      <c r="J279" s="573" t="s">
        <v>613</v>
      </c>
      <c r="K279" s="524" t="s">
        <v>53</v>
      </c>
      <c r="L279" s="405" t="s">
        <v>443</v>
      </c>
      <c r="M279" s="405" t="s">
        <v>443</v>
      </c>
      <c r="N279" s="405" t="s">
        <v>4</v>
      </c>
      <c r="O279" s="405" t="s">
        <v>443</v>
      </c>
      <c r="P279" s="405"/>
      <c r="Q279" s="405"/>
      <c r="R279" s="405"/>
      <c r="S279" s="405"/>
      <c r="T279" s="405"/>
      <c r="U279" s="462"/>
      <c r="V279" s="405"/>
      <c r="W279" s="405"/>
    </row>
    <row r="280" spans="1:23" ht="45" customHeight="1" x14ac:dyDescent="0.25">
      <c r="A280" s="382" t="s">
        <v>1153</v>
      </c>
      <c r="B280" s="382" t="s">
        <v>1154</v>
      </c>
      <c r="C280" s="704" t="s">
        <v>3327</v>
      </c>
      <c r="D280" s="812">
        <v>100709</v>
      </c>
      <c r="E280" s="631">
        <v>60</v>
      </c>
      <c r="F280" s="408" t="s">
        <v>604</v>
      </c>
      <c r="G280" s="401">
        <v>45559</v>
      </c>
      <c r="H280" s="532" t="s">
        <v>1899</v>
      </c>
      <c r="I280" s="386" t="s">
        <v>1155</v>
      </c>
      <c r="J280" s="573" t="s">
        <v>999</v>
      </c>
      <c r="K280" s="449" t="s">
        <v>69</v>
      </c>
      <c r="L280" s="405" t="s">
        <v>35</v>
      </c>
      <c r="M280" s="405" t="s">
        <v>35</v>
      </c>
      <c r="N280" s="405" t="s">
        <v>35</v>
      </c>
      <c r="O280" s="405" t="s">
        <v>35</v>
      </c>
      <c r="P280" s="405" t="s">
        <v>35</v>
      </c>
      <c r="Q280" s="405"/>
      <c r="R280" s="405"/>
      <c r="S280" s="405"/>
      <c r="T280" s="405"/>
      <c r="U280" s="462"/>
      <c r="V280" s="405"/>
      <c r="W280" s="405"/>
    </row>
    <row r="281" spans="1:23" ht="45" customHeight="1" x14ac:dyDescent="0.25">
      <c r="A281" s="382" t="s">
        <v>1156</v>
      </c>
      <c r="B281" s="382" t="s">
        <v>212</v>
      </c>
      <c r="C281" s="602"/>
      <c r="D281" s="711" t="s">
        <v>690</v>
      </c>
      <c r="E281" s="631">
        <v>42</v>
      </c>
      <c r="F281" s="408" t="s">
        <v>604</v>
      </c>
      <c r="G281" s="401"/>
      <c r="H281" s="532" t="s">
        <v>66</v>
      </c>
      <c r="I281" s="386" t="s">
        <v>1157</v>
      </c>
      <c r="J281" s="573" t="s">
        <v>690</v>
      </c>
      <c r="K281" s="449"/>
      <c r="L281" s="379" t="s">
        <v>690</v>
      </c>
      <c r="M281" s="379" t="s">
        <v>690</v>
      </c>
      <c r="N281" s="405" t="s">
        <v>690</v>
      </c>
      <c r="O281" s="379" t="s">
        <v>690</v>
      </c>
      <c r="P281" s="379" t="s">
        <v>690</v>
      </c>
      <c r="Q281" s="379" t="s">
        <v>690</v>
      </c>
      <c r="R281" s="379" t="s">
        <v>690</v>
      </c>
      <c r="S281" s="379" t="s">
        <v>690</v>
      </c>
      <c r="T281" s="379" t="s">
        <v>690</v>
      </c>
      <c r="U281" s="379" t="s">
        <v>690</v>
      </c>
      <c r="V281" s="379" t="s">
        <v>690</v>
      </c>
      <c r="W281" s="379" t="s">
        <v>690</v>
      </c>
    </row>
    <row r="282" spans="1:23" ht="45" customHeight="1" x14ac:dyDescent="0.25">
      <c r="A282" s="382" t="s">
        <v>1158</v>
      </c>
      <c r="B282" s="382" t="s">
        <v>1159</v>
      </c>
      <c r="C282" s="409"/>
      <c r="D282" s="711">
        <v>100746</v>
      </c>
      <c r="E282" s="631">
        <v>50</v>
      </c>
      <c r="F282" s="408" t="s">
        <v>604</v>
      </c>
      <c r="G282" s="401">
        <v>44949</v>
      </c>
      <c r="H282" s="385" t="s">
        <v>590</v>
      </c>
      <c r="I282" s="386">
        <v>367</v>
      </c>
      <c r="J282" s="573" t="s">
        <v>999</v>
      </c>
      <c r="K282" s="449" t="s">
        <v>25</v>
      </c>
      <c r="L282" s="405" t="s">
        <v>443</v>
      </c>
      <c r="M282" s="405" t="s">
        <v>443</v>
      </c>
      <c r="N282" s="405" t="s">
        <v>443</v>
      </c>
      <c r="O282" s="405" t="s">
        <v>443</v>
      </c>
      <c r="P282" s="405"/>
      <c r="Q282" s="405"/>
      <c r="R282" s="405"/>
      <c r="S282" s="405"/>
      <c r="T282" s="405"/>
      <c r="U282" s="462"/>
      <c r="V282" s="405"/>
      <c r="W282" s="405"/>
    </row>
    <row r="283" spans="1:23" ht="45" customHeight="1" x14ac:dyDescent="0.25">
      <c r="A283" s="382" t="s">
        <v>1160</v>
      </c>
      <c r="B283" s="382" t="s">
        <v>694</v>
      </c>
      <c r="C283" s="636" t="s">
        <v>1161</v>
      </c>
      <c r="D283" s="711">
        <v>100275</v>
      </c>
      <c r="E283" s="631">
        <v>55</v>
      </c>
      <c r="F283" s="408" t="s">
        <v>604</v>
      </c>
      <c r="G283" s="401">
        <v>45017</v>
      </c>
      <c r="H283" s="385" t="s">
        <v>590</v>
      </c>
      <c r="I283" s="386">
        <v>446</v>
      </c>
      <c r="J283" s="573" t="s">
        <v>999</v>
      </c>
      <c r="K283" s="606" t="s">
        <v>614</v>
      </c>
      <c r="L283" s="405" t="s">
        <v>443</v>
      </c>
      <c r="M283" s="405" t="s">
        <v>443</v>
      </c>
      <c r="N283" s="405" t="s">
        <v>443</v>
      </c>
      <c r="O283" s="405" t="s">
        <v>4</v>
      </c>
      <c r="P283" s="405"/>
      <c r="Q283" s="405"/>
      <c r="R283" s="405"/>
      <c r="S283" s="405"/>
      <c r="T283" s="405"/>
      <c r="U283" s="462"/>
      <c r="V283" s="405"/>
      <c r="W283" s="405"/>
    </row>
    <row r="284" spans="1:23" ht="45" customHeight="1" x14ac:dyDescent="0.25">
      <c r="A284" s="382" t="s">
        <v>1162</v>
      </c>
      <c r="B284" s="382" t="s">
        <v>662</v>
      </c>
      <c r="C284" s="602"/>
      <c r="D284" s="711">
        <v>100425</v>
      </c>
      <c r="E284" s="631">
        <v>50</v>
      </c>
      <c r="F284" s="408" t="s">
        <v>815</v>
      </c>
      <c r="G284" s="401">
        <v>44949</v>
      </c>
      <c r="H284" s="385" t="s">
        <v>590</v>
      </c>
      <c r="I284" s="386">
        <v>134</v>
      </c>
      <c r="J284" s="573" t="s">
        <v>999</v>
      </c>
      <c r="K284" s="449" t="s">
        <v>100</v>
      </c>
      <c r="L284" s="405" t="s">
        <v>443</v>
      </c>
      <c r="M284" s="405" t="s">
        <v>443</v>
      </c>
      <c r="N284" s="405" t="s">
        <v>443</v>
      </c>
      <c r="O284" s="405" t="s">
        <v>443</v>
      </c>
      <c r="P284" s="405"/>
      <c r="Q284" s="405"/>
      <c r="R284" s="405"/>
      <c r="S284" s="405"/>
      <c r="T284" s="405"/>
      <c r="U284" s="462"/>
      <c r="V284" s="405"/>
      <c r="W284" s="405"/>
    </row>
    <row r="285" spans="1:23" ht="45" customHeight="1" x14ac:dyDescent="0.25">
      <c r="A285" s="382" t="s">
        <v>1163</v>
      </c>
      <c r="B285" s="382" t="s">
        <v>662</v>
      </c>
      <c r="C285" s="602"/>
      <c r="D285" s="711">
        <v>100141</v>
      </c>
      <c r="E285" s="631">
        <v>50</v>
      </c>
      <c r="F285" s="408" t="s">
        <v>604</v>
      </c>
      <c r="G285" s="401">
        <v>44949</v>
      </c>
      <c r="H285" s="385" t="s">
        <v>590</v>
      </c>
      <c r="I285" s="386">
        <v>62</v>
      </c>
      <c r="J285" s="573" t="s">
        <v>621</v>
      </c>
      <c r="K285" s="449" t="s">
        <v>53</v>
      </c>
      <c r="L285" s="405" t="s">
        <v>443</v>
      </c>
      <c r="M285" s="405" t="s">
        <v>443</v>
      </c>
      <c r="N285" s="405" t="s">
        <v>4</v>
      </c>
      <c r="O285" s="405" t="s">
        <v>443</v>
      </c>
      <c r="P285" s="405"/>
      <c r="Q285" s="405"/>
      <c r="R285" s="405"/>
      <c r="S285" s="405"/>
      <c r="T285" s="405"/>
      <c r="U285" s="405"/>
      <c r="V285" s="405"/>
      <c r="W285" s="405"/>
    </row>
    <row r="286" spans="1:23" ht="45" customHeight="1" x14ac:dyDescent="0.25">
      <c r="A286" s="382" t="s">
        <v>1164</v>
      </c>
      <c r="B286" s="382" t="s">
        <v>212</v>
      </c>
      <c r="C286" s="409" t="s">
        <v>3136</v>
      </c>
      <c r="D286" s="711">
        <v>100209</v>
      </c>
      <c r="E286" s="631">
        <v>65</v>
      </c>
      <c r="F286" s="408" t="s">
        <v>815</v>
      </c>
      <c r="G286" s="401">
        <v>45406</v>
      </c>
      <c r="H286" s="532" t="s">
        <v>66</v>
      </c>
      <c r="I286" s="386" t="s">
        <v>1165</v>
      </c>
      <c r="J286" s="573" t="s">
        <v>690</v>
      </c>
      <c r="K286" s="449" t="s">
        <v>146</v>
      </c>
      <c r="L286" s="405" t="s">
        <v>4</v>
      </c>
      <c r="M286" s="405" t="s">
        <v>690</v>
      </c>
      <c r="N286" s="405" t="s">
        <v>690</v>
      </c>
      <c r="O286" s="405" t="s">
        <v>690</v>
      </c>
      <c r="P286" s="405" t="s">
        <v>690</v>
      </c>
      <c r="Q286" s="405" t="s">
        <v>690</v>
      </c>
      <c r="R286" s="405" t="s">
        <v>690</v>
      </c>
      <c r="S286" s="405" t="s">
        <v>690</v>
      </c>
      <c r="T286" s="405" t="s">
        <v>690</v>
      </c>
      <c r="U286" s="405" t="s">
        <v>690</v>
      </c>
      <c r="V286" s="405" t="s">
        <v>690</v>
      </c>
      <c r="W286" s="405" t="s">
        <v>690</v>
      </c>
    </row>
    <row r="287" spans="1:23" ht="45" customHeight="1" x14ac:dyDescent="0.25">
      <c r="A287" s="382" t="s">
        <v>1166</v>
      </c>
      <c r="B287" s="382" t="s">
        <v>948</v>
      </c>
      <c r="C287" s="408"/>
      <c r="D287" s="711">
        <v>100345</v>
      </c>
      <c r="E287" s="631">
        <v>55</v>
      </c>
      <c r="F287" s="408" t="s">
        <v>604</v>
      </c>
      <c r="G287" s="401">
        <v>41214</v>
      </c>
      <c r="H287" s="385" t="s">
        <v>590</v>
      </c>
      <c r="I287" s="386" t="s">
        <v>1167</v>
      </c>
      <c r="J287" s="573" t="s">
        <v>667</v>
      </c>
      <c r="K287" s="449" t="s">
        <v>50</v>
      </c>
      <c r="L287" s="405" t="s">
        <v>443</v>
      </c>
      <c r="M287" s="405" t="s">
        <v>443</v>
      </c>
      <c r="N287" s="405" t="s">
        <v>443</v>
      </c>
      <c r="O287" s="405" t="s">
        <v>443</v>
      </c>
      <c r="P287" s="405"/>
      <c r="Q287" s="405"/>
      <c r="R287" s="405"/>
      <c r="S287" s="405"/>
      <c r="T287" s="405"/>
      <c r="U287" s="405"/>
      <c r="V287" s="405"/>
      <c r="W287" s="405"/>
    </row>
    <row r="288" spans="1:23" ht="45" customHeight="1" x14ac:dyDescent="0.25">
      <c r="A288" s="382" t="s">
        <v>1168</v>
      </c>
      <c r="B288" s="382" t="s">
        <v>662</v>
      </c>
      <c r="C288" s="602"/>
      <c r="D288" s="711">
        <v>100731</v>
      </c>
      <c r="E288" s="631">
        <v>50</v>
      </c>
      <c r="F288" s="408" t="s">
        <v>815</v>
      </c>
      <c r="G288" s="401">
        <v>44949</v>
      </c>
      <c r="H288" s="385" t="s">
        <v>590</v>
      </c>
      <c r="I288" s="386">
        <v>156</v>
      </c>
      <c r="J288" s="573" t="s">
        <v>999</v>
      </c>
      <c r="K288" s="449" t="s">
        <v>25</v>
      </c>
      <c r="L288" s="405" t="s">
        <v>443</v>
      </c>
      <c r="M288" s="405" t="s">
        <v>443</v>
      </c>
      <c r="N288" s="405" t="s">
        <v>443</v>
      </c>
      <c r="O288" s="405" t="s">
        <v>443</v>
      </c>
      <c r="P288" s="405"/>
      <c r="Q288" s="405"/>
      <c r="R288" s="405"/>
      <c r="S288" s="405"/>
      <c r="T288" s="405"/>
      <c r="U288" s="462"/>
      <c r="V288" s="405"/>
      <c r="W288" s="405"/>
    </row>
    <row r="289" spans="1:23" ht="45" customHeight="1" x14ac:dyDescent="0.25">
      <c r="A289" s="382" t="s">
        <v>1169</v>
      </c>
      <c r="B289" s="382" t="s">
        <v>662</v>
      </c>
      <c r="C289" s="602"/>
      <c r="D289" s="711">
        <v>100970</v>
      </c>
      <c r="E289" s="631">
        <v>50</v>
      </c>
      <c r="F289" s="408" t="s">
        <v>604</v>
      </c>
      <c r="G289" s="401">
        <v>44949</v>
      </c>
      <c r="H289" s="385" t="s">
        <v>590</v>
      </c>
      <c r="I289" s="386">
        <v>301</v>
      </c>
      <c r="J289" s="573" t="s">
        <v>999</v>
      </c>
      <c r="K289" s="606" t="s">
        <v>622</v>
      </c>
      <c r="L289" s="405" t="s">
        <v>443</v>
      </c>
      <c r="M289" s="405" t="s">
        <v>443</v>
      </c>
      <c r="N289" s="405" t="s">
        <v>443</v>
      </c>
      <c r="O289" s="405" t="s">
        <v>443</v>
      </c>
      <c r="P289" s="405"/>
      <c r="Q289" s="405"/>
      <c r="R289" s="405"/>
      <c r="S289" s="405"/>
      <c r="T289" s="405"/>
      <c r="U289" s="462"/>
      <c r="V289" s="405"/>
      <c r="W289" s="405"/>
    </row>
    <row r="290" spans="1:23" ht="45" customHeight="1" x14ac:dyDescent="0.25">
      <c r="A290" s="382" t="s">
        <v>1170</v>
      </c>
      <c r="B290" s="382" t="s">
        <v>1171</v>
      </c>
      <c r="C290" s="602"/>
      <c r="D290" s="711" t="s">
        <v>690</v>
      </c>
      <c r="E290" s="631">
        <v>50</v>
      </c>
      <c r="F290" s="408" t="s">
        <v>612</v>
      </c>
      <c r="G290" s="401">
        <v>44949</v>
      </c>
      <c r="H290" s="385" t="s">
        <v>590</v>
      </c>
      <c r="I290" s="386" t="s">
        <v>921</v>
      </c>
      <c r="J290" s="573" t="s">
        <v>1172</v>
      </c>
      <c r="K290" s="449" t="s">
        <v>146</v>
      </c>
      <c r="L290" s="405" t="s">
        <v>4</v>
      </c>
      <c r="M290" s="405" t="s">
        <v>443</v>
      </c>
      <c r="N290" s="405" t="s">
        <v>35</v>
      </c>
      <c r="O290" s="405" t="s">
        <v>443</v>
      </c>
      <c r="P290" s="405"/>
      <c r="Q290" s="405"/>
      <c r="R290" s="405"/>
      <c r="S290" s="405"/>
      <c r="T290" s="405"/>
      <c r="U290" s="405"/>
      <c r="V290" s="405"/>
      <c r="W290" s="405"/>
    </row>
    <row r="291" spans="1:23" ht="45" customHeight="1" x14ac:dyDescent="0.25">
      <c r="A291" s="408" t="s">
        <v>1173</v>
      </c>
      <c r="B291" s="444" t="s">
        <v>212</v>
      </c>
      <c r="C291" s="409"/>
      <c r="D291" s="711">
        <v>100184</v>
      </c>
      <c r="E291" s="631">
        <v>125</v>
      </c>
      <c r="F291" s="408" t="s">
        <v>604</v>
      </c>
      <c r="G291" s="446">
        <v>45444</v>
      </c>
      <c r="H291" s="385" t="s">
        <v>590</v>
      </c>
      <c r="I291" s="386" t="s">
        <v>1174</v>
      </c>
      <c r="J291" s="573" t="s">
        <v>656</v>
      </c>
      <c r="K291" s="449" t="s">
        <v>622</v>
      </c>
      <c r="L291" s="405" t="s">
        <v>443</v>
      </c>
      <c r="M291" s="405" t="s">
        <v>443</v>
      </c>
      <c r="N291" s="405" t="s">
        <v>35</v>
      </c>
      <c r="O291" s="405" t="s">
        <v>443</v>
      </c>
      <c r="P291" s="405"/>
      <c r="Q291" s="405"/>
      <c r="R291" s="405"/>
      <c r="S291" s="405"/>
      <c r="T291" s="405"/>
      <c r="U291" s="462"/>
      <c r="V291" s="405"/>
      <c r="W291" s="405"/>
    </row>
    <row r="292" spans="1:23" ht="51" customHeight="1" x14ac:dyDescent="0.25">
      <c r="A292" s="408" t="s">
        <v>1175</v>
      </c>
      <c r="B292" s="444" t="s">
        <v>60</v>
      </c>
      <c r="C292" s="409" t="s">
        <v>1176</v>
      </c>
      <c r="D292" s="711">
        <v>100454</v>
      </c>
      <c r="E292" s="631">
        <v>55</v>
      </c>
      <c r="F292" s="408" t="s">
        <v>604</v>
      </c>
      <c r="G292" s="445"/>
      <c r="H292" s="385" t="s">
        <v>590</v>
      </c>
      <c r="I292" s="386" t="s">
        <v>1177</v>
      </c>
      <c r="J292" s="573" t="s">
        <v>737</v>
      </c>
      <c r="K292" s="606" t="s">
        <v>25</v>
      </c>
      <c r="L292" s="405" t="s">
        <v>443</v>
      </c>
      <c r="M292" s="405" t="s">
        <v>443</v>
      </c>
      <c r="N292" s="405" t="s">
        <v>35</v>
      </c>
      <c r="O292" s="405" t="s">
        <v>443</v>
      </c>
      <c r="P292" s="405" t="s">
        <v>4</v>
      </c>
      <c r="Q292" s="405"/>
      <c r="R292" s="405"/>
      <c r="S292" s="405"/>
      <c r="T292" s="405"/>
      <c r="U292" s="405"/>
      <c r="V292" s="405"/>
      <c r="W292" s="405"/>
    </row>
    <row r="293" spans="1:23" ht="45" customHeight="1" x14ac:dyDescent="0.25">
      <c r="A293" s="408" t="s">
        <v>1178</v>
      </c>
      <c r="B293" s="382" t="s">
        <v>1179</v>
      </c>
      <c r="C293" s="408" t="s">
        <v>3384</v>
      </c>
      <c r="D293" s="711" t="s">
        <v>690</v>
      </c>
      <c r="E293" s="631">
        <v>65</v>
      </c>
      <c r="F293" s="408" t="s">
        <v>589</v>
      </c>
      <c r="G293" s="434">
        <v>43709</v>
      </c>
      <c r="H293" s="385" t="s">
        <v>590</v>
      </c>
      <c r="I293" s="386" t="s">
        <v>1180</v>
      </c>
      <c r="J293" s="573" t="s">
        <v>698</v>
      </c>
      <c r="K293" s="449" t="s">
        <v>614</v>
      </c>
      <c r="L293" s="405" t="s">
        <v>443</v>
      </c>
      <c r="M293" s="405" t="s">
        <v>443</v>
      </c>
      <c r="N293" s="405" t="s">
        <v>4</v>
      </c>
      <c r="O293" s="405" t="s">
        <v>443</v>
      </c>
      <c r="P293" s="405"/>
      <c r="Q293" s="405"/>
      <c r="R293" s="405"/>
      <c r="S293" s="405"/>
      <c r="T293" s="405"/>
      <c r="U293" s="405"/>
      <c r="V293" s="405"/>
      <c r="W293" s="405"/>
    </row>
    <row r="294" spans="1:23" ht="45" customHeight="1" x14ac:dyDescent="0.25">
      <c r="A294" s="382" t="s">
        <v>1181</v>
      </c>
      <c r="B294" s="382" t="s">
        <v>1182</v>
      </c>
      <c r="C294" s="602"/>
      <c r="D294" s="711">
        <v>100755</v>
      </c>
      <c r="E294" s="631">
        <v>65</v>
      </c>
      <c r="F294" s="408" t="s">
        <v>612</v>
      </c>
      <c r="G294" s="401">
        <v>45986</v>
      </c>
      <c r="H294" s="385" t="s">
        <v>590</v>
      </c>
      <c r="I294" s="386" t="s">
        <v>3103</v>
      </c>
      <c r="J294" s="573" t="s">
        <v>613</v>
      </c>
      <c r="K294" s="449" t="s">
        <v>69</v>
      </c>
      <c r="L294" s="405" t="s">
        <v>443</v>
      </c>
      <c r="M294" s="405" t="s">
        <v>443</v>
      </c>
      <c r="N294" s="405" t="s">
        <v>443</v>
      </c>
      <c r="O294" s="405" t="s">
        <v>443</v>
      </c>
      <c r="P294" s="405"/>
      <c r="Q294" s="405"/>
      <c r="R294" s="405"/>
      <c r="S294" s="405"/>
      <c r="T294" s="405"/>
      <c r="U294" s="405"/>
      <c r="V294" s="405"/>
      <c r="W294" s="749"/>
    </row>
    <row r="295" spans="1:23" ht="45" customHeight="1" x14ac:dyDescent="0.25">
      <c r="A295" s="382" t="s">
        <v>1183</v>
      </c>
      <c r="B295" s="382" t="s">
        <v>1184</v>
      </c>
      <c r="C295" s="408"/>
      <c r="D295" s="711">
        <v>100857</v>
      </c>
      <c r="E295" s="631">
        <v>50</v>
      </c>
      <c r="F295" s="408" t="s">
        <v>612</v>
      </c>
      <c r="G295" s="441"/>
      <c r="H295" s="385" t="s">
        <v>590</v>
      </c>
      <c r="I295" s="386">
        <v>429</v>
      </c>
      <c r="J295" s="573" t="s">
        <v>613</v>
      </c>
      <c r="K295" s="449" t="s">
        <v>69</v>
      </c>
      <c r="L295" s="405" t="s">
        <v>443</v>
      </c>
      <c r="M295" s="405" t="s">
        <v>443</v>
      </c>
      <c r="N295" s="405" t="s">
        <v>443</v>
      </c>
      <c r="O295" s="405" t="s">
        <v>443</v>
      </c>
      <c r="P295" s="405"/>
      <c r="Q295" s="405"/>
      <c r="R295" s="405"/>
      <c r="S295" s="405"/>
      <c r="T295" s="405"/>
      <c r="U295" s="462"/>
      <c r="V295" s="405"/>
      <c r="W295" s="405"/>
    </row>
    <row r="296" spans="1:23" ht="45" customHeight="1" x14ac:dyDescent="0.25">
      <c r="A296" s="382" t="s">
        <v>1185</v>
      </c>
      <c r="B296" s="382" t="s">
        <v>1186</v>
      </c>
      <c r="C296" s="408" t="s">
        <v>3136</v>
      </c>
      <c r="D296" s="711" t="s">
        <v>690</v>
      </c>
      <c r="E296" s="631">
        <v>60</v>
      </c>
      <c r="F296" s="408" t="s">
        <v>612</v>
      </c>
      <c r="G296" s="401" t="s">
        <v>20</v>
      </c>
      <c r="H296" s="532" t="s">
        <v>66</v>
      </c>
      <c r="I296" s="386" t="s">
        <v>921</v>
      </c>
      <c r="J296" s="573" t="s">
        <v>690</v>
      </c>
      <c r="K296" s="449" t="s">
        <v>614</v>
      </c>
      <c r="L296" s="405" t="s">
        <v>690</v>
      </c>
      <c r="M296" s="405" t="s">
        <v>690</v>
      </c>
      <c r="N296" s="405" t="s">
        <v>690</v>
      </c>
      <c r="O296" s="405" t="s">
        <v>690</v>
      </c>
      <c r="P296" s="405" t="s">
        <v>690</v>
      </c>
      <c r="Q296" s="405" t="s">
        <v>690</v>
      </c>
      <c r="R296" s="405" t="s">
        <v>690</v>
      </c>
      <c r="S296" s="405" t="s">
        <v>690</v>
      </c>
      <c r="T296" s="405" t="s">
        <v>690</v>
      </c>
      <c r="U296" s="405" t="s">
        <v>690</v>
      </c>
      <c r="V296" s="405" t="s">
        <v>690</v>
      </c>
      <c r="W296" s="405" t="s">
        <v>690</v>
      </c>
    </row>
    <row r="297" spans="1:23" ht="45" customHeight="1" x14ac:dyDescent="0.25">
      <c r="A297" s="408" t="s">
        <v>1187</v>
      </c>
      <c r="B297" s="382" t="s">
        <v>638</v>
      </c>
      <c r="C297" s="408"/>
      <c r="D297" s="711">
        <v>100885</v>
      </c>
      <c r="E297" s="631">
        <v>55</v>
      </c>
      <c r="F297" s="408" t="s">
        <v>604</v>
      </c>
      <c r="G297" s="384"/>
      <c r="H297" s="385" t="s">
        <v>590</v>
      </c>
      <c r="I297" s="386" t="s">
        <v>1188</v>
      </c>
      <c r="J297" s="573" t="s">
        <v>621</v>
      </c>
      <c r="K297" s="524" t="s">
        <v>50</v>
      </c>
      <c r="L297" s="405" t="s">
        <v>443</v>
      </c>
      <c r="M297" s="405" t="s">
        <v>443</v>
      </c>
      <c r="N297" s="405" t="s">
        <v>443</v>
      </c>
      <c r="O297" s="405" t="s">
        <v>443</v>
      </c>
      <c r="P297" s="405"/>
      <c r="Q297" s="405"/>
      <c r="R297" s="405"/>
      <c r="S297" s="405"/>
      <c r="T297" s="405"/>
      <c r="U297" s="405"/>
      <c r="V297" s="405"/>
      <c r="W297" s="405"/>
    </row>
    <row r="298" spans="1:23" ht="45" customHeight="1" x14ac:dyDescent="0.25">
      <c r="A298" s="382" t="s">
        <v>1189</v>
      </c>
      <c r="B298" s="382" t="s">
        <v>1133</v>
      </c>
      <c r="C298" s="408"/>
      <c r="D298" s="711">
        <v>100258</v>
      </c>
      <c r="E298" s="631">
        <v>55</v>
      </c>
      <c r="F298" s="408" t="s">
        <v>604</v>
      </c>
      <c r="G298" s="401">
        <v>42005</v>
      </c>
      <c r="H298" s="411" t="s">
        <v>590</v>
      </c>
      <c r="I298" s="386" t="s">
        <v>1190</v>
      </c>
      <c r="J298" s="605" t="s">
        <v>648</v>
      </c>
      <c r="K298" s="449" t="s">
        <v>20</v>
      </c>
      <c r="L298" s="405" t="s">
        <v>443</v>
      </c>
      <c r="M298" s="405" t="s">
        <v>443</v>
      </c>
      <c r="N298" s="405" t="s">
        <v>443</v>
      </c>
      <c r="O298" s="405" t="s">
        <v>4</v>
      </c>
      <c r="P298" s="462"/>
      <c r="Q298" s="405"/>
      <c r="R298" s="405"/>
      <c r="S298" s="405"/>
      <c r="T298" s="405"/>
      <c r="U298" s="405"/>
      <c r="V298" s="405"/>
      <c r="W298" s="405"/>
    </row>
    <row r="299" spans="1:23" ht="45" customHeight="1" x14ac:dyDescent="0.25">
      <c r="A299" s="382" t="s">
        <v>1191</v>
      </c>
      <c r="B299" s="382" t="s">
        <v>1186</v>
      </c>
      <c r="C299" s="408" t="s">
        <v>3136</v>
      </c>
      <c r="D299" s="711" t="s">
        <v>690</v>
      </c>
      <c r="E299" s="631">
        <v>60</v>
      </c>
      <c r="F299" s="408" t="s">
        <v>612</v>
      </c>
      <c r="G299" s="441" t="s">
        <v>20</v>
      </c>
      <c r="H299" s="532" t="s">
        <v>66</v>
      </c>
      <c r="I299" s="386" t="s">
        <v>921</v>
      </c>
      <c r="J299" s="573" t="s">
        <v>690</v>
      </c>
      <c r="K299" s="449" t="s">
        <v>614</v>
      </c>
      <c r="L299" s="405" t="s">
        <v>690</v>
      </c>
      <c r="M299" s="405" t="s">
        <v>690</v>
      </c>
      <c r="N299" s="405" t="s">
        <v>690</v>
      </c>
      <c r="O299" s="405" t="s">
        <v>690</v>
      </c>
      <c r="P299" s="405" t="s">
        <v>690</v>
      </c>
      <c r="Q299" s="405" t="s">
        <v>690</v>
      </c>
      <c r="R299" s="405" t="s">
        <v>690</v>
      </c>
      <c r="S299" s="405" t="s">
        <v>690</v>
      </c>
      <c r="T299" s="405" t="s">
        <v>690</v>
      </c>
      <c r="U299" s="405" t="s">
        <v>690</v>
      </c>
      <c r="V299" s="405" t="s">
        <v>690</v>
      </c>
      <c r="W299" s="405" t="s">
        <v>690</v>
      </c>
    </row>
    <row r="300" spans="1:23" ht="45" customHeight="1" x14ac:dyDescent="0.25">
      <c r="A300" s="382" t="s">
        <v>1192</v>
      </c>
      <c r="B300" s="382" t="s">
        <v>915</v>
      </c>
      <c r="C300" s="602"/>
      <c r="D300" s="711" t="s">
        <v>690</v>
      </c>
      <c r="E300" s="631">
        <v>130</v>
      </c>
      <c r="F300" s="408" t="s">
        <v>604</v>
      </c>
      <c r="G300" s="401">
        <v>45986</v>
      </c>
      <c r="H300" s="385" t="s">
        <v>590</v>
      </c>
      <c r="I300" s="386" t="s">
        <v>921</v>
      </c>
      <c r="J300" s="573" t="s">
        <v>764</v>
      </c>
      <c r="K300" s="449" t="s">
        <v>53</v>
      </c>
      <c r="L300" s="405" t="s">
        <v>35</v>
      </c>
      <c r="M300" s="405" t="s">
        <v>443</v>
      </c>
      <c r="N300" s="405" t="s">
        <v>4</v>
      </c>
      <c r="O300" s="405" t="s">
        <v>443</v>
      </c>
      <c r="P300" s="709"/>
      <c r="Q300" s="709"/>
      <c r="R300" s="709"/>
      <c r="S300" s="709"/>
      <c r="T300" s="709"/>
      <c r="U300" s="709"/>
      <c r="V300" s="405"/>
      <c r="W300" s="749"/>
    </row>
    <row r="301" spans="1:23" ht="45" customHeight="1" x14ac:dyDescent="0.25">
      <c r="A301" s="382" t="s">
        <v>3346</v>
      </c>
      <c r="B301" s="382" t="s">
        <v>1026</v>
      </c>
      <c r="C301" s="408"/>
      <c r="D301" s="711">
        <v>100408</v>
      </c>
      <c r="E301" s="631">
        <v>65</v>
      </c>
      <c r="F301" s="408" t="s">
        <v>604</v>
      </c>
      <c r="G301" s="401">
        <v>46138</v>
      </c>
      <c r="H301" s="385" t="s">
        <v>590</v>
      </c>
      <c r="I301" s="386" t="s">
        <v>3358</v>
      </c>
      <c r="J301" s="573" t="s">
        <v>648</v>
      </c>
      <c r="K301" s="449" t="s">
        <v>53</v>
      </c>
      <c r="L301" s="405" t="s">
        <v>690</v>
      </c>
      <c r="M301" s="405" t="s">
        <v>690</v>
      </c>
      <c r="N301" s="405" t="s">
        <v>690</v>
      </c>
      <c r="O301" s="405" t="s">
        <v>443</v>
      </c>
      <c r="P301" s="405"/>
      <c r="Q301" s="405"/>
      <c r="R301" s="405"/>
      <c r="S301" s="405"/>
      <c r="T301" s="405"/>
      <c r="U301" s="405"/>
      <c r="V301" s="405"/>
      <c r="W301" s="405"/>
    </row>
    <row r="302" spans="1:23" ht="45" customHeight="1" x14ac:dyDescent="0.25">
      <c r="A302" s="382" t="s">
        <v>1193</v>
      </c>
      <c r="B302" s="382" t="s">
        <v>758</v>
      </c>
      <c r="C302" s="408" t="s">
        <v>762</v>
      </c>
      <c r="D302" s="711">
        <v>100249</v>
      </c>
      <c r="E302" s="631">
        <v>65</v>
      </c>
      <c r="F302" s="408" t="s">
        <v>612</v>
      </c>
      <c r="G302" s="401">
        <v>44063</v>
      </c>
      <c r="H302" s="385" t="s">
        <v>590</v>
      </c>
      <c r="I302" s="386" t="s">
        <v>1194</v>
      </c>
      <c r="J302" s="646" t="s">
        <v>613</v>
      </c>
      <c r="K302" s="449" t="s">
        <v>53</v>
      </c>
      <c r="L302" s="405" t="s">
        <v>443</v>
      </c>
      <c r="M302" s="405" t="s">
        <v>443</v>
      </c>
      <c r="N302" s="405" t="s">
        <v>443</v>
      </c>
      <c r="O302" s="405" t="s">
        <v>443</v>
      </c>
      <c r="P302" s="405" t="s">
        <v>4</v>
      </c>
      <c r="Q302" s="405"/>
      <c r="R302" s="405"/>
      <c r="S302" s="405"/>
      <c r="T302" s="405"/>
      <c r="U302" s="462"/>
      <c r="V302" s="405"/>
      <c r="W302" s="405"/>
    </row>
    <row r="303" spans="1:23" ht="45" customHeight="1" x14ac:dyDescent="0.25">
      <c r="A303" s="382" t="s">
        <v>1195</v>
      </c>
      <c r="B303" s="382" t="s">
        <v>1196</v>
      </c>
      <c r="C303" s="409"/>
      <c r="D303" s="711">
        <v>100743</v>
      </c>
      <c r="E303" s="631">
        <v>65</v>
      </c>
      <c r="F303" s="408" t="s">
        <v>612</v>
      </c>
      <c r="G303" s="401">
        <v>44949</v>
      </c>
      <c r="H303" s="385" t="s">
        <v>590</v>
      </c>
      <c r="I303" s="386">
        <v>377</v>
      </c>
      <c r="J303" s="573" t="s">
        <v>1172</v>
      </c>
      <c r="K303" s="449" t="s">
        <v>610</v>
      </c>
      <c r="L303" s="405" t="s">
        <v>443</v>
      </c>
      <c r="M303" s="405" t="s">
        <v>443</v>
      </c>
      <c r="N303" s="405" t="s">
        <v>443</v>
      </c>
      <c r="O303" s="405" t="s">
        <v>443</v>
      </c>
      <c r="P303" s="405"/>
      <c r="Q303" s="405"/>
      <c r="R303" s="405"/>
      <c r="S303" s="405"/>
      <c r="T303" s="405"/>
      <c r="U303" s="405"/>
      <c r="V303" s="405"/>
      <c r="W303" s="405"/>
    </row>
    <row r="304" spans="1:23" ht="45" customHeight="1" x14ac:dyDescent="0.25">
      <c r="A304" s="382" t="s">
        <v>1198</v>
      </c>
      <c r="B304" s="382" t="s">
        <v>1199</v>
      </c>
      <c r="C304" s="408"/>
      <c r="D304" s="711">
        <v>100887</v>
      </c>
      <c r="E304" s="631">
        <v>50</v>
      </c>
      <c r="F304" s="408" t="s">
        <v>612</v>
      </c>
      <c r="G304" s="401"/>
      <c r="H304" s="385" t="s">
        <v>590</v>
      </c>
      <c r="I304" s="386">
        <v>425</v>
      </c>
      <c r="J304" s="573" t="s">
        <v>613</v>
      </c>
      <c r="K304" s="449" t="s">
        <v>622</v>
      </c>
      <c r="L304" s="405" t="s">
        <v>443</v>
      </c>
      <c r="M304" s="405" t="s">
        <v>443</v>
      </c>
      <c r="N304" s="405" t="s">
        <v>443</v>
      </c>
      <c r="O304" s="405" t="s">
        <v>443</v>
      </c>
      <c r="P304" s="405"/>
      <c r="Q304" s="405"/>
      <c r="R304" s="405"/>
      <c r="S304" s="405"/>
      <c r="T304" s="405"/>
      <c r="U304" s="462"/>
      <c r="V304" s="405"/>
      <c r="W304" s="405"/>
    </row>
    <row r="305" spans="1:23" ht="45" customHeight="1" x14ac:dyDescent="0.25">
      <c r="A305" s="382" t="s">
        <v>1200</v>
      </c>
      <c r="B305" s="382" t="s">
        <v>662</v>
      </c>
      <c r="C305" s="409"/>
      <c r="D305" s="711">
        <v>100339</v>
      </c>
      <c r="E305" s="631">
        <v>60</v>
      </c>
      <c r="F305" s="408" t="s">
        <v>604</v>
      </c>
      <c r="G305" s="401">
        <v>44950</v>
      </c>
      <c r="H305" s="385" t="s">
        <v>590</v>
      </c>
      <c r="I305" s="386" t="s">
        <v>1201</v>
      </c>
      <c r="J305" s="573" t="s">
        <v>667</v>
      </c>
      <c r="K305" s="449" t="s">
        <v>614</v>
      </c>
      <c r="L305" s="405" t="s">
        <v>443</v>
      </c>
      <c r="M305" s="462" t="s">
        <v>4</v>
      </c>
      <c r="N305" s="405" t="s">
        <v>443</v>
      </c>
      <c r="O305" s="405" t="s">
        <v>443</v>
      </c>
      <c r="P305" s="405"/>
      <c r="Q305" s="405"/>
      <c r="R305" s="405"/>
      <c r="S305" s="405"/>
      <c r="T305" s="405"/>
      <c r="U305" s="405"/>
      <c r="V305" s="405"/>
      <c r="W305" s="405"/>
    </row>
    <row r="306" spans="1:23" ht="45" customHeight="1" x14ac:dyDescent="0.25">
      <c r="A306" s="382" t="s">
        <v>1202</v>
      </c>
      <c r="B306" s="382" t="s">
        <v>638</v>
      </c>
      <c r="C306" s="408"/>
      <c r="D306" s="711">
        <v>100097</v>
      </c>
      <c r="E306" s="631">
        <v>65</v>
      </c>
      <c r="F306" s="408" t="s">
        <v>612</v>
      </c>
      <c r="G306" s="401">
        <v>44805</v>
      </c>
      <c r="H306" s="385" t="s">
        <v>590</v>
      </c>
      <c r="I306" s="386" t="s">
        <v>1203</v>
      </c>
      <c r="J306" s="573" t="s">
        <v>613</v>
      </c>
      <c r="K306" s="449" t="s">
        <v>622</v>
      </c>
      <c r="L306" s="405" t="s">
        <v>443</v>
      </c>
      <c r="M306" s="405" t="s">
        <v>443</v>
      </c>
      <c r="N306" s="405" t="s">
        <v>443</v>
      </c>
      <c r="O306" s="405" t="s">
        <v>443</v>
      </c>
      <c r="P306" s="405"/>
      <c r="Q306" s="405"/>
      <c r="R306" s="405"/>
      <c r="S306" s="405"/>
      <c r="T306" s="405"/>
      <c r="U306" s="462"/>
      <c r="V306" s="405"/>
      <c r="W306" s="405"/>
    </row>
    <row r="307" spans="1:23" ht="45" customHeight="1" x14ac:dyDescent="0.25">
      <c r="A307" s="382" t="s">
        <v>1204</v>
      </c>
      <c r="B307" s="382" t="s">
        <v>800</v>
      </c>
      <c r="C307" s="408"/>
      <c r="D307" s="711">
        <v>100967</v>
      </c>
      <c r="E307" s="631">
        <v>50</v>
      </c>
      <c r="F307" s="408" t="s">
        <v>604</v>
      </c>
      <c r="G307" s="401"/>
      <c r="H307" s="385" t="s">
        <v>590</v>
      </c>
      <c r="I307" s="386">
        <v>411</v>
      </c>
      <c r="J307" s="573" t="s">
        <v>621</v>
      </c>
      <c r="K307" s="449" t="s">
        <v>614</v>
      </c>
      <c r="L307" s="405" t="s">
        <v>443</v>
      </c>
      <c r="M307" s="405" t="s">
        <v>4</v>
      </c>
      <c r="N307" s="405" t="s">
        <v>443</v>
      </c>
      <c r="O307" s="405" t="s">
        <v>443</v>
      </c>
      <c r="P307" s="405"/>
      <c r="Q307" s="405"/>
      <c r="R307" s="405"/>
      <c r="S307" s="405"/>
      <c r="T307" s="405"/>
      <c r="U307" s="405"/>
      <c r="V307" s="405"/>
      <c r="W307" s="405"/>
    </row>
    <row r="308" spans="1:23" ht="45" customHeight="1" x14ac:dyDescent="0.25">
      <c r="A308" s="382" t="s">
        <v>1205</v>
      </c>
      <c r="B308" s="382" t="s">
        <v>974</v>
      </c>
      <c r="C308" s="409"/>
      <c r="D308" s="711">
        <v>100047</v>
      </c>
      <c r="E308" s="631">
        <v>75</v>
      </c>
      <c r="F308" s="408" t="s">
        <v>604</v>
      </c>
      <c r="G308" s="401">
        <v>45863</v>
      </c>
      <c r="H308" s="385" t="s">
        <v>590</v>
      </c>
      <c r="I308" s="386" t="s">
        <v>1207</v>
      </c>
      <c r="J308" s="573" t="s">
        <v>656</v>
      </c>
      <c r="K308" s="606" t="s">
        <v>69</v>
      </c>
      <c r="L308" s="405" t="s">
        <v>443</v>
      </c>
      <c r="M308" s="405" t="s">
        <v>443</v>
      </c>
      <c r="N308" s="405" t="s">
        <v>35</v>
      </c>
      <c r="O308" s="405" t="s">
        <v>443</v>
      </c>
      <c r="P308" s="405"/>
      <c r="Q308" s="405"/>
      <c r="R308" s="405"/>
      <c r="S308" s="405"/>
      <c r="T308" s="405"/>
      <c r="U308" s="405"/>
      <c r="V308" s="405"/>
      <c r="W308" s="749"/>
    </row>
    <row r="309" spans="1:23" ht="45" customHeight="1" x14ac:dyDescent="0.25">
      <c r="A309" s="382" t="s">
        <v>1208</v>
      </c>
      <c r="B309" s="382" t="s">
        <v>774</v>
      </c>
      <c r="C309" s="602"/>
      <c r="D309" s="711">
        <v>100654</v>
      </c>
      <c r="E309" s="631">
        <v>50</v>
      </c>
      <c r="F309" s="408" t="s">
        <v>612</v>
      </c>
      <c r="G309" s="401"/>
      <c r="H309" s="385" t="s">
        <v>590</v>
      </c>
      <c r="I309" s="386">
        <v>434</v>
      </c>
      <c r="J309" s="573" t="s">
        <v>1172</v>
      </c>
      <c r="K309" s="449" t="s">
        <v>610</v>
      </c>
      <c r="L309" s="405" t="s">
        <v>443</v>
      </c>
      <c r="M309" s="405" t="s">
        <v>443</v>
      </c>
      <c r="N309" s="405" t="s">
        <v>443</v>
      </c>
      <c r="O309" s="405" t="s">
        <v>443</v>
      </c>
      <c r="P309" s="405"/>
      <c r="Q309" s="405"/>
      <c r="R309" s="405"/>
      <c r="S309" s="405"/>
      <c r="T309" s="405"/>
      <c r="U309" s="405" t="s">
        <v>4</v>
      </c>
      <c r="V309" s="405"/>
      <c r="W309" s="405"/>
    </row>
    <row r="310" spans="1:23" ht="45" customHeight="1" x14ac:dyDescent="0.25">
      <c r="A310" s="382" t="s">
        <v>1209</v>
      </c>
      <c r="B310" s="382" t="s">
        <v>1210</v>
      </c>
      <c r="C310" s="602"/>
      <c r="D310" s="711">
        <v>100677</v>
      </c>
      <c r="E310" s="631">
        <v>75</v>
      </c>
      <c r="F310" s="408" t="s">
        <v>731</v>
      </c>
      <c r="G310" s="401">
        <v>45986</v>
      </c>
      <c r="H310" s="385" t="s">
        <v>590</v>
      </c>
      <c r="I310" s="386" t="s">
        <v>1211</v>
      </c>
      <c r="J310" s="646" t="s">
        <v>732</v>
      </c>
      <c r="K310" s="606" t="s">
        <v>690</v>
      </c>
      <c r="L310" s="405" t="s">
        <v>443</v>
      </c>
      <c r="M310" s="405" t="s">
        <v>443</v>
      </c>
      <c r="N310" s="405" t="s">
        <v>443</v>
      </c>
      <c r="O310" s="405" t="s">
        <v>443</v>
      </c>
      <c r="P310" s="405"/>
      <c r="Q310" s="405"/>
      <c r="R310" s="405"/>
      <c r="S310" s="405"/>
      <c r="T310" s="405"/>
      <c r="U310" s="405"/>
      <c r="V310" s="405"/>
      <c r="W310" s="749"/>
    </row>
    <row r="311" spans="1:23" ht="45" customHeight="1" x14ac:dyDescent="0.25">
      <c r="A311" s="382" t="s">
        <v>1212</v>
      </c>
      <c r="B311" s="382" t="s">
        <v>662</v>
      </c>
      <c r="C311" s="602"/>
      <c r="D311" s="711">
        <v>100299</v>
      </c>
      <c r="E311" s="631">
        <v>50</v>
      </c>
      <c r="F311" s="408" t="s">
        <v>604</v>
      </c>
      <c r="G311" s="401">
        <v>44949</v>
      </c>
      <c r="H311" s="385" t="s">
        <v>590</v>
      </c>
      <c r="I311" s="386">
        <v>63</v>
      </c>
      <c r="J311" s="646" t="s">
        <v>621</v>
      </c>
      <c r="K311" s="449" t="s">
        <v>53</v>
      </c>
      <c r="L311" s="405" t="s">
        <v>443</v>
      </c>
      <c r="M311" s="405" t="s">
        <v>443</v>
      </c>
      <c r="N311" s="405" t="s">
        <v>443</v>
      </c>
      <c r="O311" s="405" t="s">
        <v>443</v>
      </c>
      <c r="P311" s="405"/>
      <c r="Q311" s="405"/>
      <c r="R311" s="405"/>
      <c r="S311" s="405"/>
      <c r="T311" s="405"/>
      <c r="U311" s="405"/>
      <c r="V311" s="405"/>
      <c r="W311" s="405"/>
    </row>
    <row r="312" spans="1:23" ht="45" customHeight="1" x14ac:dyDescent="0.25">
      <c r="A312" s="382" t="s">
        <v>1213</v>
      </c>
      <c r="B312" s="382" t="s">
        <v>758</v>
      </c>
      <c r="C312" s="408"/>
      <c r="D312" s="711">
        <v>100603</v>
      </c>
      <c r="E312" s="631">
        <v>50</v>
      </c>
      <c r="F312" s="408" t="s">
        <v>612</v>
      </c>
      <c r="G312" s="401">
        <v>45047</v>
      </c>
      <c r="H312" s="385" t="s">
        <v>590</v>
      </c>
      <c r="I312" s="386">
        <v>416</v>
      </c>
      <c r="J312" s="573" t="s">
        <v>1172</v>
      </c>
      <c r="K312" s="449" t="s">
        <v>614</v>
      </c>
      <c r="L312" s="405" t="s">
        <v>443</v>
      </c>
      <c r="M312" s="405" t="s">
        <v>4</v>
      </c>
      <c r="N312" s="405" t="s">
        <v>443</v>
      </c>
      <c r="O312" s="405" t="s">
        <v>443</v>
      </c>
      <c r="P312" s="405"/>
      <c r="Q312" s="405"/>
      <c r="R312" s="405"/>
      <c r="S312" s="405"/>
      <c r="T312" s="405"/>
      <c r="U312" s="405"/>
      <c r="V312" s="405"/>
      <c r="W312" s="405"/>
    </row>
    <row r="313" spans="1:23" ht="45" customHeight="1" x14ac:dyDescent="0.25">
      <c r="A313" s="382" t="s">
        <v>1214</v>
      </c>
      <c r="B313" s="382" t="s">
        <v>1196</v>
      </c>
      <c r="C313" s="408"/>
      <c r="D313" s="711">
        <v>100322</v>
      </c>
      <c r="E313" s="631">
        <v>65</v>
      </c>
      <c r="F313" s="408" t="s">
        <v>612</v>
      </c>
      <c r="G313" s="401">
        <v>45192</v>
      </c>
      <c r="H313" s="385" t="s">
        <v>590</v>
      </c>
      <c r="I313" s="616" t="s">
        <v>1215</v>
      </c>
      <c r="J313" s="573" t="s">
        <v>613</v>
      </c>
      <c r="K313" s="449" t="s">
        <v>622</v>
      </c>
      <c r="L313" s="405" t="s">
        <v>443</v>
      </c>
      <c r="M313" s="405" t="s">
        <v>443</v>
      </c>
      <c r="N313" s="405" t="s">
        <v>443</v>
      </c>
      <c r="O313" s="405" t="s">
        <v>443</v>
      </c>
      <c r="P313" s="405"/>
      <c r="Q313" s="405"/>
      <c r="R313" s="405"/>
      <c r="S313" s="405"/>
      <c r="T313" s="462"/>
      <c r="U313" s="462"/>
      <c r="V313" s="405"/>
      <c r="W313" s="405"/>
    </row>
    <row r="314" spans="1:23" ht="45" customHeight="1" x14ac:dyDescent="0.25">
      <c r="A314" s="382" t="s">
        <v>1216</v>
      </c>
      <c r="B314" s="382" t="s">
        <v>1217</v>
      </c>
      <c r="C314" s="409" t="s">
        <v>599</v>
      </c>
      <c r="D314" s="711">
        <v>100645</v>
      </c>
      <c r="E314" s="631">
        <v>65</v>
      </c>
      <c r="F314" s="408" t="s">
        <v>612</v>
      </c>
      <c r="G314" s="401">
        <v>45283</v>
      </c>
      <c r="H314" s="385" t="s">
        <v>590</v>
      </c>
      <c r="I314" s="616" t="s">
        <v>1218</v>
      </c>
      <c r="J314" s="573" t="s">
        <v>613</v>
      </c>
      <c r="K314" s="449" t="s">
        <v>50</v>
      </c>
      <c r="L314" s="405" t="s">
        <v>443</v>
      </c>
      <c r="M314" s="405" t="s">
        <v>443</v>
      </c>
      <c r="N314" s="405" t="s">
        <v>443</v>
      </c>
      <c r="O314" s="405" t="s">
        <v>443</v>
      </c>
      <c r="P314" s="405"/>
      <c r="Q314" s="405"/>
      <c r="R314" s="405"/>
      <c r="S314" s="405"/>
      <c r="T314" s="462"/>
      <c r="U314" s="462"/>
      <c r="V314" s="405"/>
      <c r="W314" s="405"/>
    </row>
    <row r="315" spans="1:23" ht="45" customHeight="1" x14ac:dyDescent="0.25">
      <c r="A315" s="382" t="s">
        <v>1219</v>
      </c>
      <c r="B315" s="382" t="s">
        <v>1196</v>
      </c>
      <c r="C315" s="408"/>
      <c r="D315" s="711">
        <v>100634</v>
      </c>
      <c r="E315" s="631">
        <v>65</v>
      </c>
      <c r="F315" s="408" t="s">
        <v>612</v>
      </c>
      <c r="G315" s="401">
        <v>43983</v>
      </c>
      <c r="H315" s="385" t="s">
        <v>590</v>
      </c>
      <c r="I315" s="386" t="s">
        <v>1220</v>
      </c>
      <c r="J315" s="573" t="s">
        <v>613</v>
      </c>
      <c r="K315" s="449" t="s">
        <v>50</v>
      </c>
      <c r="L315" s="405" t="s">
        <v>443</v>
      </c>
      <c r="M315" s="405" t="s">
        <v>443</v>
      </c>
      <c r="N315" s="405" t="s">
        <v>443</v>
      </c>
      <c r="O315" s="405" t="s">
        <v>443</v>
      </c>
      <c r="P315" s="405"/>
      <c r="Q315" s="405"/>
      <c r="R315" s="405"/>
      <c r="S315" s="405"/>
      <c r="T315" s="462"/>
      <c r="U315" s="462"/>
      <c r="V315" s="405"/>
      <c r="W315" s="405"/>
    </row>
    <row r="316" spans="1:23" ht="45" customHeight="1" x14ac:dyDescent="0.25">
      <c r="A316" s="382" t="s">
        <v>1221</v>
      </c>
      <c r="B316" s="382" t="s">
        <v>1222</v>
      </c>
      <c r="C316" s="408" t="s">
        <v>3340</v>
      </c>
      <c r="D316" s="711">
        <v>100870</v>
      </c>
      <c r="E316" s="631">
        <v>65</v>
      </c>
      <c r="F316" s="408" t="s">
        <v>612</v>
      </c>
      <c r="G316" s="401">
        <v>44949</v>
      </c>
      <c r="H316" s="385" t="s">
        <v>590</v>
      </c>
      <c r="I316" s="386">
        <v>359</v>
      </c>
      <c r="J316" s="573" t="s">
        <v>1172</v>
      </c>
      <c r="K316" s="449" t="s">
        <v>146</v>
      </c>
      <c r="L316" s="405" t="s">
        <v>3299</v>
      </c>
      <c r="M316" s="405" t="s">
        <v>4</v>
      </c>
      <c r="N316" s="405" t="s">
        <v>443</v>
      </c>
      <c r="O316" s="405" t="s">
        <v>443</v>
      </c>
      <c r="P316" s="405"/>
      <c r="Q316" s="405"/>
      <c r="R316" s="405"/>
      <c r="S316" s="405"/>
      <c r="T316" s="462"/>
      <c r="U316" s="405"/>
      <c r="V316" s="405"/>
      <c r="W316" s="405"/>
    </row>
    <row r="317" spans="1:23" ht="63" customHeight="1" x14ac:dyDescent="0.25">
      <c r="A317" s="382" t="s">
        <v>1223</v>
      </c>
      <c r="B317" s="382" t="s">
        <v>662</v>
      </c>
      <c r="C317" s="602"/>
      <c r="D317" s="711">
        <v>100806</v>
      </c>
      <c r="E317" s="631">
        <v>50</v>
      </c>
      <c r="F317" s="408" t="s">
        <v>612</v>
      </c>
      <c r="G317" s="401">
        <v>44986</v>
      </c>
      <c r="H317" s="385" t="s">
        <v>590</v>
      </c>
      <c r="I317" s="386">
        <v>444</v>
      </c>
      <c r="J317" s="573" t="s">
        <v>1172</v>
      </c>
      <c r="K317" s="449" t="s">
        <v>50</v>
      </c>
      <c r="L317" s="405" t="s">
        <v>443</v>
      </c>
      <c r="M317" s="405" t="s">
        <v>443</v>
      </c>
      <c r="N317" s="405" t="s">
        <v>443</v>
      </c>
      <c r="O317" s="405" t="s">
        <v>443</v>
      </c>
      <c r="P317" s="405"/>
      <c r="Q317" s="405"/>
      <c r="R317" s="405"/>
      <c r="S317" s="405"/>
      <c r="T317" s="462"/>
      <c r="U317" s="405"/>
      <c r="V317" s="462"/>
      <c r="W317" s="405"/>
    </row>
    <row r="318" spans="1:23" ht="45" customHeight="1" x14ac:dyDescent="0.25">
      <c r="A318" s="599" t="s">
        <v>1224</v>
      </c>
      <c r="B318" s="408" t="s">
        <v>810</v>
      </c>
      <c r="C318" s="408" t="s">
        <v>1225</v>
      </c>
      <c r="D318" s="711">
        <v>100604</v>
      </c>
      <c r="E318" s="631">
        <v>50</v>
      </c>
      <c r="F318" s="408" t="s">
        <v>604</v>
      </c>
      <c r="G318" s="441"/>
      <c r="H318" s="385" t="s">
        <v>590</v>
      </c>
      <c r="I318" s="441">
        <v>407</v>
      </c>
      <c r="J318" s="605" t="s">
        <v>648</v>
      </c>
      <c r="K318" s="449" t="s">
        <v>53</v>
      </c>
      <c r="L318" s="405" t="s">
        <v>443</v>
      </c>
      <c r="M318" s="405" t="s">
        <v>443</v>
      </c>
      <c r="N318" s="405" t="s">
        <v>4</v>
      </c>
      <c r="O318" s="405" t="s">
        <v>443</v>
      </c>
      <c r="P318" s="405"/>
      <c r="Q318" s="405"/>
      <c r="R318" s="405"/>
      <c r="S318" s="405"/>
      <c r="T318" s="462"/>
      <c r="U318" s="405"/>
      <c r="V318" s="405"/>
      <c r="W318" s="405"/>
    </row>
    <row r="319" spans="1:23" ht="45" customHeight="1" x14ac:dyDescent="0.25">
      <c r="A319" s="382" t="s">
        <v>3341</v>
      </c>
      <c r="B319" s="382" t="s">
        <v>3342</v>
      </c>
      <c r="C319" s="408"/>
      <c r="D319" s="711">
        <v>100006</v>
      </c>
      <c r="E319" s="631">
        <v>75</v>
      </c>
      <c r="F319" s="408" t="s">
        <v>1011</v>
      </c>
      <c r="G319" s="401">
        <v>46107</v>
      </c>
      <c r="H319" s="385" t="s">
        <v>590</v>
      </c>
      <c r="I319" s="386" t="s">
        <v>3344</v>
      </c>
      <c r="J319" s="573" t="s">
        <v>698</v>
      </c>
      <c r="K319" s="449" t="s">
        <v>100</v>
      </c>
      <c r="L319" s="405" t="s">
        <v>690</v>
      </c>
      <c r="M319" s="405" t="s">
        <v>690</v>
      </c>
      <c r="N319" s="405" t="s">
        <v>443</v>
      </c>
      <c r="O319" s="405" t="s">
        <v>443</v>
      </c>
      <c r="P319" s="405"/>
      <c r="Q319" s="405"/>
      <c r="R319" s="405"/>
      <c r="S319" s="405"/>
      <c r="T319" s="405"/>
      <c r="U319" s="405"/>
      <c r="V319" s="405"/>
      <c r="W319" s="405"/>
    </row>
    <row r="320" spans="1:23" ht="45" customHeight="1" x14ac:dyDescent="0.25">
      <c r="A320" s="382" t="s">
        <v>1226</v>
      </c>
      <c r="B320" s="382" t="s">
        <v>1227</v>
      </c>
      <c r="C320" s="408" t="s">
        <v>762</v>
      </c>
      <c r="D320" s="711" t="s">
        <v>690</v>
      </c>
      <c r="E320" s="631">
        <v>65</v>
      </c>
      <c r="F320" s="408" t="s">
        <v>1011</v>
      </c>
      <c r="G320" s="401">
        <v>44197</v>
      </c>
      <c r="H320" s="385" t="s">
        <v>590</v>
      </c>
      <c r="I320" s="386" t="s">
        <v>921</v>
      </c>
      <c r="J320" s="573" t="s">
        <v>698</v>
      </c>
      <c r="K320" s="449" t="s">
        <v>25</v>
      </c>
      <c r="L320" s="405" t="s">
        <v>443</v>
      </c>
      <c r="M320" s="405" t="s">
        <v>35</v>
      </c>
      <c r="N320" s="405" t="s">
        <v>443</v>
      </c>
      <c r="O320" s="405" t="s">
        <v>443</v>
      </c>
      <c r="P320" s="405"/>
      <c r="Q320" s="405"/>
      <c r="R320" s="405"/>
      <c r="S320" s="405"/>
      <c r="T320" s="462"/>
      <c r="U320" s="405"/>
      <c r="V320" s="405"/>
      <c r="W320" s="405"/>
    </row>
    <row r="321" spans="1:23" ht="45" customHeight="1" x14ac:dyDescent="0.25">
      <c r="A321" s="382" t="s">
        <v>1229</v>
      </c>
      <c r="B321" s="382" t="s">
        <v>1230</v>
      </c>
      <c r="C321" s="408"/>
      <c r="D321" s="711">
        <v>100329</v>
      </c>
      <c r="E321" s="631">
        <v>50</v>
      </c>
      <c r="F321" s="408" t="s">
        <v>612</v>
      </c>
      <c r="G321" s="401"/>
      <c r="H321" s="385" t="s">
        <v>590</v>
      </c>
      <c r="I321" s="386">
        <v>391</v>
      </c>
      <c r="J321" s="573" t="s">
        <v>613</v>
      </c>
      <c r="K321" s="524" t="s">
        <v>50</v>
      </c>
      <c r="L321" s="405" t="s">
        <v>443</v>
      </c>
      <c r="M321" s="405" t="s">
        <v>443</v>
      </c>
      <c r="N321" s="405" t="s">
        <v>443</v>
      </c>
      <c r="O321" s="405" t="s">
        <v>443</v>
      </c>
      <c r="P321" s="405"/>
      <c r="Q321" s="405"/>
      <c r="R321" s="405"/>
      <c r="S321" s="405"/>
      <c r="T321" s="462"/>
      <c r="U321" s="462"/>
      <c r="V321" s="405"/>
      <c r="W321" s="405"/>
    </row>
    <row r="322" spans="1:23" ht="45" customHeight="1" x14ac:dyDescent="0.25">
      <c r="A322" s="382" t="s">
        <v>1231</v>
      </c>
      <c r="B322" s="382" t="s">
        <v>837</v>
      </c>
      <c r="C322" s="409" t="s">
        <v>599</v>
      </c>
      <c r="D322" s="711">
        <v>100778</v>
      </c>
      <c r="E322" s="631">
        <v>65</v>
      </c>
      <c r="F322" s="408" t="s">
        <v>604</v>
      </c>
      <c r="G322" s="401">
        <v>45741</v>
      </c>
      <c r="H322" s="385" t="s">
        <v>590</v>
      </c>
      <c r="I322" s="386" t="s">
        <v>1232</v>
      </c>
      <c r="J322" s="646" t="s">
        <v>656</v>
      </c>
      <c r="K322" s="449" t="s">
        <v>20</v>
      </c>
      <c r="L322" s="405" t="s">
        <v>443</v>
      </c>
      <c r="M322" s="405" t="s">
        <v>443</v>
      </c>
      <c r="N322" s="405" t="s">
        <v>35</v>
      </c>
      <c r="O322" s="405" t="s">
        <v>4</v>
      </c>
      <c r="P322" s="405"/>
      <c r="Q322" s="405"/>
      <c r="R322" s="405"/>
      <c r="S322" s="405"/>
      <c r="T322" s="462"/>
      <c r="U322" s="462"/>
      <c r="V322" s="749"/>
      <c r="W322" s="749"/>
    </row>
    <row r="323" spans="1:23" ht="45" customHeight="1" x14ac:dyDescent="0.25">
      <c r="A323" s="599" t="s">
        <v>3138</v>
      </c>
      <c r="B323" s="408" t="s">
        <v>705</v>
      </c>
      <c r="C323" s="599"/>
      <c r="D323" s="413">
        <v>100799</v>
      </c>
      <c r="E323" s="631">
        <v>60</v>
      </c>
      <c r="F323" s="408" t="s">
        <v>604</v>
      </c>
      <c r="G323" s="434">
        <v>45078</v>
      </c>
      <c r="H323" s="385" t="s">
        <v>590</v>
      </c>
      <c r="I323" s="441" t="s">
        <v>1236</v>
      </c>
      <c r="J323" s="609" t="s">
        <v>1237</v>
      </c>
      <c r="K323" s="524" t="s">
        <v>53</v>
      </c>
      <c r="L323" s="405" t="s">
        <v>443</v>
      </c>
      <c r="M323" s="405" t="s">
        <v>443</v>
      </c>
      <c r="N323" s="405" t="s">
        <v>4</v>
      </c>
      <c r="O323" s="405" t="s">
        <v>443</v>
      </c>
      <c r="P323" s="405"/>
      <c r="Q323" s="405"/>
      <c r="R323" s="405"/>
      <c r="S323" s="405"/>
      <c r="T323" s="462"/>
      <c r="U323" s="462"/>
      <c r="V323" s="405"/>
      <c r="W323" s="405"/>
    </row>
    <row r="324" spans="1:23" ht="45" customHeight="1" x14ac:dyDescent="0.25">
      <c r="A324" s="599" t="s">
        <v>1233</v>
      </c>
      <c r="B324" s="408" t="s">
        <v>758</v>
      </c>
      <c r="C324" s="599"/>
      <c r="D324" s="413">
        <v>100995</v>
      </c>
      <c r="E324" s="632">
        <v>60</v>
      </c>
      <c r="F324" s="408" t="s">
        <v>604</v>
      </c>
      <c r="G324" s="434">
        <v>45346</v>
      </c>
      <c r="H324" s="385" t="s">
        <v>590</v>
      </c>
      <c r="I324" s="441" t="s">
        <v>1234</v>
      </c>
      <c r="J324" s="573" t="s">
        <v>667</v>
      </c>
      <c r="K324" s="524" t="s">
        <v>50</v>
      </c>
      <c r="L324" s="405" t="s">
        <v>443</v>
      </c>
      <c r="M324" s="405" t="s">
        <v>443</v>
      </c>
      <c r="N324" s="405" t="s">
        <v>443</v>
      </c>
      <c r="O324" s="405" t="s">
        <v>443</v>
      </c>
      <c r="P324" s="405"/>
      <c r="Q324" s="405"/>
      <c r="R324" s="405"/>
      <c r="S324" s="405"/>
      <c r="T324" s="462"/>
      <c r="U324" s="405"/>
      <c r="V324" s="405"/>
      <c r="W324" s="405"/>
    </row>
    <row r="325" spans="1:23" ht="45" customHeight="1" x14ac:dyDescent="0.25">
      <c r="A325" s="382" t="s">
        <v>3107</v>
      </c>
      <c r="B325" s="382" t="s">
        <v>3117</v>
      </c>
      <c r="C325" s="602"/>
      <c r="D325" s="711">
        <v>100772</v>
      </c>
      <c r="E325" s="631">
        <v>75</v>
      </c>
      <c r="F325" s="408" t="s">
        <v>604</v>
      </c>
      <c r="G325" s="401">
        <v>46079</v>
      </c>
      <c r="H325" s="385" t="s">
        <v>590</v>
      </c>
      <c r="I325" s="386" t="s">
        <v>3304</v>
      </c>
      <c r="J325" s="646" t="s">
        <v>764</v>
      </c>
      <c r="K325" s="449" t="s">
        <v>657</v>
      </c>
      <c r="L325" s="405" t="s">
        <v>690</v>
      </c>
      <c r="M325" s="405" t="s">
        <v>443</v>
      </c>
      <c r="N325" s="405" t="s">
        <v>443</v>
      </c>
      <c r="O325" s="405" t="s">
        <v>443</v>
      </c>
      <c r="P325" s="405"/>
      <c r="Q325" s="405"/>
      <c r="R325" s="405"/>
      <c r="S325" s="405"/>
      <c r="T325" s="405"/>
      <c r="U325" s="405"/>
      <c r="V325" s="405"/>
      <c r="W325" s="749"/>
    </row>
    <row r="326" spans="1:23" ht="45" customHeight="1" x14ac:dyDescent="0.25">
      <c r="A326" s="382" t="s">
        <v>1238</v>
      </c>
      <c r="B326" s="382" t="s">
        <v>598</v>
      </c>
      <c r="C326" s="409" t="s">
        <v>1239</v>
      </c>
      <c r="D326" s="711">
        <v>100669</v>
      </c>
      <c r="E326" s="631">
        <v>65</v>
      </c>
      <c r="F326" s="408" t="s">
        <v>1011</v>
      </c>
      <c r="G326" s="401"/>
      <c r="H326" s="385" t="s">
        <v>590</v>
      </c>
      <c r="I326" s="386" t="s">
        <v>1240</v>
      </c>
      <c r="J326" s="573" t="s">
        <v>698</v>
      </c>
      <c r="K326" s="449" t="s">
        <v>610</v>
      </c>
      <c r="L326" s="405" t="s">
        <v>443</v>
      </c>
      <c r="M326" s="405" t="s">
        <v>35</v>
      </c>
      <c r="N326" s="405" t="s">
        <v>443</v>
      </c>
      <c r="O326" s="405" t="s">
        <v>443</v>
      </c>
      <c r="P326" s="405"/>
      <c r="Q326" s="405"/>
      <c r="R326" s="405"/>
      <c r="S326" s="405"/>
      <c r="T326" s="462"/>
      <c r="U326" s="405"/>
      <c r="V326" s="405"/>
      <c r="W326" s="405"/>
    </row>
    <row r="327" spans="1:23" ht="45" customHeight="1" x14ac:dyDescent="0.25">
      <c r="A327" s="382" t="s">
        <v>3116</v>
      </c>
      <c r="B327" s="382" t="s">
        <v>3117</v>
      </c>
      <c r="C327" s="602"/>
      <c r="D327" s="711">
        <v>100321</v>
      </c>
      <c r="E327" s="631">
        <v>75</v>
      </c>
      <c r="F327" s="408" t="s">
        <v>604</v>
      </c>
      <c r="G327" s="401">
        <v>46016</v>
      </c>
      <c r="H327" s="385" t="s">
        <v>590</v>
      </c>
      <c r="I327" s="386" t="s">
        <v>3126</v>
      </c>
      <c r="J327" s="573" t="s">
        <v>667</v>
      </c>
      <c r="K327" s="449" t="s">
        <v>20</v>
      </c>
      <c r="L327" s="405" t="s">
        <v>443</v>
      </c>
      <c r="M327" s="405" t="s">
        <v>443</v>
      </c>
      <c r="N327" s="405" t="s">
        <v>443</v>
      </c>
      <c r="O327" s="405" t="s">
        <v>443</v>
      </c>
      <c r="P327" s="405" t="s">
        <v>4</v>
      </c>
      <c r="Q327" s="405"/>
      <c r="R327" s="405"/>
      <c r="S327" s="405"/>
      <c r="T327" s="405"/>
      <c r="U327" s="405"/>
      <c r="V327" s="405"/>
      <c r="W327" s="749"/>
    </row>
    <row r="328" spans="1:23" ht="45" customHeight="1" x14ac:dyDescent="0.25">
      <c r="A328" s="382" t="s">
        <v>3108</v>
      </c>
      <c r="B328" s="382" t="s">
        <v>3117</v>
      </c>
      <c r="C328" s="602"/>
      <c r="D328" s="711">
        <v>100772</v>
      </c>
      <c r="E328" s="631">
        <v>75</v>
      </c>
      <c r="F328" s="408" t="s">
        <v>604</v>
      </c>
      <c r="G328" s="401">
        <v>46079</v>
      </c>
      <c r="H328" s="385" t="s">
        <v>590</v>
      </c>
      <c r="I328" s="386" t="s">
        <v>3304</v>
      </c>
      <c r="J328" s="573" t="s">
        <v>764</v>
      </c>
      <c r="K328" s="449" t="s">
        <v>657</v>
      </c>
      <c r="L328" s="405" t="s">
        <v>690</v>
      </c>
      <c r="M328" s="405" t="s">
        <v>443</v>
      </c>
      <c r="N328" s="405" t="s">
        <v>443</v>
      </c>
      <c r="O328" s="405" t="s">
        <v>443</v>
      </c>
      <c r="P328" s="405"/>
      <c r="Q328" s="405"/>
      <c r="R328" s="405"/>
      <c r="S328" s="405"/>
      <c r="T328" s="405"/>
      <c r="U328" s="405"/>
      <c r="V328" s="405"/>
      <c r="W328" s="749"/>
    </row>
    <row r="329" spans="1:23" ht="45" customHeight="1" x14ac:dyDescent="0.25">
      <c r="A329" s="382" t="s">
        <v>1241</v>
      </c>
      <c r="B329" s="382" t="s">
        <v>1242</v>
      </c>
      <c r="C329" s="679"/>
      <c r="D329" s="711" t="s">
        <v>690</v>
      </c>
      <c r="E329" s="631">
        <v>50</v>
      </c>
      <c r="F329" s="408" t="s">
        <v>612</v>
      </c>
      <c r="G329" s="401">
        <v>44949</v>
      </c>
      <c r="H329" s="385" t="s">
        <v>590</v>
      </c>
      <c r="I329" s="386" t="s">
        <v>921</v>
      </c>
      <c r="J329" s="573" t="s">
        <v>613</v>
      </c>
      <c r="K329" s="449" t="s">
        <v>69</v>
      </c>
      <c r="L329" s="405" t="s">
        <v>443</v>
      </c>
      <c r="M329" s="405" t="s">
        <v>443</v>
      </c>
      <c r="N329" s="405" t="s">
        <v>443</v>
      </c>
      <c r="O329" s="405" t="s">
        <v>443</v>
      </c>
      <c r="P329" s="405"/>
      <c r="Q329" s="405"/>
      <c r="R329" s="405"/>
      <c r="S329" s="405"/>
      <c r="T329" s="462"/>
      <c r="U329" s="462"/>
      <c r="V329" s="405"/>
      <c r="W329" s="405"/>
    </row>
    <row r="330" spans="1:23" ht="45" customHeight="1" x14ac:dyDescent="0.25">
      <c r="A330" s="382" t="s">
        <v>1244</v>
      </c>
      <c r="B330" s="382" t="s">
        <v>641</v>
      </c>
      <c r="C330" s="602"/>
      <c r="D330" s="711">
        <v>100341</v>
      </c>
      <c r="E330" s="631">
        <v>50</v>
      </c>
      <c r="F330" s="408" t="s">
        <v>604</v>
      </c>
      <c r="G330" s="401">
        <v>44949</v>
      </c>
      <c r="H330" s="385" t="s">
        <v>590</v>
      </c>
      <c r="I330" s="386">
        <v>35</v>
      </c>
      <c r="J330" s="646" t="s">
        <v>667</v>
      </c>
      <c r="K330" s="449" t="s">
        <v>53</v>
      </c>
      <c r="L330" s="405" t="s">
        <v>443</v>
      </c>
      <c r="M330" s="405" t="s">
        <v>443</v>
      </c>
      <c r="N330" s="405" t="s">
        <v>35</v>
      </c>
      <c r="O330" s="462" t="s">
        <v>4</v>
      </c>
      <c r="P330" s="405"/>
      <c r="Q330" s="405"/>
      <c r="R330" s="405"/>
      <c r="S330" s="405"/>
      <c r="T330" s="462"/>
      <c r="U330" s="405"/>
      <c r="V330" s="405"/>
      <c r="W330" s="405"/>
    </row>
    <row r="331" spans="1:23" ht="45" customHeight="1" x14ac:dyDescent="0.25">
      <c r="A331" s="382" t="s">
        <v>1245</v>
      </c>
      <c r="B331" s="382" t="s">
        <v>1246</v>
      </c>
      <c r="C331" s="408" t="s">
        <v>1247</v>
      </c>
      <c r="D331" s="711">
        <v>100717</v>
      </c>
      <c r="E331" s="631">
        <v>55</v>
      </c>
      <c r="F331" s="408" t="s">
        <v>612</v>
      </c>
      <c r="G331" s="401">
        <v>45713</v>
      </c>
      <c r="H331" s="385" t="s">
        <v>590</v>
      </c>
      <c r="I331" s="386" t="s">
        <v>1248</v>
      </c>
      <c r="J331" s="646" t="s">
        <v>613</v>
      </c>
      <c r="K331" s="449" t="s">
        <v>20</v>
      </c>
      <c r="L331" s="405" t="s">
        <v>443</v>
      </c>
      <c r="M331" s="405" t="s">
        <v>443</v>
      </c>
      <c r="N331" s="405" t="s">
        <v>443</v>
      </c>
      <c r="O331" s="405" t="s">
        <v>4</v>
      </c>
      <c r="P331" s="405"/>
      <c r="Q331" s="405"/>
      <c r="R331" s="405"/>
      <c r="S331" s="405"/>
      <c r="T331" s="462"/>
      <c r="U331" s="462"/>
      <c r="V331" s="749"/>
      <c r="W331" s="749"/>
    </row>
    <row r="332" spans="1:23" ht="45" customHeight="1" x14ac:dyDescent="0.25">
      <c r="A332" s="382" t="s">
        <v>1249</v>
      </c>
      <c r="B332" s="382" t="s">
        <v>598</v>
      </c>
      <c r="C332" s="409" t="s">
        <v>599</v>
      </c>
      <c r="D332" s="711">
        <v>100671</v>
      </c>
      <c r="E332" s="631">
        <v>65</v>
      </c>
      <c r="F332" s="408" t="s">
        <v>815</v>
      </c>
      <c r="G332" s="401">
        <v>44949</v>
      </c>
      <c r="H332" s="385" t="s">
        <v>590</v>
      </c>
      <c r="I332" s="386">
        <v>98</v>
      </c>
      <c r="J332" s="646" t="s">
        <v>999</v>
      </c>
      <c r="K332" s="449" t="s">
        <v>20</v>
      </c>
      <c r="L332" s="405" t="s">
        <v>443</v>
      </c>
      <c r="M332" s="405" t="s">
        <v>443</v>
      </c>
      <c r="N332" s="405" t="s">
        <v>443</v>
      </c>
      <c r="O332" s="405" t="s">
        <v>4</v>
      </c>
      <c r="P332" s="405"/>
      <c r="Q332" s="405"/>
      <c r="R332" s="405"/>
      <c r="S332" s="405"/>
      <c r="T332" s="462"/>
      <c r="U332" s="462"/>
      <c r="V332" s="405"/>
      <c r="W332" s="405"/>
    </row>
    <row r="333" spans="1:23" ht="45" customHeight="1" x14ac:dyDescent="0.25">
      <c r="A333" s="382" t="s">
        <v>3109</v>
      </c>
      <c r="B333" s="382" t="s">
        <v>3117</v>
      </c>
      <c r="C333" s="602"/>
      <c r="D333" s="711">
        <v>100772</v>
      </c>
      <c r="E333" s="631">
        <v>75</v>
      </c>
      <c r="F333" s="408" t="s">
        <v>604</v>
      </c>
      <c r="G333" s="401">
        <v>46079</v>
      </c>
      <c r="H333" s="385" t="s">
        <v>590</v>
      </c>
      <c r="I333" s="386" t="s">
        <v>3304</v>
      </c>
      <c r="J333" s="573" t="s">
        <v>764</v>
      </c>
      <c r="K333" s="449" t="s">
        <v>657</v>
      </c>
      <c r="L333" s="405" t="s">
        <v>690</v>
      </c>
      <c r="M333" s="405" t="s">
        <v>443</v>
      </c>
      <c r="N333" s="405" t="s">
        <v>443</v>
      </c>
      <c r="O333" s="405" t="s">
        <v>443</v>
      </c>
      <c r="P333" s="405"/>
      <c r="Q333" s="405"/>
      <c r="R333" s="405"/>
      <c r="S333" s="405"/>
      <c r="T333" s="405"/>
      <c r="U333" s="405"/>
      <c r="V333" s="405"/>
      <c r="W333" s="749"/>
    </row>
    <row r="334" spans="1:23" ht="45" customHeight="1" x14ac:dyDescent="0.25">
      <c r="A334" s="382" t="s">
        <v>1250</v>
      </c>
      <c r="B334" s="382" t="s">
        <v>1251</v>
      </c>
      <c r="C334" s="602"/>
      <c r="D334" s="711">
        <v>100385</v>
      </c>
      <c r="E334" s="631">
        <v>65</v>
      </c>
      <c r="F334" s="408" t="s">
        <v>604</v>
      </c>
      <c r="G334" s="401">
        <v>45741</v>
      </c>
      <c r="H334" s="385" t="s">
        <v>590</v>
      </c>
      <c r="I334" s="386" t="s">
        <v>1252</v>
      </c>
      <c r="J334" s="573" t="s">
        <v>999</v>
      </c>
      <c r="K334" s="449" t="s">
        <v>53</v>
      </c>
      <c r="L334" s="405" t="s">
        <v>443</v>
      </c>
      <c r="M334" s="405" t="s">
        <v>443</v>
      </c>
      <c r="N334" s="405" t="s">
        <v>443</v>
      </c>
      <c r="O334" s="405" t="s">
        <v>4</v>
      </c>
      <c r="P334" s="405"/>
      <c r="Q334" s="405"/>
      <c r="R334" s="405"/>
      <c r="S334" s="405"/>
      <c r="T334" s="462"/>
      <c r="U334" s="462"/>
      <c r="V334" s="749"/>
      <c r="W334" s="749"/>
    </row>
    <row r="335" spans="1:23" ht="45" customHeight="1" x14ac:dyDescent="0.25">
      <c r="A335" s="382" t="s">
        <v>1253</v>
      </c>
      <c r="B335" s="382" t="s">
        <v>598</v>
      </c>
      <c r="C335" s="409" t="s">
        <v>599</v>
      </c>
      <c r="D335" s="711">
        <v>100629</v>
      </c>
      <c r="E335" s="631">
        <v>65</v>
      </c>
      <c r="F335" s="408" t="s">
        <v>604</v>
      </c>
      <c r="G335" s="401">
        <v>44949</v>
      </c>
      <c r="H335" s="385" t="s">
        <v>590</v>
      </c>
      <c r="I335" s="386">
        <v>73</v>
      </c>
      <c r="J335" s="573" t="s">
        <v>656</v>
      </c>
      <c r="K335" s="449" t="s">
        <v>50</v>
      </c>
      <c r="L335" s="405" t="s">
        <v>443</v>
      </c>
      <c r="M335" s="405" t="s">
        <v>443</v>
      </c>
      <c r="N335" s="405" t="s">
        <v>35</v>
      </c>
      <c r="O335" s="405" t="s">
        <v>443</v>
      </c>
      <c r="P335" s="405"/>
      <c r="Q335" s="405"/>
      <c r="R335" s="405"/>
      <c r="S335" s="405"/>
      <c r="T335" s="462"/>
      <c r="U335" s="462"/>
      <c r="V335" s="405"/>
      <c r="W335" s="405"/>
    </row>
    <row r="336" spans="1:23" ht="45" customHeight="1" x14ac:dyDescent="0.25">
      <c r="A336" s="382" t="s">
        <v>1254</v>
      </c>
      <c r="B336" s="382" t="s">
        <v>948</v>
      </c>
      <c r="C336" s="408"/>
      <c r="D336" s="711">
        <v>100689</v>
      </c>
      <c r="E336" s="631">
        <v>55</v>
      </c>
      <c r="F336" s="408" t="s">
        <v>815</v>
      </c>
      <c r="G336" s="401">
        <v>44002</v>
      </c>
      <c r="H336" s="385" t="s">
        <v>590</v>
      </c>
      <c r="I336" s="386" t="s">
        <v>1255</v>
      </c>
      <c r="J336" s="646" t="s">
        <v>737</v>
      </c>
      <c r="K336" s="449" t="s">
        <v>69</v>
      </c>
      <c r="L336" s="405" t="s">
        <v>443</v>
      </c>
      <c r="M336" s="405" t="s">
        <v>443</v>
      </c>
      <c r="N336" s="405" t="s">
        <v>35</v>
      </c>
      <c r="O336" s="405" t="s">
        <v>443</v>
      </c>
      <c r="P336" s="405"/>
      <c r="Q336" s="405"/>
      <c r="R336" s="462"/>
      <c r="S336" s="462"/>
      <c r="T336" s="462"/>
      <c r="U336" s="405"/>
      <c r="V336" s="405"/>
      <c r="W336" s="405"/>
    </row>
    <row r="337" spans="1:23" ht="45" customHeight="1" x14ac:dyDescent="0.25">
      <c r="A337" s="382" t="s">
        <v>1256</v>
      </c>
      <c r="B337" s="382" t="s">
        <v>1257</v>
      </c>
      <c r="C337" s="602"/>
      <c r="D337" s="711">
        <v>100855</v>
      </c>
      <c r="E337" s="631">
        <v>50</v>
      </c>
      <c r="F337" s="408" t="s">
        <v>604</v>
      </c>
      <c r="G337" s="401">
        <v>44949</v>
      </c>
      <c r="H337" s="385" t="s">
        <v>590</v>
      </c>
      <c r="I337" s="386">
        <v>47</v>
      </c>
      <c r="J337" s="573" t="s">
        <v>601</v>
      </c>
      <c r="K337" s="449" t="s">
        <v>635</v>
      </c>
      <c r="L337" s="405" t="s">
        <v>443</v>
      </c>
      <c r="M337" s="405" t="s">
        <v>443</v>
      </c>
      <c r="N337" s="405" t="s">
        <v>443</v>
      </c>
      <c r="O337" s="405" t="s">
        <v>443</v>
      </c>
      <c r="P337" s="405"/>
      <c r="Q337" s="405"/>
      <c r="R337" s="405"/>
      <c r="S337" s="405"/>
      <c r="T337" s="462"/>
      <c r="U337" s="405"/>
      <c r="V337" s="405"/>
      <c r="W337" s="405"/>
    </row>
    <row r="338" spans="1:23" ht="45" customHeight="1" x14ac:dyDescent="0.25">
      <c r="A338" s="382" t="s">
        <v>1258</v>
      </c>
      <c r="B338" s="382" t="s">
        <v>1259</v>
      </c>
      <c r="C338" s="602"/>
      <c r="D338" s="711">
        <v>100866</v>
      </c>
      <c r="E338" s="631">
        <v>50</v>
      </c>
      <c r="F338" s="408" t="s">
        <v>604</v>
      </c>
      <c r="G338" s="401">
        <v>44949</v>
      </c>
      <c r="H338" s="385" t="s">
        <v>590</v>
      </c>
      <c r="I338" s="386">
        <v>26</v>
      </c>
      <c r="J338" s="573" t="s">
        <v>601</v>
      </c>
      <c r="K338" s="626" t="s">
        <v>610</v>
      </c>
      <c r="L338" s="405" t="s">
        <v>443</v>
      </c>
      <c r="M338" s="405" t="s">
        <v>443</v>
      </c>
      <c r="N338" s="405" t="s">
        <v>443</v>
      </c>
      <c r="O338" s="405" t="s">
        <v>443</v>
      </c>
      <c r="P338" s="405"/>
      <c r="Q338" s="405"/>
      <c r="R338" s="405"/>
      <c r="S338" s="405"/>
      <c r="T338" s="405"/>
      <c r="U338" s="405"/>
      <c r="V338" s="405"/>
      <c r="W338" s="405"/>
    </row>
    <row r="339" spans="1:23" ht="50.1" customHeight="1" x14ac:dyDescent="0.25">
      <c r="A339" s="382" t="s">
        <v>1260</v>
      </c>
      <c r="B339" s="382" t="s">
        <v>99</v>
      </c>
      <c r="C339" s="408"/>
      <c r="D339" s="711">
        <v>100253</v>
      </c>
      <c r="E339" s="631">
        <v>55</v>
      </c>
      <c r="F339" s="408" t="s">
        <v>604</v>
      </c>
      <c r="G339" s="401">
        <v>42353</v>
      </c>
      <c r="H339" s="385" t="s">
        <v>590</v>
      </c>
      <c r="I339" s="386" t="s">
        <v>321</v>
      </c>
      <c r="J339" s="573" t="s">
        <v>601</v>
      </c>
      <c r="K339" s="449" t="s">
        <v>635</v>
      </c>
      <c r="L339" s="405" t="s">
        <v>443</v>
      </c>
      <c r="M339" s="405" t="s">
        <v>4</v>
      </c>
      <c r="N339" s="405" t="s">
        <v>443</v>
      </c>
      <c r="O339" s="405" t="s">
        <v>443</v>
      </c>
      <c r="P339" s="405"/>
      <c r="Q339" s="405"/>
      <c r="R339" s="405"/>
      <c r="S339" s="405"/>
      <c r="T339" s="462"/>
      <c r="U339" s="405"/>
      <c r="V339" s="405"/>
      <c r="W339" s="405"/>
    </row>
    <row r="340" spans="1:23" ht="50.1" customHeight="1" x14ac:dyDescent="0.25">
      <c r="A340" s="382" t="s">
        <v>1261</v>
      </c>
      <c r="B340" s="382" t="s">
        <v>662</v>
      </c>
      <c r="C340" s="409" t="s">
        <v>1262</v>
      </c>
      <c r="D340" s="711" t="s">
        <v>690</v>
      </c>
      <c r="E340" s="631">
        <v>55</v>
      </c>
      <c r="F340" s="408" t="s">
        <v>604</v>
      </c>
      <c r="G340" s="401">
        <v>45772</v>
      </c>
      <c r="H340" s="532" t="s">
        <v>66</v>
      </c>
      <c r="I340" s="386" t="s">
        <v>1263</v>
      </c>
      <c r="J340" s="573" t="s">
        <v>690</v>
      </c>
      <c r="K340" s="449" t="s">
        <v>50</v>
      </c>
      <c r="L340" s="405" t="s">
        <v>690</v>
      </c>
      <c r="M340" s="379" t="s">
        <v>690</v>
      </c>
      <c r="N340" s="379" t="s">
        <v>690</v>
      </c>
      <c r="O340" s="379" t="s">
        <v>690</v>
      </c>
      <c r="P340" s="379" t="s">
        <v>690</v>
      </c>
      <c r="Q340" s="379" t="s">
        <v>690</v>
      </c>
      <c r="R340" s="379" t="s">
        <v>690</v>
      </c>
      <c r="S340" s="379" t="s">
        <v>690</v>
      </c>
      <c r="T340" s="379" t="s">
        <v>690</v>
      </c>
      <c r="U340" s="379" t="s">
        <v>690</v>
      </c>
      <c r="V340" s="379" t="s">
        <v>690</v>
      </c>
      <c r="W340" s="379" t="s">
        <v>690</v>
      </c>
    </row>
    <row r="341" spans="1:23" ht="50.1" customHeight="1" x14ac:dyDescent="0.25">
      <c r="A341" s="408" t="s">
        <v>1264</v>
      </c>
      <c r="B341" s="382" t="s">
        <v>1265</v>
      </c>
      <c r="C341" s="408"/>
      <c r="D341" s="711">
        <v>100769</v>
      </c>
      <c r="E341" s="631">
        <v>55</v>
      </c>
      <c r="F341" s="408" t="s">
        <v>604</v>
      </c>
      <c r="G341" s="401">
        <v>43831</v>
      </c>
      <c r="H341" s="385" t="s">
        <v>590</v>
      </c>
      <c r="I341" s="386" t="s">
        <v>1266</v>
      </c>
      <c r="J341" s="573" t="s">
        <v>601</v>
      </c>
      <c r="K341" s="449" t="s">
        <v>69</v>
      </c>
      <c r="L341" s="405" t="s">
        <v>443</v>
      </c>
      <c r="M341" s="405" t="s">
        <v>443</v>
      </c>
      <c r="N341" s="405" t="s">
        <v>443</v>
      </c>
      <c r="O341" s="405" t="s">
        <v>443</v>
      </c>
      <c r="P341" s="405"/>
      <c r="Q341" s="405"/>
      <c r="R341" s="405"/>
      <c r="S341" s="405"/>
      <c r="T341" s="462"/>
      <c r="U341" s="405"/>
      <c r="V341" s="405"/>
      <c r="W341" s="405"/>
    </row>
    <row r="342" spans="1:23" ht="45" customHeight="1" x14ac:dyDescent="0.25">
      <c r="A342" s="382" t="s">
        <v>1267</v>
      </c>
      <c r="B342" s="382" t="s">
        <v>694</v>
      </c>
      <c r="C342" s="636" t="s">
        <v>1268</v>
      </c>
      <c r="D342" s="711">
        <v>100805</v>
      </c>
      <c r="E342" s="631">
        <v>55</v>
      </c>
      <c r="F342" s="408" t="s">
        <v>604</v>
      </c>
      <c r="G342" s="401">
        <v>45017</v>
      </c>
      <c r="H342" s="385" t="s">
        <v>590</v>
      </c>
      <c r="I342" s="616">
        <v>456</v>
      </c>
      <c r="J342" s="573" t="s">
        <v>601</v>
      </c>
      <c r="K342" s="626" t="s">
        <v>610</v>
      </c>
      <c r="L342" s="405" t="s">
        <v>443</v>
      </c>
      <c r="M342" s="405" t="s">
        <v>443</v>
      </c>
      <c r="N342" s="405" t="s">
        <v>443</v>
      </c>
      <c r="O342" s="405" t="s">
        <v>443</v>
      </c>
      <c r="P342" s="405"/>
      <c r="Q342" s="405"/>
      <c r="R342" s="405"/>
      <c r="S342" s="405"/>
      <c r="T342" s="462"/>
      <c r="U342" s="405"/>
      <c r="V342" s="405"/>
      <c r="W342" s="405"/>
    </row>
    <row r="343" spans="1:23" ht="45" customHeight="1" x14ac:dyDescent="0.25">
      <c r="A343" s="382" t="s">
        <v>1269</v>
      </c>
      <c r="B343" s="382" t="s">
        <v>662</v>
      </c>
      <c r="C343" s="409" t="s">
        <v>1262</v>
      </c>
      <c r="D343" s="711" t="s">
        <v>690</v>
      </c>
      <c r="E343" s="631">
        <v>55</v>
      </c>
      <c r="F343" s="408" t="s">
        <v>604</v>
      </c>
      <c r="G343" s="401">
        <v>45772</v>
      </c>
      <c r="H343" s="532" t="s">
        <v>66</v>
      </c>
      <c r="I343" s="386" t="s">
        <v>1270</v>
      </c>
      <c r="J343" s="573" t="s">
        <v>690</v>
      </c>
      <c r="K343" s="449" t="s">
        <v>635</v>
      </c>
      <c r="L343" s="405" t="s">
        <v>690</v>
      </c>
      <c r="M343" s="379" t="s">
        <v>690</v>
      </c>
      <c r="N343" s="379" t="s">
        <v>690</v>
      </c>
      <c r="O343" s="379" t="s">
        <v>690</v>
      </c>
      <c r="P343" s="379" t="s">
        <v>690</v>
      </c>
      <c r="Q343" s="379" t="s">
        <v>690</v>
      </c>
      <c r="R343" s="379" t="s">
        <v>690</v>
      </c>
      <c r="S343" s="379" t="s">
        <v>690</v>
      </c>
      <c r="T343" s="379" t="s">
        <v>690</v>
      </c>
      <c r="U343" s="379" t="s">
        <v>690</v>
      </c>
      <c r="V343" s="379" t="s">
        <v>690</v>
      </c>
      <c r="W343" s="379" t="s">
        <v>690</v>
      </c>
    </row>
    <row r="344" spans="1:23" ht="45" customHeight="1" x14ac:dyDescent="0.25">
      <c r="A344" s="382" t="s">
        <v>1271</v>
      </c>
      <c r="B344" s="382" t="s">
        <v>758</v>
      </c>
      <c r="C344" s="408"/>
      <c r="D344" s="711">
        <v>100877</v>
      </c>
      <c r="E344" s="631">
        <v>55</v>
      </c>
      <c r="F344" s="408" t="s">
        <v>604</v>
      </c>
      <c r="G344" s="434">
        <v>43040</v>
      </c>
      <c r="H344" s="385" t="s">
        <v>590</v>
      </c>
      <c r="I344" s="386" t="s">
        <v>1272</v>
      </c>
      <c r="J344" s="573" t="s">
        <v>601</v>
      </c>
      <c r="K344" s="449" t="s">
        <v>25</v>
      </c>
      <c r="L344" s="405" t="s">
        <v>443</v>
      </c>
      <c r="M344" s="405" t="s">
        <v>443</v>
      </c>
      <c r="N344" s="405" t="s">
        <v>443</v>
      </c>
      <c r="O344" s="405" t="s">
        <v>443</v>
      </c>
      <c r="P344" s="405" t="s">
        <v>4</v>
      </c>
      <c r="Q344" s="405"/>
      <c r="R344" s="405"/>
      <c r="S344" s="405"/>
      <c r="T344" s="462"/>
      <c r="U344" s="405"/>
      <c r="V344" s="405"/>
      <c r="W344" s="405"/>
    </row>
    <row r="345" spans="1:23" ht="45" customHeight="1" x14ac:dyDescent="0.25">
      <c r="A345" s="382" t="s">
        <v>1273</v>
      </c>
      <c r="B345" s="382" t="s">
        <v>598</v>
      </c>
      <c r="C345" s="409" t="s">
        <v>599</v>
      </c>
      <c r="D345" s="711">
        <v>100868</v>
      </c>
      <c r="E345" s="631">
        <v>65</v>
      </c>
      <c r="F345" s="408" t="s">
        <v>604</v>
      </c>
      <c r="G345" s="401">
        <v>44949</v>
      </c>
      <c r="H345" s="385" t="s">
        <v>590</v>
      </c>
      <c r="I345" s="386">
        <v>342</v>
      </c>
      <c r="J345" s="573" t="s">
        <v>601</v>
      </c>
      <c r="K345" s="449" t="s">
        <v>25</v>
      </c>
      <c r="L345" s="405" t="s">
        <v>443</v>
      </c>
      <c r="M345" s="405" t="s">
        <v>443</v>
      </c>
      <c r="N345" s="405" t="s">
        <v>443</v>
      </c>
      <c r="O345" s="405" t="s">
        <v>443</v>
      </c>
      <c r="P345" s="405"/>
      <c r="Q345" s="405"/>
      <c r="R345" s="405"/>
      <c r="S345" s="405"/>
      <c r="T345" s="462"/>
      <c r="U345" s="405"/>
      <c r="V345" s="405"/>
      <c r="W345" s="405"/>
    </row>
    <row r="346" spans="1:23" ht="45" customHeight="1" x14ac:dyDescent="0.25">
      <c r="A346" s="382" t="s">
        <v>3252</v>
      </c>
      <c r="B346" s="382" t="s">
        <v>3251</v>
      </c>
      <c r="C346" s="815" t="s">
        <v>3310</v>
      </c>
      <c r="D346" s="711">
        <v>100086</v>
      </c>
      <c r="E346" s="631">
        <v>65</v>
      </c>
      <c r="F346" s="408" t="s">
        <v>604</v>
      </c>
      <c r="G346" s="401">
        <v>46048</v>
      </c>
      <c r="H346" s="385" t="s">
        <v>590</v>
      </c>
      <c r="I346" s="386" t="s">
        <v>3258</v>
      </c>
      <c r="J346" s="573" t="s">
        <v>3308</v>
      </c>
      <c r="K346" s="449" t="s">
        <v>53</v>
      </c>
      <c r="L346" s="405" t="s">
        <v>443</v>
      </c>
      <c r="M346" s="405" t="s">
        <v>443</v>
      </c>
      <c r="N346" s="405" t="s">
        <v>4</v>
      </c>
      <c r="O346" s="405" t="s">
        <v>443</v>
      </c>
      <c r="P346" s="405"/>
      <c r="Q346" s="405"/>
      <c r="R346" s="405"/>
      <c r="S346" s="405"/>
      <c r="T346" s="405"/>
      <c r="U346" s="405"/>
      <c r="V346" s="405"/>
      <c r="W346" s="749"/>
    </row>
    <row r="347" spans="1:23" ht="45" customHeight="1" x14ac:dyDescent="0.25">
      <c r="A347" s="382" t="s">
        <v>3253</v>
      </c>
      <c r="B347" s="382" t="s">
        <v>3251</v>
      </c>
      <c r="C347" s="815" t="s">
        <v>3310</v>
      </c>
      <c r="D347" s="711">
        <v>100086</v>
      </c>
      <c r="E347" s="631">
        <v>65</v>
      </c>
      <c r="F347" s="408" t="s">
        <v>604</v>
      </c>
      <c r="G347" s="401">
        <v>46048</v>
      </c>
      <c r="H347" s="385" t="s">
        <v>590</v>
      </c>
      <c r="I347" s="386" t="s">
        <v>3258</v>
      </c>
      <c r="J347" s="573" t="s">
        <v>3308</v>
      </c>
      <c r="K347" s="449" t="s">
        <v>53</v>
      </c>
      <c r="L347" s="405" t="s">
        <v>443</v>
      </c>
      <c r="M347" s="405" t="s">
        <v>443</v>
      </c>
      <c r="N347" s="405" t="s">
        <v>4</v>
      </c>
      <c r="O347" s="405" t="s">
        <v>443</v>
      </c>
      <c r="P347" s="405"/>
      <c r="Q347" s="405"/>
      <c r="R347" s="405"/>
      <c r="S347" s="405"/>
      <c r="T347" s="405"/>
      <c r="U347" s="405"/>
      <c r="V347" s="405"/>
      <c r="W347" s="749"/>
    </row>
    <row r="348" spans="1:23" ht="45" customHeight="1" x14ac:dyDescent="0.25">
      <c r="A348" s="382" t="s">
        <v>3254</v>
      </c>
      <c r="B348" s="382" t="s">
        <v>3251</v>
      </c>
      <c r="C348" s="815" t="s">
        <v>3310</v>
      </c>
      <c r="D348" s="711">
        <v>100086</v>
      </c>
      <c r="E348" s="631">
        <v>65</v>
      </c>
      <c r="F348" s="408" t="s">
        <v>604</v>
      </c>
      <c r="G348" s="401">
        <v>46048</v>
      </c>
      <c r="H348" s="385" t="s">
        <v>590</v>
      </c>
      <c r="I348" s="386" t="s">
        <v>3258</v>
      </c>
      <c r="J348" s="573" t="s">
        <v>3308</v>
      </c>
      <c r="K348" s="449" t="s">
        <v>53</v>
      </c>
      <c r="L348" s="405" t="s">
        <v>443</v>
      </c>
      <c r="M348" s="405" t="s">
        <v>443</v>
      </c>
      <c r="N348" s="405" t="s">
        <v>4</v>
      </c>
      <c r="O348" s="405" t="s">
        <v>443</v>
      </c>
      <c r="P348" s="405"/>
      <c r="Q348" s="405"/>
      <c r="R348" s="405"/>
      <c r="S348" s="405"/>
      <c r="T348" s="405"/>
      <c r="U348" s="405"/>
      <c r="V348" s="405"/>
      <c r="W348" s="749"/>
    </row>
    <row r="349" spans="1:23" ht="45" customHeight="1" x14ac:dyDescent="0.25">
      <c r="A349" s="599" t="s">
        <v>1274</v>
      </c>
      <c r="B349" s="408" t="s">
        <v>1275</v>
      </c>
      <c r="C349" s="663" t="s">
        <v>1276</v>
      </c>
      <c r="D349" s="413">
        <v>100311</v>
      </c>
      <c r="E349" s="631">
        <v>50</v>
      </c>
      <c r="F349" s="408" t="s">
        <v>604</v>
      </c>
      <c r="G349" s="441"/>
      <c r="H349" s="385" t="s">
        <v>590</v>
      </c>
      <c r="I349" s="441">
        <v>201</v>
      </c>
      <c r="J349" s="605" t="s">
        <v>656</v>
      </c>
      <c r="K349" s="449" t="s">
        <v>622</v>
      </c>
      <c r="L349" s="405" t="s">
        <v>443</v>
      </c>
      <c r="M349" s="405" t="s">
        <v>443</v>
      </c>
      <c r="N349" s="405" t="s">
        <v>35</v>
      </c>
      <c r="O349" s="405" t="s">
        <v>443</v>
      </c>
      <c r="P349" s="405"/>
      <c r="Q349" s="405"/>
      <c r="R349" s="405"/>
      <c r="S349" s="405"/>
      <c r="T349" s="462"/>
      <c r="U349" s="462"/>
      <c r="V349" s="405"/>
      <c r="W349" s="405"/>
    </row>
    <row r="350" spans="1:23" ht="45" customHeight="1" x14ac:dyDescent="0.25">
      <c r="A350" s="382" t="s">
        <v>1277</v>
      </c>
      <c r="B350" s="382" t="s">
        <v>1278</v>
      </c>
      <c r="C350" s="408"/>
      <c r="D350" s="711" t="s">
        <v>690</v>
      </c>
      <c r="E350" s="631">
        <v>50</v>
      </c>
      <c r="F350" s="408" t="s">
        <v>604</v>
      </c>
      <c r="G350" s="401"/>
      <c r="H350" s="532" t="s">
        <v>66</v>
      </c>
      <c r="I350" s="386">
        <v>431</v>
      </c>
      <c r="J350" s="573" t="s">
        <v>690</v>
      </c>
      <c r="K350" s="449" t="s">
        <v>614</v>
      </c>
      <c r="L350" s="405" t="s">
        <v>690</v>
      </c>
      <c r="M350" s="379" t="s">
        <v>690</v>
      </c>
      <c r="N350" s="405" t="s">
        <v>690</v>
      </c>
      <c r="O350" s="379" t="s">
        <v>690</v>
      </c>
      <c r="P350" s="379" t="s">
        <v>690</v>
      </c>
      <c r="Q350" s="379" t="s">
        <v>690</v>
      </c>
      <c r="R350" s="379" t="s">
        <v>690</v>
      </c>
      <c r="S350" s="379" t="s">
        <v>690</v>
      </c>
      <c r="T350" s="379" t="s">
        <v>690</v>
      </c>
      <c r="U350" s="379" t="s">
        <v>690</v>
      </c>
      <c r="V350" s="379" t="s">
        <v>690</v>
      </c>
      <c r="W350" s="379" t="s">
        <v>690</v>
      </c>
    </row>
    <row r="351" spans="1:23" ht="45" customHeight="1" x14ac:dyDescent="0.25">
      <c r="A351" s="599" t="s">
        <v>1279</v>
      </c>
      <c r="B351" s="408" t="s">
        <v>641</v>
      </c>
      <c r="C351" s="599"/>
      <c r="D351" s="413">
        <v>100243</v>
      </c>
      <c r="E351" s="632">
        <v>60</v>
      </c>
      <c r="F351" s="408" t="s">
        <v>604</v>
      </c>
      <c r="G351" s="441"/>
      <c r="H351" s="385" t="s">
        <v>590</v>
      </c>
      <c r="I351" s="441">
        <v>168</v>
      </c>
      <c r="J351" s="573" t="s">
        <v>634</v>
      </c>
      <c r="K351" s="517" t="s">
        <v>25</v>
      </c>
      <c r="L351" s="405" t="s">
        <v>443</v>
      </c>
      <c r="M351" s="405" t="s">
        <v>443</v>
      </c>
      <c r="N351" s="405" t="s">
        <v>443</v>
      </c>
      <c r="O351" s="405" t="s">
        <v>443</v>
      </c>
      <c r="P351" s="405" t="s">
        <v>4</v>
      </c>
      <c r="Q351" s="405"/>
      <c r="R351" s="405"/>
      <c r="S351" s="405"/>
      <c r="T351" s="462"/>
      <c r="U351" s="405"/>
      <c r="V351" s="405"/>
      <c r="W351" s="405"/>
    </row>
    <row r="352" spans="1:23" ht="45" customHeight="1" x14ac:dyDescent="0.25">
      <c r="A352" s="382" t="s">
        <v>1280</v>
      </c>
      <c r="B352" s="382" t="s">
        <v>662</v>
      </c>
      <c r="C352" s="602"/>
      <c r="D352" s="711">
        <v>100819</v>
      </c>
      <c r="E352" s="631">
        <v>50</v>
      </c>
      <c r="F352" s="408" t="s">
        <v>604</v>
      </c>
      <c r="G352" s="401">
        <v>44949</v>
      </c>
      <c r="H352" s="385" t="s">
        <v>590</v>
      </c>
      <c r="I352" s="386">
        <v>372</v>
      </c>
      <c r="J352" s="573" t="s">
        <v>601</v>
      </c>
      <c r="K352" s="606" t="s">
        <v>53</v>
      </c>
      <c r="L352" s="405" t="s">
        <v>443</v>
      </c>
      <c r="M352" s="405" t="s">
        <v>443</v>
      </c>
      <c r="N352" s="405" t="s">
        <v>443</v>
      </c>
      <c r="O352" s="405" t="s">
        <v>4</v>
      </c>
      <c r="P352" s="405"/>
      <c r="Q352" s="405"/>
      <c r="R352" s="405"/>
      <c r="S352" s="405"/>
      <c r="T352" s="462"/>
      <c r="U352" s="405"/>
      <c r="V352" s="405"/>
      <c r="W352" s="405"/>
    </row>
    <row r="353" spans="1:23" ht="45" customHeight="1" x14ac:dyDescent="0.25">
      <c r="A353" s="382" t="s">
        <v>1281</v>
      </c>
      <c r="B353" s="382" t="s">
        <v>140</v>
      </c>
      <c r="C353" s="602"/>
      <c r="D353" s="711">
        <v>100584</v>
      </c>
      <c r="E353" s="631">
        <v>65</v>
      </c>
      <c r="F353" s="408" t="s">
        <v>731</v>
      </c>
      <c r="G353" s="401">
        <v>45620</v>
      </c>
      <c r="H353" s="385" t="s">
        <v>590</v>
      </c>
      <c r="I353" s="386" t="s">
        <v>1282</v>
      </c>
      <c r="J353" s="573" t="s">
        <v>732</v>
      </c>
      <c r="K353" s="449" t="s">
        <v>610</v>
      </c>
      <c r="L353" s="405" t="s">
        <v>443</v>
      </c>
      <c r="M353" s="405" t="s">
        <v>443</v>
      </c>
      <c r="N353" s="405" t="s">
        <v>443</v>
      </c>
      <c r="O353" s="405" t="s">
        <v>443</v>
      </c>
      <c r="P353" s="405"/>
      <c r="Q353" s="405"/>
      <c r="R353" s="405"/>
      <c r="S353" s="405"/>
      <c r="T353" s="462"/>
      <c r="U353" s="405"/>
      <c r="V353" s="405"/>
      <c r="W353" s="405"/>
    </row>
    <row r="354" spans="1:23" ht="45" customHeight="1" x14ac:dyDescent="0.25">
      <c r="A354" s="382" t="s">
        <v>1283</v>
      </c>
      <c r="B354" s="382" t="s">
        <v>989</v>
      </c>
      <c r="C354" s="603" t="s">
        <v>1284</v>
      </c>
      <c r="D354" s="711" t="s">
        <v>690</v>
      </c>
      <c r="E354" s="631">
        <v>375</v>
      </c>
      <c r="F354" s="603" t="s">
        <v>1285</v>
      </c>
      <c r="G354" s="434">
        <v>44317</v>
      </c>
      <c r="H354" s="385" t="s">
        <v>590</v>
      </c>
      <c r="I354" s="386" t="s">
        <v>921</v>
      </c>
      <c r="J354" s="573" t="s">
        <v>717</v>
      </c>
      <c r="K354" s="449" t="s">
        <v>20</v>
      </c>
      <c r="L354" s="405" t="s">
        <v>443</v>
      </c>
      <c r="M354" s="405" t="s">
        <v>443</v>
      </c>
      <c r="N354" s="405" t="s">
        <v>443</v>
      </c>
      <c r="O354" s="405" t="s">
        <v>4</v>
      </c>
      <c r="P354" s="405"/>
      <c r="Q354" s="405"/>
      <c r="R354" s="405"/>
      <c r="S354" s="405"/>
      <c r="T354" s="462"/>
      <c r="U354" s="462"/>
      <c r="V354" s="405"/>
      <c r="W354" s="405"/>
    </row>
    <row r="355" spans="1:23" s="502" customFormat="1" ht="45" customHeight="1" x14ac:dyDescent="0.25">
      <c r="A355" s="382" t="s">
        <v>1286</v>
      </c>
      <c r="B355" s="382" t="s">
        <v>1196</v>
      </c>
      <c r="C355" s="603"/>
      <c r="D355" s="711">
        <v>100985</v>
      </c>
      <c r="E355" s="631">
        <v>55</v>
      </c>
      <c r="F355" s="603" t="s">
        <v>604</v>
      </c>
      <c r="G355" s="434">
        <v>45436</v>
      </c>
      <c r="H355" s="385" t="s">
        <v>590</v>
      </c>
      <c r="I355" s="386" t="s">
        <v>1287</v>
      </c>
      <c r="J355" s="573" t="s">
        <v>601</v>
      </c>
      <c r="K355" s="449" t="s">
        <v>614</v>
      </c>
      <c r="L355" s="405" t="s">
        <v>443</v>
      </c>
      <c r="M355" s="405" t="s">
        <v>4</v>
      </c>
      <c r="N355" s="405" t="s">
        <v>443</v>
      </c>
      <c r="O355" s="405" t="s">
        <v>443</v>
      </c>
      <c r="P355" s="405"/>
      <c r="Q355" s="405"/>
      <c r="R355" s="405"/>
      <c r="S355" s="405"/>
      <c r="T355" s="462"/>
      <c r="U355" s="405"/>
      <c r="V355" s="405"/>
      <c r="W355" s="405"/>
    </row>
    <row r="356" spans="1:23" ht="45" customHeight="1" x14ac:dyDescent="0.25">
      <c r="A356" s="382" t="s">
        <v>1286</v>
      </c>
      <c r="B356" s="382" t="s">
        <v>996</v>
      </c>
      <c r="C356" s="602"/>
      <c r="D356" s="711">
        <v>100962</v>
      </c>
      <c r="E356" s="631">
        <v>75</v>
      </c>
      <c r="F356" s="408" t="s">
        <v>731</v>
      </c>
      <c r="G356" s="401">
        <v>45894</v>
      </c>
      <c r="H356" s="385" t="s">
        <v>590</v>
      </c>
      <c r="I356" s="386" t="s">
        <v>1289</v>
      </c>
      <c r="J356" s="573" t="s">
        <v>732</v>
      </c>
      <c r="K356" s="449" t="s">
        <v>610</v>
      </c>
      <c r="L356" s="405" t="s">
        <v>443</v>
      </c>
      <c r="M356" s="405" t="s">
        <v>443</v>
      </c>
      <c r="N356" s="405" t="s">
        <v>443</v>
      </c>
      <c r="O356" s="405" t="s">
        <v>443</v>
      </c>
      <c r="P356" s="458"/>
      <c r="Q356" s="458"/>
      <c r="R356" s="458"/>
      <c r="S356" s="405"/>
      <c r="T356" s="462"/>
      <c r="U356" s="405"/>
      <c r="V356" s="405"/>
      <c r="W356" s="749"/>
    </row>
    <row r="357" spans="1:23" ht="45" customHeight="1" x14ac:dyDescent="0.25">
      <c r="A357" s="382" t="s">
        <v>1290</v>
      </c>
      <c r="B357" s="382" t="s">
        <v>818</v>
      </c>
      <c r="C357" s="409" t="s">
        <v>1291</v>
      </c>
      <c r="D357" s="711">
        <v>100680</v>
      </c>
      <c r="E357" s="631">
        <v>65</v>
      </c>
      <c r="F357" s="603" t="s">
        <v>604</v>
      </c>
      <c r="G357" s="434">
        <v>45283</v>
      </c>
      <c r="H357" s="385" t="s">
        <v>590</v>
      </c>
      <c r="I357" s="386" t="s">
        <v>1292</v>
      </c>
      <c r="J357" s="573" t="s">
        <v>764</v>
      </c>
      <c r="K357" s="449" t="s">
        <v>53</v>
      </c>
      <c r="L357" s="405" t="s">
        <v>443</v>
      </c>
      <c r="M357" s="405" t="s">
        <v>443</v>
      </c>
      <c r="N357" s="405" t="s">
        <v>443</v>
      </c>
      <c r="O357" s="405" t="s">
        <v>443</v>
      </c>
      <c r="P357" s="405"/>
      <c r="Q357" s="405"/>
      <c r="R357" s="405"/>
      <c r="S357" s="405"/>
      <c r="T357" s="462"/>
      <c r="U357" s="405"/>
      <c r="V357" s="405"/>
      <c r="W357" s="405"/>
    </row>
    <row r="358" spans="1:23" ht="45" customHeight="1" x14ac:dyDescent="0.25">
      <c r="A358" s="382" t="s">
        <v>1293</v>
      </c>
      <c r="B358" s="382" t="s">
        <v>662</v>
      </c>
      <c r="C358" s="602"/>
      <c r="D358" s="711">
        <v>100823</v>
      </c>
      <c r="E358" s="631">
        <v>50</v>
      </c>
      <c r="F358" s="408" t="s">
        <v>604</v>
      </c>
      <c r="G358" s="401">
        <v>44949</v>
      </c>
      <c r="H358" s="385" t="s">
        <v>590</v>
      </c>
      <c r="I358" s="386">
        <v>151</v>
      </c>
      <c r="J358" s="573" t="s">
        <v>601</v>
      </c>
      <c r="K358" s="449" t="s">
        <v>657</v>
      </c>
      <c r="L358" s="405" t="s">
        <v>443</v>
      </c>
      <c r="M358" s="405" t="s">
        <v>443</v>
      </c>
      <c r="N358" s="405" t="s">
        <v>443</v>
      </c>
      <c r="O358" s="405" t="s">
        <v>443</v>
      </c>
      <c r="P358" s="405"/>
      <c r="Q358" s="405"/>
      <c r="R358" s="405"/>
      <c r="S358" s="405"/>
      <c r="T358" s="462"/>
      <c r="U358" s="405"/>
      <c r="V358" s="405"/>
      <c r="W358" s="405"/>
    </row>
    <row r="359" spans="1:23" ht="45" customHeight="1" x14ac:dyDescent="0.25">
      <c r="A359" s="382" t="s">
        <v>1294</v>
      </c>
      <c r="B359" s="382" t="s">
        <v>1278</v>
      </c>
      <c r="C359" s="408" t="s">
        <v>3136</v>
      </c>
      <c r="D359" s="711" t="s">
        <v>690</v>
      </c>
      <c r="E359" s="631">
        <v>50</v>
      </c>
      <c r="F359" s="408" t="s">
        <v>731</v>
      </c>
      <c r="G359" s="384"/>
      <c r="H359" s="532" t="s">
        <v>66</v>
      </c>
      <c r="I359" s="386">
        <v>418</v>
      </c>
      <c r="J359" s="573" t="s">
        <v>690</v>
      </c>
      <c r="K359" s="449" t="s">
        <v>146</v>
      </c>
      <c r="L359" s="405" t="s">
        <v>690</v>
      </c>
      <c r="M359" s="405" t="s">
        <v>690</v>
      </c>
      <c r="N359" s="405" t="s">
        <v>690</v>
      </c>
      <c r="O359" s="405" t="s">
        <v>690</v>
      </c>
      <c r="P359" s="405" t="s">
        <v>690</v>
      </c>
      <c r="Q359" s="405" t="s">
        <v>690</v>
      </c>
      <c r="R359" s="405" t="s">
        <v>690</v>
      </c>
      <c r="S359" s="405" t="s">
        <v>690</v>
      </c>
      <c r="T359" s="405" t="s">
        <v>690</v>
      </c>
      <c r="U359" s="405" t="s">
        <v>690</v>
      </c>
      <c r="V359" s="405" t="s">
        <v>690</v>
      </c>
      <c r="W359" s="405" t="s">
        <v>690</v>
      </c>
    </row>
    <row r="360" spans="1:23" ht="45" customHeight="1" x14ac:dyDescent="0.25">
      <c r="A360" s="382" t="s">
        <v>1295</v>
      </c>
      <c r="B360" s="382" t="s">
        <v>1296</v>
      </c>
      <c r="C360" s="602"/>
      <c r="D360" s="711">
        <v>100683</v>
      </c>
      <c r="E360" s="631">
        <v>75</v>
      </c>
      <c r="F360" s="408" t="s">
        <v>604</v>
      </c>
      <c r="G360" s="401">
        <v>45863</v>
      </c>
      <c r="H360" s="385" t="s">
        <v>590</v>
      </c>
      <c r="I360" s="386" t="s">
        <v>1297</v>
      </c>
      <c r="J360" s="573" t="s">
        <v>601</v>
      </c>
      <c r="K360" s="449" t="s">
        <v>622</v>
      </c>
      <c r="L360" s="405" t="s">
        <v>35</v>
      </c>
      <c r="M360" s="405" t="s">
        <v>443</v>
      </c>
      <c r="N360" s="405" t="s">
        <v>443</v>
      </c>
      <c r="O360" s="405" t="s">
        <v>35</v>
      </c>
      <c r="P360" s="405"/>
      <c r="Q360" s="405"/>
      <c r="R360" s="405"/>
      <c r="S360" s="405"/>
      <c r="T360" s="462"/>
      <c r="U360" s="405"/>
      <c r="V360" s="405"/>
      <c r="W360" s="749"/>
    </row>
    <row r="361" spans="1:23" ht="45" customHeight="1" x14ac:dyDescent="0.25">
      <c r="A361" s="382" t="s">
        <v>1298</v>
      </c>
      <c r="B361" s="382" t="s">
        <v>641</v>
      </c>
      <c r="C361" s="602"/>
      <c r="D361" s="711">
        <v>100811</v>
      </c>
      <c r="E361" s="631">
        <v>50</v>
      </c>
      <c r="F361" s="408" t="s">
        <v>604</v>
      </c>
      <c r="G361" s="401">
        <v>44949</v>
      </c>
      <c r="H361" s="385" t="s">
        <v>590</v>
      </c>
      <c r="I361" s="386">
        <v>176</v>
      </c>
      <c r="J361" s="573" t="s">
        <v>601</v>
      </c>
      <c r="K361" s="449" t="s">
        <v>69</v>
      </c>
      <c r="L361" s="405" t="s">
        <v>443</v>
      </c>
      <c r="M361" s="405" t="s">
        <v>443</v>
      </c>
      <c r="N361" s="405" t="s">
        <v>443</v>
      </c>
      <c r="O361" s="405" t="s">
        <v>443</v>
      </c>
      <c r="P361" s="462"/>
      <c r="Q361" s="405"/>
      <c r="R361" s="405"/>
      <c r="S361" s="405"/>
      <c r="T361" s="462"/>
      <c r="U361" s="405"/>
      <c r="V361" s="405"/>
      <c r="W361" s="405"/>
    </row>
    <row r="362" spans="1:23" ht="45" customHeight="1" x14ac:dyDescent="0.25">
      <c r="A362" s="382" t="s">
        <v>1299</v>
      </c>
      <c r="B362" s="382" t="s">
        <v>1300</v>
      </c>
      <c r="C362" s="408"/>
      <c r="D362" s="711">
        <v>100102</v>
      </c>
      <c r="E362" s="631">
        <v>55</v>
      </c>
      <c r="F362" s="408" t="s">
        <v>604</v>
      </c>
      <c r="G362" s="384"/>
      <c r="H362" s="385" t="s">
        <v>590</v>
      </c>
      <c r="I362" s="386" t="s">
        <v>1301</v>
      </c>
      <c r="J362" s="573" t="s">
        <v>621</v>
      </c>
      <c r="K362" s="606" t="s">
        <v>20</v>
      </c>
      <c r="L362" s="405" t="s">
        <v>443</v>
      </c>
      <c r="M362" s="405" t="s">
        <v>443</v>
      </c>
      <c r="N362" s="405" t="s">
        <v>443</v>
      </c>
      <c r="O362" s="405" t="s">
        <v>4</v>
      </c>
      <c r="P362" s="405"/>
      <c r="Q362" s="405"/>
      <c r="R362" s="405"/>
      <c r="S362" s="405"/>
      <c r="T362" s="462"/>
      <c r="U362" s="405"/>
      <c r="V362" s="405"/>
      <c r="W362" s="405"/>
    </row>
    <row r="363" spans="1:23" ht="45" customHeight="1" x14ac:dyDescent="0.25">
      <c r="A363" s="382" t="s">
        <v>1302</v>
      </c>
      <c r="B363" s="382" t="s">
        <v>1196</v>
      </c>
      <c r="C363" s="408"/>
      <c r="D363" s="711">
        <v>100495</v>
      </c>
      <c r="E363" s="631">
        <v>65</v>
      </c>
      <c r="F363" s="408" t="s">
        <v>604</v>
      </c>
      <c r="G363" s="471">
        <v>45436</v>
      </c>
      <c r="H363" s="385" t="s">
        <v>590</v>
      </c>
      <c r="I363" s="386" t="s">
        <v>1303</v>
      </c>
      <c r="J363" s="573" t="s">
        <v>1237</v>
      </c>
      <c r="K363" s="449" t="s">
        <v>622</v>
      </c>
      <c r="L363" s="405" t="s">
        <v>443</v>
      </c>
      <c r="M363" s="405" t="s">
        <v>443</v>
      </c>
      <c r="N363" s="405" t="s">
        <v>443</v>
      </c>
      <c r="O363" s="405" t="s">
        <v>443</v>
      </c>
      <c r="P363" s="405"/>
      <c r="Q363" s="405"/>
      <c r="R363" s="405"/>
      <c r="S363" s="405"/>
      <c r="T363" s="462"/>
      <c r="U363" s="462"/>
      <c r="V363" s="405"/>
      <c r="W363" s="405"/>
    </row>
    <row r="364" spans="1:23" ht="45" customHeight="1" x14ac:dyDescent="0.25">
      <c r="A364" s="382" t="s">
        <v>1304</v>
      </c>
      <c r="B364" s="382" t="s">
        <v>598</v>
      </c>
      <c r="C364" s="753"/>
      <c r="D364" s="812">
        <v>100681</v>
      </c>
      <c r="E364" s="631">
        <v>65</v>
      </c>
      <c r="F364" s="408" t="s">
        <v>604</v>
      </c>
      <c r="G364" s="401">
        <v>44866</v>
      </c>
      <c r="H364" s="385" t="s">
        <v>590</v>
      </c>
      <c r="I364" s="386" t="s">
        <v>1305</v>
      </c>
      <c r="J364" s="573" t="s">
        <v>656</v>
      </c>
      <c r="K364" s="449" t="s">
        <v>622</v>
      </c>
      <c r="L364" s="405" t="s">
        <v>443</v>
      </c>
      <c r="M364" s="405" t="s">
        <v>443</v>
      </c>
      <c r="N364" s="405" t="s">
        <v>35</v>
      </c>
      <c r="O364" s="405" t="s">
        <v>443</v>
      </c>
      <c r="P364" s="405"/>
      <c r="Q364" s="405"/>
      <c r="R364" s="405"/>
      <c r="S364" s="405"/>
      <c r="T364" s="462"/>
      <c r="U364" s="462"/>
      <c r="V364" s="405"/>
      <c r="W364" s="405"/>
    </row>
    <row r="365" spans="1:23" ht="45" customHeight="1" x14ac:dyDescent="0.25">
      <c r="A365" s="382" t="s">
        <v>1306</v>
      </c>
      <c r="B365" s="382" t="s">
        <v>1307</v>
      </c>
      <c r="C365" s="408"/>
      <c r="D365" s="711">
        <v>100548</v>
      </c>
      <c r="E365" s="631">
        <v>125</v>
      </c>
      <c r="F365" s="408" t="s">
        <v>731</v>
      </c>
      <c r="G365" s="401">
        <v>44950</v>
      </c>
      <c r="H365" s="385" t="s">
        <v>590</v>
      </c>
      <c r="I365" s="386" t="s">
        <v>1308</v>
      </c>
      <c r="J365" s="573" t="s">
        <v>732</v>
      </c>
      <c r="K365" s="524" t="s">
        <v>50</v>
      </c>
      <c r="L365" s="405" t="s">
        <v>443</v>
      </c>
      <c r="M365" s="405" t="s">
        <v>443</v>
      </c>
      <c r="N365" s="405" t="s">
        <v>443</v>
      </c>
      <c r="O365" s="405" t="s">
        <v>443</v>
      </c>
      <c r="P365" s="405"/>
      <c r="Q365" s="405"/>
      <c r="R365" s="405"/>
      <c r="S365" s="405"/>
      <c r="T365" s="462"/>
      <c r="U365" s="405"/>
      <c r="V365" s="405"/>
      <c r="W365" s="405"/>
    </row>
    <row r="366" spans="1:23" ht="45" customHeight="1" x14ac:dyDescent="0.25">
      <c r="A366" s="382" t="s">
        <v>1309</v>
      </c>
      <c r="B366" s="382" t="s">
        <v>951</v>
      </c>
      <c r="C366" s="408"/>
      <c r="D366" s="711">
        <v>100418</v>
      </c>
      <c r="E366" s="631">
        <v>50</v>
      </c>
      <c r="F366" s="408" t="s">
        <v>604</v>
      </c>
      <c r="G366" s="401"/>
      <c r="H366" s="385" t="s">
        <v>590</v>
      </c>
      <c r="I366" s="386">
        <v>58</v>
      </c>
      <c r="J366" s="609" t="s">
        <v>1237</v>
      </c>
      <c r="K366" s="524" t="s">
        <v>50</v>
      </c>
      <c r="L366" s="405" t="s">
        <v>443</v>
      </c>
      <c r="M366" s="405" t="s">
        <v>443</v>
      </c>
      <c r="N366" s="405" t="s">
        <v>443</v>
      </c>
      <c r="O366" s="405" t="s">
        <v>443</v>
      </c>
      <c r="P366" s="405"/>
      <c r="Q366" s="405"/>
      <c r="R366" s="405"/>
      <c r="S366" s="405"/>
      <c r="T366" s="462"/>
      <c r="U366" s="462"/>
      <c r="V366" s="405"/>
      <c r="W366" s="405"/>
    </row>
    <row r="367" spans="1:23" ht="45" customHeight="1" x14ac:dyDescent="0.25">
      <c r="A367" s="382" t="s">
        <v>1310</v>
      </c>
      <c r="B367" s="382" t="s">
        <v>89</v>
      </c>
      <c r="C367" s="408"/>
      <c r="D367" s="711">
        <v>100172</v>
      </c>
      <c r="E367" s="631">
        <v>50</v>
      </c>
      <c r="F367" s="408" t="s">
        <v>731</v>
      </c>
      <c r="G367" s="401"/>
      <c r="H367" s="385" t="s">
        <v>590</v>
      </c>
      <c r="I367" s="386" t="s">
        <v>1311</v>
      </c>
      <c r="J367" s="573" t="s">
        <v>732</v>
      </c>
      <c r="K367" s="524" t="s">
        <v>50</v>
      </c>
      <c r="L367" s="405" t="s">
        <v>443</v>
      </c>
      <c r="M367" s="405" t="s">
        <v>443</v>
      </c>
      <c r="N367" s="405" t="s">
        <v>443</v>
      </c>
      <c r="O367" s="405" t="s">
        <v>443</v>
      </c>
      <c r="P367" s="405"/>
      <c r="Q367" s="405"/>
      <c r="R367" s="405"/>
      <c r="S367" s="405"/>
      <c r="T367" s="462"/>
      <c r="U367" s="405"/>
      <c r="V367" s="405"/>
      <c r="W367" s="405"/>
    </row>
    <row r="368" spans="1:23" ht="45" customHeight="1" x14ac:dyDescent="0.25">
      <c r="A368" s="382" t="s">
        <v>1312</v>
      </c>
      <c r="B368" s="382" t="s">
        <v>1313</v>
      </c>
      <c r="C368" s="524" t="s">
        <v>984</v>
      </c>
      <c r="D368" s="711" t="s">
        <v>690</v>
      </c>
      <c r="E368" s="631">
        <v>55</v>
      </c>
      <c r="F368" s="408" t="s">
        <v>731</v>
      </c>
      <c r="G368" s="401">
        <v>44949</v>
      </c>
      <c r="H368" s="385" t="s">
        <v>590</v>
      </c>
      <c r="I368" s="386" t="s">
        <v>921</v>
      </c>
      <c r="J368" s="573" t="s">
        <v>732</v>
      </c>
      <c r="K368" s="449" t="s">
        <v>622</v>
      </c>
      <c r="L368" s="405" t="s">
        <v>443</v>
      </c>
      <c r="M368" s="405" t="s">
        <v>443</v>
      </c>
      <c r="N368" s="405" t="s">
        <v>443</v>
      </c>
      <c r="O368" s="405" t="s">
        <v>443</v>
      </c>
      <c r="P368" s="405"/>
      <c r="Q368" s="405"/>
      <c r="R368" s="405"/>
      <c r="S368" s="405"/>
      <c r="T368" s="462"/>
      <c r="U368" s="405"/>
      <c r="V368" s="405"/>
      <c r="W368" s="405"/>
    </row>
    <row r="369" spans="1:23" ht="45" customHeight="1" x14ac:dyDescent="0.25">
      <c r="A369" s="382" t="s">
        <v>1314</v>
      </c>
      <c r="B369" s="382" t="s">
        <v>729</v>
      </c>
      <c r="C369" s="524" t="s">
        <v>984</v>
      </c>
      <c r="D369" s="711">
        <v>100475</v>
      </c>
      <c r="E369" s="631">
        <v>55</v>
      </c>
      <c r="F369" s="408" t="s">
        <v>731</v>
      </c>
      <c r="G369" s="401">
        <v>44949</v>
      </c>
      <c r="H369" s="385" t="s">
        <v>590</v>
      </c>
      <c r="I369" s="386">
        <v>331</v>
      </c>
      <c r="J369" s="573" t="s">
        <v>732</v>
      </c>
      <c r="K369" s="449" t="s">
        <v>622</v>
      </c>
      <c r="L369" s="405" t="s">
        <v>443</v>
      </c>
      <c r="M369" s="405" t="s">
        <v>443</v>
      </c>
      <c r="N369" s="405" t="s">
        <v>443</v>
      </c>
      <c r="O369" s="405" t="s">
        <v>443</v>
      </c>
      <c r="P369" s="405"/>
      <c r="Q369" s="405"/>
      <c r="R369" s="405"/>
      <c r="S369" s="405"/>
      <c r="T369" s="462"/>
      <c r="U369" s="405"/>
      <c r="V369" s="405"/>
      <c r="W369" s="405"/>
    </row>
    <row r="370" spans="1:23" ht="45" customHeight="1" x14ac:dyDescent="0.25">
      <c r="A370" s="382" t="s">
        <v>1315</v>
      </c>
      <c r="B370" s="382" t="s">
        <v>1296</v>
      </c>
      <c r="C370" s="409" t="s">
        <v>1316</v>
      </c>
      <c r="D370" s="711">
        <v>100498</v>
      </c>
      <c r="E370" s="631">
        <v>210</v>
      </c>
      <c r="F370" s="408" t="s">
        <v>604</v>
      </c>
      <c r="G370" s="401">
        <v>45863</v>
      </c>
      <c r="H370" s="385" t="s">
        <v>590</v>
      </c>
      <c r="I370" s="386" t="s">
        <v>1317</v>
      </c>
      <c r="J370" s="573" t="s">
        <v>601</v>
      </c>
      <c r="K370" s="449" t="s">
        <v>100</v>
      </c>
      <c r="L370" s="405" t="s">
        <v>443</v>
      </c>
      <c r="M370" s="405" t="s">
        <v>443</v>
      </c>
      <c r="N370" s="405" t="s">
        <v>443</v>
      </c>
      <c r="O370" s="405" t="s">
        <v>35</v>
      </c>
      <c r="P370" s="405"/>
      <c r="Q370" s="405"/>
      <c r="R370" s="405"/>
      <c r="S370" s="405"/>
      <c r="T370" s="462"/>
      <c r="U370" s="405"/>
      <c r="V370" s="405"/>
      <c r="W370" s="749"/>
    </row>
    <row r="371" spans="1:23" ht="45" customHeight="1" x14ac:dyDescent="0.25">
      <c r="A371" s="382" t="s">
        <v>1318</v>
      </c>
      <c r="B371" s="382" t="s">
        <v>1319</v>
      </c>
      <c r="C371" s="408"/>
      <c r="D371" s="711" t="s">
        <v>690</v>
      </c>
      <c r="E371" s="631">
        <v>55</v>
      </c>
      <c r="F371" s="408" t="s">
        <v>604</v>
      </c>
      <c r="G371" s="401">
        <v>44743</v>
      </c>
      <c r="H371" s="385" t="s">
        <v>590</v>
      </c>
      <c r="I371" s="386" t="s">
        <v>921</v>
      </c>
      <c r="J371" s="573" t="s">
        <v>1237</v>
      </c>
      <c r="K371" s="449" t="s">
        <v>69</v>
      </c>
      <c r="L371" s="405" t="s">
        <v>443</v>
      </c>
      <c r="M371" s="405" t="s">
        <v>443</v>
      </c>
      <c r="N371" s="405" t="s">
        <v>443</v>
      </c>
      <c r="O371" s="405" t="s">
        <v>443</v>
      </c>
      <c r="P371" s="405"/>
      <c r="Q371" s="405"/>
      <c r="R371" s="405"/>
      <c r="S371" s="405"/>
      <c r="T371" s="462"/>
      <c r="U371" s="462"/>
      <c r="V371" s="405"/>
      <c r="W371" s="405"/>
    </row>
    <row r="372" spans="1:23" ht="45" customHeight="1" x14ac:dyDescent="0.25">
      <c r="A372" s="382" t="s">
        <v>1320</v>
      </c>
      <c r="B372" s="382" t="s">
        <v>1321</v>
      </c>
      <c r="C372" s="408"/>
      <c r="D372" s="711">
        <v>100665</v>
      </c>
      <c r="E372" s="631">
        <v>55</v>
      </c>
      <c r="F372" s="408" t="s">
        <v>604</v>
      </c>
      <c r="G372" s="401">
        <v>45589</v>
      </c>
      <c r="H372" s="385" t="s">
        <v>590</v>
      </c>
      <c r="I372" s="386" t="s">
        <v>1322</v>
      </c>
      <c r="J372" s="573" t="s">
        <v>764</v>
      </c>
      <c r="K372" s="449" t="s">
        <v>100</v>
      </c>
      <c r="L372" s="405" t="s">
        <v>443</v>
      </c>
      <c r="M372" s="405" t="s">
        <v>443</v>
      </c>
      <c r="N372" s="405" t="s">
        <v>443</v>
      </c>
      <c r="O372" s="405" t="s">
        <v>443</v>
      </c>
      <c r="P372" s="405"/>
      <c r="Q372" s="405"/>
      <c r="R372" s="405"/>
      <c r="S372" s="405"/>
      <c r="T372" s="462"/>
      <c r="U372" s="405"/>
      <c r="V372" s="405"/>
      <c r="W372" s="405"/>
    </row>
    <row r="373" spans="1:23" ht="45" customHeight="1" x14ac:dyDescent="0.25">
      <c r="A373" s="382" t="s">
        <v>1323</v>
      </c>
      <c r="B373" s="382" t="s">
        <v>1321</v>
      </c>
      <c r="C373" s="408"/>
      <c r="D373" s="711">
        <v>100665</v>
      </c>
      <c r="E373" s="631">
        <v>55</v>
      </c>
      <c r="F373" s="408" t="s">
        <v>604</v>
      </c>
      <c r="G373" s="401">
        <v>45589</v>
      </c>
      <c r="H373" s="385" t="s">
        <v>590</v>
      </c>
      <c r="I373" s="386" t="s">
        <v>1322</v>
      </c>
      <c r="J373" s="573" t="s">
        <v>764</v>
      </c>
      <c r="K373" s="449" t="s">
        <v>100</v>
      </c>
      <c r="L373" s="405" t="s">
        <v>443</v>
      </c>
      <c r="M373" s="405" t="s">
        <v>443</v>
      </c>
      <c r="N373" s="405" t="s">
        <v>443</v>
      </c>
      <c r="O373" s="405" t="s">
        <v>443</v>
      </c>
      <c r="P373" s="405"/>
      <c r="Q373" s="405"/>
      <c r="R373" s="405"/>
      <c r="S373" s="405"/>
      <c r="T373" s="462"/>
      <c r="U373" s="405"/>
      <c r="V373" s="405"/>
      <c r="W373" s="405"/>
    </row>
    <row r="374" spans="1:23" ht="45" customHeight="1" x14ac:dyDescent="0.25">
      <c r="A374" s="382" t="s">
        <v>1324</v>
      </c>
      <c r="B374" s="382" t="s">
        <v>1325</v>
      </c>
      <c r="C374" s="408" t="s">
        <v>1326</v>
      </c>
      <c r="D374" s="711" t="s">
        <v>690</v>
      </c>
      <c r="E374" s="631">
        <v>65</v>
      </c>
      <c r="F374" s="408" t="s">
        <v>604</v>
      </c>
      <c r="G374" s="401">
        <v>42933</v>
      </c>
      <c r="H374" s="385" t="s">
        <v>590</v>
      </c>
      <c r="I374" s="386" t="s">
        <v>300</v>
      </c>
      <c r="J374" s="573" t="s">
        <v>1237</v>
      </c>
      <c r="K374" s="449" t="s">
        <v>100</v>
      </c>
      <c r="L374" s="405" t="s">
        <v>443</v>
      </c>
      <c r="M374" s="405" t="s">
        <v>443</v>
      </c>
      <c r="N374" s="405" t="s">
        <v>443</v>
      </c>
      <c r="O374" s="405" t="s">
        <v>443</v>
      </c>
      <c r="P374" s="405"/>
      <c r="Q374" s="405"/>
      <c r="R374" s="405"/>
      <c r="S374" s="405"/>
      <c r="T374" s="462"/>
      <c r="U374" s="405"/>
      <c r="V374" s="405"/>
      <c r="W374" s="405"/>
    </row>
    <row r="375" spans="1:23" ht="45" customHeight="1" x14ac:dyDescent="0.25">
      <c r="A375" s="382" t="s">
        <v>1327</v>
      </c>
      <c r="B375" s="382" t="s">
        <v>1328</v>
      </c>
      <c r="C375" s="602"/>
      <c r="D375" s="711">
        <v>100781</v>
      </c>
      <c r="E375" s="631">
        <v>65</v>
      </c>
      <c r="F375" s="408" t="s">
        <v>604</v>
      </c>
      <c r="G375" s="401">
        <v>45713</v>
      </c>
      <c r="H375" s="385" t="s">
        <v>590</v>
      </c>
      <c r="I375" s="386" t="s">
        <v>1329</v>
      </c>
      <c r="J375" s="573" t="s">
        <v>601</v>
      </c>
      <c r="K375" s="449" t="s">
        <v>146</v>
      </c>
      <c r="L375" s="462" t="s">
        <v>4</v>
      </c>
      <c r="M375" s="405" t="s">
        <v>443</v>
      </c>
      <c r="N375" s="405" t="s">
        <v>443</v>
      </c>
      <c r="O375" s="405" t="s">
        <v>443</v>
      </c>
      <c r="P375" s="405"/>
      <c r="Q375" s="405"/>
      <c r="R375" s="405"/>
      <c r="S375" s="405"/>
      <c r="T375" s="462"/>
      <c r="U375" s="405"/>
      <c r="V375" s="405"/>
      <c r="W375" s="405"/>
    </row>
    <row r="376" spans="1:23" ht="45" customHeight="1" x14ac:dyDescent="0.25">
      <c r="A376" s="382" t="s">
        <v>1330</v>
      </c>
      <c r="B376" s="382" t="s">
        <v>152</v>
      </c>
      <c r="C376" s="636" t="s">
        <v>3373</v>
      </c>
      <c r="D376" s="711">
        <v>100544</v>
      </c>
      <c r="E376" s="631">
        <v>55</v>
      </c>
      <c r="F376" s="408" t="s">
        <v>604</v>
      </c>
      <c r="G376" s="384"/>
      <c r="H376" s="385" t="s">
        <v>590</v>
      </c>
      <c r="I376" s="386" t="s">
        <v>517</v>
      </c>
      <c r="J376" s="573" t="s">
        <v>764</v>
      </c>
      <c r="K376" s="524" t="s">
        <v>53</v>
      </c>
      <c r="L376" s="405" t="s">
        <v>443</v>
      </c>
      <c r="M376" s="405" t="s">
        <v>443</v>
      </c>
      <c r="N376" s="405" t="s">
        <v>4</v>
      </c>
      <c r="O376" s="405" t="s">
        <v>443</v>
      </c>
      <c r="P376" s="405"/>
      <c r="Q376" s="405"/>
      <c r="R376" s="405"/>
      <c r="S376" s="405"/>
      <c r="T376" s="462"/>
      <c r="U376" s="405"/>
      <c r="V376" s="405"/>
      <c r="W376" s="405"/>
    </row>
    <row r="377" spans="1:23" ht="45" customHeight="1" x14ac:dyDescent="0.25">
      <c r="A377" s="382" t="s">
        <v>1331</v>
      </c>
      <c r="B377" s="382" t="s">
        <v>989</v>
      </c>
      <c r="C377" s="408" t="s">
        <v>1332</v>
      </c>
      <c r="D377" s="711" t="s">
        <v>690</v>
      </c>
      <c r="E377" s="631">
        <v>275</v>
      </c>
      <c r="F377" s="408" t="s">
        <v>731</v>
      </c>
      <c r="G377" s="471">
        <v>44217</v>
      </c>
      <c r="H377" s="385" t="s">
        <v>590</v>
      </c>
      <c r="I377" s="386" t="s">
        <v>921</v>
      </c>
      <c r="J377" s="573" t="s">
        <v>991</v>
      </c>
      <c r="K377" s="449" t="s">
        <v>69</v>
      </c>
      <c r="L377" s="405" t="s">
        <v>443</v>
      </c>
      <c r="M377" s="405" t="s">
        <v>443</v>
      </c>
      <c r="N377" s="405" t="s">
        <v>443</v>
      </c>
      <c r="O377" s="405" t="s">
        <v>443</v>
      </c>
      <c r="P377" s="405"/>
      <c r="Q377" s="405"/>
      <c r="R377" s="405"/>
      <c r="S377" s="405"/>
      <c r="T377" s="462"/>
      <c r="U377" s="405"/>
      <c r="V377" s="405"/>
      <c r="W377" s="405"/>
    </row>
    <row r="378" spans="1:23" ht="45" customHeight="1" x14ac:dyDescent="0.25">
      <c r="A378" s="382" t="s">
        <v>1333</v>
      </c>
      <c r="B378" s="382" t="s">
        <v>1328</v>
      </c>
      <c r="C378" s="602"/>
      <c r="D378" s="711">
        <v>100840</v>
      </c>
      <c r="E378" s="631">
        <v>65</v>
      </c>
      <c r="F378" s="408" t="s">
        <v>604</v>
      </c>
      <c r="G378" s="401" t="s">
        <v>635</v>
      </c>
      <c r="H378" s="385" t="s">
        <v>590</v>
      </c>
      <c r="I378" s="386" t="s">
        <v>1334</v>
      </c>
      <c r="J378" s="573" t="s">
        <v>601</v>
      </c>
      <c r="K378" s="606" t="s">
        <v>614</v>
      </c>
      <c r="L378" s="405" t="s">
        <v>443</v>
      </c>
      <c r="M378" s="462" t="s">
        <v>4</v>
      </c>
      <c r="N378" s="405" t="s">
        <v>443</v>
      </c>
      <c r="O378" s="405" t="s">
        <v>443</v>
      </c>
      <c r="P378" s="405"/>
      <c r="Q378" s="405"/>
      <c r="R378" s="405"/>
      <c r="S378" s="405"/>
      <c r="T378" s="462"/>
      <c r="U378" s="405"/>
      <c r="V378" s="749"/>
      <c r="W378" s="749"/>
    </row>
    <row r="379" spans="1:23" ht="45" customHeight="1" x14ac:dyDescent="0.25">
      <c r="A379" s="382" t="s">
        <v>1335</v>
      </c>
      <c r="B379" s="382" t="s">
        <v>1328</v>
      </c>
      <c r="C379" s="602"/>
      <c r="D379" s="711">
        <v>100869</v>
      </c>
      <c r="E379" s="631">
        <v>65</v>
      </c>
      <c r="F379" s="408" t="s">
        <v>604</v>
      </c>
      <c r="G379" s="401" t="s">
        <v>635</v>
      </c>
      <c r="H379" s="385" t="s">
        <v>590</v>
      </c>
      <c r="I379" s="386" t="s">
        <v>1336</v>
      </c>
      <c r="J379" s="573" t="s">
        <v>601</v>
      </c>
      <c r="K379" s="449" t="s">
        <v>25</v>
      </c>
      <c r="L379" s="405" t="s">
        <v>443</v>
      </c>
      <c r="M379" s="405" t="s">
        <v>443</v>
      </c>
      <c r="N379" s="405" t="s">
        <v>443</v>
      </c>
      <c r="O379" s="405" t="s">
        <v>443</v>
      </c>
      <c r="P379" s="462" t="s">
        <v>4</v>
      </c>
      <c r="Q379" s="405"/>
      <c r="R379" s="405"/>
      <c r="S379" s="405"/>
      <c r="T379" s="462"/>
      <c r="U379" s="405"/>
      <c r="V379" s="749"/>
      <c r="W379" s="749"/>
    </row>
    <row r="380" spans="1:23" ht="45" customHeight="1" x14ac:dyDescent="0.25">
      <c r="A380" s="382" t="s">
        <v>1337</v>
      </c>
      <c r="B380" s="382" t="s">
        <v>638</v>
      </c>
      <c r="C380" s="408"/>
      <c r="D380" s="711">
        <v>100438</v>
      </c>
      <c r="E380" s="631">
        <v>55</v>
      </c>
      <c r="F380" s="408" t="s">
        <v>604</v>
      </c>
      <c r="G380" s="445"/>
      <c r="H380" s="385" t="s">
        <v>590</v>
      </c>
      <c r="I380" s="386" t="s">
        <v>382</v>
      </c>
      <c r="J380" s="609" t="s">
        <v>1237</v>
      </c>
      <c r="K380" s="606" t="s">
        <v>146</v>
      </c>
      <c r="L380" s="405" t="s">
        <v>4</v>
      </c>
      <c r="M380" s="405" t="s">
        <v>443</v>
      </c>
      <c r="N380" s="405" t="s">
        <v>443</v>
      </c>
      <c r="O380" s="405" t="s">
        <v>443</v>
      </c>
      <c r="P380" s="405"/>
      <c r="Q380" s="405"/>
      <c r="R380" s="405"/>
      <c r="S380" s="405"/>
      <c r="T380" s="462"/>
      <c r="U380" s="462"/>
      <c r="V380" s="405"/>
      <c r="W380" s="405"/>
    </row>
    <row r="381" spans="1:23" ht="45" customHeight="1" x14ac:dyDescent="0.25">
      <c r="A381" s="382" t="s">
        <v>1338</v>
      </c>
      <c r="B381" s="382" t="s">
        <v>60</v>
      </c>
      <c r="C381" s="408"/>
      <c r="D381" s="711">
        <v>100812</v>
      </c>
      <c r="E381" s="631">
        <v>70</v>
      </c>
      <c r="F381" s="408" t="s">
        <v>604</v>
      </c>
      <c r="G381" s="446">
        <v>45047</v>
      </c>
      <c r="H381" s="385" t="s">
        <v>590</v>
      </c>
      <c r="I381" s="386" t="s">
        <v>1339</v>
      </c>
      <c r="J381" s="573" t="s">
        <v>717</v>
      </c>
      <c r="K381" s="449" t="s">
        <v>610</v>
      </c>
      <c r="L381" s="405" t="s">
        <v>443</v>
      </c>
      <c r="M381" s="405" t="s">
        <v>443</v>
      </c>
      <c r="N381" s="405" t="s">
        <v>443</v>
      </c>
      <c r="O381" s="405" t="s">
        <v>443</v>
      </c>
      <c r="P381" s="405"/>
      <c r="Q381" s="405"/>
      <c r="R381" s="405"/>
      <c r="S381" s="405"/>
      <c r="T381" s="462"/>
      <c r="U381" s="405"/>
      <c r="V381" s="405"/>
      <c r="W381" s="405"/>
    </row>
    <row r="382" spans="1:23" ht="45" customHeight="1" x14ac:dyDescent="0.25">
      <c r="A382" s="382" t="s">
        <v>1340</v>
      </c>
      <c r="B382" s="382" t="s">
        <v>800</v>
      </c>
      <c r="C382" s="602"/>
      <c r="D382" s="711">
        <v>100108</v>
      </c>
      <c r="E382" s="631">
        <v>50</v>
      </c>
      <c r="F382" s="408" t="s">
        <v>604</v>
      </c>
      <c r="G382" s="401">
        <v>44949</v>
      </c>
      <c r="H382" s="385" t="s">
        <v>590</v>
      </c>
      <c r="I382" s="386">
        <v>121</v>
      </c>
      <c r="J382" s="573" t="s">
        <v>621</v>
      </c>
      <c r="K382" s="449" t="s">
        <v>622</v>
      </c>
      <c r="L382" s="405" t="s">
        <v>443</v>
      </c>
      <c r="M382" s="405" t="s">
        <v>443</v>
      </c>
      <c r="N382" s="405" t="s">
        <v>443</v>
      </c>
      <c r="O382" s="405" t="s">
        <v>443</v>
      </c>
      <c r="P382" s="405"/>
      <c r="Q382" s="405"/>
      <c r="R382" s="405"/>
      <c r="S382" s="405"/>
      <c r="T382" s="462"/>
      <c r="U382" s="405"/>
      <c r="V382" s="405"/>
      <c r="W382" s="405"/>
    </row>
    <row r="383" spans="1:23" ht="45" customHeight="1" x14ac:dyDescent="0.25">
      <c r="A383" s="382" t="s">
        <v>1341</v>
      </c>
      <c r="B383" s="382" t="s">
        <v>99</v>
      </c>
      <c r="C383" s="602"/>
      <c r="D383" s="711">
        <v>100236</v>
      </c>
      <c r="E383" s="631">
        <v>65</v>
      </c>
      <c r="F383" s="408" t="s">
        <v>604</v>
      </c>
      <c r="G383" s="401">
        <v>45559</v>
      </c>
      <c r="H383" s="385" t="s">
        <v>590</v>
      </c>
      <c r="I383" s="386" t="s">
        <v>1342</v>
      </c>
      <c r="J383" s="573" t="s">
        <v>764</v>
      </c>
      <c r="K383" s="449" t="s">
        <v>622</v>
      </c>
      <c r="L383" s="405" t="s">
        <v>443</v>
      </c>
      <c r="M383" s="405" t="s">
        <v>443</v>
      </c>
      <c r="N383" s="405" t="s">
        <v>443</v>
      </c>
      <c r="O383" s="405" t="s">
        <v>443</v>
      </c>
      <c r="P383" s="405"/>
      <c r="Q383" s="405"/>
      <c r="R383" s="405"/>
      <c r="S383" s="405"/>
      <c r="T383" s="462"/>
      <c r="U383" s="405"/>
      <c r="V383" s="405"/>
      <c r="W383" s="405"/>
    </row>
    <row r="384" spans="1:23" ht="45" customHeight="1" x14ac:dyDescent="0.25">
      <c r="A384" s="382" t="s">
        <v>1343</v>
      </c>
      <c r="B384" s="382" t="s">
        <v>212</v>
      </c>
      <c r="C384" s="615"/>
      <c r="D384" s="711">
        <v>100818</v>
      </c>
      <c r="E384" s="631">
        <v>55</v>
      </c>
      <c r="F384" s="408" t="s">
        <v>589</v>
      </c>
      <c r="G384" s="401"/>
      <c r="H384" s="385" t="s">
        <v>590</v>
      </c>
      <c r="I384" s="386">
        <v>438</v>
      </c>
      <c r="J384" s="573" t="s">
        <v>601</v>
      </c>
      <c r="K384" s="449" t="s">
        <v>635</v>
      </c>
      <c r="L384" s="405" t="s">
        <v>443</v>
      </c>
      <c r="M384" s="405" t="s">
        <v>4</v>
      </c>
      <c r="N384" s="405" t="s">
        <v>443</v>
      </c>
      <c r="O384" s="405" t="s">
        <v>443</v>
      </c>
      <c r="P384" s="405"/>
      <c r="Q384" s="405"/>
      <c r="R384" s="405"/>
      <c r="S384" s="405"/>
      <c r="T384" s="462"/>
      <c r="U384" s="462"/>
      <c r="V384" s="405"/>
      <c r="W384" s="405"/>
    </row>
    <row r="385" spans="1:23" ht="42" customHeight="1" x14ac:dyDescent="0.25">
      <c r="A385" s="382" t="s">
        <v>1344</v>
      </c>
      <c r="B385" s="382" t="s">
        <v>99</v>
      </c>
      <c r="C385" s="602"/>
      <c r="D385" s="711">
        <v>100236</v>
      </c>
      <c r="E385" s="631">
        <v>65</v>
      </c>
      <c r="F385" s="408" t="s">
        <v>604</v>
      </c>
      <c r="G385" s="401">
        <v>45559</v>
      </c>
      <c r="H385" s="385" t="s">
        <v>590</v>
      </c>
      <c r="I385" s="386" t="s">
        <v>1342</v>
      </c>
      <c r="J385" s="573" t="s">
        <v>764</v>
      </c>
      <c r="K385" s="449" t="s">
        <v>622</v>
      </c>
      <c r="L385" s="405" t="s">
        <v>443</v>
      </c>
      <c r="M385" s="405" t="s">
        <v>443</v>
      </c>
      <c r="N385" s="405" t="s">
        <v>443</v>
      </c>
      <c r="O385" s="405" t="s">
        <v>443</v>
      </c>
      <c r="P385" s="405"/>
      <c r="Q385" s="405"/>
      <c r="R385" s="405"/>
      <c r="S385" s="405"/>
      <c r="T385" s="462"/>
      <c r="U385" s="405"/>
      <c r="V385" s="405"/>
      <c r="W385" s="405"/>
    </row>
    <row r="386" spans="1:23" ht="45" customHeight="1" x14ac:dyDescent="0.25">
      <c r="A386" s="382" t="s">
        <v>3347</v>
      </c>
      <c r="B386" s="382" t="s">
        <v>3249</v>
      </c>
      <c r="C386" s="408"/>
      <c r="D386" s="711">
        <v>100427</v>
      </c>
      <c r="E386" s="631">
        <v>75</v>
      </c>
      <c r="F386" s="408" t="s">
        <v>604</v>
      </c>
      <c r="G386" s="401">
        <v>46168</v>
      </c>
      <c r="H386" s="385" t="s">
        <v>590</v>
      </c>
      <c r="I386" s="386" t="s">
        <v>3371</v>
      </c>
      <c r="J386" s="573" t="s">
        <v>634</v>
      </c>
      <c r="K386" s="573" t="s">
        <v>690</v>
      </c>
      <c r="L386" s="405" t="s">
        <v>690</v>
      </c>
      <c r="M386" s="405" t="s">
        <v>690</v>
      </c>
      <c r="N386" s="405" t="s">
        <v>690</v>
      </c>
      <c r="O386" s="405" t="s">
        <v>690</v>
      </c>
      <c r="P386" s="405"/>
      <c r="Q386" s="405" t="s">
        <v>4</v>
      </c>
      <c r="R386" s="405"/>
      <c r="S386" s="405"/>
      <c r="T386" s="405"/>
      <c r="U386" s="405"/>
      <c r="V386" s="405"/>
      <c r="W386" s="405"/>
    </row>
    <row r="387" spans="1:23" ht="45" customHeight="1" x14ac:dyDescent="0.25">
      <c r="A387" s="382" t="s">
        <v>1345</v>
      </c>
      <c r="B387" s="382" t="s">
        <v>818</v>
      </c>
      <c r="C387" s="409" t="s">
        <v>1291</v>
      </c>
      <c r="D387" s="711">
        <v>100680</v>
      </c>
      <c r="E387" s="631">
        <v>65</v>
      </c>
      <c r="F387" s="408" t="s">
        <v>604</v>
      </c>
      <c r="G387" s="401">
        <v>45283</v>
      </c>
      <c r="H387" s="385" t="s">
        <v>590</v>
      </c>
      <c r="I387" s="386" t="s">
        <v>1292</v>
      </c>
      <c r="J387" s="573" t="s">
        <v>764</v>
      </c>
      <c r="K387" s="449" t="s">
        <v>53</v>
      </c>
      <c r="L387" s="405" t="s">
        <v>443</v>
      </c>
      <c r="M387" s="405" t="s">
        <v>443</v>
      </c>
      <c r="N387" s="405" t="s">
        <v>443</v>
      </c>
      <c r="O387" s="405" t="s">
        <v>443</v>
      </c>
      <c r="P387" s="405"/>
      <c r="Q387" s="405"/>
      <c r="R387" s="405"/>
      <c r="S387" s="405"/>
      <c r="T387" s="462"/>
      <c r="U387" s="405"/>
      <c r="V387" s="405"/>
      <c r="W387" s="405"/>
    </row>
    <row r="388" spans="1:23" ht="45" customHeight="1" x14ac:dyDescent="0.25">
      <c r="A388" s="382" t="s">
        <v>1346</v>
      </c>
      <c r="B388" s="382" t="s">
        <v>951</v>
      </c>
      <c r="C388" s="602"/>
      <c r="D388" s="711">
        <v>100874</v>
      </c>
      <c r="E388" s="631">
        <v>50</v>
      </c>
      <c r="F388" s="408" t="s">
        <v>589</v>
      </c>
      <c r="G388" s="401">
        <v>44949</v>
      </c>
      <c r="H388" s="385" t="s">
        <v>590</v>
      </c>
      <c r="I388" s="386">
        <v>437</v>
      </c>
      <c r="J388" s="573" t="s">
        <v>601</v>
      </c>
      <c r="K388" s="449" t="s">
        <v>614</v>
      </c>
      <c r="L388" s="405" t="s">
        <v>443</v>
      </c>
      <c r="M388" s="405" t="s">
        <v>443</v>
      </c>
      <c r="N388" s="405" t="s">
        <v>4</v>
      </c>
      <c r="O388" s="405" t="s">
        <v>443</v>
      </c>
      <c r="P388" s="405"/>
      <c r="Q388" s="405"/>
      <c r="R388" s="405"/>
      <c r="S388" s="405"/>
      <c r="T388" s="462"/>
      <c r="U388" s="405"/>
      <c r="V388" s="405"/>
      <c r="W388" s="405"/>
    </row>
    <row r="389" spans="1:23" ht="45" customHeight="1" x14ac:dyDescent="0.25">
      <c r="A389" s="382" t="s">
        <v>3110</v>
      </c>
      <c r="B389" s="382" t="s">
        <v>3117</v>
      </c>
      <c r="C389" s="602"/>
      <c r="D389" s="711">
        <v>100988</v>
      </c>
      <c r="E389" s="631">
        <v>75</v>
      </c>
      <c r="F389" s="408" t="s">
        <v>604</v>
      </c>
      <c r="G389" s="401">
        <v>46079</v>
      </c>
      <c r="H389" s="385" t="s">
        <v>590</v>
      </c>
      <c r="I389" s="386" t="s">
        <v>3301</v>
      </c>
      <c r="J389" s="573" t="s">
        <v>987</v>
      </c>
      <c r="K389" s="449" t="s">
        <v>69</v>
      </c>
      <c r="L389" s="405" t="s">
        <v>690</v>
      </c>
      <c r="M389" s="405" t="s">
        <v>443</v>
      </c>
      <c r="N389" s="405" t="s">
        <v>443</v>
      </c>
      <c r="O389" s="405" t="s">
        <v>443</v>
      </c>
      <c r="P389" s="405"/>
      <c r="Q389" s="405"/>
      <c r="R389" s="405"/>
      <c r="S389" s="405"/>
      <c r="T389" s="405"/>
      <c r="U389" s="405"/>
      <c r="V389" s="405"/>
      <c r="W389" s="749"/>
    </row>
    <row r="390" spans="1:23" ht="45" customHeight="1" x14ac:dyDescent="0.25">
      <c r="A390" s="382" t="s">
        <v>3115</v>
      </c>
      <c r="B390" s="382" t="s">
        <v>3117</v>
      </c>
      <c r="C390" s="602"/>
      <c r="D390" s="711">
        <v>100988</v>
      </c>
      <c r="E390" s="631">
        <v>75</v>
      </c>
      <c r="F390" s="408" t="s">
        <v>604</v>
      </c>
      <c r="G390" s="401">
        <v>46079</v>
      </c>
      <c r="H390" s="385" t="s">
        <v>590</v>
      </c>
      <c r="I390" s="386" t="s">
        <v>3301</v>
      </c>
      <c r="J390" s="573" t="s">
        <v>987</v>
      </c>
      <c r="K390" s="606" t="s">
        <v>69</v>
      </c>
      <c r="L390" s="405" t="s">
        <v>690</v>
      </c>
      <c r="M390" s="405" t="s">
        <v>443</v>
      </c>
      <c r="N390" s="405" t="s">
        <v>443</v>
      </c>
      <c r="O390" s="405" t="s">
        <v>443</v>
      </c>
      <c r="P390" s="405"/>
      <c r="Q390" s="405"/>
      <c r="R390" s="405"/>
      <c r="S390" s="405"/>
      <c r="T390" s="405"/>
      <c r="U390" s="405"/>
      <c r="V390" s="405"/>
      <c r="W390" s="749"/>
    </row>
    <row r="391" spans="1:23" ht="45" customHeight="1" x14ac:dyDescent="0.25">
      <c r="A391" s="382" t="s">
        <v>1347</v>
      </c>
      <c r="B391" s="382" t="s">
        <v>1348</v>
      </c>
      <c r="C391" s="408"/>
      <c r="D391" s="711">
        <v>100831</v>
      </c>
      <c r="E391" s="631">
        <v>55</v>
      </c>
      <c r="F391" s="408" t="s">
        <v>589</v>
      </c>
      <c r="G391" s="401">
        <v>43831</v>
      </c>
      <c r="H391" s="385" t="s">
        <v>590</v>
      </c>
      <c r="I391" s="386" t="s">
        <v>1349</v>
      </c>
      <c r="J391" s="573" t="s">
        <v>987</v>
      </c>
      <c r="K391" s="449" t="s">
        <v>610</v>
      </c>
      <c r="L391" s="405" t="s">
        <v>443</v>
      </c>
      <c r="M391" s="405" t="s">
        <v>443</v>
      </c>
      <c r="N391" s="405" t="s">
        <v>443</v>
      </c>
      <c r="O391" s="405" t="s">
        <v>443</v>
      </c>
      <c r="P391" s="405"/>
      <c r="Q391" s="405"/>
      <c r="R391" s="405"/>
      <c r="S391" s="405"/>
      <c r="T391" s="462"/>
      <c r="U391" s="405"/>
      <c r="V391" s="405"/>
      <c r="W391" s="405"/>
    </row>
    <row r="392" spans="1:23" ht="45" customHeight="1" x14ac:dyDescent="0.25">
      <c r="A392" s="382" t="s">
        <v>1350</v>
      </c>
      <c r="B392" s="382" t="s">
        <v>712</v>
      </c>
      <c r="C392" s="602"/>
      <c r="D392" s="711">
        <v>100165</v>
      </c>
      <c r="E392" s="631">
        <v>65</v>
      </c>
      <c r="F392" s="408" t="s">
        <v>589</v>
      </c>
      <c r="G392" s="401">
        <v>45528</v>
      </c>
      <c r="H392" s="385" t="s">
        <v>590</v>
      </c>
      <c r="I392" s="386" t="s">
        <v>1351</v>
      </c>
      <c r="J392" s="573" t="s">
        <v>1237</v>
      </c>
      <c r="K392" s="449" t="s">
        <v>69</v>
      </c>
      <c r="L392" s="405" t="s">
        <v>443</v>
      </c>
      <c r="M392" s="405" t="s">
        <v>443</v>
      </c>
      <c r="N392" s="405" t="s">
        <v>443</v>
      </c>
      <c r="O392" s="405" t="s">
        <v>443</v>
      </c>
      <c r="P392" s="405"/>
      <c r="Q392" s="405"/>
      <c r="R392" s="405"/>
      <c r="S392" s="405"/>
      <c r="T392" s="462"/>
      <c r="U392" s="462"/>
      <c r="V392" s="405"/>
      <c r="W392" s="405"/>
    </row>
    <row r="393" spans="1:23" ht="45" customHeight="1" x14ac:dyDescent="0.25">
      <c r="A393" s="382" t="s">
        <v>1352</v>
      </c>
      <c r="B393" s="382" t="s">
        <v>662</v>
      </c>
      <c r="C393" s="408"/>
      <c r="D393" s="711">
        <v>100830</v>
      </c>
      <c r="E393" s="631">
        <v>70</v>
      </c>
      <c r="F393" s="408" t="s">
        <v>604</v>
      </c>
      <c r="G393" s="401">
        <v>45130</v>
      </c>
      <c r="H393" s="385" t="s">
        <v>590</v>
      </c>
      <c r="I393" s="386" t="s">
        <v>1353</v>
      </c>
      <c r="J393" s="573" t="s">
        <v>656</v>
      </c>
      <c r="K393" s="449" t="s">
        <v>53</v>
      </c>
      <c r="L393" s="405" t="s">
        <v>443</v>
      </c>
      <c r="M393" s="405" t="s">
        <v>443</v>
      </c>
      <c r="N393" s="405" t="s">
        <v>4</v>
      </c>
      <c r="O393" s="405" t="s">
        <v>443</v>
      </c>
      <c r="P393" s="405"/>
      <c r="Q393" s="405"/>
      <c r="R393" s="405"/>
      <c r="S393" s="405"/>
      <c r="T393" s="462"/>
      <c r="U393" s="462"/>
      <c r="V393" s="405"/>
      <c r="W393" s="405"/>
    </row>
    <row r="394" spans="1:23" ht="45" customHeight="1" x14ac:dyDescent="0.25">
      <c r="A394" s="382" t="s">
        <v>3114</v>
      </c>
      <c r="B394" s="382" t="s">
        <v>3117</v>
      </c>
      <c r="C394" s="602"/>
      <c r="D394" s="711">
        <v>100127</v>
      </c>
      <c r="E394" s="631">
        <v>75</v>
      </c>
      <c r="F394" s="408" t="s">
        <v>604</v>
      </c>
      <c r="G394" s="401">
        <v>46048</v>
      </c>
      <c r="H394" s="385" t="s">
        <v>590</v>
      </c>
      <c r="I394" s="386" t="s">
        <v>3259</v>
      </c>
      <c r="J394" s="573" t="s">
        <v>601</v>
      </c>
      <c r="K394" s="449" t="s">
        <v>69</v>
      </c>
      <c r="L394" s="405" t="s">
        <v>443</v>
      </c>
      <c r="M394" s="405" t="s">
        <v>443</v>
      </c>
      <c r="N394" s="405" t="s">
        <v>443</v>
      </c>
      <c r="O394" s="405" t="s">
        <v>443</v>
      </c>
      <c r="P394" s="405"/>
      <c r="Q394" s="405"/>
      <c r="R394" s="405"/>
      <c r="S394" s="405"/>
      <c r="T394" s="405"/>
      <c r="U394" s="405"/>
      <c r="V394" s="405"/>
      <c r="W394" s="749"/>
    </row>
    <row r="395" spans="1:23" ht="45" customHeight="1" x14ac:dyDescent="0.25">
      <c r="A395" s="382" t="s">
        <v>1354</v>
      </c>
      <c r="B395" s="382" t="s">
        <v>662</v>
      </c>
      <c r="C395" s="524"/>
      <c r="D395" s="711">
        <v>100644</v>
      </c>
      <c r="E395" s="631">
        <v>70</v>
      </c>
      <c r="F395" s="408" t="s">
        <v>604</v>
      </c>
      <c r="G395" s="401">
        <v>45192</v>
      </c>
      <c r="H395" s="385" t="s">
        <v>590</v>
      </c>
      <c r="I395" s="386" t="s">
        <v>1355</v>
      </c>
      <c r="J395" s="573" t="s">
        <v>1237</v>
      </c>
      <c r="K395" s="449" t="s">
        <v>100</v>
      </c>
      <c r="L395" s="405" t="s">
        <v>443</v>
      </c>
      <c r="M395" s="405" t="s">
        <v>443</v>
      </c>
      <c r="N395" s="405" t="s">
        <v>443</v>
      </c>
      <c r="O395" s="405" t="s">
        <v>443</v>
      </c>
      <c r="P395" s="405"/>
      <c r="Q395" s="405"/>
      <c r="R395" s="405"/>
      <c r="S395" s="405"/>
      <c r="T395" s="462"/>
      <c r="U395" s="462"/>
      <c r="V395" s="405"/>
      <c r="W395" s="405"/>
    </row>
    <row r="396" spans="1:23" ht="45" customHeight="1" x14ac:dyDescent="0.25">
      <c r="A396" s="382" t="s">
        <v>1356</v>
      </c>
      <c r="B396" s="382" t="s">
        <v>848</v>
      </c>
      <c r="C396" s="602"/>
      <c r="D396" s="711">
        <v>100389</v>
      </c>
      <c r="E396" s="631">
        <v>60</v>
      </c>
      <c r="F396" s="408" t="s">
        <v>589</v>
      </c>
      <c r="G396" s="401">
        <v>45589</v>
      </c>
      <c r="H396" s="385" t="s">
        <v>590</v>
      </c>
      <c r="I396" s="386" t="s">
        <v>1357</v>
      </c>
      <c r="J396" s="573" t="s">
        <v>1237</v>
      </c>
      <c r="K396" s="449" t="s">
        <v>622</v>
      </c>
      <c r="L396" s="405" t="s">
        <v>443</v>
      </c>
      <c r="M396" s="405" t="s">
        <v>443</v>
      </c>
      <c r="N396" s="405" t="s">
        <v>443</v>
      </c>
      <c r="O396" s="405" t="s">
        <v>443</v>
      </c>
      <c r="P396" s="405"/>
      <c r="Q396" s="405"/>
      <c r="R396" s="405"/>
      <c r="S396" s="405"/>
      <c r="T396" s="462"/>
      <c r="U396" s="462"/>
      <c r="V396" s="405"/>
      <c r="W396" s="405"/>
    </row>
    <row r="397" spans="1:23" ht="45" customHeight="1" x14ac:dyDescent="0.25">
      <c r="A397" s="382" t="s">
        <v>1358</v>
      </c>
      <c r="B397" s="382" t="s">
        <v>1359</v>
      </c>
      <c r="C397" s="408" t="s">
        <v>1360</v>
      </c>
      <c r="D397" s="711">
        <v>100954</v>
      </c>
      <c r="E397" s="631">
        <v>195</v>
      </c>
      <c r="F397" s="408" t="s">
        <v>604</v>
      </c>
      <c r="G397" s="401">
        <v>44521</v>
      </c>
      <c r="H397" s="411" t="s">
        <v>590</v>
      </c>
      <c r="I397" s="386" t="s">
        <v>1361</v>
      </c>
      <c r="J397" s="573" t="s">
        <v>717</v>
      </c>
      <c r="K397" s="449" t="s">
        <v>100</v>
      </c>
      <c r="L397" s="405" t="s">
        <v>443</v>
      </c>
      <c r="M397" s="405" t="s">
        <v>443</v>
      </c>
      <c r="N397" s="405" t="s">
        <v>443</v>
      </c>
      <c r="O397" s="405" t="s">
        <v>443</v>
      </c>
      <c r="P397" s="405"/>
      <c r="Q397" s="405"/>
      <c r="R397" s="405"/>
      <c r="S397" s="405"/>
      <c r="T397" s="462"/>
      <c r="U397" s="462"/>
      <c r="V397" s="405"/>
      <c r="W397" s="405"/>
    </row>
    <row r="398" spans="1:23" ht="45" customHeight="1" x14ac:dyDescent="0.25">
      <c r="A398" s="382" t="s">
        <v>1362</v>
      </c>
      <c r="B398" s="382" t="s">
        <v>119</v>
      </c>
      <c r="C398" s="602"/>
      <c r="D398" s="711">
        <v>100485</v>
      </c>
      <c r="E398" s="631">
        <v>50</v>
      </c>
      <c r="F398" s="408" t="s">
        <v>604</v>
      </c>
      <c r="G398" s="401">
        <v>44949</v>
      </c>
      <c r="H398" s="411" t="s">
        <v>590</v>
      </c>
      <c r="I398" s="386">
        <v>75</v>
      </c>
      <c r="J398" s="573" t="s">
        <v>596</v>
      </c>
      <c r="K398" s="449" t="s">
        <v>146</v>
      </c>
      <c r="L398" s="462" t="s">
        <v>4</v>
      </c>
      <c r="M398" s="405" t="s">
        <v>443</v>
      </c>
      <c r="N398" s="405" t="s">
        <v>443</v>
      </c>
      <c r="O398" s="405" t="s">
        <v>443</v>
      </c>
      <c r="P398" s="405"/>
      <c r="Q398" s="405"/>
      <c r="R398" s="405"/>
      <c r="S398" s="405"/>
      <c r="T398" s="462"/>
      <c r="U398" s="405"/>
      <c r="V398" s="405"/>
      <c r="W398" s="405"/>
    </row>
    <row r="399" spans="1:23" ht="45" customHeight="1" x14ac:dyDescent="0.25">
      <c r="A399" s="382" t="s">
        <v>1363</v>
      </c>
      <c r="B399" s="382" t="s">
        <v>140</v>
      </c>
      <c r="C399" s="408" t="s">
        <v>3311</v>
      </c>
      <c r="D399" s="711">
        <v>100892</v>
      </c>
      <c r="E399" s="631">
        <v>50</v>
      </c>
      <c r="F399" s="408" t="s">
        <v>731</v>
      </c>
      <c r="G399" s="401">
        <v>44949</v>
      </c>
      <c r="H399" s="385" t="s">
        <v>590</v>
      </c>
      <c r="I399" s="386">
        <v>333</v>
      </c>
      <c r="J399" s="573" t="s">
        <v>3308</v>
      </c>
      <c r="K399" s="449" t="s">
        <v>657</v>
      </c>
      <c r="L399" s="405" t="s">
        <v>443</v>
      </c>
      <c r="M399" s="405" t="s">
        <v>443</v>
      </c>
      <c r="N399" s="405" t="s">
        <v>443</v>
      </c>
      <c r="O399" s="405" t="s">
        <v>443</v>
      </c>
      <c r="P399" s="405"/>
      <c r="Q399" s="405"/>
      <c r="R399" s="405"/>
      <c r="S399" s="405"/>
      <c r="T399" s="462"/>
      <c r="U399" s="405"/>
      <c r="V399" s="405"/>
      <c r="W399" s="405"/>
    </row>
    <row r="400" spans="1:23" ht="45" customHeight="1" x14ac:dyDescent="0.25">
      <c r="A400" s="382" t="s">
        <v>1364</v>
      </c>
      <c r="B400" s="382" t="s">
        <v>140</v>
      </c>
      <c r="C400" s="408" t="s">
        <v>3311</v>
      </c>
      <c r="D400" s="711">
        <v>100173</v>
      </c>
      <c r="E400" s="631">
        <v>50</v>
      </c>
      <c r="F400" s="408" t="s">
        <v>731</v>
      </c>
      <c r="G400" s="401">
        <v>44949</v>
      </c>
      <c r="H400" s="385" t="s">
        <v>590</v>
      </c>
      <c r="I400" s="386">
        <v>334</v>
      </c>
      <c r="J400" s="573" t="s">
        <v>3308</v>
      </c>
      <c r="K400" s="449" t="s">
        <v>657</v>
      </c>
      <c r="L400" s="405" t="s">
        <v>443</v>
      </c>
      <c r="M400" s="405" t="s">
        <v>443</v>
      </c>
      <c r="N400" s="405" t="s">
        <v>443</v>
      </c>
      <c r="O400" s="405" t="s">
        <v>443</v>
      </c>
      <c r="P400" s="405"/>
      <c r="Q400" s="405"/>
      <c r="R400" s="405"/>
      <c r="S400" s="405"/>
      <c r="T400" s="462"/>
      <c r="U400" s="405"/>
      <c r="V400" s="405"/>
      <c r="W400" s="405"/>
    </row>
    <row r="401" spans="1:23" ht="45" customHeight="1" x14ac:dyDescent="0.25">
      <c r="A401" s="382" t="s">
        <v>1365</v>
      </c>
      <c r="B401" s="382" t="s">
        <v>662</v>
      </c>
      <c r="C401" s="409" t="s">
        <v>599</v>
      </c>
      <c r="D401" s="711">
        <v>100366</v>
      </c>
      <c r="E401" s="631">
        <v>65</v>
      </c>
      <c r="F401" s="408" t="s">
        <v>604</v>
      </c>
      <c r="G401" s="401">
        <v>44949</v>
      </c>
      <c r="H401" s="385" t="s">
        <v>590</v>
      </c>
      <c r="I401" s="386" t="s">
        <v>1366</v>
      </c>
      <c r="J401" s="573" t="s">
        <v>656</v>
      </c>
      <c r="K401" s="449" t="s">
        <v>50</v>
      </c>
      <c r="L401" s="405" t="s">
        <v>443</v>
      </c>
      <c r="M401" s="405" t="s">
        <v>443</v>
      </c>
      <c r="N401" s="405" t="s">
        <v>35</v>
      </c>
      <c r="O401" s="405" t="s">
        <v>443</v>
      </c>
      <c r="P401" s="405"/>
      <c r="Q401" s="405"/>
      <c r="R401" s="405"/>
      <c r="S401" s="405"/>
      <c r="T401" s="462"/>
      <c r="U401" s="462"/>
      <c r="V401" s="405"/>
      <c r="W401" s="405"/>
    </row>
    <row r="402" spans="1:23" ht="45" customHeight="1" x14ac:dyDescent="0.25">
      <c r="A402" s="382" t="s">
        <v>1367</v>
      </c>
      <c r="B402" s="382" t="s">
        <v>662</v>
      </c>
      <c r="C402" s="409" t="s">
        <v>599</v>
      </c>
      <c r="D402" s="711">
        <v>100366</v>
      </c>
      <c r="E402" s="631">
        <v>65</v>
      </c>
      <c r="F402" s="408" t="s">
        <v>604</v>
      </c>
      <c r="G402" s="401">
        <v>44949</v>
      </c>
      <c r="H402" s="385" t="s">
        <v>590</v>
      </c>
      <c r="I402" s="386" t="s">
        <v>1366</v>
      </c>
      <c r="J402" s="573" t="s">
        <v>656</v>
      </c>
      <c r="K402" s="449" t="s">
        <v>50</v>
      </c>
      <c r="L402" s="405" t="s">
        <v>443</v>
      </c>
      <c r="M402" s="405" t="s">
        <v>443</v>
      </c>
      <c r="N402" s="405" t="s">
        <v>35</v>
      </c>
      <c r="O402" s="405" t="s">
        <v>443</v>
      </c>
      <c r="P402" s="405"/>
      <c r="Q402" s="405"/>
      <c r="R402" s="405"/>
      <c r="S402" s="405"/>
      <c r="T402" s="462"/>
      <c r="U402" s="462"/>
      <c r="V402" s="405"/>
      <c r="W402" s="405"/>
    </row>
    <row r="403" spans="1:23" ht="45" customHeight="1" x14ac:dyDescent="0.25">
      <c r="A403" s="382" t="s">
        <v>1368</v>
      </c>
      <c r="B403" s="382" t="s">
        <v>729</v>
      </c>
      <c r="C403" s="524" t="s">
        <v>984</v>
      </c>
      <c r="D403" s="711">
        <v>100786</v>
      </c>
      <c r="E403" s="631">
        <v>55</v>
      </c>
      <c r="F403" s="408" t="s">
        <v>589</v>
      </c>
      <c r="G403" s="401">
        <v>44949</v>
      </c>
      <c r="H403" s="385" t="s">
        <v>590</v>
      </c>
      <c r="I403" s="386">
        <v>352</v>
      </c>
      <c r="J403" s="609" t="s">
        <v>1237</v>
      </c>
      <c r="K403" s="449" t="s">
        <v>25</v>
      </c>
      <c r="L403" s="405" t="s">
        <v>443</v>
      </c>
      <c r="M403" s="405" t="s">
        <v>443</v>
      </c>
      <c r="N403" s="405" t="s">
        <v>443</v>
      </c>
      <c r="O403" s="405" t="s">
        <v>443</v>
      </c>
      <c r="P403" s="405" t="s">
        <v>4</v>
      </c>
      <c r="Q403" s="405"/>
      <c r="R403" s="405"/>
      <c r="S403" s="405"/>
      <c r="T403" s="462"/>
      <c r="U403" s="462"/>
      <c r="V403" s="405"/>
      <c r="W403" s="405"/>
    </row>
    <row r="404" spans="1:23" ht="45" customHeight="1" x14ac:dyDescent="0.25">
      <c r="A404" s="382" t="s">
        <v>1369</v>
      </c>
      <c r="B404" s="382" t="s">
        <v>60</v>
      </c>
      <c r="C404" s="409" t="s">
        <v>1176</v>
      </c>
      <c r="D404" s="711">
        <v>100847</v>
      </c>
      <c r="E404" s="631">
        <v>55</v>
      </c>
      <c r="F404" s="408" t="s">
        <v>604</v>
      </c>
      <c r="G404" s="384"/>
      <c r="H404" s="385" t="s">
        <v>590</v>
      </c>
      <c r="I404" s="386" t="s">
        <v>1370</v>
      </c>
      <c r="J404" s="609" t="s">
        <v>1237</v>
      </c>
      <c r="K404" s="449" t="s">
        <v>622</v>
      </c>
      <c r="L404" s="405" t="s">
        <v>443</v>
      </c>
      <c r="M404" s="405" t="s">
        <v>443</v>
      </c>
      <c r="N404" s="405" t="s">
        <v>443</v>
      </c>
      <c r="O404" s="405" t="s">
        <v>443</v>
      </c>
      <c r="P404" s="405"/>
      <c r="Q404" s="405"/>
      <c r="R404" s="405"/>
      <c r="S404" s="405"/>
      <c r="T404" s="462"/>
      <c r="U404" s="462"/>
      <c r="V404" s="405"/>
      <c r="W404" s="405"/>
    </row>
    <row r="405" spans="1:23" ht="45" customHeight="1" x14ac:dyDescent="0.25">
      <c r="A405" s="382" t="s">
        <v>1371</v>
      </c>
      <c r="B405" s="382" t="s">
        <v>662</v>
      </c>
      <c r="C405" s="408" t="s">
        <v>3311</v>
      </c>
      <c r="D405" s="711">
        <v>100524</v>
      </c>
      <c r="E405" s="631">
        <v>65</v>
      </c>
      <c r="F405" s="408" t="s">
        <v>1372</v>
      </c>
      <c r="G405" s="401">
        <v>45474</v>
      </c>
      <c r="H405" s="385" t="s">
        <v>590</v>
      </c>
      <c r="I405" s="386" t="s">
        <v>1373</v>
      </c>
      <c r="J405" s="573" t="s">
        <v>3308</v>
      </c>
      <c r="K405" s="449" t="s">
        <v>20</v>
      </c>
      <c r="L405" s="405" t="s">
        <v>443</v>
      </c>
      <c r="M405" s="405" t="s">
        <v>443</v>
      </c>
      <c r="N405" s="405" t="s">
        <v>443</v>
      </c>
      <c r="O405" s="405" t="s">
        <v>443</v>
      </c>
      <c r="P405" s="405"/>
      <c r="Q405" s="405"/>
      <c r="R405" s="405"/>
      <c r="S405" s="405"/>
      <c r="T405" s="462"/>
      <c r="U405" s="405"/>
      <c r="V405" s="405"/>
      <c r="W405" s="405"/>
    </row>
    <row r="406" spans="1:23" ht="45" customHeight="1" x14ac:dyDescent="0.25">
      <c r="A406" s="382" t="s">
        <v>1374</v>
      </c>
      <c r="B406" s="382" t="s">
        <v>974</v>
      </c>
      <c r="C406" s="602"/>
      <c r="D406" s="711">
        <v>100893</v>
      </c>
      <c r="E406" s="631">
        <v>50</v>
      </c>
      <c r="F406" s="408" t="s">
        <v>604</v>
      </c>
      <c r="G406" s="401">
        <v>44949</v>
      </c>
      <c r="H406" s="385" t="s">
        <v>590</v>
      </c>
      <c r="I406" s="386">
        <v>67</v>
      </c>
      <c r="J406" s="573" t="s">
        <v>656</v>
      </c>
      <c r="K406" s="449" t="s">
        <v>100</v>
      </c>
      <c r="L406" s="405" t="s">
        <v>443</v>
      </c>
      <c r="M406" s="405" t="s">
        <v>443</v>
      </c>
      <c r="N406" s="405" t="s">
        <v>35</v>
      </c>
      <c r="O406" s="405" t="s">
        <v>443</v>
      </c>
      <c r="P406" s="405"/>
      <c r="Q406" s="405"/>
      <c r="R406" s="405"/>
      <c r="S406" s="405"/>
      <c r="T406" s="462"/>
      <c r="U406" s="405"/>
      <c r="V406" s="405"/>
      <c r="W406" s="405"/>
    </row>
    <row r="407" spans="1:23" ht="45" customHeight="1" x14ac:dyDescent="0.25">
      <c r="A407" s="382" t="s">
        <v>1375</v>
      </c>
      <c r="B407" s="382" t="s">
        <v>140</v>
      </c>
      <c r="C407" s="408" t="s">
        <v>3312</v>
      </c>
      <c r="D407" s="711">
        <v>100693</v>
      </c>
      <c r="E407" s="631">
        <v>55</v>
      </c>
      <c r="F407" s="408" t="s">
        <v>731</v>
      </c>
      <c r="G407" s="401">
        <v>45650</v>
      </c>
      <c r="H407" s="385" t="s">
        <v>590</v>
      </c>
      <c r="I407" s="386" t="s">
        <v>1377</v>
      </c>
      <c r="J407" s="573" t="s">
        <v>3308</v>
      </c>
      <c r="K407" s="449" t="s">
        <v>100</v>
      </c>
      <c r="L407" s="405" t="s">
        <v>443</v>
      </c>
      <c r="M407" s="405" t="s">
        <v>443</v>
      </c>
      <c r="N407" s="405" t="s">
        <v>443</v>
      </c>
      <c r="O407" s="405" t="s">
        <v>443</v>
      </c>
      <c r="P407" s="405"/>
      <c r="Q407" s="405"/>
      <c r="R407" s="405"/>
      <c r="S407" s="405"/>
      <c r="T407" s="462"/>
      <c r="U407" s="405"/>
      <c r="V407" s="749"/>
      <c r="W407" s="749"/>
    </row>
    <row r="408" spans="1:23" ht="45" customHeight="1" x14ac:dyDescent="0.25">
      <c r="A408" s="382" t="s">
        <v>1378</v>
      </c>
      <c r="B408" s="382" t="s">
        <v>1379</v>
      </c>
      <c r="C408" s="408" t="s">
        <v>3136</v>
      </c>
      <c r="D408" s="711">
        <v>100105</v>
      </c>
      <c r="E408" s="631">
        <v>65</v>
      </c>
      <c r="F408" s="408" t="s">
        <v>731</v>
      </c>
      <c r="G408" s="401">
        <v>45467</v>
      </c>
      <c r="H408" s="532" t="s">
        <v>66</v>
      </c>
      <c r="I408" s="386" t="s">
        <v>1380</v>
      </c>
      <c r="J408" s="573" t="s">
        <v>690</v>
      </c>
      <c r="K408" s="449" t="s">
        <v>25</v>
      </c>
      <c r="L408" s="405" t="s">
        <v>690</v>
      </c>
      <c r="M408" s="405" t="s">
        <v>690</v>
      </c>
      <c r="N408" s="405" t="s">
        <v>690</v>
      </c>
      <c r="O408" s="405" t="s">
        <v>690</v>
      </c>
      <c r="P408" s="405" t="s">
        <v>690</v>
      </c>
      <c r="Q408" s="405" t="s">
        <v>690</v>
      </c>
      <c r="R408" s="405" t="s">
        <v>690</v>
      </c>
      <c r="S408" s="405" t="s">
        <v>690</v>
      </c>
      <c r="T408" s="405" t="s">
        <v>690</v>
      </c>
      <c r="U408" s="405" t="s">
        <v>690</v>
      </c>
      <c r="V408" s="405" t="s">
        <v>690</v>
      </c>
      <c r="W408" s="405" t="s">
        <v>690</v>
      </c>
    </row>
    <row r="409" spans="1:23" ht="45" customHeight="1" x14ac:dyDescent="0.25">
      <c r="A409" s="382" t="s">
        <v>1378</v>
      </c>
      <c r="B409" s="382" t="s">
        <v>1379</v>
      </c>
      <c r="C409" s="408" t="s">
        <v>3136</v>
      </c>
      <c r="D409" s="711">
        <v>100105</v>
      </c>
      <c r="E409" s="631">
        <v>65</v>
      </c>
      <c r="F409" s="408" t="s">
        <v>731</v>
      </c>
      <c r="G409" s="401">
        <v>45467</v>
      </c>
      <c r="H409" s="532" t="s">
        <v>66</v>
      </c>
      <c r="I409" s="386" t="s">
        <v>1380</v>
      </c>
      <c r="J409" s="573" t="s">
        <v>690</v>
      </c>
      <c r="K409" s="606" t="s">
        <v>25</v>
      </c>
      <c r="L409" s="405" t="s">
        <v>690</v>
      </c>
      <c r="M409" s="405" t="s">
        <v>690</v>
      </c>
      <c r="N409" s="405" t="s">
        <v>690</v>
      </c>
      <c r="O409" s="405" t="s">
        <v>690</v>
      </c>
      <c r="P409" s="405" t="s">
        <v>690</v>
      </c>
      <c r="Q409" s="405" t="s">
        <v>690</v>
      </c>
      <c r="R409" s="405" t="s">
        <v>690</v>
      </c>
      <c r="S409" s="405" t="s">
        <v>690</v>
      </c>
      <c r="T409" s="405" t="s">
        <v>690</v>
      </c>
      <c r="U409" s="405" t="s">
        <v>690</v>
      </c>
      <c r="V409" s="405" t="s">
        <v>690</v>
      </c>
      <c r="W409" s="405" t="s">
        <v>690</v>
      </c>
    </row>
    <row r="410" spans="1:23" ht="45" customHeight="1" x14ac:dyDescent="0.25">
      <c r="A410" s="382" t="s">
        <v>1378</v>
      </c>
      <c r="B410" s="382" t="s">
        <v>1379</v>
      </c>
      <c r="C410" s="408" t="s">
        <v>3136</v>
      </c>
      <c r="D410" s="711">
        <v>100105</v>
      </c>
      <c r="E410" s="631">
        <v>65</v>
      </c>
      <c r="F410" s="408" t="s">
        <v>731</v>
      </c>
      <c r="G410" s="401">
        <v>45467</v>
      </c>
      <c r="H410" s="532" t="s">
        <v>66</v>
      </c>
      <c r="I410" s="386" t="s">
        <v>1380</v>
      </c>
      <c r="J410" s="573" t="s">
        <v>690</v>
      </c>
      <c r="K410" s="449" t="s">
        <v>25</v>
      </c>
      <c r="L410" s="405" t="s">
        <v>690</v>
      </c>
      <c r="M410" s="405" t="s">
        <v>690</v>
      </c>
      <c r="N410" s="405" t="s">
        <v>690</v>
      </c>
      <c r="O410" s="405" t="s">
        <v>690</v>
      </c>
      <c r="P410" s="405" t="s">
        <v>690</v>
      </c>
      <c r="Q410" s="405" t="s">
        <v>690</v>
      </c>
      <c r="R410" s="405" t="s">
        <v>690</v>
      </c>
      <c r="S410" s="405" t="s">
        <v>690</v>
      </c>
      <c r="T410" s="405" t="s">
        <v>690</v>
      </c>
      <c r="U410" s="405" t="s">
        <v>690</v>
      </c>
      <c r="V410" s="405" t="s">
        <v>690</v>
      </c>
      <c r="W410" s="405" t="s">
        <v>690</v>
      </c>
    </row>
    <row r="411" spans="1:23" ht="50.25" customHeight="1" x14ac:dyDescent="0.25">
      <c r="A411" s="382" t="s">
        <v>1378</v>
      </c>
      <c r="B411" s="382" t="s">
        <v>1379</v>
      </c>
      <c r="C411" s="408" t="s">
        <v>3136</v>
      </c>
      <c r="D411" s="711">
        <v>100105</v>
      </c>
      <c r="E411" s="631">
        <v>65</v>
      </c>
      <c r="F411" s="408" t="s">
        <v>731</v>
      </c>
      <c r="G411" s="401">
        <v>45467</v>
      </c>
      <c r="H411" s="532" t="s">
        <v>66</v>
      </c>
      <c r="I411" s="386" t="s">
        <v>1380</v>
      </c>
      <c r="J411" s="573" t="s">
        <v>690</v>
      </c>
      <c r="K411" s="449" t="s">
        <v>25</v>
      </c>
      <c r="L411" s="405" t="s">
        <v>690</v>
      </c>
      <c r="M411" s="405" t="s">
        <v>690</v>
      </c>
      <c r="N411" s="405" t="s">
        <v>690</v>
      </c>
      <c r="O411" s="405" t="s">
        <v>690</v>
      </c>
      <c r="P411" s="405" t="s">
        <v>690</v>
      </c>
      <c r="Q411" s="405" t="s">
        <v>690</v>
      </c>
      <c r="R411" s="405" t="s">
        <v>690</v>
      </c>
      <c r="S411" s="405" t="s">
        <v>690</v>
      </c>
      <c r="T411" s="405" t="s">
        <v>690</v>
      </c>
      <c r="U411" s="405" t="s">
        <v>690</v>
      </c>
      <c r="V411" s="405" t="s">
        <v>690</v>
      </c>
      <c r="W411" s="405" t="s">
        <v>690</v>
      </c>
    </row>
    <row r="412" spans="1:23" ht="43.5" customHeight="1" x14ac:dyDescent="0.25">
      <c r="A412" s="382" t="s">
        <v>3337</v>
      </c>
      <c r="B412" s="382" t="s">
        <v>1384</v>
      </c>
      <c r="C412" s="408" t="s">
        <v>3385</v>
      </c>
      <c r="D412" s="711">
        <v>100035</v>
      </c>
      <c r="E412" s="631">
        <v>50</v>
      </c>
      <c r="F412" s="408" t="s">
        <v>604</v>
      </c>
      <c r="G412" s="401">
        <v>44949</v>
      </c>
      <c r="H412" s="385" t="s">
        <v>590</v>
      </c>
      <c r="I412" s="386">
        <v>123</v>
      </c>
      <c r="J412" s="573" t="s">
        <v>621</v>
      </c>
      <c r="K412" s="607" t="s">
        <v>69</v>
      </c>
      <c r="L412" s="405" t="s">
        <v>443</v>
      </c>
      <c r="M412" s="405" t="s">
        <v>443</v>
      </c>
      <c r="N412" s="405" t="s">
        <v>443</v>
      </c>
      <c r="O412" s="420" t="s">
        <v>35</v>
      </c>
      <c r="P412" s="405"/>
      <c r="Q412" s="405"/>
      <c r="R412" s="405"/>
      <c r="S412" s="405"/>
      <c r="T412" s="462"/>
      <c r="U412" s="405"/>
      <c r="V412" s="405"/>
      <c r="W412" s="405"/>
    </row>
    <row r="413" spans="1:23" ht="45" customHeight="1" x14ac:dyDescent="0.25">
      <c r="A413" s="382" t="s">
        <v>1381</v>
      </c>
      <c r="B413" s="382" t="s">
        <v>989</v>
      </c>
      <c r="C413" s="408" t="s">
        <v>1382</v>
      </c>
      <c r="D413" s="711" t="s">
        <v>690</v>
      </c>
      <c r="E413" s="631">
        <v>275</v>
      </c>
      <c r="F413" s="408" t="s">
        <v>604</v>
      </c>
      <c r="G413" s="471">
        <v>44185</v>
      </c>
      <c r="H413" s="385" t="s">
        <v>590</v>
      </c>
      <c r="I413" s="386" t="s">
        <v>921</v>
      </c>
      <c r="J413" s="573" t="s">
        <v>991</v>
      </c>
      <c r="K413" s="449" t="s">
        <v>622</v>
      </c>
      <c r="L413" s="405" t="s">
        <v>443</v>
      </c>
      <c r="M413" s="405" t="s">
        <v>443</v>
      </c>
      <c r="N413" s="405" t="s">
        <v>443</v>
      </c>
      <c r="O413" s="405" t="s">
        <v>443</v>
      </c>
      <c r="P413" s="405"/>
      <c r="Q413" s="405"/>
      <c r="R413" s="405"/>
      <c r="S413" s="405"/>
      <c r="T413" s="462"/>
      <c r="U413" s="405"/>
      <c r="V413" s="405"/>
      <c r="W413" s="405"/>
    </row>
    <row r="414" spans="1:23" ht="42.75" customHeight="1" x14ac:dyDescent="0.25">
      <c r="A414" s="382" t="s">
        <v>1386</v>
      </c>
      <c r="B414" s="382" t="s">
        <v>598</v>
      </c>
      <c r="C414" s="409" t="s">
        <v>599</v>
      </c>
      <c r="D414" s="711">
        <v>100776</v>
      </c>
      <c r="E414" s="631">
        <v>65</v>
      </c>
      <c r="F414" s="408" t="s">
        <v>604</v>
      </c>
      <c r="G414" s="401"/>
      <c r="H414" s="385" t="s">
        <v>590</v>
      </c>
      <c r="I414" s="386">
        <v>442</v>
      </c>
      <c r="J414" s="573" t="s">
        <v>621</v>
      </c>
      <c r="K414" s="449" t="s">
        <v>635</v>
      </c>
      <c r="L414" s="405" t="s">
        <v>443</v>
      </c>
      <c r="M414" s="405" t="s">
        <v>443</v>
      </c>
      <c r="N414" s="405" t="s">
        <v>443</v>
      </c>
      <c r="O414" s="405" t="s">
        <v>443</v>
      </c>
      <c r="P414" s="405"/>
      <c r="Q414" s="405"/>
      <c r="R414" s="405"/>
      <c r="S414" s="405"/>
      <c r="T414" s="462"/>
      <c r="U414" s="405"/>
      <c r="V414" s="405"/>
      <c r="W414" s="405"/>
    </row>
    <row r="415" spans="1:23" ht="39.75" customHeight="1" x14ac:dyDescent="0.25">
      <c r="A415" s="382" t="s">
        <v>1387</v>
      </c>
      <c r="B415" s="547" t="s">
        <v>1388</v>
      </c>
      <c r="C415" s="408"/>
      <c r="D415" s="711">
        <v>100353</v>
      </c>
      <c r="E415" s="631">
        <v>60</v>
      </c>
      <c r="F415" s="408" t="s">
        <v>604</v>
      </c>
      <c r="G415" s="401">
        <v>45559</v>
      </c>
      <c r="H415" s="385" t="s">
        <v>590</v>
      </c>
      <c r="I415" s="386" t="s">
        <v>1389</v>
      </c>
      <c r="J415" s="573" t="s">
        <v>656</v>
      </c>
      <c r="K415" s="449" t="s">
        <v>69</v>
      </c>
      <c r="L415" s="405" t="s">
        <v>443</v>
      </c>
      <c r="M415" s="405" t="s">
        <v>443</v>
      </c>
      <c r="N415" s="405" t="s">
        <v>35</v>
      </c>
      <c r="O415" s="405" t="s">
        <v>443</v>
      </c>
      <c r="P415" s="405"/>
      <c r="Q415" s="405"/>
      <c r="R415" s="405"/>
      <c r="S415" s="405"/>
      <c r="T415" s="462"/>
      <c r="U415" s="462"/>
      <c r="V415" s="405"/>
      <c r="W415" s="405"/>
    </row>
    <row r="416" spans="1:23" ht="45" customHeight="1" x14ac:dyDescent="0.25">
      <c r="A416" s="382" t="s">
        <v>1390</v>
      </c>
      <c r="B416" s="382" t="s">
        <v>598</v>
      </c>
      <c r="C416" s="409" t="s">
        <v>599</v>
      </c>
      <c r="D416" s="711">
        <v>100776</v>
      </c>
      <c r="E416" s="631">
        <v>65</v>
      </c>
      <c r="F416" s="408" t="s">
        <v>604</v>
      </c>
      <c r="G416" s="401"/>
      <c r="H416" s="385" t="s">
        <v>590</v>
      </c>
      <c r="I416" s="386">
        <v>442</v>
      </c>
      <c r="J416" s="573" t="s">
        <v>621</v>
      </c>
      <c r="K416" s="449" t="s">
        <v>635</v>
      </c>
      <c r="L416" s="405" t="s">
        <v>443</v>
      </c>
      <c r="M416" s="405" t="s">
        <v>443</v>
      </c>
      <c r="N416" s="405" t="s">
        <v>443</v>
      </c>
      <c r="O416" s="405" t="s">
        <v>443</v>
      </c>
      <c r="P416" s="405"/>
      <c r="Q416" s="405"/>
      <c r="R416" s="405"/>
      <c r="S416" s="405"/>
      <c r="T416" s="462"/>
      <c r="U416" s="405"/>
      <c r="V416" s="405"/>
      <c r="W416" s="405"/>
    </row>
    <row r="417" spans="1:23" ht="45" customHeight="1" x14ac:dyDescent="0.25">
      <c r="A417" s="599" t="s">
        <v>1391</v>
      </c>
      <c r="B417" s="408" t="s">
        <v>712</v>
      </c>
      <c r="C417" s="599"/>
      <c r="D417" s="711" t="s">
        <v>690</v>
      </c>
      <c r="E417" s="632">
        <v>65</v>
      </c>
      <c r="F417" s="408" t="s">
        <v>604</v>
      </c>
      <c r="G417" s="434">
        <v>45528</v>
      </c>
      <c r="H417" s="532" t="s">
        <v>66</v>
      </c>
      <c r="I417" s="441" t="s">
        <v>1392</v>
      </c>
      <c r="J417" s="573" t="s">
        <v>690</v>
      </c>
      <c r="K417" s="449"/>
      <c r="L417" s="379" t="s">
        <v>690</v>
      </c>
      <c r="M417" s="379" t="s">
        <v>690</v>
      </c>
      <c r="N417" s="379" t="s">
        <v>690</v>
      </c>
      <c r="O417" s="379" t="s">
        <v>690</v>
      </c>
      <c r="P417" s="379" t="s">
        <v>690</v>
      </c>
      <c r="Q417" s="379" t="s">
        <v>690</v>
      </c>
      <c r="R417" s="379" t="s">
        <v>690</v>
      </c>
      <c r="S417" s="379" t="s">
        <v>690</v>
      </c>
      <c r="T417" s="379" t="s">
        <v>690</v>
      </c>
      <c r="U417" s="379" t="s">
        <v>690</v>
      </c>
      <c r="V417" s="379" t="s">
        <v>690</v>
      </c>
      <c r="W417" s="379" t="s">
        <v>690</v>
      </c>
    </row>
    <row r="418" spans="1:23" ht="45" customHeight="1" x14ac:dyDescent="0.25">
      <c r="A418" s="382" t="s">
        <v>1393</v>
      </c>
      <c r="B418" s="382" t="s">
        <v>99</v>
      </c>
      <c r="C418" s="409" t="s">
        <v>599</v>
      </c>
      <c r="D418" s="711">
        <v>100346</v>
      </c>
      <c r="E418" s="631">
        <v>65</v>
      </c>
      <c r="F418" s="408" t="s">
        <v>604</v>
      </c>
      <c r="G418" s="471">
        <v>43971</v>
      </c>
      <c r="H418" s="385" t="s">
        <v>590</v>
      </c>
      <c r="I418" s="386" t="s">
        <v>1394</v>
      </c>
      <c r="J418" s="573" t="s">
        <v>987</v>
      </c>
      <c r="K418" s="449" t="s">
        <v>25</v>
      </c>
      <c r="L418" s="405" t="s">
        <v>443</v>
      </c>
      <c r="M418" s="405" t="s">
        <v>443</v>
      </c>
      <c r="N418" s="405" t="s">
        <v>443</v>
      </c>
      <c r="O418" s="405" t="s">
        <v>443</v>
      </c>
      <c r="P418" s="405"/>
      <c r="Q418" s="405"/>
      <c r="R418" s="405"/>
      <c r="S418" s="405"/>
      <c r="T418" s="462"/>
      <c r="U418" s="462"/>
      <c r="V418" s="405"/>
      <c r="W418" s="405"/>
    </row>
    <row r="419" spans="1:23" ht="45" customHeight="1" x14ac:dyDescent="0.25">
      <c r="A419" s="382" t="s">
        <v>1395</v>
      </c>
      <c r="B419" s="382" t="s">
        <v>1396</v>
      </c>
      <c r="C419" s="636"/>
      <c r="D419" s="711">
        <v>100691</v>
      </c>
      <c r="E419" s="631">
        <v>65</v>
      </c>
      <c r="F419" s="408" t="s">
        <v>604</v>
      </c>
      <c r="G419" s="401">
        <v>45253</v>
      </c>
      <c r="H419" s="385" t="s">
        <v>590</v>
      </c>
      <c r="I419" s="386" t="s">
        <v>1397</v>
      </c>
      <c r="J419" s="573" t="s">
        <v>737</v>
      </c>
      <c r="K419" s="524" t="s">
        <v>50</v>
      </c>
      <c r="L419" s="405" t="s">
        <v>443</v>
      </c>
      <c r="M419" s="405" t="s">
        <v>443</v>
      </c>
      <c r="N419" s="405" t="s">
        <v>35</v>
      </c>
      <c r="O419" s="405" t="s">
        <v>443</v>
      </c>
      <c r="P419" s="405"/>
      <c r="Q419" s="405" t="s">
        <v>4</v>
      </c>
      <c r="R419" s="405"/>
      <c r="S419" s="405"/>
      <c r="T419" s="462"/>
      <c r="U419" s="405"/>
      <c r="V419" s="405"/>
      <c r="W419" s="405"/>
    </row>
    <row r="420" spans="1:23" ht="45" customHeight="1" x14ac:dyDescent="0.25">
      <c r="A420" s="382" t="s">
        <v>1398</v>
      </c>
      <c r="B420" s="382" t="s">
        <v>996</v>
      </c>
      <c r="C420" s="602"/>
      <c r="D420" s="711">
        <v>100736</v>
      </c>
      <c r="E420" s="631">
        <v>75</v>
      </c>
      <c r="F420" s="408" t="s">
        <v>604</v>
      </c>
      <c r="G420" s="401">
        <v>45894</v>
      </c>
      <c r="H420" s="385" t="s">
        <v>590</v>
      </c>
      <c r="I420" s="386" t="s">
        <v>1399</v>
      </c>
      <c r="J420" s="646" t="s">
        <v>1237</v>
      </c>
      <c r="K420" s="712" t="s">
        <v>20</v>
      </c>
      <c r="L420" s="405" t="s">
        <v>443</v>
      </c>
      <c r="M420" s="405" t="s">
        <v>443</v>
      </c>
      <c r="N420" s="405" t="s">
        <v>443</v>
      </c>
      <c r="O420" s="405" t="s">
        <v>4</v>
      </c>
      <c r="P420" s="405"/>
      <c r="Q420" s="405"/>
      <c r="R420" s="405"/>
      <c r="S420" s="405"/>
      <c r="T420" s="462"/>
      <c r="U420" s="462"/>
      <c r="V420" s="405"/>
      <c r="W420" s="749"/>
    </row>
    <row r="421" spans="1:23" ht="45" customHeight="1" x14ac:dyDescent="0.25">
      <c r="A421" s="382" t="s">
        <v>1400</v>
      </c>
      <c r="B421" s="382" t="s">
        <v>641</v>
      </c>
      <c r="C421" s="602"/>
      <c r="D421" s="711">
        <v>100252</v>
      </c>
      <c r="E421" s="631">
        <v>50</v>
      </c>
      <c r="F421" s="408" t="s">
        <v>589</v>
      </c>
      <c r="G421" s="401">
        <v>44949</v>
      </c>
      <c r="H421" s="385" t="s">
        <v>590</v>
      </c>
      <c r="I421" s="386">
        <v>172</v>
      </c>
      <c r="J421" s="573" t="s">
        <v>987</v>
      </c>
      <c r="K421" s="449" t="s">
        <v>100</v>
      </c>
      <c r="L421" s="405" t="s">
        <v>443</v>
      </c>
      <c r="M421" s="405" t="s">
        <v>443</v>
      </c>
      <c r="N421" s="405" t="s">
        <v>443</v>
      </c>
      <c r="O421" s="405" t="s">
        <v>443</v>
      </c>
      <c r="P421" s="405"/>
      <c r="Q421" s="405"/>
      <c r="R421" s="405"/>
      <c r="S421" s="405"/>
      <c r="T421" s="462"/>
      <c r="U421" s="405"/>
      <c r="V421" s="405"/>
      <c r="W421" s="405"/>
    </row>
    <row r="422" spans="1:23" ht="45" customHeight="1" x14ac:dyDescent="0.25">
      <c r="A422" s="382" t="s">
        <v>3113</v>
      </c>
      <c r="B422" s="382" t="s">
        <v>3117</v>
      </c>
      <c r="C422" s="602"/>
      <c r="D422" s="711">
        <v>100774</v>
      </c>
      <c r="E422" s="631">
        <v>75</v>
      </c>
      <c r="F422" s="408" t="s">
        <v>604</v>
      </c>
      <c r="G422" s="401">
        <v>46048</v>
      </c>
      <c r="H422" s="385" t="s">
        <v>590</v>
      </c>
      <c r="I422" s="386" t="s">
        <v>3265</v>
      </c>
      <c r="J422" s="573" t="s">
        <v>987</v>
      </c>
      <c r="K422" s="449" t="s">
        <v>69</v>
      </c>
      <c r="L422" s="405" t="s">
        <v>443</v>
      </c>
      <c r="M422" s="405" t="s">
        <v>443</v>
      </c>
      <c r="N422" s="405" t="s">
        <v>443</v>
      </c>
      <c r="O422" s="405" t="s">
        <v>443</v>
      </c>
      <c r="P422" s="405"/>
      <c r="Q422" s="405"/>
      <c r="R422" s="405"/>
      <c r="S422" s="405"/>
      <c r="T422" s="405"/>
      <c r="U422" s="405"/>
      <c r="V422" s="405"/>
      <c r="W422" s="749"/>
    </row>
    <row r="423" spans="1:23" ht="45" customHeight="1" x14ac:dyDescent="0.25">
      <c r="A423" s="382" t="s">
        <v>3250</v>
      </c>
      <c r="B423" s="382" t="s">
        <v>3249</v>
      </c>
      <c r="C423" s="602"/>
      <c r="D423" s="711">
        <v>100383</v>
      </c>
      <c r="E423" s="631">
        <v>75</v>
      </c>
      <c r="F423" s="408" t="s">
        <v>604</v>
      </c>
      <c r="G423" s="401">
        <v>46079</v>
      </c>
      <c r="H423" s="385" t="s">
        <v>590</v>
      </c>
      <c r="I423" s="386" t="s">
        <v>3326</v>
      </c>
      <c r="J423" s="573" t="s">
        <v>592</v>
      </c>
      <c r="K423" s="449" t="s">
        <v>25</v>
      </c>
      <c r="L423" s="379" t="s">
        <v>690</v>
      </c>
      <c r="M423" s="405" t="s">
        <v>443</v>
      </c>
      <c r="N423" s="405" t="s">
        <v>443</v>
      </c>
      <c r="O423" s="405" t="s">
        <v>443</v>
      </c>
      <c r="P423" s="405" t="s">
        <v>4</v>
      </c>
      <c r="Q423" s="405"/>
      <c r="R423" s="405"/>
      <c r="S423" s="405"/>
      <c r="T423" s="405"/>
      <c r="U423" s="405"/>
      <c r="V423" s="405"/>
      <c r="W423" s="749"/>
    </row>
    <row r="424" spans="1:23" ht="45" customHeight="1" x14ac:dyDescent="0.25">
      <c r="A424" s="599" t="s">
        <v>1401</v>
      </c>
      <c r="B424" s="382" t="s">
        <v>758</v>
      </c>
      <c r="C424" s="408"/>
      <c r="D424" s="711">
        <v>100178</v>
      </c>
      <c r="E424" s="631">
        <v>55</v>
      </c>
      <c r="F424" s="408" t="s">
        <v>589</v>
      </c>
      <c r="G424" s="434">
        <v>42522</v>
      </c>
      <c r="H424" s="385" t="s">
        <v>590</v>
      </c>
      <c r="I424" s="386" t="s">
        <v>1402</v>
      </c>
      <c r="J424" s="573" t="s">
        <v>987</v>
      </c>
      <c r="K424" s="449" t="s">
        <v>25</v>
      </c>
      <c r="L424" s="405" t="s">
        <v>443</v>
      </c>
      <c r="M424" s="405" t="s">
        <v>443</v>
      </c>
      <c r="N424" s="405" t="s">
        <v>443</v>
      </c>
      <c r="O424" s="405" t="s">
        <v>443</v>
      </c>
      <c r="P424" s="405" t="s">
        <v>4</v>
      </c>
      <c r="Q424" s="405"/>
      <c r="R424" s="405"/>
      <c r="S424" s="405"/>
      <c r="T424" s="462"/>
      <c r="U424" s="405"/>
      <c r="V424" s="405"/>
      <c r="W424" s="405"/>
    </row>
    <row r="425" spans="1:23" ht="45" customHeight="1" x14ac:dyDescent="0.25">
      <c r="A425" s="599" t="s">
        <v>1403</v>
      </c>
      <c r="B425" s="382" t="s">
        <v>212</v>
      </c>
      <c r="C425" s="408"/>
      <c r="D425" s="711">
        <v>100865</v>
      </c>
      <c r="E425" s="631">
        <v>50</v>
      </c>
      <c r="F425" s="408" t="s">
        <v>604</v>
      </c>
      <c r="G425" s="434"/>
      <c r="H425" s="385" t="s">
        <v>590</v>
      </c>
      <c r="I425" s="710">
        <v>402</v>
      </c>
      <c r="J425" s="573" t="s">
        <v>991</v>
      </c>
      <c r="K425" s="449" t="s">
        <v>657</v>
      </c>
      <c r="L425" s="405" t="s">
        <v>443</v>
      </c>
      <c r="M425" s="405" t="s">
        <v>443</v>
      </c>
      <c r="N425" s="405" t="s">
        <v>443</v>
      </c>
      <c r="O425" s="405" t="s">
        <v>443</v>
      </c>
      <c r="P425" s="405"/>
      <c r="Q425" s="405"/>
      <c r="R425" s="405"/>
      <c r="S425" s="405"/>
      <c r="T425" s="462"/>
      <c r="U425" s="405"/>
      <c r="V425" s="405"/>
      <c r="W425" s="405"/>
    </row>
    <row r="426" spans="1:23" ht="45" customHeight="1" x14ac:dyDescent="0.25">
      <c r="A426" s="655" t="s">
        <v>1405</v>
      </c>
      <c r="B426" s="382" t="s">
        <v>662</v>
      </c>
      <c r="C426" s="409"/>
      <c r="D426" s="711">
        <v>100230</v>
      </c>
      <c r="E426" s="631">
        <v>55</v>
      </c>
      <c r="F426" s="408" t="s">
        <v>604</v>
      </c>
      <c r="G426" s="434">
        <v>45283</v>
      </c>
      <c r="H426" s="385" t="s">
        <v>590</v>
      </c>
      <c r="I426" s="386" t="s">
        <v>1406</v>
      </c>
      <c r="J426" s="573" t="s">
        <v>987</v>
      </c>
      <c r="K426" s="449" t="s">
        <v>622</v>
      </c>
      <c r="L426" s="405" t="s">
        <v>443</v>
      </c>
      <c r="M426" s="405" t="s">
        <v>443</v>
      </c>
      <c r="N426" s="405" t="s">
        <v>443</v>
      </c>
      <c r="O426" s="405" t="s">
        <v>443</v>
      </c>
      <c r="P426" s="405"/>
      <c r="Q426" s="405"/>
      <c r="R426" s="405"/>
      <c r="S426" s="405"/>
      <c r="T426" s="462"/>
      <c r="U426" s="405"/>
      <c r="V426" s="405"/>
      <c r="W426" s="405"/>
    </row>
    <row r="427" spans="1:23" ht="45" customHeight="1" x14ac:dyDescent="0.25">
      <c r="A427" s="599" t="s">
        <v>1407</v>
      </c>
      <c r="B427" s="382" t="s">
        <v>99</v>
      </c>
      <c r="C427" s="408" t="s">
        <v>762</v>
      </c>
      <c r="D427" s="711">
        <v>100392</v>
      </c>
      <c r="E427" s="631">
        <v>65</v>
      </c>
      <c r="F427" s="408" t="s">
        <v>589</v>
      </c>
      <c r="G427" s="434">
        <v>44348</v>
      </c>
      <c r="H427" s="385" t="s">
        <v>590</v>
      </c>
      <c r="I427" s="386" t="s">
        <v>1408</v>
      </c>
      <c r="J427" s="573" t="s">
        <v>717</v>
      </c>
      <c r="K427" s="449" t="s">
        <v>100</v>
      </c>
      <c r="L427" s="405" t="s">
        <v>443</v>
      </c>
      <c r="M427" s="405" t="s">
        <v>443</v>
      </c>
      <c r="N427" s="405" t="s">
        <v>443</v>
      </c>
      <c r="O427" s="405" t="s">
        <v>443</v>
      </c>
      <c r="P427" s="405"/>
      <c r="Q427" s="405"/>
      <c r="R427" s="405"/>
      <c r="S427" s="405"/>
      <c r="T427" s="462"/>
      <c r="U427" s="462"/>
      <c r="V427" s="405"/>
      <c r="W427" s="405"/>
    </row>
    <row r="428" spans="1:23" ht="45" customHeight="1" x14ac:dyDescent="0.25">
      <c r="A428" s="599" t="s">
        <v>1409</v>
      </c>
      <c r="B428" s="382" t="s">
        <v>1410</v>
      </c>
      <c r="C428" s="408"/>
      <c r="D428" s="711">
        <v>100270</v>
      </c>
      <c r="E428" s="631">
        <f>70+305</f>
        <v>375</v>
      </c>
      <c r="F428" s="408" t="s">
        <v>589</v>
      </c>
      <c r="G428" s="434">
        <v>45161</v>
      </c>
      <c r="H428" s="385" t="s">
        <v>590</v>
      </c>
      <c r="I428" s="386" t="s">
        <v>1411</v>
      </c>
      <c r="J428" s="573" t="s">
        <v>987</v>
      </c>
      <c r="K428" s="449" t="s">
        <v>635</v>
      </c>
      <c r="L428" s="405" t="s">
        <v>443</v>
      </c>
      <c r="M428" s="405" t="s">
        <v>443</v>
      </c>
      <c r="N428" s="405" t="s">
        <v>4</v>
      </c>
      <c r="O428" s="405" t="s">
        <v>443</v>
      </c>
      <c r="P428" s="405"/>
      <c r="Q428" s="405"/>
      <c r="R428" s="405"/>
      <c r="S428" s="405"/>
      <c r="T428" s="462"/>
      <c r="U428" s="405"/>
      <c r="V428" s="405"/>
      <c r="W428" s="405"/>
    </row>
    <row r="429" spans="1:23" ht="45" customHeight="1" x14ac:dyDescent="0.25">
      <c r="A429" s="599" t="s">
        <v>1412</v>
      </c>
      <c r="B429" s="382" t="s">
        <v>99</v>
      </c>
      <c r="C429" s="408"/>
      <c r="D429" s="711">
        <v>100231</v>
      </c>
      <c r="E429" s="631">
        <v>50</v>
      </c>
      <c r="F429" s="408" t="s">
        <v>589</v>
      </c>
      <c r="G429" s="434">
        <v>45283</v>
      </c>
      <c r="H429" s="385" t="s">
        <v>590</v>
      </c>
      <c r="I429" s="386" t="s">
        <v>1413</v>
      </c>
      <c r="J429" s="573" t="s">
        <v>987</v>
      </c>
      <c r="K429" s="449" t="s">
        <v>146</v>
      </c>
      <c r="L429" s="462" t="s">
        <v>4</v>
      </c>
      <c r="M429" s="462" t="s">
        <v>35</v>
      </c>
      <c r="N429" s="405" t="s">
        <v>443</v>
      </c>
      <c r="O429" s="405" t="s">
        <v>443</v>
      </c>
      <c r="P429" s="405"/>
      <c r="Q429" s="405"/>
      <c r="R429" s="405"/>
      <c r="S429" s="405"/>
      <c r="T429" s="462"/>
      <c r="U429" s="405"/>
      <c r="V429" s="405"/>
      <c r="W429" s="405"/>
    </row>
    <row r="430" spans="1:23" ht="45" customHeight="1" x14ac:dyDescent="0.25">
      <c r="A430" s="382" t="s">
        <v>1414</v>
      </c>
      <c r="B430" s="382" t="s">
        <v>1415</v>
      </c>
      <c r="C430" s="602" t="s">
        <v>3319</v>
      </c>
      <c r="D430" s="711" t="s">
        <v>690</v>
      </c>
      <c r="E430" s="631">
        <v>75</v>
      </c>
      <c r="F430" s="408" t="s">
        <v>604</v>
      </c>
      <c r="G430" s="401">
        <v>46016</v>
      </c>
      <c r="H430" s="385" t="s">
        <v>590</v>
      </c>
      <c r="I430" s="386" t="s">
        <v>921</v>
      </c>
      <c r="J430" s="573" t="s">
        <v>592</v>
      </c>
      <c r="K430" s="449" t="s">
        <v>1892</v>
      </c>
      <c r="L430" s="405" t="s">
        <v>443</v>
      </c>
      <c r="M430" s="405" t="s">
        <v>443</v>
      </c>
      <c r="N430" s="405" t="s">
        <v>443</v>
      </c>
      <c r="O430" s="379" t="s">
        <v>4</v>
      </c>
      <c r="P430" s="379"/>
      <c r="Q430" s="379"/>
      <c r="R430" s="379"/>
      <c r="S430" s="379"/>
      <c r="T430" s="379"/>
      <c r="U430" s="379"/>
      <c r="V430" s="379"/>
      <c r="W430" s="586"/>
    </row>
    <row r="431" spans="1:23" ht="45" customHeight="1" x14ac:dyDescent="0.25">
      <c r="A431" s="599" t="s">
        <v>1416</v>
      </c>
      <c r="B431" s="382" t="s">
        <v>99</v>
      </c>
      <c r="C431" s="408"/>
      <c r="D431" s="711">
        <v>100231</v>
      </c>
      <c r="E431" s="631">
        <v>50</v>
      </c>
      <c r="F431" s="408" t="s">
        <v>589</v>
      </c>
      <c r="G431" s="434">
        <v>45283</v>
      </c>
      <c r="H431" s="385" t="s">
        <v>590</v>
      </c>
      <c r="I431" s="386" t="s">
        <v>1413</v>
      </c>
      <c r="J431" s="573" t="s">
        <v>987</v>
      </c>
      <c r="K431" s="449" t="s">
        <v>146</v>
      </c>
      <c r="L431" s="462" t="s">
        <v>4</v>
      </c>
      <c r="M431" s="462" t="s">
        <v>35</v>
      </c>
      <c r="N431" s="405" t="s">
        <v>443</v>
      </c>
      <c r="O431" s="405" t="s">
        <v>443</v>
      </c>
      <c r="P431" s="405"/>
      <c r="Q431" s="405"/>
      <c r="R431" s="405"/>
      <c r="S431" s="405"/>
      <c r="T431" s="462"/>
      <c r="U431" s="405"/>
      <c r="V431" s="405"/>
      <c r="W431" s="405"/>
    </row>
    <row r="432" spans="1:23" ht="45" customHeight="1" x14ac:dyDescent="0.25">
      <c r="A432" s="382" t="s">
        <v>1417</v>
      </c>
      <c r="B432" s="382" t="s">
        <v>598</v>
      </c>
      <c r="C432" s="409" t="s">
        <v>599</v>
      </c>
      <c r="D432" s="711">
        <v>100205</v>
      </c>
      <c r="E432" s="631">
        <v>65</v>
      </c>
      <c r="F432" s="631" t="s">
        <v>604</v>
      </c>
      <c r="G432" s="401">
        <v>45650</v>
      </c>
      <c r="H432" s="385" t="s">
        <v>590</v>
      </c>
      <c r="I432" s="386" t="s">
        <v>1418</v>
      </c>
      <c r="J432" s="573" t="s">
        <v>601</v>
      </c>
      <c r="K432" s="449" t="s">
        <v>50</v>
      </c>
      <c r="L432" s="405" t="s">
        <v>443</v>
      </c>
      <c r="M432" s="405" t="s">
        <v>443</v>
      </c>
      <c r="N432" s="405" t="s">
        <v>443</v>
      </c>
      <c r="O432" s="405" t="s">
        <v>443</v>
      </c>
      <c r="P432" s="405"/>
      <c r="Q432" s="405"/>
      <c r="R432" s="405"/>
      <c r="S432" s="405"/>
      <c r="T432" s="462"/>
      <c r="U432" s="405"/>
      <c r="V432" s="405"/>
      <c r="W432" s="749"/>
    </row>
    <row r="433" spans="1:23" ht="45" customHeight="1" x14ac:dyDescent="0.25">
      <c r="A433" s="382" t="s">
        <v>1419</v>
      </c>
      <c r="B433" s="382" t="s">
        <v>1018</v>
      </c>
      <c r="C433" s="602"/>
      <c r="D433" s="711">
        <v>100415</v>
      </c>
      <c r="E433" s="631">
        <v>75</v>
      </c>
      <c r="F433" s="408" t="s">
        <v>604</v>
      </c>
      <c r="G433" s="401">
        <v>45833</v>
      </c>
      <c r="H433" s="385" t="s">
        <v>590</v>
      </c>
      <c r="I433" s="386" t="s">
        <v>1420</v>
      </c>
      <c r="J433" s="573" t="s">
        <v>987</v>
      </c>
      <c r="K433" s="449" t="s">
        <v>25</v>
      </c>
      <c r="L433" s="405" t="s">
        <v>443</v>
      </c>
      <c r="M433" s="405" t="s">
        <v>443</v>
      </c>
      <c r="N433" s="405" t="s">
        <v>443</v>
      </c>
      <c r="O433" s="405" t="s">
        <v>4</v>
      </c>
      <c r="P433" s="405"/>
      <c r="Q433" s="405"/>
      <c r="R433" s="405"/>
      <c r="S433" s="405"/>
      <c r="T433" s="462"/>
      <c r="U433" s="405"/>
      <c r="V433" s="749"/>
      <c r="W433" s="749"/>
    </row>
    <row r="434" spans="1:23" ht="45" customHeight="1" x14ac:dyDescent="0.25">
      <c r="A434" s="382" t="s">
        <v>1421</v>
      </c>
      <c r="B434" s="382" t="s">
        <v>662</v>
      </c>
      <c r="C434" s="409"/>
      <c r="D434" s="711">
        <v>100837</v>
      </c>
      <c r="E434" s="631">
        <v>55</v>
      </c>
      <c r="F434" s="631" t="s">
        <v>604</v>
      </c>
      <c r="G434" s="401">
        <v>45620</v>
      </c>
      <c r="H434" s="385" t="s">
        <v>590</v>
      </c>
      <c r="I434" s="386" t="s">
        <v>1422</v>
      </c>
      <c r="J434" s="573" t="s">
        <v>601</v>
      </c>
      <c r="K434" s="449" t="s">
        <v>25</v>
      </c>
      <c r="L434" s="405" t="s">
        <v>443</v>
      </c>
      <c r="M434" s="405" t="s">
        <v>443</v>
      </c>
      <c r="N434" s="405" t="s">
        <v>443</v>
      </c>
      <c r="O434" s="405" t="s">
        <v>35</v>
      </c>
      <c r="P434" s="405" t="s">
        <v>4</v>
      </c>
      <c r="Q434" s="405"/>
      <c r="R434" s="405"/>
      <c r="S434" s="405"/>
      <c r="T434" s="462"/>
      <c r="U434" s="405"/>
      <c r="V434" s="405"/>
      <c r="W434" s="749"/>
    </row>
    <row r="435" spans="1:23" ht="45" customHeight="1" x14ac:dyDescent="0.25">
      <c r="A435" s="382" t="s">
        <v>1423</v>
      </c>
      <c r="B435" s="382" t="s">
        <v>662</v>
      </c>
      <c r="C435" s="409"/>
      <c r="D435" s="711">
        <v>100837</v>
      </c>
      <c r="E435" s="631">
        <v>55</v>
      </c>
      <c r="F435" s="408" t="s">
        <v>604</v>
      </c>
      <c r="G435" s="401">
        <v>45620</v>
      </c>
      <c r="H435" s="385" t="s">
        <v>590</v>
      </c>
      <c r="I435" s="386" t="s">
        <v>1422</v>
      </c>
      <c r="J435" s="573" t="s">
        <v>601</v>
      </c>
      <c r="K435" s="449" t="s">
        <v>25</v>
      </c>
      <c r="L435" s="405" t="s">
        <v>443</v>
      </c>
      <c r="M435" s="405" t="s">
        <v>443</v>
      </c>
      <c r="N435" s="405" t="s">
        <v>443</v>
      </c>
      <c r="O435" s="405" t="s">
        <v>35</v>
      </c>
      <c r="P435" s="405" t="s">
        <v>4</v>
      </c>
      <c r="Q435" s="405"/>
      <c r="R435" s="405"/>
      <c r="S435" s="405"/>
      <c r="T435" s="462"/>
      <c r="U435" s="405"/>
      <c r="V435" s="405"/>
      <c r="W435" s="749"/>
    </row>
    <row r="436" spans="1:23" ht="45" customHeight="1" x14ac:dyDescent="0.25">
      <c r="A436" s="599" t="s">
        <v>1424</v>
      </c>
      <c r="B436" s="382" t="s">
        <v>662</v>
      </c>
      <c r="C436" s="602"/>
      <c r="D436" s="711">
        <v>100356</v>
      </c>
      <c r="E436" s="631">
        <v>50</v>
      </c>
      <c r="F436" s="408" t="s">
        <v>604</v>
      </c>
      <c r="G436" s="401">
        <v>44949</v>
      </c>
      <c r="H436" s="385" t="s">
        <v>590</v>
      </c>
      <c r="I436" s="386">
        <v>145</v>
      </c>
      <c r="J436" s="573" t="s">
        <v>596</v>
      </c>
      <c r="K436" s="449" t="s">
        <v>69</v>
      </c>
      <c r="L436" s="405" t="s">
        <v>443</v>
      </c>
      <c r="M436" s="405" t="s">
        <v>443</v>
      </c>
      <c r="N436" s="405" t="s">
        <v>443</v>
      </c>
      <c r="O436" s="405" t="s">
        <v>443</v>
      </c>
      <c r="P436" s="405"/>
      <c r="Q436" s="405"/>
      <c r="R436" s="405"/>
      <c r="S436" s="405"/>
      <c r="T436" s="462"/>
      <c r="U436" s="405"/>
      <c r="V436" s="405"/>
      <c r="W436" s="405"/>
    </row>
    <row r="437" spans="1:23" ht="45" customHeight="1" x14ac:dyDescent="0.25">
      <c r="A437" s="599" t="s">
        <v>1425</v>
      </c>
      <c r="B437" s="382" t="s">
        <v>1426</v>
      </c>
      <c r="C437" s="602"/>
      <c r="D437" s="711">
        <v>100136</v>
      </c>
      <c r="E437" s="631">
        <v>65</v>
      </c>
      <c r="F437" s="408" t="s">
        <v>604</v>
      </c>
      <c r="G437" s="401">
        <v>45346</v>
      </c>
      <c r="H437" s="385" t="s">
        <v>590</v>
      </c>
      <c r="I437" s="386" t="s">
        <v>1427</v>
      </c>
      <c r="J437" s="573" t="s">
        <v>737</v>
      </c>
      <c r="K437" s="449" t="s">
        <v>69</v>
      </c>
      <c r="L437" s="405" t="s">
        <v>443</v>
      </c>
      <c r="M437" s="405" t="s">
        <v>443</v>
      </c>
      <c r="N437" s="405" t="s">
        <v>35</v>
      </c>
      <c r="O437" s="405" t="s">
        <v>443</v>
      </c>
      <c r="P437" s="405"/>
      <c r="Q437" s="405"/>
      <c r="R437" s="405"/>
      <c r="S437" s="405"/>
      <c r="T437" s="462"/>
      <c r="U437" s="405"/>
      <c r="V437" s="405"/>
      <c r="W437" s="405"/>
    </row>
    <row r="438" spans="1:23" ht="68.25" customHeight="1" x14ac:dyDescent="0.25">
      <c r="A438" s="408" t="s">
        <v>1428</v>
      </c>
      <c r="B438" s="382" t="s">
        <v>638</v>
      </c>
      <c r="C438" s="408"/>
      <c r="D438" s="711">
        <v>100960</v>
      </c>
      <c r="E438" s="631">
        <v>55</v>
      </c>
      <c r="F438" s="408" t="s">
        <v>604</v>
      </c>
      <c r="G438" s="401">
        <v>42370</v>
      </c>
      <c r="H438" s="385" t="s">
        <v>590</v>
      </c>
      <c r="I438" s="386" t="s">
        <v>416</v>
      </c>
      <c r="J438" s="609" t="s">
        <v>1237</v>
      </c>
      <c r="K438" s="449" t="s">
        <v>69</v>
      </c>
      <c r="L438" s="405" t="s">
        <v>443</v>
      </c>
      <c r="M438" s="405" t="s">
        <v>443</v>
      </c>
      <c r="N438" s="405" t="s">
        <v>443</v>
      </c>
      <c r="O438" s="405" t="s">
        <v>443</v>
      </c>
      <c r="P438" s="405"/>
      <c r="Q438" s="405"/>
      <c r="R438" s="405"/>
      <c r="S438" s="405"/>
      <c r="T438" s="462"/>
      <c r="U438" s="462"/>
      <c r="V438" s="405"/>
      <c r="W438" s="405"/>
    </row>
    <row r="439" spans="1:23" ht="45" customHeight="1" x14ac:dyDescent="0.25">
      <c r="A439" s="408" t="s">
        <v>1429</v>
      </c>
      <c r="B439" s="382" t="s">
        <v>60</v>
      </c>
      <c r="C439" s="409" t="s">
        <v>1176</v>
      </c>
      <c r="D439" s="711">
        <v>100945</v>
      </c>
      <c r="E439" s="631">
        <v>55</v>
      </c>
      <c r="F439" s="408" t="s">
        <v>589</v>
      </c>
      <c r="G439" s="401">
        <v>44166</v>
      </c>
      <c r="H439" s="385" t="s">
        <v>590</v>
      </c>
      <c r="I439" s="386" t="s">
        <v>1430</v>
      </c>
      <c r="J439" s="646" t="s">
        <v>717</v>
      </c>
      <c r="K439" s="449" t="s">
        <v>657</v>
      </c>
      <c r="L439" s="405" t="s">
        <v>443</v>
      </c>
      <c r="M439" s="405" t="s">
        <v>443</v>
      </c>
      <c r="N439" s="405" t="s">
        <v>443</v>
      </c>
      <c r="O439" s="405" t="s">
        <v>443</v>
      </c>
      <c r="P439" s="405"/>
      <c r="Q439" s="405"/>
      <c r="R439" s="405"/>
      <c r="S439" s="405"/>
      <c r="T439" s="462"/>
      <c r="U439" s="462"/>
      <c r="V439" s="405"/>
      <c r="W439" s="405"/>
    </row>
    <row r="440" spans="1:23" ht="45" customHeight="1" x14ac:dyDescent="0.25">
      <c r="A440" s="408" t="s">
        <v>1431</v>
      </c>
      <c r="B440" s="382" t="s">
        <v>638</v>
      </c>
      <c r="C440" s="409"/>
      <c r="D440" s="711">
        <v>100960</v>
      </c>
      <c r="E440" s="631">
        <v>55</v>
      </c>
      <c r="F440" s="408" t="s">
        <v>604</v>
      </c>
      <c r="G440" s="401">
        <v>42370</v>
      </c>
      <c r="H440" s="385" t="s">
        <v>590</v>
      </c>
      <c r="I440" s="386" t="s">
        <v>416</v>
      </c>
      <c r="J440" s="609" t="s">
        <v>1237</v>
      </c>
      <c r="K440" s="449" t="s">
        <v>146</v>
      </c>
      <c r="L440" s="405" t="s">
        <v>4</v>
      </c>
      <c r="M440" s="405" t="s">
        <v>443</v>
      </c>
      <c r="N440" s="405" t="s">
        <v>443</v>
      </c>
      <c r="O440" s="405" t="s">
        <v>443</v>
      </c>
      <c r="P440" s="405"/>
      <c r="Q440" s="405"/>
      <c r="R440" s="405"/>
      <c r="S440" s="405"/>
      <c r="T440" s="462"/>
      <c r="U440" s="462"/>
      <c r="V440" s="405"/>
      <c r="W440" s="405"/>
    </row>
    <row r="441" spans="1:23" ht="45" customHeight="1" x14ac:dyDescent="0.25">
      <c r="A441" s="382" t="s">
        <v>1432</v>
      </c>
      <c r="B441" s="382" t="s">
        <v>1396</v>
      </c>
      <c r="C441" s="408"/>
      <c r="D441" s="711">
        <v>100589</v>
      </c>
      <c r="E441" s="631">
        <v>55</v>
      </c>
      <c r="F441" s="408" t="s">
        <v>604</v>
      </c>
      <c r="G441" s="384"/>
      <c r="H441" s="385" t="s">
        <v>590</v>
      </c>
      <c r="I441" s="386" t="s">
        <v>1433</v>
      </c>
      <c r="J441" s="605" t="s">
        <v>648</v>
      </c>
      <c r="K441" s="449" t="s">
        <v>657</v>
      </c>
      <c r="L441" s="405" t="s">
        <v>443</v>
      </c>
      <c r="M441" s="405" t="s">
        <v>4</v>
      </c>
      <c r="N441" s="405" t="s">
        <v>35</v>
      </c>
      <c r="O441" s="405" t="s">
        <v>443</v>
      </c>
      <c r="P441" s="405"/>
      <c r="Q441" s="405"/>
      <c r="R441" s="405"/>
      <c r="S441" s="405"/>
      <c r="T441" s="462"/>
      <c r="U441" s="405"/>
      <c r="V441" s="405"/>
      <c r="W441" s="405"/>
    </row>
    <row r="442" spans="1:23" ht="45" customHeight="1" x14ac:dyDescent="0.25">
      <c r="A442" s="382" t="s">
        <v>1434</v>
      </c>
      <c r="B442" s="382" t="s">
        <v>598</v>
      </c>
      <c r="C442" s="409" t="s">
        <v>1435</v>
      </c>
      <c r="D442" s="711">
        <v>100045</v>
      </c>
      <c r="E442" s="631">
        <v>65</v>
      </c>
      <c r="F442" s="408" t="s">
        <v>604</v>
      </c>
      <c r="G442" s="446">
        <v>42353</v>
      </c>
      <c r="H442" s="385" t="s">
        <v>590</v>
      </c>
      <c r="I442" s="386" t="s">
        <v>1436</v>
      </c>
      <c r="J442" s="573" t="s">
        <v>656</v>
      </c>
      <c r="K442" s="449" t="s">
        <v>622</v>
      </c>
      <c r="L442" s="405" t="s">
        <v>443</v>
      </c>
      <c r="M442" s="405" t="s">
        <v>443</v>
      </c>
      <c r="N442" s="405" t="s">
        <v>35</v>
      </c>
      <c r="O442" s="405" t="s">
        <v>443</v>
      </c>
      <c r="P442" s="405"/>
      <c r="Q442" s="405"/>
      <c r="R442" s="405"/>
      <c r="S442" s="405"/>
      <c r="T442" s="462"/>
      <c r="U442" s="462"/>
      <c r="V442" s="405"/>
      <c r="W442" s="405"/>
    </row>
    <row r="443" spans="1:23" ht="45" customHeight="1" x14ac:dyDescent="0.25">
      <c r="A443" s="382" t="s">
        <v>1437</v>
      </c>
      <c r="B443" s="382" t="s">
        <v>140</v>
      </c>
      <c r="C443" s="602"/>
      <c r="D443" s="711">
        <v>100790</v>
      </c>
      <c r="E443" s="631">
        <v>50</v>
      </c>
      <c r="F443" s="408" t="s">
        <v>604</v>
      </c>
      <c r="G443" s="401">
        <v>44949</v>
      </c>
      <c r="H443" s="385" t="s">
        <v>590</v>
      </c>
      <c r="I443" s="386">
        <v>104</v>
      </c>
      <c r="J443" s="573" t="s">
        <v>596</v>
      </c>
      <c r="K443" s="449" t="s">
        <v>614</v>
      </c>
      <c r="L443" s="405" t="s">
        <v>443</v>
      </c>
      <c r="M443" s="405" t="s">
        <v>443</v>
      </c>
      <c r="N443" s="405" t="s">
        <v>4</v>
      </c>
      <c r="O443" s="405" t="s">
        <v>443</v>
      </c>
      <c r="P443" s="405"/>
      <c r="Q443" s="405"/>
      <c r="R443" s="405"/>
      <c r="S443" s="405"/>
      <c r="T443" s="462"/>
      <c r="U443" s="405"/>
      <c r="V443" s="405"/>
      <c r="W443" s="405"/>
    </row>
    <row r="444" spans="1:23" ht="45" customHeight="1" x14ac:dyDescent="0.25">
      <c r="A444" s="382" t="s">
        <v>1438</v>
      </c>
      <c r="B444" s="382" t="s">
        <v>99</v>
      </c>
      <c r="C444" s="408" t="s">
        <v>1439</v>
      </c>
      <c r="D444" s="711" t="s">
        <v>690</v>
      </c>
      <c r="E444" s="631">
        <v>55</v>
      </c>
      <c r="F444" s="408" t="s">
        <v>604</v>
      </c>
      <c r="G444" s="384"/>
      <c r="H444" s="532" t="s">
        <v>66</v>
      </c>
      <c r="I444" s="386" t="s">
        <v>1440</v>
      </c>
      <c r="J444" s="573" t="s">
        <v>690</v>
      </c>
      <c r="K444" s="449" t="s">
        <v>610</v>
      </c>
      <c r="L444" s="379" t="s">
        <v>690</v>
      </c>
      <c r="M444" s="379" t="s">
        <v>690</v>
      </c>
      <c r="N444" s="379" t="s">
        <v>690</v>
      </c>
      <c r="O444" s="379" t="s">
        <v>690</v>
      </c>
      <c r="P444" s="379" t="s">
        <v>690</v>
      </c>
      <c r="Q444" s="379" t="s">
        <v>690</v>
      </c>
      <c r="R444" s="379" t="s">
        <v>690</v>
      </c>
      <c r="S444" s="379" t="s">
        <v>690</v>
      </c>
      <c r="T444" s="379" t="s">
        <v>690</v>
      </c>
      <c r="U444" s="379" t="s">
        <v>690</v>
      </c>
      <c r="V444" s="379" t="s">
        <v>690</v>
      </c>
      <c r="W444" s="379" t="s">
        <v>690</v>
      </c>
    </row>
    <row r="445" spans="1:23" ht="45" customHeight="1" x14ac:dyDescent="0.25">
      <c r="A445" s="382" t="s">
        <v>1441</v>
      </c>
      <c r="B445" s="382" t="s">
        <v>643</v>
      </c>
      <c r="C445" s="602"/>
      <c r="D445" s="711">
        <v>100529</v>
      </c>
      <c r="E445" s="631">
        <v>55</v>
      </c>
      <c r="F445" s="408" t="s">
        <v>604</v>
      </c>
      <c r="G445" s="401">
        <v>45713</v>
      </c>
      <c r="H445" s="385" t="s">
        <v>590</v>
      </c>
      <c r="I445" s="401" t="s">
        <v>1442</v>
      </c>
      <c r="J445" s="573" t="s">
        <v>621</v>
      </c>
      <c r="K445" s="449" t="s">
        <v>69</v>
      </c>
      <c r="L445" s="405" t="s">
        <v>443</v>
      </c>
      <c r="M445" s="405" t="s">
        <v>443</v>
      </c>
      <c r="N445" s="405" t="s">
        <v>443</v>
      </c>
      <c r="O445" s="405" t="s">
        <v>443</v>
      </c>
      <c r="P445" s="405"/>
      <c r="Q445" s="405"/>
      <c r="R445" s="405"/>
      <c r="S445" s="405"/>
      <c r="T445" s="462"/>
      <c r="U445" s="405"/>
      <c r="V445" s="749"/>
      <c r="W445" s="749"/>
    </row>
    <row r="446" spans="1:23" ht="45" customHeight="1" x14ac:dyDescent="0.25">
      <c r="A446" s="599" t="s">
        <v>1443</v>
      </c>
      <c r="B446" s="408" t="s">
        <v>974</v>
      </c>
      <c r="C446" s="562" t="s">
        <v>3332</v>
      </c>
      <c r="D446" s="413">
        <v>100182</v>
      </c>
      <c r="E446" s="631">
        <v>75</v>
      </c>
      <c r="F446" s="408" t="s">
        <v>604</v>
      </c>
      <c r="G446" s="441"/>
      <c r="H446" s="385" t="s">
        <v>590</v>
      </c>
      <c r="I446" s="441">
        <v>119</v>
      </c>
      <c r="J446" s="605" t="s">
        <v>648</v>
      </c>
      <c r="K446" s="449" t="s">
        <v>53</v>
      </c>
      <c r="L446" s="405" t="s">
        <v>443</v>
      </c>
      <c r="M446" s="405" t="s">
        <v>35</v>
      </c>
      <c r="N446" s="405" t="s">
        <v>443</v>
      </c>
      <c r="O446" s="405" t="s">
        <v>35</v>
      </c>
      <c r="P446" s="405"/>
      <c r="Q446" s="405"/>
      <c r="R446" s="405"/>
      <c r="S446" s="405"/>
      <c r="T446" s="462"/>
      <c r="U446" s="405"/>
      <c r="V446" s="405"/>
      <c r="W446" s="405"/>
    </row>
    <row r="447" spans="1:23" ht="45" customHeight="1" x14ac:dyDescent="0.25">
      <c r="A447" s="599" t="s">
        <v>1444</v>
      </c>
      <c r="B447" s="408" t="s">
        <v>931</v>
      </c>
      <c r="C447" s="599" t="s">
        <v>1445</v>
      </c>
      <c r="D447" s="711" t="s">
        <v>690</v>
      </c>
      <c r="E447" s="632">
        <v>65</v>
      </c>
      <c r="F447" s="408" t="s">
        <v>604</v>
      </c>
      <c r="G447" s="656">
        <v>44928</v>
      </c>
      <c r="H447" s="385" t="s">
        <v>590</v>
      </c>
      <c r="I447" s="386" t="s">
        <v>921</v>
      </c>
      <c r="J447" s="573" t="s">
        <v>592</v>
      </c>
      <c r="K447" s="449" t="s">
        <v>50</v>
      </c>
      <c r="L447" s="405" t="s">
        <v>443</v>
      </c>
      <c r="M447" s="405" t="s">
        <v>443</v>
      </c>
      <c r="N447" s="405" t="s">
        <v>443</v>
      </c>
      <c r="O447" s="405" t="s">
        <v>443</v>
      </c>
      <c r="P447" s="405"/>
      <c r="Q447" s="462"/>
      <c r="R447" s="405"/>
      <c r="S447" s="405"/>
      <c r="T447" s="462"/>
      <c r="U447" s="405"/>
      <c r="V447" s="405"/>
      <c r="W447" s="405"/>
    </row>
    <row r="448" spans="1:23" ht="45" customHeight="1" x14ac:dyDescent="0.25">
      <c r="A448" s="382" t="s">
        <v>1447</v>
      </c>
      <c r="B448" s="382" t="s">
        <v>837</v>
      </c>
      <c r="C448" s="602"/>
      <c r="D448" s="711">
        <v>100763</v>
      </c>
      <c r="E448" s="631">
        <v>65</v>
      </c>
      <c r="F448" s="408" t="s">
        <v>604</v>
      </c>
      <c r="G448" s="401">
        <v>45833</v>
      </c>
      <c r="H448" s="385" t="s">
        <v>590</v>
      </c>
      <c r="I448" s="386" t="s">
        <v>1448</v>
      </c>
      <c r="J448" s="573" t="s">
        <v>656</v>
      </c>
      <c r="K448" s="449" t="s">
        <v>610</v>
      </c>
      <c r="L448" s="405" t="s">
        <v>443</v>
      </c>
      <c r="M448" s="405" t="s">
        <v>443</v>
      </c>
      <c r="N448" s="405" t="s">
        <v>35</v>
      </c>
      <c r="O448" s="405" t="s">
        <v>443</v>
      </c>
      <c r="P448" s="405"/>
      <c r="Q448" s="405"/>
      <c r="R448" s="405"/>
      <c r="S448" s="405"/>
      <c r="T448" s="462"/>
      <c r="U448" s="405"/>
      <c r="V448" s="405"/>
      <c r="W448" s="749"/>
    </row>
    <row r="449" spans="1:23" ht="45" customHeight="1" x14ac:dyDescent="0.25">
      <c r="A449" s="382" t="s">
        <v>1449</v>
      </c>
      <c r="B449" s="382" t="s">
        <v>641</v>
      </c>
      <c r="C449" s="602" t="s">
        <v>3316</v>
      </c>
      <c r="D449" s="711">
        <v>100803</v>
      </c>
      <c r="E449" s="631">
        <v>50</v>
      </c>
      <c r="F449" s="408" t="s">
        <v>604</v>
      </c>
      <c r="G449" s="401">
        <v>44949</v>
      </c>
      <c r="H449" s="532" t="s">
        <v>1899</v>
      </c>
      <c r="I449" s="386">
        <v>169</v>
      </c>
      <c r="J449" s="573" t="s">
        <v>764</v>
      </c>
      <c r="K449" s="449" t="s">
        <v>622</v>
      </c>
      <c r="L449" s="405" t="s">
        <v>443</v>
      </c>
      <c r="M449" s="405" t="s">
        <v>443</v>
      </c>
      <c r="N449" s="405" t="s">
        <v>443</v>
      </c>
      <c r="O449" s="405" t="s">
        <v>35</v>
      </c>
      <c r="P449" s="405"/>
      <c r="Q449" s="405"/>
      <c r="R449" s="405"/>
      <c r="S449" s="405"/>
      <c r="T449" s="462"/>
      <c r="U449" s="405"/>
      <c r="V449" s="405"/>
      <c r="W449" s="405"/>
    </row>
    <row r="450" spans="1:23" ht="45" customHeight="1" x14ac:dyDescent="0.25">
      <c r="A450" s="382" t="s">
        <v>3349</v>
      </c>
      <c r="B450" s="382" t="s">
        <v>3350</v>
      </c>
      <c r="C450" s="408"/>
      <c r="D450" s="711" t="s">
        <v>690</v>
      </c>
      <c r="E450" s="631">
        <v>75</v>
      </c>
      <c r="F450" s="408" t="s">
        <v>604</v>
      </c>
      <c r="G450" s="401">
        <v>46138</v>
      </c>
      <c r="H450" s="385" t="s">
        <v>590</v>
      </c>
      <c r="I450" s="386" t="s">
        <v>921</v>
      </c>
      <c r="J450" s="573" t="s">
        <v>648</v>
      </c>
      <c r="K450" s="449" t="s">
        <v>53</v>
      </c>
      <c r="L450" s="405" t="s">
        <v>690</v>
      </c>
      <c r="M450" s="405" t="s">
        <v>690</v>
      </c>
      <c r="N450" s="405" t="s">
        <v>690</v>
      </c>
      <c r="O450" s="405" t="s">
        <v>443</v>
      </c>
      <c r="P450" s="405"/>
      <c r="Q450" s="405"/>
      <c r="R450" s="405"/>
      <c r="S450" s="405"/>
      <c r="T450" s="405"/>
      <c r="U450" s="405"/>
      <c r="V450" s="405"/>
      <c r="W450" s="405"/>
    </row>
    <row r="451" spans="1:23" ht="45" customHeight="1" x14ac:dyDescent="0.25">
      <c r="A451" s="382" t="s">
        <v>1450</v>
      </c>
      <c r="B451" s="382" t="s">
        <v>1451</v>
      </c>
      <c r="C451" s="602"/>
      <c r="D451" s="711">
        <v>100635</v>
      </c>
      <c r="E451" s="631">
        <v>50</v>
      </c>
      <c r="F451" s="408" t="s">
        <v>604</v>
      </c>
      <c r="G451" s="401">
        <v>44949</v>
      </c>
      <c r="H451" s="385" t="s">
        <v>590</v>
      </c>
      <c r="I451" s="386">
        <v>61</v>
      </c>
      <c r="J451" s="573" t="s">
        <v>737</v>
      </c>
      <c r="K451" s="449" t="s">
        <v>20</v>
      </c>
      <c r="L451" s="405" t="s">
        <v>443</v>
      </c>
      <c r="M451" s="405" t="s">
        <v>443</v>
      </c>
      <c r="N451" s="405" t="s">
        <v>35</v>
      </c>
      <c r="O451" s="405" t="s">
        <v>4</v>
      </c>
      <c r="P451" s="462"/>
      <c r="Q451" s="405"/>
      <c r="R451" s="405"/>
      <c r="S451" s="405"/>
      <c r="T451" s="462"/>
      <c r="U451" s="405"/>
      <c r="V451" s="405"/>
      <c r="W451" s="405"/>
    </row>
    <row r="452" spans="1:23" ht="45" customHeight="1" x14ac:dyDescent="0.25">
      <c r="A452" s="382" t="s">
        <v>1452</v>
      </c>
      <c r="B452" s="382" t="s">
        <v>598</v>
      </c>
      <c r="C452" s="409" t="s">
        <v>599</v>
      </c>
      <c r="D452" s="711">
        <v>100530</v>
      </c>
      <c r="E452" s="631">
        <v>65</v>
      </c>
      <c r="F452" s="408" t="s">
        <v>604</v>
      </c>
      <c r="G452" s="446">
        <v>42353</v>
      </c>
      <c r="H452" s="385" t="s">
        <v>590</v>
      </c>
      <c r="I452" s="386" t="s">
        <v>1453</v>
      </c>
      <c r="J452" s="573" t="s">
        <v>656</v>
      </c>
      <c r="K452" s="449" t="s">
        <v>50</v>
      </c>
      <c r="L452" s="405" t="s">
        <v>443</v>
      </c>
      <c r="M452" s="405" t="s">
        <v>443</v>
      </c>
      <c r="N452" s="405" t="s">
        <v>35</v>
      </c>
      <c r="O452" s="405" t="s">
        <v>443</v>
      </c>
      <c r="P452" s="405"/>
      <c r="Q452" s="405"/>
      <c r="R452" s="405"/>
      <c r="S452" s="405"/>
      <c r="T452" s="462"/>
      <c r="U452" s="462"/>
      <c r="V452" s="405"/>
      <c r="W452" s="405"/>
    </row>
    <row r="453" spans="1:23" ht="45" customHeight="1" x14ac:dyDescent="0.25">
      <c r="A453" s="382" t="s">
        <v>1454</v>
      </c>
      <c r="B453" s="408" t="s">
        <v>662</v>
      </c>
      <c r="C453" s="602"/>
      <c r="D453" s="711">
        <v>100563</v>
      </c>
      <c r="E453" s="631">
        <v>50</v>
      </c>
      <c r="F453" s="408" t="s">
        <v>589</v>
      </c>
      <c r="G453" s="401">
        <v>44949</v>
      </c>
      <c r="H453" s="385" t="s">
        <v>590</v>
      </c>
      <c r="I453" s="386">
        <v>370</v>
      </c>
      <c r="J453" s="573" t="s">
        <v>592</v>
      </c>
      <c r="K453" s="449" t="s">
        <v>622</v>
      </c>
      <c r="L453" s="405" t="s">
        <v>443</v>
      </c>
      <c r="M453" s="405" t="s">
        <v>443</v>
      </c>
      <c r="N453" s="405" t="s">
        <v>443</v>
      </c>
      <c r="O453" s="405" t="s">
        <v>443</v>
      </c>
      <c r="P453" s="405"/>
      <c r="Q453" s="405"/>
      <c r="R453" s="405"/>
      <c r="S453" s="405"/>
      <c r="T453" s="462"/>
      <c r="U453" s="405"/>
      <c r="V453" s="405"/>
      <c r="W453" s="405"/>
    </row>
    <row r="454" spans="1:23" ht="45" customHeight="1" x14ac:dyDescent="0.25">
      <c r="A454" s="382" t="s">
        <v>1455</v>
      </c>
      <c r="B454" s="382" t="s">
        <v>1456</v>
      </c>
      <c r="C454" s="408"/>
      <c r="D454" s="711">
        <v>100573</v>
      </c>
      <c r="E454" s="631">
        <v>55</v>
      </c>
      <c r="F454" s="408" t="s">
        <v>604</v>
      </c>
      <c r="G454" s="401">
        <v>45017</v>
      </c>
      <c r="H454" s="385" t="s">
        <v>590</v>
      </c>
      <c r="I454" s="386" t="s">
        <v>1457</v>
      </c>
      <c r="J454" s="573" t="s">
        <v>656</v>
      </c>
      <c r="K454" s="449" t="s">
        <v>20</v>
      </c>
      <c r="L454" s="405" t="s">
        <v>443</v>
      </c>
      <c r="M454" s="405" t="s">
        <v>443</v>
      </c>
      <c r="N454" s="405" t="s">
        <v>35</v>
      </c>
      <c r="O454" s="405" t="s">
        <v>4</v>
      </c>
      <c r="P454" s="405"/>
      <c r="Q454" s="405"/>
      <c r="R454" s="405"/>
      <c r="S454" s="405"/>
      <c r="T454" s="462"/>
      <c r="U454" s="462"/>
      <c r="V454" s="405"/>
      <c r="W454" s="405"/>
    </row>
    <row r="455" spans="1:23" ht="57.75" customHeight="1" x14ac:dyDescent="0.25">
      <c r="A455" s="408" t="s">
        <v>1458</v>
      </c>
      <c r="B455" s="382" t="s">
        <v>60</v>
      </c>
      <c r="C455" s="409" t="s">
        <v>1459</v>
      </c>
      <c r="D455" s="711">
        <v>100063</v>
      </c>
      <c r="E455" s="631">
        <v>55</v>
      </c>
      <c r="F455" s="408" t="s">
        <v>589</v>
      </c>
      <c r="G455" s="401">
        <v>43617</v>
      </c>
      <c r="H455" s="385" t="s">
        <v>590</v>
      </c>
      <c r="I455" s="386" t="s">
        <v>1460</v>
      </c>
      <c r="J455" s="573" t="s">
        <v>592</v>
      </c>
      <c r="K455" s="449" t="s">
        <v>20</v>
      </c>
      <c r="L455" s="405" t="s">
        <v>443</v>
      </c>
      <c r="M455" s="405" t="s">
        <v>443</v>
      </c>
      <c r="N455" s="405" t="s">
        <v>443</v>
      </c>
      <c r="O455" s="405" t="s">
        <v>443</v>
      </c>
      <c r="P455" s="405"/>
      <c r="Q455" s="405"/>
      <c r="R455" s="405"/>
      <c r="S455" s="405"/>
      <c r="T455" s="462"/>
      <c r="U455" s="462"/>
      <c r="V455" s="405"/>
      <c r="W455" s="405"/>
    </row>
    <row r="456" spans="1:23" ht="45" customHeight="1" x14ac:dyDescent="0.25">
      <c r="A456" s="382" t="s">
        <v>1461</v>
      </c>
      <c r="B456" s="382" t="s">
        <v>1462</v>
      </c>
      <c r="C456" s="408"/>
      <c r="D456" s="711" t="s">
        <v>690</v>
      </c>
      <c r="E456" s="631">
        <v>55</v>
      </c>
      <c r="F456" s="408" t="s">
        <v>589</v>
      </c>
      <c r="G456" s="401">
        <v>43971</v>
      </c>
      <c r="H456" s="385" t="s">
        <v>590</v>
      </c>
      <c r="I456" s="386" t="s">
        <v>921</v>
      </c>
      <c r="J456" s="573" t="s">
        <v>592</v>
      </c>
      <c r="K456" s="449" t="s">
        <v>20</v>
      </c>
      <c r="L456" s="405" t="s">
        <v>443</v>
      </c>
      <c r="M456" s="405" t="s">
        <v>443</v>
      </c>
      <c r="N456" s="405" t="s">
        <v>443</v>
      </c>
      <c r="O456" s="462" t="s">
        <v>4</v>
      </c>
      <c r="P456" s="405"/>
      <c r="Q456" s="405"/>
      <c r="R456" s="405"/>
      <c r="S456" s="405"/>
      <c r="T456" s="462"/>
      <c r="U456" s="405"/>
      <c r="V456" s="405"/>
      <c r="W456" s="405"/>
    </row>
    <row r="457" spans="1:23" ht="45" customHeight="1" x14ac:dyDescent="0.25">
      <c r="A457" s="408" t="s">
        <v>1463</v>
      </c>
      <c r="B457" s="382" t="s">
        <v>89</v>
      </c>
      <c r="C457" s="409" t="s">
        <v>1464</v>
      </c>
      <c r="D457" s="711">
        <v>100926</v>
      </c>
      <c r="E457" s="631">
        <v>35</v>
      </c>
      <c r="F457" s="408" t="s">
        <v>589</v>
      </c>
      <c r="G457" s="401">
        <v>44256</v>
      </c>
      <c r="H457" s="385" t="s">
        <v>590</v>
      </c>
      <c r="I457" s="386" t="s">
        <v>1465</v>
      </c>
      <c r="J457" s="573" t="s">
        <v>592</v>
      </c>
      <c r="K457" s="449" t="s">
        <v>657</v>
      </c>
      <c r="L457" s="405" t="s">
        <v>443</v>
      </c>
      <c r="M457" s="405" t="s">
        <v>443</v>
      </c>
      <c r="N457" s="405" t="s">
        <v>443</v>
      </c>
      <c r="O457" s="405" t="s">
        <v>443</v>
      </c>
      <c r="P457" s="405"/>
      <c r="Q457" s="405"/>
      <c r="R457" s="405"/>
      <c r="S457" s="405"/>
      <c r="T457" s="462"/>
      <c r="U457" s="405"/>
      <c r="V457" s="405"/>
      <c r="W457" s="405"/>
    </row>
    <row r="458" spans="1:23" ht="45" customHeight="1" x14ac:dyDescent="0.25">
      <c r="A458" s="408" t="s">
        <v>1466</v>
      </c>
      <c r="B458" s="382" t="s">
        <v>89</v>
      </c>
      <c r="C458" s="409" t="s">
        <v>1467</v>
      </c>
      <c r="D458" s="711">
        <v>100926</v>
      </c>
      <c r="E458" s="631">
        <v>35</v>
      </c>
      <c r="F458" s="408" t="s">
        <v>589</v>
      </c>
      <c r="G458" s="401">
        <v>44256</v>
      </c>
      <c r="H458" s="385" t="s">
        <v>590</v>
      </c>
      <c r="I458" s="386" t="s">
        <v>1465</v>
      </c>
      <c r="J458" s="573" t="s">
        <v>592</v>
      </c>
      <c r="K458" s="449" t="s">
        <v>657</v>
      </c>
      <c r="L458" s="405" t="s">
        <v>443</v>
      </c>
      <c r="M458" s="405" t="s">
        <v>443</v>
      </c>
      <c r="N458" s="405" t="s">
        <v>443</v>
      </c>
      <c r="O458" s="405" t="s">
        <v>443</v>
      </c>
      <c r="P458" s="405"/>
      <c r="Q458" s="405"/>
      <c r="R458" s="405"/>
      <c r="S458" s="405"/>
      <c r="T458" s="462"/>
      <c r="U458" s="405"/>
      <c r="V458" s="405"/>
      <c r="W458" s="405"/>
    </row>
    <row r="459" spans="1:23" ht="45" customHeight="1" x14ac:dyDescent="0.25">
      <c r="A459" s="408" t="s">
        <v>1468</v>
      </c>
      <c r="B459" s="382" t="s">
        <v>89</v>
      </c>
      <c r="C459" s="409" t="s">
        <v>1469</v>
      </c>
      <c r="D459" s="711">
        <v>100926</v>
      </c>
      <c r="E459" s="631">
        <v>35</v>
      </c>
      <c r="F459" s="408" t="s">
        <v>589</v>
      </c>
      <c r="G459" s="401">
        <v>44256</v>
      </c>
      <c r="H459" s="385" t="s">
        <v>590</v>
      </c>
      <c r="I459" s="386" t="s">
        <v>1465</v>
      </c>
      <c r="J459" s="573" t="s">
        <v>592</v>
      </c>
      <c r="K459" s="449" t="s">
        <v>657</v>
      </c>
      <c r="L459" s="405" t="s">
        <v>443</v>
      </c>
      <c r="M459" s="405" t="s">
        <v>443</v>
      </c>
      <c r="N459" s="405" t="s">
        <v>443</v>
      </c>
      <c r="O459" s="405" t="s">
        <v>443</v>
      </c>
      <c r="P459" s="405"/>
      <c r="Q459" s="405"/>
      <c r="R459" s="405"/>
      <c r="S459" s="405"/>
      <c r="T459" s="462"/>
      <c r="U459" s="405"/>
      <c r="V459" s="405"/>
      <c r="W459" s="405"/>
    </row>
    <row r="460" spans="1:23" ht="45" customHeight="1" x14ac:dyDescent="0.25">
      <c r="A460" s="408" t="s">
        <v>1470</v>
      </c>
      <c r="B460" s="382" t="s">
        <v>89</v>
      </c>
      <c r="C460" s="409" t="s">
        <v>1471</v>
      </c>
      <c r="D460" s="711">
        <v>100926</v>
      </c>
      <c r="E460" s="631">
        <v>35</v>
      </c>
      <c r="F460" s="408" t="s">
        <v>589</v>
      </c>
      <c r="G460" s="401">
        <v>44256</v>
      </c>
      <c r="H460" s="385" t="s">
        <v>590</v>
      </c>
      <c r="I460" s="386" t="s">
        <v>1465</v>
      </c>
      <c r="J460" s="573" t="s">
        <v>592</v>
      </c>
      <c r="K460" s="449" t="s">
        <v>657</v>
      </c>
      <c r="L460" s="405" t="s">
        <v>443</v>
      </c>
      <c r="M460" s="405" t="s">
        <v>443</v>
      </c>
      <c r="N460" s="405" t="s">
        <v>443</v>
      </c>
      <c r="O460" s="405" t="s">
        <v>443</v>
      </c>
      <c r="P460" s="405"/>
      <c r="Q460" s="405"/>
      <c r="R460" s="405"/>
      <c r="S460" s="405"/>
      <c r="T460" s="462"/>
      <c r="U460" s="405"/>
      <c r="V460" s="405"/>
      <c r="W460" s="405"/>
    </row>
    <row r="461" spans="1:23" ht="45" customHeight="1" x14ac:dyDescent="0.25">
      <c r="A461" s="408" t="s">
        <v>1472</v>
      </c>
      <c r="B461" s="382" t="s">
        <v>89</v>
      </c>
      <c r="C461" s="409" t="s">
        <v>1473</v>
      </c>
      <c r="D461" s="711">
        <v>100926</v>
      </c>
      <c r="E461" s="631">
        <v>35</v>
      </c>
      <c r="F461" s="408" t="s">
        <v>589</v>
      </c>
      <c r="G461" s="401">
        <v>44256</v>
      </c>
      <c r="H461" s="385" t="s">
        <v>590</v>
      </c>
      <c r="I461" s="386" t="s">
        <v>1465</v>
      </c>
      <c r="J461" s="573" t="s">
        <v>592</v>
      </c>
      <c r="K461" s="449" t="s">
        <v>657</v>
      </c>
      <c r="L461" s="405" t="s">
        <v>443</v>
      </c>
      <c r="M461" s="405" t="s">
        <v>443</v>
      </c>
      <c r="N461" s="405" t="s">
        <v>443</v>
      </c>
      <c r="O461" s="405" t="s">
        <v>443</v>
      </c>
      <c r="P461" s="405"/>
      <c r="Q461" s="405"/>
      <c r="R461" s="405"/>
      <c r="S461" s="405"/>
      <c r="T461" s="462"/>
      <c r="U461" s="405"/>
      <c r="V461" s="405"/>
      <c r="W461" s="405"/>
    </row>
    <row r="462" spans="1:23" ht="45" customHeight="1" x14ac:dyDescent="0.25">
      <c r="A462" s="382" t="s">
        <v>3118</v>
      </c>
      <c r="B462" s="382" t="s">
        <v>1026</v>
      </c>
      <c r="C462" s="602"/>
      <c r="D462" s="711">
        <v>100777</v>
      </c>
      <c r="E462" s="631">
        <v>65</v>
      </c>
      <c r="F462" s="408" t="s">
        <v>604</v>
      </c>
      <c r="G462" s="401">
        <v>46016</v>
      </c>
      <c r="H462" s="385" t="s">
        <v>590</v>
      </c>
      <c r="I462" s="386" t="s">
        <v>3120</v>
      </c>
      <c r="J462" s="573" t="s">
        <v>764</v>
      </c>
      <c r="K462" s="449" t="s">
        <v>146</v>
      </c>
      <c r="L462" s="405" t="s">
        <v>443</v>
      </c>
      <c r="M462" s="405" t="s">
        <v>443</v>
      </c>
      <c r="N462" s="405" t="s">
        <v>443</v>
      </c>
      <c r="O462" s="405" t="s">
        <v>443</v>
      </c>
      <c r="P462" s="405"/>
      <c r="Q462" s="405"/>
      <c r="R462" s="405"/>
      <c r="S462" s="405"/>
      <c r="T462" s="405"/>
      <c r="U462" s="405"/>
      <c r="V462" s="405"/>
      <c r="W462" s="749"/>
    </row>
    <row r="463" spans="1:23" ht="45" customHeight="1" x14ac:dyDescent="0.25">
      <c r="A463" s="599" t="s">
        <v>1474</v>
      </c>
      <c r="B463" s="408" t="s">
        <v>662</v>
      </c>
      <c r="C463" s="409" t="s">
        <v>599</v>
      </c>
      <c r="D463" s="711">
        <v>100065</v>
      </c>
      <c r="E463" s="631">
        <v>65</v>
      </c>
      <c r="F463" s="408" t="s">
        <v>604</v>
      </c>
      <c r="G463" s="441"/>
      <c r="H463" s="385" t="s">
        <v>590</v>
      </c>
      <c r="I463" s="441">
        <v>120</v>
      </c>
      <c r="J463" s="605" t="s">
        <v>648</v>
      </c>
      <c r="K463" s="449" t="s">
        <v>614</v>
      </c>
      <c r="L463" s="405" t="s">
        <v>443</v>
      </c>
      <c r="M463" s="405" t="s">
        <v>443</v>
      </c>
      <c r="N463" s="405" t="s">
        <v>4</v>
      </c>
      <c r="O463" s="405" t="s">
        <v>443</v>
      </c>
      <c r="P463" s="405"/>
      <c r="Q463" s="405"/>
      <c r="R463" s="405"/>
      <c r="S463" s="405"/>
      <c r="T463" s="462"/>
      <c r="U463" s="405"/>
      <c r="V463" s="405"/>
      <c r="W463" s="405"/>
    </row>
    <row r="464" spans="1:23" ht="45" customHeight="1" x14ac:dyDescent="0.25">
      <c r="A464" s="599" t="s">
        <v>1475</v>
      </c>
      <c r="B464" s="408" t="s">
        <v>758</v>
      </c>
      <c r="C464" s="408" t="s">
        <v>755</v>
      </c>
      <c r="D464" s="711">
        <v>100747</v>
      </c>
      <c r="E464" s="632">
        <v>55</v>
      </c>
      <c r="F464" s="408" t="s">
        <v>589</v>
      </c>
      <c r="G464" s="656">
        <v>45315</v>
      </c>
      <c r="H464" s="385" t="s">
        <v>590</v>
      </c>
      <c r="I464" s="441" t="s">
        <v>1476</v>
      </c>
      <c r="J464" s="573" t="s">
        <v>698</v>
      </c>
      <c r="K464" s="449" t="s">
        <v>657</v>
      </c>
      <c r="L464" s="405" t="s">
        <v>443</v>
      </c>
      <c r="M464" s="405" t="s">
        <v>443</v>
      </c>
      <c r="N464" s="405" t="s">
        <v>443</v>
      </c>
      <c r="O464" s="405" t="s">
        <v>443</v>
      </c>
      <c r="P464" s="405"/>
      <c r="Q464" s="405"/>
      <c r="R464" s="405"/>
      <c r="S464" s="405"/>
      <c r="T464" s="462"/>
      <c r="U464" s="405"/>
      <c r="V464" s="405"/>
      <c r="W464" s="405"/>
    </row>
    <row r="465" spans="1:23" ht="45" customHeight="1" x14ac:dyDescent="0.25">
      <c r="A465" s="599" t="s">
        <v>1475</v>
      </c>
      <c r="B465" s="408" t="s">
        <v>758</v>
      </c>
      <c r="C465" s="408" t="s">
        <v>760</v>
      </c>
      <c r="D465" s="711">
        <v>100747</v>
      </c>
      <c r="E465" s="632">
        <v>55</v>
      </c>
      <c r="F465" s="408" t="s">
        <v>589</v>
      </c>
      <c r="G465" s="656">
        <v>45315</v>
      </c>
      <c r="H465" s="385" t="s">
        <v>590</v>
      </c>
      <c r="I465" s="441" t="s">
        <v>1476</v>
      </c>
      <c r="J465" s="573" t="s">
        <v>698</v>
      </c>
      <c r="K465" s="449" t="s">
        <v>657</v>
      </c>
      <c r="L465" s="405" t="s">
        <v>443</v>
      </c>
      <c r="M465" s="405" t="s">
        <v>443</v>
      </c>
      <c r="N465" s="405" t="s">
        <v>443</v>
      </c>
      <c r="O465" s="405" t="s">
        <v>443</v>
      </c>
      <c r="P465" s="405"/>
      <c r="Q465" s="405"/>
      <c r="R465" s="405"/>
      <c r="S465" s="405"/>
      <c r="T465" s="462"/>
      <c r="U465" s="405"/>
      <c r="V465" s="405"/>
      <c r="W465" s="405"/>
    </row>
    <row r="466" spans="1:23" ht="45" customHeight="1" x14ac:dyDescent="0.25">
      <c r="A466" s="599" t="s">
        <v>1475</v>
      </c>
      <c r="B466" s="408" t="s">
        <v>758</v>
      </c>
      <c r="C466" s="408" t="s">
        <v>1477</v>
      </c>
      <c r="D466" s="711">
        <v>100747</v>
      </c>
      <c r="E466" s="632">
        <v>55</v>
      </c>
      <c r="F466" s="408" t="s">
        <v>589</v>
      </c>
      <c r="G466" s="656">
        <v>45315</v>
      </c>
      <c r="H466" s="385" t="s">
        <v>590</v>
      </c>
      <c r="I466" s="441" t="s">
        <v>1476</v>
      </c>
      <c r="J466" s="573" t="s">
        <v>698</v>
      </c>
      <c r="K466" s="449" t="s">
        <v>657</v>
      </c>
      <c r="L466" s="405" t="s">
        <v>443</v>
      </c>
      <c r="M466" s="405" t="s">
        <v>443</v>
      </c>
      <c r="N466" s="405" t="s">
        <v>443</v>
      </c>
      <c r="O466" s="405" t="s">
        <v>443</v>
      </c>
      <c r="P466" s="405"/>
      <c r="Q466" s="405"/>
      <c r="R466" s="405"/>
      <c r="S466" s="405"/>
      <c r="T466" s="462"/>
      <c r="U466" s="405"/>
      <c r="V466" s="405"/>
      <c r="W466" s="405"/>
    </row>
    <row r="467" spans="1:23" ht="45" customHeight="1" x14ac:dyDescent="0.25">
      <c r="A467" s="599" t="s">
        <v>1475</v>
      </c>
      <c r="B467" s="408" t="s">
        <v>758</v>
      </c>
      <c r="C467" s="408" t="s">
        <v>1478</v>
      </c>
      <c r="D467" s="711">
        <v>100747</v>
      </c>
      <c r="E467" s="632">
        <v>55</v>
      </c>
      <c r="F467" s="408" t="s">
        <v>589</v>
      </c>
      <c r="G467" s="656">
        <v>45315</v>
      </c>
      <c r="H467" s="385" t="s">
        <v>590</v>
      </c>
      <c r="I467" s="441" t="s">
        <v>1476</v>
      </c>
      <c r="J467" s="573" t="s">
        <v>698</v>
      </c>
      <c r="K467" s="449" t="s">
        <v>657</v>
      </c>
      <c r="L467" s="405" t="s">
        <v>443</v>
      </c>
      <c r="M467" s="405" t="s">
        <v>443</v>
      </c>
      <c r="N467" s="405" t="s">
        <v>443</v>
      </c>
      <c r="O467" s="405" t="s">
        <v>443</v>
      </c>
      <c r="P467" s="405"/>
      <c r="Q467" s="405"/>
      <c r="R467" s="405"/>
      <c r="S467" s="405"/>
      <c r="T467" s="462"/>
      <c r="U467" s="405"/>
      <c r="V467" s="405"/>
      <c r="W467" s="405"/>
    </row>
    <row r="468" spans="1:23" ht="45" customHeight="1" x14ac:dyDescent="0.25">
      <c r="A468" s="599" t="s">
        <v>1475</v>
      </c>
      <c r="B468" s="408" t="s">
        <v>758</v>
      </c>
      <c r="C468" s="408" t="s">
        <v>1479</v>
      </c>
      <c r="D468" s="711">
        <v>100747</v>
      </c>
      <c r="E468" s="632">
        <v>55</v>
      </c>
      <c r="F468" s="408" t="s">
        <v>589</v>
      </c>
      <c r="G468" s="656">
        <v>45315</v>
      </c>
      <c r="H468" s="385" t="s">
        <v>590</v>
      </c>
      <c r="I468" s="441" t="s">
        <v>1476</v>
      </c>
      <c r="J468" s="573" t="s">
        <v>698</v>
      </c>
      <c r="K468" s="449" t="s">
        <v>657</v>
      </c>
      <c r="L468" s="405" t="s">
        <v>443</v>
      </c>
      <c r="M468" s="405" t="s">
        <v>443</v>
      </c>
      <c r="N468" s="405" t="s">
        <v>443</v>
      </c>
      <c r="O468" s="405" t="s">
        <v>443</v>
      </c>
      <c r="P468" s="405"/>
      <c r="Q468" s="405"/>
      <c r="R468" s="405"/>
      <c r="S468" s="405"/>
      <c r="T468" s="462"/>
      <c r="U468" s="405"/>
      <c r="V468" s="405"/>
      <c r="W468" s="405"/>
    </row>
    <row r="469" spans="1:23" ht="45" customHeight="1" x14ac:dyDescent="0.25">
      <c r="A469" s="675" t="s">
        <v>1480</v>
      </c>
      <c r="B469" s="676" t="s">
        <v>1481</v>
      </c>
      <c r="C469" s="675"/>
      <c r="D469" s="812">
        <v>100575</v>
      </c>
      <c r="E469" s="677">
        <v>55</v>
      </c>
      <c r="F469" s="675" t="s">
        <v>604</v>
      </c>
      <c r="G469" s="678">
        <v>41214</v>
      </c>
      <c r="H469" s="385" t="s">
        <v>590</v>
      </c>
      <c r="I469" s="616" t="s">
        <v>1482</v>
      </c>
      <c r="J469" s="622" t="s">
        <v>656</v>
      </c>
      <c r="K469" s="626" t="s">
        <v>50</v>
      </c>
      <c r="L469" s="405" t="s">
        <v>443</v>
      </c>
      <c r="M469" s="405" t="s">
        <v>443</v>
      </c>
      <c r="N469" s="405" t="s">
        <v>35</v>
      </c>
      <c r="O469" s="405" t="s">
        <v>443</v>
      </c>
      <c r="P469" s="405"/>
      <c r="Q469" s="405"/>
      <c r="R469" s="405"/>
      <c r="S469" s="405"/>
      <c r="T469" s="462"/>
      <c r="U469" s="405"/>
      <c r="V469" s="405"/>
      <c r="W469" s="405"/>
    </row>
    <row r="470" spans="1:23" ht="45" customHeight="1" x14ac:dyDescent="0.25">
      <c r="A470" s="382" t="s">
        <v>1483</v>
      </c>
      <c r="B470" s="382" t="s">
        <v>662</v>
      </c>
      <c r="C470" s="602"/>
      <c r="D470" s="711">
        <v>100770</v>
      </c>
      <c r="E470" s="631">
        <v>55</v>
      </c>
      <c r="F470" s="408" t="s">
        <v>604</v>
      </c>
      <c r="G470" s="401">
        <v>45748</v>
      </c>
      <c r="H470" s="385" t="s">
        <v>590</v>
      </c>
      <c r="I470" s="386" t="s">
        <v>1484</v>
      </c>
      <c r="J470" s="609" t="s">
        <v>1237</v>
      </c>
      <c r="K470" s="449" t="s">
        <v>146</v>
      </c>
      <c r="L470" s="405" t="s">
        <v>443</v>
      </c>
      <c r="M470" s="405" t="s">
        <v>443</v>
      </c>
      <c r="N470" s="405" t="s">
        <v>443</v>
      </c>
      <c r="O470" s="405" t="s">
        <v>443</v>
      </c>
      <c r="P470" s="405"/>
      <c r="Q470" s="405"/>
      <c r="R470" s="405"/>
      <c r="S470" s="405"/>
      <c r="T470" s="462"/>
      <c r="U470" s="462"/>
      <c r="V470" s="749"/>
      <c r="W470" s="749"/>
    </row>
    <row r="471" spans="1:23" ht="45" customHeight="1" x14ac:dyDescent="0.25">
      <c r="A471" s="675" t="s">
        <v>1485</v>
      </c>
      <c r="B471" s="676" t="s">
        <v>1486</v>
      </c>
      <c r="C471" s="675"/>
      <c r="D471" s="812" t="s">
        <v>690</v>
      </c>
      <c r="E471" s="677">
        <v>55</v>
      </c>
      <c r="F471" s="675" t="s">
        <v>604</v>
      </c>
      <c r="G471" s="678" t="s">
        <v>690</v>
      </c>
      <c r="H471" s="385" t="s">
        <v>590</v>
      </c>
      <c r="I471" s="616" t="s">
        <v>921</v>
      </c>
      <c r="J471" s="622" t="s">
        <v>606</v>
      </c>
      <c r="K471" s="626" t="s">
        <v>69</v>
      </c>
      <c r="L471" s="405" t="s">
        <v>443</v>
      </c>
      <c r="M471" s="405" t="s">
        <v>443</v>
      </c>
      <c r="N471" s="405" t="s">
        <v>443</v>
      </c>
      <c r="O471" s="405" t="s">
        <v>443</v>
      </c>
      <c r="P471" s="405"/>
      <c r="Q471" s="405"/>
      <c r="R471" s="405"/>
      <c r="S471" s="405"/>
      <c r="T471" s="462"/>
      <c r="U471" s="405"/>
      <c r="V471" s="405"/>
      <c r="W471" s="405"/>
    </row>
    <row r="472" spans="1:23" ht="45" customHeight="1" x14ac:dyDescent="0.25">
      <c r="A472" s="599" t="s">
        <v>1487</v>
      </c>
      <c r="B472" s="382" t="s">
        <v>694</v>
      </c>
      <c r="C472" s="636" t="s">
        <v>1488</v>
      </c>
      <c r="D472" s="711">
        <v>100354</v>
      </c>
      <c r="E472" s="631">
        <v>60</v>
      </c>
      <c r="F472" s="408" t="s">
        <v>604</v>
      </c>
      <c r="G472" s="401">
        <v>45017</v>
      </c>
      <c r="H472" s="385" t="s">
        <v>590</v>
      </c>
      <c r="I472" s="386">
        <v>443</v>
      </c>
      <c r="J472" s="573" t="s">
        <v>656</v>
      </c>
      <c r="K472" s="449" t="s">
        <v>635</v>
      </c>
      <c r="L472" s="405" t="s">
        <v>443</v>
      </c>
      <c r="M472" s="405" t="s">
        <v>443</v>
      </c>
      <c r="N472" s="405" t="s">
        <v>35</v>
      </c>
      <c r="O472" s="405" t="s">
        <v>443</v>
      </c>
      <c r="P472" s="405"/>
      <c r="Q472" s="405"/>
      <c r="R472" s="405"/>
      <c r="S472" s="405"/>
      <c r="T472" s="462"/>
      <c r="U472" s="462"/>
      <c r="V472" s="405"/>
      <c r="W472" s="405"/>
    </row>
    <row r="473" spans="1:23" ht="45" customHeight="1" x14ac:dyDescent="0.25">
      <c r="A473" s="382" t="s">
        <v>1490</v>
      </c>
      <c r="B473" s="382" t="s">
        <v>212</v>
      </c>
      <c r="C473" s="408"/>
      <c r="D473" s="711">
        <v>100419</v>
      </c>
      <c r="E473" s="631">
        <v>55</v>
      </c>
      <c r="F473" s="408" t="s">
        <v>604</v>
      </c>
      <c r="G473" s="384"/>
      <c r="H473" s="385" t="s">
        <v>590</v>
      </c>
      <c r="I473" s="386" t="s">
        <v>1491</v>
      </c>
      <c r="J473" s="573" t="s">
        <v>656</v>
      </c>
      <c r="K473" s="449" t="s">
        <v>25</v>
      </c>
      <c r="L473" s="405" t="s">
        <v>443</v>
      </c>
      <c r="M473" s="405" t="s">
        <v>443</v>
      </c>
      <c r="N473" s="405" t="s">
        <v>35</v>
      </c>
      <c r="O473" s="405" t="s">
        <v>443</v>
      </c>
      <c r="P473" s="405"/>
      <c r="Q473" s="405"/>
      <c r="R473" s="405"/>
      <c r="S473" s="405"/>
      <c r="T473" s="462"/>
      <c r="U473" s="462"/>
      <c r="V473" s="405"/>
      <c r="W473" s="405"/>
    </row>
    <row r="474" spans="1:23" ht="78.75" customHeight="1" x14ac:dyDescent="0.25">
      <c r="A474" s="382" t="s">
        <v>1492</v>
      </c>
      <c r="B474" s="382" t="s">
        <v>1493</v>
      </c>
      <c r="C474" s="742"/>
      <c r="D474" s="812">
        <v>100204</v>
      </c>
      <c r="E474" s="631">
        <v>60</v>
      </c>
      <c r="F474" s="408" t="s">
        <v>604</v>
      </c>
      <c r="G474" s="401">
        <v>45069</v>
      </c>
      <c r="H474" s="385" t="s">
        <v>590</v>
      </c>
      <c r="I474" s="386" t="s">
        <v>1495</v>
      </c>
      <c r="J474" s="573" t="s">
        <v>717</v>
      </c>
      <c r="K474" s="449" t="s">
        <v>25</v>
      </c>
      <c r="L474" s="405" t="s">
        <v>443</v>
      </c>
      <c r="M474" s="405" t="s">
        <v>443</v>
      </c>
      <c r="N474" s="405" t="s">
        <v>443</v>
      </c>
      <c r="O474" s="405" t="s">
        <v>443</v>
      </c>
      <c r="P474" s="405"/>
      <c r="Q474" s="405"/>
      <c r="R474" s="405"/>
      <c r="S474" s="405"/>
      <c r="T474" s="462"/>
      <c r="U474" s="462"/>
      <c r="V474" s="405"/>
      <c r="W474" s="405"/>
    </row>
    <row r="475" spans="1:23" ht="45" customHeight="1" x14ac:dyDescent="0.25">
      <c r="A475" s="382" t="s">
        <v>1496</v>
      </c>
      <c r="B475" s="382" t="s">
        <v>662</v>
      </c>
      <c r="C475" s="602" t="s">
        <v>1497</v>
      </c>
      <c r="D475" s="711">
        <v>100787</v>
      </c>
      <c r="E475" s="631">
        <v>50</v>
      </c>
      <c r="F475" s="408" t="s">
        <v>604</v>
      </c>
      <c r="G475" s="401">
        <v>44949</v>
      </c>
      <c r="H475" s="385" t="s">
        <v>590</v>
      </c>
      <c r="I475" s="386">
        <v>148</v>
      </c>
      <c r="J475" s="573" t="s">
        <v>645</v>
      </c>
      <c r="K475" s="449" t="s">
        <v>20</v>
      </c>
      <c r="L475" s="405" t="s">
        <v>443</v>
      </c>
      <c r="M475" s="405" t="s">
        <v>443</v>
      </c>
      <c r="N475" s="405" t="s">
        <v>443</v>
      </c>
      <c r="O475" s="405" t="s">
        <v>4</v>
      </c>
      <c r="P475" s="405"/>
      <c r="Q475" s="405"/>
      <c r="R475" s="405"/>
      <c r="S475" s="405"/>
      <c r="T475" s="462"/>
      <c r="U475" s="405"/>
      <c r="V475" s="405"/>
      <c r="W475" s="405"/>
    </row>
    <row r="476" spans="1:23" ht="45" customHeight="1" x14ac:dyDescent="0.25">
      <c r="A476" s="382" t="s">
        <v>1498</v>
      </c>
      <c r="B476" s="382" t="s">
        <v>1499</v>
      </c>
      <c r="C476" s="408"/>
      <c r="D476" s="711">
        <v>100061</v>
      </c>
      <c r="E476" s="631">
        <v>50</v>
      </c>
      <c r="F476" s="408" t="s">
        <v>604</v>
      </c>
      <c r="G476" s="401"/>
      <c r="H476" s="385" t="s">
        <v>590</v>
      </c>
      <c r="I476" s="386">
        <v>383</v>
      </c>
      <c r="J476" s="609" t="s">
        <v>606</v>
      </c>
      <c r="K476" s="449" t="s">
        <v>100</v>
      </c>
      <c r="L476" s="405" t="s">
        <v>443</v>
      </c>
      <c r="M476" s="405" t="s">
        <v>443</v>
      </c>
      <c r="N476" s="405" t="s">
        <v>443</v>
      </c>
      <c r="O476" s="405" t="s">
        <v>443</v>
      </c>
      <c r="P476" s="405"/>
      <c r="Q476" s="405"/>
      <c r="R476" s="405"/>
      <c r="S476" s="405"/>
      <c r="T476" s="462"/>
      <c r="U476" s="405"/>
      <c r="V476" s="405"/>
      <c r="W476" s="405"/>
    </row>
    <row r="477" spans="1:23" ht="45" customHeight="1" x14ac:dyDescent="0.25">
      <c r="A477" s="382" t="s">
        <v>1500</v>
      </c>
      <c r="B477" s="382" t="s">
        <v>1501</v>
      </c>
      <c r="C477" s="409"/>
      <c r="D477" s="711" t="s">
        <v>690</v>
      </c>
      <c r="E477" s="631">
        <v>65</v>
      </c>
      <c r="F477" s="408" t="s">
        <v>604</v>
      </c>
      <c r="G477" s="401">
        <v>45620</v>
      </c>
      <c r="H477" s="385" t="s">
        <v>590</v>
      </c>
      <c r="I477" s="386" t="s">
        <v>921</v>
      </c>
      <c r="J477" s="573" t="s">
        <v>656</v>
      </c>
      <c r="K477" s="449" t="s">
        <v>100</v>
      </c>
      <c r="L477" s="405" t="s">
        <v>443</v>
      </c>
      <c r="M477" s="405" t="s">
        <v>443</v>
      </c>
      <c r="N477" s="405" t="s">
        <v>35</v>
      </c>
      <c r="O477" s="405" t="s">
        <v>443</v>
      </c>
      <c r="P477" s="405"/>
      <c r="Q477" s="405"/>
      <c r="R477" s="405"/>
      <c r="S477" s="405"/>
      <c r="T477" s="462"/>
      <c r="U477" s="462"/>
      <c r="V477" s="405"/>
      <c r="W477" s="749"/>
    </row>
    <row r="478" spans="1:23" ht="45" customHeight="1" x14ac:dyDescent="0.25">
      <c r="A478" s="382" t="s">
        <v>1503</v>
      </c>
      <c r="B478" s="382" t="s">
        <v>1504</v>
      </c>
      <c r="C478" s="409" t="s">
        <v>3348</v>
      </c>
      <c r="D478" s="711" t="s">
        <v>690</v>
      </c>
      <c r="E478" s="631">
        <v>65</v>
      </c>
      <c r="F478" s="408" t="s">
        <v>604</v>
      </c>
      <c r="G478" s="401">
        <v>44949</v>
      </c>
      <c r="H478" s="385" t="s">
        <v>590</v>
      </c>
      <c r="I478" s="386" t="s">
        <v>921</v>
      </c>
      <c r="J478" s="573" t="s">
        <v>656</v>
      </c>
      <c r="K478" s="449" t="s">
        <v>20</v>
      </c>
      <c r="L478" s="379" t="s">
        <v>690</v>
      </c>
      <c r="M478" s="379" t="s">
        <v>690</v>
      </c>
      <c r="N478" s="379" t="s">
        <v>690</v>
      </c>
      <c r="O478" s="405" t="s">
        <v>4</v>
      </c>
      <c r="P478" s="379"/>
      <c r="Q478" s="379"/>
      <c r="R478" s="379"/>
      <c r="S478" s="379"/>
      <c r="T478" s="379"/>
      <c r="U478" s="379"/>
      <c r="V478" s="379"/>
      <c r="W478" s="379"/>
    </row>
    <row r="479" spans="1:23" ht="45" customHeight="1" x14ac:dyDescent="0.25">
      <c r="A479" s="382" t="s">
        <v>1506</v>
      </c>
      <c r="B479" s="382" t="s">
        <v>1507</v>
      </c>
      <c r="C479" s="408"/>
      <c r="D479" s="711">
        <v>100401</v>
      </c>
      <c r="E479" s="631">
        <v>55</v>
      </c>
      <c r="F479" s="408" t="s">
        <v>589</v>
      </c>
      <c r="G479" s="401">
        <v>44559</v>
      </c>
      <c r="H479" s="385" t="s">
        <v>590</v>
      </c>
      <c r="I479" s="386" t="s">
        <v>1508</v>
      </c>
      <c r="J479" s="573" t="s">
        <v>698</v>
      </c>
      <c r="K479" s="449" t="s">
        <v>50</v>
      </c>
      <c r="L479" s="405" t="s">
        <v>443</v>
      </c>
      <c r="M479" s="405" t="s">
        <v>443</v>
      </c>
      <c r="N479" s="405" t="s">
        <v>443</v>
      </c>
      <c r="O479" s="405" t="s">
        <v>443</v>
      </c>
      <c r="P479" s="405"/>
      <c r="Q479" s="405"/>
      <c r="R479" s="405"/>
      <c r="S479" s="405"/>
      <c r="T479" s="462"/>
      <c r="U479" s="405"/>
      <c r="V479" s="405"/>
      <c r="W479" s="405"/>
    </row>
    <row r="480" spans="1:23" ht="45" customHeight="1" x14ac:dyDescent="0.25">
      <c r="A480" s="382" t="s">
        <v>1509</v>
      </c>
      <c r="B480" s="382" t="s">
        <v>1510</v>
      </c>
      <c r="C480" s="636" t="s">
        <v>3373</v>
      </c>
      <c r="D480" s="711">
        <v>100991</v>
      </c>
      <c r="E480" s="631">
        <v>55</v>
      </c>
      <c r="F480" s="408" t="s">
        <v>604</v>
      </c>
      <c r="G480" s="401">
        <v>44866</v>
      </c>
      <c r="H480" s="385" t="s">
        <v>590</v>
      </c>
      <c r="I480" s="386" t="s">
        <v>1511</v>
      </c>
      <c r="J480" s="573" t="s">
        <v>648</v>
      </c>
      <c r="K480" s="449" t="s">
        <v>53</v>
      </c>
      <c r="L480" s="405" t="s">
        <v>443</v>
      </c>
      <c r="M480" s="405" t="s">
        <v>443</v>
      </c>
      <c r="N480" s="405" t="s">
        <v>4</v>
      </c>
      <c r="O480" s="405" t="s">
        <v>443</v>
      </c>
      <c r="P480" s="405"/>
      <c r="Q480" s="405"/>
      <c r="R480" s="405"/>
      <c r="S480" s="405"/>
      <c r="T480" s="462"/>
      <c r="U480" s="405"/>
      <c r="V480" s="405"/>
      <c r="W480" s="405"/>
    </row>
    <row r="481" spans="1:23" ht="45" customHeight="1" x14ac:dyDescent="0.25">
      <c r="A481" s="382" t="s">
        <v>1512</v>
      </c>
      <c r="B481" s="382" t="s">
        <v>152</v>
      </c>
      <c r="C481" s="409" t="s">
        <v>1513</v>
      </c>
      <c r="D481" s="711" t="s">
        <v>690</v>
      </c>
      <c r="E481" s="631">
        <v>55</v>
      </c>
      <c r="F481" s="408" t="s">
        <v>604</v>
      </c>
      <c r="G481" s="401">
        <v>43361</v>
      </c>
      <c r="H481" s="532" t="s">
        <v>66</v>
      </c>
      <c r="I481" s="386" t="s">
        <v>1514</v>
      </c>
      <c r="J481" s="573" t="s">
        <v>690</v>
      </c>
      <c r="K481" s="449" t="s">
        <v>622</v>
      </c>
      <c r="L481" s="379" t="s">
        <v>690</v>
      </c>
      <c r="M481" s="379" t="s">
        <v>690</v>
      </c>
      <c r="N481" s="379" t="s">
        <v>690</v>
      </c>
      <c r="O481" s="379" t="s">
        <v>690</v>
      </c>
      <c r="P481" s="379" t="s">
        <v>690</v>
      </c>
      <c r="Q481" s="379" t="s">
        <v>690</v>
      </c>
      <c r="R481" s="379" t="s">
        <v>690</v>
      </c>
      <c r="S481" s="379" t="s">
        <v>690</v>
      </c>
      <c r="T481" s="379" t="s">
        <v>690</v>
      </c>
      <c r="U481" s="379" t="s">
        <v>690</v>
      </c>
      <c r="V481" s="379" t="s">
        <v>690</v>
      </c>
      <c r="W481" s="379" t="s">
        <v>690</v>
      </c>
    </row>
    <row r="482" spans="1:23" ht="45" customHeight="1" x14ac:dyDescent="0.25">
      <c r="A482" s="599" t="s">
        <v>1515</v>
      </c>
      <c r="B482" s="408" t="s">
        <v>1516</v>
      </c>
      <c r="C482" s="599"/>
      <c r="D482" s="413">
        <v>100859</v>
      </c>
      <c r="E482" s="631">
        <v>50</v>
      </c>
      <c r="F482" s="408" t="s">
        <v>604</v>
      </c>
      <c r="G482" s="441"/>
      <c r="H482" s="385" t="s">
        <v>590</v>
      </c>
      <c r="I482" s="441">
        <v>423</v>
      </c>
      <c r="J482" s="605" t="s">
        <v>645</v>
      </c>
      <c r="K482" s="449" t="s">
        <v>614</v>
      </c>
      <c r="L482" s="405" t="s">
        <v>443</v>
      </c>
      <c r="M482" s="462" t="s">
        <v>4</v>
      </c>
      <c r="N482" s="405" t="s">
        <v>443</v>
      </c>
      <c r="O482" s="405" t="s">
        <v>443</v>
      </c>
      <c r="P482" s="405"/>
      <c r="Q482" s="405"/>
      <c r="R482" s="405"/>
      <c r="S482" s="405"/>
      <c r="T482" s="462"/>
      <c r="U482" s="405"/>
      <c r="V482" s="405"/>
      <c r="W482" s="405"/>
    </row>
    <row r="483" spans="1:23" ht="45" customHeight="1" x14ac:dyDescent="0.25">
      <c r="A483" s="599" t="s">
        <v>1517</v>
      </c>
      <c r="B483" s="408" t="s">
        <v>931</v>
      </c>
      <c r="C483" s="599"/>
      <c r="D483" s="413">
        <v>100413</v>
      </c>
      <c r="E483" s="631">
        <v>50</v>
      </c>
      <c r="F483" s="408" t="s">
        <v>604</v>
      </c>
      <c r="G483" s="441"/>
      <c r="H483" s="385" t="s">
        <v>590</v>
      </c>
      <c r="I483" s="441">
        <v>403</v>
      </c>
      <c r="J483" s="605" t="s">
        <v>648</v>
      </c>
      <c r="K483" s="449" t="s">
        <v>146</v>
      </c>
      <c r="L483" s="462" t="s">
        <v>4</v>
      </c>
      <c r="M483" s="405" t="s">
        <v>443</v>
      </c>
      <c r="N483" s="405" t="s">
        <v>443</v>
      </c>
      <c r="O483" s="405" t="s">
        <v>443</v>
      </c>
      <c r="P483" s="405"/>
      <c r="Q483" s="405"/>
      <c r="R483" s="405"/>
      <c r="S483" s="405"/>
      <c r="T483" s="462"/>
      <c r="U483" s="405"/>
      <c r="V483" s="405"/>
      <c r="W483" s="405"/>
    </row>
    <row r="484" spans="1:23" ht="45" customHeight="1" x14ac:dyDescent="0.25">
      <c r="A484" s="382" t="s">
        <v>1518</v>
      </c>
      <c r="B484" s="382" t="s">
        <v>662</v>
      </c>
      <c r="C484" s="602"/>
      <c r="D484" s="711">
        <v>100630</v>
      </c>
      <c r="E484" s="631">
        <v>55</v>
      </c>
      <c r="F484" s="408" t="s">
        <v>589</v>
      </c>
      <c r="G484" s="401">
        <v>45559</v>
      </c>
      <c r="H484" s="385" t="s">
        <v>590</v>
      </c>
      <c r="I484" s="386" t="s">
        <v>1519</v>
      </c>
      <c r="J484" s="573" t="s">
        <v>634</v>
      </c>
      <c r="K484" s="606" t="s">
        <v>50</v>
      </c>
      <c r="L484" s="405" t="s">
        <v>443</v>
      </c>
      <c r="M484" s="405" t="s">
        <v>443</v>
      </c>
      <c r="N484" s="405" t="s">
        <v>443</v>
      </c>
      <c r="O484" s="405" t="s">
        <v>443</v>
      </c>
      <c r="P484" s="405"/>
      <c r="Q484" s="405"/>
      <c r="R484" s="405"/>
      <c r="S484" s="405"/>
      <c r="T484" s="462"/>
      <c r="U484" s="405"/>
      <c r="V484" s="405"/>
      <c r="W484" s="405"/>
    </row>
    <row r="485" spans="1:23" ht="45" customHeight="1" x14ac:dyDescent="0.25">
      <c r="A485" s="382" t="s">
        <v>1520</v>
      </c>
      <c r="B485" s="382" t="s">
        <v>837</v>
      </c>
      <c r="C485" s="705" t="s">
        <v>1521</v>
      </c>
      <c r="D485" s="711">
        <v>100706</v>
      </c>
      <c r="E485" s="631">
        <v>65</v>
      </c>
      <c r="F485" s="408" t="s">
        <v>604</v>
      </c>
      <c r="G485" s="401">
        <v>45802</v>
      </c>
      <c r="H485" s="385" t="s">
        <v>590</v>
      </c>
      <c r="I485" s="386" t="s">
        <v>1522</v>
      </c>
      <c r="J485" s="573" t="s">
        <v>596</v>
      </c>
      <c r="K485" s="606" t="s">
        <v>635</v>
      </c>
      <c r="L485" s="405" t="s">
        <v>443</v>
      </c>
      <c r="M485" s="405" t="s">
        <v>443</v>
      </c>
      <c r="N485" s="405" t="s">
        <v>443</v>
      </c>
      <c r="O485" s="405" t="s">
        <v>443</v>
      </c>
      <c r="P485" s="405"/>
      <c r="Q485" s="405"/>
      <c r="R485" s="405"/>
      <c r="S485" s="405"/>
      <c r="T485" s="462"/>
      <c r="U485" s="405"/>
      <c r="V485" s="405"/>
      <c r="W485" s="462"/>
    </row>
    <row r="486" spans="1:23" ht="45" customHeight="1" x14ac:dyDescent="0.25">
      <c r="A486" s="382" t="s">
        <v>1523</v>
      </c>
      <c r="B486" s="382" t="s">
        <v>694</v>
      </c>
      <c r="C486" s="741" t="s">
        <v>1524</v>
      </c>
      <c r="D486" s="711">
        <v>100133</v>
      </c>
      <c r="E486" s="631">
        <v>55</v>
      </c>
      <c r="F486" s="408" t="s">
        <v>604</v>
      </c>
      <c r="G486" s="401">
        <v>44949</v>
      </c>
      <c r="H486" s="385" t="s">
        <v>590</v>
      </c>
      <c r="I486" s="386">
        <v>179</v>
      </c>
      <c r="J486" s="573" t="s">
        <v>877</v>
      </c>
      <c r="K486" s="449" t="s">
        <v>25</v>
      </c>
      <c r="L486" s="405" t="s">
        <v>443</v>
      </c>
      <c r="M486" s="405" t="s">
        <v>443</v>
      </c>
      <c r="N486" s="405" t="s">
        <v>443</v>
      </c>
      <c r="O486" s="405" t="s">
        <v>443</v>
      </c>
      <c r="P486" s="405"/>
      <c r="Q486" s="405"/>
      <c r="R486" s="405"/>
      <c r="S486" s="405"/>
      <c r="T486" s="405"/>
      <c r="U486" s="405"/>
      <c r="V486" s="405"/>
      <c r="W486" s="405"/>
    </row>
    <row r="487" spans="1:23" ht="45" customHeight="1" x14ac:dyDescent="0.25">
      <c r="A487" s="382" t="s">
        <v>1525</v>
      </c>
      <c r="B487" s="382" t="s">
        <v>99</v>
      </c>
      <c r="C487" s="743"/>
      <c r="D487" s="812">
        <v>100512</v>
      </c>
      <c r="E487" s="631">
        <v>55</v>
      </c>
      <c r="F487" s="408" t="s">
        <v>589</v>
      </c>
      <c r="G487" s="401">
        <v>45650</v>
      </c>
      <c r="H487" s="385" t="s">
        <v>590</v>
      </c>
      <c r="I487" s="616" t="s">
        <v>1527</v>
      </c>
      <c r="J487" s="573" t="s">
        <v>698</v>
      </c>
      <c r="K487" s="449" t="s">
        <v>622</v>
      </c>
      <c r="L487" s="405" t="s">
        <v>443</v>
      </c>
      <c r="M487" s="405" t="s">
        <v>443</v>
      </c>
      <c r="N487" s="405" t="s">
        <v>443</v>
      </c>
      <c r="O487" s="405" t="s">
        <v>443</v>
      </c>
      <c r="P487" s="405"/>
      <c r="Q487" s="405"/>
      <c r="R487" s="405"/>
      <c r="S487" s="405"/>
      <c r="T487" s="462"/>
      <c r="U487" s="405"/>
      <c r="V487" s="405"/>
      <c r="W487" s="405"/>
    </row>
    <row r="488" spans="1:23" ht="45" customHeight="1" x14ac:dyDescent="0.25">
      <c r="A488" s="382" t="s">
        <v>1528</v>
      </c>
      <c r="B488" s="382" t="s">
        <v>1529</v>
      </c>
      <c r="C488" s="602"/>
      <c r="D488" s="711">
        <v>100598</v>
      </c>
      <c r="E488" s="631">
        <v>70</v>
      </c>
      <c r="F488" s="408" t="s">
        <v>604</v>
      </c>
      <c r="G488" s="401">
        <v>45017</v>
      </c>
      <c r="H488" s="385" t="s">
        <v>590</v>
      </c>
      <c r="I488" s="386" t="s">
        <v>1530</v>
      </c>
      <c r="J488" s="573" t="s">
        <v>877</v>
      </c>
      <c r="K488" s="449" t="s">
        <v>146</v>
      </c>
      <c r="L488" s="405" t="s">
        <v>4</v>
      </c>
      <c r="M488" s="405" t="s">
        <v>443</v>
      </c>
      <c r="N488" s="405" t="s">
        <v>443</v>
      </c>
      <c r="O488" s="405" t="s">
        <v>443</v>
      </c>
      <c r="P488" s="405"/>
      <c r="Q488" s="405"/>
      <c r="R488" s="405"/>
      <c r="S488" s="405"/>
      <c r="T488" s="405"/>
      <c r="U488" s="405"/>
      <c r="V488" s="405"/>
      <c r="W488" s="405"/>
    </row>
    <row r="489" spans="1:23" ht="45" customHeight="1" x14ac:dyDescent="0.25">
      <c r="A489" s="382" t="s">
        <v>1531</v>
      </c>
      <c r="B489" s="382" t="s">
        <v>140</v>
      </c>
      <c r="C489" s="602"/>
      <c r="D489" s="711">
        <v>100170</v>
      </c>
      <c r="E489" s="631">
        <v>65</v>
      </c>
      <c r="F489" s="408" t="s">
        <v>604</v>
      </c>
      <c r="G489" s="401">
        <v>45253</v>
      </c>
      <c r="H489" s="385" t="s">
        <v>590</v>
      </c>
      <c r="I489" s="386" t="s">
        <v>1532</v>
      </c>
      <c r="J489" s="573" t="s">
        <v>877</v>
      </c>
      <c r="K489" s="449" t="s">
        <v>100</v>
      </c>
      <c r="L489" s="405" t="s">
        <v>443</v>
      </c>
      <c r="M489" s="405" t="s">
        <v>443</v>
      </c>
      <c r="N489" s="405" t="s">
        <v>443</v>
      </c>
      <c r="O489" s="405" t="s">
        <v>443</v>
      </c>
      <c r="P489" s="405"/>
      <c r="Q489" s="405"/>
      <c r="R489" s="405"/>
      <c r="S489" s="405"/>
      <c r="T489" s="405"/>
      <c r="U489" s="405"/>
      <c r="V489" s="405"/>
      <c r="W489" s="405"/>
    </row>
    <row r="490" spans="1:23" ht="59.25" customHeight="1" x14ac:dyDescent="0.25">
      <c r="A490" s="382" t="s">
        <v>1533</v>
      </c>
      <c r="B490" s="382" t="s">
        <v>694</v>
      </c>
      <c r="C490" s="602"/>
      <c r="D490" s="711">
        <v>100984</v>
      </c>
      <c r="E490" s="631">
        <v>65</v>
      </c>
      <c r="F490" s="408" t="s">
        <v>594</v>
      </c>
      <c r="G490" s="401">
        <v>45444</v>
      </c>
      <c r="H490" s="385" t="s">
        <v>590</v>
      </c>
      <c r="I490" s="386" t="s">
        <v>1534</v>
      </c>
      <c r="J490" s="573" t="s">
        <v>596</v>
      </c>
      <c r="K490" s="449" t="s">
        <v>53</v>
      </c>
      <c r="L490" s="405" t="s">
        <v>443</v>
      </c>
      <c r="M490" s="405" t="s">
        <v>443</v>
      </c>
      <c r="N490" s="405" t="s">
        <v>443</v>
      </c>
      <c r="O490" s="405" t="s">
        <v>443</v>
      </c>
      <c r="P490" s="405"/>
      <c r="Q490" s="405"/>
      <c r="R490" s="405"/>
      <c r="S490" s="405"/>
      <c r="T490" s="462"/>
      <c r="U490" s="405"/>
      <c r="V490" s="405"/>
      <c r="W490" s="405"/>
    </row>
    <row r="491" spans="1:23" ht="45" customHeight="1" x14ac:dyDescent="0.25">
      <c r="A491" s="382" t="s">
        <v>1535</v>
      </c>
      <c r="B491" s="382" t="s">
        <v>662</v>
      </c>
      <c r="C491" s="602"/>
      <c r="D491" s="711">
        <v>100156</v>
      </c>
      <c r="E491" s="631">
        <v>50</v>
      </c>
      <c r="F491" s="408" t="s">
        <v>604</v>
      </c>
      <c r="G491" s="401">
        <v>44949</v>
      </c>
      <c r="H491" s="385" t="s">
        <v>590</v>
      </c>
      <c r="I491" s="386">
        <v>401</v>
      </c>
      <c r="J491" s="573" t="s">
        <v>877</v>
      </c>
      <c r="K491" s="449" t="s">
        <v>146</v>
      </c>
      <c r="L491" s="405" t="s">
        <v>4</v>
      </c>
      <c r="M491" s="405" t="s">
        <v>443</v>
      </c>
      <c r="N491" s="405" t="s">
        <v>443</v>
      </c>
      <c r="O491" s="405" t="s">
        <v>443</v>
      </c>
      <c r="P491" s="405"/>
      <c r="Q491" s="405"/>
      <c r="R491" s="405"/>
      <c r="S491" s="405"/>
      <c r="T491" s="405"/>
      <c r="U491" s="405"/>
      <c r="V491" s="405"/>
      <c r="W491" s="405"/>
    </row>
    <row r="492" spans="1:23" ht="45" customHeight="1" x14ac:dyDescent="0.25">
      <c r="A492" s="382" t="s">
        <v>1536</v>
      </c>
      <c r="B492" s="382" t="s">
        <v>1529</v>
      </c>
      <c r="C492" s="602" t="s">
        <v>1537</v>
      </c>
      <c r="D492" s="711">
        <v>100611</v>
      </c>
      <c r="E492" s="631">
        <v>70</v>
      </c>
      <c r="F492" s="408" t="s">
        <v>604</v>
      </c>
      <c r="G492" s="401">
        <v>45283</v>
      </c>
      <c r="H492" s="385" t="s">
        <v>590</v>
      </c>
      <c r="I492" s="386" t="s">
        <v>1538</v>
      </c>
      <c r="J492" s="646" t="s">
        <v>877</v>
      </c>
      <c r="K492" s="449" t="s">
        <v>610</v>
      </c>
      <c r="L492" s="405" t="s">
        <v>443</v>
      </c>
      <c r="M492" s="405" t="s">
        <v>443</v>
      </c>
      <c r="N492" s="405" t="s">
        <v>443</v>
      </c>
      <c r="O492" s="405" t="s">
        <v>443</v>
      </c>
      <c r="P492" s="405"/>
      <c r="Q492" s="405"/>
      <c r="R492" s="405"/>
      <c r="S492" s="405"/>
      <c r="T492" s="405"/>
      <c r="U492" s="405"/>
      <c r="V492" s="405"/>
      <c r="W492" s="405"/>
    </row>
    <row r="493" spans="1:23" ht="45" customHeight="1" x14ac:dyDescent="0.25">
      <c r="A493" s="382" t="s">
        <v>3112</v>
      </c>
      <c r="B493" s="382" t="s">
        <v>3117</v>
      </c>
      <c r="C493" s="602"/>
      <c r="D493" s="711">
        <v>100238</v>
      </c>
      <c r="E493" s="631">
        <v>75</v>
      </c>
      <c r="F493" s="408" t="s">
        <v>604</v>
      </c>
      <c r="G493" s="401">
        <v>46079</v>
      </c>
      <c r="H493" s="385" t="s">
        <v>590</v>
      </c>
      <c r="I493" s="386" t="s">
        <v>3303</v>
      </c>
      <c r="J493" s="622" t="s">
        <v>596</v>
      </c>
      <c r="K493" s="449" t="s">
        <v>25</v>
      </c>
      <c r="L493" s="405" t="s">
        <v>690</v>
      </c>
      <c r="M493" s="405" t="s">
        <v>443</v>
      </c>
      <c r="N493" s="405" t="s">
        <v>443</v>
      </c>
      <c r="O493" s="405" t="s">
        <v>443</v>
      </c>
      <c r="P493" s="405" t="s">
        <v>4</v>
      </c>
      <c r="Q493" s="405"/>
      <c r="R493" s="405"/>
      <c r="S493" s="405"/>
      <c r="T493" s="405"/>
      <c r="U493" s="405"/>
      <c r="V493" s="405"/>
      <c r="W493" s="749"/>
    </row>
    <row r="494" spans="1:23" ht="45" customHeight="1" x14ac:dyDescent="0.25">
      <c r="A494" s="382" t="s">
        <v>1539</v>
      </c>
      <c r="B494" s="382" t="s">
        <v>212</v>
      </c>
      <c r="C494" s="408"/>
      <c r="D494" s="711">
        <v>100696</v>
      </c>
      <c r="E494" s="631">
        <v>55</v>
      </c>
      <c r="F494" s="408" t="s">
        <v>594</v>
      </c>
      <c r="G494" s="384"/>
      <c r="H494" s="385" t="s">
        <v>590</v>
      </c>
      <c r="I494" s="386" t="s">
        <v>509</v>
      </c>
      <c r="J494" s="622" t="s">
        <v>596</v>
      </c>
      <c r="K494" s="686" t="s">
        <v>610</v>
      </c>
      <c r="L494" s="405" t="s">
        <v>443</v>
      </c>
      <c r="M494" s="405" t="s">
        <v>443</v>
      </c>
      <c r="N494" s="405" t="s">
        <v>443</v>
      </c>
      <c r="O494" s="405" t="s">
        <v>443</v>
      </c>
      <c r="P494" s="405"/>
      <c r="Q494" s="405"/>
      <c r="R494" s="405"/>
      <c r="S494" s="405"/>
      <c r="T494" s="462"/>
      <c r="U494" s="405"/>
      <c r="V494" s="405"/>
      <c r="W494" s="405"/>
    </row>
    <row r="495" spans="1:23" ht="45" customHeight="1" x14ac:dyDescent="0.25">
      <c r="A495" s="382" t="s">
        <v>1540</v>
      </c>
      <c r="B495" s="382" t="s">
        <v>662</v>
      </c>
      <c r="C495" s="602"/>
      <c r="D495" s="711">
        <v>100171</v>
      </c>
      <c r="E495" s="631">
        <v>50</v>
      </c>
      <c r="F495" s="408" t="s">
        <v>604</v>
      </c>
      <c r="G495" s="401">
        <v>44949</v>
      </c>
      <c r="H495" s="385" t="s">
        <v>590</v>
      </c>
      <c r="I495" s="386">
        <v>400</v>
      </c>
      <c r="J495" s="573" t="s">
        <v>877</v>
      </c>
      <c r="K495" s="524" t="s">
        <v>53</v>
      </c>
      <c r="L495" s="405" t="s">
        <v>443</v>
      </c>
      <c r="M495" s="405" t="s">
        <v>443</v>
      </c>
      <c r="N495" s="405" t="s">
        <v>443</v>
      </c>
      <c r="O495" s="405" t="s">
        <v>4</v>
      </c>
      <c r="P495" s="405"/>
      <c r="Q495" s="405"/>
      <c r="R495" s="405"/>
      <c r="S495" s="405"/>
      <c r="T495" s="405"/>
      <c r="U495" s="405"/>
      <c r="V495" s="405"/>
      <c r="W495" s="405"/>
    </row>
    <row r="496" spans="1:23" ht="45" customHeight="1" x14ac:dyDescent="0.25">
      <c r="A496" s="382" t="s">
        <v>1542</v>
      </c>
      <c r="B496" s="382" t="s">
        <v>662</v>
      </c>
      <c r="C496" s="602"/>
      <c r="D496" s="711">
        <v>100011</v>
      </c>
      <c r="E496" s="631">
        <v>50</v>
      </c>
      <c r="F496" s="408" t="s">
        <v>604</v>
      </c>
      <c r="G496" s="401">
        <v>44949</v>
      </c>
      <c r="H496" s="385" t="s">
        <v>590</v>
      </c>
      <c r="I496" s="386">
        <v>381</v>
      </c>
      <c r="J496" s="573" t="s">
        <v>877</v>
      </c>
      <c r="K496" s="524" t="s">
        <v>53</v>
      </c>
      <c r="L496" s="405" t="s">
        <v>443</v>
      </c>
      <c r="M496" s="405" t="s">
        <v>443</v>
      </c>
      <c r="N496" s="405" t="s">
        <v>4</v>
      </c>
      <c r="O496" s="405" t="s">
        <v>443</v>
      </c>
      <c r="P496" s="405"/>
      <c r="Q496" s="405"/>
      <c r="R496" s="405"/>
      <c r="S496" s="405"/>
      <c r="T496" s="405"/>
      <c r="U496" s="405"/>
      <c r="V496" s="405"/>
      <c r="W496" s="405"/>
    </row>
    <row r="497" spans="1:23" ht="45" customHeight="1" x14ac:dyDescent="0.25">
      <c r="A497" s="382" t="s">
        <v>1543</v>
      </c>
      <c r="B497" s="382" t="s">
        <v>694</v>
      </c>
      <c r="C497" s="408" t="s">
        <v>1544</v>
      </c>
      <c r="D497" s="711" t="s">
        <v>690</v>
      </c>
      <c r="E497" s="631">
        <v>50</v>
      </c>
      <c r="F497" s="408" t="s">
        <v>604</v>
      </c>
      <c r="G497" s="401">
        <v>45017</v>
      </c>
      <c r="H497" s="532" t="s">
        <v>66</v>
      </c>
      <c r="I497" s="386">
        <v>455</v>
      </c>
      <c r="J497" s="609" t="s">
        <v>690</v>
      </c>
      <c r="K497" s="449" t="s">
        <v>146</v>
      </c>
      <c r="L497" s="379" t="s">
        <v>690</v>
      </c>
      <c r="M497" s="379" t="s">
        <v>690</v>
      </c>
      <c r="N497" s="379" t="s">
        <v>690</v>
      </c>
      <c r="O497" s="379" t="s">
        <v>690</v>
      </c>
      <c r="P497" s="379" t="s">
        <v>690</v>
      </c>
      <c r="Q497" s="379" t="s">
        <v>690</v>
      </c>
      <c r="R497" s="379" t="s">
        <v>690</v>
      </c>
      <c r="S497" s="379" t="s">
        <v>690</v>
      </c>
      <c r="T497" s="379" t="s">
        <v>690</v>
      </c>
      <c r="U497" s="379" t="s">
        <v>690</v>
      </c>
      <c r="V497" s="379" t="s">
        <v>690</v>
      </c>
      <c r="W497" s="379" t="s">
        <v>690</v>
      </c>
    </row>
    <row r="498" spans="1:23" ht="45" customHeight="1" x14ac:dyDescent="0.25">
      <c r="A498" s="382" t="s">
        <v>1545</v>
      </c>
      <c r="B498" s="382" t="s">
        <v>662</v>
      </c>
      <c r="C498" s="408"/>
      <c r="D498" s="711">
        <v>100862</v>
      </c>
      <c r="E498" s="631">
        <v>55</v>
      </c>
      <c r="F498" s="408" t="s">
        <v>604</v>
      </c>
      <c r="G498" s="401">
        <v>45497</v>
      </c>
      <c r="H498" s="385" t="s">
        <v>590</v>
      </c>
      <c r="I498" s="386" t="s">
        <v>1546</v>
      </c>
      <c r="J498" s="609" t="s">
        <v>656</v>
      </c>
      <c r="K498" s="449" t="s">
        <v>53</v>
      </c>
      <c r="L498" s="405" t="s">
        <v>443</v>
      </c>
      <c r="M498" s="405" t="s">
        <v>443</v>
      </c>
      <c r="N498" s="405" t="s">
        <v>4</v>
      </c>
      <c r="O498" s="405" t="s">
        <v>443</v>
      </c>
      <c r="P498" s="405"/>
      <c r="Q498" s="405"/>
      <c r="R498" s="405"/>
      <c r="S498" s="405"/>
      <c r="T498" s="462"/>
      <c r="U498" s="462"/>
      <c r="V498" s="405"/>
      <c r="W498" s="405"/>
    </row>
    <row r="499" spans="1:23" ht="45" customHeight="1" x14ac:dyDescent="0.25">
      <c r="A499" s="382" t="s">
        <v>1547</v>
      </c>
      <c r="B499" s="382" t="s">
        <v>948</v>
      </c>
      <c r="C499" s="408"/>
      <c r="D499" s="711">
        <v>100313</v>
      </c>
      <c r="E499" s="631">
        <v>55</v>
      </c>
      <c r="F499" s="408" t="s">
        <v>604</v>
      </c>
      <c r="G499" s="401">
        <v>41334</v>
      </c>
      <c r="H499" s="385" t="s">
        <v>590</v>
      </c>
      <c r="I499" s="386" t="s">
        <v>1548</v>
      </c>
      <c r="J499" s="573" t="s">
        <v>656</v>
      </c>
      <c r="K499" s="449" t="s">
        <v>50</v>
      </c>
      <c r="L499" s="405" t="s">
        <v>443</v>
      </c>
      <c r="M499" s="405" t="s">
        <v>443</v>
      </c>
      <c r="N499" s="405" t="s">
        <v>35</v>
      </c>
      <c r="O499" s="405" t="s">
        <v>35</v>
      </c>
      <c r="P499" s="405"/>
      <c r="Q499" s="405"/>
      <c r="R499" s="405"/>
      <c r="S499" s="405"/>
      <c r="T499" s="462"/>
      <c r="U499" s="462"/>
      <c r="V499" s="405"/>
      <c r="W499" s="405"/>
    </row>
    <row r="500" spans="1:23" ht="45" customHeight="1" x14ac:dyDescent="0.25">
      <c r="A500" s="382" t="s">
        <v>1549</v>
      </c>
      <c r="B500" s="382" t="s">
        <v>1550</v>
      </c>
      <c r="C500" s="408"/>
      <c r="D500" s="711" t="s">
        <v>690</v>
      </c>
      <c r="E500" s="631">
        <v>85</v>
      </c>
      <c r="F500" s="408" t="s">
        <v>604</v>
      </c>
      <c r="G500" s="401">
        <v>45078</v>
      </c>
      <c r="H500" s="385" t="s">
        <v>590</v>
      </c>
      <c r="I500" s="386" t="s">
        <v>921</v>
      </c>
      <c r="J500" s="573" t="s">
        <v>717</v>
      </c>
      <c r="K500" s="449" t="s">
        <v>610</v>
      </c>
      <c r="L500" s="405" t="s">
        <v>443</v>
      </c>
      <c r="M500" s="405" t="s">
        <v>443</v>
      </c>
      <c r="N500" s="405" t="s">
        <v>443</v>
      </c>
      <c r="O500" s="405" t="s">
        <v>443</v>
      </c>
      <c r="P500" s="405"/>
      <c r="Q500" s="405"/>
      <c r="R500" s="405"/>
      <c r="S500" s="405"/>
      <c r="T500" s="462"/>
      <c r="U500" s="405"/>
      <c r="V500" s="405"/>
      <c r="W500" s="405"/>
    </row>
    <row r="501" spans="1:23" ht="45" customHeight="1" x14ac:dyDescent="0.25">
      <c r="A501" s="382" t="s">
        <v>1551</v>
      </c>
      <c r="B501" s="382" t="s">
        <v>1552</v>
      </c>
      <c r="C501" s="408"/>
      <c r="D501" s="711">
        <v>100637</v>
      </c>
      <c r="E501" s="631">
        <v>55</v>
      </c>
      <c r="F501" s="408" t="s">
        <v>604</v>
      </c>
      <c r="G501" s="401">
        <v>45017</v>
      </c>
      <c r="H501" s="385" t="s">
        <v>590</v>
      </c>
      <c r="I501" s="386" t="s">
        <v>1553</v>
      </c>
      <c r="J501" s="573" t="s">
        <v>717</v>
      </c>
      <c r="K501" s="524" t="s">
        <v>53</v>
      </c>
      <c r="L501" s="405" t="s">
        <v>443</v>
      </c>
      <c r="M501" s="405" t="s">
        <v>443</v>
      </c>
      <c r="N501" s="405" t="s">
        <v>4</v>
      </c>
      <c r="O501" s="405" t="s">
        <v>443</v>
      </c>
      <c r="P501" s="405"/>
      <c r="Q501" s="405"/>
      <c r="R501" s="405"/>
      <c r="S501" s="405"/>
      <c r="T501" s="405"/>
      <c r="U501" s="405"/>
      <c r="V501" s="405"/>
      <c r="W501" s="405"/>
    </row>
    <row r="502" spans="1:23" ht="45" customHeight="1" x14ac:dyDescent="0.25">
      <c r="A502" s="599" t="s">
        <v>1551</v>
      </c>
      <c r="B502" s="599" t="s">
        <v>1564</v>
      </c>
      <c r="C502" s="563" t="s">
        <v>1565</v>
      </c>
      <c r="D502" s="711" t="s">
        <v>690</v>
      </c>
      <c r="E502" s="632">
        <v>65</v>
      </c>
      <c r="F502" s="408" t="s">
        <v>604</v>
      </c>
      <c r="G502" s="441"/>
      <c r="H502" s="385" t="s">
        <v>590</v>
      </c>
      <c r="I502" s="386" t="s">
        <v>921</v>
      </c>
      <c r="J502" s="573" t="s">
        <v>648</v>
      </c>
      <c r="K502" s="449" t="s">
        <v>53</v>
      </c>
      <c r="L502" s="405" t="s">
        <v>443</v>
      </c>
      <c r="M502" s="405" t="s">
        <v>443</v>
      </c>
      <c r="N502" s="405" t="s">
        <v>4</v>
      </c>
      <c r="O502" s="405" t="s">
        <v>443</v>
      </c>
      <c r="P502" s="405"/>
      <c r="Q502" s="405"/>
      <c r="R502" s="405"/>
      <c r="S502" s="405"/>
      <c r="T502" s="462"/>
      <c r="U502" s="405"/>
      <c r="V502" s="405"/>
      <c r="W502" s="405"/>
    </row>
    <row r="503" spans="1:23" ht="45" customHeight="1" x14ac:dyDescent="0.25">
      <c r="A503" s="382" t="s">
        <v>1554</v>
      </c>
      <c r="B503" s="382" t="s">
        <v>859</v>
      </c>
      <c r="C503" s="408"/>
      <c r="D503" s="711" t="s">
        <v>690</v>
      </c>
      <c r="E503" s="631">
        <v>65</v>
      </c>
      <c r="F503" s="408" t="s">
        <v>594</v>
      </c>
      <c r="G503" s="401">
        <v>45346</v>
      </c>
      <c r="H503" s="385" t="s">
        <v>590</v>
      </c>
      <c r="I503" s="386" t="s">
        <v>921</v>
      </c>
      <c r="J503" s="573" t="s">
        <v>596</v>
      </c>
      <c r="K503" s="449" t="s">
        <v>622</v>
      </c>
      <c r="L503" s="405" t="s">
        <v>443</v>
      </c>
      <c r="M503" s="405" t="s">
        <v>443</v>
      </c>
      <c r="N503" s="405" t="s">
        <v>443</v>
      </c>
      <c r="O503" s="405" t="s">
        <v>443</v>
      </c>
      <c r="P503" s="405"/>
      <c r="Q503" s="405"/>
      <c r="R503" s="405"/>
      <c r="S503" s="405"/>
      <c r="T503" s="462"/>
      <c r="U503" s="405"/>
      <c r="V503" s="405"/>
      <c r="W503" s="405"/>
    </row>
    <row r="504" spans="1:23" ht="45" customHeight="1" x14ac:dyDescent="0.25">
      <c r="A504" s="382" t="s">
        <v>1555</v>
      </c>
      <c r="B504" s="382" t="s">
        <v>212</v>
      </c>
      <c r="C504" s="408"/>
      <c r="D504" s="711">
        <v>100375</v>
      </c>
      <c r="E504" s="631">
        <v>55</v>
      </c>
      <c r="F504" s="408" t="s">
        <v>604</v>
      </c>
      <c r="G504" s="384"/>
      <c r="H504" s="385" t="s">
        <v>590</v>
      </c>
      <c r="I504" s="386" t="s">
        <v>1556</v>
      </c>
      <c r="J504" s="573" t="s">
        <v>645</v>
      </c>
      <c r="K504" s="524" t="s">
        <v>50</v>
      </c>
      <c r="L504" s="405" t="s">
        <v>443</v>
      </c>
      <c r="M504" s="405" t="s">
        <v>443</v>
      </c>
      <c r="N504" s="405" t="s">
        <v>443</v>
      </c>
      <c r="O504" s="405" t="s">
        <v>443</v>
      </c>
      <c r="P504" s="405"/>
      <c r="Q504" s="405"/>
      <c r="R504" s="405"/>
      <c r="S504" s="405"/>
      <c r="T504" s="462"/>
      <c r="U504" s="405"/>
      <c r="V504" s="405"/>
      <c r="W504" s="405"/>
    </row>
    <row r="505" spans="1:23" ht="45" customHeight="1" x14ac:dyDescent="0.25">
      <c r="A505" s="382" t="s">
        <v>3121</v>
      </c>
      <c r="B505" s="382" t="s">
        <v>1026</v>
      </c>
      <c r="C505" s="602"/>
      <c r="D505" s="711">
        <v>100295</v>
      </c>
      <c r="E505" s="631">
        <v>75</v>
      </c>
      <c r="F505" s="408" t="s">
        <v>604</v>
      </c>
      <c r="G505" s="401">
        <v>46016</v>
      </c>
      <c r="H505" s="385" t="s">
        <v>590</v>
      </c>
      <c r="I505" s="386" t="s">
        <v>3122</v>
      </c>
      <c r="J505" s="573" t="s">
        <v>596</v>
      </c>
      <c r="K505" s="449" t="s">
        <v>53</v>
      </c>
      <c r="L505" s="405" t="s">
        <v>443</v>
      </c>
      <c r="M505" s="405" t="s">
        <v>443</v>
      </c>
      <c r="N505" s="405" t="s">
        <v>4</v>
      </c>
      <c r="O505" s="405" t="s">
        <v>443</v>
      </c>
      <c r="P505" s="405"/>
      <c r="Q505" s="405"/>
      <c r="R505" s="405"/>
      <c r="S505" s="405"/>
      <c r="T505" s="405"/>
      <c r="U505" s="405"/>
      <c r="V505" s="405"/>
      <c r="W505" s="749"/>
    </row>
    <row r="506" spans="1:23" ht="45" customHeight="1" x14ac:dyDescent="0.25">
      <c r="A506" s="408" t="s">
        <v>1557</v>
      </c>
      <c r="B506" s="382" t="s">
        <v>712</v>
      </c>
      <c r="C506" s="408"/>
      <c r="D506" s="711">
        <v>100169</v>
      </c>
      <c r="E506" s="631">
        <v>65</v>
      </c>
      <c r="F506" s="408" t="s">
        <v>731</v>
      </c>
      <c r="G506" s="401">
        <v>45528</v>
      </c>
      <c r="H506" s="385" t="s">
        <v>590</v>
      </c>
      <c r="I506" s="386" t="s">
        <v>1558</v>
      </c>
      <c r="J506" s="573" t="s">
        <v>732</v>
      </c>
      <c r="K506" s="449" t="s">
        <v>610</v>
      </c>
      <c r="L506" s="405" t="s">
        <v>443</v>
      </c>
      <c r="M506" s="405" t="s">
        <v>443</v>
      </c>
      <c r="N506" s="405" t="s">
        <v>443</v>
      </c>
      <c r="O506" s="405" t="s">
        <v>443</v>
      </c>
      <c r="P506" s="405"/>
      <c r="Q506" s="405"/>
      <c r="R506" s="405"/>
      <c r="S506" s="405"/>
      <c r="T506" s="462"/>
      <c r="U506" s="405"/>
      <c r="V506" s="405"/>
      <c r="W506" s="405"/>
    </row>
    <row r="507" spans="1:23" ht="45" customHeight="1" x14ac:dyDescent="0.25">
      <c r="A507" s="382" t="s">
        <v>1559</v>
      </c>
      <c r="B507" s="382" t="s">
        <v>1560</v>
      </c>
      <c r="C507" s="602"/>
      <c r="D507" s="711">
        <v>100896</v>
      </c>
      <c r="E507" s="631">
        <v>65</v>
      </c>
      <c r="F507" s="408" t="s">
        <v>604</v>
      </c>
      <c r="G507" s="401">
        <v>45802</v>
      </c>
      <c r="H507" s="385" t="s">
        <v>590</v>
      </c>
      <c r="I507" s="386" t="s">
        <v>1561</v>
      </c>
      <c r="J507" s="573" t="s">
        <v>596</v>
      </c>
      <c r="K507" s="449" t="s">
        <v>20</v>
      </c>
      <c r="L507" s="405" t="s">
        <v>443</v>
      </c>
      <c r="M507" s="405" t="s">
        <v>443</v>
      </c>
      <c r="N507" s="405" t="s">
        <v>443</v>
      </c>
      <c r="O507" s="405" t="s">
        <v>4</v>
      </c>
      <c r="P507" s="405"/>
      <c r="Q507" s="405"/>
      <c r="R507" s="405"/>
      <c r="S507" s="405"/>
      <c r="T507" s="462"/>
      <c r="U507" s="405"/>
      <c r="V507" s="749"/>
      <c r="W507" s="749"/>
    </row>
    <row r="508" spans="1:23" ht="45" customHeight="1" x14ac:dyDescent="0.25">
      <c r="A508" s="408" t="s">
        <v>1562</v>
      </c>
      <c r="B508" s="382" t="s">
        <v>712</v>
      </c>
      <c r="C508" s="408"/>
      <c r="D508" s="711">
        <v>100169</v>
      </c>
      <c r="E508" s="631">
        <v>65</v>
      </c>
      <c r="F508" s="408" t="s">
        <v>731</v>
      </c>
      <c r="G508" s="401">
        <v>45528</v>
      </c>
      <c r="H508" s="385" t="s">
        <v>590</v>
      </c>
      <c r="I508" s="386" t="s">
        <v>1558</v>
      </c>
      <c r="J508" s="573" t="s">
        <v>732</v>
      </c>
      <c r="K508" s="449" t="s">
        <v>610</v>
      </c>
      <c r="L508" s="405" t="s">
        <v>443</v>
      </c>
      <c r="M508" s="405" t="s">
        <v>443</v>
      </c>
      <c r="N508" s="405" t="s">
        <v>443</v>
      </c>
      <c r="O508" s="405" t="s">
        <v>443</v>
      </c>
      <c r="P508" s="405"/>
      <c r="Q508" s="405"/>
      <c r="R508" s="405"/>
      <c r="S508" s="405"/>
      <c r="T508" s="462"/>
      <c r="U508" s="405"/>
      <c r="V508" s="405"/>
      <c r="W508" s="405"/>
    </row>
    <row r="509" spans="1:23" ht="45" customHeight="1" x14ac:dyDescent="0.25">
      <c r="A509" s="382" t="s">
        <v>1566</v>
      </c>
      <c r="B509" s="382" t="s">
        <v>1567</v>
      </c>
      <c r="C509" s="435" t="s">
        <v>860</v>
      </c>
      <c r="D509" s="711" t="s">
        <v>690</v>
      </c>
      <c r="E509" s="631">
        <v>125</v>
      </c>
      <c r="F509" s="408" t="s">
        <v>604</v>
      </c>
      <c r="G509" s="401">
        <v>45658</v>
      </c>
      <c r="H509" s="532" t="s">
        <v>66</v>
      </c>
      <c r="I509" s="386" t="s">
        <v>1568</v>
      </c>
      <c r="J509" s="573" t="s">
        <v>690</v>
      </c>
      <c r="K509" s="449" t="s">
        <v>25</v>
      </c>
      <c r="L509" s="379" t="s">
        <v>690</v>
      </c>
      <c r="M509" s="379" t="s">
        <v>690</v>
      </c>
      <c r="N509" s="379" t="s">
        <v>690</v>
      </c>
      <c r="O509" s="379" t="s">
        <v>690</v>
      </c>
      <c r="P509" s="379" t="s">
        <v>690</v>
      </c>
      <c r="Q509" s="379" t="s">
        <v>690</v>
      </c>
      <c r="R509" s="379" t="s">
        <v>690</v>
      </c>
      <c r="S509" s="379" t="s">
        <v>690</v>
      </c>
      <c r="T509" s="379" t="s">
        <v>690</v>
      </c>
      <c r="U509" s="379" t="s">
        <v>690</v>
      </c>
      <c r="V509" s="379" t="s">
        <v>690</v>
      </c>
      <c r="W509" s="379" t="s">
        <v>690</v>
      </c>
    </row>
    <row r="510" spans="1:23" ht="45" customHeight="1" x14ac:dyDescent="0.25">
      <c r="A510" s="382" t="s">
        <v>1569</v>
      </c>
      <c r="B510" s="382" t="s">
        <v>1570</v>
      </c>
      <c r="C510" s="602"/>
      <c r="D510" s="711">
        <v>100423</v>
      </c>
      <c r="E510" s="631">
        <v>50</v>
      </c>
      <c r="F510" s="408" t="s">
        <v>604</v>
      </c>
      <c r="G510" s="401">
        <v>44949</v>
      </c>
      <c r="H510" s="385" t="s">
        <v>590</v>
      </c>
      <c r="I510" s="386" t="s">
        <v>1571</v>
      </c>
      <c r="J510" s="573" t="s">
        <v>606</v>
      </c>
      <c r="K510" s="449" t="s">
        <v>53</v>
      </c>
      <c r="L510" s="405" t="s">
        <v>443</v>
      </c>
      <c r="M510" s="405" t="s">
        <v>35</v>
      </c>
      <c r="N510" s="405" t="s">
        <v>4</v>
      </c>
      <c r="O510" s="405" t="s">
        <v>443</v>
      </c>
      <c r="P510" s="405"/>
      <c r="Q510" s="405"/>
      <c r="R510" s="405"/>
      <c r="S510" s="405"/>
      <c r="T510" s="462"/>
      <c r="U510" s="405"/>
      <c r="V510" s="405"/>
      <c r="W510" s="405"/>
    </row>
    <row r="511" spans="1:23" ht="45" customHeight="1" x14ac:dyDescent="0.25">
      <c r="A511" s="382" t="s">
        <v>1572</v>
      </c>
      <c r="B511" s="382" t="s">
        <v>694</v>
      </c>
      <c r="C511" s="408" t="s">
        <v>1573</v>
      </c>
      <c r="D511" s="711">
        <v>100429</v>
      </c>
      <c r="E511" s="631">
        <v>55</v>
      </c>
      <c r="F511" s="408" t="s">
        <v>594</v>
      </c>
      <c r="G511" s="401">
        <v>45017</v>
      </c>
      <c r="H511" s="385" t="s">
        <v>590</v>
      </c>
      <c r="I511" s="386">
        <v>448</v>
      </c>
      <c r="J511" s="573" t="s">
        <v>596</v>
      </c>
      <c r="K511" s="449" t="s">
        <v>53</v>
      </c>
      <c r="L511" s="405" t="s">
        <v>443</v>
      </c>
      <c r="M511" s="405" t="s">
        <v>443</v>
      </c>
      <c r="N511" s="405" t="s">
        <v>443</v>
      </c>
      <c r="O511" s="405" t="s">
        <v>443</v>
      </c>
      <c r="P511" s="405" t="s">
        <v>4</v>
      </c>
      <c r="Q511" s="405"/>
      <c r="R511" s="405"/>
      <c r="S511" s="405"/>
      <c r="T511" s="462"/>
      <c r="U511" s="405"/>
      <c r="V511" s="405"/>
      <c r="W511" s="405"/>
    </row>
    <row r="512" spans="1:23" ht="45" customHeight="1" x14ac:dyDescent="0.25">
      <c r="A512" s="382" t="s">
        <v>1574</v>
      </c>
      <c r="B512" s="382" t="s">
        <v>951</v>
      </c>
      <c r="C512" s="408" t="s">
        <v>1575</v>
      </c>
      <c r="D512" s="711" t="s">
        <v>690</v>
      </c>
      <c r="E512" s="631">
        <v>50</v>
      </c>
      <c r="F512" s="408" t="s">
        <v>604</v>
      </c>
      <c r="G512" s="401"/>
      <c r="H512" s="532" t="s">
        <v>66</v>
      </c>
      <c r="I512" s="386">
        <v>436</v>
      </c>
      <c r="J512" s="573" t="s">
        <v>690</v>
      </c>
      <c r="K512" s="449" t="s">
        <v>146</v>
      </c>
      <c r="L512" s="379" t="s">
        <v>690</v>
      </c>
      <c r="M512" s="379" t="s">
        <v>690</v>
      </c>
      <c r="N512" s="379" t="s">
        <v>690</v>
      </c>
      <c r="O512" s="379" t="s">
        <v>690</v>
      </c>
      <c r="P512" s="379" t="s">
        <v>690</v>
      </c>
      <c r="Q512" s="379" t="s">
        <v>690</v>
      </c>
      <c r="R512" s="379" t="s">
        <v>690</v>
      </c>
      <c r="S512" s="379" t="s">
        <v>690</v>
      </c>
      <c r="T512" s="379" t="s">
        <v>690</v>
      </c>
      <c r="U512" s="379" t="s">
        <v>690</v>
      </c>
      <c r="V512" s="379" t="s">
        <v>690</v>
      </c>
      <c r="W512" s="379" t="s">
        <v>690</v>
      </c>
    </row>
    <row r="513" spans="1:23" ht="45" customHeight="1" x14ac:dyDescent="0.25">
      <c r="A513" s="382" t="s">
        <v>3363</v>
      </c>
      <c r="B513" s="382" t="s">
        <v>3364</v>
      </c>
      <c r="C513" s="408"/>
      <c r="D513" s="711" t="s">
        <v>690</v>
      </c>
      <c r="E513" s="631">
        <v>75</v>
      </c>
      <c r="F513" s="408" t="s">
        <v>604</v>
      </c>
      <c r="G513" s="401">
        <v>46138</v>
      </c>
      <c r="H513" s="385" t="s">
        <v>590</v>
      </c>
      <c r="I513" s="386" t="s">
        <v>690</v>
      </c>
      <c r="J513" s="573" t="s">
        <v>737</v>
      </c>
      <c r="K513" s="449" t="s">
        <v>146</v>
      </c>
      <c r="L513" s="405" t="s">
        <v>690</v>
      </c>
      <c r="M513" s="405" t="s">
        <v>690</v>
      </c>
      <c r="N513" s="405" t="s">
        <v>690</v>
      </c>
      <c r="O513" s="405" t="s">
        <v>4</v>
      </c>
      <c r="P513" s="405"/>
      <c r="Q513" s="405"/>
      <c r="R513" s="405"/>
      <c r="S513" s="405"/>
      <c r="T513" s="405"/>
      <c r="U513" s="405"/>
      <c r="V513" s="405"/>
      <c r="W513" s="405"/>
    </row>
    <row r="514" spans="1:23" ht="45" customHeight="1" x14ac:dyDescent="0.25">
      <c r="A514" s="599" t="s">
        <v>1576</v>
      </c>
      <c r="B514" s="408" t="s">
        <v>739</v>
      </c>
      <c r="C514" s="599"/>
      <c r="D514" s="413">
        <v>100533</v>
      </c>
      <c r="E514" s="631">
        <v>50</v>
      </c>
      <c r="F514" s="408" t="s">
        <v>604</v>
      </c>
      <c r="G514" s="441"/>
      <c r="H514" s="385" t="s">
        <v>590</v>
      </c>
      <c r="I514" s="441">
        <v>343</v>
      </c>
      <c r="J514" s="605" t="s">
        <v>648</v>
      </c>
      <c r="K514" s="449" t="s">
        <v>657</v>
      </c>
      <c r="L514" s="405" t="s">
        <v>443</v>
      </c>
      <c r="M514" s="405" t="s">
        <v>443</v>
      </c>
      <c r="N514" s="405" t="s">
        <v>443</v>
      </c>
      <c r="O514" s="405" t="s">
        <v>443</v>
      </c>
      <c r="P514" s="405"/>
      <c r="Q514" s="405"/>
      <c r="R514" s="405"/>
      <c r="S514" s="405"/>
      <c r="T514" s="462"/>
      <c r="U514" s="405"/>
      <c r="V514" s="405"/>
      <c r="W514" s="405"/>
    </row>
    <row r="515" spans="1:23" ht="45" customHeight="1" x14ac:dyDescent="0.25">
      <c r="A515" s="382" t="s">
        <v>1577</v>
      </c>
      <c r="B515" s="382" t="s">
        <v>662</v>
      </c>
      <c r="C515" s="602"/>
      <c r="D515" s="711">
        <v>100723</v>
      </c>
      <c r="E515" s="631">
        <v>55</v>
      </c>
      <c r="F515" s="408" t="s">
        <v>604</v>
      </c>
      <c r="G515" s="401">
        <v>45741</v>
      </c>
      <c r="H515" s="385" t="s">
        <v>590</v>
      </c>
      <c r="I515" s="386" t="s">
        <v>1578</v>
      </c>
      <c r="J515" s="573" t="s">
        <v>648</v>
      </c>
      <c r="K515" s="449" t="s">
        <v>20</v>
      </c>
      <c r="L515" s="405" t="s">
        <v>443</v>
      </c>
      <c r="M515" s="405" t="s">
        <v>443</v>
      </c>
      <c r="N515" s="405" t="s">
        <v>443</v>
      </c>
      <c r="O515" s="405" t="s">
        <v>443</v>
      </c>
      <c r="P515" s="462"/>
      <c r="Q515" s="405"/>
      <c r="R515" s="405"/>
      <c r="S515" s="405"/>
      <c r="T515" s="462"/>
      <c r="U515" s="405"/>
      <c r="V515" s="749"/>
      <c r="W515" s="749"/>
    </row>
    <row r="516" spans="1:23" ht="45" customHeight="1" x14ac:dyDescent="0.25">
      <c r="A516" s="408" t="s">
        <v>1579</v>
      </c>
      <c r="B516" s="382" t="s">
        <v>1580</v>
      </c>
      <c r="C516" s="408" t="s">
        <v>1581</v>
      </c>
      <c r="D516" s="711" t="s">
        <v>690</v>
      </c>
      <c r="E516" s="631">
        <v>55</v>
      </c>
      <c r="F516" s="408" t="s">
        <v>604</v>
      </c>
      <c r="G516" s="384"/>
      <c r="H516" s="385" t="s">
        <v>590</v>
      </c>
      <c r="I516" s="386" t="s">
        <v>300</v>
      </c>
      <c r="J516" s="573" t="s">
        <v>877</v>
      </c>
      <c r="K516" s="449" t="s">
        <v>25</v>
      </c>
      <c r="L516" s="405" t="s">
        <v>35</v>
      </c>
      <c r="M516" s="405" t="s">
        <v>443</v>
      </c>
      <c r="N516" s="405" t="s">
        <v>35</v>
      </c>
      <c r="O516" s="405" t="s">
        <v>443</v>
      </c>
      <c r="P516" s="405"/>
      <c r="Q516" s="462"/>
      <c r="R516" s="405"/>
      <c r="S516" s="405"/>
      <c r="T516" s="405"/>
      <c r="U516" s="405"/>
      <c r="V516" s="405"/>
      <c r="W516" s="405"/>
    </row>
    <row r="517" spans="1:23" ht="45" customHeight="1" x14ac:dyDescent="0.25">
      <c r="A517" s="382" t="s">
        <v>3119</v>
      </c>
      <c r="B517" s="382" t="s">
        <v>837</v>
      </c>
      <c r="C517" s="602"/>
      <c r="D517" s="711">
        <v>100969</v>
      </c>
      <c r="E517" s="631">
        <v>65</v>
      </c>
      <c r="F517" s="408" t="s">
        <v>604</v>
      </c>
      <c r="G517" s="401">
        <v>46016</v>
      </c>
      <c r="H517" s="385" t="s">
        <v>590</v>
      </c>
      <c r="I517" s="386" t="s">
        <v>3127</v>
      </c>
      <c r="J517" s="573" t="s">
        <v>648</v>
      </c>
      <c r="K517" s="449" t="s">
        <v>610</v>
      </c>
      <c r="L517" s="405" t="s">
        <v>443</v>
      </c>
      <c r="M517" s="405" t="s">
        <v>443</v>
      </c>
      <c r="N517" s="405" t="s">
        <v>443</v>
      </c>
      <c r="O517" s="405" t="s">
        <v>443</v>
      </c>
      <c r="P517" s="405"/>
      <c r="Q517" s="405"/>
      <c r="R517" s="405"/>
      <c r="S517" s="405"/>
      <c r="T517" s="405"/>
      <c r="U517" s="405"/>
      <c r="V517" s="405"/>
      <c r="W517" s="749"/>
    </row>
    <row r="518" spans="1:23" ht="45" customHeight="1" x14ac:dyDescent="0.25">
      <c r="A518" s="382" t="s">
        <v>1582</v>
      </c>
      <c r="B518" s="382" t="s">
        <v>1583</v>
      </c>
      <c r="C518" s="435"/>
      <c r="D518" s="711">
        <v>100090</v>
      </c>
      <c r="E518" s="631">
        <v>75</v>
      </c>
      <c r="F518" s="408" t="s">
        <v>604</v>
      </c>
      <c r="G518" s="401">
        <v>45672</v>
      </c>
      <c r="H518" s="385" t="s">
        <v>590</v>
      </c>
      <c r="I518" s="386" t="s">
        <v>1584</v>
      </c>
      <c r="J518" s="573" t="s">
        <v>656</v>
      </c>
      <c r="K518" s="449" t="s">
        <v>657</v>
      </c>
      <c r="L518" s="405" t="s">
        <v>443</v>
      </c>
      <c r="M518" s="405" t="s">
        <v>443</v>
      </c>
      <c r="N518" s="405" t="s">
        <v>35</v>
      </c>
      <c r="O518" s="405" t="s">
        <v>443</v>
      </c>
      <c r="P518" s="405"/>
      <c r="Q518" s="405"/>
      <c r="R518" s="405"/>
      <c r="S518" s="405"/>
      <c r="T518" s="462"/>
      <c r="U518" s="462"/>
      <c r="V518" s="749"/>
      <c r="W518" s="749"/>
    </row>
    <row r="519" spans="1:23" ht="45" customHeight="1" x14ac:dyDescent="0.25">
      <c r="A519" s="408" t="s">
        <v>1585</v>
      </c>
      <c r="B519" s="382" t="s">
        <v>212</v>
      </c>
      <c r="C519" s="408"/>
      <c r="D519" s="711" t="s">
        <v>690</v>
      </c>
      <c r="E519" s="631">
        <v>50</v>
      </c>
      <c r="F519" s="408" t="s">
        <v>604</v>
      </c>
      <c r="G519" s="471">
        <v>45192</v>
      </c>
      <c r="H519" s="532" t="s">
        <v>66</v>
      </c>
      <c r="I519" s="386" t="s">
        <v>1586</v>
      </c>
      <c r="J519" s="573" t="s">
        <v>690</v>
      </c>
      <c r="K519" s="449" t="s">
        <v>100</v>
      </c>
      <c r="L519" s="379" t="s">
        <v>690</v>
      </c>
      <c r="M519" s="379" t="s">
        <v>690</v>
      </c>
      <c r="N519" s="379" t="s">
        <v>690</v>
      </c>
      <c r="O519" s="379" t="s">
        <v>690</v>
      </c>
      <c r="P519" s="379" t="s">
        <v>690</v>
      </c>
      <c r="Q519" s="379" t="s">
        <v>690</v>
      </c>
      <c r="R519" s="379" t="s">
        <v>690</v>
      </c>
      <c r="S519" s="379" t="s">
        <v>690</v>
      </c>
      <c r="T519" s="379" t="s">
        <v>690</v>
      </c>
      <c r="U519" s="379" t="s">
        <v>690</v>
      </c>
      <c r="V519" s="379" t="s">
        <v>690</v>
      </c>
      <c r="W519" s="379" t="s">
        <v>690</v>
      </c>
    </row>
    <row r="520" spans="1:23" ht="45" customHeight="1" x14ac:dyDescent="0.25">
      <c r="A520" s="382" t="s">
        <v>1587</v>
      </c>
      <c r="B520" s="382" t="s">
        <v>736</v>
      </c>
      <c r="C520" s="408"/>
      <c r="D520" s="711" t="s">
        <v>690</v>
      </c>
      <c r="E520" s="631">
        <v>50</v>
      </c>
      <c r="F520" s="408" t="s">
        <v>604</v>
      </c>
      <c r="G520" s="401">
        <v>44949</v>
      </c>
      <c r="H520" s="385" t="s">
        <v>590</v>
      </c>
      <c r="I520" s="386" t="s">
        <v>921</v>
      </c>
      <c r="J520" s="573" t="s">
        <v>606</v>
      </c>
      <c r="K520" s="449" t="s">
        <v>25</v>
      </c>
      <c r="L520" s="405" t="s">
        <v>443</v>
      </c>
      <c r="M520" s="405" t="s">
        <v>443</v>
      </c>
      <c r="N520" s="405" t="s">
        <v>443</v>
      </c>
      <c r="O520" s="405" t="s">
        <v>443</v>
      </c>
      <c r="P520" s="405"/>
      <c r="Q520" s="405"/>
      <c r="R520" s="405"/>
      <c r="S520" s="405"/>
      <c r="T520" s="462"/>
      <c r="U520" s="405"/>
      <c r="V520" s="405"/>
      <c r="W520" s="405"/>
    </row>
    <row r="521" spans="1:23" ht="45" customHeight="1" x14ac:dyDescent="0.25">
      <c r="A521" s="382" t="s">
        <v>1588</v>
      </c>
      <c r="B521" s="382" t="s">
        <v>974</v>
      </c>
      <c r="C521" s="602"/>
      <c r="D521" s="711">
        <v>100793</v>
      </c>
      <c r="E521" s="631">
        <v>65</v>
      </c>
      <c r="F521" s="408" t="s">
        <v>731</v>
      </c>
      <c r="G521" s="401">
        <v>46016</v>
      </c>
      <c r="H521" s="385" t="s">
        <v>590</v>
      </c>
      <c r="I521" s="386" t="s">
        <v>3268</v>
      </c>
      <c r="J521" s="573" t="s">
        <v>732</v>
      </c>
      <c r="K521" s="449" t="s">
        <v>690</v>
      </c>
      <c r="L521" s="405" t="s">
        <v>443</v>
      </c>
      <c r="M521" s="405" t="s">
        <v>443</v>
      </c>
      <c r="N521" s="405" t="s">
        <v>443</v>
      </c>
      <c r="O521" s="405" t="s">
        <v>443</v>
      </c>
      <c r="P521" s="379"/>
      <c r="Q521" s="379"/>
      <c r="R521" s="379"/>
      <c r="S521" s="379"/>
      <c r="T521" s="379"/>
      <c r="U521" s="379"/>
      <c r="V521" s="379"/>
      <c r="W521" s="586"/>
    </row>
    <row r="522" spans="1:23" ht="45" customHeight="1" x14ac:dyDescent="0.25">
      <c r="A522" s="382" t="s">
        <v>1589</v>
      </c>
      <c r="B522" s="382" t="s">
        <v>974</v>
      </c>
      <c r="C522" s="602"/>
      <c r="D522" s="711">
        <v>100793</v>
      </c>
      <c r="E522" s="631">
        <v>75</v>
      </c>
      <c r="F522" s="408" t="s">
        <v>731</v>
      </c>
      <c r="G522" s="401">
        <v>46016</v>
      </c>
      <c r="H522" s="385" t="s">
        <v>590</v>
      </c>
      <c r="I522" s="386" t="s">
        <v>3268</v>
      </c>
      <c r="J522" s="573" t="s">
        <v>732</v>
      </c>
      <c r="K522" s="449" t="s">
        <v>690</v>
      </c>
      <c r="L522" s="405" t="s">
        <v>443</v>
      </c>
      <c r="M522" s="405" t="s">
        <v>443</v>
      </c>
      <c r="N522" s="405" t="s">
        <v>443</v>
      </c>
      <c r="O522" s="405" t="s">
        <v>443</v>
      </c>
      <c r="P522" s="379"/>
      <c r="Q522" s="379"/>
      <c r="R522" s="379"/>
      <c r="S522" s="379"/>
      <c r="T522" s="379"/>
      <c r="U522" s="379"/>
      <c r="V522" s="379"/>
      <c r="W522" s="586"/>
    </row>
    <row r="523" spans="1:23" ht="45" customHeight="1" x14ac:dyDescent="0.25">
      <c r="A523" s="408" t="s">
        <v>1590</v>
      </c>
      <c r="B523" s="382" t="s">
        <v>1529</v>
      </c>
      <c r="C523" s="408" t="s">
        <v>1591</v>
      </c>
      <c r="D523" s="711" t="s">
        <v>690</v>
      </c>
      <c r="E523" s="631">
        <v>55</v>
      </c>
      <c r="F523" s="408" t="s">
        <v>604</v>
      </c>
      <c r="G523" s="401">
        <v>44136</v>
      </c>
      <c r="H523" s="532" t="s">
        <v>1899</v>
      </c>
      <c r="I523" s="386" t="s">
        <v>1592</v>
      </c>
      <c r="J523" s="573" t="s">
        <v>606</v>
      </c>
      <c r="K523" s="449" t="s">
        <v>610</v>
      </c>
      <c r="L523" s="535" t="s">
        <v>35</v>
      </c>
      <c r="M523" s="535" t="s">
        <v>35</v>
      </c>
      <c r="N523" s="535" t="s">
        <v>35</v>
      </c>
      <c r="O523" s="535" t="s">
        <v>35</v>
      </c>
      <c r="P523" s="535" t="s">
        <v>35</v>
      </c>
      <c r="Q523" s="405"/>
      <c r="R523" s="405"/>
      <c r="S523" s="405"/>
      <c r="T523" s="462"/>
      <c r="U523" s="462"/>
      <c r="V523" s="405"/>
      <c r="W523" s="405"/>
    </row>
    <row r="524" spans="1:23" ht="45" customHeight="1" x14ac:dyDescent="0.25">
      <c r="A524" s="408" t="s">
        <v>1593</v>
      </c>
      <c r="B524" s="382" t="s">
        <v>89</v>
      </c>
      <c r="C524" s="408"/>
      <c r="D524" s="711">
        <v>100462</v>
      </c>
      <c r="E524" s="631">
        <v>55</v>
      </c>
      <c r="F524" s="408" t="s">
        <v>604</v>
      </c>
      <c r="G524" s="401">
        <v>44094</v>
      </c>
      <c r="H524" s="385" t="s">
        <v>590</v>
      </c>
      <c r="I524" s="386" t="s">
        <v>1594</v>
      </c>
      <c r="J524" s="573" t="s">
        <v>592</v>
      </c>
      <c r="K524" s="449" t="s">
        <v>146</v>
      </c>
      <c r="L524" s="405" t="s">
        <v>443</v>
      </c>
      <c r="M524" s="462" t="s">
        <v>4</v>
      </c>
      <c r="N524" s="405" t="s">
        <v>443</v>
      </c>
      <c r="O524" s="405" t="s">
        <v>443</v>
      </c>
      <c r="P524" s="405"/>
      <c r="Q524" s="405"/>
      <c r="R524" s="405"/>
      <c r="S524" s="405"/>
      <c r="T524" s="462"/>
      <c r="U524" s="405"/>
      <c r="V524" s="405"/>
      <c r="W524" s="405"/>
    </row>
    <row r="525" spans="1:23" ht="45" customHeight="1" x14ac:dyDescent="0.25">
      <c r="A525" s="382" t="s">
        <v>1595</v>
      </c>
      <c r="B525" s="382" t="s">
        <v>856</v>
      </c>
      <c r="C525" s="602"/>
      <c r="D525" s="711">
        <v>100363</v>
      </c>
      <c r="E525" s="631">
        <v>65</v>
      </c>
      <c r="F525" s="408" t="s">
        <v>604</v>
      </c>
      <c r="G525" s="401">
        <v>45863</v>
      </c>
      <c r="H525" s="385" t="s">
        <v>590</v>
      </c>
      <c r="I525" s="386" t="s">
        <v>1596</v>
      </c>
      <c r="J525" s="573" t="s">
        <v>732</v>
      </c>
      <c r="K525" s="449" t="s">
        <v>50</v>
      </c>
      <c r="L525" s="405" t="s">
        <v>443</v>
      </c>
      <c r="M525" s="405" t="s">
        <v>443</v>
      </c>
      <c r="N525" s="405" t="s">
        <v>443</v>
      </c>
      <c r="O525" s="405" t="s">
        <v>443</v>
      </c>
      <c r="P525" s="458"/>
      <c r="Q525" s="405"/>
      <c r="R525" s="405"/>
      <c r="S525" s="405"/>
      <c r="T525" s="462"/>
      <c r="U525" s="405"/>
      <c r="V525" s="405"/>
      <c r="W525" s="749"/>
    </row>
    <row r="526" spans="1:23" ht="45" customHeight="1" x14ac:dyDescent="0.25">
      <c r="A526" s="408" t="s">
        <v>1597</v>
      </c>
      <c r="B526" s="382" t="s">
        <v>1598</v>
      </c>
      <c r="C526" s="408"/>
      <c r="D526" s="711">
        <v>100121</v>
      </c>
      <c r="E526" s="631">
        <v>60</v>
      </c>
      <c r="F526" s="408" t="s">
        <v>604</v>
      </c>
      <c r="G526" s="401">
        <v>45047</v>
      </c>
      <c r="H526" s="385" t="s">
        <v>590</v>
      </c>
      <c r="I526" s="386" t="s">
        <v>1599</v>
      </c>
      <c r="J526" s="573" t="s">
        <v>621</v>
      </c>
      <c r="K526" s="449" t="s">
        <v>20</v>
      </c>
      <c r="L526" s="405" t="s">
        <v>443</v>
      </c>
      <c r="M526" s="405" t="s">
        <v>443</v>
      </c>
      <c r="N526" s="405" t="s">
        <v>443</v>
      </c>
      <c r="O526" s="405" t="s">
        <v>443</v>
      </c>
      <c r="P526" s="405" t="s">
        <v>4</v>
      </c>
      <c r="Q526" s="405"/>
      <c r="R526" s="405"/>
      <c r="S526" s="405"/>
      <c r="T526" s="462"/>
      <c r="U526" s="405"/>
      <c r="V526" s="405"/>
      <c r="W526" s="405"/>
    </row>
    <row r="527" spans="1:23" ht="45" customHeight="1" x14ac:dyDescent="0.25">
      <c r="A527" s="408" t="s">
        <v>1600</v>
      </c>
      <c r="B527" s="382" t="s">
        <v>212</v>
      </c>
      <c r="C527" s="408"/>
      <c r="D527" s="711">
        <v>100561</v>
      </c>
      <c r="E527" s="631">
        <v>55</v>
      </c>
      <c r="F527" s="408" t="s">
        <v>604</v>
      </c>
      <c r="G527" s="384"/>
      <c r="H527" s="385" t="s">
        <v>590</v>
      </c>
      <c r="I527" s="386" t="s">
        <v>1601</v>
      </c>
      <c r="J527" s="573" t="s">
        <v>877</v>
      </c>
      <c r="K527" s="449" t="s">
        <v>622</v>
      </c>
      <c r="L527" s="405" t="s">
        <v>443</v>
      </c>
      <c r="M527" s="405" t="s">
        <v>443</v>
      </c>
      <c r="N527" s="405" t="s">
        <v>443</v>
      </c>
      <c r="O527" s="405" t="s">
        <v>443</v>
      </c>
      <c r="P527" s="405"/>
      <c r="Q527" s="405"/>
      <c r="R527" s="405"/>
      <c r="S527" s="405"/>
      <c r="T527" s="405"/>
      <c r="U527" s="405"/>
      <c r="V527" s="405"/>
      <c r="W527" s="405"/>
    </row>
    <row r="528" spans="1:23" ht="45" customHeight="1" x14ac:dyDescent="0.25">
      <c r="A528" s="408" t="s">
        <v>1602</v>
      </c>
      <c r="B528" s="382" t="s">
        <v>152</v>
      </c>
      <c r="C528" s="754" t="s">
        <v>762</v>
      </c>
      <c r="D528" s="711">
        <v>100700</v>
      </c>
      <c r="E528" s="631">
        <v>65</v>
      </c>
      <c r="F528" s="408" t="s">
        <v>731</v>
      </c>
      <c r="G528" s="401">
        <v>44208</v>
      </c>
      <c r="H528" s="385" t="s">
        <v>590</v>
      </c>
      <c r="I528" s="386" t="s">
        <v>1603</v>
      </c>
      <c r="J528" s="573" t="s">
        <v>732</v>
      </c>
      <c r="K528" s="449" t="s">
        <v>69</v>
      </c>
      <c r="L528" s="405" t="s">
        <v>443</v>
      </c>
      <c r="M528" s="405" t="s">
        <v>443</v>
      </c>
      <c r="N528" s="405" t="s">
        <v>443</v>
      </c>
      <c r="O528" s="405" t="s">
        <v>443</v>
      </c>
      <c r="P528" s="405"/>
      <c r="Q528" s="405"/>
      <c r="R528" s="405"/>
      <c r="S528" s="405"/>
      <c r="T528" s="462"/>
      <c r="U528" s="405"/>
      <c r="V528" s="405"/>
      <c r="W528" s="405"/>
    </row>
    <row r="529" spans="1:23" ht="45" customHeight="1" x14ac:dyDescent="0.25">
      <c r="A529" s="408" t="s">
        <v>1604</v>
      </c>
      <c r="B529" s="382" t="s">
        <v>1141</v>
      </c>
      <c r="C529" s="754" t="s">
        <v>762</v>
      </c>
      <c r="D529" s="711">
        <v>100701</v>
      </c>
      <c r="E529" s="631">
        <v>65</v>
      </c>
      <c r="F529" s="408" t="s">
        <v>1011</v>
      </c>
      <c r="G529" s="401">
        <v>44409</v>
      </c>
      <c r="H529" s="385" t="s">
        <v>590</v>
      </c>
      <c r="I529" s="386" t="s">
        <v>1605</v>
      </c>
      <c r="J529" s="646" t="s">
        <v>698</v>
      </c>
      <c r="K529" s="449" t="s">
        <v>69</v>
      </c>
      <c r="L529" s="405" t="s">
        <v>443</v>
      </c>
      <c r="M529" s="405" t="s">
        <v>443</v>
      </c>
      <c r="N529" s="405" t="s">
        <v>443</v>
      </c>
      <c r="O529" s="405" t="s">
        <v>443</v>
      </c>
      <c r="P529" s="405"/>
      <c r="Q529" s="405"/>
      <c r="R529" s="405"/>
      <c r="S529" s="405"/>
      <c r="T529" s="462"/>
      <c r="U529" s="405"/>
      <c r="V529" s="405"/>
      <c r="W529" s="405"/>
    </row>
    <row r="530" spans="1:23" ht="45" customHeight="1" x14ac:dyDescent="0.25">
      <c r="A530" s="382" t="s">
        <v>1606</v>
      </c>
      <c r="B530" s="382" t="s">
        <v>152</v>
      </c>
      <c r="C530" s="408"/>
      <c r="D530" s="711">
        <v>100863</v>
      </c>
      <c r="E530" s="631">
        <v>55</v>
      </c>
      <c r="F530" s="408" t="s">
        <v>604</v>
      </c>
      <c r="G530" s="384" t="s">
        <v>1607</v>
      </c>
      <c r="H530" s="385" t="s">
        <v>590</v>
      </c>
      <c r="I530" s="386" t="s">
        <v>1608</v>
      </c>
      <c r="J530" s="573" t="s">
        <v>656</v>
      </c>
      <c r="K530" s="524" t="s">
        <v>69</v>
      </c>
      <c r="L530" s="405" t="s">
        <v>443</v>
      </c>
      <c r="M530" s="405" t="s">
        <v>443</v>
      </c>
      <c r="N530" s="405" t="s">
        <v>35</v>
      </c>
      <c r="O530" s="405" t="s">
        <v>443</v>
      </c>
      <c r="P530" s="405"/>
      <c r="Q530" s="405" t="s">
        <v>4</v>
      </c>
      <c r="R530" s="405"/>
      <c r="S530" s="405"/>
      <c r="T530" s="462"/>
      <c r="U530" s="462"/>
      <c r="V530" s="405"/>
      <c r="W530" s="405"/>
    </row>
    <row r="531" spans="1:23" ht="45" customHeight="1" x14ac:dyDescent="0.25">
      <c r="A531" s="382" t="s">
        <v>1609</v>
      </c>
      <c r="B531" s="382" t="s">
        <v>705</v>
      </c>
      <c r="C531" s="409" t="s">
        <v>1610</v>
      </c>
      <c r="D531" s="711">
        <v>100515</v>
      </c>
      <c r="E531" s="631">
        <v>60</v>
      </c>
      <c r="F531" s="408" t="s">
        <v>1011</v>
      </c>
      <c r="G531" s="401">
        <v>45536</v>
      </c>
      <c r="H531" s="385" t="s">
        <v>590</v>
      </c>
      <c r="I531" s="560" t="s">
        <v>1611</v>
      </c>
      <c r="J531" s="573" t="s">
        <v>698</v>
      </c>
      <c r="K531" s="606" t="s">
        <v>25</v>
      </c>
      <c r="L531" s="405" t="s">
        <v>443</v>
      </c>
      <c r="M531" s="405" t="s">
        <v>443</v>
      </c>
      <c r="N531" s="405" t="s">
        <v>443</v>
      </c>
      <c r="O531" s="405" t="s">
        <v>443</v>
      </c>
      <c r="P531" s="405" t="s">
        <v>4</v>
      </c>
      <c r="Q531" s="405"/>
      <c r="R531" s="405"/>
      <c r="S531" s="405"/>
      <c r="T531" s="462"/>
      <c r="U531" s="405"/>
      <c r="V531" s="405"/>
      <c r="W531" s="405"/>
    </row>
    <row r="532" spans="1:23" ht="45" customHeight="1" x14ac:dyDescent="0.25">
      <c r="A532" s="382" t="s">
        <v>1612</v>
      </c>
      <c r="B532" s="382" t="s">
        <v>705</v>
      </c>
      <c r="C532" s="409" t="s">
        <v>1610</v>
      </c>
      <c r="D532" s="711">
        <v>100515</v>
      </c>
      <c r="E532" s="631">
        <v>60</v>
      </c>
      <c r="F532" s="408" t="s">
        <v>1011</v>
      </c>
      <c r="G532" s="401">
        <v>45536</v>
      </c>
      <c r="H532" s="385" t="s">
        <v>590</v>
      </c>
      <c r="I532" s="560" t="s">
        <v>1611</v>
      </c>
      <c r="J532" s="573" t="s">
        <v>698</v>
      </c>
      <c r="K532" s="449" t="s">
        <v>635</v>
      </c>
      <c r="L532" s="405" t="s">
        <v>443</v>
      </c>
      <c r="M532" s="405" t="s">
        <v>443</v>
      </c>
      <c r="N532" s="405" t="s">
        <v>443</v>
      </c>
      <c r="O532" s="405" t="s">
        <v>443</v>
      </c>
      <c r="P532" s="405"/>
      <c r="Q532" s="405"/>
      <c r="R532" s="405"/>
      <c r="S532" s="405"/>
      <c r="T532" s="462"/>
      <c r="U532" s="405"/>
      <c r="V532" s="405"/>
      <c r="W532" s="405"/>
    </row>
    <row r="533" spans="1:23" ht="45" customHeight="1" x14ac:dyDescent="0.25">
      <c r="A533" s="382" t="s">
        <v>1613</v>
      </c>
      <c r="B533" s="382" t="s">
        <v>1614</v>
      </c>
      <c r="C533" s="409" t="s">
        <v>760</v>
      </c>
      <c r="D533" s="711">
        <v>100925</v>
      </c>
      <c r="E533" s="631">
        <v>55</v>
      </c>
      <c r="F533" s="408" t="s">
        <v>731</v>
      </c>
      <c r="G533" s="401">
        <v>45467</v>
      </c>
      <c r="H533" s="385" t="s">
        <v>590</v>
      </c>
      <c r="I533" s="560" t="s">
        <v>1615</v>
      </c>
      <c r="J533" s="573" t="s">
        <v>3308</v>
      </c>
      <c r="K533" s="449" t="s">
        <v>635</v>
      </c>
      <c r="L533" s="405" t="s">
        <v>443</v>
      </c>
      <c r="M533" s="405" t="s">
        <v>443</v>
      </c>
      <c r="N533" s="405" t="s">
        <v>443</v>
      </c>
      <c r="O533" s="405" t="s">
        <v>443</v>
      </c>
      <c r="P533" s="405"/>
      <c r="Q533" s="405"/>
      <c r="R533" s="405"/>
      <c r="S533" s="405"/>
      <c r="T533" s="462"/>
      <c r="U533" s="405"/>
      <c r="V533" s="405"/>
      <c r="W533" s="405"/>
    </row>
    <row r="534" spans="1:23" ht="45" customHeight="1" x14ac:dyDescent="0.25">
      <c r="A534" s="382" t="s">
        <v>1613</v>
      </c>
      <c r="B534" s="382" t="s">
        <v>1614</v>
      </c>
      <c r="C534" s="409" t="s">
        <v>1477</v>
      </c>
      <c r="D534" s="711">
        <v>100925</v>
      </c>
      <c r="E534" s="631">
        <v>55</v>
      </c>
      <c r="F534" s="408" t="s">
        <v>731</v>
      </c>
      <c r="G534" s="401">
        <v>45467</v>
      </c>
      <c r="H534" s="385" t="s">
        <v>590</v>
      </c>
      <c r="I534" s="560" t="s">
        <v>1615</v>
      </c>
      <c r="J534" s="573" t="s">
        <v>3308</v>
      </c>
      <c r="K534" s="449" t="s">
        <v>657</v>
      </c>
      <c r="L534" s="405" t="s">
        <v>443</v>
      </c>
      <c r="M534" s="405" t="s">
        <v>443</v>
      </c>
      <c r="N534" s="405" t="s">
        <v>443</v>
      </c>
      <c r="O534" s="405" t="s">
        <v>443</v>
      </c>
      <c r="P534" s="405"/>
      <c r="Q534" s="405"/>
      <c r="R534" s="405"/>
      <c r="S534" s="405"/>
      <c r="T534" s="462"/>
      <c r="U534" s="405"/>
      <c r="V534" s="405"/>
      <c r="W534" s="405"/>
    </row>
    <row r="535" spans="1:23" ht="45" customHeight="1" x14ac:dyDescent="0.25">
      <c r="A535" s="382" t="s">
        <v>1613</v>
      </c>
      <c r="B535" s="382" t="s">
        <v>1614</v>
      </c>
      <c r="C535" s="409" t="s">
        <v>1478</v>
      </c>
      <c r="D535" s="711">
        <v>100925</v>
      </c>
      <c r="E535" s="631">
        <v>55</v>
      </c>
      <c r="F535" s="408" t="s">
        <v>731</v>
      </c>
      <c r="G535" s="401">
        <v>45467</v>
      </c>
      <c r="H535" s="385" t="s">
        <v>590</v>
      </c>
      <c r="I535" s="560" t="s">
        <v>1615</v>
      </c>
      <c r="J535" s="573" t="s">
        <v>3308</v>
      </c>
      <c r="K535" s="449" t="s">
        <v>657</v>
      </c>
      <c r="L535" s="405" t="s">
        <v>443</v>
      </c>
      <c r="M535" s="405" t="s">
        <v>443</v>
      </c>
      <c r="N535" s="405" t="s">
        <v>443</v>
      </c>
      <c r="O535" s="405" t="s">
        <v>443</v>
      </c>
      <c r="P535" s="405"/>
      <c r="Q535" s="405"/>
      <c r="R535" s="405"/>
      <c r="S535" s="405"/>
      <c r="T535" s="462"/>
      <c r="U535" s="405"/>
      <c r="V535" s="405"/>
      <c r="W535" s="405"/>
    </row>
    <row r="536" spans="1:23" ht="45" customHeight="1" x14ac:dyDescent="0.25">
      <c r="A536" s="382" t="s">
        <v>1613</v>
      </c>
      <c r="B536" s="382" t="s">
        <v>1614</v>
      </c>
      <c r="C536" s="409" t="s">
        <v>1479</v>
      </c>
      <c r="D536" s="711">
        <v>100925</v>
      </c>
      <c r="E536" s="631">
        <v>55</v>
      </c>
      <c r="F536" s="408" t="s">
        <v>731</v>
      </c>
      <c r="G536" s="401">
        <v>45467</v>
      </c>
      <c r="H536" s="385" t="s">
        <v>590</v>
      </c>
      <c r="I536" s="560" t="s">
        <v>1615</v>
      </c>
      <c r="J536" s="573" t="s">
        <v>3308</v>
      </c>
      <c r="K536" s="449" t="s">
        <v>657</v>
      </c>
      <c r="L536" s="405" t="s">
        <v>443</v>
      </c>
      <c r="M536" s="405" t="s">
        <v>443</v>
      </c>
      <c r="N536" s="405" t="s">
        <v>443</v>
      </c>
      <c r="O536" s="405" t="s">
        <v>443</v>
      </c>
      <c r="P536" s="405"/>
      <c r="Q536" s="405"/>
      <c r="R536" s="405"/>
      <c r="S536" s="405"/>
      <c r="T536" s="462"/>
      <c r="U536" s="405"/>
      <c r="V536" s="405"/>
      <c r="W536" s="405"/>
    </row>
    <row r="537" spans="1:23" ht="45" customHeight="1" x14ac:dyDescent="0.25">
      <c r="A537" s="382" t="s">
        <v>3365</v>
      </c>
      <c r="B537" s="382" t="s">
        <v>3366</v>
      </c>
      <c r="C537" s="409" t="s">
        <v>3367</v>
      </c>
      <c r="D537" s="711" t="s">
        <v>690</v>
      </c>
      <c r="E537" s="631" t="s">
        <v>690</v>
      </c>
      <c r="F537" s="408" t="s">
        <v>604</v>
      </c>
      <c r="G537" s="401">
        <v>46138</v>
      </c>
      <c r="H537" s="385" t="s">
        <v>590</v>
      </c>
      <c r="I537" s="386" t="s">
        <v>921</v>
      </c>
      <c r="J537" s="573" t="s">
        <v>1237</v>
      </c>
      <c r="K537" s="449" t="s">
        <v>614</v>
      </c>
      <c r="L537" s="405" t="s">
        <v>690</v>
      </c>
      <c r="M537" s="405" t="s">
        <v>690</v>
      </c>
      <c r="N537" s="405" t="s">
        <v>690</v>
      </c>
      <c r="O537" s="405" t="s">
        <v>443</v>
      </c>
      <c r="P537" s="405"/>
      <c r="Q537" s="405"/>
      <c r="R537" s="405"/>
      <c r="S537" s="405"/>
      <c r="T537" s="405"/>
      <c r="U537" s="405"/>
      <c r="V537" s="405"/>
      <c r="W537" s="405"/>
    </row>
    <row r="538" spans="1:23" ht="45" customHeight="1" x14ac:dyDescent="0.25">
      <c r="A538" s="382" t="s">
        <v>1616</v>
      </c>
      <c r="B538" s="382" t="s">
        <v>662</v>
      </c>
      <c r="C538" s="408" t="s">
        <v>1617</v>
      </c>
      <c r="D538" s="711">
        <v>100586</v>
      </c>
      <c r="E538" s="631">
        <v>65</v>
      </c>
      <c r="F538" s="408" t="s">
        <v>604</v>
      </c>
      <c r="G538" s="384"/>
      <c r="H538" s="385" t="s">
        <v>590</v>
      </c>
      <c r="I538" s="386" t="s">
        <v>1618</v>
      </c>
      <c r="J538" s="573" t="s">
        <v>606</v>
      </c>
      <c r="K538" s="449" t="s">
        <v>657</v>
      </c>
      <c r="L538" s="405" t="s">
        <v>443</v>
      </c>
      <c r="M538" s="405" t="s">
        <v>443</v>
      </c>
      <c r="N538" s="405" t="s">
        <v>443</v>
      </c>
      <c r="O538" s="405" t="s">
        <v>443</v>
      </c>
      <c r="P538" s="405"/>
      <c r="Q538" s="405"/>
      <c r="R538" s="405"/>
      <c r="S538" s="405"/>
      <c r="T538" s="462"/>
      <c r="U538" s="405"/>
      <c r="V538" s="405"/>
      <c r="W538" s="405"/>
    </row>
    <row r="539" spans="1:23" ht="45" customHeight="1" x14ac:dyDescent="0.25">
      <c r="A539" s="382" t="s">
        <v>3111</v>
      </c>
      <c r="B539" s="382" t="s">
        <v>3117</v>
      </c>
      <c r="C539" s="602"/>
      <c r="D539" s="711">
        <v>100993</v>
      </c>
      <c r="E539" s="631">
        <v>75</v>
      </c>
      <c r="F539" s="408" t="s">
        <v>604</v>
      </c>
      <c r="G539" s="401">
        <v>46079</v>
      </c>
      <c r="H539" s="385" t="s">
        <v>590</v>
      </c>
      <c r="I539" s="386" t="s">
        <v>3302</v>
      </c>
      <c r="J539" s="573" t="s">
        <v>596</v>
      </c>
      <c r="K539" s="449" t="s">
        <v>69</v>
      </c>
      <c r="L539" s="405" t="s">
        <v>690</v>
      </c>
      <c r="M539" s="405" t="s">
        <v>443</v>
      </c>
      <c r="N539" s="405" t="s">
        <v>443</v>
      </c>
      <c r="O539" s="405" t="s">
        <v>443</v>
      </c>
      <c r="P539" s="405"/>
      <c r="Q539" s="405"/>
      <c r="R539" s="405"/>
      <c r="S539" s="405"/>
      <c r="T539" s="405"/>
      <c r="U539" s="405"/>
      <c r="V539" s="405"/>
      <c r="W539" s="749"/>
    </row>
    <row r="540" spans="1:23" ht="45" customHeight="1" x14ac:dyDescent="0.25">
      <c r="A540" s="382" t="s">
        <v>1619</v>
      </c>
      <c r="B540" s="382" t="s">
        <v>705</v>
      </c>
      <c r="C540" s="408"/>
      <c r="D540" s="711">
        <v>100708</v>
      </c>
      <c r="E540" s="631">
        <v>60</v>
      </c>
      <c r="F540" s="408" t="s">
        <v>589</v>
      </c>
      <c r="G540" s="401">
        <v>45375</v>
      </c>
      <c r="H540" s="385" t="s">
        <v>590</v>
      </c>
      <c r="I540" s="386" t="s">
        <v>3264</v>
      </c>
      <c r="J540" s="573" t="s">
        <v>698</v>
      </c>
      <c r="K540" s="449" t="s">
        <v>614</v>
      </c>
      <c r="L540" s="405" t="s">
        <v>443</v>
      </c>
      <c r="M540" s="405" t="s">
        <v>4</v>
      </c>
      <c r="N540" s="405" t="s">
        <v>443</v>
      </c>
      <c r="O540" s="405" t="s">
        <v>443</v>
      </c>
      <c r="P540" s="405"/>
      <c r="Q540" s="405"/>
      <c r="R540" s="405"/>
      <c r="S540" s="405"/>
      <c r="T540" s="462"/>
      <c r="U540" s="405"/>
      <c r="V540" s="405"/>
      <c r="W540" s="405"/>
    </row>
    <row r="541" spans="1:23" ht="45" customHeight="1" x14ac:dyDescent="0.25">
      <c r="A541" s="599" t="s">
        <v>1621</v>
      </c>
      <c r="B541" s="408" t="s">
        <v>1622</v>
      </c>
      <c r="C541" s="408"/>
      <c r="D541" s="711">
        <v>100578</v>
      </c>
      <c r="E541" s="631">
        <v>55</v>
      </c>
      <c r="F541" s="408" t="s">
        <v>604</v>
      </c>
      <c r="G541" s="401">
        <v>42614</v>
      </c>
      <c r="H541" s="385" t="s">
        <v>590</v>
      </c>
      <c r="I541" s="386" t="s">
        <v>1623</v>
      </c>
      <c r="J541" s="573" t="s">
        <v>606</v>
      </c>
      <c r="K541" s="449" t="s">
        <v>146</v>
      </c>
      <c r="L541" s="405" t="s">
        <v>4</v>
      </c>
      <c r="M541" s="405" t="s">
        <v>443</v>
      </c>
      <c r="N541" s="405" t="s">
        <v>443</v>
      </c>
      <c r="O541" s="405" t="s">
        <v>443</v>
      </c>
      <c r="P541" s="405"/>
      <c r="Q541" s="405"/>
      <c r="R541" s="405"/>
      <c r="S541" s="405"/>
      <c r="T541" s="462"/>
      <c r="U541" s="405"/>
      <c r="V541" s="405"/>
      <c r="W541" s="405"/>
    </row>
    <row r="542" spans="1:23" ht="45" customHeight="1" x14ac:dyDescent="0.25">
      <c r="A542" s="408" t="s">
        <v>1624</v>
      </c>
      <c r="B542" s="382" t="s">
        <v>1625</v>
      </c>
      <c r="C542" s="408" t="s">
        <v>3314</v>
      </c>
      <c r="D542" s="711" t="s">
        <v>690</v>
      </c>
      <c r="E542" s="631">
        <v>55</v>
      </c>
      <c r="F542" s="408" t="s">
        <v>604</v>
      </c>
      <c r="G542" s="401">
        <v>41061</v>
      </c>
      <c r="H542" s="385" t="s">
        <v>590</v>
      </c>
      <c r="I542" s="386" t="s">
        <v>779</v>
      </c>
      <c r="J542" s="573" t="s">
        <v>606</v>
      </c>
      <c r="K542" s="524" t="s">
        <v>20</v>
      </c>
      <c r="L542" s="405" t="s">
        <v>443</v>
      </c>
      <c r="M542" s="405" t="s">
        <v>35</v>
      </c>
      <c r="N542" s="405" t="s">
        <v>443</v>
      </c>
      <c r="O542" s="405" t="s">
        <v>443</v>
      </c>
      <c r="P542" s="405"/>
      <c r="Q542" s="405"/>
      <c r="R542" s="405"/>
      <c r="S542" s="405"/>
      <c r="T542" s="462"/>
      <c r="U542" s="405"/>
      <c r="V542" s="405"/>
      <c r="W542" s="405"/>
    </row>
    <row r="543" spans="1:23" ht="45" customHeight="1" x14ac:dyDescent="0.25">
      <c r="A543" s="382" t="s">
        <v>1626</v>
      </c>
      <c r="B543" s="382" t="s">
        <v>1627</v>
      </c>
      <c r="C543" s="408"/>
      <c r="D543" s="711">
        <v>100953</v>
      </c>
      <c r="E543" s="631">
        <v>55</v>
      </c>
      <c r="F543" s="408" t="s">
        <v>604</v>
      </c>
      <c r="G543" s="401">
        <v>42237</v>
      </c>
      <c r="H543" s="385" t="s">
        <v>590</v>
      </c>
      <c r="I543" s="386" t="s">
        <v>495</v>
      </c>
      <c r="J543" s="609" t="s">
        <v>1237</v>
      </c>
      <c r="K543" s="606" t="s">
        <v>50</v>
      </c>
      <c r="L543" s="405" t="s">
        <v>443</v>
      </c>
      <c r="M543" s="405" t="s">
        <v>443</v>
      </c>
      <c r="N543" s="405" t="s">
        <v>443</v>
      </c>
      <c r="O543" s="405" t="s">
        <v>443</v>
      </c>
      <c r="P543" s="405"/>
      <c r="Q543" s="405"/>
      <c r="R543" s="405"/>
      <c r="S543" s="405"/>
      <c r="T543" s="462"/>
      <c r="U543" s="462"/>
      <c r="V543" s="405"/>
      <c r="W543" s="405"/>
    </row>
    <row r="544" spans="1:23" ht="58.5" customHeight="1" x14ac:dyDescent="0.25">
      <c r="A544" s="382" t="s">
        <v>1628</v>
      </c>
      <c r="B544" s="382" t="s">
        <v>1296</v>
      </c>
      <c r="C544" s="602"/>
      <c r="D544" s="711">
        <v>100631</v>
      </c>
      <c r="E544" s="631">
        <v>65</v>
      </c>
      <c r="F544" s="408" t="s">
        <v>604</v>
      </c>
      <c r="G544" s="401">
        <v>45833</v>
      </c>
      <c r="H544" s="385" t="s">
        <v>590</v>
      </c>
      <c r="I544" s="386" t="s">
        <v>1629</v>
      </c>
      <c r="J544" s="573" t="s">
        <v>1237</v>
      </c>
      <c r="K544" s="449" t="s">
        <v>53</v>
      </c>
      <c r="L544" s="405" t="s">
        <v>443</v>
      </c>
      <c r="M544" s="405" t="s">
        <v>443</v>
      </c>
      <c r="N544" s="405" t="s">
        <v>443</v>
      </c>
      <c r="O544" s="405" t="s">
        <v>443</v>
      </c>
      <c r="P544" s="709"/>
      <c r="Q544" s="405"/>
      <c r="R544" s="405"/>
      <c r="S544" s="405"/>
      <c r="T544" s="462"/>
      <c r="U544" s="405"/>
      <c r="V544" s="405"/>
      <c r="W544" s="749"/>
    </row>
    <row r="545" spans="1:23" ht="45" customHeight="1" x14ac:dyDescent="0.25">
      <c r="A545" s="382" t="s">
        <v>1630</v>
      </c>
      <c r="B545" s="382" t="s">
        <v>1631</v>
      </c>
      <c r="C545" s="409" t="s">
        <v>1176</v>
      </c>
      <c r="D545" s="711">
        <v>100804</v>
      </c>
      <c r="E545" s="631">
        <v>55</v>
      </c>
      <c r="F545" s="408" t="s">
        <v>604</v>
      </c>
      <c r="G545" s="401">
        <v>41654</v>
      </c>
      <c r="H545" s="385" t="s">
        <v>590</v>
      </c>
      <c r="I545" s="386" t="s">
        <v>1632</v>
      </c>
      <c r="J545" s="573" t="s">
        <v>877</v>
      </c>
      <c r="K545" s="449" t="s">
        <v>622</v>
      </c>
      <c r="L545" s="405" t="s">
        <v>443</v>
      </c>
      <c r="M545" s="405" t="s">
        <v>443</v>
      </c>
      <c r="N545" s="405" t="s">
        <v>443</v>
      </c>
      <c r="O545" s="405" t="s">
        <v>443</v>
      </c>
      <c r="P545" s="405"/>
      <c r="Q545" s="405"/>
      <c r="R545" s="405"/>
      <c r="S545" s="405"/>
      <c r="T545" s="405"/>
      <c r="U545" s="405"/>
      <c r="V545" s="405"/>
      <c r="W545" s="405"/>
    </row>
    <row r="546" spans="1:23" ht="60.75" customHeight="1" x14ac:dyDescent="0.25">
      <c r="A546" s="382" t="s">
        <v>1633</v>
      </c>
      <c r="B546" s="382" t="s">
        <v>89</v>
      </c>
      <c r="C546" s="409" t="s">
        <v>762</v>
      </c>
      <c r="D546" s="711">
        <v>100664</v>
      </c>
      <c r="E546" s="631">
        <v>65</v>
      </c>
      <c r="F546" s="408" t="s">
        <v>697</v>
      </c>
      <c r="G546" s="401">
        <v>44317</v>
      </c>
      <c r="H546" s="385" t="s">
        <v>590</v>
      </c>
      <c r="I546" s="386" t="s">
        <v>1634</v>
      </c>
      <c r="J546" s="573" t="s">
        <v>698</v>
      </c>
      <c r="K546" s="449" t="s">
        <v>69</v>
      </c>
      <c r="L546" s="405" t="s">
        <v>443</v>
      </c>
      <c r="M546" s="405" t="s">
        <v>443</v>
      </c>
      <c r="N546" s="405" t="s">
        <v>443</v>
      </c>
      <c r="O546" s="405" t="s">
        <v>443</v>
      </c>
      <c r="P546" s="405"/>
      <c r="Q546" s="405"/>
      <c r="R546" s="405"/>
      <c r="S546" s="405"/>
      <c r="T546" s="462"/>
      <c r="U546" s="405"/>
      <c r="V546" s="405"/>
      <c r="W546" s="405"/>
    </row>
    <row r="547" spans="1:23" ht="64.5" customHeight="1" x14ac:dyDescent="0.25">
      <c r="A547" s="382" t="s">
        <v>1635</v>
      </c>
      <c r="B547" s="382" t="s">
        <v>1636</v>
      </c>
      <c r="C547" s="408"/>
      <c r="D547" s="711">
        <v>100578</v>
      </c>
      <c r="E547" s="631">
        <v>55</v>
      </c>
      <c r="F547" s="408" t="s">
        <v>604</v>
      </c>
      <c r="G547" s="384"/>
      <c r="H547" s="385" t="s">
        <v>590</v>
      </c>
      <c r="I547" s="386" t="s">
        <v>1623</v>
      </c>
      <c r="J547" s="573" t="s">
        <v>606</v>
      </c>
      <c r="K547" s="449" t="s">
        <v>146</v>
      </c>
      <c r="L547" s="462" t="s">
        <v>4</v>
      </c>
      <c r="M547" s="405" t="s">
        <v>443</v>
      </c>
      <c r="N547" s="405" t="s">
        <v>443</v>
      </c>
      <c r="O547" s="405" t="s">
        <v>443</v>
      </c>
      <c r="P547" s="405"/>
      <c r="Q547" s="405"/>
      <c r="R547" s="405"/>
      <c r="S547" s="405"/>
      <c r="T547" s="462"/>
      <c r="U547" s="462"/>
      <c r="V547" s="462"/>
      <c r="W547" s="405"/>
    </row>
    <row r="548" spans="1:23" ht="45" customHeight="1" x14ac:dyDescent="0.25">
      <c r="A548" s="382" t="s">
        <v>1637</v>
      </c>
      <c r="B548" s="382" t="s">
        <v>641</v>
      </c>
      <c r="C548" s="602"/>
      <c r="D548" s="711">
        <v>100785</v>
      </c>
      <c r="E548" s="631">
        <v>50</v>
      </c>
      <c r="F548" s="408" t="s">
        <v>604</v>
      </c>
      <c r="G548" s="401">
        <v>44949</v>
      </c>
      <c r="H548" s="385" t="s">
        <v>590</v>
      </c>
      <c r="I548" s="386">
        <v>69</v>
      </c>
      <c r="J548" s="605" t="s">
        <v>645</v>
      </c>
      <c r="K548" s="449" t="s">
        <v>146</v>
      </c>
      <c r="L548" s="462" t="s">
        <v>4</v>
      </c>
      <c r="M548" s="405" t="s">
        <v>443</v>
      </c>
      <c r="N548" s="405" t="s">
        <v>443</v>
      </c>
      <c r="O548" s="405" t="s">
        <v>443</v>
      </c>
      <c r="P548" s="405"/>
      <c r="Q548" s="405"/>
      <c r="R548" s="405"/>
      <c r="S548" s="405"/>
      <c r="T548" s="462"/>
      <c r="U548" s="405"/>
      <c r="V548" s="405"/>
      <c r="W548" s="405"/>
    </row>
    <row r="549" spans="1:23" ht="45" customHeight="1" x14ac:dyDescent="0.25">
      <c r="A549" s="382" t="s">
        <v>1638</v>
      </c>
      <c r="B549" s="382" t="s">
        <v>1639</v>
      </c>
      <c r="C549" s="602"/>
      <c r="D549" s="711">
        <v>100402</v>
      </c>
      <c r="E549" s="631">
        <v>65</v>
      </c>
      <c r="F549" s="598" t="s">
        <v>604</v>
      </c>
      <c r="G549" s="401">
        <v>45253</v>
      </c>
      <c r="H549" s="385" t="s">
        <v>590</v>
      </c>
      <c r="I549" s="386" t="s">
        <v>1640</v>
      </c>
      <c r="J549" s="573" t="s">
        <v>877</v>
      </c>
      <c r="K549" s="449" t="s">
        <v>657</v>
      </c>
      <c r="L549" s="405" t="s">
        <v>443</v>
      </c>
      <c r="M549" s="405" t="s">
        <v>443</v>
      </c>
      <c r="N549" s="405" t="s">
        <v>443</v>
      </c>
      <c r="O549" s="405" t="s">
        <v>443</v>
      </c>
      <c r="P549" s="405"/>
      <c r="Q549" s="405"/>
      <c r="R549" s="405"/>
      <c r="S549" s="405"/>
      <c r="T549" s="405"/>
      <c r="U549" s="405"/>
      <c r="V549" s="405"/>
      <c r="W549" s="405"/>
    </row>
    <row r="550" spans="1:23" ht="45" customHeight="1" x14ac:dyDescent="0.25">
      <c r="A550" s="382" t="s">
        <v>1641</v>
      </c>
      <c r="B550" s="382" t="s">
        <v>140</v>
      </c>
      <c r="C550" s="602"/>
      <c r="D550" s="711">
        <v>100200</v>
      </c>
      <c r="E550" s="631">
        <v>65</v>
      </c>
      <c r="F550" s="408" t="s">
        <v>604</v>
      </c>
      <c r="G550" s="401">
        <v>45346</v>
      </c>
      <c r="H550" s="385" t="s">
        <v>590</v>
      </c>
      <c r="I550" s="616" t="s">
        <v>1642</v>
      </c>
      <c r="J550" s="573" t="s">
        <v>877</v>
      </c>
      <c r="K550" s="449" t="s">
        <v>610</v>
      </c>
      <c r="L550" s="405" t="s">
        <v>443</v>
      </c>
      <c r="M550" s="405" t="s">
        <v>443</v>
      </c>
      <c r="N550" s="405" t="s">
        <v>443</v>
      </c>
      <c r="O550" s="405" t="s">
        <v>443</v>
      </c>
      <c r="P550" s="405"/>
      <c r="Q550" s="405"/>
      <c r="R550" s="405"/>
      <c r="S550" s="405"/>
      <c r="T550" s="462"/>
      <c r="U550" s="405"/>
      <c r="V550" s="405"/>
      <c r="W550" s="405"/>
    </row>
    <row r="551" spans="1:23" ht="45" customHeight="1" x14ac:dyDescent="0.25">
      <c r="A551" s="382" t="s">
        <v>1643</v>
      </c>
      <c r="B551" s="599" t="s">
        <v>60</v>
      </c>
      <c r="C551" s="409" t="s">
        <v>1176</v>
      </c>
      <c r="D551" s="711" t="s">
        <v>690</v>
      </c>
      <c r="E551" s="631">
        <v>55</v>
      </c>
      <c r="F551" s="408" t="s">
        <v>604</v>
      </c>
      <c r="G551" s="441"/>
      <c r="H551" s="532" t="s">
        <v>66</v>
      </c>
      <c r="I551" s="386" t="s">
        <v>1644</v>
      </c>
      <c r="J551" s="573" t="s">
        <v>690</v>
      </c>
      <c r="K551" s="449" t="s">
        <v>614</v>
      </c>
      <c r="L551" s="379" t="s">
        <v>690</v>
      </c>
      <c r="M551" s="379" t="s">
        <v>690</v>
      </c>
      <c r="N551" s="379" t="s">
        <v>690</v>
      </c>
      <c r="O551" s="379" t="s">
        <v>690</v>
      </c>
      <c r="P551" s="379" t="s">
        <v>690</v>
      </c>
      <c r="Q551" s="379" t="s">
        <v>690</v>
      </c>
      <c r="R551" s="379" t="s">
        <v>690</v>
      </c>
      <c r="S551" s="379" t="s">
        <v>690</v>
      </c>
      <c r="T551" s="379" t="s">
        <v>690</v>
      </c>
      <c r="U551" s="379" t="s">
        <v>690</v>
      </c>
      <c r="V551" s="379" t="s">
        <v>690</v>
      </c>
      <c r="W551" s="379" t="s">
        <v>690</v>
      </c>
    </row>
    <row r="552" spans="1:23" ht="57.75" customHeight="1" x14ac:dyDescent="0.25">
      <c r="A552" s="382" t="s">
        <v>1645</v>
      </c>
      <c r="B552" s="599" t="s">
        <v>1646</v>
      </c>
      <c r="C552" s="409"/>
      <c r="D552" s="711">
        <v>100783</v>
      </c>
      <c r="E552" s="631">
        <v>85</v>
      </c>
      <c r="F552" s="408" t="s">
        <v>604</v>
      </c>
      <c r="G552" s="434">
        <v>45108</v>
      </c>
      <c r="H552" s="385" t="s">
        <v>590</v>
      </c>
      <c r="I552" s="616" t="s">
        <v>1647</v>
      </c>
      <c r="J552" s="573" t="s">
        <v>877</v>
      </c>
      <c r="K552" s="449" t="s">
        <v>146</v>
      </c>
      <c r="L552" s="405" t="s">
        <v>4</v>
      </c>
      <c r="M552" s="405" t="s">
        <v>35</v>
      </c>
      <c r="N552" s="405" t="s">
        <v>443</v>
      </c>
      <c r="O552" s="405" t="s">
        <v>443</v>
      </c>
      <c r="P552" s="405"/>
      <c r="Q552" s="405"/>
      <c r="R552" s="405"/>
      <c r="S552" s="405"/>
      <c r="T552" s="405"/>
      <c r="U552" s="405"/>
      <c r="V552" s="405"/>
      <c r="W552" s="405"/>
    </row>
    <row r="553" spans="1:23" ht="45" customHeight="1" x14ac:dyDescent="0.25">
      <c r="A553" s="382" t="s">
        <v>1648</v>
      </c>
      <c r="B553" s="382" t="s">
        <v>662</v>
      </c>
      <c r="C553" s="602"/>
      <c r="D553" s="711">
        <v>100800</v>
      </c>
      <c r="E553" s="631">
        <v>50</v>
      </c>
      <c r="F553" s="408" t="s">
        <v>604</v>
      </c>
      <c r="G553" s="401">
        <v>44949</v>
      </c>
      <c r="H553" s="385" t="s">
        <v>590</v>
      </c>
      <c r="I553" s="386">
        <v>149</v>
      </c>
      <c r="J553" s="605" t="s">
        <v>645</v>
      </c>
      <c r="K553" s="449" t="s">
        <v>20</v>
      </c>
      <c r="L553" s="405" t="s">
        <v>443</v>
      </c>
      <c r="M553" s="405" t="s">
        <v>443</v>
      </c>
      <c r="N553" s="405" t="s">
        <v>443</v>
      </c>
      <c r="O553" s="405" t="s">
        <v>443</v>
      </c>
      <c r="P553" s="462" t="s">
        <v>4</v>
      </c>
      <c r="Q553" s="405"/>
      <c r="R553" s="405"/>
      <c r="S553" s="405"/>
      <c r="T553" s="462"/>
      <c r="U553" s="405"/>
      <c r="V553" s="405"/>
      <c r="W553" s="405"/>
    </row>
    <row r="554" spans="1:23" ht="46.5" customHeight="1" x14ac:dyDescent="0.25">
      <c r="A554" s="382" t="s">
        <v>1649</v>
      </c>
      <c r="B554" s="382" t="s">
        <v>598</v>
      </c>
      <c r="C554" s="409" t="s">
        <v>599</v>
      </c>
      <c r="D554" s="711">
        <v>100471</v>
      </c>
      <c r="E554" s="631">
        <v>65</v>
      </c>
      <c r="F554" s="408" t="s">
        <v>731</v>
      </c>
      <c r="G554" s="401">
        <v>44949</v>
      </c>
      <c r="H554" s="385" t="s">
        <v>590</v>
      </c>
      <c r="I554" s="386">
        <v>326</v>
      </c>
      <c r="J554" s="573" t="s">
        <v>732</v>
      </c>
      <c r="K554" s="449" t="s">
        <v>20</v>
      </c>
      <c r="L554" s="405" t="s">
        <v>443</v>
      </c>
      <c r="M554" s="405" t="s">
        <v>443</v>
      </c>
      <c r="N554" s="405" t="s">
        <v>443</v>
      </c>
      <c r="O554" s="405" t="s">
        <v>443</v>
      </c>
      <c r="P554" s="405"/>
      <c r="Q554" s="405"/>
      <c r="R554" s="405"/>
      <c r="S554" s="405"/>
      <c r="T554" s="462"/>
      <c r="U554" s="405"/>
      <c r="V554" s="405"/>
      <c r="W554" s="405"/>
    </row>
    <row r="555" spans="1:23" ht="45.75" customHeight="1" x14ac:dyDescent="0.25">
      <c r="A555" s="408" t="s">
        <v>1650</v>
      </c>
      <c r="B555" s="382" t="s">
        <v>638</v>
      </c>
      <c r="C555" s="408"/>
      <c r="D555" s="711">
        <v>100705</v>
      </c>
      <c r="E555" s="631">
        <v>60</v>
      </c>
      <c r="F555" s="408" t="s">
        <v>604</v>
      </c>
      <c r="G555" s="401">
        <v>41821</v>
      </c>
      <c r="H555" s="385" t="s">
        <v>590</v>
      </c>
      <c r="I555" s="386" t="s">
        <v>1651</v>
      </c>
      <c r="J555" s="573" t="s">
        <v>606</v>
      </c>
      <c r="K555" s="606" t="s">
        <v>100</v>
      </c>
      <c r="L555" s="405" t="s">
        <v>443</v>
      </c>
      <c r="M555" s="405" t="s">
        <v>443</v>
      </c>
      <c r="N555" s="405" t="s">
        <v>443</v>
      </c>
      <c r="O555" s="405" t="s">
        <v>443</v>
      </c>
      <c r="P555" s="405"/>
      <c r="Q555" s="405"/>
      <c r="R555" s="405"/>
      <c r="S555" s="405"/>
      <c r="T555" s="462"/>
      <c r="U555" s="405"/>
      <c r="V555" s="405"/>
      <c r="W555" s="405"/>
    </row>
    <row r="556" spans="1:23" ht="45" customHeight="1" x14ac:dyDescent="0.25">
      <c r="A556" s="382" t="s">
        <v>1652</v>
      </c>
      <c r="B556" s="382" t="s">
        <v>99</v>
      </c>
      <c r="C556" s="408"/>
      <c r="D556" s="711">
        <v>100262</v>
      </c>
      <c r="E556" s="631">
        <v>55</v>
      </c>
      <c r="F556" s="408" t="s">
        <v>589</v>
      </c>
      <c r="G556" s="401">
        <v>44208</v>
      </c>
      <c r="H556" s="385" t="s">
        <v>590</v>
      </c>
      <c r="I556" s="386" t="s">
        <v>1653</v>
      </c>
      <c r="J556" s="573" t="s">
        <v>698</v>
      </c>
      <c r="K556" s="449" t="s">
        <v>20</v>
      </c>
      <c r="L556" s="405" t="s">
        <v>443</v>
      </c>
      <c r="M556" s="405" t="s">
        <v>443</v>
      </c>
      <c r="N556" s="405" t="s">
        <v>443</v>
      </c>
      <c r="O556" s="405" t="s">
        <v>443</v>
      </c>
      <c r="P556" s="405" t="s">
        <v>4</v>
      </c>
      <c r="Q556" s="405"/>
      <c r="R556" s="405"/>
      <c r="S556" s="405"/>
      <c r="T556" s="462"/>
      <c r="U556" s="405"/>
      <c r="V556" s="405"/>
      <c r="W556" s="405"/>
    </row>
    <row r="557" spans="1:23" ht="45" customHeight="1" x14ac:dyDescent="0.25">
      <c r="A557" s="382" t="s">
        <v>1654</v>
      </c>
      <c r="B557" s="382" t="s">
        <v>1655</v>
      </c>
      <c r="C557" s="409"/>
      <c r="D557" s="711">
        <v>100372</v>
      </c>
      <c r="E557" s="631">
        <v>65</v>
      </c>
      <c r="F557" s="408" t="s">
        <v>604</v>
      </c>
      <c r="G557" s="401">
        <v>45253</v>
      </c>
      <c r="H557" s="385" t="s">
        <v>590</v>
      </c>
      <c r="I557" s="386" t="s">
        <v>1656</v>
      </c>
      <c r="J557" s="573" t="s">
        <v>606</v>
      </c>
      <c r="K557" s="449" t="s">
        <v>69</v>
      </c>
      <c r="L557" s="405" t="s">
        <v>443</v>
      </c>
      <c r="M557" s="405" t="s">
        <v>443</v>
      </c>
      <c r="N557" s="405" t="s">
        <v>443</v>
      </c>
      <c r="O557" s="405" t="s">
        <v>443</v>
      </c>
      <c r="P557" s="405"/>
      <c r="Q557" s="405"/>
      <c r="R557" s="405"/>
      <c r="S557" s="405"/>
      <c r="T557" s="462"/>
      <c r="U557" s="405"/>
      <c r="V557" s="405"/>
      <c r="W557" s="405"/>
    </row>
    <row r="558" spans="1:23" ht="45" customHeight="1" x14ac:dyDescent="0.25">
      <c r="A558" s="382" t="s">
        <v>1657</v>
      </c>
      <c r="B558" s="382" t="s">
        <v>1159</v>
      </c>
      <c r="C558" s="408"/>
      <c r="D558" s="711">
        <v>100568</v>
      </c>
      <c r="E558" s="631">
        <v>55</v>
      </c>
      <c r="F558" s="408" t="s">
        <v>604</v>
      </c>
      <c r="G558" s="401">
        <v>42248</v>
      </c>
      <c r="H558" s="385" t="s">
        <v>590</v>
      </c>
      <c r="I558" s="386" t="s">
        <v>1658</v>
      </c>
      <c r="J558" s="605" t="s">
        <v>634</v>
      </c>
      <c r="K558" s="449" t="s">
        <v>622</v>
      </c>
      <c r="L558" s="405" t="s">
        <v>443</v>
      </c>
      <c r="M558" s="405" t="s">
        <v>443</v>
      </c>
      <c r="N558" s="405" t="s">
        <v>443</v>
      </c>
      <c r="O558" s="405" t="s">
        <v>443</v>
      </c>
      <c r="P558" s="405"/>
      <c r="Q558" s="405"/>
      <c r="R558" s="405"/>
      <c r="S558" s="405"/>
      <c r="T558" s="462"/>
      <c r="U558" s="462"/>
      <c r="V558" s="405"/>
      <c r="W558" s="405"/>
    </row>
    <row r="559" spans="1:23" ht="40.5" customHeight="1" x14ac:dyDescent="0.25">
      <c r="A559" s="382" t="s">
        <v>1659</v>
      </c>
      <c r="B559" s="382" t="s">
        <v>1660</v>
      </c>
      <c r="C559" s="602"/>
      <c r="D559" s="711">
        <v>100430</v>
      </c>
      <c r="E559" s="631">
        <v>50</v>
      </c>
      <c r="F559" s="408" t="s">
        <v>604</v>
      </c>
      <c r="G559" s="401">
        <v>44949</v>
      </c>
      <c r="H559" s="385" t="s">
        <v>590</v>
      </c>
      <c r="I559" s="386">
        <v>398</v>
      </c>
      <c r="J559" s="573" t="s">
        <v>1237</v>
      </c>
      <c r="K559" s="524" t="s">
        <v>25</v>
      </c>
      <c r="L559" s="405" t="s">
        <v>443</v>
      </c>
      <c r="M559" s="405" t="s">
        <v>443</v>
      </c>
      <c r="N559" s="405" t="s">
        <v>443</v>
      </c>
      <c r="O559" s="405" t="s">
        <v>443</v>
      </c>
      <c r="P559" s="405"/>
      <c r="Q559" s="405"/>
      <c r="R559" s="405"/>
      <c r="S559" s="405"/>
      <c r="T559" s="405"/>
      <c r="U559" s="462"/>
      <c r="V559" s="405"/>
      <c r="W559" s="405"/>
    </row>
    <row r="560" spans="1:23" ht="41.25" customHeight="1" x14ac:dyDescent="0.25">
      <c r="A560" s="382" t="s">
        <v>1661</v>
      </c>
      <c r="B560" s="382" t="s">
        <v>1646</v>
      </c>
      <c r="C560" s="754" t="s">
        <v>860</v>
      </c>
      <c r="D560" s="711" t="s">
        <v>690</v>
      </c>
      <c r="E560" s="631">
        <v>60</v>
      </c>
      <c r="F560" s="408" t="s">
        <v>604</v>
      </c>
      <c r="G560" s="401">
        <v>45346</v>
      </c>
      <c r="H560" s="532" t="s">
        <v>66</v>
      </c>
      <c r="I560" s="386" t="s">
        <v>1662</v>
      </c>
      <c r="J560" s="573" t="s">
        <v>690</v>
      </c>
      <c r="K560" s="524" t="s">
        <v>610</v>
      </c>
      <c r="L560" s="379" t="s">
        <v>690</v>
      </c>
      <c r="M560" s="379" t="s">
        <v>690</v>
      </c>
      <c r="N560" s="379" t="s">
        <v>690</v>
      </c>
      <c r="O560" s="379" t="s">
        <v>690</v>
      </c>
      <c r="P560" s="379" t="s">
        <v>690</v>
      </c>
      <c r="Q560" s="379" t="s">
        <v>690</v>
      </c>
      <c r="R560" s="379" t="s">
        <v>690</v>
      </c>
      <c r="S560" s="379" t="s">
        <v>690</v>
      </c>
      <c r="T560" s="379" t="s">
        <v>690</v>
      </c>
      <c r="U560" s="379" t="s">
        <v>690</v>
      </c>
      <c r="V560" s="379" t="s">
        <v>690</v>
      </c>
      <c r="W560" s="379" t="s">
        <v>690</v>
      </c>
    </row>
    <row r="561" spans="1:23" ht="45" customHeight="1" x14ac:dyDescent="0.25">
      <c r="A561" s="382" t="s">
        <v>1663</v>
      </c>
      <c r="B561" s="382" t="s">
        <v>915</v>
      </c>
      <c r="C561" s="602"/>
      <c r="D561" s="711">
        <v>100049</v>
      </c>
      <c r="E561" s="631">
        <v>75</v>
      </c>
      <c r="F561" s="408" t="s">
        <v>589</v>
      </c>
      <c r="G561" s="401">
        <v>45894</v>
      </c>
      <c r="H561" s="385" t="s">
        <v>590</v>
      </c>
      <c r="I561" s="386" t="s">
        <v>1664</v>
      </c>
      <c r="J561" s="573" t="s">
        <v>698</v>
      </c>
      <c r="K561" s="449" t="s">
        <v>657</v>
      </c>
      <c r="L561" s="405" t="s">
        <v>443</v>
      </c>
      <c r="M561" s="405" t="s">
        <v>35</v>
      </c>
      <c r="N561" s="405" t="s">
        <v>443</v>
      </c>
      <c r="O561" s="405" t="s">
        <v>443</v>
      </c>
      <c r="P561" s="405"/>
      <c r="Q561" s="405"/>
      <c r="R561" s="405"/>
      <c r="S561" s="405"/>
      <c r="T561" s="405"/>
      <c r="U561" s="405"/>
      <c r="V561" s="405"/>
      <c r="W561" s="749"/>
    </row>
    <row r="562" spans="1:23" ht="45" customHeight="1" x14ac:dyDescent="0.25">
      <c r="A562" s="382" t="s">
        <v>1665</v>
      </c>
      <c r="B562" s="382" t="s">
        <v>1313</v>
      </c>
      <c r="C562" s="524" t="s">
        <v>984</v>
      </c>
      <c r="D562" s="711">
        <v>100007</v>
      </c>
      <c r="E562" s="631">
        <v>55</v>
      </c>
      <c r="F562" s="408" t="s">
        <v>731</v>
      </c>
      <c r="G562" s="401">
        <v>44949</v>
      </c>
      <c r="H562" s="385" t="s">
        <v>590</v>
      </c>
      <c r="I562" s="386">
        <v>327</v>
      </c>
      <c r="J562" s="573" t="s">
        <v>732</v>
      </c>
      <c r="K562" s="524" t="s">
        <v>53</v>
      </c>
      <c r="L562" s="405" t="s">
        <v>443</v>
      </c>
      <c r="M562" s="405" t="s">
        <v>443</v>
      </c>
      <c r="N562" s="405" t="s">
        <v>4</v>
      </c>
      <c r="O562" s="405" t="s">
        <v>443</v>
      </c>
      <c r="P562" s="405"/>
      <c r="Q562" s="405"/>
      <c r="R562" s="405"/>
      <c r="S562" s="405"/>
      <c r="T562" s="405"/>
      <c r="U562" s="405"/>
      <c r="V562" s="405"/>
      <c r="W562" s="405"/>
    </row>
    <row r="563" spans="1:23" ht="45" customHeight="1" x14ac:dyDescent="0.25">
      <c r="A563" s="382" t="s">
        <v>1666</v>
      </c>
      <c r="B563" s="382" t="s">
        <v>1667</v>
      </c>
      <c r="C563" s="408"/>
      <c r="D563" s="711">
        <v>100223</v>
      </c>
      <c r="E563" s="631">
        <v>70</v>
      </c>
      <c r="F563" s="408" t="s">
        <v>604</v>
      </c>
      <c r="G563" s="401">
        <v>45170</v>
      </c>
      <c r="H563" s="385" t="s">
        <v>590</v>
      </c>
      <c r="I563" s="616" t="s">
        <v>1668</v>
      </c>
      <c r="J563" s="573" t="s">
        <v>592</v>
      </c>
      <c r="K563" s="606" t="s">
        <v>50</v>
      </c>
      <c r="L563" s="405" t="s">
        <v>443</v>
      </c>
      <c r="M563" s="405" t="s">
        <v>443</v>
      </c>
      <c r="N563" s="405" t="s">
        <v>443</v>
      </c>
      <c r="O563" s="405" t="s">
        <v>443</v>
      </c>
      <c r="P563" s="405"/>
      <c r="Q563" s="405"/>
      <c r="R563" s="405"/>
      <c r="S563" s="405"/>
      <c r="T563" s="405"/>
      <c r="U563" s="405"/>
      <c r="V563" s="405"/>
      <c r="W563" s="405"/>
    </row>
    <row r="564" spans="1:23" ht="45" customHeight="1" x14ac:dyDescent="0.25">
      <c r="A564" s="382" t="s">
        <v>1669</v>
      </c>
      <c r="B564" s="382" t="s">
        <v>99</v>
      </c>
      <c r="C564" s="408"/>
      <c r="D564" s="711">
        <v>100867</v>
      </c>
      <c r="E564" s="631">
        <v>55</v>
      </c>
      <c r="F564" s="408" t="s">
        <v>604</v>
      </c>
      <c r="G564" s="401"/>
      <c r="H564" s="385" t="s">
        <v>590</v>
      </c>
      <c r="I564" s="386" t="s">
        <v>1670</v>
      </c>
      <c r="J564" s="573" t="s">
        <v>877</v>
      </c>
      <c r="K564" s="606" t="s">
        <v>614</v>
      </c>
      <c r="L564" s="405" t="s">
        <v>443</v>
      </c>
      <c r="M564" s="405" t="s">
        <v>4</v>
      </c>
      <c r="N564" s="405" t="s">
        <v>443</v>
      </c>
      <c r="O564" s="405" t="s">
        <v>443</v>
      </c>
      <c r="P564" s="405"/>
      <c r="Q564" s="405"/>
      <c r="R564" s="405"/>
      <c r="S564" s="405"/>
      <c r="T564" s="405"/>
      <c r="U564" s="405"/>
      <c r="V564" s="405"/>
      <c r="W564" s="405"/>
    </row>
    <row r="565" spans="1:23" ht="45" customHeight="1" x14ac:dyDescent="0.25">
      <c r="A565" s="382" t="s">
        <v>1671</v>
      </c>
      <c r="B565" s="382" t="s">
        <v>1313</v>
      </c>
      <c r="C565" s="524" t="s">
        <v>984</v>
      </c>
      <c r="D565" s="711">
        <v>100007</v>
      </c>
      <c r="E565" s="631">
        <v>55</v>
      </c>
      <c r="F565" s="408" t="s">
        <v>731</v>
      </c>
      <c r="G565" s="401">
        <v>44949</v>
      </c>
      <c r="H565" s="385" t="s">
        <v>590</v>
      </c>
      <c r="I565" s="386">
        <v>327</v>
      </c>
      <c r="J565" s="573" t="s">
        <v>732</v>
      </c>
      <c r="K565" s="449" t="s">
        <v>50</v>
      </c>
      <c r="L565" s="405" t="s">
        <v>443</v>
      </c>
      <c r="M565" s="405" t="s">
        <v>443</v>
      </c>
      <c r="N565" s="405" t="s">
        <v>443</v>
      </c>
      <c r="O565" s="405" t="s">
        <v>443</v>
      </c>
      <c r="P565" s="405"/>
      <c r="Q565" s="405"/>
      <c r="R565" s="405"/>
      <c r="S565" s="405"/>
      <c r="T565" s="405"/>
      <c r="U565" s="405"/>
      <c r="V565" s="405"/>
      <c r="W565" s="405"/>
    </row>
    <row r="566" spans="1:23" ht="45" customHeight="1" x14ac:dyDescent="0.25">
      <c r="A566" s="382" t="s">
        <v>1672</v>
      </c>
      <c r="B566" s="382" t="s">
        <v>152</v>
      </c>
      <c r="C566" s="408"/>
      <c r="D566" s="711">
        <v>100638</v>
      </c>
      <c r="E566" s="631">
        <v>55</v>
      </c>
      <c r="F566" s="408" t="s">
        <v>604</v>
      </c>
      <c r="G566" s="401">
        <v>41609</v>
      </c>
      <c r="H566" s="385" t="s">
        <v>590</v>
      </c>
      <c r="I566" s="386" t="s">
        <v>1673</v>
      </c>
      <c r="J566" s="573" t="s">
        <v>606</v>
      </c>
      <c r="K566" s="449" t="s">
        <v>100</v>
      </c>
      <c r="L566" s="405" t="s">
        <v>443</v>
      </c>
      <c r="M566" s="405" t="s">
        <v>443</v>
      </c>
      <c r="N566" s="405" t="s">
        <v>443</v>
      </c>
      <c r="O566" s="405" t="s">
        <v>443</v>
      </c>
      <c r="P566" s="405"/>
      <c r="Q566" s="405"/>
      <c r="R566" s="405"/>
      <c r="S566" s="405"/>
      <c r="T566" s="405"/>
      <c r="U566" s="405"/>
      <c r="V566" s="405"/>
      <c r="W566" s="405"/>
    </row>
    <row r="567" spans="1:23" ht="45" customHeight="1" x14ac:dyDescent="0.25">
      <c r="A567" s="382" t="s">
        <v>1674</v>
      </c>
      <c r="B567" s="382" t="s">
        <v>662</v>
      </c>
      <c r="C567" s="408"/>
      <c r="D567" s="711">
        <v>100358</v>
      </c>
      <c r="E567" s="631">
        <v>50</v>
      </c>
      <c r="F567" s="408" t="s">
        <v>604</v>
      </c>
      <c r="G567" s="401">
        <v>44949</v>
      </c>
      <c r="H567" s="385" t="s">
        <v>590</v>
      </c>
      <c r="I567" s="386">
        <v>184</v>
      </c>
      <c r="J567" s="605" t="s">
        <v>645</v>
      </c>
      <c r="K567" s="449" t="s">
        <v>20</v>
      </c>
      <c r="L567" s="405" t="s">
        <v>443</v>
      </c>
      <c r="M567" s="405" t="s">
        <v>443</v>
      </c>
      <c r="N567" s="405" t="s">
        <v>443</v>
      </c>
      <c r="O567" s="405" t="s">
        <v>443</v>
      </c>
      <c r="P567" s="405"/>
      <c r="Q567" s="405"/>
      <c r="R567" s="405"/>
      <c r="S567" s="405"/>
      <c r="T567" s="405"/>
      <c r="U567" s="405"/>
      <c r="V567" s="405"/>
      <c r="W567" s="405"/>
    </row>
    <row r="568" spans="1:23" ht="45" customHeight="1" x14ac:dyDescent="0.25">
      <c r="A568" s="382" t="s">
        <v>1675</v>
      </c>
      <c r="B568" s="382" t="s">
        <v>1313</v>
      </c>
      <c r="C568" s="524" t="s">
        <v>984</v>
      </c>
      <c r="D568" s="711">
        <v>100007</v>
      </c>
      <c r="E568" s="631">
        <v>55</v>
      </c>
      <c r="F568" s="408" t="s">
        <v>731</v>
      </c>
      <c r="G568" s="401">
        <v>44949</v>
      </c>
      <c r="H568" s="385" t="s">
        <v>590</v>
      </c>
      <c r="I568" s="386">
        <v>327</v>
      </c>
      <c r="J568" s="573" t="s">
        <v>732</v>
      </c>
      <c r="K568" s="449" t="s">
        <v>50</v>
      </c>
      <c r="L568" s="405" t="s">
        <v>443</v>
      </c>
      <c r="M568" s="405" t="s">
        <v>443</v>
      </c>
      <c r="N568" s="405" t="s">
        <v>443</v>
      </c>
      <c r="O568" s="405" t="s">
        <v>443</v>
      </c>
      <c r="P568" s="405"/>
      <c r="Q568" s="405"/>
      <c r="R568" s="405"/>
      <c r="S568" s="405"/>
      <c r="T568" s="405"/>
      <c r="U568" s="405"/>
      <c r="V568" s="405"/>
      <c r="W568" s="405"/>
    </row>
    <row r="569" spans="1:23" ht="45" customHeight="1" x14ac:dyDescent="0.25">
      <c r="A569" s="382" t="s">
        <v>1676</v>
      </c>
      <c r="B569" s="382" t="s">
        <v>989</v>
      </c>
      <c r="C569" s="408" t="s">
        <v>1677</v>
      </c>
      <c r="D569" s="711" t="s">
        <v>690</v>
      </c>
      <c r="E569" s="631">
        <v>275</v>
      </c>
      <c r="F569" s="408" t="s">
        <v>589</v>
      </c>
      <c r="G569" s="401">
        <v>44256</v>
      </c>
      <c r="H569" s="385" t="s">
        <v>590</v>
      </c>
      <c r="I569" s="386" t="s">
        <v>921</v>
      </c>
      <c r="J569" s="573" t="s">
        <v>991</v>
      </c>
      <c r="K569" s="449" t="s">
        <v>614</v>
      </c>
      <c r="L569" s="405" t="s">
        <v>443</v>
      </c>
      <c r="M569" s="405" t="s">
        <v>4</v>
      </c>
      <c r="N569" s="405" t="s">
        <v>443</v>
      </c>
      <c r="O569" s="405" t="s">
        <v>443</v>
      </c>
      <c r="P569" s="405"/>
      <c r="Q569" s="405"/>
      <c r="R569" s="405"/>
      <c r="S569" s="405"/>
      <c r="T569" s="405"/>
      <c r="U569" s="405"/>
      <c r="V569" s="405"/>
      <c r="W569" s="405"/>
    </row>
    <row r="570" spans="1:23" ht="45" customHeight="1" x14ac:dyDescent="0.25">
      <c r="A570" s="382" t="s">
        <v>1678</v>
      </c>
      <c r="B570" s="382" t="s">
        <v>1313</v>
      </c>
      <c r="C570" s="524" t="s">
        <v>984</v>
      </c>
      <c r="D570" s="711">
        <v>100007</v>
      </c>
      <c r="E570" s="631">
        <v>55</v>
      </c>
      <c r="F570" s="408" t="s">
        <v>731</v>
      </c>
      <c r="G570" s="401">
        <v>44949</v>
      </c>
      <c r="H570" s="385" t="s">
        <v>590</v>
      </c>
      <c r="I570" s="386">
        <v>327</v>
      </c>
      <c r="J570" s="573" t="s">
        <v>732</v>
      </c>
      <c r="K570" s="449" t="s">
        <v>50</v>
      </c>
      <c r="L570" s="405" t="s">
        <v>443</v>
      </c>
      <c r="M570" s="405" t="s">
        <v>443</v>
      </c>
      <c r="N570" s="405" t="s">
        <v>443</v>
      </c>
      <c r="O570" s="405" t="s">
        <v>443</v>
      </c>
      <c r="P570" s="405"/>
      <c r="Q570" s="405"/>
      <c r="R570" s="405"/>
      <c r="S570" s="405"/>
      <c r="T570" s="405"/>
      <c r="U570" s="405"/>
      <c r="V570" s="405"/>
      <c r="W570" s="405"/>
    </row>
    <row r="571" spans="1:23" ht="45" customHeight="1" x14ac:dyDescent="0.25">
      <c r="A571" s="382" t="s">
        <v>1679</v>
      </c>
      <c r="B571" s="382" t="s">
        <v>1680</v>
      </c>
      <c r="C571" s="408"/>
      <c r="D571" s="711">
        <v>100208</v>
      </c>
      <c r="E571" s="631">
        <v>55</v>
      </c>
      <c r="F571" s="408" t="s">
        <v>604</v>
      </c>
      <c r="G571" s="589">
        <v>44986</v>
      </c>
      <c r="H571" s="385" t="s">
        <v>590</v>
      </c>
      <c r="I571" s="386" t="s">
        <v>1681</v>
      </c>
      <c r="J571" s="573" t="s">
        <v>717</v>
      </c>
      <c r="K571" s="449" t="s">
        <v>146</v>
      </c>
      <c r="L571" s="462" t="s">
        <v>4</v>
      </c>
      <c r="M571" s="405" t="s">
        <v>443</v>
      </c>
      <c r="N571" s="405" t="s">
        <v>443</v>
      </c>
      <c r="O571" s="405" t="s">
        <v>443</v>
      </c>
      <c r="P571" s="405"/>
      <c r="Q571" s="405"/>
      <c r="R571" s="405"/>
      <c r="S571" s="405"/>
      <c r="T571" s="405"/>
      <c r="U571" s="462"/>
      <c r="V571" s="405"/>
      <c r="W571" s="405"/>
    </row>
    <row r="572" spans="1:23" ht="45" customHeight="1" x14ac:dyDescent="0.25">
      <c r="A572" s="382" t="s">
        <v>1682</v>
      </c>
      <c r="B572" s="382" t="s">
        <v>1313</v>
      </c>
      <c r="C572" s="524" t="s">
        <v>984</v>
      </c>
      <c r="D572" s="711">
        <v>100007</v>
      </c>
      <c r="E572" s="631">
        <v>55</v>
      </c>
      <c r="F572" s="408" t="s">
        <v>731</v>
      </c>
      <c r="G572" s="401">
        <v>44949</v>
      </c>
      <c r="H572" s="385" t="s">
        <v>590</v>
      </c>
      <c r="I572" s="386">
        <v>327</v>
      </c>
      <c r="J572" s="573" t="s">
        <v>732</v>
      </c>
      <c r="K572" s="449" t="s">
        <v>100</v>
      </c>
      <c r="L572" s="405" t="s">
        <v>443</v>
      </c>
      <c r="M572" s="405" t="s">
        <v>443</v>
      </c>
      <c r="N572" s="405" t="s">
        <v>443</v>
      </c>
      <c r="O572" s="405" t="s">
        <v>443</v>
      </c>
      <c r="P572" s="405"/>
      <c r="Q572" s="405"/>
      <c r="R572" s="405"/>
      <c r="S572" s="405"/>
      <c r="T572" s="405"/>
      <c r="U572" s="405"/>
      <c r="V572" s="405"/>
      <c r="W572" s="405"/>
    </row>
    <row r="573" spans="1:23" ht="45" customHeight="1" x14ac:dyDescent="0.25">
      <c r="A573" s="382" t="s">
        <v>1683</v>
      </c>
      <c r="B573" s="382" t="s">
        <v>598</v>
      </c>
      <c r="C573" s="409" t="s">
        <v>1684</v>
      </c>
      <c r="D573" s="711">
        <v>100669</v>
      </c>
      <c r="E573" s="631">
        <v>65</v>
      </c>
      <c r="F573" s="408" t="s">
        <v>589</v>
      </c>
      <c r="G573" s="401"/>
      <c r="H573" s="385" t="s">
        <v>590</v>
      </c>
      <c r="I573" s="386" t="s">
        <v>1240</v>
      </c>
      <c r="J573" s="573" t="s">
        <v>698</v>
      </c>
      <c r="K573" s="449" t="s">
        <v>614</v>
      </c>
      <c r="L573" s="462" t="s">
        <v>3299</v>
      </c>
      <c r="M573" s="462" t="s">
        <v>4</v>
      </c>
      <c r="N573" s="405" t="s">
        <v>443</v>
      </c>
      <c r="O573" s="405" t="s">
        <v>443</v>
      </c>
      <c r="P573" s="405"/>
      <c r="Q573" s="405"/>
      <c r="R573" s="405"/>
      <c r="S573" s="405"/>
      <c r="T573" s="405"/>
      <c r="U573" s="405"/>
      <c r="V573" s="405"/>
      <c r="W573" s="405"/>
    </row>
    <row r="574" spans="1:23" ht="49.5" customHeight="1" x14ac:dyDescent="0.25">
      <c r="A574" s="382" t="s">
        <v>1685</v>
      </c>
      <c r="B574" s="382" t="s">
        <v>989</v>
      </c>
      <c r="C574" s="408" t="s">
        <v>1686</v>
      </c>
      <c r="D574" s="711" t="s">
        <v>690</v>
      </c>
      <c r="E574" s="631">
        <v>275</v>
      </c>
      <c r="F574" s="408" t="s">
        <v>1011</v>
      </c>
      <c r="G574" s="401">
        <v>44166</v>
      </c>
      <c r="H574" s="385" t="s">
        <v>590</v>
      </c>
      <c r="I574" s="386" t="s">
        <v>921</v>
      </c>
      <c r="J574" s="573" t="s">
        <v>991</v>
      </c>
      <c r="K574" s="449" t="s">
        <v>25</v>
      </c>
      <c r="L574" s="405" t="s">
        <v>443</v>
      </c>
      <c r="M574" s="405" t="s">
        <v>443</v>
      </c>
      <c r="N574" s="405" t="s">
        <v>443</v>
      </c>
      <c r="O574" s="405" t="s">
        <v>443</v>
      </c>
      <c r="P574" s="405" t="s">
        <v>4</v>
      </c>
      <c r="Q574" s="405"/>
      <c r="R574" s="405"/>
      <c r="S574" s="405"/>
      <c r="T574" s="405"/>
      <c r="U574" s="405"/>
      <c r="V574" s="405"/>
      <c r="W574" s="405"/>
    </row>
    <row r="575" spans="1:23" ht="45" customHeight="1" x14ac:dyDescent="0.25">
      <c r="A575" s="382" t="s">
        <v>1687</v>
      </c>
      <c r="B575" s="382" t="s">
        <v>662</v>
      </c>
      <c r="C575" s="602"/>
      <c r="D575" s="711">
        <v>100886</v>
      </c>
      <c r="E575" s="631">
        <v>50</v>
      </c>
      <c r="F575" s="408" t="s">
        <v>1011</v>
      </c>
      <c r="G575" s="401">
        <v>44949</v>
      </c>
      <c r="H575" s="385" t="s">
        <v>590</v>
      </c>
      <c r="I575" s="386">
        <v>421</v>
      </c>
      <c r="J575" s="573" t="s">
        <v>698</v>
      </c>
      <c r="K575" s="449" t="s">
        <v>635</v>
      </c>
      <c r="L575" s="405" t="s">
        <v>443</v>
      </c>
      <c r="M575" s="405" t="s">
        <v>35</v>
      </c>
      <c r="N575" s="405" t="s">
        <v>443</v>
      </c>
      <c r="O575" s="405" t="s">
        <v>443</v>
      </c>
      <c r="P575" s="405"/>
      <c r="Q575" s="405"/>
      <c r="R575" s="405"/>
      <c r="S575" s="405"/>
      <c r="T575" s="405"/>
      <c r="U575" s="405"/>
      <c r="V575" s="405"/>
      <c r="W575" s="405"/>
    </row>
    <row r="576" spans="1:23" ht="45" customHeight="1" x14ac:dyDescent="0.25">
      <c r="A576" s="382" t="s">
        <v>1688</v>
      </c>
      <c r="B576" s="382" t="s">
        <v>1313</v>
      </c>
      <c r="C576" s="524" t="s">
        <v>984</v>
      </c>
      <c r="D576" s="711">
        <v>100007</v>
      </c>
      <c r="E576" s="631">
        <v>50</v>
      </c>
      <c r="F576" s="408" t="s">
        <v>731</v>
      </c>
      <c r="G576" s="401">
        <v>44949</v>
      </c>
      <c r="H576" s="385" t="s">
        <v>590</v>
      </c>
      <c r="I576" s="386">
        <v>327</v>
      </c>
      <c r="J576" s="573" t="s">
        <v>732</v>
      </c>
      <c r="K576" s="449" t="s">
        <v>50</v>
      </c>
      <c r="L576" s="405" t="s">
        <v>443</v>
      </c>
      <c r="M576" s="405" t="s">
        <v>443</v>
      </c>
      <c r="N576" s="405" t="s">
        <v>443</v>
      </c>
      <c r="O576" s="405" t="s">
        <v>443</v>
      </c>
      <c r="P576" s="405"/>
      <c r="Q576" s="405"/>
      <c r="R576" s="405"/>
      <c r="S576" s="405"/>
      <c r="T576" s="405"/>
      <c r="U576" s="405"/>
      <c r="V576" s="405"/>
      <c r="W576" s="405"/>
    </row>
    <row r="577" spans="1:23" ht="45" customHeight="1" x14ac:dyDescent="0.25">
      <c r="A577" s="382" t="s">
        <v>1689</v>
      </c>
      <c r="B577" s="382" t="s">
        <v>1690</v>
      </c>
      <c r="C577" s="408" t="s">
        <v>1691</v>
      </c>
      <c r="D577" s="711">
        <v>100697</v>
      </c>
      <c r="E577" s="631">
        <v>55</v>
      </c>
      <c r="F577" s="408" t="s">
        <v>604</v>
      </c>
      <c r="G577" s="401">
        <v>42312</v>
      </c>
      <c r="H577" s="385" t="s">
        <v>590</v>
      </c>
      <c r="I577" s="386" t="s">
        <v>1692</v>
      </c>
      <c r="J577" s="573" t="s">
        <v>606</v>
      </c>
      <c r="K577" s="449" t="s">
        <v>610</v>
      </c>
      <c r="L577" s="405" t="s">
        <v>443</v>
      </c>
      <c r="M577" s="405" t="s">
        <v>443</v>
      </c>
      <c r="N577" s="405" t="s">
        <v>443</v>
      </c>
      <c r="O577" s="405" t="s">
        <v>443</v>
      </c>
      <c r="P577" s="405"/>
      <c r="Q577" s="405"/>
      <c r="R577" s="405"/>
      <c r="S577" s="405"/>
      <c r="T577" s="405"/>
      <c r="U577" s="405"/>
      <c r="V577" s="405"/>
      <c r="W577" s="405"/>
    </row>
    <row r="578" spans="1:23" ht="45" customHeight="1" x14ac:dyDescent="0.25">
      <c r="A578" s="382" t="s">
        <v>1693</v>
      </c>
      <c r="B578" s="382" t="s">
        <v>1694</v>
      </c>
      <c r="C578" s="408"/>
      <c r="D578" s="711">
        <v>100412</v>
      </c>
      <c r="E578" s="631">
        <v>55</v>
      </c>
      <c r="F578" s="408" t="s">
        <v>604</v>
      </c>
      <c r="G578" s="384"/>
      <c r="H578" s="385" t="s">
        <v>590</v>
      </c>
      <c r="I578" s="386" t="s">
        <v>1695</v>
      </c>
      <c r="J578" s="573" t="s">
        <v>663</v>
      </c>
      <c r="K578" s="449" t="s">
        <v>50</v>
      </c>
      <c r="L578" s="405" t="s">
        <v>443</v>
      </c>
      <c r="M578" s="405" t="s">
        <v>443</v>
      </c>
      <c r="N578" s="405" t="s">
        <v>443</v>
      </c>
      <c r="O578" s="405" t="s">
        <v>443</v>
      </c>
      <c r="P578" s="405"/>
      <c r="Q578" s="405"/>
      <c r="R578" s="405"/>
      <c r="S578" s="405"/>
      <c r="T578" s="405"/>
      <c r="U578" s="405"/>
      <c r="V578" s="405"/>
      <c r="W578" s="405"/>
    </row>
    <row r="579" spans="1:23" ht="45" customHeight="1" x14ac:dyDescent="0.25">
      <c r="A579" s="382" t="s">
        <v>1696</v>
      </c>
      <c r="B579" s="382" t="s">
        <v>705</v>
      </c>
      <c r="C579" s="408"/>
      <c r="D579" s="711">
        <v>100446</v>
      </c>
      <c r="E579" s="631">
        <v>60</v>
      </c>
      <c r="F579" s="408" t="s">
        <v>594</v>
      </c>
      <c r="G579" s="401">
        <v>45078</v>
      </c>
      <c r="H579" s="385" t="s">
        <v>590</v>
      </c>
      <c r="I579" s="386" t="s">
        <v>1697</v>
      </c>
      <c r="J579" s="573" t="s">
        <v>596</v>
      </c>
      <c r="K579" s="449" t="s">
        <v>25</v>
      </c>
      <c r="L579" s="405" t="s">
        <v>443</v>
      </c>
      <c r="M579" s="405" t="s">
        <v>443</v>
      </c>
      <c r="N579" s="405" t="s">
        <v>443</v>
      </c>
      <c r="O579" s="405" t="s">
        <v>443</v>
      </c>
      <c r="P579" s="405"/>
      <c r="Q579" s="405"/>
      <c r="R579" s="405"/>
      <c r="S579" s="405"/>
      <c r="T579" s="405"/>
      <c r="U579" s="405"/>
      <c r="V579" s="405"/>
      <c r="W579" s="405"/>
    </row>
    <row r="580" spans="1:23" ht="45" customHeight="1" x14ac:dyDescent="0.25">
      <c r="A580" s="382" t="s">
        <v>1698</v>
      </c>
      <c r="B580" s="382" t="s">
        <v>1699</v>
      </c>
      <c r="C580" s="602"/>
      <c r="D580" s="711">
        <v>100472</v>
      </c>
      <c r="E580" s="631">
        <v>50</v>
      </c>
      <c r="F580" s="408" t="s">
        <v>604</v>
      </c>
      <c r="G580" s="401">
        <v>44949</v>
      </c>
      <c r="H580" s="385" t="s">
        <v>590</v>
      </c>
      <c r="I580" s="386">
        <v>399</v>
      </c>
      <c r="J580" s="573" t="s">
        <v>621</v>
      </c>
      <c r="K580" s="449" t="s">
        <v>635</v>
      </c>
      <c r="L580" s="405" t="s">
        <v>443</v>
      </c>
      <c r="M580" s="405" t="s">
        <v>443</v>
      </c>
      <c r="N580" s="405" t="s">
        <v>443</v>
      </c>
      <c r="O580" s="405" t="s">
        <v>443</v>
      </c>
      <c r="P580" s="405"/>
      <c r="Q580" s="405"/>
      <c r="R580" s="405"/>
      <c r="S580" s="405"/>
      <c r="T580" s="405"/>
      <c r="U580" s="405"/>
      <c r="V580" s="405"/>
      <c r="W580" s="405"/>
    </row>
    <row r="581" spans="1:23" ht="45" customHeight="1" x14ac:dyDescent="0.25">
      <c r="A581" s="408" t="s">
        <v>1700</v>
      </c>
      <c r="B581" s="382" t="s">
        <v>60</v>
      </c>
      <c r="C581" s="409" t="s">
        <v>1701</v>
      </c>
      <c r="D581" s="711">
        <v>100137</v>
      </c>
      <c r="E581" s="631">
        <v>55</v>
      </c>
      <c r="F581" s="408" t="s">
        <v>604</v>
      </c>
      <c r="G581" s="434">
        <v>43221</v>
      </c>
      <c r="H581" s="385" t="s">
        <v>590</v>
      </c>
      <c r="I581" s="386" t="s">
        <v>1702</v>
      </c>
      <c r="J581" s="573" t="s">
        <v>606</v>
      </c>
      <c r="K581" s="524" t="s">
        <v>50</v>
      </c>
      <c r="L581" s="405" t="s">
        <v>443</v>
      </c>
      <c r="M581" s="405" t="s">
        <v>443</v>
      </c>
      <c r="N581" s="405" t="s">
        <v>443</v>
      </c>
      <c r="O581" s="405" t="s">
        <v>443</v>
      </c>
      <c r="P581" s="405"/>
      <c r="Q581" s="405"/>
      <c r="R581" s="405"/>
      <c r="S581" s="405"/>
      <c r="T581" s="405"/>
      <c r="U581" s="405"/>
      <c r="V581" s="405"/>
      <c r="W581" s="405"/>
    </row>
    <row r="582" spans="1:23" ht="45" customHeight="1" x14ac:dyDescent="0.25">
      <c r="A582" s="382" t="s">
        <v>1703</v>
      </c>
      <c r="B582" s="382" t="s">
        <v>662</v>
      </c>
      <c r="C582" s="602"/>
      <c r="D582" s="711">
        <v>100414</v>
      </c>
      <c r="E582" s="631">
        <v>50</v>
      </c>
      <c r="F582" s="408" t="s">
        <v>604</v>
      </c>
      <c r="G582" s="401">
        <v>44949</v>
      </c>
      <c r="H582" s="385" t="s">
        <v>590</v>
      </c>
      <c r="I582" s="386">
        <v>337</v>
      </c>
      <c r="J582" s="573" t="s">
        <v>667</v>
      </c>
      <c r="K582" s="449" t="s">
        <v>146</v>
      </c>
      <c r="L582" s="462" t="s">
        <v>4</v>
      </c>
      <c r="M582" s="405" t="s">
        <v>443</v>
      </c>
      <c r="N582" s="405" t="s">
        <v>443</v>
      </c>
      <c r="O582" s="405" t="s">
        <v>443</v>
      </c>
      <c r="P582" s="405"/>
      <c r="Q582" s="405"/>
      <c r="R582" s="405"/>
      <c r="S582" s="405"/>
      <c r="T582" s="405"/>
      <c r="U582" s="405"/>
      <c r="V582" s="405"/>
      <c r="W582" s="405"/>
    </row>
    <row r="583" spans="1:23" ht="45" customHeight="1" x14ac:dyDescent="0.25">
      <c r="A583" s="382" t="s">
        <v>1704</v>
      </c>
      <c r="B583" s="435" t="s">
        <v>1705</v>
      </c>
      <c r="C583" s="636" t="s">
        <v>3135</v>
      </c>
      <c r="D583" s="711" t="s">
        <v>690</v>
      </c>
      <c r="E583" s="631">
        <v>65</v>
      </c>
      <c r="F583" s="408" t="s">
        <v>604</v>
      </c>
      <c r="G583" s="401">
        <v>45253</v>
      </c>
      <c r="H583" s="532" t="s">
        <v>66</v>
      </c>
      <c r="I583" s="386" t="s">
        <v>1706</v>
      </c>
      <c r="J583" s="573" t="s">
        <v>690</v>
      </c>
      <c r="K583" s="449" t="s">
        <v>69</v>
      </c>
      <c r="L583" s="462" t="s">
        <v>690</v>
      </c>
      <c r="M583" s="405" t="s">
        <v>690</v>
      </c>
      <c r="N583" s="405" t="s">
        <v>690</v>
      </c>
      <c r="O583" s="405" t="s">
        <v>690</v>
      </c>
      <c r="P583" s="405" t="s">
        <v>690</v>
      </c>
      <c r="Q583" s="405" t="s">
        <v>690</v>
      </c>
      <c r="R583" s="405" t="s">
        <v>690</v>
      </c>
      <c r="S583" s="405" t="s">
        <v>690</v>
      </c>
      <c r="T583" s="405" t="s">
        <v>690</v>
      </c>
      <c r="U583" s="405" t="s">
        <v>690</v>
      </c>
      <c r="V583" s="405" t="s">
        <v>690</v>
      </c>
      <c r="W583" s="405" t="s">
        <v>690</v>
      </c>
    </row>
    <row r="584" spans="1:23" ht="45" customHeight="1" x14ac:dyDescent="0.25">
      <c r="A584" s="382" t="s">
        <v>1707</v>
      </c>
      <c r="B584" s="435" t="s">
        <v>1708</v>
      </c>
      <c r="C584" s="408"/>
      <c r="D584" s="711" t="s">
        <v>690</v>
      </c>
      <c r="E584" s="631">
        <v>55</v>
      </c>
      <c r="F584" s="408" t="s">
        <v>604</v>
      </c>
      <c r="G584" s="401">
        <v>44094</v>
      </c>
      <c r="H584" s="385" t="s">
        <v>590</v>
      </c>
      <c r="I584" s="386" t="s">
        <v>921</v>
      </c>
      <c r="J584" s="573" t="s">
        <v>606</v>
      </c>
      <c r="K584" s="449" t="s">
        <v>146</v>
      </c>
      <c r="L584" s="462" t="s">
        <v>4</v>
      </c>
      <c r="M584" s="405" t="s">
        <v>443</v>
      </c>
      <c r="N584" s="405" t="s">
        <v>443</v>
      </c>
      <c r="O584" s="405" t="s">
        <v>443</v>
      </c>
      <c r="P584" s="405"/>
      <c r="Q584" s="405"/>
      <c r="R584" s="405"/>
      <c r="S584" s="405"/>
      <c r="T584" s="405"/>
      <c r="U584" s="405"/>
      <c r="V584" s="405"/>
      <c r="W584" s="405"/>
    </row>
    <row r="585" spans="1:23" ht="45" customHeight="1" x14ac:dyDescent="0.25">
      <c r="A585" s="382" t="s">
        <v>3129</v>
      </c>
      <c r="B585" s="382" t="s">
        <v>837</v>
      </c>
      <c r="C585" s="602"/>
      <c r="D585" s="711">
        <v>100110</v>
      </c>
      <c r="E585" s="631">
        <v>65</v>
      </c>
      <c r="F585" s="408" t="s">
        <v>594</v>
      </c>
      <c r="G585" s="401">
        <v>46016</v>
      </c>
      <c r="H585" s="385" t="s">
        <v>590</v>
      </c>
      <c r="I585" s="386" t="s">
        <v>3131</v>
      </c>
      <c r="J585" s="573" t="s">
        <v>764</v>
      </c>
      <c r="K585" s="449" t="s">
        <v>25</v>
      </c>
      <c r="L585" s="462" t="s">
        <v>443</v>
      </c>
      <c r="M585" s="405" t="s">
        <v>443</v>
      </c>
      <c r="N585" s="405" t="s">
        <v>443</v>
      </c>
      <c r="O585" s="405" t="s">
        <v>443</v>
      </c>
      <c r="P585" s="405" t="s">
        <v>4</v>
      </c>
      <c r="Q585" s="405"/>
      <c r="R585" s="405"/>
      <c r="S585" s="405"/>
      <c r="T585" s="405"/>
      <c r="U585" s="405"/>
      <c r="V585" s="405"/>
      <c r="W585" s="749"/>
    </row>
    <row r="586" spans="1:23" ht="45" customHeight="1" x14ac:dyDescent="0.25">
      <c r="A586" s="382" t="s">
        <v>1709</v>
      </c>
      <c r="B586" s="435" t="s">
        <v>729</v>
      </c>
      <c r="C586" s="524" t="s">
        <v>984</v>
      </c>
      <c r="D586" s="711">
        <v>100228</v>
      </c>
      <c r="E586" s="631">
        <v>55</v>
      </c>
      <c r="F586" s="408" t="s">
        <v>731</v>
      </c>
      <c r="G586" s="401">
        <v>44949</v>
      </c>
      <c r="H586" s="385" t="s">
        <v>590</v>
      </c>
      <c r="I586" s="386">
        <v>353</v>
      </c>
      <c r="J586" s="573" t="s">
        <v>732</v>
      </c>
      <c r="K586" s="449" t="s">
        <v>622</v>
      </c>
      <c r="L586" s="462" t="s">
        <v>443</v>
      </c>
      <c r="M586" s="405" t="s">
        <v>443</v>
      </c>
      <c r="N586" s="405" t="s">
        <v>443</v>
      </c>
      <c r="O586" s="405" t="s">
        <v>443</v>
      </c>
      <c r="P586" s="405"/>
      <c r="Q586" s="405"/>
      <c r="R586" s="405"/>
      <c r="S586" s="405"/>
      <c r="T586" s="405"/>
      <c r="U586" s="405"/>
      <c r="V586" s="405"/>
      <c r="W586" s="405"/>
    </row>
    <row r="587" spans="1:23" ht="45" customHeight="1" x14ac:dyDescent="0.25">
      <c r="A587" s="382" t="s">
        <v>1710</v>
      </c>
      <c r="B587" s="382" t="s">
        <v>662</v>
      </c>
      <c r="C587" s="602"/>
      <c r="D587" s="711">
        <v>100924</v>
      </c>
      <c r="E587" s="631">
        <v>50</v>
      </c>
      <c r="F587" s="408" t="s">
        <v>604</v>
      </c>
      <c r="G587" s="401">
        <v>44949</v>
      </c>
      <c r="H587" s="385" t="s">
        <v>590</v>
      </c>
      <c r="I587" s="386">
        <v>51</v>
      </c>
      <c r="J587" s="605" t="s">
        <v>645</v>
      </c>
      <c r="K587" s="449" t="s">
        <v>50</v>
      </c>
      <c r="L587" s="462" t="s">
        <v>443</v>
      </c>
      <c r="M587" s="405" t="s">
        <v>443</v>
      </c>
      <c r="N587" s="405" t="s">
        <v>443</v>
      </c>
      <c r="O587" s="405" t="s">
        <v>443</v>
      </c>
      <c r="P587" s="405"/>
      <c r="Q587" s="405"/>
      <c r="R587" s="405"/>
      <c r="S587" s="405"/>
      <c r="T587" s="405"/>
      <c r="U587" s="405"/>
      <c r="V587" s="405"/>
      <c r="W587" s="405"/>
    </row>
    <row r="588" spans="1:23" ht="45" customHeight="1" x14ac:dyDescent="0.25">
      <c r="A588" s="382" t="s">
        <v>3345</v>
      </c>
      <c r="B588" s="382" t="s">
        <v>3249</v>
      </c>
      <c r="C588" s="408"/>
      <c r="D588" s="711">
        <v>100158</v>
      </c>
      <c r="E588" s="631">
        <v>75</v>
      </c>
      <c r="F588" s="408" t="s">
        <v>594</v>
      </c>
      <c r="G588" s="401">
        <v>46138</v>
      </c>
      <c r="H588" s="385" t="s">
        <v>590</v>
      </c>
      <c r="I588" s="386" t="s">
        <v>3370</v>
      </c>
      <c r="J588" s="573" t="s">
        <v>592</v>
      </c>
      <c r="K588" s="449" t="s">
        <v>146</v>
      </c>
      <c r="L588" s="405" t="s">
        <v>690</v>
      </c>
      <c r="M588" s="405" t="s">
        <v>690</v>
      </c>
      <c r="N588" s="405" t="s">
        <v>690</v>
      </c>
      <c r="O588" s="405" t="s">
        <v>443</v>
      </c>
      <c r="P588" s="405"/>
      <c r="Q588" s="405"/>
      <c r="R588" s="405"/>
      <c r="S588" s="405"/>
      <c r="T588" s="405"/>
      <c r="U588" s="405"/>
      <c r="V588" s="405"/>
      <c r="W588" s="405"/>
    </row>
    <row r="589" spans="1:23" ht="45" customHeight="1" x14ac:dyDescent="0.25">
      <c r="A589" s="382" t="s">
        <v>1711</v>
      </c>
      <c r="B589" s="382" t="s">
        <v>712</v>
      </c>
      <c r="C589" s="408"/>
      <c r="D589" s="711">
        <v>100399</v>
      </c>
      <c r="E589" s="631">
        <v>65</v>
      </c>
      <c r="F589" s="408" t="s">
        <v>604</v>
      </c>
      <c r="G589" s="401">
        <v>45528</v>
      </c>
      <c r="H589" s="385" t="s">
        <v>590</v>
      </c>
      <c r="I589" s="386" t="s">
        <v>1712</v>
      </c>
      <c r="J589" s="573" t="s">
        <v>667</v>
      </c>
      <c r="K589" s="449" t="s">
        <v>610</v>
      </c>
      <c r="L589" s="462" t="s">
        <v>443</v>
      </c>
      <c r="M589" s="405" t="s">
        <v>443</v>
      </c>
      <c r="N589" s="405" t="s">
        <v>443</v>
      </c>
      <c r="O589" s="405" t="s">
        <v>443</v>
      </c>
      <c r="P589" s="405"/>
      <c r="Q589" s="405"/>
      <c r="R589" s="405"/>
      <c r="S589" s="405"/>
      <c r="T589" s="405"/>
      <c r="U589" s="405"/>
      <c r="V589" s="405"/>
      <c r="W589" s="405"/>
    </row>
    <row r="590" spans="1:23" ht="44.25" customHeight="1" x14ac:dyDescent="0.25">
      <c r="A590" s="382" t="s">
        <v>1713</v>
      </c>
      <c r="B590" s="382" t="s">
        <v>1714</v>
      </c>
      <c r="C590" s="409" t="s">
        <v>599</v>
      </c>
      <c r="D590" s="711">
        <v>100072</v>
      </c>
      <c r="E590" s="631">
        <v>65</v>
      </c>
      <c r="F590" s="408" t="s">
        <v>604</v>
      </c>
      <c r="G590" s="401">
        <v>44949</v>
      </c>
      <c r="H590" s="385" t="s">
        <v>590</v>
      </c>
      <c r="I590" s="386">
        <v>154</v>
      </c>
      <c r="J590" s="573" t="s">
        <v>667</v>
      </c>
      <c r="K590" s="449" t="s">
        <v>53</v>
      </c>
      <c r="L590" s="462" t="s">
        <v>443</v>
      </c>
      <c r="M590" s="405" t="s">
        <v>443</v>
      </c>
      <c r="N590" s="462" t="s">
        <v>443</v>
      </c>
      <c r="O590" s="539" t="s">
        <v>1874</v>
      </c>
      <c r="P590" s="405"/>
      <c r="Q590" s="405"/>
      <c r="R590" s="405"/>
      <c r="S590" s="405"/>
      <c r="T590" s="405"/>
      <c r="U590" s="405"/>
      <c r="V590" s="405"/>
      <c r="W590" s="405"/>
    </row>
    <row r="591" spans="1:23" ht="45" customHeight="1" x14ac:dyDescent="0.25">
      <c r="A591" s="382" t="s">
        <v>1715</v>
      </c>
      <c r="B591" s="382" t="s">
        <v>694</v>
      </c>
      <c r="C591" s="602"/>
      <c r="D591" s="711">
        <v>100509</v>
      </c>
      <c r="E591" s="631">
        <v>60</v>
      </c>
      <c r="F591" s="408" t="s">
        <v>594</v>
      </c>
      <c r="G591" s="401">
        <v>45955</v>
      </c>
      <c r="H591" s="385" t="s">
        <v>590</v>
      </c>
      <c r="I591" s="386" t="s">
        <v>1716</v>
      </c>
      <c r="J591" s="573" t="s">
        <v>596</v>
      </c>
      <c r="K591" s="449" t="s">
        <v>20</v>
      </c>
      <c r="L591" s="462" t="s">
        <v>443</v>
      </c>
      <c r="M591" s="405" t="s">
        <v>443</v>
      </c>
      <c r="N591" s="405" t="s">
        <v>443</v>
      </c>
      <c r="O591" s="709" t="s">
        <v>4</v>
      </c>
      <c r="P591" s="709"/>
      <c r="Q591" s="709"/>
      <c r="R591" s="709"/>
      <c r="S591" s="709"/>
      <c r="T591" s="709"/>
      <c r="U591" s="405"/>
      <c r="V591" s="405"/>
      <c r="W591" s="749"/>
    </row>
    <row r="592" spans="1:23" ht="45" customHeight="1" x14ac:dyDescent="0.25">
      <c r="A592" s="382" t="s">
        <v>3322</v>
      </c>
      <c r="B592" s="382" t="s">
        <v>3323</v>
      </c>
      <c r="C592" s="757"/>
      <c r="D592" s="711">
        <v>100473</v>
      </c>
      <c r="E592" s="631">
        <v>75</v>
      </c>
      <c r="F592" s="408" t="s">
        <v>604</v>
      </c>
      <c r="G592" s="401">
        <v>46079</v>
      </c>
      <c r="H592" s="385" t="s">
        <v>590</v>
      </c>
      <c r="I592" s="386" t="s">
        <v>3335</v>
      </c>
      <c r="J592" s="573" t="s">
        <v>764</v>
      </c>
      <c r="K592" s="449" t="s">
        <v>146</v>
      </c>
      <c r="L592" s="405" t="s">
        <v>690</v>
      </c>
      <c r="M592" s="405" t="s">
        <v>443</v>
      </c>
      <c r="N592" s="405" t="s">
        <v>443</v>
      </c>
      <c r="O592" s="405" t="s">
        <v>443</v>
      </c>
      <c r="P592" s="405"/>
      <c r="Q592" s="405"/>
      <c r="R592" s="405"/>
      <c r="S592" s="405"/>
      <c r="T592" s="405"/>
      <c r="U592" s="405"/>
      <c r="V592" s="405"/>
      <c r="W592" s="749"/>
    </row>
    <row r="593" spans="1:23" ht="45" customHeight="1" x14ac:dyDescent="0.25">
      <c r="A593" s="382" t="s">
        <v>1717</v>
      </c>
      <c r="B593" s="382" t="s">
        <v>1718</v>
      </c>
      <c r="C593" s="408"/>
      <c r="D593" s="711">
        <v>100241</v>
      </c>
      <c r="E593" s="631">
        <v>55</v>
      </c>
      <c r="F593" s="408" t="s">
        <v>604</v>
      </c>
      <c r="G593" s="401">
        <v>44209</v>
      </c>
      <c r="H593" s="385" t="s">
        <v>590</v>
      </c>
      <c r="I593" s="386" t="s">
        <v>1719</v>
      </c>
      <c r="J593" s="573" t="s">
        <v>667</v>
      </c>
      <c r="K593" s="606" t="s">
        <v>614</v>
      </c>
      <c r="L593" s="462" t="s">
        <v>443</v>
      </c>
      <c r="M593" s="462" t="s">
        <v>4</v>
      </c>
      <c r="N593" s="405" t="s">
        <v>443</v>
      </c>
      <c r="O593" s="405" t="s">
        <v>443</v>
      </c>
      <c r="P593" s="405"/>
      <c r="Q593" s="405"/>
      <c r="R593" s="405"/>
      <c r="S593" s="405"/>
      <c r="T593" s="405"/>
      <c r="U593" s="405"/>
      <c r="V593" s="405"/>
      <c r="W593" s="405"/>
    </row>
    <row r="594" spans="1:23" ht="45" customHeight="1" x14ac:dyDescent="0.25">
      <c r="A594" s="408" t="s">
        <v>1720</v>
      </c>
      <c r="B594" s="408" t="s">
        <v>60</v>
      </c>
      <c r="C594" s="408"/>
      <c r="D594" s="711">
        <v>100640</v>
      </c>
      <c r="E594" s="631">
        <v>55</v>
      </c>
      <c r="F594" s="408" t="s">
        <v>604</v>
      </c>
      <c r="G594" s="386"/>
      <c r="H594" s="385" t="s">
        <v>590</v>
      </c>
      <c r="I594" s="386" t="s">
        <v>1721</v>
      </c>
      <c r="J594" s="573" t="s">
        <v>663</v>
      </c>
      <c r="K594" s="449" t="s">
        <v>50</v>
      </c>
      <c r="L594" s="462" t="s">
        <v>443</v>
      </c>
      <c r="M594" s="405" t="s">
        <v>443</v>
      </c>
      <c r="N594" s="405" t="s">
        <v>443</v>
      </c>
      <c r="O594" s="405" t="s">
        <v>35</v>
      </c>
      <c r="P594" s="405"/>
      <c r="Q594" s="405"/>
      <c r="R594" s="462"/>
      <c r="S594" s="405"/>
      <c r="T594" s="405"/>
      <c r="U594" s="405"/>
      <c r="V594" s="405"/>
      <c r="W594" s="405"/>
    </row>
    <row r="595" spans="1:23" ht="45" customHeight="1" x14ac:dyDescent="0.25">
      <c r="A595" s="382" t="s">
        <v>1722</v>
      </c>
      <c r="B595" s="382" t="s">
        <v>1026</v>
      </c>
      <c r="C595" s="602"/>
      <c r="D595" s="711">
        <v>100018</v>
      </c>
      <c r="E595" s="631">
        <v>65</v>
      </c>
      <c r="F595" s="408" t="s">
        <v>604</v>
      </c>
      <c r="G595" s="401">
        <v>45986</v>
      </c>
      <c r="H595" s="385" t="s">
        <v>590</v>
      </c>
      <c r="I595" s="386" t="s">
        <v>3336</v>
      </c>
      <c r="J595" s="573" t="s">
        <v>764</v>
      </c>
      <c r="K595" s="449" t="s">
        <v>53</v>
      </c>
      <c r="L595" s="462" t="s">
        <v>443</v>
      </c>
      <c r="M595" s="405" t="s">
        <v>443</v>
      </c>
      <c r="N595" s="405" t="s">
        <v>4</v>
      </c>
      <c r="O595" s="405" t="s">
        <v>443</v>
      </c>
      <c r="P595" s="405"/>
      <c r="Q595" s="405"/>
      <c r="R595" s="405"/>
      <c r="S595" s="405"/>
      <c r="T595" s="405"/>
      <c r="U595" s="405"/>
      <c r="V595" s="405"/>
      <c r="W595" s="749"/>
    </row>
    <row r="596" spans="1:23" ht="45" customHeight="1" x14ac:dyDescent="0.25">
      <c r="A596" s="382" t="s">
        <v>1724</v>
      </c>
      <c r="B596" s="382" t="s">
        <v>3389</v>
      </c>
      <c r="C596" s="636" t="s">
        <v>3390</v>
      </c>
      <c r="D596" s="711">
        <v>100745</v>
      </c>
      <c r="E596" s="631">
        <v>55</v>
      </c>
      <c r="F596" s="408" t="s">
        <v>604</v>
      </c>
      <c r="G596" s="401">
        <v>43604</v>
      </c>
      <c r="H596" s="385" t="s">
        <v>590</v>
      </c>
      <c r="I596" s="386" t="s">
        <v>1726</v>
      </c>
      <c r="J596" s="573" t="s">
        <v>648</v>
      </c>
      <c r="K596" s="449" t="s">
        <v>146</v>
      </c>
      <c r="L596" s="462" t="s">
        <v>35</v>
      </c>
      <c r="M596" s="462" t="s">
        <v>4</v>
      </c>
      <c r="N596" s="405" t="s">
        <v>443</v>
      </c>
      <c r="O596" s="405" t="s">
        <v>443</v>
      </c>
      <c r="P596" s="405"/>
      <c r="Q596" s="405"/>
      <c r="R596" s="405"/>
      <c r="S596" s="405"/>
      <c r="T596" s="405"/>
      <c r="U596" s="405"/>
      <c r="V596" s="405"/>
      <c r="W596" s="405"/>
    </row>
    <row r="597" spans="1:23" ht="45" customHeight="1" x14ac:dyDescent="0.25">
      <c r="A597" s="382" t="s">
        <v>1727</v>
      </c>
      <c r="B597" s="382" t="s">
        <v>1728</v>
      </c>
      <c r="C597" s="408"/>
      <c r="D597" s="711">
        <v>100999</v>
      </c>
      <c r="E597" s="631">
        <v>50</v>
      </c>
      <c r="F597" s="408" t="s">
        <v>604</v>
      </c>
      <c r="G597" s="401"/>
      <c r="H597" s="385" t="s">
        <v>590</v>
      </c>
      <c r="I597" s="386">
        <v>414</v>
      </c>
      <c r="J597" s="573" t="s">
        <v>606</v>
      </c>
      <c r="K597" s="606" t="s">
        <v>146</v>
      </c>
      <c r="L597" s="462" t="s">
        <v>4</v>
      </c>
      <c r="M597" s="405" t="s">
        <v>443</v>
      </c>
      <c r="N597" s="405" t="s">
        <v>35</v>
      </c>
      <c r="O597" s="405" t="s">
        <v>443</v>
      </c>
      <c r="P597" s="405"/>
      <c r="Q597" s="405"/>
      <c r="R597" s="405"/>
      <c r="S597" s="405"/>
      <c r="T597" s="405"/>
      <c r="U597" s="405"/>
      <c r="V597" s="405"/>
      <c r="W597" s="405"/>
    </row>
    <row r="598" spans="1:23" ht="45" customHeight="1" x14ac:dyDescent="0.25">
      <c r="A598" s="382" t="s">
        <v>1729</v>
      </c>
      <c r="B598" s="382" t="s">
        <v>662</v>
      </c>
      <c r="C598" s="602" t="s">
        <v>1730</v>
      </c>
      <c r="D598" s="711" t="s">
        <v>690</v>
      </c>
      <c r="E598" s="631">
        <v>50</v>
      </c>
      <c r="F598" s="408" t="s">
        <v>604</v>
      </c>
      <c r="G598" s="401">
        <v>44949</v>
      </c>
      <c r="H598" s="532" t="s">
        <v>66</v>
      </c>
      <c r="I598" s="386">
        <v>122</v>
      </c>
      <c r="J598" s="573" t="s">
        <v>690</v>
      </c>
      <c r="K598" s="449" t="s">
        <v>50</v>
      </c>
      <c r="L598" s="462" t="s">
        <v>690</v>
      </c>
      <c r="M598" s="379" t="s">
        <v>690</v>
      </c>
      <c r="N598" s="379" t="s">
        <v>690</v>
      </c>
      <c r="O598" s="379" t="s">
        <v>690</v>
      </c>
      <c r="P598" s="379" t="s">
        <v>690</v>
      </c>
      <c r="Q598" s="379" t="s">
        <v>690</v>
      </c>
      <c r="R598" s="379" t="s">
        <v>690</v>
      </c>
      <c r="S598" s="379" t="s">
        <v>690</v>
      </c>
      <c r="T598" s="379" t="s">
        <v>690</v>
      </c>
      <c r="U598" s="379" t="s">
        <v>690</v>
      </c>
      <c r="V598" s="379" t="s">
        <v>690</v>
      </c>
      <c r="W598" s="379" t="s">
        <v>690</v>
      </c>
    </row>
    <row r="599" spans="1:23" ht="45" customHeight="1" x14ac:dyDescent="0.25">
      <c r="A599" s="599" t="s">
        <v>1731</v>
      </c>
      <c r="B599" s="382" t="s">
        <v>694</v>
      </c>
      <c r="C599" s="636" t="s">
        <v>1732</v>
      </c>
      <c r="D599" s="711">
        <v>100809</v>
      </c>
      <c r="E599" s="631">
        <v>55</v>
      </c>
      <c r="F599" s="408" t="s">
        <v>594</v>
      </c>
      <c r="G599" s="401">
        <v>45017</v>
      </c>
      <c r="H599" s="385" t="s">
        <v>590</v>
      </c>
      <c r="I599" s="441">
        <v>450</v>
      </c>
      <c r="J599" s="605" t="s">
        <v>764</v>
      </c>
      <c r="K599" s="626" t="s">
        <v>610</v>
      </c>
      <c r="L599" s="462" t="s">
        <v>443</v>
      </c>
      <c r="M599" s="405" t="s">
        <v>443</v>
      </c>
      <c r="N599" s="405" t="s">
        <v>443</v>
      </c>
      <c r="O599" s="405" t="s">
        <v>443</v>
      </c>
      <c r="P599" s="405"/>
      <c r="Q599" s="405"/>
      <c r="R599" s="405"/>
      <c r="S599" s="405"/>
      <c r="T599" s="405"/>
      <c r="U599" s="405"/>
      <c r="V599" s="405"/>
      <c r="W599" s="405"/>
    </row>
    <row r="600" spans="1:23" ht="45" customHeight="1" x14ac:dyDescent="0.25">
      <c r="A600" s="382" t="s">
        <v>1733</v>
      </c>
      <c r="B600" s="382" t="s">
        <v>638</v>
      </c>
      <c r="C600" s="408"/>
      <c r="D600" s="711">
        <v>100716</v>
      </c>
      <c r="E600" s="631">
        <v>55</v>
      </c>
      <c r="F600" s="408" t="s">
        <v>604</v>
      </c>
      <c r="G600" s="401">
        <v>43378</v>
      </c>
      <c r="H600" s="385" t="s">
        <v>590</v>
      </c>
      <c r="I600" s="386" t="s">
        <v>1734</v>
      </c>
      <c r="J600" s="573" t="s">
        <v>606</v>
      </c>
      <c r="K600" s="449" t="s">
        <v>622</v>
      </c>
      <c r="L600" s="462" t="s">
        <v>443</v>
      </c>
      <c r="M600" s="405" t="s">
        <v>443</v>
      </c>
      <c r="N600" s="405" t="s">
        <v>443</v>
      </c>
      <c r="O600" s="405" t="s">
        <v>443</v>
      </c>
      <c r="P600" s="405"/>
      <c r="Q600" s="405"/>
      <c r="R600" s="405"/>
      <c r="S600" s="405"/>
      <c r="T600" s="405"/>
      <c r="U600" s="405"/>
      <c r="V600" s="405"/>
      <c r="W600" s="405"/>
    </row>
    <row r="601" spans="1:23" ht="45" customHeight="1" x14ac:dyDescent="0.25">
      <c r="A601" s="382" t="s">
        <v>3130</v>
      </c>
      <c r="B601" s="382" t="s">
        <v>3132</v>
      </c>
      <c r="C601" s="602"/>
      <c r="D601" s="711">
        <v>100758</v>
      </c>
      <c r="E601" s="631">
        <v>75</v>
      </c>
      <c r="F601" s="408" t="s">
        <v>604</v>
      </c>
      <c r="G601" s="401">
        <v>46016</v>
      </c>
      <c r="H601" s="385" t="s">
        <v>590</v>
      </c>
      <c r="I601" s="386" t="s">
        <v>1748</v>
      </c>
      <c r="J601" s="573" t="s">
        <v>667</v>
      </c>
      <c r="K601" s="449" t="s">
        <v>622</v>
      </c>
      <c r="L601" s="462" t="s">
        <v>443</v>
      </c>
      <c r="M601" s="405" t="s">
        <v>443</v>
      </c>
      <c r="N601" s="405" t="s">
        <v>443</v>
      </c>
      <c r="O601" s="405" t="s">
        <v>443</v>
      </c>
      <c r="P601" s="405"/>
      <c r="Q601" s="405"/>
      <c r="R601" s="405"/>
      <c r="S601" s="405"/>
      <c r="T601" s="405"/>
      <c r="U601" s="405"/>
      <c r="V601" s="405"/>
      <c r="W601" s="749"/>
    </row>
    <row r="602" spans="1:23" ht="45" customHeight="1" x14ac:dyDescent="0.25">
      <c r="A602" s="408" t="s">
        <v>1735</v>
      </c>
      <c r="B602" s="382" t="s">
        <v>99</v>
      </c>
      <c r="C602" s="408" t="s">
        <v>1736</v>
      </c>
      <c r="D602" s="711" t="s">
        <v>690</v>
      </c>
      <c r="E602" s="631">
        <v>55</v>
      </c>
      <c r="F602" s="408" t="s">
        <v>604</v>
      </c>
      <c r="G602" s="384"/>
      <c r="H602" s="532" t="s">
        <v>66</v>
      </c>
      <c r="I602" s="386" t="s">
        <v>1737</v>
      </c>
      <c r="J602" s="573" t="s">
        <v>690</v>
      </c>
      <c r="K602" s="652" t="s">
        <v>53</v>
      </c>
      <c r="L602" s="462" t="s">
        <v>690</v>
      </c>
      <c r="M602" s="379" t="s">
        <v>690</v>
      </c>
      <c r="N602" s="379" t="s">
        <v>690</v>
      </c>
      <c r="O602" s="379" t="s">
        <v>690</v>
      </c>
      <c r="P602" s="379" t="s">
        <v>690</v>
      </c>
      <c r="Q602" s="379" t="s">
        <v>690</v>
      </c>
      <c r="R602" s="379" t="s">
        <v>690</v>
      </c>
      <c r="S602" s="379" t="s">
        <v>690</v>
      </c>
      <c r="T602" s="379" t="s">
        <v>690</v>
      </c>
      <c r="U602" s="379" t="s">
        <v>690</v>
      </c>
      <c r="V602" s="379" t="s">
        <v>690</v>
      </c>
      <c r="W602" s="379" t="s">
        <v>690</v>
      </c>
    </row>
    <row r="603" spans="1:23" ht="45" customHeight="1" x14ac:dyDescent="0.25">
      <c r="A603" s="382" t="s">
        <v>1738</v>
      </c>
      <c r="B603" s="382" t="s">
        <v>1739</v>
      </c>
      <c r="C603" s="602" t="s">
        <v>1740</v>
      </c>
      <c r="D603" s="711" t="s">
        <v>690</v>
      </c>
      <c r="E603" s="631">
        <v>75</v>
      </c>
      <c r="F603" s="408" t="s">
        <v>604</v>
      </c>
      <c r="G603" s="401">
        <v>45894</v>
      </c>
      <c r="H603" s="385" t="s">
        <v>590</v>
      </c>
      <c r="I603" s="386" t="s">
        <v>921</v>
      </c>
      <c r="J603" s="573" t="s">
        <v>877</v>
      </c>
      <c r="K603" s="449" t="s">
        <v>146</v>
      </c>
      <c r="L603" s="405" t="s">
        <v>4</v>
      </c>
      <c r="M603" s="405" t="s">
        <v>443</v>
      </c>
      <c r="N603" s="405" t="s">
        <v>443</v>
      </c>
      <c r="O603" s="405" t="s">
        <v>443</v>
      </c>
      <c r="P603" s="405"/>
      <c r="Q603" s="405"/>
      <c r="R603" s="405"/>
      <c r="S603" s="405"/>
      <c r="T603" s="405"/>
      <c r="U603" s="405"/>
      <c r="V603" s="405"/>
      <c r="W603" s="749"/>
    </row>
    <row r="604" spans="1:23" ht="45" customHeight="1" x14ac:dyDescent="0.25">
      <c r="A604" s="382" t="s">
        <v>1741</v>
      </c>
      <c r="B604" s="382" t="s">
        <v>1742</v>
      </c>
      <c r="C604" s="602"/>
      <c r="D604" s="711">
        <v>100075</v>
      </c>
      <c r="E604" s="631">
        <v>50</v>
      </c>
      <c r="F604" s="408" t="s">
        <v>604</v>
      </c>
      <c r="G604" s="401">
        <v>44949</v>
      </c>
      <c r="H604" s="385" t="s">
        <v>590</v>
      </c>
      <c r="I604" s="386">
        <v>11</v>
      </c>
      <c r="J604" s="605" t="s">
        <v>645</v>
      </c>
      <c r="K604" s="449" t="s">
        <v>622</v>
      </c>
      <c r="L604" s="405" t="s">
        <v>443</v>
      </c>
      <c r="M604" s="405" t="s">
        <v>443</v>
      </c>
      <c r="N604" s="405" t="s">
        <v>443</v>
      </c>
      <c r="O604" s="405" t="s">
        <v>443</v>
      </c>
      <c r="P604" s="405"/>
      <c r="Q604" s="405"/>
      <c r="R604" s="405"/>
      <c r="S604" s="405"/>
      <c r="T604" s="405"/>
      <c r="U604" s="405"/>
      <c r="V604" s="405"/>
      <c r="W604" s="405"/>
    </row>
    <row r="605" spans="1:23" ht="45" customHeight="1" x14ac:dyDescent="0.25">
      <c r="A605" s="382" t="s">
        <v>1743</v>
      </c>
      <c r="B605" s="382" t="s">
        <v>1699</v>
      </c>
      <c r="C605" s="602"/>
      <c r="D605" s="711">
        <v>100596</v>
      </c>
      <c r="E605" s="631">
        <v>50</v>
      </c>
      <c r="F605" s="408" t="s">
        <v>604</v>
      </c>
      <c r="G605" s="401">
        <v>44949</v>
      </c>
      <c r="H605" s="385" t="s">
        <v>590</v>
      </c>
      <c r="I605" s="386">
        <v>397</v>
      </c>
      <c r="J605" s="573" t="s">
        <v>606</v>
      </c>
      <c r="K605" s="449" t="s">
        <v>69</v>
      </c>
      <c r="L605" s="405" t="s">
        <v>443</v>
      </c>
      <c r="M605" s="405" t="s">
        <v>443</v>
      </c>
      <c r="N605" s="405" t="s">
        <v>443</v>
      </c>
      <c r="O605" s="405" t="s">
        <v>443</v>
      </c>
      <c r="P605" s="462"/>
      <c r="Q605" s="462"/>
      <c r="R605" s="405"/>
      <c r="S605" s="405"/>
      <c r="T605" s="405"/>
      <c r="U605" s="405"/>
      <c r="V605" s="405"/>
      <c r="W605" s="405"/>
    </row>
    <row r="606" spans="1:23" ht="45" customHeight="1" x14ac:dyDescent="0.25">
      <c r="A606" s="408" t="s">
        <v>1744</v>
      </c>
      <c r="B606" s="382" t="s">
        <v>662</v>
      </c>
      <c r="C606" s="409" t="s">
        <v>599</v>
      </c>
      <c r="D606" s="711">
        <v>100104</v>
      </c>
      <c r="E606" s="631">
        <v>65</v>
      </c>
      <c r="F606" s="408" t="s">
        <v>594</v>
      </c>
      <c r="G606" s="401">
        <v>44949</v>
      </c>
      <c r="H606" s="385" t="s">
        <v>590</v>
      </c>
      <c r="I606" s="386">
        <v>144</v>
      </c>
      <c r="J606" s="573" t="s">
        <v>764</v>
      </c>
      <c r="K606" s="449" t="s">
        <v>100</v>
      </c>
      <c r="L606" s="405" t="s">
        <v>443</v>
      </c>
      <c r="M606" s="405" t="s">
        <v>443</v>
      </c>
      <c r="N606" s="405" t="s">
        <v>443</v>
      </c>
      <c r="O606" s="405" t="s">
        <v>443</v>
      </c>
      <c r="P606" s="405"/>
      <c r="Q606" s="405"/>
      <c r="R606" s="405"/>
      <c r="S606" s="462"/>
      <c r="T606" s="405"/>
      <c r="U606" s="405"/>
      <c r="V606" s="405"/>
      <c r="W606" s="405"/>
    </row>
    <row r="607" spans="1:23" ht="45" customHeight="1" x14ac:dyDescent="0.25">
      <c r="A607" s="599" t="s">
        <v>1745</v>
      </c>
      <c r="B607" s="382" t="s">
        <v>694</v>
      </c>
      <c r="C607" s="636" t="s">
        <v>1524</v>
      </c>
      <c r="D607" s="711">
        <v>100908</v>
      </c>
      <c r="E607" s="631">
        <v>55</v>
      </c>
      <c r="F607" s="408" t="s">
        <v>594</v>
      </c>
      <c r="G607" s="401">
        <v>45017</v>
      </c>
      <c r="H607" s="385" t="s">
        <v>590</v>
      </c>
      <c r="I607" s="441">
        <v>449</v>
      </c>
      <c r="J607" s="605" t="s">
        <v>764</v>
      </c>
      <c r="K607" s="449" t="s">
        <v>53</v>
      </c>
      <c r="L607" s="405" t="s">
        <v>443</v>
      </c>
      <c r="M607" s="405" t="s">
        <v>443</v>
      </c>
      <c r="N607" s="405" t="s">
        <v>443</v>
      </c>
      <c r="O607" s="405" t="s">
        <v>443</v>
      </c>
      <c r="P607" s="405" t="s">
        <v>4</v>
      </c>
      <c r="Q607" s="405"/>
      <c r="R607" s="405"/>
      <c r="S607" s="405"/>
      <c r="T607" s="405"/>
      <c r="U607" s="405"/>
      <c r="V607" s="405"/>
      <c r="W607" s="405"/>
    </row>
    <row r="608" spans="1:23" ht="45" customHeight="1" x14ac:dyDescent="0.25">
      <c r="A608" s="382" t="s">
        <v>1746</v>
      </c>
      <c r="B608" s="382" t="s">
        <v>1747</v>
      </c>
      <c r="C608" s="602"/>
      <c r="D608" s="711">
        <v>100758</v>
      </c>
      <c r="E608" s="631">
        <v>125</v>
      </c>
      <c r="F608" s="408" t="s">
        <v>604</v>
      </c>
      <c r="G608" s="401">
        <v>45717</v>
      </c>
      <c r="H608" s="385" t="s">
        <v>590</v>
      </c>
      <c r="I608" s="386" t="s">
        <v>1748</v>
      </c>
      <c r="J608" s="573" t="s">
        <v>667</v>
      </c>
      <c r="K608" s="449" t="s">
        <v>622</v>
      </c>
      <c r="L608" s="405" t="s">
        <v>443</v>
      </c>
      <c r="M608" s="405" t="s">
        <v>443</v>
      </c>
      <c r="N608" s="405" t="s">
        <v>443</v>
      </c>
      <c r="O608" s="405" t="s">
        <v>443</v>
      </c>
      <c r="P608" s="405"/>
      <c r="Q608" s="405"/>
      <c r="R608" s="405"/>
      <c r="S608" s="405"/>
      <c r="T608" s="405"/>
      <c r="U608" s="405"/>
      <c r="V608" s="749"/>
      <c r="W608" s="749"/>
    </row>
    <row r="609" spans="1:23" ht="45" customHeight="1" x14ac:dyDescent="0.25">
      <c r="A609" s="382" t="s">
        <v>1749</v>
      </c>
      <c r="B609" s="382" t="s">
        <v>638</v>
      </c>
      <c r="C609" s="409" t="s">
        <v>762</v>
      </c>
      <c r="D609" s="711" t="s">
        <v>690</v>
      </c>
      <c r="E609" s="631">
        <v>65</v>
      </c>
      <c r="F609" s="408" t="s">
        <v>731</v>
      </c>
      <c r="G609" s="401">
        <v>44002</v>
      </c>
      <c r="H609" s="532" t="s">
        <v>66</v>
      </c>
      <c r="I609" s="386" t="s">
        <v>1750</v>
      </c>
      <c r="J609" s="573" t="s">
        <v>690</v>
      </c>
      <c r="K609" s="449" t="s">
        <v>25</v>
      </c>
      <c r="L609" s="405" t="s">
        <v>690</v>
      </c>
      <c r="M609" s="379" t="s">
        <v>690</v>
      </c>
      <c r="N609" s="379" t="s">
        <v>690</v>
      </c>
      <c r="O609" s="379" t="s">
        <v>690</v>
      </c>
      <c r="P609" s="379" t="s">
        <v>690</v>
      </c>
      <c r="Q609" s="379" t="s">
        <v>690</v>
      </c>
      <c r="R609" s="379" t="s">
        <v>690</v>
      </c>
      <c r="S609" s="379" t="s">
        <v>690</v>
      </c>
      <c r="T609" s="379" t="s">
        <v>690</v>
      </c>
      <c r="U609" s="379" t="s">
        <v>690</v>
      </c>
      <c r="V609" s="379" t="s">
        <v>690</v>
      </c>
      <c r="W609" s="379" t="s">
        <v>690</v>
      </c>
    </row>
    <row r="610" spans="1:23" ht="93.75" customHeight="1" x14ac:dyDescent="0.25">
      <c r="A610" s="382" t="s">
        <v>1751</v>
      </c>
      <c r="B610" s="382" t="s">
        <v>212</v>
      </c>
      <c r="C610" s="409"/>
      <c r="D610" s="711">
        <v>100005</v>
      </c>
      <c r="E610" s="631">
        <v>50</v>
      </c>
      <c r="F610" s="408" t="s">
        <v>594</v>
      </c>
      <c r="G610" s="401"/>
      <c r="H610" s="385" t="s">
        <v>590</v>
      </c>
      <c r="I610" s="386">
        <v>430</v>
      </c>
      <c r="J610" s="573" t="s">
        <v>596</v>
      </c>
      <c r="K610" s="449" t="s">
        <v>622</v>
      </c>
      <c r="L610" s="405" t="s">
        <v>443</v>
      </c>
      <c r="M610" s="405" t="s">
        <v>443</v>
      </c>
      <c r="N610" s="405" t="s">
        <v>443</v>
      </c>
      <c r="O610" s="405" t="s">
        <v>443</v>
      </c>
      <c r="P610" s="405"/>
      <c r="Q610" s="405"/>
      <c r="R610" s="405"/>
      <c r="S610" s="405"/>
      <c r="T610" s="405"/>
      <c r="U610" s="405"/>
      <c r="V610" s="405"/>
      <c r="W610" s="405"/>
    </row>
    <row r="611" spans="1:23" ht="45" customHeight="1" x14ac:dyDescent="0.25">
      <c r="A611" s="406" t="s">
        <v>1752</v>
      </c>
      <c r="B611" s="426" t="s">
        <v>1753</v>
      </c>
      <c r="C611" s="414" t="s">
        <v>3359</v>
      </c>
      <c r="D611" s="711" t="s">
        <v>690</v>
      </c>
      <c r="E611" s="631">
        <v>65</v>
      </c>
      <c r="F611" s="408" t="s">
        <v>604</v>
      </c>
      <c r="G611" s="627" t="s">
        <v>1754</v>
      </c>
      <c r="H611" s="385" t="s">
        <v>590</v>
      </c>
      <c r="I611" s="616" t="s">
        <v>921</v>
      </c>
      <c r="J611" s="573" t="s">
        <v>601</v>
      </c>
      <c r="K611" s="449" t="s">
        <v>100</v>
      </c>
      <c r="L611" s="405" t="s">
        <v>443</v>
      </c>
      <c r="M611" s="405" t="s">
        <v>443</v>
      </c>
      <c r="N611" s="405" t="s">
        <v>35</v>
      </c>
      <c r="O611" s="405" t="s">
        <v>443</v>
      </c>
      <c r="P611" s="405"/>
      <c r="Q611" s="405"/>
      <c r="R611" s="405"/>
      <c r="S611" s="405"/>
      <c r="T611" s="405"/>
      <c r="U611" s="405"/>
      <c r="V611" s="405"/>
      <c r="W611" s="405"/>
    </row>
    <row r="612" spans="1:23" ht="63.75" customHeight="1" x14ac:dyDescent="0.25">
      <c r="A612" s="382" t="s">
        <v>1755</v>
      </c>
      <c r="B612" s="382" t="s">
        <v>1756</v>
      </c>
      <c r="C612" s="409" t="s">
        <v>1176</v>
      </c>
      <c r="D612" s="711">
        <v>100534</v>
      </c>
      <c r="E612" s="631">
        <v>55</v>
      </c>
      <c r="F612" s="408" t="s">
        <v>604</v>
      </c>
      <c r="G612" s="384"/>
      <c r="H612" s="385" t="s">
        <v>590</v>
      </c>
      <c r="I612" s="386" t="s">
        <v>1757</v>
      </c>
      <c r="J612" s="573" t="s">
        <v>621</v>
      </c>
      <c r="K612" s="449" t="s">
        <v>146</v>
      </c>
      <c r="L612" s="405" t="s">
        <v>4</v>
      </c>
      <c r="M612" s="405" t="s">
        <v>443</v>
      </c>
      <c r="N612" s="405" t="s">
        <v>443</v>
      </c>
      <c r="O612" s="405" t="s">
        <v>443</v>
      </c>
      <c r="P612" s="405"/>
      <c r="Q612" s="405"/>
      <c r="R612" s="405"/>
      <c r="S612" s="405"/>
      <c r="T612" s="405"/>
      <c r="U612" s="405"/>
      <c r="V612" s="405"/>
      <c r="W612" s="405"/>
    </row>
    <row r="613" spans="1:23" ht="45" customHeight="1" x14ac:dyDescent="0.25">
      <c r="A613" s="382" t="s">
        <v>1758</v>
      </c>
      <c r="B613" s="382" t="s">
        <v>99</v>
      </c>
      <c r="C613" s="408"/>
      <c r="D613" s="711">
        <v>100220</v>
      </c>
      <c r="E613" s="631">
        <v>60</v>
      </c>
      <c r="F613" s="408" t="s">
        <v>604</v>
      </c>
      <c r="G613" s="401">
        <v>45017</v>
      </c>
      <c r="H613" s="385" t="s">
        <v>590</v>
      </c>
      <c r="I613" s="386" t="s">
        <v>1759</v>
      </c>
      <c r="J613" s="573" t="s">
        <v>1237</v>
      </c>
      <c r="K613" s="449" t="s">
        <v>25</v>
      </c>
      <c r="L613" s="405" t="s">
        <v>443</v>
      </c>
      <c r="M613" s="405" t="s">
        <v>443</v>
      </c>
      <c r="N613" s="405" t="s">
        <v>443</v>
      </c>
      <c r="O613" s="405" t="s">
        <v>443</v>
      </c>
      <c r="P613" s="405" t="s">
        <v>4</v>
      </c>
      <c r="Q613" s="405"/>
      <c r="R613" s="405"/>
      <c r="S613" s="405"/>
      <c r="T613" s="405"/>
      <c r="U613" s="462"/>
      <c r="V613" s="405"/>
      <c r="W613" s="405"/>
    </row>
    <row r="614" spans="1:23" ht="45" customHeight="1" x14ac:dyDescent="0.25">
      <c r="A614" s="599" t="s">
        <v>1760</v>
      </c>
      <c r="B614" s="599" t="s">
        <v>1761</v>
      </c>
      <c r="C614" s="636" t="s">
        <v>3255</v>
      </c>
      <c r="D614" s="413">
        <v>100176</v>
      </c>
      <c r="E614" s="632">
        <v>65</v>
      </c>
      <c r="F614" s="408" t="s">
        <v>604</v>
      </c>
      <c r="G614" s="441"/>
      <c r="H614" s="385" t="s">
        <v>590</v>
      </c>
      <c r="I614" s="441">
        <v>71</v>
      </c>
      <c r="J614" s="573" t="s">
        <v>648</v>
      </c>
      <c r="K614" s="449" t="s">
        <v>3257</v>
      </c>
      <c r="L614" s="405" t="s">
        <v>443</v>
      </c>
      <c r="M614" s="405" t="s">
        <v>443</v>
      </c>
      <c r="N614" s="405" t="s">
        <v>443</v>
      </c>
      <c r="O614" s="405" t="s">
        <v>35</v>
      </c>
      <c r="P614" s="405"/>
      <c r="Q614" s="405"/>
      <c r="R614" s="405"/>
      <c r="S614" s="405"/>
      <c r="T614" s="405"/>
      <c r="U614" s="405"/>
      <c r="V614" s="405"/>
      <c r="W614" s="405"/>
    </row>
    <row r="615" spans="1:23" ht="45" customHeight="1" x14ac:dyDescent="0.25">
      <c r="A615" s="599" t="s">
        <v>1763</v>
      </c>
      <c r="B615" s="382" t="s">
        <v>99</v>
      </c>
      <c r="C615" s="408"/>
      <c r="D615" s="711">
        <v>100220</v>
      </c>
      <c r="E615" s="631">
        <v>60</v>
      </c>
      <c r="F615" s="408" t="s">
        <v>604</v>
      </c>
      <c r="G615" s="401">
        <v>45017</v>
      </c>
      <c r="H615" s="385" t="s">
        <v>590</v>
      </c>
      <c r="I615" s="386" t="s">
        <v>1759</v>
      </c>
      <c r="J615" s="573" t="s">
        <v>1237</v>
      </c>
      <c r="K615" s="449" t="s">
        <v>25</v>
      </c>
      <c r="L615" s="405" t="s">
        <v>443</v>
      </c>
      <c r="M615" s="405" t="s">
        <v>443</v>
      </c>
      <c r="N615" s="405" t="s">
        <v>443</v>
      </c>
      <c r="O615" s="405" t="s">
        <v>443</v>
      </c>
      <c r="P615" s="405" t="s">
        <v>4</v>
      </c>
      <c r="Q615" s="405"/>
      <c r="R615" s="405"/>
      <c r="S615" s="405"/>
      <c r="T615" s="405"/>
      <c r="U615" s="462"/>
      <c r="V615" s="405"/>
      <c r="W615" s="405"/>
    </row>
    <row r="616" spans="1:23" ht="45" customHeight="1" x14ac:dyDescent="0.25">
      <c r="A616" s="599" t="s">
        <v>1764</v>
      </c>
      <c r="B616" s="382" t="s">
        <v>99</v>
      </c>
      <c r="C616" s="408"/>
      <c r="D616" s="711">
        <v>100220</v>
      </c>
      <c r="E616" s="631">
        <v>60</v>
      </c>
      <c r="F616" s="408" t="s">
        <v>604</v>
      </c>
      <c r="G616" s="401">
        <v>45017</v>
      </c>
      <c r="H616" s="385" t="s">
        <v>590</v>
      </c>
      <c r="I616" s="386" t="s">
        <v>1759</v>
      </c>
      <c r="J616" s="573" t="s">
        <v>1237</v>
      </c>
      <c r="K616" s="449" t="s">
        <v>25</v>
      </c>
      <c r="L616" s="405" t="s">
        <v>443</v>
      </c>
      <c r="M616" s="405" t="s">
        <v>443</v>
      </c>
      <c r="N616" s="405" t="s">
        <v>443</v>
      </c>
      <c r="O616" s="405" t="s">
        <v>443</v>
      </c>
      <c r="P616" s="405" t="s">
        <v>4</v>
      </c>
      <c r="Q616" s="405"/>
      <c r="R616" s="405"/>
      <c r="S616" s="405"/>
      <c r="T616" s="405"/>
      <c r="U616" s="462"/>
      <c r="V616" s="405"/>
      <c r="W616" s="405"/>
    </row>
    <row r="617" spans="1:23" ht="45" customHeight="1" x14ac:dyDescent="0.25">
      <c r="A617" s="382" t="s">
        <v>1765</v>
      </c>
      <c r="B617" s="382" t="s">
        <v>1766</v>
      </c>
      <c r="C617" s="408"/>
      <c r="D617" s="711">
        <v>100357</v>
      </c>
      <c r="E617" s="631">
        <v>55</v>
      </c>
      <c r="F617" s="408" t="s">
        <v>594</v>
      </c>
      <c r="G617" s="401">
        <v>44986</v>
      </c>
      <c r="H617" s="385" t="s">
        <v>590</v>
      </c>
      <c r="I617" s="386">
        <v>457</v>
      </c>
      <c r="J617" s="573" t="s">
        <v>596</v>
      </c>
      <c r="K617" s="449" t="s">
        <v>100</v>
      </c>
      <c r="L617" s="624" t="s">
        <v>35</v>
      </c>
      <c r="M617" s="405" t="s">
        <v>443</v>
      </c>
      <c r="N617" s="405" t="s">
        <v>443</v>
      </c>
      <c r="O617" s="405" t="s">
        <v>443</v>
      </c>
      <c r="P617" s="405"/>
      <c r="Q617" s="405"/>
      <c r="R617" s="405"/>
      <c r="S617" s="405"/>
      <c r="T617" s="405"/>
      <c r="U617" s="405"/>
      <c r="V617" s="405"/>
      <c r="W617" s="405"/>
    </row>
    <row r="618" spans="1:23" ht="45" customHeight="1" x14ac:dyDescent="0.25">
      <c r="A618" s="408" t="s">
        <v>274</v>
      </c>
      <c r="B618" s="382" t="s">
        <v>1767</v>
      </c>
      <c r="C618" s="408"/>
      <c r="D618" s="711">
        <v>100989</v>
      </c>
      <c r="E618" s="631">
        <v>55</v>
      </c>
      <c r="F618" s="408" t="s">
        <v>604</v>
      </c>
      <c r="G618" s="401">
        <v>41456</v>
      </c>
      <c r="H618" s="385" t="s">
        <v>590</v>
      </c>
      <c r="I618" s="386" t="s">
        <v>1768</v>
      </c>
      <c r="J618" s="573" t="s">
        <v>621</v>
      </c>
      <c r="K618" s="449" t="s">
        <v>146</v>
      </c>
      <c r="L618" s="405" t="s">
        <v>4</v>
      </c>
      <c r="M618" s="405" t="s">
        <v>443</v>
      </c>
      <c r="N618" s="405" t="s">
        <v>443</v>
      </c>
      <c r="O618" s="405" t="s">
        <v>443</v>
      </c>
      <c r="P618" s="405"/>
      <c r="Q618" s="405"/>
      <c r="R618" s="405"/>
      <c r="S618" s="405"/>
      <c r="T618" s="405"/>
      <c r="U618" s="405"/>
      <c r="V618" s="405"/>
      <c r="W618" s="405"/>
    </row>
    <row r="619" spans="1:23" ht="45" customHeight="1" x14ac:dyDescent="0.25">
      <c r="A619" s="408" t="s">
        <v>1769</v>
      </c>
      <c r="B619" s="382" t="s">
        <v>818</v>
      </c>
      <c r="C619" s="409" t="s">
        <v>599</v>
      </c>
      <c r="D619" s="711">
        <v>100195</v>
      </c>
      <c r="E619" s="631">
        <v>65</v>
      </c>
      <c r="F619" s="408" t="s">
        <v>604</v>
      </c>
      <c r="G619" s="401">
        <v>45315</v>
      </c>
      <c r="H619" s="385" t="s">
        <v>590</v>
      </c>
      <c r="I619" s="386" t="s">
        <v>1770</v>
      </c>
      <c r="J619" s="573" t="s">
        <v>634</v>
      </c>
      <c r="K619" s="524" t="s">
        <v>622</v>
      </c>
      <c r="L619" s="405" t="s">
        <v>443</v>
      </c>
      <c r="M619" s="405" t="s">
        <v>443</v>
      </c>
      <c r="N619" s="405" t="s">
        <v>443</v>
      </c>
      <c r="O619" s="405" t="s">
        <v>443</v>
      </c>
      <c r="P619" s="405"/>
      <c r="Q619" s="405"/>
      <c r="R619" s="405"/>
      <c r="S619" s="405"/>
      <c r="T619" s="405"/>
      <c r="U619" s="405"/>
      <c r="V619" s="405"/>
      <c r="W619" s="405"/>
    </row>
    <row r="620" spans="1:23" ht="45" customHeight="1" x14ac:dyDescent="0.25">
      <c r="A620" s="408" t="s">
        <v>1771</v>
      </c>
      <c r="B620" s="382" t="s">
        <v>60</v>
      </c>
      <c r="C620" s="408" t="s">
        <v>1772</v>
      </c>
      <c r="D620" s="711">
        <v>100678</v>
      </c>
      <c r="E620" s="631">
        <v>65</v>
      </c>
      <c r="F620" s="408" t="s">
        <v>604</v>
      </c>
      <c r="G620" s="401">
        <v>45292</v>
      </c>
      <c r="H620" s="385" t="s">
        <v>590</v>
      </c>
      <c r="I620" s="386" t="s">
        <v>1773</v>
      </c>
      <c r="J620" s="573" t="s">
        <v>606</v>
      </c>
      <c r="K620" s="449" t="s">
        <v>146</v>
      </c>
      <c r="L620" s="405" t="s">
        <v>4</v>
      </c>
      <c r="M620" s="405" t="s">
        <v>443</v>
      </c>
      <c r="N620" s="405" t="s">
        <v>443</v>
      </c>
      <c r="O620" s="405" t="s">
        <v>443</v>
      </c>
      <c r="P620" s="405"/>
      <c r="Q620" s="405"/>
      <c r="R620" s="405"/>
      <c r="S620" s="405"/>
      <c r="T620" s="405"/>
      <c r="U620" s="405"/>
      <c r="V620" s="405"/>
      <c r="W620" s="405"/>
    </row>
    <row r="621" spans="1:23" x14ac:dyDescent="0.25">
      <c r="A621" s="382" t="s">
        <v>1774</v>
      </c>
      <c r="B621" s="382" t="s">
        <v>1775</v>
      </c>
      <c r="C621" s="409"/>
      <c r="D621" s="711" t="s">
        <v>690</v>
      </c>
      <c r="E621" s="631">
        <v>55</v>
      </c>
      <c r="F621" s="408" t="s">
        <v>604</v>
      </c>
      <c r="G621" s="401">
        <v>42401</v>
      </c>
      <c r="H621" s="385" t="s">
        <v>590</v>
      </c>
      <c r="I621" s="386" t="s">
        <v>300</v>
      </c>
      <c r="J621" s="573" t="s">
        <v>621</v>
      </c>
      <c r="K621" s="449" t="s">
        <v>622</v>
      </c>
      <c r="L621" s="405" t="s">
        <v>443</v>
      </c>
      <c r="M621" s="405" t="s">
        <v>443</v>
      </c>
      <c r="N621" s="405" t="s">
        <v>443</v>
      </c>
      <c r="O621" s="405" t="s">
        <v>443</v>
      </c>
      <c r="P621" s="405"/>
      <c r="Q621" s="405"/>
      <c r="R621" s="405"/>
      <c r="S621" s="405"/>
      <c r="T621" s="405"/>
      <c r="U621" s="405"/>
      <c r="V621" s="405"/>
      <c r="W621" s="405"/>
    </row>
    <row r="622" spans="1:23" ht="57.75" customHeight="1" x14ac:dyDescent="0.25">
      <c r="A622" s="382" t="s">
        <v>1776</v>
      </c>
      <c r="B622" s="382" t="s">
        <v>662</v>
      </c>
      <c r="C622" s="408" t="s">
        <v>1225</v>
      </c>
      <c r="D622" s="711">
        <v>100905</v>
      </c>
      <c r="E622" s="631">
        <v>65</v>
      </c>
      <c r="F622" s="408" t="s">
        <v>604</v>
      </c>
      <c r="G622" s="401">
        <v>45222</v>
      </c>
      <c r="H622" s="385" t="s">
        <v>590</v>
      </c>
      <c r="I622" s="616" t="s">
        <v>1777</v>
      </c>
      <c r="J622" s="573" t="s">
        <v>648</v>
      </c>
      <c r="K622" s="449" t="s">
        <v>622</v>
      </c>
      <c r="L622" s="405" t="s">
        <v>443</v>
      </c>
      <c r="M622" s="405" t="s">
        <v>443</v>
      </c>
      <c r="N622" s="405" t="s">
        <v>443</v>
      </c>
      <c r="O622" s="405" t="s">
        <v>443</v>
      </c>
      <c r="P622" s="405"/>
      <c r="Q622" s="405"/>
      <c r="R622" s="405"/>
      <c r="S622" s="405"/>
      <c r="T622" s="405"/>
      <c r="U622" s="405"/>
      <c r="V622" s="405"/>
      <c r="W622" s="405"/>
    </row>
    <row r="623" spans="1:23" ht="66.75" customHeight="1" x14ac:dyDescent="0.25">
      <c r="A623" s="382" t="s">
        <v>1778</v>
      </c>
      <c r="B623" s="382" t="s">
        <v>60</v>
      </c>
      <c r="C623" s="409" t="s">
        <v>1701</v>
      </c>
      <c r="D623" s="711">
        <v>100349</v>
      </c>
      <c r="E623" s="631">
        <v>55</v>
      </c>
      <c r="F623" s="408" t="s">
        <v>604</v>
      </c>
      <c r="G623" s="384"/>
      <c r="H623" s="385" t="s">
        <v>590</v>
      </c>
      <c r="I623" s="386" t="s">
        <v>1779</v>
      </c>
      <c r="J623" s="573" t="s">
        <v>663</v>
      </c>
      <c r="K623" s="449" t="s">
        <v>622</v>
      </c>
      <c r="L623" s="405" t="s">
        <v>443</v>
      </c>
      <c r="M623" s="405" t="s">
        <v>443</v>
      </c>
      <c r="N623" s="405" t="s">
        <v>443</v>
      </c>
      <c r="O623" s="405" t="s">
        <v>443</v>
      </c>
      <c r="P623" s="405"/>
      <c r="Q623" s="405"/>
      <c r="R623" s="405"/>
      <c r="S623" s="405"/>
      <c r="T623" s="405"/>
      <c r="U623" s="405"/>
      <c r="V623" s="405"/>
      <c r="W623" s="405"/>
    </row>
    <row r="624" spans="1:23" ht="59.25" customHeight="1" x14ac:dyDescent="0.25">
      <c r="A624" s="382" t="s">
        <v>1780</v>
      </c>
      <c r="B624" s="382" t="s">
        <v>1781</v>
      </c>
      <c r="C624" s="602"/>
      <c r="D624" s="711">
        <v>100956</v>
      </c>
      <c r="E624" s="631">
        <v>75</v>
      </c>
      <c r="F624" s="408" t="s">
        <v>604</v>
      </c>
      <c r="G624" s="401">
        <v>45833</v>
      </c>
      <c r="H624" s="385" t="s">
        <v>590</v>
      </c>
      <c r="I624" s="386" t="s">
        <v>1782</v>
      </c>
      <c r="J624" s="573" t="s">
        <v>764</v>
      </c>
      <c r="K624" s="449" t="s">
        <v>635</v>
      </c>
      <c r="L624" s="405" t="s">
        <v>443</v>
      </c>
      <c r="M624" s="405" t="s">
        <v>443</v>
      </c>
      <c r="N624" s="405" t="s">
        <v>443</v>
      </c>
      <c r="O624" s="405" t="s">
        <v>443</v>
      </c>
      <c r="P624" s="405"/>
      <c r="Q624" s="405"/>
      <c r="R624" s="405"/>
      <c r="S624" s="405"/>
      <c r="T624" s="405"/>
      <c r="U624" s="405"/>
      <c r="V624" s="405"/>
      <c r="W624" s="749"/>
    </row>
    <row r="625" spans="1:23" ht="54.75" customHeight="1" x14ac:dyDescent="0.25">
      <c r="A625" s="382" t="s">
        <v>1783</v>
      </c>
      <c r="B625" s="382" t="s">
        <v>60</v>
      </c>
      <c r="C625" s="409" t="s">
        <v>1176</v>
      </c>
      <c r="D625" s="711">
        <v>100692</v>
      </c>
      <c r="E625" s="631">
        <v>55</v>
      </c>
      <c r="F625" s="408" t="s">
        <v>604</v>
      </c>
      <c r="G625" s="384"/>
      <c r="H625" s="385" t="s">
        <v>590</v>
      </c>
      <c r="I625" s="386" t="s">
        <v>1784</v>
      </c>
      <c r="J625" s="573" t="s">
        <v>663</v>
      </c>
      <c r="K625" s="449" t="s">
        <v>622</v>
      </c>
      <c r="L625" s="405" t="s">
        <v>443</v>
      </c>
      <c r="M625" s="405" t="s">
        <v>443</v>
      </c>
      <c r="N625" s="405" t="s">
        <v>443</v>
      </c>
      <c r="O625" s="405" t="s">
        <v>35</v>
      </c>
      <c r="P625" s="405"/>
      <c r="Q625" s="405"/>
      <c r="R625" s="405"/>
      <c r="S625" s="405"/>
      <c r="T625" s="405"/>
      <c r="U625" s="405"/>
      <c r="V625" s="405"/>
      <c r="W625" s="405"/>
    </row>
    <row r="626" spans="1:23" ht="69.95" customHeight="1" x14ac:dyDescent="0.25">
      <c r="A626" s="382" t="s">
        <v>1785</v>
      </c>
      <c r="B626" s="382" t="s">
        <v>662</v>
      </c>
      <c r="C626" s="602"/>
      <c r="D626" s="711">
        <v>100439</v>
      </c>
      <c r="E626" s="631">
        <v>50</v>
      </c>
      <c r="F626" s="408" t="s">
        <v>604</v>
      </c>
      <c r="G626" s="401">
        <v>44949</v>
      </c>
      <c r="H626" s="385" t="s">
        <v>590</v>
      </c>
      <c r="I626" s="386">
        <v>185</v>
      </c>
      <c r="J626" s="605" t="s">
        <v>645</v>
      </c>
      <c r="K626" s="449" t="s">
        <v>20</v>
      </c>
      <c r="L626" s="405" t="s">
        <v>443</v>
      </c>
      <c r="M626" s="405" t="s">
        <v>443</v>
      </c>
      <c r="N626" s="405" t="s">
        <v>443</v>
      </c>
      <c r="O626" s="405" t="s">
        <v>4</v>
      </c>
      <c r="P626" s="462"/>
      <c r="Q626" s="405"/>
      <c r="R626" s="405"/>
      <c r="S626" s="405"/>
      <c r="T626" s="405"/>
      <c r="U626" s="405"/>
      <c r="V626" s="405"/>
      <c r="W626" s="405"/>
    </row>
    <row r="627" spans="1:23" ht="69.95" customHeight="1" x14ac:dyDescent="0.25">
      <c r="A627" s="382" t="s">
        <v>1786</v>
      </c>
      <c r="B627" s="382" t="s">
        <v>1787</v>
      </c>
      <c r="C627" s="602"/>
      <c r="D627" s="711">
        <v>100935</v>
      </c>
      <c r="E627" s="631">
        <v>50</v>
      </c>
      <c r="F627" s="408" t="s">
        <v>604</v>
      </c>
      <c r="G627" s="401">
        <v>44949</v>
      </c>
      <c r="H627" s="385" t="s">
        <v>590</v>
      </c>
      <c r="I627" s="386">
        <v>131</v>
      </c>
      <c r="J627" s="573" t="s">
        <v>663</v>
      </c>
      <c r="K627" s="449" t="s">
        <v>69</v>
      </c>
      <c r="L627" s="405" t="s">
        <v>443</v>
      </c>
      <c r="M627" s="405" t="s">
        <v>443</v>
      </c>
      <c r="N627" s="405" t="s">
        <v>443</v>
      </c>
      <c r="O627" s="405" t="s">
        <v>443</v>
      </c>
      <c r="P627" s="405"/>
      <c r="Q627" s="405"/>
      <c r="R627" s="405"/>
      <c r="S627" s="405"/>
      <c r="T627" s="405"/>
      <c r="U627" s="405"/>
      <c r="V627" s="405"/>
      <c r="W627" s="405"/>
    </row>
    <row r="628" spans="1:23" ht="69.95" customHeight="1" x14ac:dyDescent="0.25">
      <c r="A628" s="382" t="s">
        <v>1788</v>
      </c>
      <c r="B628" s="382" t="s">
        <v>1789</v>
      </c>
      <c r="C628" s="602"/>
      <c r="D628" s="711">
        <v>100327</v>
      </c>
      <c r="E628" s="631">
        <v>50</v>
      </c>
      <c r="F628" s="408" t="s">
        <v>604</v>
      </c>
      <c r="G628" s="401">
        <v>44949</v>
      </c>
      <c r="H628" s="385" t="s">
        <v>590</v>
      </c>
      <c r="I628" s="386">
        <v>376</v>
      </c>
      <c r="J628" s="573" t="s">
        <v>1237</v>
      </c>
      <c r="K628" s="449" t="s">
        <v>622</v>
      </c>
      <c r="L628" s="405" t="s">
        <v>443</v>
      </c>
      <c r="M628" s="405" t="s">
        <v>443</v>
      </c>
      <c r="N628" s="405" t="s">
        <v>443</v>
      </c>
      <c r="O628" s="405" t="s">
        <v>443</v>
      </c>
      <c r="P628" s="405"/>
      <c r="Q628" s="405"/>
      <c r="R628" s="405"/>
      <c r="S628" s="405"/>
      <c r="T628" s="405"/>
      <c r="U628" s="462"/>
      <c r="V628" s="405"/>
      <c r="W628" s="405"/>
    </row>
    <row r="629" spans="1:23" ht="69.95" customHeight="1" x14ac:dyDescent="0.25">
      <c r="A629" s="382" t="s">
        <v>1790</v>
      </c>
      <c r="B629" s="382" t="s">
        <v>1791</v>
      </c>
      <c r="C629" s="409"/>
      <c r="D629" s="711">
        <v>100474</v>
      </c>
      <c r="E629" s="631">
        <v>50</v>
      </c>
      <c r="F629" s="408" t="s">
        <v>604</v>
      </c>
      <c r="G629" s="401">
        <v>45017</v>
      </c>
      <c r="H629" s="385" t="s">
        <v>590</v>
      </c>
      <c r="I629" s="386" t="s">
        <v>1792</v>
      </c>
      <c r="J629" s="573" t="s">
        <v>1237</v>
      </c>
      <c r="K629" s="626" t="s">
        <v>610</v>
      </c>
      <c r="L629" s="405" t="s">
        <v>443</v>
      </c>
      <c r="M629" s="405" t="s">
        <v>35</v>
      </c>
      <c r="N629" s="405" t="s">
        <v>443</v>
      </c>
      <c r="O629" s="405" t="s">
        <v>443</v>
      </c>
      <c r="P629" s="405"/>
      <c r="Q629" s="405"/>
      <c r="R629" s="405"/>
      <c r="S629" s="405"/>
      <c r="T629" s="405"/>
      <c r="U629" s="462"/>
      <c r="V629" s="405"/>
      <c r="W629" s="405"/>
    </row>
    <row r="630" spans="1:23" ht="91.5" customHeight="1" x14ac:dyDescent="0.25">
      <c r="A630" s="599" t="s">
        <v>1793</v>
      </c>
      <c r="B630" s="382" t="s">
        <v>694</v>
      </c>
      <c r="C630" s="636" t="s">
        <v>1524</v>
      </c>
      <c r="D630" s="711">
        <v>100309</v>
      </c>
      <c r="E630" s="631">
        <v>55</v>
      </c>
      <c r="F630" s="408" t="s">
        <v>594</v>
      </c>
      <c r="G630" s="401">
        <v>45017</v>
      </c>
      <c r="H630" s="385" t="s">
        <v>590</v>
      </c>
      <c r="I630" s="441">
        <v>451</v>
      </c>
      <c r="J630" s="573" t="s">
        <v>596</v>
      </c>
      <c r="K630" s="449" t="s">
        <v>53</v>
      </c>
      <c r="L630" s="405" t="s">
        <v>443</v>
      </c>
      <c r="M630" s="405" t="s">
        <v>443</v>
      </c>
      <c r="N630" s="405" t="s">
        <v>443</v>
      </c>
      <c r="O630" s="405" t="s">
        <v>4</v>
      </c>
      <c r="P630" s="405"/>
      <c r="Q630" s="405"/>
      <c r="R630" s="405"/>
      <c r="S630" s="405"/>
      <c r="T630" s="405"/>
      <c r="U630" s="405"/>
      <c r="V630" s="405"/>
      <c r="W630" s="405"/>
    </row>
    <row r="631" spans="1:23" ht="60" customHeight="1" x14ac:dyDescent="0.25">
      <c r="A631" s="382" t="s">
        <v>1794</v>
      </c>
      <c r="B631" s="382" t="s">
        <v>1795</v>
      </c>
      <c r="C631" s="575" t="s">
        <v>3375</v>
      </c>
      <c r="D631" s="711">
        <v>100096</v>
      </c>
      <c r="E631" s="631">
        <v>55</v>
      </c>
      <c r="F631" s="408" t="s">
        <v>604</v>
      </c>
      <c r="G631" s="401">
        <v>44409</v>
      </c>
      <c r="H631" s="385" t="s">
        <v>590</v>
      </c>
      <c r="I631" s="386" t="s">
        <v>1796</v>
      </c>
      <c r="J631" s="573" t="s">
        <v>737</v>
      </c>
      <c r="K631" s="449" t="s">
        <v>53</v>
      </c>
      <c r="L631" s="405" t="s">
        <v>443</v>
      </c>
      <c r="M631" s="405" t="s">
        <v>443</v>
      </c>
      <c r="N631" s="405" t="s">
        <v>4</v>
      </c>
      <c r="O631" s="405" t="s">
        <v>443</v>
      </c>
      <c r="P631" s="405"/>
      <c r="Q631" s="405"/>
      <c r="R631" s="405"/>
      <c r="S631" s="405"/>
      <c r="T631" s="405"/>
      <c r="U631" s="405"/>
      <c r="V631" s="405"/>
      <c r="W631" s="405"/>
    </row>
    <row r="632" spans="1:23" ht="60" customHeight="1" x14ac:dyDescent="0.25">
      <c r="A632" s="382" t="s">
        <v>1797</v>
      </c>
      <c r="B632" s="382" t="s">
        <v>1646</v>
      </c>
      <c r="C632" s="409" t="s">
        <v>3377</v>
      </c>
      <c r="D632" s="711" t="s">
        <v>690</v>
      </c>
      <c r="E632" s="631">
        <v>65</v>
      </c>
      <c r="F632" s="408" t="s">
        <v>731</v>
      </c>
      <c r="G632" s="401">
        <v>44572</v>
      </c>
      <c r="H632" s="532" t="s">
        <v>66</v>
      </c>
      <c r="I632" s="386" t="s">
        <v>1798</v>
      </c>
      <c r="J632" s="573" t="s">
        <v>690</v>
      </c>
      <c r="K632" s="449" t="s">
        <v>657</v>
      </c>
      <c r="L632" s="405" t="s">
        <v>443</v>
      </c>
      <c r="M632" s="405" t="s">
        <v>443</v>
      </c>
      <c r="N632" s="405" t="s">
        <v>443</v>
      </c>
      <c r="O632" s="405" t="s">
        <v>443</v>
      </c>
      <c r="P632" s="405" t="s">
        <v>690</v>
      </c>
      <c r="Q632" s="405" t="s">
        <v>690</v>
      </c>
      <c r="R632" s="405" t="s">
        <v>690</v>
      </c>
      <c r="S632" s="405" t="s">
        <v>690</v>
      </c>
      <c r="T632" s="405" t="s">
        <v>690</v>
      </c>
      <c r="U632" s="405" t="s">
        <v>690</v>
      </c>
      <c r="V632" s="405" t="s">
        <v>690</v>
      </c>
      <c r="W632" s="405" t="s">
        <v>690</v>
      </c>
    </row>
    <row r="633" spans="1:23" ht="60" customHeight="1" x14ac:dyDescent="0.25">
      <c r="A633" s="382" t="s">
        <v>1799</v>
      </c>
      <c r="B633" s="382" t="s">
        <v>856</v>
      </c>
      <c r="C633" s="409"/>
      <c r="D633" s="711">
        <v>100448</v>
      </c>
      <c r="E633" s="631">
        <v>65</v>
      </c>
      <c r="F633" s="408" t="s">
        <v>731</v>
      </c>
      <c r="G633" s="401">
        <v>43831</v>
      </c>
      <c r="H633" s="385" t="s">
        <v>590</v>
      </c>
      <c r="I633" s="386" t="s">
        <v>1800</v>
      </c>
      <c r="J633" s="573" t="s">
        <v>732</v>
      </c>
      <c r="K633" s="449" t="s">
        <v>20</v>
      </c>
      <c r="L633" s="405" t="s">
        <v>443</v>
      </c>
      <c r="M633" s="405" t="s">
        <v>443</v>
      </c>
      <c r="N633" s="405" t="s">
        <v>443</v>
      </c>
      <c r="O633" s="405" t="s">
        <v>443</v>
      </c>
      <c r="P633" s="462"/>
      <c r="Q633" s="405" t="s">
        <v>4</v>
      </c>
      <c r="R633" s="405"/>
      <c r="S633" s="405"/>
      <c r="T633" s="405"/>
      <c r="U633" s="405"/>
      <c r="V633" s="405"/>
      <c r="W633" s="405"/>
    </row>
    <row r="634" spans="1:23" ht="60" customHeight="1" x14ac:dyDescent="0.25">
      <c r="A634" s="382" t="s">
        <v>1801</v>
      </c>
      <c r="B634" s="382" t="s">
        <v>1802</v>
      </c>
      <c r="C634" s="408" t="s">
        <v>3313</v>
      </c>
      <c r="D634" s="711">
        <v>100567</v>
      </c>
      <c r="E634" s="631">
        <v>100</v>
      </c>
      <c r="F634" s="408" t="s">
        <v>731</v>
      </c>
      <c r="G634" s="401"/>
      <c r="H634" s="385" t="s">
        <v>590</v>
      </c>
      <c r="I634" s="386">
        <v>459</v>
      </c>
      <c r="J634" s="573" t="s">
        <v>3308</v>
      </c>
      <c r="K634" s="449" t="s">
        <v>20</v>
      </c>
      <c r="L634" s="405" t="s">
        <v>443</v>
      </c>
      <c r="M634" s="405" t="s">
        <v>443</v>
      </c>
      <c r="N634" s="405" t="s">
        <v>443</v>
      </c>
      <c r="O634" s="405" t="s">
        <v>4</v>
      </c>
      <c r="P634" s="458"/>
      <c r="Q634" s="458"/>
      <c r="R634" s="458"/>
      <c r="S634" s="405"/>
      <c r="T634" s="405"/>
      <c r="U634" s="405"/>
      <c r="V634" s="458"/>
      <c r="W634" s="458"/>
    </row>
    <row r="635" spans="1:23" ht="60" customHeight="1" x14ac:dyDescent="0.25">
      <c r="A635" s="599" t="s">
        <v>1804</v>
      </c>
      <c r="B635" s="408" t="s">
        <v>1805</v>
      </c>
      <c r="C635" s="408"/>
      <c r="D635" s="711">
        <v>100074</v>
      </c>
      <c r="E635" s="631">
        <v>55</v>
      </c>
      <c r="F635" s="408" t="s">
        <v>604</v>
      </c>
      <c r="G635" s="401">
        <v>42767</v>
      </c>
      <c r="H635" s="385" t="s">
        <v>590</v>
      </c>
      <c r="I635" s="386" t="s">
        <v>1806</v>
      </c>
      <c r="J635" s="573" t="s">
        <v>663</v>
      </c>
      <c r="K635" s="449" t="s">
        <v>53</v>
      </c>
      <c r="L635" s="405" t="s">
        <v>443</v>
      </c>
      <c r="M635" s="405" t="s">
        <v>443</v>
      </c>
      <c r="N635" s="405" t="s">
        <v>4</v>
      </c>
      <c r="O635" s="405" t="s">
        <v>443</v>
      </c>
      <c r="P635" s="405"/>
      <c r="Q635" s="405"/>
      <c r="R635" s="405"/>
      <c r="S635" s="405"/>
      <c r="T635" s="405"/>
      <c r="U635" s="405"/>
      <c r="V635" s="405"/>
      <c r="W635" s="405"/>
    </row>
    <row r="636" spans="1:23" ht="60" customHeight="1" x14ac:dyDescent="0.25">
      <c r="A636" s="382" t="s">
        <v>1807</v>
      </c>
      <c r="B636" s="382" t="s">
        <v>662</v>
      </c>
      <c r="C636" s="602"/>
      <c r="D636" s="711">
        <v>100813</v>
      </c>
      <c r="E636" s="631">
        <v>50</v>
      </c>
      <c r="F636" s="408" t="s">
        <v>604</v>
      </c>
      <c r="G636" s="401">
        <v>44949</v>
      </c>
      <c r="H636" s="385" t="s">
        <v>590</v>
      </c>
      <c r="I636" s="386">
        <v>50</v>
      </c>
      <c r="J636" s="605" t="s">
        <v>645</v>
      </c>
      <c r="K636" s="449" t="s">
        <v>25</v>
      </c>
      <c r="L636" s="405" t="s">
        <v>443</v>
      </c>
      <c r="M636" s="405" t="s">
        <v>443</v>
      </c>
      <c r="N636" s="405" t="s">
        <v>443</v>
      </c>
      <c r="O636" s="405" t="s">
        <v>443</v>
      </c>
      <c r="P636" s="405" t="s">
        <v>4</v>
      </c>
      <c r="Q636" s="405"/>
      <c r="R636" s="405"/>
      <c r="S636" s="405"/>
      <c r="T636" s="405"/>
      <c r="U636" s="405"/>
      <c r="V636" s="405"/>
      <c r="W636" s="405"/>
    </row>
    <row r="637" spans="1:23" ht="60" customHeight="1" x14ac:dyDescent="0.25">
      <c r="A637" s="599" t="s">
        <v>1808</v>
      </c>
      <c r="B637" s="382" t="s">
        <v>662</v>
      </c>
      <c r="C637" s="408"/>
      <c r="D637" s="711">
        <v>100780</v>
      </c>
      <c r="E637" s="631">
        <v>65</v>
      </c>
      <c r="F637" s="408" t="s">
        <v>604</v>
      </c>
      <c r="G637" s="401">
        <v>45222</v>
      </c>
      <c r="H637" s="385" t="s">
        <v>590</v>
      </c>
      <c r="I637" s="386" t="s">
        <v>1809</v>
      </c>
      <c r="J637" s="573" t="s">
        <v>621</v>
      </c>
      <c r="K637" s="449" t="s">
        <v>614</v>
      </c>
      <c r="L637" s="405" t="s">
        <v>443</v>
      </c>
      <c r="M637" s="405" t="s">
        <v>4</v>
      </c>
      <c r="N637" s="405" t="s">
        <v>443</v>
      </c>
      <c r="O637" s="405" t="s">
        <v>443</v>
      </c>
      <c r="P637" s="405"/>
      <c r="Q637" s="405"/>
      <c r="R637" s="405"/>
      <c r="S637" s="405"/>
      <c r="T637" s="405"/>
      <c r="U637" s="405"/>
      <c r="V637" s="405"/>
      <c r="W637" s="405"/>
    </row>
    <row r="638" spans="1:23" ht="60" customHeight="1" x14ac:dyDescent="0.25">
      <c r="A638" s="382" t="s">
        <v>3339</v>
      </c>
      <c r="B638" s="382" t="s">
        <v>3338</v>
      </c>
      <c r="C638" s="408"/>
      <c r="D638" s="711">
        <v>100265</v>
      </c>
      <c r="E638" s="631">
        <v>75</v>
      </c>
      <c r="F638" s="408" t="s">
        <v>612</v>
      </c>
      <c r="G638" s="401">
        <v>46107</v>
      </c>
      <c r="H638" s="385" t="s">
        <v>590</v>
      </c>
      <c r="I638" s="386" t="s">
        <v>3353</v>
      </c>
      <c r="J638" s="573" t="s">
        <v>613</v>
      </c>
      <c r="K638" s="449" t="s">
        <v>146</v>
      </c>
      <c r="L638" s="405" t="s">
        <v>690</v>
      </c>
      <c r="M638" s="405" t="s">
        <v>690</v>
      </c>
      <c r="N638" s="405" t="s">
        <v>443</v>
      </c>
      <c r="O638" s="405" t="s">
        <v>443</v>
      </c>
      <c r="P638" s="405"/>
      <c r="Q638" s="405"/>
      <c r="R638" s="405"/>
      <c r="S638" s="405"/>
      <c r="T638" s="405"/>
      <c r="U638" s="405"/>
      <c r="V638" s="405"/>
      <c r="W638" s="405"/>
    </row>
    <row r="639" spans="1:23" ht="60" customHeight="1" x14ac:dyDescent="0.25">
      <c r="A639" s="382" t="s">
        <v>1810</v>
      </c>
      <c r="B639" s="382" t="s">
        <v>800</v>
      </c>
      <c r="C639" s="408"/>
      <c r="D639" s="711">
        <v>100167</v>
      </c>
      <c r="E639" s="631">
        <v>55</v>
      </c>
      <c r="F639" s="408" t="s">
        <v>604</v>
      </c>
      <c r="G639" s="401">
        <v>42005</v>
      </c>
      <c r="H639" s="385" t="s">
        <v>590</v>
      </c>
      <c r="I639" s="386" t="s">
        <v>1811</v>
      </c>
      <c r="J639" s="609" t="s">
        <v>1237</v>
      </c>
      <c r="K639" s="449" t="s">
        <v>25</v>
      </c>
      <c r="L639" s="405" t="s">
        <v>443</v>
      </c>
      <c r="M639" s="405" t="s">
        <v>443</v>
      </c>
      <c r="N639" s="405" t="s">
        <v>443</v>
      </c>
      <c r="O639" s="405" t="s">
        <v>443</v>
      </c>
      <c r="P639" s="405" t="s">
        <v>4</v>
      </c>
      <c r="Q639" s="405"/>
      <c r="R639" s="405"/>
      <c r="S639" s="405"/>
      <c r="T639" s="405"/>
      <c r="U639" s="462"/>
      <c r="V639" s="405"/>
      <c r="W639" s="405"/>
    </row>
    <row r="640" spans="1:23" ht="60" customHeight="1" x14ac:dyDescent="0.25">
      <c r="A640" s="382" t="s">
        <v>1812</v>
      </c>
      <c r="B640" s="382" t="s">
        <v>1813</v>
      </c>
      <c r="C640" s="602"/>
      <c r="D640" s="711">
        <v>100663</v>
      </c>
      <c r="E640" s="631">
        <v>50</v>
      </c>
      <c r="F640" s="408" t="s">
        <v>612</v>
      </c>
      <c r="G640" s="401">
        <v>44949</v>
      </c>
      <c r="H640" s="385" t="s">
        <v>590</v>
      </c>
      <c r="I640" s="386">
        <v>374</v>
      </c>
      <c r="J640" s="573" t="s">
        <v>613</v>
      </c>
      <c r="K640" s="449" t="s">
        <v>657</v>
      </c>
      <c r="L640" s="405" t="s">
        <v>443</v>
      </c>
      <c r="M640" s="405" t="s">
        <v>443</v>
      </c>
      <c r="N640" s="405" t="s">
        <v>443</v>
      </c>
      <c r="O640" s="405" t="s">
        <v>443</v>
      </c>
      <c r="P640" s="405"/>
      <c r="Q640" s="405"/>
      <c r="R640" s="405"/>
      <c r="S640" s="405"/>
      <c r="T640" s="405"/>
      <c r="U640" s="462" t="s">
        <v>4</v>
      </c>
      <c r="V640" s="405"/>
      <c r="W640" s="405"/>
    </row>
    <row r="641" spans="1:23" ht="60" customHeight="1" x14ac:dyDescent="0.25">
      <c r="A641" s="382" t="s">
        <v>3260</v>
      </c>
      <c r="B641" s="382" t="s">
        <v>3261</v>
      </c>
      <c r="C641" s="602"/>
      <c r="D641" s="711">
        <v>100276</v>
      </c>
      <c r="E641" s="631">
        <v>75</v>
      </c>
      <c r="F641" s="408" t="s">
        <v>604</v>
      </c>
      <c r="G641" s="401">
        <v>46048</v>
      </c>
      <c r="H641" s="385" t="s">
        <v>590</v>
      </c>
      <c r="I641" s="386" t="s">
        <v>3325</v>
      </c>
      <c r="J641" s="573" t="s">
        <v>1237</v>
      </c>
      <c r="K641" s="449" t="s">
        <v>69</v>
      </c>
      <c r="L641" s="405" t="s">
        <v>443</v>
      </c>
      <c r="M641" s="405" t="s">
        <v>443</v>
      </c>
      <c r="N641" s="405" t="s">
        <v>443</v>
      </c>
      <c r="O641" s="405" t="s">
        <v>443</v>
      </c>
      <c r="P641" s="405"/>
      <c r="Q641" s="405"/>
      <c r="R641" s="405"/>
      <c r="S641" s="405"/>
      <c r="T641" s="405"/>
      <c r="U641" s="405"/>
      <c r="V641" s="405"/>
      <c r="W641" s="749"/>
    </row>
    <row r="642" spans="1:23" ht="60" customHeight="1" x14ac:dyDescent="0.25">
      <c r="A642" s="382" t="s">
        <v>1814</v>
      </c>
      <c r="B642" s="382" t="s">
        <v>662</v>
      </c>
      <c r="C642" s="408"/>
      <c r="D642" s="711">
        <v>100839</v>
      </c>
      <c r="E642" s="631">
        <v>65</v>
      </c>
      <c r="F642" s="408" t="s">
        <v>612</v>
      </c>
      <c r="G642" s="401">
        <v>45253</v>
      </c>
      <c r="H642" s="385" t="s">
        <v>590</v>
      </c>
      <c r="I642" s="386" t="s">
        <v>1815</v>
      </c>
      <c r="J642" s="573" t="s">
        <v>613</v>
      </c>
      <c r="K642" s="449" t="s">
        <v>610</v>
      </c>
      <c r="L642" s="405" t="s">
        <v>443</v>
      </c>
      <c r="M642" s="405" t="s">
        <v>443</v>
      </c>
      <c r="N642" s="405" t="s">
        <v>443</v>
      </c>
      <c r="O642" s="405" t="s">
        <v>443</v>
      </c>
      <c r="P642" s="405"/>
      <c r="Q642" s="405"/>
      <c r="R642" s="405"/>
      <c r="S642" s="405"/>
      <c r="T642" s="405"/>
      <c r="U642" s="405"/>
      <c r="V642" s="405"/>
      <c r="W642" s="405"/>
    </row>
    <row r="643" spans="1:23" ht="60" customHeight="1" x14ac:dyDescent="0.25">
      <c r="A643" s="382" t="s">
        <v>1816</v>
      </c>
      <c r="B643" s="382" t="s">
        <v>989</v>
      </c>
      <c r="C643" s="408" t="s">
        <v>1817</v>
      </c>
      <c r="D643" s="711" t="s">
        <v>690</v>
      </c>
      <c r="E643" s="631">
        <v>275</v>
      </c>
      <c r="F643" s="408" t="s">
        <v>612</v>
      </c>
      <c r="G643" s="401">
        <v>44063</v>
      </c>
      <c r="H643" s="385" t="s">
        <v>590</v>
      </c>
      <c r="I643" s="386" t="s">
        <v>921</v>
      </c>
      <c r="J643" s="573" t="s">
        <v>991</v>
      </c>
      <c r="K643" s="449" t="s">
        <v>657</v>
      </c>
      <c r="L643" s="379" t="s">
        <v>443</v>
      </c>
      <c r="M643" s="405" t="s">
        <v>443</v>
      </c>
      <c r="N643" s="405" t="s">
        <v>443</v>
      </c>
      <c r="O643" s="405" t="s">
        <v>443</v>
      </c>
      <c r="P643" s="405"/>
      <c r="Q643" s="405"/>
      <c r="R643" s="405"/>
      <c r="S643" s="405"/>
      <c r="T643" s="405"/>
      <c r="U643" s="405"/>
      <c r="V643" s="405"/>
      <c r="W643" s="405"/>
    </row>
    <row r="644" spans="1:23" ht="60" customHeight="1" x14ac:dyDescent="0.25">
      <c r="A644" s="382" t="s">
        <v>1816</v>
      </c>
      <c r="B644" s="382" t="s">
        <v>1818</v>
      </c>
      <c r="C644" s="409" t="s">
        <v>1819</v>
      </c>
      <c r="D644" s="711">
        <v>100951</v>
      </c>
      <c r="E644" s="631">
        <v>65</v>
      </c>
      <c r="F644" s="408" t="s">
        <v>612</v>
      </c>
      <c r="G644" s="401">
        <v>44348</v>
      </c>
      <c r="H644" s="385" t="s">
        <v>590</v>
      </c>
      <c r="I644" s="386" t="s">
        <v>1820</v>
      </c>
      <c r="J644" s="573" t="s">
        <v>1172</v>
      </c>
      <c r="K644" s="449" t="s">
        <v>622</v>
      </c>
      <c r="L644" s="405" t="s">
        <v>443</v>
      </c>
      <c r="M644" s="405" t="s">
        <v>443</v>
      </c>
      <c r="N644" s="405" t="s">
        <v>443</v>
      </c>
      <c r="O644" s="405" t="s">
        <v>443</v>
      </c>
      <c r="P644" s="405"/>
      <c r="Q644" s="405"/>
      <c r="R644" s="405"/>
      <c r="S644" s="405"/>
      <c r="T644" s="462"/>
      <c r="U644" s="462"/>
      <c r="V644" s="405"/>
      <c r="W644" s="405"/>
    </row>
    <row r="645" spans="1:23" ht="60" customHeight="1" x14ac:dyDescent="0.25">
      <c r="A645" s="382" t="s">
        <v>1821</v>
      </c>
      <c r="B645" s="382" t="s">
        <v>1104</v>
      </c>
      <c r="C645" s="409" t="s">
        <v>762</v>
      </c>
      <c r="D645" s="711">
        <v>100802</v>
      </c>
      <c r="E645" s="631">
        <v>65</v>
      </c>
      <c r="F645" s="408" t="s">
        <v>612</v>
      </c>
      <c r="G645" s="401">
        <v>43797</v>
      </c>
      <c r="H645" s="385" t="s">
        <v>590</v>
      </c>
      <c r="I645" s="386" t="s">
        <v>1822</v>
      </c>
      <c r="J645" s="573" t="s">
        <v>1172</v>
      </c>
      <c r="K645" s="449" t="s">
        <v>610</v>
      </c>
      <c r="L645" s="405" t="s">
        <v>443</v>
      </c>
      <c r="M645" s="405" t="s">
        <v>443</v>
      </c>
      <c r="N645" s="405" t="s">
        <v>443</v>
      </c>
      <c r="O645" s="405" t="s">
        <v>443</v>
      </c>
      <c r="P645" s="405"/>
      <c r="Q645" s="405"/>
      <c r="R645" s="405"/>
      <c r="S645" s="405"/>
      <c r="T645" s="405"/>
      <c r="U645" s="405"/>
      <c r="V645" s="405"/>
      <c r="W645" s="405"/>
    </row>
    <row r="646" spans="1:23" ht="60" customHeight="1" x14ac:dyDescent="0.25">
      <c r="A646" s="382" t="s">
        <v>1823</v>
      </c>
      <c r="B646" s="382" t="s">
        <v>99</v>
      </c>
      <c r="C646" s="602"/>
      <c r="D646" s="711">
        <v>100350</v>
      </c>
      <c r="E646" s="631">
        <v>50</v>
      </c>
      <c r="F646" s="408" t="s">
        <v>612</v>
      </c>
      <c r="G646" s="401">
        <v>44949</v>
      </c>
      <c r="H646" s="385" t="s">
        <v>590</v>
      </c>
      <c r="I646" s="386">
        <v>355</v>
      </c>
      <c r="J646" s="573" t="s">
        <v>1172</v>
      </c>
      <c r="K646" s="449" t="s">
        <v>53</v>
      </c>
      <c r="L646" s="405" t="s">
        <v>443</v>
      </c>
      <c r="M646" s="405" t="s">
        <v>443</v>
      </c>
      <c r="N646" s="624" t="s">
        <v>35</v>
      </c>
      <c r="O646" s="405" t="s">
        <v>443</v>
      </c>
      <c r="P646" s="405"/>
      <c r="Q646" s="405"/>
      <c r="R646" s="405"/>
      <c r="S646" s="405"/>
      <c r="T646" s="405"/>
      <c r="U646" s="405"/>
      <c r="V646" s="405"/>
      <c r="W646" s="405"/>
    </row>
    <row r="647" spans="1:23" ht="60.75" customHeight="1" x14ac:dyDescent="0.25">
      <c r="A647" s="382" t="s">
        <v>1824</v>
      </c>
      <c r="B647" s="382" t="s">
        <v>662</v>
      </c>
      <c r="C647" s="602"/>
      <c r="D647" s="711">
        <v>100806</v>
      </c>
      <c r="E647" s="631">
        <v>50</v>
      </c>
      <c r="F647" s="408" t="s">
        <v>612</v>
      </c>
      <c r="G647" s="401">
        <v>44986</v>
      </c>
      <c r="H647" s="385" t="s">
        <v>590</v>
      </c>
      <c r="I647" s="386">
        <v>444</v>
      </c>
      <c r="J647" s="573" t="s">
        <v>1172</v>
      </c>
      <c r="K647" s="449" t="s">
        <v>50</v>
      </c>
      <c r="L647" s="405" t="s">
        <v>443</v>
      </c>
      <c r="M647" s="405" t="s">
        <v>443</v>
      </c>
      <c r="N647" s="405" t="s">
        <v>443</v>
      </c>
      <c r="O647" s="405" t="s">
        <v>443</v>
      </c>
      <c r="P647" s="405"/>
      <c r="Q647" s="405"/>
      <c r="R647" s="405"/>
      <c r="S647" s="405"/>
      <c r="T647" s="405"/>
      <c r="U647" s="405"/>
      <c r="V647" s="462"/>
      <c r="W647" s="405"/>
    </row>
    <row r="648" spans="1:23" ht="61.5" customHeight="1" x14ac:dyDescent="0.25">
      <c r="A648" s="408" t="s">
        <v>1825</v>
      </c>
      <c r="B648" s="382" t="s">
        <v>598</v>
      </c>
      <c r="C648" s="409" t="s">
        <v>599</v>
      </c>
      <c r="D648" s="711">
        <v>100849</v>
      </c>
      <c r="E648" s="631">
        <v>65</v>
      </c>
      <c r="F648" s="408" t="s">
        <v>589</v>
      </c>
      <c r="G648" s="434">
        <v>45559</v>
      </c>
      <c r="H648" s="465" t="s">
        <v>590</v>
      </c>
      <c r="I648" s="386" t="s">
        <v>1826</v>
      </c>
      <c r="J648" s="573" t="s">
        <v>601</v>
      </c>
      <c r="K648" s="449" t="s">
        <v>614</v>
      </c>
      <c r="L648" s="405" t="s">
        <v>443</v>
      </c>
      <c r="M648" s="405" t="s">
        <v>4</v>
      </c>
      <c r="N648" s="405" t="s">
        <v>443</v>
      </c>
      <c r="O648" s="405" t="s">
        <v>35</v>
      </c>
      <c r="P648" s="405"/>
      <c r="Q648" s="405"/>
      <c r="R648" s="405"/>
      <c r="S648" s="405"/>
      <c r="T648" s="405"/>
      <c r="U648" s="405"/>
      <c r="V648" s="405"/>
      <c r="W648" s="405"/>
    </row>
    <row r="649" spans="1:23" ht="60.75" customHeight="1" x14ac:dyDescent="0.25">
      <c r="A649" s="382" t="s">
        <v>1827</v>
      </c>
      <c r="B649" s="382" t="s">
        <v>662</v>
      </c>
      <c r="C649" s="602" t="s">
        <v>1828</v>
      </c>
      <c r="D649" s="711">
        <v>100494</v>
      </c>
      <c r="E649" s="631">
        <v>65</v>
      </c>
      <c r="F649" s="408" t="s">
        <v>612</v>
      </c>
      <c r="G649" s="401">
        <v>45192</v>
      </c>
      <c r="H649" s="385" t="s">
        <v>590</v>
      </c>
      <c r="I649" s="616" t="s">
        <v>1829</v>
      </c>
      <c r="J649" s="573" t="s">
        <v>1172</v>
      </c>
      <c r="K649" s="449" t="s">
        <v>614</v>
      </c>
      <c r="L649" s="405" t="s">
        <v>443</v>
      </c>
      <c r="M649" s="462" t="s">
        <v>4</v>
      </c>
      <c r="N649" s="405" t="s">
        <v>443</v>
      </c>
      <c r="O649" s="405" t="s">
        <v>443</v>
      </c>
      <c r="P649" s="405"/>
      <c r="Q649" s="405"/>
      <c r="R649" s="405"/>
      <c r="S649" s="405"/>
      <c r="T649" s="405"/>
      <c r="U649" s="405"/>
      <c r="V649" s="405"/>
      <c r="W649" s="405"/>
    </row>
    <row r="650" spans="1:23" ht="60" customHeight="1" x14ac:dyDescent="0.25">
      <c r="A650" s="382" t="s">
        <v>1830</v>
      </c>
      <c r="B650" s="382" t="s">
        <v>1831</v>
      </c>
      <c r="C650" s="409" t="s">
        <v>1832</v>
      </c>
      <c r="D650" s="711">
        <v>100860</v>
      </c>
      <c r="E650" s="631">
        <v>65</v>
      </c>
      <c r="F650" s="408" t="s">
        <v>612</v>
      </c>
      <c r="G650" s="401">
        <v>44228</v>
      </c>
      <c r="H650" s="385" t="s">
        <v>590</v>
      </c>
      <c r="I650" s="386" t="s">
        <v>1833</v>
      </c>
      <c r="J650" s="573" t="s">
        <v>1172</v>
      </c>
      <c r="K650" s="449" t="s">
        <v>20</v>
      </c>
      <c r="L650" s="405" t="s">
        <v>443</v>
      </c>
      <c r="M650" s="405" t="s">
        <v>443</v>
      </c>
      <c r="N650" s="405" t="s">
        <v>443</v>
      </c>
      <c r="O650" s="462" t="s">
        <v>4</v>
      </c>
      <c r="P650" s="405"/>
      <c r="Q650" s="405"/>
      <c r="R650" s="405"/>
      <c r="S650" s="405"/>
      <c r="T650" s="405"/>
      <c r="U650" s="405"/>
      <c r="V650" s="405"/>
      <c r="W650" s="405"/>
    </row>
    <row r="651" spans="1:23" ht="60" customHeight="1" x14ac:dyDescent="0.25">
      <c r="A651" s="382" t="s">
        <v>1834</v>
      </c>
      <c r="B651" s="382" t="s">
        <v>99</v>
      </c>
      <c r="C651" s="408"/>
      <c r="D651" s="711">
        <v>100021</v>
      </c>
      <c r="E651" s="631">
        <v>50</v>
      </c>
      <c r="F651" s="408" t="s">
        <v>612</v>
      </c>
      <c r="G651" s="401"/>
      <c r="H651" s="385" t="s">
        <v>590</v>
      </c>
      <c r="I651" s="386">
        <v>415</v>
      </c>
      <c r="J651" s="573" t="s">
        <v>1172</v>
      </c>
      <c r="K651" s="449" t="s">
        <v>635</v>
      </c>
      <c r="L651" s="405" t="s">
        <v>443</v>
      </c>
      <c r="M651" s="405" t="s">
        <v>443</v>
      </c>
      <c r="N651" s="405" t="s">
        <v>443</v>
      </c>
      <c r="O651" s="405" t="s">
        <v>443</v>
      </c>
      <c r="P651" s="405"/>
      <c r="Q651" s="405"/>
      <c r="R651" s="405"/>
      <c r="S651" s="405"/>
      <c r="T651" s="405"/>
      <c r="U651" s="405"/>
      <c r="V651" s="405"/>
      <c r="W651" s="405"/>
    </row>
    <row r="652" spans="1:23" ht="60.75" customHeight="1" x14ac:dyDescent="0.25">
      <c r="A652" s="382" t="s">
        <v>1835</v>
      </c>
      <c r="B652" s="382" t="s">
        <v>1836</v>
      </c>
      <c r="C652" s="742"/>
      <c r="D652" s="812">
        <v>100672</v>
      </c>
      <c r="E652" s="631">
        <v>50</v>
      </c>
      <c r="F652" s="408" t="s">
        <v>612</v>
      </c>
      <c r="G652" s="401">
        <v>44949</v>
      </c>
      <c r="H652" s="385" t="s">
        <v>590</v>
      </c>
      <c r="I652" s="386">
        <v>360</v>
      </c>
      <c r="J652" s="573" t="s">
        <v>1172</v>
      </c>
      <c r="K652" s="449" t="s">
        <v>20</v>
      </c>
      <c r="L652" s="405" t="s">
        <v>443</v>
      </c>
      <c r="M652" s="405" t="s">
        <v>443</v>
      </c>
      <c r="N652" s="405" t="s">
        <v>443</v>
      </c>
      <c r="O652" s="624" t="s">
        <v>35</v>
      </c>
      <c r="P652" s="405" t="s">
        <v>4</v>
      </c>
      <c r="Q652" s="405"/>
      <c r="R652" s="405"/>
      <c r="S652" s="405"/>
      <c r="T652" s="405"/>
      <c r="U652" s="405"/>
      <c r="V652" s="405"/>
      <c r="W652" s="405"/>
    </row>
    <row r="653" spans="1:23" ht="60.75" customHeight="1" x14ac:dyDescent="0.25">
      <c r="A653" s="382" t="s">
        <v>1838</v>
      </c>
      <c r="B653" s="382" t="s">
        <v>212</v>
      </c>
      <c r="C653" s="602"/>
      <c r="D653" s="711">
        <v>100767</v>
      </c>
      <c r="E653" s="631">
        <v>50</v>
      </c>
      <c r="F653" s="408" t="s">
        <v>612</v>
      </c>
      <c r="G653" s="401">
        <v>44949</v>
      </c>
      <c r="H653" s="385" t="s">
        <v>590</v>
      </c>
      <c r="I653" s="386">
        <v>354</v>
      </c>
      <c r="J653" s="573" t="s">
        <v>1172</v>
      </c>
      <c r="K653" s="449" t="s">
        <v>100</v>
      </c>
      <c r="L653" s="405" t="s">
        <v>443</v>
      </c>
      <c r="M653" s="405" t="s">
        <v>443</v>
      </c>
      <c r="N653" s="405" t="s">
        <v>443</v>
      </c>
      <c r="O653" s="405" t="s">
        <v>443</v>
      </c>
      <c r="P653" s="405"/>
      <c r="Q653" s="405"/>
      <c r="R653" s="405"/>
      <c r="S653" s="405"/>
      <c r="T653" s="405"/>
      <c r="U653" s="405"/>
      <c r="V653" s="405"/>
      <c r="W653" s="405"/>
    </row>
    <row r="654" spans="1:23" ht="45" x14ac:dyDescent="0.25">
      <c r="A654" s="382" t="s">
        <v>1839</v>
      </c>
      <c r="B654" s="382" t="s">
        <v>1196</v>
      </c>
      <c r="C654" s="602" t="s">
        <v>1840</v>
      </c>
      <c r="D654" s="711">
        <v>100465</v>
      </c>
      <c r="E654" s="631">
        <v>55</v>
      </c>
      <c r="F654" s="408" t="s">
        <v>612</v>
      </c>
      <c r="G654" s="401"/>
      <c r="H654" s="385" t="s">
        <v>590</v>
      </c>
      <c r="I654" s="386">
        <v>441</v>
      </c>
      <c r="J654" s="573" t="s">
        <v>1172</v>
      </c>
      <c r="K654" s="449" t="s">
        <v>53</v>
      </c>
      <c r="L654" s="405" t="s">
        <v>443</v>
      </c>
      <c r="M654" s="405" t="s">
        <v>443</v>
      </c>
      <c r="N654" s="405" t="s">
        <v>4</v>
      </c>
      <c r="O654" s="405" t="s">
        <v>443</v>
      </c>
      <c r="P654" s="405"/>
      <c r="Q654" s="405"/>
      <c r="R654" s="405"/>
      <c r="S654" s="405"/>
      <c r="T654" s="405"/>
      <c r="U654" s="405"/>
      <c r="V654" s="405"/>
      <c r="W654" s="405"/>
    </row>
    <row r="655" spans="1:23" ht="60" customHeight="1" x14ac:dyDescent="0.25">
      <c r="A655" s="382" t="s">
        <v>1841</v>
      </c>
      <c r="B655" s="382" t="s">
        <v>771</v>
      </c>
      <c r="C655" s="408"/>
      <c r="D655" s="711">
        <v>100880</v>
      </c>
      <c r="E655" s="631">
        <v>50</v>
      </c>
      <c r="F655" s="408" t="s">
        <v>612</v>
      </c>
      <c r="G655" s="401"/>
      <c r="H655" s="385" t="s">
        <v>590</v>
      </c>
      <c r="I655" s="386">
        <v>389</v>
      </c>
      <c r="J655" s="573" t="s">
        <v>1172</v>
      </c>
      <c r="K655" s="449" t="s">
        <v>635</v>
      </c>
      <c r="L655" s="405" t="s">
        <v>443</v>
      </c>
      <c r="M655" s="405" t="s">
        <v>443</v>
      </c>
      <c r="N655" s="405" t="s">
        <v>443</v>
      </c>
      <c r="O655" s="405" t="s">
        <v>443</v>
      </c>
      <c r="P655" s="405"/>
      <c r="Q655" s="405"/>
      <c r="R655" s="405"/>
      <c r="S655" s="405"/>
      <c r="T655" s="405"/>
      <c r="U655" s="405"/>
      <c r="V655" s="405"/>
      <c r="W655" s="405"/>
    </row>
    <row r="656" spans="1:23" ht="60" customHeight="1" x14ac:dyDescent="0.25">
      <c r="A656" s="382" t="s">
        <v>1842</v>
      </c>
      <c r="B656" s="382" t="s">
        <v>1843</v>
      </c>
      <c r="C656" s="602"/>
      <c r="D656" s="711">
        <v>100902</v>
      </c>
      <c r="E656" s="631">
        <v>50</v>
      </c>
      <c r="F656" s="408" t="s">
        <v>612</v>
      </c>
      <c r="G656" s="401">
        <v>44949</v>
      </c>
      <c r="H656" s="385" t="s">
        <v>590</v>
      </c>
      <c r="I656" s="386">
        <v>357</v>
      </c>
      <c r="J656" s="573" t="s">
        <v>1172</v>
      </c>
      <c r="K656" s="449" t="s">
        <v>610</v>
      </c>
      <c r="L656" s="405" t="s">
        <v>443</v>
      </c>
      <c r="M656" s="405" t="s">
        <v>443</v>
      </c>
      <c r="N656" s="405" t="s">
        <v>443</v>
      </c>
      <c r="O656" s="405" t="s">
        <v>443</v>
      </c>
      <c r="P656" s="405"/>
      <c r="Q656" s="405"/>
      <c r="R656" s="405"/>
      <c r="S656" s="405"/>
      <c r="T656" s="405"/>
      <c r="U656" s="405"/>
      <c r="V656" s="462"/>
      <c r="W656" s="405"/>
    </row>
    <row r="657" spans="1:23" ht="60" customHeight="1" x14ac:dyDescent="0.25">
      <c r="A657" s="382" t="s">
        <v>1844</v>
      </c>
      <c r="B657" s="382" t="s">
        <v>3249</v>
      </c>
      <c r="C657" s="409"/>
      <c r="D657" s="711">
        <v>100714</v>
      </c>
      <c r="E657" s="631">
        <v>55</v>
      </c>
      <c r="F657" s="408" t="s">
        <v>612</v>
      </c>
      <c r="G657" s="401">
        <v>44949</v>
      </c>
      <c r="H657" s="385" t="s">
        <v>590</v>
      </c>
      <c r="I657" s="386">
        <v>380</v>
      </c>
      <c r="J657" s="573" t="s">
        <v>1172</v>
      </c>
      <c r="K657" s="449" t="s">
        <v>25</v>
      </c>
      <c r="L657" s="405" t="s">
        <v>443</v>
      </c>
      <c r="M657" s="405" t="s">
        <v>443</v>
      </c>
      <c r="N657" s="405" t="s">
        <v>443</v>
      </c>
      <c r="O657" s="405" t="s">
        <v>443</v>
      </c>
      <c r="P657" s="405"/>
      <c r="Q657" s="405"/>
      <c r="R657" s="405"/>
      <c r="S657" s="405"/>
      <c r="T657" s="405"/>
      <c r="U657" s="405"/>
      <c r="V657" s="405"/>
      <c r="W657" s="405"/>
    </row>
    <row r="658" spans="1:23" ht="91.5" customHeight="1" x14ac:dyDescent="0.25">
      <c r="A658" s="382" t="s">
        <v>1846</v>
      </c>
      <c r="B658" s="382" t="s">
        <v>1831</v>
      </c>
      <c r="C658" s="409" t="s">
        <v>1847</v>
      </c>
      <c r="D658" s="711" t="s">
        <v>690</v>
      </c>
      <c r="E658" s="631">
        <v>65</v>
      </c>
      <c r="F658" s="408" t="s">
        <v>612</v>
      </c>
      <c r="G658" s="401">
        <v>44713</v>
      </c>
      <c r="H658" s="385" t="s">
        <v>590</v>
      </c>
      <c r="I658" s="386" t="s">
        <v>921</v>
      </c>
      <c r="J658" s="573" t="s">
        <v>1172</v>
      </c>
      <c r="K658" s="449" t="s">
        <v>20</v>
      </c>
      <c r="L658" s="624" t="s">
        <v>35</v>
      </c>
      <c r="M658" s="405" t="s">
        <v>443</v>
      </c>
      <c r="N658" s="405" t="s">
        <v>443</v>
      </c>
      <c r="O658" s="462" t="s">
        <v>4</v>
      </c>
      <c r="P658" s="405"/>
      <c r="Q658" s="405"/>
      <c r="R658" s="405"/>
      <c r="S658" s="405"/>
      <c r="T658" s="405"/>
      <c r="U658" s="405"/>
      <c r="V658" s="405"/>
      <c r="W658" s="405"/>
    </row>
    <row r="659" spans="1:23" ht="52.5" customHeight="1" x14ac:dyDescent="0.25">
      <c r="A659" s="382" t="s">
        <v>1848</v>
      </c>
      <c r="B659" s="382" t="s">
        <v>662</v>
      </c>
      <c r="C659" s="602"/>
      <c r="D659" s="711">
        <v>100378</v>
      </c>
      <c r="E659" s="631">
        <v>50</v>
      </c>
      <c r="F659" s="408" t="s">
        <v>604</v>
      </c>
      <c r="G659" s="401">
        <v>44949</v>
      </c>
      <c r="H659" s="385" t="s">
        <v>590</v>
      </c>
      <c r="I659" s="386">
        <v>159</v>
      </c>
      <c r="J659" s="573" t="s">
        <v>663</v>
      </c>
      <c r="K659" s="449" t="s">
        <v>69</v>
      </c>
      <c r="L659" s="405" t="s">
        <v>443</v>
      </c>
      <c r="M659" s="405" t="s">
        <v>443</v>
      </c>
      <c r="N659" s="405" t="s">
        <v>443</v>
      </c>
      <c r="O659" s="405" t="s">
        <v>443</v>
      </c>
      <c r="P659" s="462" t="s">
        <v>4</v>
      </c>
      <c r="Q659" s="462"/>
      <c r="R659" s="405"/>
      <c r="S659" s="405"/>
      <c r="T659" s="405"/>
      <c r="U659" s="405"/>
      <c r="V659" s="405"/>
      <c r="W659" s="405"/>
    </row>
    <row r="660" spans="1:23" ht="57" customHeight="1" x14ac:dyDescent="0.25">
      <c r="A660" s="382" t="s">
        <v>1849</v>
      </c>
      <c r="B660" s="382" t="s">
        <v>1850</v>
      </c>
      <c r="C660" s="602"/>
      <c r="D660" s="711">
        <v>100101</v>
      </c>
      <c r="E660" s="631">
        <v>50</v>
      </c>
      <c r="F660" s="408" t="s">
        <v>612</v>
      </c>
      <c r="G660" s="401">
        <v>44949</v>
      </c>
      <c r="H660" s="385" t="s">
        <v>590</v>
      </c>
      <c r="I660" s="386">
        <v>369</v>
      </c>
      <c r="J660" s="573" t="s">
        <v>1172</v>
      </c>
      <c r="K660" s="449" t="s">
        <v>635</v>
      </c>
      <c r="L660" s="405" t="s">
        <v>443</v>
      </c>
      <c r="M660" s="405" t="s">
        <v>443</v>
      </c>
      <c r="N660" s="405" t="s">
        <v>443</v>
      </c>
      <c r="O660" s="405" t="s">
        <v>443</v>
      </c>
      <c r="P660" s="405"/>
      <c r="Q660" s="405"/>
      <c r="R660" s="405"/>
      <c r="S660" s="405"/>
      <c r="T660" s="405"/>
      <c r="U660" s="405"/>
      <c r="V660" s="405"/>
      <c r="W660" s="405"/>
    </row>
    <row r="661" spans="1:23" ht="60" customHeight="1" x14ac:dyDescent="0.25">
      <c r="A661" s="382" t="s">
        <v>1851</v>
      </c>
      <c r="B661" s="382" t="s">
        <v>140</v>
      </c>
      <c r="C661" s="408" t="s">
        <v>1852</v>
      </c>
      <c r="D661" s="711">
        <v>100732</v>
      </c>
      <c r="E661" s="631">
        <v>60</v>
      </c>
      <c r="F661" s="408" t="s">
        <v>612</v>
      </c>
      <c r="G661" s="401">
        <v>45292</v>
      </c>
      <c r="H661" s="385" t="s">
        <v>590</v>
      </c>
      <c r="I661" s="616" t="s">
        <v>1853</v>
      </c>
      <c r="J661" s="573" t="s">
        <v>1172</v>
      </c>
      <c r="K661" s="449" t="s">
        <v>25</v>
      </c>
      <c r="L661" s="405" t="s">
        <v>443</v>
      </c>
      <c r="M661" s="624" t="s">
        <v>35</v>
      </c>
      <c r="N661" s="405" t="s">
        <v>443</v>
      </c>
      <c r="O661" s="405" t="s">
        <v>443</v>
      </c>
      <c r="P661" s="462"/>
      <c r="Q661" s="462"/>
      <c r="R661" s="405"/>
      <c r="S661" s="405"/>
      <c r="T661" s="405"/>
      <c r="U661" s="405"/>
      <c r="V661" s="405"/>
      <c r="W661" s="405"/>
    </row>
    <row r="662" spans="1:23" ht="60" customHeight="1" x14ac:dyDescent="0.25">
      <c r="A662" s="382" t="s">
        <v>1854</v>
      </c>
      <c r="B662" s="382" t="s">
        <v>1855</v>
      </c>
      <c r="C662" s="408"/>
      <c r="D662" s="711" t="s">
        <v>690</v>
      </c>
      <c r="E662" s="631">
        <v>70</v>
      </c>
      <c r="F662" s="408" t="s">
        <v>612</v>
      </c>
      <c r="G662" s="401">
        <v>45100</v>
      </c>
      <c r="H662" s="385" t="s">
        <v>590</v>
      </c>
      <c r="I662" s="386" t="s">
        <v>921</v>
      </c>
      <c r="J662" s="573" t="s">
        <v>991</v>
      </c>
      <c r="K662" s="449" t="s">
        <v>53</v>
      </c>
      <c r="L662" s="379" t="s">
        <v>443</v>
      </c>
      <c r="M662" s="405" t="s">
        <v>443</v>
      </c>
      <c r="N662" s="405" t="s">
        <v>443</v>
      </c>
      <c r="O662" s="405" t="s">
        <v>4</v>
      </c>
      <c r="P662" s="405"/>
      <c r="Q662" s="405"/>
      <c r="R662" s="405"/>
      <c r="S662" s="405"/>
      <c r="T662" s="405"/>
      <c r="U662" s="405"/>
      <c r="V662" s="405"/>
      <c r="W662" s="405"/>
    </row>
    <row r="663" spans="1:23" ht="60" customHeight="1" x14ac:dyDescent="0.25">
      <c r="A663" s="382" t="s">
        <v>1856</v>
      </c>
      <c r="B663" s="382" t="s">
        <v>1196</v>
      </c>
      <c r="C663" s="408"/>
      <c r="D663" s="711">
        <v>100442</v>
      </c>
      <c r="E663" s="631">
        <v>70</v>
      </c>
      <c r="F663" s="408" t="s">
        <v>612</v>
      </c>
      <c r="G663" s="401">
        <v>45108</v>
      </c>
      <c r="H663" s="385" t="s">
        <v>590</v>
      </c>
      <c r="I663" s="386" t="s">
        <v>1857</v>
      </c>
      <c r="J663" s="573" t="s">
        <v>1172</v>
      </c>
      <c r="K663" s="449" t="s">
        <v>614</v>
      </c>
      <c r="L663" s="405" t="s">
        <v>443</v>
      </c>
      <c r="M663" s="405" t="s">
        <v>443</v>
      </c>
      <c r="N663" s="405" t="s">
        <v>443</v>
      </c>
      <c r="O663" s="405" t="s">
        <v>443</v>
      </c>
      <c r="P663" s="405"/>
      <c r="Q663" s="405"/>
      <c r="R663" s="405"/>
      <c r="S663" s="405"/>
      <c r="T663" s="405"/>
      <c r="U663" s="405"/>
      <c r="V663" s="405"/>
      <c r="W663" s="405"/>
    </row>
    <row r="664" spans="1:23" ht="60" customHeight="1" x14ac:dyDescent="0.25">
      <c r="A664" s="382" t="s">
        <v>1858</v>
      </c>
      <c r="B664" s="382" t="s">
        <v>1348</v>
      </c>
      <c r="C664" s="409" t="s">
        <v>762</v>
      </c>
      <c r="D664" s="711">
        <v>100796</v>
      </c>
      <c r="E664" s="631">
        <v>65</v>
      </c>
      <c r="F664" s="408" t="s">
        <v>612</v>
      </c>
      <c r="G664" s="401">
        <v>43831</v>
      </c>
      <c r="H664" s="385" t="s">
        <v>590</v>
      </c>
      <c r="I664" s="386" t="s">
        <v>1859</v>
      </c>
      <c r="J664" s="573" t="s">
        <v>1172</v>
      </c>
      <c r="K664" s="449" t="s">
        <v>53</v>
      </c>
      <c r="L664" s="405" t="s">
        <v>443</v>
      </c>
      <c r="M664" s="405" t="s">
        <v>443</v>
      </c>
      <c r="N664" s="405" t="s">
        <v>4</v>
      </c>
      <c r="O664" s="405" t="s">
        <v>443</v>
      </c>
      <c r="P664" s="405"/>
      <c r="Q664" s="405"/>
      <c r="R664" s="405"/>
      <c r="S664" s="405"/>
      <c r="T664" s="405"/>
      <c r="U664" s="405"/>
      <c r="V664" s="405"/>
      <c r="W664" s="405"/>
    </row>
    <row r="665" spans="1:23" ht="60" customHeight="1" x14ac:dyDescent="0.25">
      <c r="A665" s="382" t="s">
        <v>1860</v>
      </c>
      <c r="B665" s="382" t="s">
        <v>1861</v>
      </c>
      <c r="C665" s="602"/>
      <c r="D665" s="711">
        <v>100710</v>
      </c>
      <c r="E665" s="631">
        <v>50</v>
      </c>
      <c r="F665" s="408" t="s">
        <v>612</v>
      </c>
      <c r="G665" s="401">
        <v>44949</v>
      </c>
      <c r="H665" s="385" t="s">
        <v>590</v>
      </c>
      <c r="I665" s="386">
        <v>350</v>
      </c>
      <c r="J665" s="573" t="s">
        <v>1172</v>
      </c>
      <c r="K665" s="449" t="s">
        <v>25</v>
      </c>
      <c r="L665" s="405" t="s">
        <v>443</v>
      </c>
      <c r="M665" s="405" t="s">
        <v>443</v>
      </c>
      <c r="N665" s="405" t="s">
        <v>443</v>
      </c>
      <c r="O665" s="405" t="s">
        <v>443</v>
      </c>
      <c r="P665" s="405" t="s">
        <v>4</v>
      </c>
      <c r="Q665" s="405"/>
      <c r="R665" s="405"/>
      <c r="S665" s="405"/>
      <c r="T665" s="405"/>
      <c r="U665" s="405"/>
      <c r="V665" s="405"/>
      <c r="W665" s="405"/>
    </row>
    <row r="666" spans="1:23" ht="60" customHeight="1" x14ac:dyDescent="0.25">
      <c r="A666" s="382" t="s">
        <v>1862</v>
      </c>
      <c r="B666" s="382" t="s">
        <v>1861</v>
      </c>
      <c r="C666" s="602"/>
      <c r="D666" s="711">
        <v>100648</v>
      </c>
      <c r="E666" s="631">
        <v>50</v>
      </c>
      <c r="F666" s="408" t="s">
        <v>612</v>
      </c>
      <c r="G666" s="401">
        <v>44949</v>
      </c>
      <c r="H666" s="385" t="s">
        <v>590</v>
      </c>
      <c r="I666" s="386">
        <v>375</v>
      </c>
      <c r="J666" s="573" t="s">
        <v>1172</v>
      </c>
      <c r="K666" s="449" t="s">
        <v>25</v>
      </c>
      <c r="L666" s="405" t="s">
        <v>443</v>
      </c>
      <c r="M666" s="405" t="s">
        <v>443</v>
      </c>
      <c r="N666" s="405" t="s">
        <v>443</v>
      </c>
      <c r="O666" s="405" t="s">
        <v>443</v>
      </c>
      <c r="P666" s="405" t="s">
        <v>4</v>
      </c>
      <c r="Q666" s="405"/>
      <c r="R666" s="405"/>
      <c r="S666" s="405"/>
      <c r="T666" s="405"/>
      <c r="U666" s="405"/>
      <c r="V666" s="405"/>
      <c r="W666" s="749"/>
    </row>
    <row r="667" spans="1:23" ht="60" customHeight="1" x14ac:dyDescent="0.25">
      <c r="A667" s="382" t="s">
        <v>1863</v>
      </c>
      <c r="B667" s="382" t="s">
        <v>1864</v>
      </c>
      <c r="C667" s="602"/>
      <c r="D667" s="711" t="s">
        <v>690</v>
      </c>
      <c r="E667" s="631">
        <v>50</v>
      </c>
      <c r="F667" s="408" t="s">
        <v>612</v>
      </c>
      <c r="G667" s="401">
        <v>44949</v>
      </c>
      <c r="H667" s="532" t="s">
        <v>66</v>
      </c>
      <c r="I667" s="386" t="s">
        <v>921</v>
      </c>
      <c r="J667" s="573" t="s">
        <v>690</v>
      </c>
      <c r="K667" s="449" t="s">
        <v>146</v>
      </c>
      <c r="L667" s="379" t="s">
        <v>690</v>
      </c>
      <c r="M667" s="379" t="s">
        <v>690</v>
      </c>
      <c r="N667" s="379" t="s">
        <v>690</v>
      </c>
      <c r="O667" s="379" t="s">
        <v>690</v>
      </c>
      <c r="P667" s="379" t="s">
        <v>690</v>
      </c>
      <c r="Q667" s="379" t="s">
        <v>690</v>
      </c>
      <c r="R667" s="379" t="s">
        <v>690</v>
      </c>
      <c r="S667" s="379" t="s">
        <v>690</v>
      </c>
      <c r="T667" s="379" t="s">
        <v>690</v>
      </c>
      <c r="U667" s="379" t="s">
        <v>690</v>
      </c>
      <c r="V667" s="379" t="s">
        <v>690</v>
      </c>
      <c r="W667" s="379" t="s">
        <v>690</v>
      </c>
    </row>
    <row r="668" spans="1:23" ht="60" customHeight="1" x14ac:dyDescent="0.25">
      <c r="A668" s="382" t="s">
        <v>1865</v>
      </c>
      <c r="B668" s="382" t="s">
        <v>1864</v>
      </c>
      <c r="C668" s="408" t="s">
        <v>3102</v>
      </c>
      <c r="D668" s="711" t="s">
        <v>690</v>
      </c>
      <c r="E668" s="631">
        <v>50</v>
      </c>
      <c r="F668" s="408" t="s">
        <v>612</v>
      </c>
      <c r="G668" s="401">
        <v>44949</v>
      </c>
      <c r="H668" s="532" t="s">
        <v>66</v>
      </c>
      <c r="I668" s="386" t="s">
        <v>921</v>
      </c>
      <c r="J668" s="573" t="s">
        <v>690</v>
      </c>
      <c r="K668" s="449" t="s">
        <v>146</v>
      </c>
      <c r="L668" s="405" t="s">
        <v>690</v>
      </c>
      <c r="M668" s="405" t="s">
        <v>690</v>
      </c>
      <c r="N668" s="405" t="s">
        <v>690</v>
      </c>
      <c r="O668" s="405" t="s">
        <v>690</v>
      </c>
      <c r="P668" s="405" t="s">
        <v>690</v>
      </c>
      <c r="Q668" s="405" t="s">
        <v>690</v>
      </c>
      <c r="R668" s="405" t="s">
        <v>690</v>
      </c>
      <c r="S668" s="405" t="s">
        <v>690</v>
      </c>
      <c r="T668" s="405" t="s">
        <v>690</v>
      </c>
      <c r="U668" s="405" t="s">
        <v>690</v>
      </c>
      <c r="V668" s="405" t="s">
        <v>690</v>
      </c>
      <c r="W668" s="405" t="s">
        <v>690</v>
      </c>
    </row>
    <row r="669" spans="1:23" ht="60" customHeight="1" x14ac:dyDescent="0.25">
      <c r="A669" s="382" t="s">
        <v>1866</v>
      </c>
      <c r="B669" s="382" t="s">
        <v>1867</v>
      </c>
      <c r="C669" s="602"/>
      <c r="D669" s="711">
        <v>100118</v>
      </c>
      <c r="E669" s="631">
        <v>75</v>
      </c>
      <c r="F669" s="408" t="s">
        <v>612</v>
      </c>
      <c r="G669" s="401">
        <v>46048</v>
      </c>
      <c r="H669" s="385" t="s">
        <v>590</v>
      </c>
      <c r="I669" s="386" t="s">
        <v>3343</v>
      </c>
      <c r="J669" s="573" t="s">
        <v>1172</v>
      </c>
      <c r="K669" s="449" t="s">
        <v>610</v>
      </c>
      <c r="L669" s="405" t="s">
        <v>443</v>
      </c>
      <c r="M669" s="624" t="s">
        <v>35</v>
      </c>
      <c r="N669" s="405" t="s">
        <v>443</v>
      </c>
      <c r="O669" s="405" t="s">
        <v>443</v>
      </c>
      <c r="P669" s="379"/>
      <c r="Q669" s="379"/>
      <c r="R669" s="379"/>
      <c r="S669" s="379"/>
      <c r="T669" s="379"/>
      <c r="U669" s="379"/>
      <c r="V669" s="379"/>
      <c r="W669" s="379"/>
    </row>
    <row r="670" spans="1:23" ht="60" customHeight="1" x14ac:dyDescent="0.25">
      <c r="A670" s="382" t="s">
        <v>1868</v>
      </c>
      <c r="B670" s="382" t="s">
        <v>758</v>
      </c>
      <c r="C670" s="757"/>
      <c r="D670" s="711">
        <v>100901</v>
      </c>
      <c r="E670" s="631">
        <v>50</v>
      </c>
      <c r="F670" s="408" t="s">
        <v>612</v>
      </c>
      <c r="G670" s="401"/>
      <c r="H670" s="385" t="s">
        <v>590</v>
      </c>
      <c r="I670" s="386">
        <v>417</v>
      </c>
      <c r="J670" s="573" t="s">
        <v>1172</v>
      </c>
      <c r="K670" s="449" t="s">
        <v>20</v>
      </c>
      <c r="L670" s="405" t="s">
        <v>443</v>
      </c>
      <c r="M670" s="405" t="s">
        <v>443</v>
      </c>
      <c r="N670" s="405" t="s">
        <v>443</v>
      </c>
      <c r="O670" s="405" t="s">
        <v>4</v>
      </c>
      <c r="P670" s="405"/>
      <c r="Q670" s="405"/>
      <c r="R670" s="405"/>
      <c r="S670" s="405"/>
      <c r="T670" s="405"/>
      <c r="U670" s="405"/>
      <c r="V670" s="405"/>
      <c r="W670" s="749"/>
    </row>
    <row r="671" spans="1:23" ht="60" customHeight="1" x14ac:dyDescent="0.25">
      <c r="A671" s="382" t="s">
        <v>3388</v>
      </c>
      <c r="B671" s="382" t="s">
        <v>996</v>
      </c>
      <c r="C671" s="408"/>
      <c r="D671" s="711" t="s">
        <v>690</v>
      </c>
      <c r="E671" s="631">
        <v>75</v>
      </c>
      <c r="F671" s="408" t="s">
        <v>731</v>
      </c>
      <c r="G671" s="401">
        <v>46229</v>
      </c>
      <c r="H671" s="532" t="s">
        <v>793</v>
      </c>
      <c r="I671" s="386" t="s">
        <v>690</v>
      </c>
      <c r="J671" s="573" t="s">
        <v>732</v>
      </c>
      <c r="K671" s="449" t="s">
        <v>69</v>
      </c>
      <c r="L671" s="405" t="s">
        <v>690</v>
      </c>
      <c r="M671" s="405" t="s">
        <v>690</v>
      </c>
      <c r="N671" s="405" t="s">
        <v>690</v>
      </c>
      <c r="O671" s="405" t="s">
        <v>690</v>
      </c>
      <c r="P671" s="405" t="s">
        <v>690</v>
      </c>
      <c r="Q671" s="405" t="s">
        <v>690</v>
      </c>
      <c r="R671" s="405"/>
      <c r="S671" s="405"/>
      <c r="T671" s="405"/>
      <c r="U671" s="405"/>
      <c r="V671" s="405"/>
      <c r="W671" s="405"/>
    </row>
    <row r="672" spans="1:23" ht="60" customHeight="1" x14ac:dyDescent="0.25">
      <c r="A672" s="382" t="s">
        <v>3392</v>
      </c>
      <c r="B672" s="382" t="s">
        <v>3366</v>
      </c>
      <c r="C672" s="408"/>
      <c r="D672" s="711" t="s">
        <v>690</v>
      </c>
      <c r="E672" s="631">
        <v>75</v>
      </c>
      <c r="F672" s="408" t="s">
        <v>604</v>
      </c>
      <c r="G672" s="401">
        <v>46168</v>
      </c>
      <c r="H672" s="532" t="s">
        <v>793</v>
      </c>
      <c r="I672" s="386" t="s">
        <v>690</v>
      </c>
      <c r="J672" s="573" t="s">
        <v>737</v>
      </c>
      <c r="K672" s="449" t="s">
        <v>614</v>
      </c>
      <c r="L672" s="405" t="s">
        <v>690</v>
      </c>
      <c r="M672" s="405" t="s">
        <v>690</v>
      </c>
      <c r="N672" s="405" t="s">
        <v>690</v>
      </c>
      <c r="O672" s="405" t="s">
        <v>690</v>
      </c>
      <c r="P672" s="405"/>
      <c r="Q672" s="405"/>
      <c r="R672" s="405"/>
      <c r="S672" s="405"/>
      <c r="T672" s="405"/>
      <c r="U672" s="405"/>
      <c r="V672" s="405"/>
      <c r="W672" s="405"/>
    </row>
  </sheetData>
  <autoFilter ref="A1:W672" xr:uid="{7D4C0A49-8105-4188-9F3B-80DDE8D7E875}"/>
  <dataConsolidate/>
  <conditionalFormatting sqref="A650:A652 F646:F652 G652:K652 G650:I651 K650:K651 L649:L652 O72 N651 O649:XFD649 P563:W563 O663:XFD663 O665:XFD665 P664:XFD664 P661:XFD662 O668:XFD668 P666:XFD667 P650:XFD652 P669:XFD670 A661:D670 R671:XFD671 A671:K672 P672:XFD672">
    <cfRule type="expression" dxfId="2642" priority="787">
      <formula>ROW()=CELL("row")</formula>
    </cfRule>
  </conditionalFormatting>
  <conditionalFormatting sqref="A28:B28 E28:K28 N28 P28 A29:K29 O29:P29">
    <cfRule type="expression" dxfId="2641" priority="2275">
      <formula>ROW()=CELL("row")</formula>
    </cfRule>
  </conditionalFormatting>
  <conditionalFormatting sqref="A289:B289 E289:H289 J289 P289:XFD289 M415 A473:J473 L473 M578">
    <cfRule type="expression" dxfId="2640" priority="2803">
      <formula>ROW()=CELL("row")</formula>
    </cfRule>
  </conditionalFormatting>
  <conditionalFormatting sqref="A409:B410 D410:J410">
    <cfRule type="expression" dxfId="2639" priority="2403">
      <formula>ROW()=CELL("row")</formula>
    </cfRule>
  </conditionalFormatting>
  <conditionalFormatting sqref="A547:B547 M547 E547:K548 P548:R548 A548:C550">
    <cfRule type="expression" dxfId="2638" priority="2761">
      <formula>ROW()=CELL("row")</formula>
    </cfRule>
  </conditionalFormatting>
  <conditionalFormatting sqref="A574:B574 E574:J574">
    <cfRule type="expression" dxfId="2637" priority="1585">
      <formula>ROW()=CELL("row")</formula>
    </cfRule>
  </conditionalFormatting>
  <conditionalFormatting sqref="A49:C49 E49:J49 P49:Q49">
    <cfRule type="expression" dxfId="2636" priority="2751">
      <formula>ROW()=CELL("row")</formula>
    </cfRule>
  </conditionalFormatting>
  <conditionalFormatting sqref="A210:C210 E210:H210 J210">
    <cfRule type="expression" dxfId="2635" priority="3044">
      <formula>ROW()=CELL("row")</formula>
    </cfRule>
  </conditionalFormatting>
  <conditionalFormatting sqref="A313:C313 E313:F313 H313:K313 N333:N335 M386">
    <cfRule type="expression" dxfId="2634" priority="2659">
      <formula>ROW()=CELL("row")</formula>
    </cfRule>
  </conditionalFormatting>
  <conditionalFormatting sqref="A321:C321 A350:J352 A353:C353 E353:H353 J353 A354:K354 A355:J355 A356:H356 J356 A362:C362 E362:H362 J362 A363:J364 A483:J483 A484:C484 E484:H484 J484 A485:J485 A487:J489 E490:H490 J490 A490:C491 E491:J491 A492:J492">
    <cfRule type="expression" dxfId="2633" priority="3064">
      <formula>ROW()=CELL("row")</formula>
    </cfRule>
  </conditionalFormatting>
  <conditionalFormatting sqref="A519:C519 E519:F519 H519:K519">
    <cfRule type="expression" dxfId="2632" priority="2861">
      <formula>ROW()=CELL("row")</formula>
    </cfRule>
  </conditionalFormatting>
  <conditionalFormatting sqref="A542:C542 E542:K542 P542:Q542">
    <cfRule type="expression" dxfId="2631" priority="1819">
      <formula>ROW()=CELL("row")</formula>
    </cfRule>
  </conditionalFormatting>
  <conditionalFormatting sqref="A563:C563 E563:J563">
    <cfRule type="expression" dxfId="2630" priority="815">
      <formula>ROW()=CELL("row")</formula>
    </cfRule>
  </conditionalFormatting>
  <conditionalFormatting sqref="A575:C575 E575:K575 M575 A576:K577 A578:C578 E578:J578 A579:H579 J579:K579">
    <cfRule type="expression" dxfId="2629" priority="2860">
      <formula>ROW()=CELL("row")</formula>
    </cfRule>
  </conditionalFormatting>
  <conditionalFormatting sqref="A597:C597 E597:J597 A598:J600 O600:R600 P598:R599">
    <cfRule type="expression" dxfId="2628" priority="2108">
      <formula>ROW()=CELL("row")</formula>
    </cfRule>
  </conditionalFormatting>
  <conditionalFormatting sqref="A641:C641 E641">
    <cfRule type="expression" dxfId="2627" priority="862">
      <formula>ROW()=CELL("row")</formula>
    </cfRule>
  </conditionalFormatting>
  <conditionalFormatting sqref="A642:C642 E642">
    <cfRule type="expression" dxfId="2626" priority="865">
      <formula>ROW()=CELL("row")</formula>
    </cfRule>
  </conditionalFormatting>
  <conditionalFormatting sqref="A648:C648 E648">
    <cfRule type="expression" dxfId="2625" priority="793">
      <formula>ROW()=CELL("row")</formula>
    </cfRule>
  </conditionalFormatting>
  <conditionalFormatting sqref="A562:D562">
    <cfRule type="expression" dxfId="2624" priority="1587">
      <formula>ROW()=CELL("row")</formula>
    </cfRule>
  </conditionalFormatting>
  <conditionalFormatting sqref="A40:E40">
    <cfRule type="expression" dxfId="2623" priority="852">
      <formula>ROW()=CELL("row")</formula>
    </cfRule>
  </conditionalFormatting>
  <conditionalFormatting sqref="A108:E108">
    <cfRule type="expression" dxfId="2622" priority="834">
      <formula>ROW()=CELL("row")</formula>
    </cfRule>
  </conditionalFormatting>
  <conditionalFormatting sqref="A315:E315">
    <cfRule type="expression" dxfId="2621" priority="849">
      <formula>ROW()=CELL("row")</formula>
    </cfRule>
  </conditionalFormatting>
  <conditionalFormatting sqref="A444:E444">
    <cfRule type="expression" dxfId="2620" priority="838">
      <formula>ROW()=CELL("row")</formula>
    </cfRule>
  </conditionalFormatting>
  <conditionalFormatting sqref="A486:E486">
    <cfRule type="expression" dxfId="2619" priority="844">
      <formula>ROW()=CELL("row")</formula>
    </cfRule>
  </conditionalFormatting>
  <conditionalFormatting sqref="A498:E498">
    <cfRule type="expression" dxfId="2618" priority="841">
      <formula>ROW()=CELL("row")</formula>
    </cfRule>
  </conditionalFormatting>
  <conditionalFormatting sqref="A629:E631 A633:E640 A632:C632 E632">
    <cfRule type="expression" dxfId="2617" priority="867">
      <formula>ROW()=CELL("row")</formula>
    </cfRule>
  </conditionalFormatting>
  <conditionalFormatting sqref="A643:E643">
    <cfRule type="expression" dxfId="2616" priority="859">
      <formula>ROW()=CELL("row")</formula>
    </cfRule>
  </conditionalFormatting>
  <conditionalFormatting sqref="A644:E644">
    <cfRule type="expression" dxfId="2615" priority="856">
      <formula>ROW()=CELL("row")</formula>
    </cfRule>
  </conditionalFormatting>
  <conditionalFormatting sqref="A645:E645">
    <cfRule type="expression" dxfId="2614" priority="826">
      <formula>ROW()=CELL("row")</formula>
    </cfRule>
  </conditionalFormatting>
  <conditionalFormatting sqref="A646:E646">
    <cfRule type="expression" dxfId="2613" priority="829">
      <formula>ROW()=CELL("row")</formula>
    </cfRule>
  </conditionalFormatting>
  <conditionalFormatting sqref="A647:E647">
    <cfRule type="expression" dxfId="2612" priority="795">
      <formula>ROW()=CELL("row")</formula>
    </cfRule>
  </conditionalFormatting>
  <conditionalFormatting sqref="A649:E649">
    <cfRule type="expression" dxfId="2611" priority="791">
      <formula>ROW()=CELL("row")</formula>
    </cfRule>
  </conditionalFormatting>
  <conditionalFormatting sqref="A85:F85 H85:K85">
    <cfRule type="expression" dxfId="2610" priority="823">
      <formula>ROW()=CELL("row")</formula>
    </cfRule>
  </conditionalFormatting>
  <conditionalFormatting sqref="A223:F223 H223:L223 A256:K256 A263:J264 O264:W264 A274:K274 A275:J276 L276 A277:K277 A280:C280 E280:H280 J280 A282:J282">
    <cfRule type="expression" dxfId="2609" priority="3094">
      <formula>ROW()=CELL("row")</formula>
    </cfRule>
  </conditionalFormatting>
  <conditionalFormatting sqref="A616:F616 H616:K616">
    <cfRule type="expression" dxfId="2608" priority="1036">
      <formula>ROW()=CELL("row")</formula>
    </cfRule>
  </conditionalFormatting>
  <conditionalFormatting sqref="A414:G414 I414:L414 A415:K415">
    <cfRule type="expression" dxfId="2607" priority="2628">
      <formula>ROW()=CELL("row")</formula>
    </cfRule>
  </conditionalFormatting>
  <conditionalFormatting sqref="A568:G568 I568:J568">
    <cfRule type="expression" dxfId="2606" priority="1861">
      <formula>ROW()=CELL("row")</formula>
    </cfRule>
  </conditionalFormatting>
  <conditionalFormatting sqref="A587:H587">
    <cfRule type="expression" dxfId="2605" priority="2612">
      <formula>ROW()=CELL("row")</formula>
    </cfRule>
  </conditionalFormatting>
  <conditionalFormatting sqref="A247:I247 A248:C248 E248:J248">
    <cfRule type="expression" dxfId="2604" priority="2694">
      <formula>ROW()=CELL("row")</formula>
    </cfRule>
  </conditionalFormatting>
  <conditionalFormatting sqref="A57:J58">
    <cfRule type="expression" dxfId="2603" priority="2615">
      <formula>ROW()=CELL("row")</formula>
    </cfRule>
  </conditionalFormatting>
  <conditionalFormatting sqref="A82:J82">
    <cfRule type="expression" dxfId="2602" priority="3039">
      <formula>ROW()=CELL("row")</formula>
    </cfRule>
  </conditionalFormatting>
  <conditionalFormatting sqref="A128:J133">
    <cfRule type="expression" dxfId="2601" priority="2626">
      <formula>ROW()=CELL("row")</formula>
    </cfRule>
  </conditionalFormatting>
  <conditionalFormatting sqref="A141:J141">
    <cfRule type="expression" dxfId="2600" priority="2284">
      <formula>ROW()=CELL("row")</formula>
    </cfRule>
  </conditionalFormatting>
  <conditionalFormatting sqref="A152:J152 A153:H153 A154:C154 E154:K154">
    <cfRule type="expression" dxfId="2599" priority="3077">
      <formula>ROW()=CELL("row")</formula>
    </cfRule>
  </conditionalFormatting>
  <conditionalFormatting sqref="A165:J165">
    <cfRule type="expression" dxfId="2598" priority="2771">
      <formula>ROW()=CELL("row")</formula>
    </cfRule>
  </conditionalFormatting>
  <conditionalFormatting sqref="A176:J179 A180:I180">
    <cfRule type="expression" dxfId="2597" priority="2775">
      <formula>ROW()=CELL("row")</formula>
    </cfRule>
  </conditionalFormatting>
  <conditionalFormatting sqref="A190:J190 A191:I191 K191">
    <cfRule type="expression" dxfId="2596" priority="2884">
      <formula>ROW()=CELL("row")</formula>
    </cfRule>
  </conditionalFormatting>
  <conditionalFormatting sqref="A213:J213 M213:N213">
    <cfRule type="expression" dxfId="2595" priority="2425">
      <formula>ROW()=CELL("row")</formula>
    </cfRule>
  </conditionalFormatting>
  <conditionalFormatting sqref="A281:J281">
    <cfRule type="expression" dxfId="2594" priority="870">
      <formula>ROW()=CELL("row")</formula>
    </cfRule>
  </conditionalFormatting>
  <conditionalFormatting sqref="A325:J326">
    <cfRule type="expression" dxfId="2593" priority="1853">
      <formula>ROW()=CELL("row")</formula>
    </cfRule>
  </conditionalFormatting>
  <conditionalFormatting sqref="A329:J330 A334:J334 A333:B333 E333:J333 A332:J332 A331:C331 E331:J331 A335:C335 E335:J335">
    <cfRule type="expression" dxfId="2592" priority="1852">
      <formula>ROW()=CELL("row")</formula>
    </cfRule>
  </conditionalFormatting>
  <conditionalFormatting sqref="A343:J343 A344:C344 E344:J344 M344 P344:XFD344">
    <cfRule type="expression" dxfId="2591" priority="3052">
      <formula>ROW()=CELL("row")</formula>
    </cfRule>
  </conditionalFormatting>
  <conditionalFormatting sqref="A417:J419 A420:B420 E420:J420 N420 A421:J426 A427:C427 E427:J427 P420:Q420">
    <cfRule type="expression" dxfId="2590" priority="2127">
      <formula>ROW()=CELL("row")</formula>
    </cfRule>
  </conditionalFormatting>
  <conditionalFormatting sqref="A446:J447">
    <cfRule type="expression" dxfId="2589" priority="3027">
      <formula>ROW()=CELL("row")</formula>
    </cfRule>
  </conditionalFormatting>
  <conditionalFormatting sqref="A508:J509">
    <cfRule type="expression" dxfId="2588" priority="3033">
      <formula>ROW()=CELL("row")</formula>
    </cfRule>
  </conditionalFormatting>
  <conditionalFormatting sqref="A528:J528">
    <cfRule type="expression" dxfId="2587" priority="2282">
      <formula>ROW()=CELL("row")</formula>
    </cfRule>
  </conditionalFormatting>
  <conditionalFormatting sqref="A555:J557">
    <cfRule type="expression" dxfId="2586" priority="2280">
      <formula>ROW()=CELL("row")</formula>
    </cfRule>
  </conditionalFormatting>
  <conditionalFormatting sqref="A569:J569">
    <cfRule type="expression" dxfId="2585" priority="3102">
      <formula>ROW()=CELL("row")</formula>
    </cfRule>
  </conditionalFormatting>
  <conditionalFormatting sqref="A605:J605 O605:Q605">
    <cfRule type="expression" dxfId="2584" priority="1869">
      <formula>ROW()=CELL("row")</formula>
    </cfRule>
  </conditionalFormatting>
  <conditionalFormatting sqref="A606:J606 L606 P606:Q606">
    <cfRule type="expression" dxfId="2583" priority="1583">
      <formula>ROW()=CELL("row")</formula>
    </cfRule>
  </conditionalFormatting>
  <conditionalFormatting sqref="A609:J609 V611:XFD611 V609:XFD609 A610:I610 A613:I613 A614 G614:I614 C614:E614 K613:K614 V613:XFD614 V616:XFD616 A623:E623 G623:K623 X620:XFD620 A618:K622 X622:XFD622 X624:XFD630 A617:C617 E617:H617 J617:K617 M621:XFD621 L618:L621 L623:L631 L635:M635 M636 K610:M610 L637:L644 X653:XFD656 M614 O657:XFD657 L633:L634 N641 L647 P647:XFD648 N619 A608:L608 P608:R608 M629 L616:M616 P617:XFD617 O610:W610 O614:T614 M618:XFD618 O645:XFD645 X658:XFD660 A673:XFD1048576 L609:N609 P616:T616 O637:W637 A607:R607 N620:O621 A611:O611 A615:XFD615 M623:XFD623 L646:XFD646 A612:W612 P629:W636 O639:W639 P638:W638 P640:W640 P641:XFD644 P619:XFD619 P609:S609">
    <cfRule type="expression" dxfId="2582" priority="1588">
      <formula>ROW()=CELL("row")</formula>
    </cfRule>
  </conditionalFormatting>
  <conditionalFormatting sqref="A624:J624">
    <cfRule type="expression" dxfId="2581" priority="878">
      <formula>ROW()=CELL("row")</formula>
    </cfRule>
  </conditionalFormatting>
  <conditionalFormatting sqref="A3:K6">
    <cfRule type="expression" dxfId="2580" priority="2857">
      <formula>ROW()=CELL("row")</formula>
    </cfRule>
  </conditionalFormatting>
  <conditionalFormatting sqref="A10:K10">
    <cfRule type="expression" dxfId="2579" priority="2681">
      <formula>ROW()=CELL("row")</formula>
    </cfRule>
  </conditionalFormatting>
  <conditionalFormatting sqref="A13:K19">
    <cfRule type="expression" dxfId="2578" priority="2483">
      <formula>ROW()=CELL("row")</formula>
    </cfRule>
  </conditionalFormatting>
  <conditionalFormatting sqref="A21:K22 A23:B23 E23:K23 M23">
    <cfRule type="expression" dxfId="2577" priority="2596">
      <formula>ROW()=CELL("row")</formula>
    </cfRule>
  </conditionalFormatting>
  <conditionalFormatting sqref="A26:K27">
    <cfRule type="expression" dxfId="2576" priority="2558">
      <formula>ROW()=CELL("row")</formula>
    </cfRule>
  </conditionalFormatting>
  <conditionalFormatting sqref="A50:K52 N51">
    <cfRule type="expression" dxfId="2575" priority="2105">
      <formula>ROW()=CELL("row")</formula>
    </cfRule>
  </conditionalFormatting>
  <conditionalFormatting sqref="A62:K67">
    <cfRule type="expression" dxfId="2574" priority="2573">
      <formula>ROW()=CELL("row")</formula>
    </cfRule>
  </conditionalFormatting>
  <conditionalFormatting sqref="A69:K71 A72:C72 E72:H72 A73:J74 E79:J79 A80:K80 A81:C81 E81:K81 A83:F83 H83:K83 A84:J84 A91:K92 A185:K189 A290:H290 J290:K290 A294:E294 G294:K294">
    <cfRule type="expression" dxfId="2573" priority="3122">
      <formula>ROW()=CELL("row")</formula>
    </cfRule>
  </conditionalFormatting>
  <conditionalFormatting sqref="A75:K77 V76:XFD76 A107:C107 E107:H107 J107:K107">
    <cfRule type="expression" dxfId="2572" priority="2904">
      <formula>ROW()=CELL("row")</formula>
    </cfRule>
  </conditionalFormatting>
  <conditionalFormatting sqref="A89:K89 A90:L90 M106:M107">
    <cfRule type="expression" dxfId="2571" priority="2890">
      <formula>ROW()=CELL("row")</formula>
    </cfRule>
  </conditionalFormatting>
  <conditionalFormatting sqref="A115:K116">
    <cfRule type="expression" dxfId="2570" priority="2085">
      <formula>ROW()=CELL("row")</formula>
    </cfRule>
  </conditionalFormatting>
  <conditionalFormatting sqref="A127:K127 L128 A142:K145 A160:C160 E160:J160 M496 V496:XFD496 O497 P508 U558:XFD558 X559:XFD559 U560:XFD560 R561:S561 V561:XFD562 T562 X563:XFD564 V565:XFD565 R566:S566 U566:XFD566 A566:J567 T567:T568 V567:XFD568 U569:XFD569 V570:XFD572 U573:XFD573 R574:XFD574 U575:XFD576">
    <cfRule type="expression" dxfId="2569" priority="2903">
      <formula>ROW()=CELL("row")</formula>
    </cfRule>
  </conditionalFormatting>
  <conditionalFormatting sqref="A150:K151 P341:P343">
    <cfRule type="expression" dxfId="2568" priority="2283">
      <formula>ROW()=CELL("row")</formula>
    </cfRule>
  </conditionalFormatting>
  <conditionalFormatting sqref="A161:K161 A162:J163">
    <cfRule type="expression" dxfId="2567" priority="2811">
      <formula>ROW()=CELL("row")</formula>
    </cfRule>
  </conditionalFormatting>
  <conditionalFormatting sqref="A181:K181 A182:I182">
    <cfRule type="expression" dxfId="2566" priority="2943">
      <formula>ROW()=CELL("row")</formula>
    </cfRule>
  </conditionalFormatting>
  <conditionalFormatting sqref="A205:K205 M206 A298:B298 E298:J298 A299:J300 X631:XFD640">
    <cfRule type="expression" dxfId="2565" priority="2607">
      <formula>ROW()=CELL("row")</formula>
    </cfRule>
  </conditionalFormatting>
  <conditionalFormatting sqref="A214:K215 M215">
    <cfRule type="expression" dxfId="2564" priority="2876">
      <formula>ROW()=CELL("row")</formula>
    </cfRule>
  </conditionalFormatting>
  <conditionalFormatting sqref="A272:K272 A305:J305 A306:K307 A367:J368">
    <cfRule type="expression" dxfId="2563" priority="3036">
      <formula>ROW()=CELL("row")</formula>
    </cfRule>
  </conditionalFormatting>
  <conditionalFormatting sqref="A287:K288">
    <cfRule type="expression" dxfId="2562" priority="2572">
      <formula>ROW()=CELL("row")</formula>
    </cfRule>
  </conditionalFormatting>
  <conditionalFormatting sqref="A291:K293 M293">
    <cfRule type="expression" dxfId="2561" priority="2812">
      <formula>ROW()=CELL("row")</formula>
    </cfRule>
  </conditionalFormatting>
  <conditionalFormatting sqref="A297:K297">
    <cfRule type="expression" dxfId="2560" priority="2608">
      <formula>ROW()=CELL("row")</formula>
    </cfRule>
  </conditionalFormatting>
  <conditionalFormatting sqref="A301:K304 V479:XFD480">
    <cfRule type="expression" dxfId="2559" priority="2285">
      <formula>ROW()=CELL("row")</formula>
    </cfRule>
  </conditionalFormatting>
  <conditionalFormatting sqref="A311:K311 O315:W315 M317:M318">
    <cfRule type="expression" dxfId="2558" priority="2940">
      <formula>ROW()=CELL("row")</formula>
    </cfRule>
  </conditionalFormatting>
  <conditionalFormatting sqref="A319:K320 M320">
    <cfRule type="expression" dxfId="2557" priority="2616">
      <formula>ROW()=CELL("row")</formula>
    </cfRule>
  </conditionalFormatting>
  <conditionalFormatting sqref="A336:K338 P338:Q338 K373:L373 A373:B374 E373:F374 H373:I374 A379:B379 E379:I379 K379 A380:J380 A391:B391 D391:I391 K391 A392:I392 L392:L395 P392:XFD395 I393:K393 A393:H395 I394:I395 K394:K396 A396:C396 E396:H396 A397:K397 A398:I398 K398 A399:J399 A400:K400 A401:C401 E401:J401 A402:J405">
    <cfRule type="expression" dxfId="2556" priority="3074">
      <formula>ROW()=CELL("row")</formula>
    </cfRule>
  </conditionalFormatting>
  <conditionalFormatting sqref="A357:K357">
    <cfRule type="expression" dxfId="2555" priority="1836">
      <formula>ROW()=CELL("row")</formula>
    </cfRule>
  </conditionalFormatting>
  <conditionalFormatting sqref="A375:K375 M377 L479 M529 E549:H549 J549 M549:T549">
    <cfRule type="expression" dxfId="2554" priority="2823">
      <formula>ROW()=CELL("row")</formula>
    </cfRule>
  </conditionalFormatting>
  <conditionalFormatting sqref="A481:K481">
    <cfRule type="expression" dxfId="2553" priority="2446">
      <formula>ROW()=CELL("row")</formula>
    </cfRule>
  </conditionalFormatting>
  <conditionalFormatting sqref="A533:K534">
    <cfRule type="expression" dxfId="2552" priority="2281">
      <formula>ROW()=CELL("row")</formula>
    </cfRule>
  </conditionalFormatting>
  <conditionalFormatting sqref="A570:K571 M571:M572">
    <cfRule type="expression" dxfId="2551" priority="2742">
      <formula>ROW()=CELL("row")</formula>
    </cfRule>
  </conditionalFormatting>
  <conditionalFormatting sqref="A596:K596 M596:R597">
    <cfRule type="expression" dxfId="2550" priority="2126">
      <formula>ROW()=CELL("row")</formula>
    </cfRule>
  </conditionalFormatting>
  <conditionalFormatting sqref="A601:K601">
    <cfRule type="expression" dxfId="2549" priority="2088">
      <formula>ROW()=CELL("row")</formula>
    </cfRule>
  </conditionalFormatting>
  <conditionalFormatting sqref="A626:K626">
    <cfRule type="expression" dxfId="2548" priority="871">
      <formula>ROW()=CELL("row")</formula>
    </cfRule>
  </conditionalFormatting>
  <conditionalFormatting sqref="A20:L20">
    <cfRule type="expression" dxfId="2547" priority="2889">
      <formula>ROW()=CELL("row")</formula>
    </cfRule>
  </conditionalFormatting>
  <conditionalFormatting sqref="A527:L527 L531 E532:L532 L528 A529:K530 A531:C531 E531:J531 A532:B532">
    <cfRule type="expression" dxfId="2546" priority="3063">
      <formula>ROW()=CELL("row")</formula>
    </cfRule>
  </conditionalFormatting>
  <conditionalFormatting sqref="B614">
    <cfRule type="expression" dxfId="2545" priority="1070">
      <formula>ROW()=CELL("row")</formula>
    </cfRule>
  </conditionalFormatting>
  <conditionalFormatting sqref="B652:C652 E652">
    <cfRule type="expression" dxfId="2544" priority="783">
      <formula>ROW()=CELL("row")</formula>
    </cfRule>
  </conditionalFormatting>
  <conditionalFormatting sqref="C2">
    <cfRule type="expression" dxfId="2543" priority="798">
      <formula>ROW()=CELL("row")</formula>
    </cfRule>
  </conditionalFormatting>
  <conditionalFormatting sqref="C119">
    <cfRule type="expression" dxfId="2542" priority="808">
      <formula>ROW()=CELL("row")</formula>
    </cfRule>
  </conditionalFormatting>
  <conditionalFormatting sqref="C234">
    <cfRule type="expression" dxfId="2541" priority="910">
      <formula>ROW()=CELL("row")</formula>
    </cfRule>
  </conditionalFormatting>
  <conditionalFormatting sqref="C289">
    <cfRule type="expression" dxfId="2540" priority="813">
      <formula>ROW()=CELL("row")</formula>
    </cfRule>
  </conditionalFormatting>
  <conditionalFormatting sqref="C391">
    <cfRule type="expression" dxfId="2539" priority="645">
      <formula>ROW()=CELL("row")</formula>
    </cfRule>
  </conditionalFormatting>
  <conditionalFormatting sqref="C410">
    <cfRule type="expression" dxfId="2538" priority="324">
      <formula>ROW()=CELL("row")</formula>
    </cfRule>
  </conditionalFormatting>
  <conditionalFormatting sqref="C430">
    <cfRule type="expression" dxfId="2537" priority="900">
      <formula>ROW()=CELL("row")</formula>
    </cfRule>
  </conditionalFormatting>
  <conditionalFormatting sqref="C590">
    <cfRule type="expression" dxfId="2536" priority="786">
      <formula>ROW()=CELL("row")</formula>
    </cfRule>
  </conditionalFormatting>
  <conditionalFormatting sqref="C650">
    <cfRule type="expression" dxfId="2535" priority="652">
      <formula>ROW()=CELL("row")</formula>
    </cfRule>
  </conditionalFormatting>
  <conditionalFormatting sqref="C651">
    <cfRule type="expression" dxfId="2534" priority="651">
      <formula>ROW()=CELL("row")</formula>
    </cfRule>
  </conditionalFormatting>
  <conditionalFormatting sqref="C9:D9">
    <cfRule type="expression" dxfId="2533" priority="917">
      <formula>ROW()=CELL("row")</formula>
    </cfRule>
  </conditionalFormatting>
  <conditionalFormatting sqref="C23:D23">
    <cfRule type="expression" dxfId="2532" priority="916">
      <formula>ROW()=CELL("row")</formula>
    </cfRule>
  </conditionalFormatting>
  <conditionalFormatting sqref="C28:D28">
    <cfRule type="expression" dxfId="2531" priority="915">
      <formula>ROW()=CELL("row")</formula>
    </cfRule>
  </conditionalFormatting>
  <conditionalFormatting sqref="C55:D55">
    <cfRule type="expression" dxfId="2530" priority="872">
      <formula>ROW()=CELL("row")</formula>
    </cfRule>
  </conditionalFormatting>
  <conditionalFormatting sqref="C88:D88">
    <cfRule type="expression" dxfId="2529" priority="913">
      <formula>ROW()=CELL("row")</formula>
    </cfRule>
  </conditionalFormatting>
  <conditionalFormatting sqref="C111:D111">
    <cfRule type="expression" dxfId="2528" priority="912">
      <formula>ROW()=CELL("row")</formula>
    </cfRule>
  </conditionalFormatting>
  <conditionalFormatting sqref="C114:D114">
    <cfRule type="expression" dxfId="2527" priority="975">
      <formula>ROW()=CELL("row")</formula>
    </cfRule>
  </conditionalFormatting>
  <conditionalFormatting sqref="C169:D169">
    <cfRule type="expression" dxfId="2526" priority="911">
      <formula>ROW()=CELL("row")</formula>
    </cfRule>
  </conditionalFormatting>
  <conditionalFormatting sqref="C244:D244">
    <cfRule type="expression" dxfId="2525" priority="873">
      <formula>ROW()=CELL("row")</formula>
    </cfRule>
  </conditionalFormatting>
  <conditionalFormatting sqref="C298:D298">
    <cfRule type="expression" dxfId="2524" priority="914">
      <formula>ROW()=CELL("row")</formula>
    </cfRule>
  </conditionalFormatting>
  <conditionalFormatting sqref="C312:D312">
    <cfRule type="expression" dxfId="2523" priority="909">
      <formula>ROW()=CELL("row")</formula>
    </cfRule>
  </conditionalFormatting>
  <conditionalFormatting sqref="C314:D314">
    <cfRule type="expression" dxfId="2522" priority="908">
      <formula>ROW()=CELL("row")</formula>
    </cfRule>
  </conditionalFormatting>
  <conditionalFormatting sqref="C324:D324">
    <cfRule type="expression" dxfId="2521" priority="907">
      <formula>ROW()=CELL("row")</formula>
    </cfRule>
  </conditionalFormatting>
  <conditionalFormatting sqref="C333:D333">
    <cfRule type="expression" dxfId="2520" priority="894">
      <formula>ROW()=CELL("row")</formula>
    </cfRule>
  </conditionalFormatting>
  <conditionalFormatting sqref="C379:D379 C373:C374 C382:D385">
    <cfRule type="expression" dxfId="2519" priority="874">
      <formula>ROW()=CELL("row")</formula>
    </cfRule>
  </conditionalFormatting>
  <conditionalFormatting sqref="C386:D386">
    <cfRule type="expression" dxfId="2518" priority="904">
      <formula>ROW()=CELL("row")</formula>
    </cfRule>
  </conditionalFormatting>
  <conditionalFormatting sqref="C388:D388">
    <cfRule type="expression" dxfId="2517" priority="903">
      <formula>ROW()=CELL("row")</formula>
    </cfRule>
  </conditionalFormatting>
  <conditionalFormatting sqref="C409:D409">
    <cfRule type="expression" dxfId="2516" priority="902">
      <formula>ROW()=CELL("row")</formula>
    </cfRule>
  </conditionalFormatting>
  <conditionalFormatting sqref="C420:D420">
    <cfRule type="expression" dxfId="2515" priority="901">
      <formula>ROW()=CELL("row")</formula>
    </cfRule>
  </conditionalFormatting>
  <conditionalFormatting sqref="C513:D513">
    <cfRule type="expression" dxfId="2514" priority="899">
      <formula>ROW()=CELL("row")</formula>
    </cfRule>
  </conditionalFormatting>
  <conditionalFormatting sqref="C532:D532">
    <cfRule type="expression" dxfId="2513" priority="898">
      <formula>ROW()=CELL("row")</formula>
    </cfRule>
  </conditionalFormatting>
  <conditionalFormatting sqref="C547:D547">
    <cfRule type="expression" dxfId="2512" priority="897">
      <formula>ROW()=CELL("row")</formula>
    </cfRule>
  </conditionalFormatting>
  <conditionalFormatting sqref="C561:D561">
    <cfRule type="expression" dxfId="2511" priority="896">
      <formula>ROW()=CELL("row")</formula>
    </cfRule>
  </conditionalFormatting>
  <conditionalFormatting sqref="C574:D574">
    <cfRule type="expression" dxfId="2510" priority="895">
      <formula>ROW()=CELL("row")</formula>
    </cfRule>
  </conditionalFormatting>
  <conditionalFormatting sqref="D41">
    <cfRule type="expression" dxfId="2509" priority="779">
      <formula>ROW()=CELL("row")</formula>
    </cfRule>
  </conditionalFormatting>
  <conditionalFormatting sqref="D49">
    <cfRule type="expression" dxfId="2508" priority="780">
      <formula>ROW()=CELL("row")</formula>
    </cfRule>
  </conditionalFormatting>
  <conditionalFormatting sqref="D107">
    <cfRule type="expression" dxfId="2507" priority="707">
      <formula>ROW()=CELL("row")</formula>
    </cfRule>
  </conditionalFormatting>
  <conditionalFormatting sqref="D134">
    <cfRule type="expression" dxfId="2506" priority="775">
      <formula>ROW()=CELL("row")</formula>
    </cfRule>
  </conditionalFormatting>
  <conditionalFormatting sqref="D160">
    <cfRule type="expression" dxfId="2505" priority="781">
      <formula>ROW()=CELL("row")</formula>
    </cfRule>
  </conditionalFormatting>
  <conditionalFormatting sqref="D358">
    <cfRule type="expression" dxfId="2504" priority="776">
      <formula>ROW()=CELL("row")</formula>
    </cfRule>
  </conditionalFormatting>
  <conditionalFormatting sqref="D448:D450">
    <cfRule type="expression" dxfId="2503" priority="772">
      <formula>ROW()=CELL("row")</formula>
    </cfRule>
  </conditionalFormatting>
  <conditionalFormatting sqref="D542">
    <cfRule type="expression" dxfId="2502" priority="763">
      <formula>ROW()=CELL("row")</formula>
    </cfRule>
  </conditionalFormatting>
  <conditionalFormatting sqref="D545">
    <cfRule type="expression" dxfId="2501" priority="764">
      <formula>ROW()=CELL("row")</formula>
    </cfRule>
  </conditionalFormatting>
  <conditionalFormatting sqref="D548">
    <cfRule type="expression" dxfId="2500" priority="765">
      <formula>ROW()=CELL("row")</formula>
    </cfRule>
  </conditionalFormatting>
  <conditionalFormatting sqref="D550">
    <cfRule type="expression" dxfId="2499" priority="766">
      <formula>ROW()=CELL("row")</formula>
    </cfRule>
  </conditionalFormatting>
  <conditionalFormatting sqref="D552">
    <cfRule type="expression" dxfId="2498" priority="767">
      <formula>ROW()=CELL("row")</formula>
    </cfRule>
  </conditionalFormatting>
  <conditionalFormatting sqref="D585 D578 D575 D540 D531 D494 D479 D463 D460 D427 D401 D344 D335 D331 D328 D271 D199 D154 D123 D119 D37 D2">
    <cfRule type="expression" dxfId="2497" priority="773">
      <formula>ROW()=CELL("row")</formula>
    </cfRule>
  </conditionalFormatting>
  <conditionalFormatting sqref="D641:D642 D632 D617 D597 D554 D549 D522 D484 D482 D438 D430 D413 D396 D362 D353 D339 D280 D269 D250:D251 D248 D210 D207 D170 D81 D72 D11 D78:D79 D234:D235 D286 D289 D490:D491 D500:D501 D563:D564">
    <cfRule type="expression" dxfId="2496" priority="774">
      <formula>ROW()=CELL("row")</formula>
    </cfRule>
  </conditionalFormatting>
  <conditionalFormatting sqref="D650:D651">
    <cfRule type="expression" dxfId="2495" priority="778">
      <formula>ROW()=CELL("row")</formula>
    </cfRule>
  </conditionalFormatting>
  <conditionalFormatting sqref="D652 D648 D519 D475 D313 D316 D321 D373:D374">
    <cfRule type="expression" dxfId="2494" priority="733">
      <formula>ROW()=CELL("row")</formula>
    </cfRule>
  </conditionalFormatting>
  <conditionalFormatting sqref="E650:E651 B650:B651">
    <cfRule type="expression" dxfId="2493" priority="789">
      <formula>ROW()=CELL("row")</formula>
    </cfRule>
  </conditionalFormatting>
  <conditionalFormatting sqref="E479:L479 A359:J359 A360:I360 A361:K361 A369:K372 A479:C479 A480:J480">
    <cfRule type="expression" dxfId="2492" priority="3086">
      <formula>ROW()=CELL("row")</formula>
    </cfRule>
  </conditionalFormatting>
  <conditionalFormatting sqref="E409:P409 A411:L412 A436:K437">
    <cfRule type="expression" dxfId="2491" priority="2944">
      <formula>ROW()=CELL("row")</formula>
    </cfRule>
  </conditionalFormatting>
  <conditionalFormatting sqref="F40">
    <cfRule type="expression" dxfId="2490" priority="851">
      <formula>ROW()=CELL("row")</formula>
    </cfRule>
  </conditionalFormatting>
  <conditionalFormatting sqref="F108">
    <cfRule type="expression" dxfId="2489" priority="833">
      <formula>ROW()=CELL("row")</formula>
    </cfRule>
  </conditionalFormatting>
  <conditionalFormatting sqref="F294">
    <cfRule type="expression" dxfId="2488" priority="922">
      <formula>ROW()=CELL("row")</formula>
    </cfRule>
  </conditionalFormatting>
  <conditionalFormatting sqref="F315">
    <cfRule type="expression" dxfId="2487" priority="848">
      <formula>ROW()=CELL("row")</formula>
    </cfRule>
  </conditionalFormatting>
  <conditionalFormatting sqref="F444">
    <cfRule type="expression" dxfId="2486" priority="837">
      <formula>ROW()=CELL("row")</formula>
    </cfRule>
  </conditionalFormatting>
  <conditionalFormatting sqref="F486">
    <cfRule type="expression" dxfId="2485" priority="843">
      <formula>ROW()=CELL("row")</formula>
    </cfRule>
  </conditionalFormatting>
  <conditionalFormatting sqref="F498">
    <cfRule type="expression" dxfId="2484" priority="840">
      <formula>ROW()=CELL("row")</formula>
    </cfRule>
  </conditionalFormatting>
  <conditionalFormatting sqref="F614">
    <cfRule type="expression" dxfId="2483" priority="1071">
      <formula>ROW()=CELL("row")</formula>
    </cfRule>
  </conditionalFormatting>
  <conditionalFormatting sqref="F623">
    <cfRule type="expression" dxfId="2482" priority="932">
      <formula>ROW()=CELL("row")</formula>
    </cfRule>
  </conditionalFormatting>
  <conditionalFormatting sqref="F625 F627:F628">
    <cfRule type="expression" dxfId="2481" priority="883">
      <formula>ROW()=CELL("row")</formula>
    </cfRule>
  </conditionalFormatting>
  <conditionalFormatting sqref="F629:F640">
    <cfRule type="expression" dxfId="2480" priority="866">
      <formula>ROW()=CELL("row")</formula>
    </cfRule>
  </conditionalFormatting>
  <conditionalFormatting sqref="F641">
    <cfRule type="expression" dxfId="2479" priority="861">
      <formula>ROW()=CELL("row")</formula>
    </cfRule>
  </conditionalFormatting>
  <conditionalFormatting sqref="F642">
    <cfRule type="expression" dxfId="2478" priority="864">
      <formula>ROW()=CELL("row")</formula>
    </cfRule>
  </conditionalFormatting>
  <conditionalFormatting sqref="F643">
    <cfRule type="expression" dxfId="2477" priority="858">
      <formula>ROW()=CELL("row")</formula>
    </cfRule>
  </conditionalFormatting>
  <conditionalFormatting sqref="F644">
    <cfRule type="expression" dxfId="2476" priority="855">
      <formula>ROW()=CELL("row")</formula>
    </cfRule>
  </conditionalFormatting>
  <conditionalFormatting sqref="F645">
    <cfRule type="expression" dxfId="2475" priority="825">
      <formula>ROW()=CELL("row")</formula>
    </cfRule>
  </conditionalFormatting>
  <conditionalFormatting sqref="F661:F670 H661:H670">
    <cfRule type="expression" dxfId="2474" priority="282">
      <formula>ROW()=CELL("row")</formula>
    </cfRule>
  </conditionalFormatting>
  <conditionalFormatting sqref="G83">
    <cfRule type="expression" dxfId="2473" priority="1101">
      <formula>ROW()=CELL("row")</formula>
    </cfRule>
  </conditionalFormatting>
  <conditionalFormatting sqref="G85">
    <cfRule type="expression" dxfId="2472" priority="822">
      <formula>ROW()=CELL("row")</formula>
    </cfRule>
  </conditionalFormatting>
  <conditionalFormatting sqref="G223">
    <cfRule type="expression" dxfId="2471" priority="807">
      <formula>ROW()=CELL("row")</formula>
    </cfRule>
  </conditionalFormatting>
  <conditionalFormatting sqref="G313">
    <cfRule type="expression" dxfId="2470" priority="806">
      <formula>ROW()=CELL("row")</formula>
    </cfRule>
  </conditionalFormatting>
  <conditionalFormatting sqref="G316">
    <cfRule type="expression" dxfId="2469" priority="682">
      <formula>ROW()=CELL("row")</formula>
    </cfRule>
  </conditionalFormatting>
  <conditionalFormatting sqref="G321">
    <cfRule type="expression" dxfId="2468" priority="678">
      <formula>ROW()=CELL("row")</formula>
    </cfRule>
  </conditionalFormatting>
  <conditionalFormatting sqref="G373:G374">
    <cfRule type="expression" dxfId="2467" priority="803">
      <formula>ROW()=CELL("row")</formula>
    </cfRule>
  </conditionalFormatting>
  <conditionalFormatting sqref="G378">
    <cfRule type="expression" dxfId="2466" priority="812">
      <formula>ROW()=CELL("row")</formula>
    </cfRule>
  </conditionalFormatting>
  <conditionalFormatting sqref="G406">
    <cfRule type="expression" dxfId="2465" priority="811">
      <formula>ROW()=CELL("row")</formula>
    </cfRule>
  </conditionalFormatting>
  <conditionalFormatting sqref="G475">
    <cfRule type="expression" dxfId="2464" priority="801">
      <formula>ROW()=CELL("row")</formula>
    </cfRule>
  </conditionalFormatting>
  <conditionalFormatting sqref="G519">
    <cfRule type="expression" dxfId="2463" priority="800">
      <formula>ROW()=CELL("row")</formula>
    </cfRule>
  </conditionalFormatting>
  <conditionalFormatting sqref="G616">
    <cfRule type="expression" dxfId="2462" priority="1035">
      <formula>ROW()=CELL("row")</formula>
    </cfRule>
  </conditionalFormatting>
  <conditionalFormatting sqref="G653:G660">
    <cfRule type="expression" dxfId="2461" priority="705">
      <formula>ROW()=CELL("row")</formula>
    </cfRule>
  </conditionalFormatting>
  <conditionalFormatting sqref="G661:G670">
    <cfRule type="expression" dxfId="2460" priority="283">
      <formula>ROW()=CELL("row")</formula>
    </cfRule>
  </conditionalFormatting>
  <conditionalFormatting sqref="G641:H641 J641:K641">
    <cfRule type="expression" dxfId="2459" priority="860">
      <formula>ROW()=CELL("row")</formula>
    </cfRule>
  </conditionalFormatting>
  <conditionalFormatting sqref="G642:H642 J642:K642">
    <cfRule type="expression" dxfId="2458" priority="863">
      <formula>ROW()=CELL("row")</formula>
    </cfRule>
  </conditionalFormatting>
  <conditionalFormatting sqref="G643:I643 K643">
    <cfRule type="expression" dxfId="2457" priority="857">
      <formula>ROW()=CELL("row")</formula>
    </cfRule>
  </conditionalFormatting>
  <conditionalFormatting sqref="G649:I649 K649">
    <cfRule type="expression" dxfId="2456" priority="790">
      <formula>ROW()=CELL("row")</formula>
    </cfRule>
  </conditionalFormatting>
  <conditionalFormatting sqref="G40:K40">
    <cfRule type="expression" dxfId="2455" priority="853">
      <formula>ROW()=CELL("row")</formula>
    </cfRule>
  </conditionalFormatting>
  <conditionalFormatting sqref="G108:K108">
    <cfRule type="expression" dxfId="2454" priority="835">
      <formula>ROW()=CELL("row")</formula>
    </cfRule>
  </conditionalFormatting>
  <conditionalFormatting sqref="G315:K315">
    <cfRule type="expression" dxfId="2453" priority="850">
      <formula>ROW()=CELL("row")</formula>
    </cfRule>
  </conditionalFormatting>
  <conditionalFormatting sqref="G444:K444">
    <cfRule type="expression" dxfId="2452" priority="836">
      <formula>ROW()=CELL("row")</formula>
    </cfRule>
  </conditionalFormatting>
  <conditionalFormatting sqref="G486:K486">
    <cfRule type="expression" dxfId="2451" priority="842">
      <formula>ROW()=CELL("row")</formula>
    </cfRule>
  </conditionalFormatting>
  <conditionalFormatting sqref="G498:K498">
    <cfRule type="expression" dxfId="2450" priority="839">
      <formula>ROW()=CELL("row")</formula>
    </cfRule>
  </conditionalFormatting>
  <conditionalFormatting sqref="G629:K631 G633:K640 G632:H632 J632:K632">
    <cfRule type="expression" dxfId="2449" priority="868">
      <formula>ROW()=CELL("row")</formula>
    </cfRule>
  </conditionalFormatting>
  <conditionalFormatting sqref="G644:K644">
    <cfRule type="expression" dxfId="2448" priority="854">
      <formula>ROW()=CELL("row")</formula>
    </cfRule>
  </conditionalFormatting>
  <conditionalFormatting sqref="G645:K645">
    <cfRule type="expression" dxfId="2447" priority="824">
      <formula>ROW()=CELL("row")</formula>
    </cfRule>
  </conditionalFormatting>
  <conditionalFormatting sqref="G646:K646">
    <cfRule type="expression" dxfId="2446" priority="827">
      <formula>ROW()=CELL("row")</formula>
    </cfRule>
  </conditionalFormatting>
  <conditionalFormatting sqref="G647:K647">
    <cfRule type="expression" dxfId="2445" priority="794">
      <formula>ROW()=CELL("row")</formula>
    </cfRule>
  </conditionalFormatting>
  <conditionalFormatting sqref="G648:K648">
    <cfRule type="expression" dxfId="2444" priority="792">
      <formula>ROW()=CELL("row")</formula>
    </cfRule>
  </conditionalFormatting>
  <conditionalFormatting sqref="H2">
    <cfRule type="expression" dxfId="2443" priority="797">
      <formula>ROW()=CELL("row")</formula>
    </cfRule>
  </conditionalFormatting>
  <conditionalFormatting sqref="H104">
    <cfRule type="expression" dxfId="2442" priority="1418">
      <formula>ROW()=CELL("row")</formula>
    </cfRule>
  </conditionalFormatting>
  <conditionalFormatting sqref="H105">
    <cfRule type="expression" dxfId="2441" priority="1417">
      <formula>ROW()=CELL("row")</formula>
    </cfRule>
  </conditionalFormatting>
  <conditionalFormatting sqref="H414">
    <cfRule type="expression" dxfId="2440" priority="597">
      <formula>ROW()=CELL("row")</formula>
    </cfRule>
  </conditionalFormatting>
  <conditionalFormatting sqref="H568">
    <cfRule type="expression" dxfId="2439" priority="1419">
      <formula>ROW()=CELL("row")</formula>
    </cfRule>
  </conditionalFormatting>
  <conditionalFormatting sqref="H655:H659 F655:F660">
    <cfRule type="expression" dxfId="2438" priority="675">
      <formula>ROW()=CELL("row")</formula>
    </cfRule>
  </conditionalFormatting>
  <conditionalFormatting sqref="H660">
    <cfRule type="expression" dxfId="2437" priority="237">
      <formula>ROW()=CELL("row")</formula>
    </cfRule>
  </conditionalFormatting>
  <conditionalFormatting sqref="H316:K316 E316:F316">
    <cfRule type="expression" dxfId="2436" priority="683">
      <formula>ROW()=CELL("row")</formula>
    </cfRule>
  </conditionalFormatting>
  <conditionalFormatting sqref="H321:K321 E321:F321">
    <cfRule type="expression" dxfId="2435" priority="679">
      <formula>ROW()=CELL("row")</formula>
    </cfRule>
  </conditionalFormatting>
  <conditionalFormatting sqref="H653:K653 A653:F653">
    <cfRule type="expression" dxfId="2434" priority="706">
      <formula>ROW()=CELL("row")</formula>
    </cfRule>
  </conditionalFormatting>
  <conditionalFormatting sqref="H654:K654 A654:F654">
    <cfRule type="expression" dxfId="2433" priority="694">
      <formula>ROW()=CELL("row")</formula>
    </cfRule>
  </conditionalFormatting>
  <conditionalFormatting sqref="H475:M475 A438:C438 E438:H438 J438:K438 A459:H459 J459 A460:C460 E460:J460 A461:J462 A463:C463 E463:K463 A464:J464 A475:C475 E475:F475 A476:J476 A477:K478 A520:J520 A521:L521 A522:C522 E522:J522 A523:J524 L525 L544">
    <cfRule type="expression" dxfId="2432" priority="3048">
      <formula>ROW()=CELL("row")</formula>
    </cfRule>
  </conditionalFormatting>
  <conditionalFormatting sqref="I61">
    <cfRule type="expression" dxfId="2431" priority="809">
      <formula>ROW()=CELL("row")</formula>
    </cfRule>
  </conditionalFormatting>
  <conditionalFormatting sqref="I107">
    <cfRule type="expression" dxfId="2430" priority="777">
      <formula>ROW()=CELL("row")</formula>
    </cfRule>
  </conditionalFormatting>
  <conditionalFormatting sqref="I123">
    <cfRule type="expression" dxfId="2429" priority="749">
      <formula>ROW()=CELL("row")</formula>
    </cfRule>
  </conditionalFormatting>
  <conditionalFormatting sqref="I201">
    <cfRule type="expression" dxfId="2428" priority="732">
      <formula>ROW()=CELL("row")</formula>
    </cfRule>
  </conditionalFormatting>
  <conditionalFormatting sqref="I587">
    <cfRule type="expression" dxfId="2427" priority="734">
      <formula>ROW()=CELL("row")</formula>
    </cfRule>
  </conditionalFormatting>
  <conditionalFormatting sqref="I641:I642 I632 I617 I579 I564 I554 I549 I501 I490 I484 I482 I459 I438 I430 I413 I396 I362 I356 I353 I339 I289:I290 I286 I280 I269 I250:I251 I234 I210 I207 I170 I153 I72">
    <cfRule type="expression" dxfId="2426" priority="750">
      <formula>ROW()=CELL("row")</formula>
    </cfRule>
  </conditionalFormatting>
  <conditionalFormatting sqref="I656:I657 A656:E657 K656:K657">
    <cfRule type="expression" dxfId="2425" priority="614">
      <formula>ROW()=CELL("row")</formula>
    </cfRule>
  </conditionalFormatting>
  <conditionalFormatting sqref="I659 A659:E659 K659">
    <cfRule type="expression" dxfId="2424" priority="364">
      <formula>ROW()=CELL("row")</formula>
    </cfRule>
  </conditionalFormatting>
  <conditionalFormatting sqref="I661:J664 I665:K665 E661:E670 I666:J670">
    <cfRule type="expression" dxfId="2423" priority="281">
      <formula>ROW()=CELL("row")</formula>
    </cfRule>
  </conditionalFormatting>
  <conditionalFormatting sqref="I655:K655 A655:E655">
    <cfRule type="expression" dxfId="2422" priority="677">
      <formula>ROW()=CELL("row")</formula>
    </cfRule>
  </conditionalFormatting>
  <conditionalFormatting sqref="I658:K658 A658:E658">
    <cfRule type="expression" dxfId="2421" priority="384">
      <formula>ROW()=CELL("row")</formula>
    </cfRule>
  </conditionalFormatting>
  <conditionalFormatting sqref="I660:K660 A660:E660">
    <cfRule type="expression" dxfId="2420" priority="293">
      <formula>ROW()=CELL("row")</formula>
    </cfRule>
  </conditionalFormatting>
  <conditionalFormatting sqref="I2:XFD2 V3:XFD4">
    <cfRule type="expression" dxfId="2419" priority="2619">
      <formula>ROW()=CELL("row")</formula>
    </cfRule>
  </conditionalFormatting>
  <conditionalFormatting sqref="J180">
    <cfRule type="expression" dxfId="2418" priority="936">
      <formula>ROW()=CELL("row")</formula>
    </cfRule>
  </conditionalFormatting>
  <conditionalFormatting sqref="J182">
    <cfRule type="expression" dxfId="2417" priority="45">
      <formula>ROW()=CELL("row")</formula>
    </cfRule>
  </conditionalFormatting>
  <conditionalFormatting sqref="J191">
    <cfRule type="expression" dxfId="2416" priority="942">
      <formula>ROW()=CELL("row")</formula>
    </cfRule>
  </conditionalFormatting>
  <conditionalFormatting sqref="J197">
    <cfRule type="expression" dxfId="2415" priority="939">
      <formula>ROW()=CELL("row")</formula>
    </cfRule>
  </conditionalFormatting>
  <conditionalFormatting sqref="J212">
    <cfRule type="expression" dxfId="2414" priority="636">
      <formula>ROW()=CELL("row")</formula>
    </cfRule>
  </conditionalFormatting>
  <conditionalFormatting sqref="J244">
    <cfRule type="expression" dxfId="2413" priority="876">
      <formula>ROW()=CELL("row")</formula>
    </cfRule>
  </conditionalFormatting>
  <conditionalFormatting sqref="J247">
    <cfRule type="expression" dxfId="2412" priority="650">
      <formula>ROW()=CELL("row")</formula>
    </cfRule>
  </conditionalFormatting>
  <conditionalFormatting sqref="J360">
    <cfRule type="expression" dxfId="2411" priority="943">
      <formula>ROW()=CELL("row")</formula>
    </cfRule>
  </conditionalFormatting>
  <conditionalFormatting sqref="J382 J379 J373:J374 J385">
    <cfRule type="expression" dxfId="2410" priority="875">
      <formula>ROW()=CELL("row")</formula>
    </cfRule>
  </conditionalFormatting>
  <conditionalFormatting sqref="J383">
    <cfRule type="expression" dxfId="2409" priority="649">
      <formula>ROW()=CELL("row")</formula>
    </cfRule>
  </conditionalFormatting>
  <conditionalFormatting sqref="J384">
    <cfRule type="expression" dxfId="2408" priority="648">
      <formula>ROW()=CELL("row")</formula>
    </cfRule>
  </conditionalFormatting>
  <conditionalFormatting sqref="J389">
    <cfRule type="expression" dxfId="2407" priority="647">
      <formula>ROW()=CELL("row")</formula>
    </cfRule>
  </conditionalFormatting>
  <conditionalFormatting sqref="J390">
    <cfRule type="expression" dxfId="2406" priority="940">
      <formula>ROW()=CELL("row")</formula>
    </cfRule>
  </conditionalFormatting>
  <conditionalFormatting sqref="J391">
    <cfRule type="expression" dxfId="2405" priority="646">
      <formula>ROW()=CELL("row")</formula>
    </cfRule>
  </conditionalFormatting>
  <conditionalFormatting sqref="J392">
    <cfRule type="expression" dxfId="2404" priority="938">
      <formula>ROW()=CELL("row")</formula>
    </cfRule>
  </conditionalFormatting>
  <conditionalFormatting sqref="J394">
    <cfRule type="expression" dxfId="2403" priority="937">
      <formula>ROW()=CELL("row")</formula>
    </cfRule>
  </conditionalFormatting>
  <conditionalFormatting sqref="J395">
    <cfRule type="expression" dxfId="2402" priority="934">
      <formula>ROW()=CELL("row")</formula>
    </cfRule>
  </conditionalFormatting>
  <conditionalFormatting sqref="J396">
    <cfRule type="expression" dxfId="2401" priority="935">
      <formula>ROW()=CELL("row")</formula>
    </cfRule>
  </conditionalFormatting>
  <conditionalFormatting sqref="J398">
    <cfRule type="expression" dxfId="2400" priority="933">
      <formula>ROW()=CELL("row")</formula>
    </cfRule>
  </conditionalFormatting>
  <conditionalFormatting sqref="J406">
    <cfRule type="expression" dxfId="2399" priority="810">
      <formula>ROW()=CELL("row")</formula>
    </cfRule>
  </conditionalFormatting>
  <conditionalFormatting sqref="J432">
    <cfRule type="expression" dxfId="2398" priority="637">
      <formula>ROW()=CELL("row")</formula>
    </cfRule>
  </conditionalFormatting>
  <conditionalFormatting sqref="J469">
    <cfRule type="expression" dxfId="2397" priority="256">
      <formula>ROW()=CELL("row")</formula>
    </cfRule>
  </conditionalFormatting>
  <conditionalFormatting sqref="J514">
    <cfRule type="expression" dxfId="2396" priority="643">
      <formula>ROW()=CELL("row")</formula>
    </cfRule>
  </conditionalFormatting>
  <conditionalFormatting sqref="J515">
    <cfRule type="expression" dxfId="2395" priority="642">
      <formula>ROW()=CELL("row")</formula>
    </cfRule>
  </conditionalFormatting>
  <conditionalFormatting sqref="J516">
    <cfRule type="expression" dxfId="2394" priority="641">
      <formula>ROW()=CELL("row")</formula>
    </cfRule>
  </conditionalFormatting>
  <conditionalFormatting sqref="J517">
    <cfRule type="expression" dxfId="2393" priority="640">
      <formula>ROW()=CELL("row")</formula>
    </cfRule>
  </conditionalFormatting>
  <conditionalFormatting sqref="J587">
    <cfRule type="expression" dxfId="2392" priority="796">
      <formula>ROW()=CELL("row")</formula>
    </cfRule>
  </conditionalFormatting>
  <conditionalFormatting sqref="J610">
    <cfRule type="expression" dxfId="2391" priority="644">
      <formula>ROW()=CELL("row")</formula>
    </cfRule>
  </conditionalFormatting>
  <conditionalFormatting sqref="J613">
    <cfRule type="expression" dxfId="2390" priority="1367">
      <formula>ROW()=CELL("row")</formula>
    </cfRule>
  </conditionalFormatting>
  <conditionalFormatting sqref="J614">
    <cfRule type="expression" dxfId="2389" priority="1072">
      <formula>ROW()=CELL("row")</formula>
    </cfRule>
  </conditionalFormatting>
  <conditionalFormatting sqref="J643">
    <cfRule type="expression" dxfId="2388" priority="799">
      <formula>ROW()=CELL("row")</formula>
    </cfRule>
  </conditionalFormatting>
  <conditionalFormatting sqref="J649">
    <cfRule type="expression" dxfId="2387" priority="655">
      <formula>ROW()=CELL("row")</formula>
    </cfRule>
  </conditionalFormatting>
  <conditionalFormatting sqref="J650">
    <cfRule type="expression" dxfId="2386" priority="654">
      <formula>ROW()=CELL("row")</formula>
    </cfRule>
  </conditionalFormatting>
  <conditionalFormatting sqref="J651">
    <cfRule type="expression" dxfId="2385" priority="653">
      <formula>ROW()=CELL("row")</formula>
    </cfRule>
  </conditionalFormatting>
  <conditionalFormatting sqref="J656:J657">
    <cfRule type="expression" dxfId="2384" priority="612">
      <formula>ROW()=CELL("row")</formula>
    </cfRule>
  </conditionalFormatting>
  <conditionalFormatting sqref="J659">
    <cfRule type="expression" dxfId="2383" priority="362">
      <formula>ROW()=CELL("row")</formula>
    </cfRule>
  </conditionalFormatting>
  <conditionalFormatting sqref="K7 K12">
    <cfRule type="expression" dxfId="2382" priority="1438">
      <formula>ROW()=CELL("row")</formula>
    </cfRule>
  </conditionalFormatting>
  <conditionalFormatting sqref="K32 K36 K58 K94 K129 K184 K216 K251 K255 K276 K296 K298 K333:K335 K383 K461">
    <cfRule type="expression" dxfId="2381" priority="1435">
      <formula>ROW()=CELL("row")</formula>
    </cfRule>
  </conditionalFormatting>
  <conditionalFormatting sqref="K44 K79 K93 K130 K178">
    <cfRule type="expression" dxfId="2380" priority="1444">
      <formula>ROW()=CELL("row")</formula>
    </cfRule>
  </conditionalFormatting>
  <conditionalFormatting sqref="K101">
    <cfRule type="expression" dxfId="2379" priority="151">
      <formula>ROW()=CELL("row")</formula>
    </cfRule>
  </conditionalFormatting>
  <conditionalFormatting sqref="K131">
    <cfRule type="expression" dxfId="2378" priority="3056">
      <formula>ROW()=CELL("row")</formula>
    </cfRule>
  </conditionalFormatting>
  <conditionalFormatting sqref="K132">
    <cfRule type="expression" dxfId="2377" priority="1425">
      <formula>ROW()=CELL("row")</formula>
    </cfRule>
  </conditionalFormatting>
  <conditionalFormatting sqref="K133">
    <cfRule type="expression" dxfId="2376" priority="1426">
      <formula>ROW()=CELL("row")</formula>
    </cfRule>
  </conditionalFormatting>
  <conditionalFormatting sqref="K163">
    <cfRule type="expression" dxfId="2375" priority="1427">
      <formula>ROW()=CELL("row")</formula>
    </cfRule>
  </conditionalFormatting>
  <conditionalFormatting sqref="K165">
    <cfRule type="expression" dxfId="2374" priority="1428">
      <formula>ROW()=CELL("row")</formula>
    </cfRule>
  </conditionalFormatting>
  <conditionalFormatting sqref="K171 K259 K299 K344 K453:K454 K459 K513">
    <cfRule type="expression" dxfId="2373" priority="1424">
      <formula>ROW()=CELL("row")</formula>
    </cfRule>
  </conditionalFormatting>
  <conditionalFormatting sqref="K230">
    <cfRule type="expression" dxfId="2372" priority="821">
      <formula>ROW()=CELL("row")</formula>
    </cfRule>
  </conditionalFormatting>
  <conditionalFormatting sqref="K264">
    <cfRule type="expression" dxfId="2371" priority="1443">
      <formula>ROW()=CELL("row")</formula>
    </cfRule>
  </conditionalFormatting>
  <conditionalFormatting sqref="K281">
    <cfRule type="expression" dxfId="2370" priority="869">
      <formula>ROW()=CELL("row")</formula>
    </cfRule>
  </conditionalFormatting>
  <conditionalFormatting sqref="K305">
    <cfRule type="expression" dxfId="2369" priority="668">
      <formula>ROW()=CELL("row")</formula>
    </cfRule>
  </conditionalFormatting>
  <conditionalFormatting sqref="K312">
    <cfRule type="expression" dxfId="2368" priority="1430">
      <formula>ROW()=CELL("row")</formula>
    </cfRule>
  </conditionalFormatting>
  <conditionalFormatting sqref="K329">
    <cfRule type="expression" dxfId="2367" priority="1431">
      <formula>ROW()=CELL("row")</formula>
    </cfRule>
  </conditionalFormatting>
  <conditionalFormatting sqref="K340">
    <cfRule type="expression" dxfId="2366" priority="530">
      <formula>ROW()=CELL("row")</formula>
    </cfRule>
  </conditionalFormatting>
  <conditionalFormatting sqref="K341">
    <cfRule type="expression" dxfId="2365" priority="529">
      <formula>ROW()=CELL("row")</formula>
    </cfRule>
  </conditionalFormatting>
  <conditionalFormatting sqref="K351">
    <cfRule type="expression" dxfId="2364" priority="7">
      <formula>ROW()=CELL("row")</formula>
    </cfRule>
  </conditionalFormatting>
  <conditionalFormatting sqref="K359">
    <cfRule type="expression" dxfId="2363" priority="1442">
      <formula>ROW()=CELL("row")</formula>
    </cfRule>
  </conditionalFormatting>
  <conditionalFormatting sqref="K399">
    <cfRule type="expression" dxfId="2362" priority="1432">
      <formula>ROW()=CELL("row")</formula>
    </cfRule>
  </conditionalFormatting>
  <conditionalFormatting sqref="K401">
    <cfRule type="expression" dxfId="2361" priority="1433">
      <formula>ROW()=CELL("row")</formula>
    </cfRule>
  </conditionalFormatting>
  <conditionalFormatting sqref="K466">
    <cfRule type="expression" dxfId="2360" priority="238">
      <formula>ROW()=CELL("row")</formula>
    </cfRule>
  </conditionalFormatting>
  <conditionalFormatting sqref="K483">
    <cfRule type="expression" dxfId="2359" priority="1436">
      <formula>ROW()=CELL("row")</formula>
    </cfRule>
  </conditionalFormatting>
  <conditionalFormatting sqref="K549">
    <cfRule type="expression" dxfId="2358" priority="1434">
      <formula>ROW()=CELL("row")</formula>
    </cfRule>
  </conditionalFormatting>
  <conditionalFormatting sqref="K555">
    <cfRule type="expression" dxfId="2357" priority="820">
      <formula>ROW()=CELL("row")</formula>
    </cfRule>
  </conditionalFormatting>
  <conditionalFormatting sqref="K563">
    <cfRule type="expression" dxfId="2356" priority="814">
      <formula>ROW()=CELL("row")</formula>
    </cfRule>
  </conditionalFormatting>
  <conditionalFormatting sqref="K584 K572 K569 K566:K567 K554 K546 K526 K496 K480 K460 K446 K440 K413 K410 K403 K388 K376 K368 K363:K364 K360 K353 K331:K332 K317 K271 K269 K258 K213 K224 K210 K173 K158 K148 K128 K103 K96 K87 K84 K57 K54 K49">
    <cfRule type="expression" dxfId="2355" priority="1420">
      <formula>ROW()=CELL("row")</formula>
    </cfRule>
  </conditionalFormatting>
  <conditionalFormatting sqref="K585 K503 K500 K487:K490 K473 K470 K423:K427 K417:K421 K402 K387 K350 K326 K254 K238 K231 K220 K206 K196 K190 K169 K162 K137 K121 K110:K111 K73:K74 K31">
    <cfRule type="expression" dxfId="2354" priority="1422">
      <formula>ROW()=CELL("row")</formula>
    </cfRule>
  </conditionalFormatting>
  <conditionalFormatting sqref="K595 K523 K517 K435 K385">
    <cfRule type="expression" dxfId="2353" priority="1441">
      <formula>ROW()=CELL("row")</formula>
    </cfRule>
  </conditionalFormatting>
  <conditionalFormatting sqref="K598 K587 K583 K538 K528 K524 K509 K501 K476 K464 K462 K451 K405 K356 K348 K300 K286 K280 K253 K248 K250 K225 K221 K192 K180 K160 K156 K136 K112">
    <cfRule type="expression" dxfId="2352" priority="1421">
      <formula>ROW()=CELL("row")</formula>
    </cfRule>
  </conditionalFormatting>
  <conditionalFormatting sqref="K599 K582 K559:K560 K557 K432:K433 K367 K295 K268 K235 K229 K204 K197 K176 K147 K141 K98 K95 K25">
    <cfRule type="expression" dxfId="2351" priority="1423">
      <formula>ROW()=CELL("row")</formula>
    </cfRule>
  </conditionalFormatting>
  <conditionalFormatting sqref="K602 K597 K593 K564 K543 K531 K484:K485 K390 K380 K378 K362 K352 K310 K308 K289 K237 K152 K126 K88 K46 K43 K37 K33 K30">
    <cfRule type="expression" dxfId="2350" priority="1440">
      <formula>ROW()=CELL("row")</formula>
    </cfRule>
  </conditionalFormatting>
  <conditionalFormatting sqref="K605:K606 K600 K591 K581 K578 K540 K520 K515 K502 K491 K441 K434 K422 K404 K355 K346 K330 K323 K318 K284 K282 K278 K275 K273 K263 K257 K233 K208 K201 K195 K183 K179 K119 K104:K105 K99 K82">
    <cfRule type="expression" dxfId="2349" priority="1439">
      <formula>ROW()=CELL("row")</formula>
    </cfRule>
  </conditionalFormatting>
  <conditionalFormatting sqref="K609 K590 K562 K556 K522 K508 K492 K469 K455 K450 K447 K442 K431 K392 K343 K252 K247 K232 K226 K177 K172 K157 K122 K117 K109 K86 K53">
    <cfRule type="expression" dxfId="2348" priority="1437">
      <formula>ROW()=CELL("row")</formula>
    </cfRule>
  </conditionalFormatting>
  <conditionalFormatting sqref="K624">
    <cfRule type="expression" dxfId="2347" priority="877">
      <formula>ROW()=CELL("row")</formula>
    </cfRule>
  </conditionalFormatting>
  <conditionalFormatting sqref="K661:K664">
    <cfRule type="expression" dxfId="2346" priority="255">
      <formula>ROW()=CELL("row")</formula>
    </cfRule>
  </conditionalFormatting>
  <conditionalFormatting sqref="K666:K670">
    <cfRule type="expression" dxfId="2345" priority="245">
      <formula>ROW()=CELL("row")</formula>
    </cfRule>
  </conditionalFormatting>
  <conditionalFormatting sqref="K374:L374 A377:L377 A378:F378 H378:J378 P429:P432 A430:B430 E430:H430 J430:K430 A431:J431 A432:I432 A433:J435 A504:K507 A510:L511 A512:K512 M512 P512:XFD512 A518:K518">
    <cfRule type="expression" dxfId="2344" priority="3098">
      <formula>ROW()=CELL("row")</formula>
    </cfRule>
  </conditionalFormatting>
  <conditionalFormatting sqref="K382:L382 E382:I385 A382:B386">
    <cfRule type="expression" dxfId="2343" priority="2835">
      <formula>ROW()=CELL("row")</formula>
    </cfRule>
  </conditionalFormatting>
  <conditionalFormatting sqref="L3 L21 L51 L95 L102 L118 L212 L249 L254 L419 L426 L430:L432 L467 L472:O472 L476 L483:L484 L486:L489 L493 L559 L569 N426 P430:S430 P563:W564">
    <cfRule type="cellIs" dxfId="2342" priority="741" operator="equal">
      <formula>"X"</formula>
    </cfRule>
  </conditionalFormatting>
  <conditionalFormatting sqref="L3 L21 L51 L95 L102 L118 L212 L249 L254 L419 L426 L432 L467 L472:O472 L476 L483:L484 L486:L489 L493 L559:M559 L569 M658 O658:W658 M659:W659 P660:W660 M660:N662 M665:W665 M664:N664 M663:W663 M666:N667 M668:W668 P669:W670 R671:W671 P672:W672 M673:W1048576">
    <cfRule type="cellIs" dxfId="2341" priority="742" operator="equal">
      <formula>"ANNUAL"</formula>
    </cfRule>
  </conditionalFormatting>
  <conditionalFormatting sqref="L4 L9 L23 L103 L111 L169 L192 L207:L208 L369 L372 L377:L378 L413:L418 L2:W2">
    <cfRule type="cellIs" dxfId="2340" priority="748" operator="equal">
      <formula>"X"</formula>
    </cfRule>
  </conditionalFormatting>
  <conditionalFormatting sqref="L4 L9 L23 L103 L111 L169 L192 L208 L369 L372 L378 L415:L418">
    <cfRule type="cellIs" dxfId="2339" priority="747" operator="equal">
      <formula>"ANNUAL"</formula>
    </cfRule>
  </conditionalFormatting>
  <conditionalFormatting sqref="L14 L69 L85 L93:M93 L99 J170:L170 L172 L174:M174 L179 K182:L182 L189 L193 A198:L198 A200:N200 L204 A209:L209 A211:M211 L216 L219:L220 L224:M224 L227 L263 L466 L538 A588:K589 M589 A590:B590 D590:J590 A591:J591 A592:K592 A593:J593 A595:J595 A602:J602 M602:N602 P602:Q603 A603:K604 P604:S604 V604:XFD604">
    <cfRule type="expression" dxfId="2338" priority="2431">
      <formula>ROW()=CELL("row")</formula>
    </cfRule>
  </conditionalFormatting>
  <conditionalFormatting sqref="L18 L24 L29 L33 L39 L46 L54:L57 L65 L73:L74 L80 L82:L84 L94 L100 L109 L117 L122:L123 L186 L457 L464 L485 L533:L534 L547:L548 L565:L566 L602">
    <cfRule type="cellIs" dxfId="2337" priority="722" operator="equal">
      <formula>"X"</formula>
    </cfRule>
  </conditionalFormatting>
  <conditionalFormatting sqref="L18 L24 L29 L33 L39 L46 L55:L56 L65 L73:L74 L80 L82:L83 L94 L100 L109 L117 L122 L186 L457 L464 L485 L533 L547:M547 L566 L602">
    <cfRule type="cellIs" dxfId="2336" priority="719" operator="equal">
      <formula>"X"</formula>
    </cfRule>
    <cfRule type="cellIs" dxfId="2335" priority="720" operator="equal">
      <formula>"ANNUAL"</formula>
    </cfRule>
  </conditionalFormatting>
  <conditionalFormatting sqref="L18 L24 L29 L33 L39 L46 L55:L57 L65 L73:L74 L80 L82:L84 L94 L100 L109 L117 L122 L186 L457 L464 L485 L533:L534 L547:L548 L565:L566 L602">
    <cfRule type="cellIs" dxfId="2334" priority="723" operator="equal">
      <formula>"ANNUAL"</formula>
    </cfRule>
  </conditionalFormatting>
  <conditionalFormatting sqref="L19 L30 L45 L47 L60 L77 L87 L89 L91:L92 L168 L213 L256 L424 L429 L445 L462 L490:L491 L495:L498 L590">
    <cfRule type="cellIs" dxfId="2333" priority="761" operator="equal">
      <formula>"ANNUAL"</formula>
    </cfRule>
  </conditionalFormatting>
  <conditionalFormatting sqref="L19 L30 L45 L47 L60 L77 L87:L89 L91:L92 L168 L213 L256 L424 L429 L445 L462 L490:L491 L495:L498 L590">
    <cfRule type="cellIs" dxfId="2332" priority="760" operator="equal">
      <formula>"X"</formula>
    </cfRule>
  </conditionalFormatting>
  <conditionalFormatting sqref="L20">
    <cfRule type="cellIs" dxfId="2331" priority="3041" operator="equal">
      <formula>"ANNUAL"</formula>
    </cfRule>
    <cfRule type="cellIs" dxfId="2330" priority="3042" operator="equal">
      <formula>"X"</formula>
    </cfRule>
  </conditionalFormatting>
  <conditionalFormatting sqref="L22 L42:L44 L97 L125:L127 L177:L178 L245:L246 L266 L280:L281 L385:L386 L390:L391 L399 L425:N425 L434:L443 L446:L451 L454:L456 L459:L461 L480:L482 L499 P459:W459">
    <cfRule type="cellIs" dxfId="2329" priority="631" operator="equal">
      <formula>"X"</formula>
    </cfRule>
  </conditionalFormatting>
  <conditionalFormatting sqref="L22 L42:L44 L97 L127 L177:L178 L245:L246 L266 L280:L281 L385:L386 L390:L391 L399 L425:N425 L434:L443 L446:L451 L454:L456 L459:L461 L480:L482 L499 L377 P459:W459">
    <cfRule type="cellIs" dxfId="2328" priority="632" operator="equal">
      <formula>"ANNUAL"</formula>
    </cfRule>
  </conditionalFormatting>
  <conditionalFormatting sqref="L34 M444 P444:W444 M78:M79 L119:L120 Q167 L37:W37 N77 P77:W77 P116:W116 P120:W120 P151:W151 P195:W195 P230:W230 P266:W266 P319:W319 P322:W322 P326:W326 P389:W389 P413:W413 O445:W445 P448:W448 L463 P463:W463 P477:W477 P482:W482 P510:W510 L519 P519:W519 M554 P554:W554 M557 P557:W557 L562:L564 M620:W620 L622:M622 O622:W622">
    <cfRule type="cellIs" dxfId="2327" priority="2910" operator="equal">
      <formula>"X"</formula>
    </cfRule>
  </conditionalFormatting>
  <conditionalFormatting sqref="L34 M444 P444:W444 N52 L119:L120 Q167 L37:W37 N77 P77:W77 P116:W116 P120:W120 P151:W151 P195:W195 P230:W230 P266:W266 P319:W319 P322:W322 P326:W326 P389:W389 P413:W413 O445:W445 P448:W448 L463 P463:W463 P477:W477 P482:W482 P510:W510 L519 P519:W519 M554 P554:W554 M557 P557:W557 L562:L564 L622:M622 O622:W622">
    <cfRule type="cellIs" dxfId="2326" priority="2909" operator="equal">
      <formula>"ANNUAL"</formula>
    </cfRule>
  </conditionalFormatting>
  <conditionalFormatting sqref="L43 L177 L245:L246 L266 L377 L385:L386 L436 L451 L454:L455 L459 L480:L481 L499">
    <cfRule type="cellIs" dxfId="2325" priority="629" operator="equal">
      <formula>"X"</formula>
    </cfRule>
  </conditionalFormatting>
  <conditionalFormatting sqref="L54 M301">
    <cfRule type="expression" dxfId="2324" priority="2938">
      <formula>ROW()=CELL("row")</formula>
    </cfRule>
  </conditionalFormatting>
  <conditionalFormatting sqref="L59 L76 L96 L101 L121 L164 L173 L201 L257 L264 L282:L283 L401:L403 L420 L433">
    <cfRule type="cellIs" dxfId="2323" priority="699" operator="equal">
      <formula>"ANNUAL"</formula>
    </cfRule>
  </conditionalFormatting>
  <conditionalFormatting sqref="L59 L76 L96 L101 L121 L164 L173 L201 L257 L264 L282:L367 L401:L403 L420 L433 L203:M203">
    <cfRule type="cellIs" dxfId="2322" priority="698" operator="equal">
      <formula>"X"</formula>
    </cfRule>
  </conditionalFormatting>
  <conditionalFormatting sqref="L61">
    <cfRule type="expression" dxfId="2321" priority="739">
      <formula>ROW()=CELL("row")</formula>
    </cfRule>
  </conditionalFormatting>
  <conditionalFormatting sqref="L63">
    <cfRule type="cellIs" dxfId="2320" priority="3004" operator="equal">
      <formula>"X"</formula>
    </cfRule>
    <cfRule type="cellIs" dxfId="2319" priority="3003" operator="equal">
      <formula>"ANNUAL"</formula>
    </cfRule>
  </conditionalFormatting>
  <conditionalFormatting sqref="L68 L70 L502:L503 L505:L506 L545:M545 P548:S548">
    <cfRule type="cellIs" dxfId="2318" priority="743" operator="equal">
      <formula>"X"</formula>
    </cfRule>
  </conditionalFormatting>
  <conditionalFormatting sqref="L68 L70">
    <cfRule type="cellIs" dxfId="2317" priority="744" operator="equal">
      <formula>"ANNUAL"</formula>
    </cfRule>
  </conditionalFormatting>
  <conditionalFormatting sqref="L79 P14 Q184:R184 O166:P166">
    <cfRule type="cellIs" dxfId="2316" priority="3129" operator="equal">
      <formula>"X"</formula>
    </cfRule>
  </conditionalFormatting>
  <conditionalFormatting sqref="L88 Q88">
    <cfRule type="cellIs" dxfId="2315" priority="3220" operator="equal">
      <formula>"ANNUAL"</formula>
    </cfRule>
  </conditionalFormatting>
  <conditionalFormatting sqref="L90 L108">
    <cfRule type="cellIs" dxfId="2314" priority="3081" operator="equal">
      <formula>"X"</formula>
    </cfRule>
  </conditionalFormatting>
  <conditionalFormatting sqref="L90 P14">
    <cfRule type="cellIs" dxfId="2313" priority="3123" operator="equal">
      <formula>"ANNUAL"</formula>
    </cfRule>
  </conditionalFormatting>
  <conditionalFormatting sqref="L112">
    <cfRule type="cellIs" dxfId="2312" priority="3046" operator="equal">
      <formula>"X"</formula>
    </cfRule>
    <cfRule type="cellIs" dxfId="2311" priority="3045" operator="equal">
      <formula>"ANNUAL"</formula>
    </cfRule>
  </conditionalFormatting>
  <conditionalFormatting sqref="L123 L125:L126 L129:L162 O134:P134 P146 M155 R163 R179:S179 M181 R198 L199 M206 S213 M218 P228:W228 R238 R274 S290 R293 R296 R298 M299 R307:S307 R313:R314 P318:W318 O264:W264 P307 M316:M318 M306 M174 L176 M240 M282 P286:W286 M261 N238 P308:R308 M310 N256 M312:N312 P201:Q201 P182 M211 N180 P267 Q138 Q270 P205 P313 Q263 Q135 Q174 P225:Q225 P320 P236:P237 R197:S197 R310 R265 Q212 R271 R170 R267 Q305:R305 R306 O214:R214 R215">
    <cfRule type="cellIs" dxfId="2310" priority="3208" operator="equal">
      <formula>"X"</formula>
    </cfRule>
  </conditionalFormatting>
  <conditionalFormatting sqref="L128">
    <cfRule type="cellIs" dxfId="2309" priority="2949" operator="equal">
      <formula>"ANNUAL"</formula>
    </cfRule>
  </conditionalFormatting>
  <conditionalFormatting sqref="L128:L162">
    <cfRule type="cellIs" dxfId="2308" priority="3080" operator="equal">
      <formula>"X"</formula>
    </cfRule>
  </conditionalFormatting>
  <conditionalFormatting sqref="L166">
    <cfRule type="expression" dxfId="2307" priority="73">
      <formula>ROW()=CELL("row")</formula>
    </cfRule>
  </conditionalFormatting>
  <conditionalFormatting sqref="L166:L167 L181 L229:L230 L241 L468:L471 L477:L478 L497 L508:L510 L525:L530 P149:Q149">
    <cfRule type="cellIs" dxfId="2306" priority="689" operator="equal">
      <formula>"ANNUAL"</formula>
    </cfRule>
  </conditionalFormatting>
  <conditionalFormatting sqref="L166:L167 L181:M181 L229:L230 L241 L468:L471 L474 L477:L478 L497 L508:L517 L525:L530 P149:P150">
    <cfRule type="cellIs" dxfId="2305" priority="690" operator="equal">
      <formula>"X"</formula>
    </cfRule>
  </conditionalFormatting>
  <conditionalFormatting sqref="L178">
    <cfRule type="expression" dxfId="2304" priority="729">
      <formula>ROW()=CELL("row")</formula>
    </cfRule>
    <cfRule type="cellIs" dxfId="2303" priority="730" operator="equal">
      <formula>"ANNUAL"</formula>
    </cfRule>
  </conditionalFormatting>
  <conditionalFormatting sqref="L184:L185 L234:L235 L396 L405:L408 L549:L550 L552:L556">
    <cfRule type="cellIs" dxfId="2302" priority="656" operator="equal">
      <formula>"X"</formula>
    </cfRule>
  </conditionalFormatting>
  <conditionalFormatting sqref="L184:L185 L396 L405:L408 L549:L556">
    <cfRule type="cellIs" dxfId="2301" priority="657" operator="equal">
      <formula>"ANNUAL"</formula>
    </cfRule>
  </conditionalFormatting>
  <conditionalFormatting sqref="L187 L191 L197 L409:P409">
    <cfRule type="cellIs" dxfId="2300" priority="712" operator="equal">
      <formula>"X"</formula>
    </cfRule>
  </conditionalFormatting>
  <conditionalFormatting sqref="L187 L197 L203 L409:P409">
    <cfRule type="cellIs" dxfId="2299" priority="713" operator="equal">
      <formula>"ANNUAL"</formula>
    </cfRule>
  </conditionalFormatting>
  <conditionalFormatting sqref="L194 L237:L238 L512:L517 L520:M520 L541:L542">
    <cfRule type="cellIs" dxfId="2298" priority="702" operator="equal">
      <formula>"ANNUAL"</formula>
    </cfRule>
  </conditionalFormatting>
  <conditionalFormatting sqref="L194 L237:L238 L521 L541:L542">
    <cfRule type="cellIs" dxfId="2297" priority="701" operator="equal">
      <formula>"X"</formula>
    </cfRule>
  </conditionalFormatting>
  <conditionalFormatting sqref="L199 M206 P439 P201:Q201 Q443 R215">
    <cfRule type="cellIs" dxfId="2296" priority="3225" operator="equal">
      <formula>"ANNUAL"</formula>
    </cfRule>
  </conditionalFormatting>
  <conditionalFormatting sqref="L250 A270:L270 L271 A9:B9 E9:K9 A38:K39 A41:C41 E41:K41 A42:K42 A43:J44 A45:K45 A46:J46 A47:K48 A55:B55 E55:K55 A56:K56 A146:E149 A155:K155 A170:C170 E170:H170 A171:J173 A234:B234 E234:H234 J234:K234 A257:J259 A260:K262 A268:J268 A269:C269 E269:H269 J269 A271:C271 E271:J271 A278:J278 A279:K279 P307">
    <cfRule type="expression" dxfId="2295" priority="3062">
      <formula>ROW()=CELL("row")</formula>
    </cfRule>
  </conditionalFormatting>
  <conditionalFormatting sqref="L250">
    <cfRule type="cellIs" dxfId="2294" priority="3060" operator="equal">
      <formula>"ANNUAL"</formula>
    </cfRule>
    <cfRule type="expression" dxfId="2293" priority="3059">
      <formula>ROW()=CELL("row")</formula>
    </cfRule>
    <cfRule type="cellIs" dxfId="2292" priority="3061" operator="equal">
      <formula>"X"</formula>
    </cfRule>
  </conditionalFormatting>
  <conditionalFormatting sqref="L251">
    <cfRule type="expression" dxfId="2291" priority="662">
      <formula>ROW()=CELL("row")</formula>
    </cfRule>
    <cfRule type="cellIs" dxfId="2290" priority="663" operator="equal">
      <formula>"X"</formula>
    </cfRule>
    <cfRule type="cellIs" dxfId="2289" priority="664" operator="equal">
      <formula>"ANNUAL"</formula>
    </cfRule>
  </conditionalFormatting>
  <conditionalFormatting sqref="L255">
    <cfRule type="cellIs" dxfId="2288" priority="550" operator="equal">
      <formula>"X"</formula>
    </cfRule>
    <cfRule type="expression" dxfId="2287" priority="549">
      <formula>ROW()=CELL("row")</formula>
    </cfRule>
    <cfRule type="cellIs" dxfId="2286" priority="551" operator="equal">
      <formula>"ANNUAL"</formula>
    </cfRule>
    <cfRule type="cellIs" dxfId="2285" priority="548" operator="equal">
      <formula>"X"</formula>
    </cfRule>
  </conditionalFormatting>
  <conditionalFormatting sqref="L269 L252 L236 L53 L48:L49 L27 L12:L13 L7:L8">
    <cfRule type="expression" dxfId="2284" priority="708">
      <formula>ROW()=CELL("row")</formula>
    </cfRule>
  </conditionalFormatting>
  <conditionalFormatting sqref="L270:L271">
    <cfRule type="cellIs" dxfId="2283" priority="2914" operator="equal">
      <formula>"X"</formula>
    </cfRule>
    <cfRule type="cellIs" dxfId="2282" priority="2915" operator="equal">
      <formula>"ANNUAL"</formula>
    </cfRule>
  </conditionalFormatting>
  <conditionalFormatting sqref="L271">
    <cfRule type="expression" dxfId="2281" priority="2913">
      <formula>ROW()=CELL("row")</formula>
    </cfRule>
  </conditionalFormatting>
  <conditionalFormatting sqref="L275:L276">
    <cfRule type="cellIs" dxfId="2280" priority="547" operator="equal">
      <formula>"X"</formula>
    </cfRule>
  </conditionalFormatting>
  <conditionalFormatting sqref="L278:L279 L272:L274 L267:L268 L265 L260:L262 L258 L253 L242:L244 L239:L240 L233 L228 L214:L215 L205 L202 L195:L196 L188">
    <cfRule type="expression" dxfId="2279" priority="695">
      <formula>ROW()=CELL("row")</formula>
    </cfRule>
  </conditionalFormatting>
  <conditionalFormatting sqref="L280">
    <cfRule type="expression" dxfId="2278" priority="2707">
      <formula>ROW()=CELL("row")</formula>
    </cfRule>
  </conditionalFormatting>
  <conditionalFormatting sqref="L284:L367">
    <cfRule type="cellIs" dxfId="2277" priority="621" operator="equal">
      <formula>"ANNUAL"</formula>
    </cfRule>
    <cfRule type="expression" dxfId="2276" priority="620">
      <formula>ROW()=CELL("row")</formula>
    </cfRule>
  </conditionalFormatting>
  <conditionalFormatting sqref="L368">
    <cfRule type="expression" dxfId="2275" priority="590">
      <formula>ROW()=CELL("row")</formula>
    </cfRule>
  </conditionalFormatting>
  <conditionalFormatting sqref="L374 L511 L431">
    <cfRule type="cellIs" dxfId="2274" priority="3100" operator="equal">
      <formula>"ANNUAL"</formula>
    </cfRule>
    <cfRule type="cellIs" dxfId="2273" priority="3099" operator="equal">
      <formula>"X"</formula>
    </cfRule>
  </conditionalFormatting>
  <conditionalFormatting sqref="L380">
    <cfRule type="expression" dxfId="2272" priority="68">
      <formula>ROW()=CELL("row")</formula>
    </cfRule>
  </conditionalFormatting>
  <conditionalFormatting sqref="L380:L381">
    <cfRule type="cellIs" dxfId="2271" priority="67" operator="equal">
      <formula>"ANNUAL"</formula>
    </cfRule>
    <cfRule type="cellIs" dxfId="2270" priority="66" operator="equal">
      <formula>"X"</formula>
    </cfRule>
  </conditionalFormatting>
  <conditionalFormatting sqref="L382">
    <cfRule type="cellIs" dxfId="2269" priority="2929" operator="equal">
      <formula>"X"</formula>
    </cfRule>
  </conditionalFormatting>
  <conditionalFormatting sqref="L389">
    <cfRule type="expression" dxfId="2268" priority="622">
      <formula>ROW()=CELL("row")</formula>
    </cfRule>
    <cfRule type="expression" dxfId="2267" priority="623">
      <formula>ROW()=CELL("row")</formula>
    </cfRule>
    <cfRule type="cellIs" dxfId="2266" priority="625" operator="equal">
      <formula>"ANNUAL"</formula>
    </cfRule>
  </conditionalFormatting>
  <conditionalFormatting sqref="L389:L390">
    <cfRule type="cellIs" dxfId="2265" priority="624" operator="equal">
      <formula>"X"</formula>
    </cfRule>
  </conditionalFormatting>
  <conditionalFormatting sqref="L397:L398 L259 L190 L105 L66 L58 L50 L41 L36 L31 L17 L10">
    <cfRule type="expression" dxfId="2264" priority="639">
      <formula>ROW()=CELL("row")</formula>
    </cfRule>
  </conditionalFormatting>
  <conditionalFormatting sqref="L405:L407 L402 L375 L203 L197 L191 L187 L184">
    <cfRule type="expression" dxfId="2263" priority="714">
      <formula>ROW()=CELL("row")</formula>
    </cfRule>
  </conditionalFormatting>
  <conditionalFormatting sqref="L412 M436">
    <cfRule type="cellIs" dxfId="2262" priority="2945" operator="equal">
      <formula>"ANNUAL"</formula>
    </cfRule>
    <cfRule type="cellIs" dxfId="2261" priority="2946" operator="equal">
      <formula>"X"</formula>
    </cfRule>
  </conditionalFormatting>
  <conditionalFormatting sqref="L413 L430">
    <cfRule type="cellIs" dxfId="2260" priority="753" operator="equal">
      <formula>"ANNUAL"</formula>
    </cfRule>
  </conditionalFormatting>
  <conditionalFormatting sqref="L414">
    <cfRule type="cellIs" dxfId="2259" priority="2630" operator="equal">
      <formula>"ANNUAL"</formula>
    </cfRule>
    <cfRule type="cellIs" dxfId="2258" priority="2629" operator="equal">
      <formula>"X"</formula>
    </cfRule>
  </conditionalFormatting>
  <conditionalFormatting sqref="L417:L418 L415 L378 L372 L369 L192 L169 L111 L103 L23 L9 L4 L208">
    <cfRule type="expression" dxfId="2257" priority="746">
      <formula>ROW()=CELL("row")</formula>
    </cfRule>
  </conditionalFormatting>
  <conditionalFormatting sqref="L421">
    <cfRule type="expression" dxfId="2256" priority="553">
      <formula>ROW()=CELL("row")</formula>
    </cfRule>
  </conditionalFormatting>
  <conditionalFormatting sqref="L421:L422">
    <cfRule type="cellIs" dxfId="2255" priority="555" operator="equal">
      <formula>"ANNUAL"</formula>
    </cfRule>
    <cfRule type="cellIs" dxfId="2254" priority="554" operator="equal">
      <formula>"X"</formula>
    </cfRule>
  </conditionalFormatting>
  <conditionalFormatting sqref="L423 O486:Q486">
    <cfRule type="expression" dxfId="2253" priority="2521">
      <formula>ROW()=CELL("row")</formula>
    </cfRule>
  </conditionalFormatting>
  <conditionalFormatting sqref="L423 P424 Q422">
    <cfRule type="cellIs" dxfId="2252" priority="2753" operator="equal">
      <formula>"X"</formula>
    </cfRule>
  </conditionalFormatting>
  <conditionalFormatting sqref="L423 P424">
    <cfRule type="cellIs" dxfId="2251" priority="2752" operator="equal">
      <formula>"ANNUAL"</formula>
    </cfRule>
  </conditionalFormatting>
  <conditionalFormatting sqref="L427:L428 M426:N427">
    <cfRule type="expression" dxfId="2250" priority="3156">
      <formula>ROW()=CELL("row")</formula>
    </cfRule>
  </conditionalFormatting>
  <conditionalFormatting sqref="L427:L428">
    <cfRule type="cellIs" dxfId="2249" priority="3112" operator="equal">
      <formula>"ANNUAL"</formula>
    </cfRule>
    <cfRule type="expression" dxfId="2248" priority="3111">
      <formula>ROW()=CELL("row")</formula>
    </cfRule>
    <cfRule type="cellIs" dxfId="2247" priority="3110" operator="equal">
      <formula>"ANNUAL"</formula>
    </cfRule>
    <cfRule type="cellIs" dxfId="2246" priority="3109" operator="equal">
      <formula>"X"</formula>
    </cfRule>
    <cfRule type="expression" dxfId="2245" priority="3108">
      <formula>ROW()=CELL("row")</formula>
    </cfRule>
    <cfRule type="cellIs" dxfId="2244" priority="3107" operator="equal">
      <formula>"ANNUAL"</formula>
    </cfRule>
    <cfRule type="cellIs" dxfId="2243" priority="3106" operator="equal">
      <formula>"X"</formula>
    </cfRule>
    <cfRule type="expression" dxfId="2242" priority="3105">
      <formula>ROW()=CELL("row")</formula>
    </cfRule>
  </conditionalFormatting>
  <conditionalFormatting sqref="L431">
    <cfRule type="expression" dxfId="2241" priority="2886">
      <formula>ROW()=CELL("row")</formula>
    </cfRule>
  </conditionalFormatting>
  <conditionalFormatting sqref="L433 L420 L403 L282 L264 L257 L201 L173 L164 L121 L101 L96 L76 L59">
    <cfRule type="expression" dxfId="2240" priority="696">
      <formula>ROW()=CELL("row")</formula>
    </cfRule>
    <cfRule type="expression" dxfId="2239" priority="697">
      <formula>ROW()=CELL("row")</formula>
    </cfRule>
  </conditionalFormatting>
  <conditionalFormatting sqref="L444 L383:L384 L370:L371 L247 L106:L107 L98 L71">
    <cfRule type="expression" dxfId="2238" priority="692">
      <formula>ROW()=CELL("row")</formula>
    </cfRule>
  </conditionalFormatting>
  <conditionalFormatting sqref="L446:L450 A448:C450 E450:J450 A451:J451 A482:C482 E482:H482 J482:L482">
    <cfRule type="expression" dxfId="2237" priority="3083">
      <formula>ROW()=CELL("row")</formula>
    </cfRule>
  </conditionalFormatting>
  <conditionalFormatting sqref="L456 L422 L410 L221 L210 L52:M52">
    <cfRule type="expression" dxfId="2236" priority="711">
      <formula>ROW()=CELL("row")</formula>
    </cfRule>
  </conditionalFormatting>
  <conditionalFormatting sqref="L465">
    <cfRule type="cellIs" dxfId="2235" priority="3069" operator="equal">
      <formula>"ANNUAL"</formula>
    </cfRule>
    <cfRule type="cellIs" dxfId="2234" priority="3068" operator="equal">
      <formula>"X"</formula>
    </cfRule>
  </conditionalFormatting>
  <conditionalFormatting sqref="L474:L475 L521 L525 L544">
    <cfRule type="cellIs" dxfId="2233" priority="3050" operator="equal">
      <formula>"ANNUAL"</formula>
    </cfRule>
  </conditionalFormatting>
  <conditionalFormatting sqref="L475 L521 L525:L527">
    <cfRule type="cellIs" dxfId="2232" priority="3049" operator="equal">
      <formula>"X"</formula>
    </cfRule>
  </conditionalFormatting>
  <conditionalFormatting sqref="L494">
    <cfRule type="cellIs" dxfId="2231" priority="3145" operator="equal">
      <formula>"ANNUAL"</formula>
    </cfRule>
    <cfRule type="cellIs" dxfId="2230" priority="3144" operator="equal">
      <formula>"X"</formula>
    </cfRule>
  </conditionalFormatting>
  <conditionalFormatting sqref="L499 L480:L481 L459 L454:L455 L451 L436 L434 L431 L399 L390 L385:L386 L281 L266 L245:L246 L177 L127 L97 L43 L22 L425:N425">
    <cfRule type="expression" dxfId="2229" priority="630">
      <formula>ROW()=CELL("row")</formula>
    </cfRule>
  </conditionalFormatting>
  <conditionalFormatting sqref="L500">
    <cfRule type="cellIs" dxfId="2228" priority="3031" operator="equal">
      <formula>"X"</formula>
    </cfRule>
    <cfRule type="cellIs" dxfId="2227" priority="3032" operator="equal">
      <formula>"ANNUAL"</formula>
    </cfRule>
  </conditionalFormatting>
  <conditionalFormatting sqref="L502:L506">
    <cfRule type="cellIs" dxfId="2226" priority="717" operator="equal">
      <formula>"ANNUAL"</formula>
    </cfRule>
  </conditionalFormatting>
  <conditionalFormatting sqref="L504">
    <cfRule type="expression" dxfId="2225" priority="716">
      <formula>ROW()=CELL("row")</formula>
    </cfRule>
  </conditionalFormatting>
  <conditionalFormatting sqref="L505 L437:L443 L435 L430 L413 L84 L15">
    <cfRule type="expression" dxfId="2224" priority="755">
      <formula>ROW()=CELL("row")</formula>
    </cfRule>
  </conditionalFormatting>
  <conditionalFormatting sqref="L529:L530 L508 L477:L478 L241 L229 L181 L167">
    <cfRule type="expression" dxfId="2223" priority="691">
      <formula>ROW()=CELL("row")</formula>
    </cfRule>
  </conditionalFormatting>
  <conditionalFormatting sqref="L529:L530 L508 L497 L477:L478 L474 L471 L468 L241 L229 L181 L167">
    <cfRule type="expression" dxfId="2222" priority="688">
      <formula>ROW()=CELL("row")</formula>
    </cfRule>
  </conditionalFormatting>
  <conditionalFormatting sqref="L531">
    <cfRule type="cellIs" dxfId="2221" priority="3078" operator="equal">
      <formula>"ANNUAL"</formula>
    </cfRule>
    <cfRule type="cellIs" dxfId="2220" priority="3079" operator="equal">
      <formula>"X"</formula>
    </cfRule>
  </conditionalFormatting>
  <conditionalFormatting sqref="L531:L532">
    <cfRule type="cellIs" dxfId="2219" priority="2947" operator="equal">
      <formula>"X"</formula>
    </cfRule>
  </conditionalFormatting>
  <conditionalFormatting sqref="L535:L537">
    <cfRule type="cellIs" dxfId="2218" priority="569" operator="equal">
      <formula>"X"</formula>
    </cfRule>
    <cfRule type="cellIs" dxfId="2217" priority="568" operator="equal">
      <formula>"ANNUAL"</formula>
    </cfRule>
  </conditionalFormatting>
  <conditionalFormatting sqref="L537">
    <cfRule type="expression" dxfId="2216" priority="567">
      <formula>ROW()=CELL("row")</formula>
    </cfRule>
    <cfRule type="cellIs" dxfId="2215" priority="566" operator="equal">
      <formula>"ANNUAL"</formula>
    </cfRule>
    <cfRule type="cellIs" dxfId="2214" priority="565" operator="equal">
      <formula>"X"</formula>
    </cfRule>
  </conditionalFormatting>
  <conditionalFormatting sqref="L541 L461 L283 L237:L238 L230 L194 L110 L104 L44 L42">
    <cfRule type="expression" dxfId="2213" priority="703">
      <formula>ROW()=CELL("row")</formula>
    </cfRule>
  </conditionalFormatting>
  <conditionalFormatting sqref="L554 L549 L408 L396 L391 L234 L185">
    <cfRule type="expression" dxfId="2212" priority="658">
      <formula>ROW()=CELL("row")</formula>
    </cfRule>
  </conditionalFormatting>
  <conditionalFormatting sqref="L560">
    <cfRule type="expression" dxfId="2211" priority="558">
      <formula>ROW()=CELL("row")</formula>
    </cfRule>
  </conditionalFormatting>
  <conditionalFormatting sqref="L561 L557 L546 L522 L518 L501 L492 L458 L453 L248 L232 L180 L115 L81 L78 L72 L16 L5:L6">
    <cfRule type="expression" dxfId="2210" priority="715">
      <formula>ROW()=CELL("row")</formula>
    </cfRule>
  </conditionalFormatting>
  <conditionalFormatting sqref="L565 L556 L552 L550 L548 L542 L534 L514:L517 L509 L506 L502:L503 L489 L487 L70 L68 L57 L545:M545">
    <cfRule type="expression" dxfId="2209" priority="745">
      <formula>ROW()=CELL("row")</formula>
    </cfRule>
  </conditionalFormatting>
  <conditionalFormatting sqref="L567:L568 L277 L231 L225:L226 L222 L217:L218 L206 L171 L124 L116 L114 L86 L67 L40 L38 L32 L28 L26">
    <cfRule type="expression" dxfId="2208" priority="782">
      <formula>ROW()=CELL("row")</formula>
    </cfRule>
  </conditionalFormatting>
  <conditionalFormatting sqref="L569 L559 L493 L488 L486 L484 L476 L472 L467 L432 L426 L419 L254 L249 L212 L118 L102 L95 L63 L51 L21 L3">
    <cfRule type="expression" dxfId="2207" priority="740">
      <formula>ROW()=CELL("row")</formula>
    </cfRule>
  </conditionalFormatting>
  <conditionalFormatting sqref="L570:L589">
    <cfRule type="cellIs" dxfId="2206" priority="615" operator="equal">
      <formula>"X"</formula>
    </cfRule>
    <cfRule type="cellIs" dxfId="2205" priority="616" operator="equal">
      <formula>"ANNUAL"</formula>
    </cfRule>
    <cfRule type="expression" dxfId="2204" priority="618">
      <formula>ROW()=CELL("row")</formula>
    </cfRule>
  </conditionalFormatting>
  <conditionalFormatting sqref="L590 L498 L495:L496 L490 L462 L445 L429 L424 L256 L213 L168 L91:L92 L89 L87 L77 L60 L47 L45 L30 L19">
    <cfRule type="expression" dxfId="2203" priority="759">
      <formula>ROW()=CELL("row")</formula>
    </cfRule>
    <cfRule type="expression" dxfId="2202" priority="762">
      <formula>ROW()=CELL("row")</formula>
    </cfRule>
  </conditionalFormatting>
  <conditionalFormatting sqref="L591:L600">
    <cfRule type="cellIs" dxfId="2201" priority="563" operator="equal">
      <formula>"X"</formula>
    </cfRule>
    <cfRule type="cellIs" dxfId="2200" priority="562" operator="equal">
      <formula>"ANNUAL"</formula>
    </cfRule>
    <cfRule type="expression" dxfId="2199" priority="561">
      <formula>ROW()=CELL("row")</formula>
    </cfRule>
    <cfRule type="cellIs" dxfId="2198" priority="560" operator="equal">
      <formula>"ANNUAL"</formula>
    </cfRule>
    <cfRule type="cellIs" dxfId="2197" priority="559" operator="equal">
      <formula>"X"</formula>
    </cfRule>
  </conditionalFormatting>
  <conditionalFormatting sqref="L602 L566 L547 L533 L485 L464 L457 L186 L122 L117 L109 L100 L94 L82:L83 L80 L73:L74 L65 L55:L56 L46 L39 L33 L29 L24 L18">
    <cfRule type="expression" dxfId="2196" priority="718">
      <formula>ROW()=CELL("row")</formula>
    </cfRule>
    <cfRule type="expression" dxfId="2195" priority="724">
      <formula>ROW()=CELL("row")</formula>
    </cfRule>
    <cfRule type="expression" dxfId="2194" priority="721">
      <formula>ROW()=CELL("row")</formula>
    </cfRule>
  </conditionalFormatting>
  <conditionalFormatting sqref="L603 L601 L558 L183 L175 L165 L163 L113 L75 L64 L62 L35 L25">
    <cfRule type="expression" dxfId="2193" priority="731">
      <formula>ROW()=CELL("row")</formula>
    </cfRule>
  </conditionalFormatting>
  <conditionalFormatting sqref="L604">
    <cfRule type="cellIs" dxfId="2192" priority="628" operator="equal">
      <formula>"ANNUAL"</formula>
    </cfRule>
    <cfRule type="expression" dxfId="2191" priority="626">
      <formula>ROW()=CELL("row")</formula>
    </cfRule>
    <cfRule type="cellIs" dxfId="2190" priority="627" operator="equal">
      <formula>"X"</formula>
    </cfRule>
  </conditionalFormatting>
  <conditionalFormatting sqref="L606 P606">
    <cfRule type="cellIs" dxfId="2189" priority="3096" operator="equal">
      <formula>"ANNUAL"</formula>
    </cfRule>
  </conditionalFormatting>
  <conditionalFormatting sqref="L608 P608:R608 O612 O614:O615 O618 O621 O623">
    <cfRule type="cellIs" dxfId="2188" priority="2430" operator="equal">
      <formula>"X"</formula>
    </cfRule>
  </conditionalFormatting>
  <conditionalFormatting sqref="L608 P608:R608">
    <cfRule type="cellIs" dxfId="2187" priority="1723" operator="equal">
      <formula>"ANNUAL"</formula>
    </cfRule>
  </conditionalFormatting>
  <conditionalFormatting sqref="L613 O613:R613">
    <cfRule type="expression" dxfId="2186" priority="1366">
      <formula>ROW()=CELL("row")</formula>
    </cfRule>
  </conditionalFormatting>
  <conditionalFormatting sqref="L614 L539 L523:L524 L452 L404 L387:L388 L379 L376 L605">
    <cfRule type="expression" dxfId="2185" priority="638">
      <formula>ROW()=CELL("row")</formula>
    </cfRule>
  </conditionalFormatting>
  <conditionalFormatting sqref="L617">
    <cfRule type="cellIs" dxfId="2184" priority="667" operator="equal">
      <formula>"ANNUAL"</formula>
    </cfRule>
    <cfRule type="cellIs" dxfId="2183" priority="666" operator="equal">
      <formula>"X"</formula>
    </cfRule>
    <cfRule type="expression" dxfId="2182" priority="665">
      <formula>ROW()=CELL("row")</formula>
    </cfRule>
  </conditionalFormatting>
  <conditionalFormatting sqref="L632">
    <cfRule type="expression" dxfId="2181" priority="735">
      <formula>ROW()=CELL("row")</formula>
    </cfRule>
    <cfRule type="cellIs" dxfId="2180" priority="737" operator="equal">
      <formula>"X"</formula>
    </cfRule>
    <cfRule type="expression" dxfId="2179" priority="738">
      <formula>ROW()=CELL("row")</formula>
    </cfRule>
    <cfRule type="cellIs" dxfId="2178" priority="736" operator="equal">
      <formula>"ANNUAL"</formula>
    </cfRule>
  </conditionalFormatting>
  <conditionalFormatting sqref="L636">
    <cfRule type="expression" dxfId="2177" priority="659">
      <formula>ROW()=CELL("row")</formula>
    </cfRule>
    <cfRule type="cellIs" dxfId="2176" priority="660" operator="equal">
      <formula>"X"</formula>
    </cfRule>
    <cfRule type="cellIs" dxfId="2175" priority="661" operator="equal">
      <formula>"ANNUAL"</formula>
    </cfRule>
  </conditionalFormatting>
  <conditionalFormatting sqref="L645">
    <cfRule type="expression" dxfId="2174" priority="544">
      <formula>ROW()=CELL("row")</formula>
    </cfRule>
  </conditionalFormatting>
  <conditionalFormatting sqref="L648">
    <cfRule type="cellIs" dxfId="2173" priority="757" operator="equal">
      <formula>"ANNUAL"</formula>
    </cfRule>
    <cfRule type="expression" dxfId="2172" priority="756">
      <formula>ROW()=CELL("row")</formula>
    </cfRule>
    <cfRule type="cellIs" dxfId="2171" priority="758" operator="equal">
      <formula>"X"</formula>
    </cfRule>
  </conditionalFormatting>
  <conditionalFormatting sqref="L653 P653:W653">
    <cfRule type="expression" dxfId="2170" priority="704">
      <formula>ROW()=CELL("row")</formula>
    </cfRule>
  </conditionalFormatting>
  <conditionalFormatting sqref="L656 P656:W656">
    <cfRule type="expression" dxfId="2169" priority="613">
      <formula>ROW()=CELL("row")</formula>
    </cfRule>
  </conditionalFormatting>
  <conditionalFormatting sqref="L15:M15 M84 M421">
    <cfRule type="cellIs" dxfId="2168" priority="595" operator="equal">
      <formula>"ANNUAL"</formula>
    </cfRule>
  </conditionalFormatting>
  <conditionalFormatting sqref="L52:M52 L210 L221">
    <cfRule type="cellIs" dxfId="2167" priority="710" operator="equal">
      <formula>"X"</formula>
    </cfRule>
    <cfRule type="cellIs" dxfId="2166" priority="709" operator="equal">
      <formula>"ANNUAL"</formula>
    </cfRule>
  </conditionalFormatting>
  <conditionalFormatting sqref="L110:M110 M119:M126 M195 M234 M470 M478 M519 M521:M522">
    <cfRule type="cellIs" dxfId="2165" priority="473" operator="equal">
      <formula>"X"</formula>
    </cfRule>
  </conditionalFormatting>
  <conditionalFormatting sqref="L223:M223 M347:R347 L560:O560">
    <cfRule type="cellIs" dxfId="2164" priority="534" operator="equal">
      <formula>"ANNUAL"</formula>
    </cfRule>
  </conditionalFormatting>
  <conditionalFormatting sqref="L223:M223 M347:R347 L560:P560">
    <cfRule type="cellIs" dxfId="2163" priority="535" operator="equal">
      <formula>"X"</formula>
    </cfRule>
  </conditionalFormatting>
  <conditionalFormatting sqref="L235:M235 M262">
    <cfRule type="cellIs" dxfId="2162" priority="2830" operator="equal">
      <formula>"X"</formula>
    </cfRule>
    <cfRule type="cellIs" dxfId="2161" priority="2829" operator="equal">
      <formula>"ANNUAL"</formula>
    </cfRule>
  </conditionalFormatting>
  <conditionalFormatting sqref="L235:M235">
    <cfRule type="expression" dxfId="2160" priority="2828">
      <formula>ROW()=CELL("row")</formula>
    </cfRule>
  </conditionalFormatting>
  <conditionalFormatting sqref="L500:M500 E500:J500 A500:C501 E501:H501 J501 A502:J503">
    <cfRule type="expression" dxfId="2159" priority="3030">
      <formula>ROW()=CELL("row")</formula>
    </cfRule>
  </conditionalFormatting>
  <conditionalFormatting sqref="L563:M563 A443:K443 A456:K458 P458 A538:J538 A539:K539 A540:C540 E540:J540 L540:M540 A564:C564 E564:H564 J564 A565:K565">
    <cfRule type="expression" dxfId="2158" priority="3067">
      <formula>ROW()=CELL("row")</formula>
    </cfRule>
  </conditionalFormatting>
  <conditionalFormatting sqref="L657:M657">
    <cfRule type="expression" dxfId="2157" priority="611">
      <formula>ROW()=CELL("row")</formula>
    </cfRule>
  </conditionalFormatting>
  <conditionalFormatting sqref="L658:M658 P658:W658">
    <cfRule type="expression" dxfId="2156" priority="383">
      <formula>ROW()=CELL("row")</formula>
    </cfRule>
  </conditionalFormatting>
  <conditionalFormatting sqref="L15:N15 M84:N84 N415 N422 N439 N444 N446:N452 M514:N514">
    <cfRule type="cellIs" dxfId="2155" priority="386" operator="equal">
      <formula>"X"</formula>
    </cfRule>
  </conditionalFormatting>
  <conditionalFormatting sqref="L97:N97 M128:N128 M286:N286 P286:W286 M315:W315 N328 N405:N407 N433:N435 N445 M467:N468 N490">
    <cfRule type="cellIs" dxfId="2154" priority="257" operator="equal">
      <formula>"X"</formula>
    </cfRule>
  </conditionalFormatting>
  <conditionalFormatting sqref="L104:N104">
    <cfRule type="cellIs" dxfId="2153" priority="89" operator="equal">
      <formula>"ANNUAL"</formula>
    </cfRule>
    <cfRule type="cellIs" dxfId="2152" priority="86" operator="equal">
      <formula>"X"</formula>
    </cfRule>
  </conditionalFormatting>
  <conditionalFormatting sqref="L275:N276">
    <cfRule type="cellIs" dxfId="2151" priority="546" operator="equal">
      <formula>"ANNUAL"</formula>
    </cfRule>
  </conditionalFormatting>
  <conditionalFormatting sqref="L377:N377 L479 M336 M551:M552">
    <cfRule type="cellIs" dxfId="2150" priority="2825" operator="equal">
      <formula>"ANNUAL"</formula>
    </cfRule>
  </conditionalFormatting>
  <conditionalFormatting sqref="L469:N469">
    <cfRule type="cellIs" dxfId="2149" priority="36" operator="equal">
      <formula>"ANNUAL"</formula>
    </cfRule>
    <cfRule type="cellIs" dxfId="2148" priority="35" operator="equal">
      <formula>"X"</formula>
    </cfRule>
  </conditionalFormatting>
  <conditionalFormatting sqref="L471:N471 O16 N489 M541">
    <cfRule type="cellIs" dxfId="2147" priority="2740" operator="equal">
      <formula>"ANNUAL"</formula>
    </cfRule>
  </conditionalFormatting>
  <conditionalFormatting sqref="L471:N471 O16 N489">
    <cfRule type="cellIs" dxfId="2146" priority="2741" operator="equal">
      <formula>"X"</formula>
    </cfRule>
  </conditionalFormatting>
  <conditionalFormatting sqref="L471:N471">
    <cfRule type="expression" dxfId="2145" priority="2739">
      <formula>ROW()=CELL("row")</formula>
    </cfRule>
  </conditionalFormatting>
  <conditionalFormatting sqref="L660:N660 P660:W660">
    <cfRule type="expression" dxfId="2144" priority="292">
      <formula>ROW()=CELL("row")</formula>
    </cfRule>
  </conditionalFormatting>
  <conditionalFormatting sqref="L661:N661">
    <cfRule type="expression" dxfId="2143" priority="276">
      <formula>ROW()=CELL("row")</formula>
    </cfRule>
  </conditionalFormatting>
  <conditionalFormatting sqref="L662:N662">
    <cfRule type="expression" dxfId="2142" priority="277">
      <formula>ROW()=CELL("row")</formula>
    </cfRule>
  </conditionalFormatting>
  <conditionalFormatting sqref="L663:N663">
    <cfRule type="expression" dxfId="2141" priority="278">
      <formula>ROW()=CELL("row")</formula>
    </cfRule>
  </conditionalFormatting>
  <conditionalFormatting sqref="L664:N664">
    <cfRule type="expression" dxfId="2140" priority="279">
      <formula>ROW()=CELL("row")</formula>
    </cfRule>
  </conditionalFormatting>
  <conditionalFormatting sqref="L665:N665">
    <cfRule type="expression" dxfId="2139" priority="280">
      <formula>ROW()=CELL("row")</formula>
    </cfRule>
  </conditionalFormatting>
  <conditionalFormatting sqref="L666:N666">
    <cfRule type="expression" dxfId="2138" priority="246">
      <formula>ROW()=CELL("row")</formula>
    </cfRule>
  </conditionalFormatting>
  <conditionalFormatting sqref="L667:N667">
    <cfRule type="expression" dxfId="2137" priority="244">
      <formula>ROW()=CELL("row")</formula>
    </cfRule>
  </conditionalFormatting>
  <conditionalFormatting sqref="L668:N668">
    <cfRule type="expression" dxfId="2136" priority="243">
      <formula>ROW()=CELL("row")</formula>
    </cfRule>
  </conditionalFormatting>
  <conditionalFormatting sqref="L670:N670">
    <cfRule type="expression" dxfId="2135" priority="116">
      <formula>ROW()=CELL("row")</formula>
    </cfRule>
  </conditionalFormatting>
  <conditionalFormatting sqref="L22:O22 N43:O43 O96:O97 M178:O178 M249:O250 M271:O271 O286:O287 O328:O329 M342:Q342 M357 O357 M385:W385 O393:O394 M398:O398 O434:O435 M440:O440 M443:O443 N460:O460 M462:O465 O467:O469 O488:O493 N508:O508">
    <cfRule type="cellIs" dxfId="2134" priority="119" operator="equal">
      <formula>"X"</formula>
    </cfRule>
  </conditionalFormatting>
  <conditionalFormatting sqref="L79:O79">
    <cfRule type="expression" dxfId="2133" priority="2474">
      <formula>ROW()=CELL("row")</formula>
    </cfRule>
  </conditionalFormatting>
  <conditionalFormatting sqref="L119:O119">
    <cfRule type="expression" dxfId="2132" priority="2565">
      <formula>ROW()=CELL("row")</formula>
    </cfRule>
  </conditionalFormatting>
  <conditionalFormatting sqref="L425:O425">
    <cfRule type="cellIs" dxfId="2131" priority="328" operator="equal">
      <formula>"X"</formula>
    </cfRule>
  </conditionalFormatting>
  <conditionalFormatting sqref="L612:O612">
    <cfRule type="cellIs" dxfId="2130" priority="1580" operator="equal">
      <formula>"ANNUAL"</formula>
    </cfRule>
    <cfRule type="expression" dxfId="2129" priority="1578">
      <formula>ROW()=CELL("row")</formula>
    </cfRule>
    <cfRule type="cellIs" dxfId="2128" priority="1579" operator="equal">
      <formula>"X"</formula>
    </cfRule>
  </conditionalFormatting>
  <conditionalFormatting sqref="L669:O669">
    <cfRule type="expression" dxfId="2127" priority="117">
      <formula>ROW()=CELL("row")</formula>
    </cfRule>
  </conditionalFormatting>
  <conditionalFormatting sqref="L672:O672">
    <cfRule type="expression" dxfId="2126" priority="95">
      <formula>ROW()=CELL("row")</formula>
    </cfRule>
  </conditionalFormatting>
  <conditionalFormatting sqref="L275:P275">
    <cfRule type="expression" dxfId="2125" priority="545">
      <formula>ROW()=CELL("row")</formula>
    </cfRule>
  </conditionalFormatting>
  <conditionalFormatting sqref="L671:Q671">
    <cfRule type="expression" dxfId="2124" priority="101">
      <formula>ROW()=CELL("row")</formula>
    </cfRule>
  </conditionalFormatting>
  <conditionalFormatting sqref="L607:R607">
    <cfRule type="cellIs" dxfId="2123" priority="3118" operator="equal">
      <formula>"ANNUAL"</formula>
    </cfRule>
    <cfRule type="cellIs" dxfId="2122" priority="3117" operator="equal">
      <formula>"X"</formula>
    </cfRule>
    <cfRule type="expression" dxfId="2121" priority="3116">
      <formula>ROW()=CELL("row")</formula>
    </cfRule>
  </conditionalFormatting>
  <conditionalFormatting sqref="L1:W2 U24:W24 P44:Q44 V44:W46 V48:W49 T49 L123 L125:L126 O134:P134 P146 M155 M181 M218 P228:W228 M299 R307:S307 R313:R314 P318:W318 P307 M571:M572 M316:M318 L54 M174 L176 R574:S574 L108 M122 M240 M575 M578 P104:R105 N238 P308:R308 M310 M312:N312 M211 N180 P168:Q168 P313 Q311:R311 Q263 P225:Q225 Q305:R305 R306">
    <cfRule type="cellIs" dxfId="2120" priority="3246" operator="equal">
      <formula>"ANNUAL"</formula>
    </cfRule>
  </conditionalFormatting>
  <conditionalFormatting sqref="L612:W612 O610:W610 L610:M610">
    <cfRule type="cellIs" dxfId="2119" priority="1576" operator="equal">
      <formula>"X"</formula>
    </cfRule>
  </conditionalFormatting>
  <conditionalFormatting sqref="L612:W612">
    <cfRule type="expression" dxfId="2118" priority="1575">
      <formula>ROW()=CELL("row")</formula>
    </cfRule>
    <cfRule type="cellIs" dxfId="2117" priority="1577" operator="equal">
      <formula>"ANNUAL"</formula>
    </cfRule>
  </conditionalFormatting>
  <conditionalFormatting sqref="L654:W654">
    <cfRule type="expression" dxfId="2116" priority="693">
      <formula>ROW()=CELL("row")</formula>
    </cfRule>
  </conditionalFormatting>
  <conditionalFormatting sqref="L655:W655">
    <cfRule type="expression" dxfId="2115" priority="676">
      <formula>ROW()=CELL("row")</formula>
    </cfRule>
  </conditionalFormatting>
  <conditionalFormatting sqref="L659:W659">
    <cfRule type="expression" dxfId="2114" priority="363">
      <formula>ROW()=CELL("row")</formula>
    </cfRule>
  </conditionalFormatting>
  <conditionalFormatting sqref="M4 M9 M54 M103 M111 M169:M170 M193 M330:M331 M334:M335 M337:M338 M344:M346 M351:M354 M363 M368 M371:M372 M380 M386 M424">
    <cfRule type="cellIs" dxfId="2113" priority="583" operator="equal">
      <formula>"X"</formula>
    </cfRule>
  </conditionalFormatting>
  <conditionalFormatting sqref="M4 M9 M54 M103 M111 M169:M170 M193 M330:M331 M334:M335 M337:M338 M345:M346 M351:M354 M363 L368:M368 M371:M372 M380 M386 M424">
    <cfRule type="cellIs" dxfId="2112" priority="582" operator="equal">
      <formula>"ANNUAL"</formula>
    </cfRule>
  </conditionalFormatting>
  <conditionalFormatting sqref="M4 M9 M54 M103 M111 M170 M193 M330:M331 M334:M335 M337:M338 M345 M351 M353:M354 M363 L368:M368 M372 M380 M386 M424">
    <cfRule type="cellIs" dxfId="2111" priority="579" operator="equal">
      <formula>"X"</formula>
    </cfRule>
  </conditionalFormatting>
  <conditionalFormatting sqref="M4 M9 M54 M103 M111 M170 M193 M330:M331 M334:M335 M337:M338 M345 M351 M353:M354 M363 M368 M372 M380 M386 M424 P372:S372">
    <cfRule type="cellIs" dxfId="2110" priority="580" operator="equal">
      <formula>"ANNUAL"</formula>
    </cfRule>
  </conditionalFormatting>
  <conditionalFormatting sqref="M5:M6 L11:O11 M16:O16 M72:O72 M81:O81 M114:M116 M236:N236 M253:O253 M462:O462 M467:O467 M510:O510 M527:O527 M530 M535:M536 M544:W544 M546:P546 M555:O555 M566:O566 M570:O570 M573 M585 M588:O588 M593:O593 L608:O608">
    <cfRule type="cellIs" dxfId="2109" priority="453" operator="equal">
      <formula>"X"</formula>
    </cfRule>
  </conditionalFormatting>
  <conditionalFormatting sqref="M5:M6 L11:P11 M15:M16 M72:N72 M81:N81 M114:M116 M236:O236 M253:O253 M462:O462 M467:O467 M510:O510 M527:O527 M530 M535:M536 M544:S544 M546:O546 M555:O555 M566:O566 M570:O570 M573 M585 M588:O588 M593:O593 L608:O608">
    <cfRule type="cellIs" dxfId="2108" priority="452" operator="equal">
      <formula>"ANNUAL"</formula>
    </cfRule>
  </conditionalFormatting>
  <conditionalFormatting sqref="M10:M12 M16:M17 M30:M32 M66:M67 M105:M107 M264 M280 M291:M292 M304:M306 M437:M438">
    <cfRule type="cellIs" dxfId="2107" priority="432" operator="equal">
      <formula>"X"</formula>
    </cfRule>
  </conditionalFormatting>
  <conditionalFormatting sqref="M10:M12 M16:M17 M30:M32 M66:M67 M105:M107 M264 M280 M291:M292 M437:M438">
    <cfRule type="cellIs" dxfId="2106" priority="433" operator="equal">
      <formula>"ANNUAL"</formula>
    </cfRule>
  </conditionalFormatting>
  <conditionalFormatting sqref="M12 M26">
    <cfRule type="expression" dxfId="2105" priority="2848">
      <formula>ROW()=CELL("row")</formula>
    </cfRule>
  </conditionalFormatting>
  <conditionalFormatting sqref="M19 M30 M45 M47 M60 M77 M87 M89 M91:M92 M127 M141 M153 M169 M214 M473 M498 M503:M504 P473:W473">
    <cfRule type="cellIs" dxfId="2104" priority="604" operator="equal">
      <formula>"ANNUAL"</formula>
    </cfRule>
  </conditionalFormatting>
  <conditionalFormatting sqref="M19 M30 M45 M47 M60 M77 M87 M89 M91:M92 M127 M141 M153 M169 M214:M215 M473 M498 M503:M504 M155 M310 P473:W473">
    <cfRule type="cellIs" dxfId="2103" priority="605" operator="equal">
      <formula>"X"</formula>
    </cfRule>
  </conditionalFormatting>
  <conditionalFormatting sqref="M19 M47 M60 M89 M91:M92 L127:M127 M141 M153 M473 M498 M503:M504">
    <cfRule type="cellIs" dxfId="2102" priority="601" operator="equal">
      <formula>"X"</formula>
    </cfRule>
  </conditionalFormatting>
  <conditionalFormatting sqref="M23 N7:N8">
    <cfRule type="cellIs" dxfId="2101" priority="2760" operator="equal">
      <formula>"X"</formula>
    </cfRule>
  </conditionalFormatting>
  <conditionalFormatting sqref="M23 Q51 V22:W23 S22">
    <cfRule type="cellIs" dxfId="2100" priority="2598" operator="equal">
      <formula>"ANNUAL"</formula>
    </cfRule>
  </conditionalFormatting>
  <conditionalFormatting sqref="M40:M45 M125:M128 M271 M286:M287 M328:M329 M434 M445:M451 M455:M460 M489:M492 M507:M508">
    <cfRule type="cellIs" dxfId="2099" priority="428" operator="equal">
      <formula>"ANNUAL"</formula>
    </cfRule>
  </conditionalFormatting>
  <conditionalFormatting sqref="M40:M45 M302 M328:M329 M393:M394 L434:M434 M445:M451 M455:M460 M489:M492 M507:M508">
    <cfRule type="cellIs" dxfId="2098" priority="427" operator="equal">
      <formula>"X"</formula>
    </cfRule>
  </conditionalFormatting>
  <conditionalFormatting sqref="M71 M98 M130:M139 M144:M145 M158 M295 M350 M365:M366 M369:N369 M376 M378:M379 M441:M442 M453 M574 M580:M581 M583 M587 M594:M595">
    <cfRule type="cellIs" dxfId="2097" priority="465" operator="equal">
      <formula>"ANNUAL"</formula>
    </cfRule>
    <cfRule type="cellIs" dxfId="2096" priority="464" operator="equal">
      <formula>"X"</formula>
    </cfRule>
  </conditionalFormatting>
  <conditionalFormatting sqref="M71 M98 M135:M139 M144 M158 M295 M350 M365:M366 M369 M376 M378:M379 M441 M452:M453 M574 M580 M583 M587 M594:M595">
    <cfRule type="cellIs" dxfId="2095" priority="462" operator="equal">
      <formula>"ANNUAL"</formula>
    </cfRule>
    <cfRule type="cellIs" dxfId="2094" priority="461" operator="equal">
      <formula>"X"</formula>
    </cfRule>
  </conditionalFormatting>
  <conditionalFormatting sqref="M76:M77">
    <cfRule type="cellIs" dxfId="2093" priority="523" operator="equal">
      <formula>"ANNUAL"</formula>
    </cfRule>
    <cfRule type="cellIs" dxfId="2092" priority="524" operator="equal">
      <formula>"X"</formula>
    </cfRule>
  </conditionalFormatting>
  <conditionalFormatting sqref="M78 N103 N183 P183:R183 L79:N79 P117:P118">
    <cfRule type="cellIs" dxfId="2091" priority="2788" operator="equal">
      <formula>"ANNUAL"</formula>
    </cfRule>
  </conditionalFormatting>
  <conditionalFormatting sqref="M82:M83 M73:M74 M55:M56 M29:N29 M109:N109 M466:N466 M18:O18 M24:O24 M33:O33 M39:O39 M46:O46 M65:O65 M80:O80 M94:O94 M100:O100 M112:O112 M117:O117 M149 M187:O187 M494:O494 M537:O537 M542:O542 M556:O556 M576:O576 M592:O592 M624:O624 O149">
    <cfRule type="expression" dxfId="2090" priority="541">
      <formula>ROW()=CELL("row")</formula>
    </cfRule>
  </conditionalFormatting>
  <conditionalFormatting sqref="M86:M87 M219 M227:M228 L281:W281 M577">
    <cfRule type="cellIs" dxfId="2089" priority="598" operator="equal">
      <formula>"X"</formula>
    </cfRule>
  </conditionalFormatting>
  <conditionalFormatting sqref="M91:M92 M473 M503:M504">
    <cfRule type="cellIs" dxfId="2088" priority="602" operator="equal">
      <formula>"ANNUAL"</formula>
    </cfRule>
  </conditionalFormatting>
  <conditionalFormatting sqref="M113 M75 M64 M62 M34 M25">
    <cfRule type="expression" dxfId="2087" priority="542">
      <formula>ROW()=CELL("row")</formula>
    </cfRule>
  </conditionalFormatting>
  <conditionalFormatting sqref="M148 M145 M132:M134 M121 M101 M76">
    <cfRule type="expression" dxfId="2086" priority="525">
      <formula>ROW()=CELL("row")</formula>
    </cfRule>
  </conditionalFormatting>
  <conditionalFormatting sqref="M155 A169:B169 E169:J169">
    <cfRule type="expression" dxfId="2085" priority="2781">
      <formula>ROW()=CELL("row")</formula>
    </cfRule>
  </conditionalFormatting>
  <conditionalFormatting sqref="M155 J153:K153">
    <cfRule type="expression" dxfId="2084" priority="2987">
      <formula>ROW()=CELL("row")</formula>
    </cfRule>
  </conditionalFormatting>
  <conditionalFormatting sqref="M155">
    <cfRule type="cellIs" dxfId="2083" priority="2986" operator="equal">
      <formula>"ANNUAL"</formula>
    </cfRule>
    <cfRule type="cellIs" dxfId="2082" priority="2976" operator="equal">
      <formula>"ANNUAL"</formula>
    </cfRule>
    <cfRule type="cellIs" dxfId="2081" priority="2982" operator="equal">
      <formula>"ANNUAL"</formula>
    </cfRule>
    <cfRule type="cellIs" dxfId="2080" priority="2977" operator="equal">
      <formula>"X"</formula>
    </cfRule>
    <cfRule type="cellIs" dxfId="2079" priority="2780" operator="equal">
      <formula>"X"</formula>
    </cfRule>
    <cfRule type="expression" dxfId="2078" priority="2978">
      <formula>ROW()=CELL("row")</formula>
    </cfRule>
    <cfRule type="expression" dxfId="2077" priority="2981">
      <formula>ROW()=CELL("row")</formula>
    </cfRule>
    <cfRule type="cellIs" dxfId="2076" priority="2983" operator="equal">
      <formula>"X"</formula>
    </cfRule>
    <cfRule type="expression" dxfId="2075" priority="2984">
      <formula>ROW()=CELL("row")</formula>
    </cfRule>
    <cfRule type="cellIs" dxfId="2074" priority="2985" operator="equal">
      <formula>"X"</formula>
    </cfRule>
    <cfRule type="cellIs" dxfId="2073" priority="2779" operator="equal">
      <formula>"ANNUAL"</formula>
    </cfRule>
    <cfRule type="cellIs" dxfId="2072" priority="2988" operator="equal">
      <formula>"ANNUAL"</formula>
    </cfRule>
    <cfRule type="cellIs" dxfId="2071" priority="2979" operator="equal">
      <formula>"X"</formula>
    </cfRule>
    <cfRule type="cellIs" dxfId="2070" priority="2989" operator="equal">
      <formula>"X"</formula>
    </cfRule>
    <cfRule type="cellIs" dxfId="2069" priority="2980" operator="equal">
      <formula>"ANNUAL"</formula>
    </cfRule>
  </conditionalFormatting>
  <conditionalFormatting sqref="M161:M162">
    <cfRule type="cellIs" dxfId="2068" priority="520" operator="equal">
      <formula>"ANNUAL"</formula>
    </cfRule>
    <cfRule type="cellIs" dxfId="2067" priority="521" operator="equal">
      <formula>"X"</formula>
    </cfRule>
  </conditionalFormatting>
  <conditionalFormatting sqref="M174 J72:K72 A100:K100 A101:J101 A102:K102 A174:K175 L176">
    <cfRule type="expression" dxfId="2066" priority="2924">
      <formula>ROW()=CELL("row")</formula>
    </cfRule>
  </conditionalFormatting>
  <conditionalFormatting sqref="M185 M188 M192 M198 M204 M381:M383 L410:M411 M413:M414 M416 M418:M420">
    <cfRule type="cellIs" dxfId="2065" priority="442" operator="equal">
      <formula>"X"</formula>
    </cfRule>
  </conditionalFormatting>
  <conditionalFormatting sqref="M185 M188 M192 M198 M204 M381:M383 L410:M411 M413:M414 M416 M418:M421">
    <cfRule type="cellIs" dxfId="2064" priority="443" operator="equal">
      <formula>"ANNUAL"</formula>
    </cfRule>
  </conditionalFormatting>
  <conditionalFormatting sqref="M189:M190 M196:M197 M202:M203 M216:M217 M237:N237 M242:M244 M246:M248 M258:N258 M262:M263 M265:M267 M269:M270 M272:M273 M277:M279 M283:M284 M325:N325 M327:N327">
    <cfRule type="cellIs" dxfId="2063" priority="511" operator="equal">
      <formula>"ANNUAL"</formula>
    </cfRule>
  </conditionalFormatting>
  <conditionalFormatting sqref="M189:M190 M196:M197 M216:M217 M237:N237 M242:M244 M246:M248 M258:N258 M262:M263 M265:M267 M270:N270 M272:M273 M275:M279 M283:M284 M325:N325 M327:N327">
    <cfRule type="cellIs" dxfId="2062" priority="512" operator="equal">
      <formula>"X"</formula>
    </cfRule>
  </conditionalFormatting>
  <conditionalFormatting sqref="M190 M174">
    <cfRule type="cellIs" dxfId="2061" priority="2872" operator="equal">
      <formula>"X"</formula>
    </cfRule>
  </conditionalFormatting>
  <conditionalFormatting sqref="M190">
    <cfRule type="expression" dxfId="2060" priority="2871">
      <formula>ROW()=CELL("row")</formula>
    </cfRule>
  </conditionalFormatting>
  <conditionalFormatting sqref="M209">
    <cfRule type="expression" dxfId="2059" priority="607">
      <formula>ROW()=CELL("row")</formula>
    </cfRule>
    <cfRule type="cellIs" dxfId="2058" priority="608" operator="equal">
      <formula>"ANNUAL"</formula>
    </cfRule>
    <cfRule type="cellIs" dxfId="2057" priority="609" operator="equal">
      <formula>"X"</formula>
    </cfRule>
  </conditionalFormatting>
  <conditionalFormatting sqref="M213">
    <cfRule type="cellIs" dxfId="2056" priority="2868" operator="equal">
      <formula>"X"</formula>
    </cfRule>
  </conditionalFormatting>
  <conditionalFormatting sqref="M215 M213">
    <cfRule type="cellIs" dxfId="2055" priority="2878" operator="equal">
      <formula>"ANNUAL"</formula>
    </cfRule>
  </conditionalFormatting>
  <conditionalFormatting sqref="M215">
    <cfRule type="cellIs" dxfId="2054" priority="2877" operator="equal">
      <formula>"X"</formula>
    </cfRule>
  </conditionalFormatting>
  <conditionalFormatting sqref="M218">
    <cfRule type="cellIs" dxfId="2053" priority="3152" operator="equal">
      <formula>"ANNUAL"</formula>
    </cfRule>
    <cfRule type="expression" dxfId="2052" priority="3151">
      <formula>ROW()=CELL("row")</formula>
    </cfRule>
  </conditionalFormatting>
  <conditionalFormatting sqref="M222">
    <cfRule type="cellIs" dxfId="2051" priority="2640" operator="equal">
      <formula>"ANNUAL"</formula>
    </cfRule>
    <cfRule type="cellIs" dxfId="2050" priority="2641" operator="equal">
      <formula>"X"</formula>
    </cfRule>
  </conditionalFormatting>
  <conditionalFormatting sqref="M224 P104:R104">
    <cfRule type="expression" dxfId="2049" priority="2854">
      <formula>ROW()=CELL("row")</formula>
    </cfRule>
  </conditionalFormatting>
  <conditionalFormatting sqref="M225:M226">
    <cfRule type="expression" dxfId="2048" priority="411">
      <formula>ROW()=CELL("row")</formula>
    </cfRule>
  </conditionalFormatting>
  <conditionalFormatting sqref="M230:M232">
    <cfRule type="cellIs" dxfId="2047" priority="2844" operator="equal">
      <formula>"ANNUAL"</formula>
    </cfRule>
  </conditionalFormatting>
  <conditionalFormatting sqref="M231:M232 A239:K243 A244:B244 E244:I244 K244 A245:K246">
    <cfRule type="expression" dxfId="2046" priority="2846">
      <formula>ROW()=CELL("row")</formula>
    </cfRule>
  </conditionalFormatting>
  <conditionalFormatting sqref="M235 M261:M262 M35:W35 M59 A34:L34 A35:K35 A59:K60 A61:H61 J61:K61 A93:J96 M96 A97:K97 A98:J99">
    <cfRule type="expression" dxfId="2045" priority="2831">
      <formula>ROW()=CELL("row")</formula>
    </cfRule>
  </conditionalFormatting>
  <conditionalFormatting sqref="M238 M256 M404:M408">
    <cfRule type="cellIs" dxfId="2044" priority="413" operator="equal">
      <formula>"X"</formula>
    </cfRule>
    <cfRule type="cellIs" dxfId="2043" priority="412" operator="equal">
      <formula>"ANNUAL"</formula>
    </cfRule>
  </conditionalFormatting>
  <conditionalFormatting sqref="M239:M240 L108 M122:M124 L126 A156:J158">
    <cfRule type="expression" dxfId="2042" priority="2875">
      <formula>ROW()=CELL("row")</formula>
    </cfRule>
  </conditionalFormatting>
  <conditionalFormatting sqref="M239:M240">
    <cfRule type="cellIs" dxfId="2041" priority="2867" operator="equal">
      <formula>"X"</formula>
    </cfRule>
  </conditionalFormatting>
  <conditionalFormatting sqref="M241">
    <cfRule type="cellIs" dxfId="2040" priority="489" operator="equal">
      <formula>"ANNUAL"</formula>
    </cfRule>
    <cfRule type="cellIs" dxfId="2039" priority="488" operator="equal">
      <formula>"X"</formula>
    </cfRule>
  </conditionalFormatting>
  <conditionalFormatting sqref="M251:M252 M339:M341 M391:M392 M397:N397 L399:N399 M523:M526">
    <cfRule type="cellIs" dxfId="2038" priority="533" operator="equal">
      <formula>"X"</formula>
    </cfRule>
  </conditionalFormatting>
  <conditionalFormatting sqref="M251:M252 M339:M341 M391:M392 M397:N397 M399:N399 M523:M526">
    <cfRule type="cellIs" dxfId="2037" priority="532" operator="equal">
      <formula>"ANNUAL"</formula>
    </cfRule>
  </conditionalFormatting>
  <conditionalFormatting sqref="M261 O261 Q260">
    <cfRule type="cellIs" dxfId="2036" priority="3242" operator="equal">
      <formula>"ANNUAL"</formula>
    </cfRule>
  </conditionalFormatting>
  <conditionalFormatting sqref="M262">
    <cfRule type="expression" dxfId="2035" priority="2654">
      <formula>ROW()=CELL("row")</formula>
    </cfRule>
  </conditionalFormatting>
  <conditionalFormatting sqref="M268">
    <cfRule type="cellIs" dxfId="2034" priority="2799" operator="equal">
      <formula>"ANNUAL"</formula>
    </cfRule>
    <cfRule type="cellIs" dxfId="2033" priority="2800" operator="equal">
      <formula>"X"</formula>
    </cfRule>
    <cfRule type="expression" dxfId="2032" priority="2798">
      <formula>ROW()=CELL("row")</formula>
    </cfRule>
  </conditionalFormatting>
  <conditionalFormatting sqref="M269 M202 M165 M162">
    <cfRule type="expression" dxfId="2031" priority="522">
      <formula>ROW()=CELL("row")</formula>
    </cfRule>
  </conditionalFormatting>
  <conditionalFormatting sqref="M275:M276 M282 P286:W286">
    <cfRule type="cellIs" dxfId="2030" priority="2843" operator="equal">
      <formula>"ANNUAL"</formula>
    </cfRule>
  </conditionalFormatting>
  <conditionalFormatting sqref="M282 A265:K267 M275:M276 A285:K285 A286:C286 E286:H286 J286 P286:XFD286">
    <cfRule type="expression" dxfId="2029" priority="2842">
      <formula>ROW()=CELL("row")</formula>
    </cfRule>
  </conditionalFormatting>
  <conditionalFormatting sqref="M282">
    <cfRule type="expression" dxfId="2028" priority="2660">
      <formula>ROW()=CELL("row")</formula>
    </cfRule>
    <cfRule type="cellIs" dxfId="2027" priority="2661" operator="equal">
      <formula>"ANNUAL"</formula>
    </cfRule>
    <cfRule type="cellIs" dxfId="2026" priority="2662" operator="equal">
      <formula>"X"</formula>
    </cfRule>
  </conditionalFormatting>
  <conditionalFormatting sqref="M283:M284 M277:M279 M272:M273 M265:M267 M246:M248 M243:M244 M216:M217 M196:M197 M189:N189 M203:N203 M237:N237 M258:N258 M263:N263 M270:N270 M325:N325 M327:N327">
    <cfRule type="expression" dxfId="2025" priority="510">
      <formula>ROW()=CELL("row")</formula>
    </cfRule>
  </conditionalFormatting>
  <conditionalFormatting sqref="M293:M294">
    <cfRule type="cellIs" dxfId="2024" priority="2813" operator="equal">
      <formula>"X"</formula>
    </cfRule>
    <cfRule type="cellIs" dxfId="2023" priority="2814" operator="equal">
      <formula>"ANNUAL"</formula>
    </cfRule>
  </conditionalFormatting>
  <conditionalFormatting sqref="M294 M222 A220:J221 A222:K222 M240:M242 M299 L400:M401">
    <cfRule type="expression" dxfId="2022" priority="2817">
      <formula>ROW()=CELL("row")</formula>
    </cfRule>
  </conditionalFormatting>
  <conditionalFormatting sqref="M299 M529 A192:J192 A416:L416">
    <cfRule type="expression" dxfId="2021" priority="2967">
      <formula>ROW()=CELL("row")</formula>
    </cfRule>
  </conditionalFormatting>
  <conditionalFormatting sqref="M299 M529 M200 V197:W198 S196 U196:W196 V194:W194">
    <cfRule type="cellIs" dxfId="2020" priority="2969" operator="equal">
      <formula>"X"</formula>
    </cfRule>
  </conditionalFormatting>
  <conditionalFormatting sqref="M299 M529 M200">
    <cfRule type="cellIs" dxfId="2019" priority="2968" operator="equal">
      <formula>"ANNUAL"</formula>
    </cfRule>
  </conditionalFormatting>
  <conditionalFormatting sqref="M299 M529">
    <cfRule type="cellIs" dxfId="2018" priority="2966" operator="equal">
      <formula>"ANNUAL"</formula>
    </cfRule>
    <cfRule type="cellIs" dxfId="2017" priority="2962" operator="equal">
      <formula>"ANNUAL"</formula>
    </cfRule>
    <cfRule type="cellIs" dxfId="2016" priority="2965" operator="equal">
      <formula>"X"</formula>
    </cfRule>
    <cfRule type="expression" dxfId="2015" priority="2961">
      <formula>ROW()=CELL("row")</formula>
    </cfRule>
    <cfRule type="expression" dxfId="2014" priority="2964">
      <formula>ROW()=CELL("row")</formula>
    </cfRule>
    <cfRule type="cellIs" dxfId="2013" priority="2956" operator="equal">
      <formula>"ANNUAL"</formula>
    </cfRule>
    <cfRule type="cellIs" dxfId="2012" priority="2963" operator="equal">
      <formula>"X"</formula>
    </cfRule>
    <cfRule type="expression" dxfId="2011" priority="2955">
      <formula>ROW()=CELL("row")</formula>
    </cfRule>
    <cfRule type="cellIs" dxfId="2010" priority="2957" operator="equal">
      <formula>"X"</formula>
    </cfRule>
    <cfRule type="expression" dxfId="2009" priority="2958">
      <formula>ROW()=CELL("row")</formula>
    </cfRule>
    <cfRule type="cellIs" dxfId="2008" priority="2959" operator="equal">
      <formula>"X"</formula>
    </cfRule>
    <cfRule type="cellIs" dxfId="2007" priority="2960" operator="equal">
      <formula>"ANNUAL"</formula>
    </cfRule>
  </conditionalFormatting>
  <conditionalFormatting sqref="M304 V308:W310 T66:W66 T68:T69 V68:W69 T102 V102:W102 T169 V169:W169 V586:W604 V302:W304 P229 V128:W135 T81 V479:W480 V290:W293 R7 V226:W226 K50 V164:W167 V183:W184 V186:W187 V197:W197 V81:W86 V277:W277 V107:W110 V320:W320 U584:W585 V89:W91 V249:W249 T247 V247:W247 V189:W191 V267:W267 U227:W227 V229:W229 V231:W232 V390:W390 U391:W391 T73 V160:W161 V113:W115 U78:W78 V104:W105 V117:W118 T581:W582 T583 V583:W583 U174:W174 V175:W177 T167 V234:W236 U241:W241 V242:W243 V260:W260 V262:W262 T159:W159 V79:W79 V240:W240 V171:W172 U233:W233 T161 U162:W162 V577:W578 T578 U579:W579 W580 U119:W119 T148 T189 U223:W223 V606:W609 S609 V611:W611 V613:W614 M614 O614:T614 M615:W615 M616 P616:T616 V616:W616 M629 M635:M636 P638:W638 P640:W644 N641 O645:W645 M646:W646 P647:W648 T602 T605:W605 V194:W194 V388:W388 P650:W653 N651 P656:W656 U263:W263 U305:W305">
    <cfRule type="cellIs" dxfId="2006" priority="2888" operator="equal">
      <formula>"ANNUAL"</formula>
    </cfRule>
  </conditionalFormatting>
  <conditionalFormatting sqref="M304">
    <cfRule type="cellIs" dxfId="2005" priority="2887" operator="equal">
      <formula>"X"</formula>
    </cfRule>
  </conditionalFormatting>
  <conditionalFormatting sqref="M306">
    <cfRule type="expression" dxfId="2004" priority="2927">
      <formula>ROW()=CELL("row")</formula>
    </cfRule>
    <cfRule type="cellIs" dxfId="2003" priority="3024" operator="equal">
      <formula>"ANNUAL"</formula>
    </cfRule>
  </conditionalFormatting>
  <conditionalFormatting sqref="M307:M309 M289:M290 M274 M48:M49 M13 M7:M8 M27:N27 M53:N53 M255:N255 M257:N257 M260:N260 M296:N296 M298:N298 M300:N300 M314:N314 M322:N322 M324:N324 M627:N627">
    <cfRule type="expression" dxfId="2002" priority="448">
      <formula>ROW()=CELL("row")</formula>
    </cfRule>
  </conditionalFormatting>
  <conditionalFormatting sqref="M313">
    <cfRule type="cellIs" dxfId="2001" priority="479" operator="equal">
      <formula>"X"</formula>
    </cfRule>
    <cfRule type="expression" dxfId="2000" priority="481">
      <formula>ROW()=CELL("row")</formula>
    </cfRule>
  </conditionalFormatting>
  <conditionalFormatting sqref="M316">
    <cfRule type="expression" dxfId="1999" priority="27">
      <formula>ROW()=CELL("row")</formula>
    </cfRule>
  </conditionalFormatting>
  <conditionalFormatting sqref="M319">
    <cfRule type="cellIs" dxfId="1998" priority="482" operator="equal">
      <formula>"X"</formula>
    </cfRule>
    <cfRule type="expression" dxfId="1997" priority="484">
      <formula>ROW()=CELL("row")</formula>
    </cfRule>
  </conditionalFormatting>
  <conditionalFormatting sqref="M320 O320:P320">
    <cfRule type="cellIs" dxfId="1996" priority="2617" operator="equal">
      <formula>"ANNUAL"</formula>
    </cfRule>
  </conditionalFormatting>
  <conditionalFormatting sqref="M320">
    <cfRule type="cellIs" dxfId="1995" priority="2925" operator="equal">
      <formula>"X"</formula>
    </cfRule>
  </conditionalFormatting>
  <conditionalFormatting sqref="M321 M326">
    <cfRule type="cellIs" dxfId="1994" priority="403" operator="equal">
      <formula>"ANNUAL"</formula>
    </cfRule>
    <cfRule type="cellIs" dxfId="1993" priority="402" operator="equal">
      <formula>"X"</formula>
    </cfRule>
  </conditionalFormatting>
  <conditionalFormatting sqref="M326 M321">
    <cfRule type="expression" dxfId="1992" priority="401">
      <formula>ROW()=CELL("row")</formula>
    </cfRule>
  </conditionalFormatting>
  <conditionalFormatting sqref="M332 P332:Q332">
    <cfRule type="expression" dxfId="1991" priority="1870">
      <formula>ROW()=CELL("row")</formula>
    </cfRule>
  </conditionalFormatting>
  <conditionalFormatting sqref="M332 P332:S332">
    <cfRule type="cellIs" dxfId="1990" priority="1871" operator="equal">
      <formula>"X"</formula>
    </cfRule>
    <cfRule type="cellIs" dxfId="1989" priority="1872" operator="equal">
      <formula>"ANNUAL"</formula>
    </cfRule>
  </conditionalFormatting>
  <conditionalFormatting sqref="M333:M338">
    <cfRule type="expression" dxfId="1988" priority="2934">
      <formula>ROW()=CELL("row")</formula>
    </cfRule>
  </conditionalFormatting>
  <conditionalFormatting sqref="M344 P344:W344">
    <cfRule type="cellIs" dxfId="1987" priority="3053" operator="equal">
      <formula>"X"</formula>
    </cfRule>
    <cfRule type="cellIs" dxfId="1986" priority="3054" operator="equal">
      <formula>"ANNUAL"</formula>
    </cfRule>
  </conditionalFormatting>
  <conditionalFormatting sqref="M346">
    <cfRule type="expression" dxfId="1985" priority="1534">
      <formula>ROW()=CELL("row")</formula>
    </cfRule>
  </conditionalFormatting>
  <conditionalFormatting sqref="M348">
    <cfRule type="expression" dxfId="1984" priority="585">
      <formula>ROW()=CELL("row")</formula>
    </cfRule>
  </conditionalFormatting>
  <conditionalFormatting sqref="M348:M349">
    <cfRule type="cellIs" dxfId="1983" priority="586" operator="equal">
      <formula>"X"</formula>
    </cfRule>
    <cfRule type="cellIs" dxfId="1982" priority="587" operator="equal">
      <formula>"ANNUAL"</formula>
    </cfRule>
  </conditionalFormatting>
  <conditionalFormatting sqref="M349">
    <cfRule type="expression" dxfId="1981" priority="2807">
      <formula>ROW()=CELL("row")</formula>
    </cfRule>
  </conditionalFormatting>
  <conditionalFormatting sqref="M358 P367:Q367 N492 A493:K493 N499:O499">
    <cfRule type="expression" dxfId="1980" priority="2678">
      <formula>ROW()=CELL("row")</formula>
    </cfRule>
  </conditionalFormatting>
  <conditionalFormatting sqref="M358">
    <cfRule type="expression" dxfId="1979" priority="2865">
      <formula>ROW()=CELL("row")</formula>
    </cfRule>
  </conditionalFormatting>
  <conditionalFormatting sqref="M362">
    <cfRule type="cellIs" dxfId="1978" priority="2936" operator="equal">
      <formula>"X"</formula>
    </cfRule>
    <cfRule type="cellIs" dxfId="1977" priority="2935" operator="equal">
      <formula>"ANNUAL"</formula>
    </cfRule>
  </conditionalFormatting>
  <conditionalFormatting sqref="M362:M363">
    <cfRule type="expression" dxfId="1976" priority="2704">
      <formula>ROW()=CELL("row")</formula>
    </cfRule>
  </conditionalFormatting>
  <conditionalFormatting sqref="M371:M372">
    <cfRule type="expression" dxfId="1975" priority="2928">
      <formula>ROW()=CELL("row")</formula>
    </cfRule>
  </conditionalFormatting>
  <conditionalFormatting sqref="M400:M403 L500:M500 M518 M224">
    <cfRule type="cellIs" dxfId="1974" priority="2853" operator="equal">
      <formula>"X"</formula>
    </cfRule>
  </conditionalFormatting>
  <conditionalFormatting sqref="M400:M403 M500 M518 L532 M475 M224">
    <cfRule type="cellIs" dxfId="1973" priority="2852" operator="equal">
      <formula>"ANNUAL"</formula>
    </cfRule>
  </conditionalFormatting>
  <conditionalFormatting sqref="M415 L473 M578 M358 M35">
    <cfRule type="cellIs" dxfId="1972" priority="2804" operator="equal">
      <formula>"X"</formula>
    </cfRule>
  </conditionalFormatting>
  <conditionalFormatting sqref="M417 M404 M370 M256 M238 M208 M186">
    <cfRule type="expression" dxfId="1971" priority="414">
      <formula>ROW()=CELL("row")</formula>
    </cfRule>
  </conditionalFormatting>
  <conditionalFormatting sqref="M420 M418 M416 M413:M414 M410 M381:M383 M204 M198 M192 M188 M185">
    <cfRule type="expression" dxfId="1970" priority="441">
      <formula>ROW()=CELL("row")</formula>
    </cfRule>
  </conditionalFormatting>
  <conditionalFormatting sqref="M420">
    <cfRule type="cellIs" dxfId="1969" priority="440" operator="equal">
      <formula>"X"</formula>
    </cfRule>
  </conditionalFormatting>
  <conditionalFormatting sqref="M421 M84 M15">
    <cfRule type="expression" dxfId="1968" priority="594">
      <formula>ROW()=CELL("row")</formula>
    </cfRule>
  </conditionalFormatting>
  <conditionalFormatting sqref="M422">
    <cfRule type="cellIs" dxfId="1967" priority="2358" operator="equal">
      <formula>"X"</formula>
    </cfRule>
    <cfRule type="cellIs" dxfId="1966" priority="2357" operator="equal">
      <formula>"ANNUAL"</formula>
    </cfRule>
  </conditionalFormatting>
  <conditionalFormatting sqref="M423">
    <cfRule type="expression" dxfId="1965" priority="446">
      <formula>ROW()=CELL("row")</formula>
    </cfRule>
    <cfRule type="cellIs" dxfId="1964" priority="447" operator="equal">
      <formula>"ANNUAL"</formula>
    </cfRule>
  </conditionalFormatting>
  <conditionalFormatting sqref="M424 M353:M354 M351 M330:M331 M193 M170 M111 M103 M54 M9 M4">
    <cfRule type="expression" dxfId="1963" priority="584">
      <formula>ROW()=CELL("row")</formula>
    </cfRule>
  </conditionalFormatting>
  <conditionalFormatting sqref="M424 M386 M380 M372 M368 M363 M353:M354 M351 M345 M337:M338 M334:M335 M330:M331 M193 M170 M111 M103 M54 M9 M4">
    <cfRule type="expression" dxfId="1962" priority="581">
      <formula>ROW()=CELL("row")</formula>
    </cfRule>
    <cfRule type="expression" dxfId="1961" priority="578">
      <formula>ROW()=CELL("row")</formula>
    </cfRule>
  </conditionalFormatting>
  <conditionalFormatting sqref="M426:M427 M380 M372 M353:M354 M337:M338 M334:M335 M330:M331 M103 M4:N4 M9:N9 M345:N345 M363 M54:O54 M111:O111 M170:O170 M193:O193 M351 M368:O368 M386:O386 M424:O424 O351">
    <cfRule type="expression" dxfId="1960" priority="570">
      <formula>ROW()=CELL("row")</formula>
    </cfRule>
    <cfRule type="expression" dxfId="1959" priority="576">
      <formula>ROW()=CELL("row")</formula>
    </cfRule>
    <cfRule type="expression" dxfId="1958" priority="573">
      <formula>ROW()=CELL("row")</formula>
    </cfRule>
  </conditionalFormatting>
  <conditionalFormatting sqref="M433 M505 M515">
    <cfRule type="cellIs" dxfId="1957" priority="2906" operator="equal">
      <formula>"ANNUAL"</formula>
    </cfRule>
    <cfRule type="cellIs" dxfId="1956" priority="2907" operator="equal">
      <formula>"X"</formula>
    </cfRule>
  </conditionalFormatting>
  <conditionalFormatting sqref="M444 P444:XFD444 A445:K445">
    <cfRule type="expression" dxfId="1955" priority="2791">
      <formula>ROW()=CELL("row")</formula>
    </cfRule>
  </conditionalFormatting>
  <conditionalFormatting sqref="M446:M452 A452:K452 P452 A453:J455">
    <cfRule type="expression" dxfId="1954" priority="3142">
      <formula>ROW()=CELL("row")</formula>
    </cfRule>
  </conditionalFormatting>
  <conditionalFormatting sqref="M454">
    <cfRule type="cellIs" dxfId="1953" priority="2819" operator="equal">
      <formula>"ANNUAL"</formula>
    </cfRule>
    <cfRule type="cellIs" dxfId="1952" priority="2820" operator="equal">
      <formula>"X"</formula>
    </cfRule>
  </conditionalFormatting>
  <conditionalFormatting sqref="M471 O441">
    <cfRule type="cellIs" dxfId="1951" priority="3238" operator="equal">
      <formula>"ANNUAL"</formula>
    </cfRule>
  </conditionalFormatting>
  <conditionalFormatting sqref="M474 M343 M229 M220:M221 M212 M210 M205 M201 M199 M194 M183 M180 M175 M173 M171 M163 M160 M147 M108 M99 M88 M85 M69 M20 M14">
    <cfRule type="expression" dxfId="1950" priority="606">
      <formula>ROW()=CELL("row")</formula>
    </cfRule>
  </conditionalFormatting>
  <conditionalFormatting sqref="M475 M488:P488 N487">
    <cfRule type="cellIs" dxfId="1949" priority="2637" operator="equal">
      <formula>"X"</formula>
    </cfRule>
  </conditionalFormatting>
  <conditionalFormatting sqref="M475 N488:N489">
    <cfRule type="expression" dxfId="1948" priority="2636">
      <formula>ROW()=CELL("row")</formula>
    </cfRule>
  </conditionalFormatting>
  <conditionalFormatting sqref="M491:M492 M223 M347:N347 M374:N374 M389:N389 M419:N419 M431:N431 M465:N465 M560:O560">
    <cfRule type="expression" dxfId="1947" priority="536">
      <formula>ROW()=CELL("row")</formula>
    </cfRule>
  </conditionalFormatting>
  <conditionalFormatting sqref="M503:M504 M498 M473 M214 M169 M153 M141 M127 M91:M92 M89 M87 M77 M60 M47 M45 M30 M19">
    <cfRule type="expression" dxfId="1946" priority="603">
      <formula>ROW()=CELL("row")</formula>
    </cfRule>
  </conditionalFormatting>
  <conditionalFormatting sqref="M508 M489:M490 M468 M463:M464 M460 M445 M443 M440 M434 M407 M398 M393:M394 M385 M357 M342 M328 M315 M302 M286 M271 M249:M250 M178 M128 M97 M43 M22">
    <cfRule type="expression" dxfId="1945" priority="429">
      <formula>ROW()=CELL("row")</formula>
    </cfRule>
  </conditionalFormatting>
  <conditionalFormatting sqref="M511 M360:M361 M70 M68 M57">
    <cfRule type="expression" dxfId="1944" priority="591">
      <formula>ROW()=CELL("row")</formula>
    </cfRule>
  </conditionalFormatting>
  <conditionalFormatting sqref="M512:M514">
    <cfRule type="cellIs" dxfId="1943" priority="410" operator="equal">
      <formula>"X"</formula>
    </cfRule>
    <cfRule type="cellIs" dxfId="1942" priority="409" operator="equal">
      <formula>"ANNUAL"</formula>
    </cfRule>
  </conditionalFormatting>
  <conditionalFormatting sqref="M514">
    <cfRule type="expression" dxfId="1941" priority="408">
      <formula>ROW()=CELL("row")</formula>
    </cfRule>
  </conditionalFormatting>
  <conditionalFormatting sqref="M515">
    <cfRule type="expression" dxfId="1940" priority="2570">
      <formula>ROW()=CELL("row")</formula>
    </cfRule>
  </conditionalFormatting>
  <conditionalFormatting sqref="M518 L520:O520">
    <cfRule type="expression" dxfId="1939" priority="2690">
      <formula>ROW()=CELL("row")</formula>
    </cfRule>
  </conditionalFormatting>
  <conditionalFormatting sqref="M523:M526 M391:M392 M339:M341 M251:M252 M397:N397 M399:N399">
    <cfRule type="expression" dxfId="1938" priority="531">
      <formula>ROW()=CELL("row")</formula>
    </cfRule>
  </conditionalFormatting>
  <conditionalFormatting sqref="M529 M299">
    <cfRule type="cellIs" dxfId="1937" priority="2954" operator="equal">
      <formula>"ANNUAL"</formula>
    </cfRule>
    <cfRule type="cellIs" dxfId="1936" priority="2953" operator="equal">
      <formula>"X"</formula>
    </cfRule>
  </conditionalFormatting>
  <conditionalFormatting sqref="M529 M499:O499">
    <cfRule type="cellIs" dxfId="1935" priority="2838" operator="equal">
      <formula>"ANNUAL"</formula>
    </cfRule>
  </conditionalFormatting>
  <conditionalFormatting sqref="M529">
    <cfRule type="expression" dxfId="1934" priority="2952">
      <formula>ROW()=CELL("row")</formula>
    </cfRule>
  </conditionalFormatting>
  <conditionalFormatting sqref="M531 P531">
    <cfRule type="cellIs" dxfId="1933" priority="456" operator="equal">
      <formula>"X"</formula>
    </cfRule>
    <cfRule type="cellIs" dxfId="1932" priority="455" operator="equal">
      <formula>"ANNUAL"</formula>
    </cfRule>
  </conditionalFormatting>
  <conditionalFormatting sqref="M531">
    <cfRule type="expression" dxfId="1931" priority="454">
      <formula>ROW()=CELL("row")</formula>
    </cfRule>
  </conditionalFormatting>
  <conditionalFormatting sqref="M535 M521:M522 M519 M478 M470 M455:M459 M234 M195 M126 M120 M110 M104 M44 M42">
    <cfRule type="expression" dxfId="1930" priority="475">
      <formula>ROW()=CELL("row")</formula>
    </cfRule>
  </conditionalFormatting>
  <conditionalFormatting sqref="M538:M539 M506 M486:M487 M482:M483 M479:M480 M150 M154 M233:N233 M129:O129 M143:O143 M146:N146 M152 M168 M182:O182 M245:O245 M477 M517:O517 M534:O534 M591:O591 O168 O152 O477">
    <cfRule type="expression" dxfId="1929" priority="426">
      <formula>ROW()=CELL("row")</formula>
    </cfRule>
  </conditionalFormatting>
  <conditionalFormatting sqref="M541">
    <cfRule type="cellIs" dxfId="1928" priority="2532" operator="equal">
      <formula>"X"</formula>
    </cfRule>
  </conditionalFormatting>
  <conditionalFormatting sqref="M550">
    <cfRule type="expression" dxfId="1927" priority="478">
      <formula>ROW()=CELL("row")</formula>
    </cfRule>
    <cfRule type="cellIs" dxfId="1926" priority="476" operator="equal">
      <formula>"X"</formula>
    </cfRule>
  </conditionalFormatting>
  <conditionalFormatting sqref="M550:M551">
    <cfRule type="cellIs" dxfId="1925" priority="477" operator="equal">
      <formula>"ANNUAL"</formula>
    </cfRule>
  </conditionalFormatting>
  <conditionalFormatting sqref="M553">
    <cfRule type="expression" dxfId="1924" priority="437">
      <formula>ROW()=CELL("row")</formula>
    </cfRule>
    <cfRule type="cellIs" dxfId="1923" priority="439" operator="equal">
      <formula>"X"</formula>
    </cfRule>
    <cfRule type="cellIs" dxfId="1922" priority="438" operator="equal">
      <formula>"ANNUAL"</formula>
    </cfRule>
    <cfRule type="cellIs" dxfId="1921" priority="436" operator="equal">
      <formula>"ANNUAL"</formula>
    </cfRule>
    <cfRule type="cellIs" dxfId="1920" priority="435" operator="equal">
      <formula>"X"</formula>
    </cfRule>
  </conditionalFormatting>
  <conditionalFormatting sqref="M558">
    <cfRule type="cellIs" dxfId="1919" priority="419" operator="equal">
      <formula>"X"</formula>
    </cfRule>
    <cfRule type="cellIs" dxfId="1918" priority="420" operator="equal">
      <formula>"ANNUAL"</formula>
    </cfRule>
    <cfRule type="expression" dxfId="1917" priority="418">
      <formula>ROW()=CELL("row")</formula>
    </cfRule>
  </conditionalFormatting>
  <conditionalFormatting sqref="M559 M561:M563">
    <cfRule type="cellIs" dxfId="1916" priority="2898" operator="equal">
      <formula>"X"</formula>
    </cfRule>
  </conditionalFormatting>
  <conditionalFormatting sqref="M559">
    <cfRule type="expression" dxfId="1915" priority="2894">
      <formula>ROW()=CELL("row")</formula>
    </cfRule>
  </conditionalFormatting>
  <conditionalFormatting sqref="M561:M562 M565">
    <cfRule type="expression" dxfId="1914" priority="2736">
      <formula>ROW()=CELL("row")</formula>
    </cfRule>
  </conditionalFormatting>
  <conditionalFormatting sqref="M561:M563 M565">
    <cfRule type="cellIs" dxfId="1913" priority="2901" operator="equal">
      <formula>"ANNUAL"</formula>
    </cfRule>
  </conditionalFormatting>
  <conditionalFormatting sqref="M564">
    <cfRule type="expression" dxfId="1912" priority="487">
      <formula>ROW()=CELL("row")</formula>
    </cfRule>
  </conditionalFormatting>
  <conditionalFormatting sqref="M565">
    <cfRule type="cellIs" dxfId="1911" priority="2737" operator="equal">
      <formula>"X"</formula>
    </cfRule>
  </conditionalFormatting>
  <conditionalFormatting sqref="M572 A465:L465 A466:J466 A467:K468 A572:J572 A573:K573 K574">
    <cfRule type="expression" dxfId="1910" priority="3037">
      <formula>ROW()=CELL("row")</formula>
    </cfRule>
  </conditionalFormatting>
  <conditionalFormatting sqref="M572">
    <cfRule type="cellIs" dxfId="1909" priority="2896" operator="equal">
      <formula>"X"</formula>
    </cfRule>
  </conditionalFormatting>
  <conditionalFormatting sqref="M577 M227:M228 M219 M207 M172 M161 M130:M131 M125 M116 M114 M86 M67 M40 M38 M32 M28 M281:W281">
    <cfRule type="expression" dxfId="1908" priority="600">
      <formula>ROW()=CELL("row")</formula>
    </cfRule>
  </conditionalFormatting>
  <conditionalFormatting sqref="M578">
    <cfRule type="expression" dxfId="1907" priority="2858">
      <formula>ROW()=CELL("row")</formula>
    </cfRule>
  </conditionalFormatting>
  <conditionalFormatting sqref="M584 N583 A581:J584 A585:C585 E585:J585">
    <cfRule type="expression" dxfId="1906" priority="2705">
      <formula>ROW()=CELL("row")</formula>
    </cfRule>
  </conditionalFormatting>
  <conditionalFormatting sqref="M584">
    <cfRule type="cellIs" dxfId="1905" priority="2693" operator="equal">
      <formula>"ANNUAL"</formula>
    </cfRule>
  </conditionalFormatting>
  <conditionalFormatting sqref="M585 M573 M530 M16 M5:M6 M72:N72 M81:N81 M236:N236 M11:O11 M115:O115 M253:O253 M462:O462 M467:O467 M510:O510 M527:O527 M536:O536 M544:O544 M546:O546 M555:O555 M566:O566 M570:O570 M588:O588 M593:O593 M608:O608">
    <cfRule type="expression" dxfId="1904" priority="451">
      <formula>ROW()=CELL("row")</formula>
    </cfRule>
  </conditionalFormatting>
  <conditionalFormatting sqref="M589 M602:N602 P602:Q603 P604:S604 P586 P589 P591:Q591 Q592 Q594:Q595 Q596:R598 P599:R599 O600:R600 Q580:Q584 R606:R607 Q607">
    <cfRule type="cellIs" dxfId="1903" priority="2728" operator="equal">
      <formula>"ANNUAL"</formula>
    </cfRule>
  </conditionalFormatting>
  <conditionalFormatting sqref="M594:M595 M587 M583 M580 M574 M453 M441 M378:M379 M376 M369 M365:M366 M350 M295 M158 M144 M135:M139 M98 M71">
    <cfRule type="expression" dxfId="1902" priority="466">
      <formula>ROW()=CELL("row")</formula>
    </cfRule>
    <cfRule type="expression" dxfId="1901" priority="463">
      <formula>ROW()=CELL("row")</formula>
    </cfRule>
    <cfRule type="expression" dxfId="1900" priority="460">
      <formula>ROW()=CELL("row")</formula>
    </cfRule>
  </conditionalFormatting>
  <conditionalFormatting sqref="M603:M604 M601 M599 M548 M532:M533 M461 M432 M430 M412 M395:M396 M387:M388 M384 M373 M367 M364 M359 M356">
    <cfRule type="expression" dxfId="1899" priority="430">
      <formula>ROW()=CELL("row")</formula>
    </cfRule>
  </conditionalFormatting>
  <conditionalFormatting sqref="M605 M598 M579 M568 M528 M502 M497 M495 M493 M484:M485 M481 M476 M435 M428 M390 M259 M254 M156:M157 M118 M102 M95 M90 M63 M51 M21 M3">
    <cfRule type="expression" dxfId="1898" priority="564">
      <formula>ROW()=CELL("row")</formula>
    </cfRule>
  </conditionalFormatting>
  <conditionalFormatting sqref="M606 M600 M569 M516 M437 M408 M405:M406 M375 M355 M305 M292 M280 M264 M191 M105 M66 M58 M50 M41 M36 M31 M17 M10">
    <cfRule type="expression" dxfId="1897" priority="434">
      <formula>ROW()=CELL("row")</formula>
    </cfRule>
  </conditionalFormatting>
  <conditionalFormatting sqref="M613 M582 M567 M184 M179 M176:M177 M166:M167 M164 M159 M151 M142 M140">
    <cfRule type="expression" dxfId="1896" priority="543">
      <formula>ROW()=CELL("row")</formula>
    </cfRule>
  </conditionalFormatting>
  <conditionalFormatting sqref="M617">
    <cfRule type="cellIs" dxfId="1895" priority="423" operator="equal">
      <formula>"ANNUAL"</formula>
    </cfRule>
    <cfRule type="cellIs" dxfId="1894" priority="424" operator="equal">
      <formula>"X"</formula>
    </cfRule>
    <cfRule type="expression" dxfId="1893" priority="422">
      <formula>ROW()=CELL("row")</formula>
    </cfRule>
  </conditionalFormatting>
  <conditionalFormatting sqref="M619 M442 M429 M411 M329 M287">
    <cfRule type="expression" dxfId="1892" priority="519">
      <formula>ROW()=CELL("row")</formula>
    </cfRule>
  </conditionalFormatting>
  <conditionalFormatting sqref="M619">
    <cfRule type="cellIs" dxfId="1891" priority="517" operator="equal">
      <formula>"ANNUAL"</formula>
    </cfRule>
    <cfRule type="cellIs" dxfId="1890" priority="518" operator="equal">
      <formula>"X"</formula>
    </cfRule>
  </conditionalFormatting>
  <conditionalFormatting sqref="M625 O625:V625 P626:V628">
    <cfRule type="cellIs" dxfId="1889" priority="882" operator="equal">
      <formula>"ANNUAL"</formula>
    </cfRule>
    <cfRule type="expression" dxfId="1888" priority="881">
      <formula>ROW()=CELL("row")</formula>
    </cfRule>
  </conditionalFormatting>
  <conditionalFormatting sqref="M648">
    <cfRule type="expression" dxfId="1887" priority="538">
      <formula>ROW()=CELL("row")</formula>
    </cfRule>
  </conditionalFormatting>
  <conditionalFormatting sqref="M650:M653 M647 M637:M645 M631:M634 M311 M303 M297 M285 M61">
    <cfRule type="expression" dxfId="1886" priority="537">
      <formula>ROW()=CELL("row")</formula>
    </cfRule>
  </conditionalFormatting>
  <conditionalFormatting sqref="M656">
    <cfRule type="expression" dxfId="1885" priority="421">
      <formula>ROW()=CELL("row")</formula>
    </cfRule>
  </conditionalFormatting>
  <conditionalFormatting sqref="M4:N4 M9:N9 M54:O54 M103 M111:O111 M170:O170 M193:O193 M330:M331 M334:M335 M337:M338 M345:N345 M351 O351 M353:M354 M363 M368:O368 M372 M380 M386:O386 M424:O424 M426:M427">
    <cfRule type="cellIs" dxfId="1884" priority="575" operator="equal">
      <formula>"ANNUAL"</formula>
    </cfRule>
    <cfRule type="cellIs" dxfId="1883" priority="572" operator="equal">
      <formula>"ANNUAL"</formula>
    </cfRule>
    <cfRule type="cellIs" dxfId="1882" priority="574" operator="equal">
      <formula>"X"</formula>
    </cfRule>
    <cfRule type="cellIs" dxfId="1881" priority="571" operator="equal">
      <formula>"X"</formula>
    </cfRule>
  </conditionalFormatting>
  <conditionalFormatting sqref="M4:N4 M9:N9 M54:O54 M103 M111:O111 M170:O170 M193:O193 M330:M331 M334:M335 M337:M338 M345:N345 M351 O351 M353:M354 M363 M368:P368 M372 M380 M386:O386 M424:O424 M426:M427">
    <cfRule type="cellIs" dxfId="1880" priority="577" operator="equal">
      <formula>"ANNUAL"</formula>
    </cfRule>
  </conditionalFormatting>
  <conditionalFormatting sqref="M5:N6 N78 N180:N181 N530:N531">
    <cfRule type="cellIs" dxfId="1879" priority="310" operator="equal">
      <formula>"X"</formula>
    </cfRule>
  </conditionalFormatting>
  <conditionalFormatting sqref="M5:N6 N78 N181 N530:N531">
    <cfRule type="cellIs" dxfId="1878" priority="309" operator="equal">
      <formula>"ANNUAL"</formula>
    </cfRule>
  </conditionalFormatting>
  <conditionalFormatting sqref="M26:N26 N32 M38:N38 N40 N86 N114 N116 N124:N125 N130 M172:N172 N207 N219:N220 N224 N228:N229 N235 N282 N299 M317:N317 N320 N571 N577:N578 N581 N589 O127 N294:N295">
    <cfRule type="cellIs" dxfId="1877" priority="391" operator="equal">
      <formula>"X"</formula>
    </cfRule>
  </conditionalFormatting>
  <conditionalFormatting sqref="M26:N26 N32 M38:N38 N40 N86 N114 N116 N125 N130 M172:N172 L207:N207 N219:N220 N224 N228:N229 N235 N282 N299 N317 N320 N571 N577:N578 N581 N589">
    <cfRule type="cellIs" dxfId="1876" priority="392" operator="equal">
      <formula>"ANNUAL"</formula>
    </cfRule>
  </conditionalFormatting>
  <conditionalFormatting sqref="M28:N28">
    <cfRule type="cellIs" dxfId="1875" priority="2557" operator="equal">
      <formula>"X"</formula>
    </cfRule>
  </conditionalFormatting>
  <conditionalFormatting sqref="M59:N59 U57:W57">
    <cfRule type="cellIs" dxfId="1874" priority="2594" operator="equal">
      <formula>"ANNUAL"</formula>
    </cfRule>
    <cfRule type="cellIs" dxfId="1873" priority="2595" operator="equal">
      <formula>"X"</formula>
    </cfRule>
  </conditionalFormatting>
  <conditionalFormatting sqref="M72:N72 M81:N81 M236:N236 M253:O253 M510:O510 M527:O527 M530 M544:O544 M546:O546 M555:O555 M566:O566 M573 M588:O588 M593:O593 M608:O608">
    <cfRule type="cellIs" dxfId="1872" priority="449" operator="equal">
      <formula>"X"</formula>
    </cfRule>
    <cfRule type="cellIs" dxfId="1871" priority="450" operator="equal">
      <formula>"ANNUAL"</formula>
    </cfRule>
  </conditionalFormatting>
  <conditionalFormatting sqref="M97:N97 N128 N270:N271 N286 M315:W315 N328 N405:N407 N433:N435 N445 N490">
    <cfRule type="cellIs" dxfId="1870" priority="258" operator="equal">
      <formula>"ANNUAL"</formula>
    </cfRule>
  </conditionalFormatting>
  <conditionalFormatting sqref="M185:N186">
    <cfRule type="cellIs" dxfId="1869" priority="269" operator="equal">
      <formula>"X"</formula>
    </cfRule>
  </conditionalFormatting>
  <conditionalFormatting sqref="M186:N186">
    <cfRule type="cellIs" dxfId="1868" priority="268" operator="equal">
      <formula>"ANNUAL"</formula>
    </cfRule>
  </conditionalFormatting>
  <conditionalFormatting sqref="M200:N200 N238:N239 M304 P481:Q481">
    <cfRule type="expression" dxfId="1867" priority="2785">
      <formula>ROW()=CELL("row")</formula>
    </cfRule>
  </conditionalFormatting>
  <conditionalFormatting sqref="M218:N218 P182">
    <cfRule type="cellIs" dxfId="1866" priority="2697" operator="equal">
      <formula>"ANNUAL"</formula>
    </cfRule>
  </conditionalFormatting>
  <conditionalFormatting sqref="M218:N218">
    <cfRule type="cellIs" dxfId="1865" priority="2698" operator="equal">
      <formula>"X"</formula>
    </cfRule>
  </conditionalFormatting>
  <conditionalFormatting sqref="M288:N288">
    <cfRule type="cellIs" dxfId="1864" priority="494" operator="equal">
      <formula>"ANNUAL"</formula>
    </cfRule>
    <cfRule type="cellIs" dxfId="1863" priority="506" operator="equal">
      <formula>"ANNUAL"</formula>
    </cfRule>
    <cfRule type="expression" dxfId="1862" priority="490">
      <formula>ROW()=CELL("row")</formula>
    </cfRule>
    <cfRule type="cellIs" dxfId="1861" priority="508" operator="equal">
      <formula>"ANNUAL"</formula>
    </cfRule>
    <cfRule type="expression" dxfId="1860" priority="501">
      <formula>ROW()=CELL("row")</formula>
    </cfRule>
    <cfRule type="cellIs" dxfId="1859" priority="491" operator="equal">
      <formula>"ANNUAL"</formula>
    </cfRule>
    <cfRule type="expression" dxfId="1858" priority="495">
      <formula>ROW()=CELL("row")</formula>
    </cfRule>
    <cfRule type="cellIs" dxfId="1857" priority="496" operator="equal">
      <formula>"ANNUAL"</formula>
    </cfRule>
    <cfRule type="expression" dxfId="1856" priority="498">
      <formula>ROW()=CELL("row")</formula>
    </cfRule>
    <cfRule type="cellIs" dxfId="1855" priority="499" operator="equal">
      <formula>"X"</formula>
    </cfRule>
    <cfRule type="expression" dxfId="1854" priority="492">
      <formula>ROW()=CELL("row")</formula>
    </cfRule>
    <cfRule type="cellIs" dxfId="1853" priority="493" operator="equal">
      <formula>"X"</formula>
    </cfRule>
    <cfRule type="cellIs" dxfId="1852" priority="500" operator="equal">
      <formula>"ANNUAL"</formula>
    </cfRule>
    <cfRule type="cellIs" dxfId="1851" priority="502" operator="equal">
      <formula>"ANNUAL"</formula>
    </cfRule>
    <cfRule type="cellIs" dxfId="1850" priority="509" operator="equal">
      <formula>"X"</formula>
    </cfRule>
    <cfRule type="expression" dxfId="1849" priority="507">
      <formula>ROW()=CELL("row")</formula>
    </cfRule>
    <cfRule type="cellIs" dxfId="1848" priority="503" operator="equal">
      <formula>"X"</formula>
    </cfRule>
    <cfRule type="expression" dxfId="1847" priority="504">
      <formula>ROW()=CELL("row")</formula>
    </cfRule>
    <cfRule type="cellIs" dxfId="1846" priority="497" operator="equal">
      <formula>"X"</formula>
    </cfRule>
    <cfRule type="cellIs" dxfId="1845" priority="505" operator="equal">
      <formula>"X"</formula>
    </cfRule>
  </conditionalFormatting>
  <conditionalFormatting sqref="M313:N313 M319:N319 N454:N459 M470:N470 M478:N478 M519:N519 M521:N522 N529 N535 L545:N545 N550 N562 N564 P563:W564">
    <cfRule type="cellIs" dxfId="1844" priority="332" operator="equal">
      <formula>"ANNUAL"</formula>
    </cfRule>
  </conditionalFormatting>
  <conditionalFormatting sqref="M370:N370 N403:N404 M416:N418 N558 N563">
    <cfRule type="cellIs" dxfId="1843" priority="272" operator="equal">
      <formula>"X"</formula>
    </cfRule>
  </conditionalFormatting>
  <conditionalFormatting sqref="M370:N370 N403:N404 M417:N417 N558 N563">
    <cfRule type="cellIs" dxfId="1842" priority="271" operator="equal">
      <formula>"ANNUAL"</formula>
    </cfRule>
  </conditionalFormatting>
  <conditionalFormatting sqref="M377:N377 L479 M549:S549 M336 M552:O552">
    <cfRule type="cellIs" dxfId="1841" priority="2824" operator="equal">
      <formula>"X"</formula>
    </cfRule>
  </conditionalFormatting>
  <conditionalFormatting sqref="M380:N380 L532">
    <cfRule type="expression" dxfId="1840" priority="2647">
      <formula>ROW()=CELL("row")</formula>
    </cfRule>
  </conditionalFormatting>
  <conditionalFormatting sqref="M426:N426 L427:N427 A428:L428 M496 A544:L544 E494:L494 V386:XFD387 V396:XFD397 U398:XFD400 V401:XFD404 V406:XFD407 U408:XFD408 V414:XFD419 V420:V421 V426:XFD430 U431:XFD431 V432:XFD436 U437:XFD437 V438:XFD439 V475:XFD476 V481:XFD481 U483:XFD483 V484:XFD494 U495:XFD495 V497:XFD497 U498:XFD498 V499:XFD500 W501:XFD501 A474:L474 A525:L525 L526 L562 M515 M402:M403 M499:O499 N377 A551:N551 N552:O552 O333 M501:N501 A471:M471 N400:O402 M488:P488 P340:S340 M345:N345 M438:M439 V211:XFD211 T212:XFD212 N247 A323:J323 M323:N323 V323:XFD323 A324:B324 E324:K324 U324:XFD324 K325 R325 V325:XFD325 X326:XFD326 A327:K327 U327:XFD327 A328:C328 E328:K328 P328:Q328 V328:XFD328 S329 U329:XFD329 P330:R330 V330:XFD330 U331:XFD332 R332:S332 V333:XFD339 Q335:R335 Q336 A339:C339 E339:H339 J339:K339 U340:XFD341 S341:S342 Q342 V342:XFD343 A345:K345 Q345 U345:XFD345 A346:J346 V346:XFD348 A347:K347 A348:J348 A349:K349 P349:R349 U349:XFD350 P350 V351:XFD357 R352 O355:P355 P357:Q357 A358:C358 E358:K358 R358 U358:XFD359 P358:P360 V360:XFD364 P361:Q361 S361 P362 R365:S365 U365:XFD365 A365:K366 S366 V366:XFD372 N369 Q370 P372:Q372 S372:S375 U373:XFD373 Q374 V374:XFD380 A376:J376 Q376:Q377 R380:R381 A381:L381 X381:XFD381 S382 V382:XFD383 K384 P384:R384 U384:XFD384 N385 P385:XFD385 E386:K386 S386 A387:J387 A388:B388 E388:J388 K389 A389:I390 R397 Q399 S402 N403 R403:S403 Q404 X405:XFD405 A406:F406 H406:I406 K406 R406 A407:K408 P407:P408 O408 R408 X409:XFD409 S410 V410:XFD411 O412 U412:XFD412 A413:C413 E413:H413 J413 X413:XFD413 O416:P416 S423:S427 A429:K429 R431 S434 P435:Q435 S436 P437:Q438 S438 A439:K439 O439:P439 X440:XFD440 A440:J442 V441:XFD443 X445:XFD445 S446 U446:XFD446 U447:V447 X447:XFD448 E448:K449 P449:P450 V449:XFD451 Q451 U452:XFD452 V453:XFD454 X455:XFD455 V456:XFD457 U458:XFD458 P459:XFD459 L460 V460:XFD461 P462 T462:XFD462 X463:XFD463 U464:XFD464 P464:Q465 V465:XFD466 O466:P466 U467:XFD467 L468 V468:XFD468 A469:I469 L469:M469 X469:XFD469 A470:J470 L470 V470:XFD471 P470:Q472 A472:K472 M472:O472 S472 U472:XFD472 P473:W473 X473:XFD474 P475:Q475 S476 X477:XFD478 R479 P479:P480 X482:XFD482 L483 P484:P485 S484:S485 P489:Q489 L491 P491:Q491 S491 Q492 A494:C494 A495:K495 N495 A496:J496 A497:L497 S497:S498 A499:K499 P501:Q501 X502:XFD502 S503 V503:XFD504 P504:Q504 S505 U505:XFD505 S507 U507:XFD507 V508:XFD509 P509:Q509 X510:XFD510 T511 V511:XFD511 L512:L513 A513:B513 E513:J513 V513:XFD513 K514 T514:XFD514 Q514:R515 A514:I517 U515:XFD515 K516 S516 V516:XFD518 R517 T517 X519:XFD519 V520:XFD520 P521:Q521 S521 U521:XFD521 Q522 S522:T522 V522:XFD527 Q523:S523 Q524 S524:T524 A526:J526 Q526:T526 P527 S527 Q527:Q528 T528:XFD528 Q529:R529 V529:XFD531 P531 S532 U532:XFD532 T533:XFD533 P534:Q534 S534 V534:XFD535 A535:L536 P536:R536 T536:XFD536 A537:K537 U537:XFD537 Q538:R538 T538:T539 V538:XFD539 Q539 T540:XFD540 V541:XFD541 U542:XFD543 N544 Q544:XFD544 A545:C545 E545:K545 T545:XFD545 A546:J546 U546:XFD546 Q547 V547:XFD547 U548:XFD548 V549:XFD550 E550:K550 R550:S550 P550:P551 U551:XFD552 A552:C552 E552:K552 S552 A553:L553 P553 S553:XFD553 A554:C554 E554:H554 J554 X554:XFD554 L555 S555 V555:XFD556 T556 X557:XFD557 A558:K558 A559:J560 A561:B561 E561:K561 E562:J562 K568 M581">
    <cfRule type="expression" dxfId="1839" priority="3165">
      <formula>ROW()=CELL("row")</formula>
    </cfRule>
  </conditionalFormatting>
  <conditionalFormatting sqref="M426:N427 L427:L428 M218 L544 M301 M496">
    <cfRule type="cellIs" dxfId="1838" priority="3161" operator="equal">
      <formula>"X"</formula>
    </cfRule>
  </conditionalFormatting>
  <conditionalFormatting sqref="M426:N427 L427:L428 M496">
    <cfRule type="cellIs" dxfId="1837" priority="3160" operator="equal">
      <formula>"ANNUAL"</formula>
    </cfRule>
  </conditionalFormatting>
  <conditionalFormatting sqref="M426:N427 L427:L428">
    <cfRule type="cellIs" dxfId="1836" priority="3158" operator="equal">
      <formula>"ANNUAL"</formula>
    </cfRule>
    <cfRule type="cellIs" dxfId="1835" priority="3157" operator="equal">
      <formula>"X"</formula>
    </cfRule>
    <cfRule type="expression" dxfId="1834" priority="3159">
      <formula>ROW()=CELL("row")</formula>
    </cfRule>
  </conditionalFormatting>
  <conditionalFormatting sqref="M433:N433 M505 N506 P506:XFD506">
    <cfRule type="expression" dxfId="1833" priority="2905">
      <formula>ROW()=CELL("row")</formula>
    </cfRule>
  </conditionalFormatting>
  <conditionalFormatting sqref="M454:N454">
    <cfRule type="expression" dxfId="1832" priority="2818">
      <formula>ROW()=CELL("row")</formula>
    </cfRule>
  </conditionalFormatting>
  <conditionalFormatting sqref="M509:N509">
    <cfRule type="cellIs" dxfId="1831" priority="3035" operator="equal">
      <formula>"ANNUAL"</formula>
    </cfRule>
    <cfRule type="cellIs" dxfId="1830" priority="2763" operator="equal">
      <formula>"X"</formula>
    </cfRule>
  </conditionalFormatting>
  <conditionalFormatting sqref="M585:N585">
    <cfRule type="cellIs" dxfId="1829" priority="313" operator="equal">
      <formula>"ANNUAL"</formula>
    </cfRule>
    <cfRule type="cellIs" dxfId="1828" priority="312" operator="equal">
      <formula>"X"</formula>
    </cfRule>
  </conditionalFormatting>
  <conditionalFormatting sqref="M649:N649 M630:O630">
    <cfRule type="expression" dxfId="1827" priority="415">
      <formula>ROW()=CELL("row")</formula>
    </cfRule>
  </conditionalFormatting>
  <conditionalFormatting sqref="M19:O19 N30 N45:O45 M47:W47 M60:O60 N87:O87 M89:O89 N92 N127:O127 M141:O141 O153 O169:P169 N215:O215 N261 N293:N295 N438:Q438 O474 N504:N505 N507:Q507 N584:O584 L610:W610 P46 M153">
    <cfRule type="cellIs" dxfId="1826" priority="389" operator="equal">
      <formula>"ANNUAL"</formula>
    </cfRule>
  </conditionalFormatting>
  <conditionalFormatting sqref="M22:O22 N43:O43 O96:O97 M178:O178 M249:O250 O271 O286:O287 O328:O329 M342:R342 M357 O357:Q357 M385:W385 M393:O394 M398:O398 O434:O435 M440:O440 M443:O443 N460:O460 M462:O465 M467:O468 O488:O490 N508:O508 O520">
    <cfRule type="cellIs" dxfId="1825" priority="120" operator="equal">
      <formula>"ANNUAL"</formula>
    </cfRule>
  </conditionalFormatting>
  <conditionalFormatting sqref="M119:O119">
    <cfRule type="cellIs" dxfId="1824" priority="2563" operator="equal">
      <formula>"ANNUAL"</formula>
    </cfRule>
  </conditionalFormatting>
  <conditionalFormatting sqref="M123:O124 M28 M86:M87 M219 M227:M228 M281:W281 M577">
    <cfRule type="cellIs" dxfId="1823" priority="599" operator="equal">
      <formula>"ANNUAL"</formula>
    </cfRule>
  </conditionalFormatting>
  <conditionalFormatting sqref="M323:O323 N343:O343 N254:N322 O352">
    <cfRule type="cellIs" dxfId="1822" priority="2406" operator="equal">
      <formula>"ANNUAL"</formula>
    </cfRule>
    <cfRule type="cellIs" dxfId="1821" priority="2405" operator="equal">
      <formula>"X"</formula>
    </cfRule>
  </conditionalFormatting>
  <conditionalFormatting sqref="M333:O333 R164:T164">
    <cfRule type="cellIs" dxfId="1820" priority="2772" operator="equal">
      <formula>"X"</formula>
    </cfRule>
  </conditionalFormatting>
  <conditionalFormatting sqref="M333:O333">
    <cfRule type="cellIs" dxfId="1819" priority="2773" operator="equal">
      <formula>"ANNUAL"</formula>
    </cfRule>
  </conditionalFormatting>
  <conditionalFormatting sqref="M336:O336 L543:M543 A340:J341 A342:K342 A543:J543 N560:Q560">
    <cfRule type="expression" dxfId="1818" priority="2756">
      <formula>ROW()=CELL("row")</formula>
    </cfRule>
  </conditionalFormatting>
  <conditionalFormatting sqref="M336:O336">
    <cfRule type="cellIs" dxfId="1817" priority="2621" operator="equal">
      <formula>"X"</formula>
    </cfRule>
  </conditionalFormatting>
  <conditionalFormatting sqref="M368:O368">
    <cfRule type="expression" dxfId="1816" priority="2676">
      <formula>ROW()=CELL("row")</formula>
    </cfRule>
  </conditionalFormatting>
  <conditionalFormatting sqref="M389:O389 L431:O431">
    <cfRule type="cellIs" dxfId="1815" priority="134" operator="equal">
      <formula>"X"</formula>
    </cfRule>
  </conditionalFormatting>
  <conditionalFormatting sqref="M389:O389 N419:O419 M431:O431">
    <cfRule type="cellIs" dxfId="1814" priority="133" operator="equal">
      <formula>"ANNUAL"</formula>
    </cfRule>
  </conditionalFormatting>
  <conditionalFormatting sqref="M499:O499">
    <cfRule type="cellIs" dxfId="1813" priority="2839" operator="equal">
      <formula>"X"</formula>
    </cfRule>
  </conditionalFormatting>
  <conditionalFormatting sqref="M586:O586">
    <cfRule type="cellIs" dxfId="1812" priority="2370" operator="equal">
      <formula>"X"</formula>
    </cfRule>
    <cfRule type="cellIs" dxfId="1811" priority="2369" operator="equal">
      <formula>"ANNUAL"</formula>
    </cfRule>
    <cfRule type="expression" dxfId="1810" priority="2368">
      <formula>ROW()=CELL("row")</formula>
    </cfRule>
  </conditionalFormatting>
  <conditionalFormatting sqref="M590:O590">
    <cfRule type="cellIs" dxfId="1809" priority="2351" operator="equal">
      <formula>"X"</formula>
    </cfRule>
    <cfRule type="expression" dxfId="1808" priority="2354">
      <formula>ROW()=CELL("row")</formula>
    </cfRule>
    <cfRule type="cellIs" dxfId="1807" priority="2352" operator="equal">
      <formula>"ANNUAL"</formula>
    </cfRule>
  </conditionalFormatting>
  <conditionalFormatting sqref="M626:O626 M628:O628">
    <cfRule type="expression" dxfId="1806" priority="431">
      <formula>ROW()=CELL("row")</formula>
    </cfRule>
  </conditionalFormatting>
  <conditionalFormatting sqref="M630:O630 M649:N649 M563:M564">
    <cfRule type="cellIs" dxfId="1805" priority="417" operator="equal">
      <formula>"X"</formula>
    </cfRule>
    <cfRule type="cellIs" dxfId="1804" priority="416" operator="equal">
      <formula>"ANNUAL"</formula>
    </cfRule>
  </conditionalFormatting>
  <conditionalFormatting sqref="M275:P275">
    <cfRule type="cellIs" dxfId="1803" priority="425" operator="equal">
      <formula>"X"</formula>
    </cfRule>
  </conditionalFormatting>
  <conditionalFormatting sqref="M488:P488">
    <cfRule type="cellIs" dxfId="1802" priority="2638" operator="equal">
      <formula>"ANNUAL"</formula>
    </cfRule>
  </conditionalFormatting>
  <conditionalFormatting sqref="M513:P513">
    <cfRule type="expression" dxfId="1801" priority="459">
      <formula>ROW()=CELL("row")</formula>
    </cfRule>
  </conditionalFormatting>
  <conditionalFormatting sqref="M586:P586 A586:K586">
    <cfRule type="expression" dxfId="1800" priority="2371">
      <formula>ROW()=CELL("row")</formula>
    </cfRule>
  </conditionalFormatting>
  <conditionalFormatting sqref="M590:P590">
    <cfRule type="expression" dxfId="1799" priority="2089">
      <formula>ROW()=CELL("row")</formula>
    </cfRule>
  </conditionalFormatting>
  <conditionalFormatting sqref="M596:P597">
    <cfRule type="cellIs" dxfId="1798" priority="2125" operator="equal">
      <formula>"ANNUAL"</formula>
    </cfRule>
    <cfRule type="cellIs" dxfId="1797" priority="2124" operator="equal">
      <formula>"X"</formula>
    </cfRule>
  </conditionalFormatting>
  <conditionalFormatting sqref="M509:Q509 L540:P540">
    <cfRule type="cellIs" dxfId="1796" priority="2417" operator="equal">
      <formula>"X"</formula>
    </cfRule>
  </conditionalFormatting>
  <conditionalFormatting sqref="M552:Q552">
    <cfRule type="expression" dxfId="1795" priority="2335">
      <formula>ROW()=CELL("row")</formula>
    </cfRule>
  </conditionalFormatting>
  <conditionalFormatting sqref="M520:R520 Q522:T522">
    <cfRule type="cellIs" dxfId="1794" priority="1713" operator="equal">
      <formula>"ANNUAL"</formula>
    </cfRule>
  </conditionalFormatting>
  <conditionalFormatting sqref="M549:T549 Q184:R184">
    <cfRule type="cellIs" dxfId="1793" priority="3065" operator="equal">
      <formula>"ANNUAL"</formula>
    </cfRule>
  </conditionalFormatting>
  <conditionalFormatting sqref="M620:W621 M612:W612 O614:O615 P617:W617 M618:W618 N619 P619:W619 M623:W623">
    <cfRule type="cellIs" dxfId="1792" priority="2429" operator="equal">
      <formula>"ANNUAL"</formula>
    </cfRule>
  </conditionalFormatting>
  <conditionalFormatting sqref="N3 N21 N63 N90 N95 N118 N254 N259 N390 N428 N481 N484:N485 N492:N493 N497 N500:N502 N528 N568 N579 N598 N605 N487">
    <cfRule type="cellIs" dxfId="1791" priority="353" operator="equal">
      <formula>"ANNUAL"</formula>
    </cfRule>
  </conditionalFormatting>
  <conditionalFormatting sqref="N4 N9 N23:O23 N54:O54 N111:O111 N170:O170 N193:O193 N209:O209 N330:N332 N334:N335 N337:N338 N345 N348:O348 N349:N364 O351 N368:O368 N371:N372 N377:O377 N386:O386 N424:O424 N635">
    <cfRule type="cellIs" dxfId="1790" priority="374" operator="equal">
      <formula>"X"</formula>
    </cfRule>
    <cfRule type="cellIs" dxfId="1789" priority="375" operator="equal">
      <formula>"ANNUAL"</formula>
    </cfRule>
    <cfRule type="cellIs" dxfId="1788" priority="377" operator="equal">
      <formula>"ANNUAL"</formula>
    </cfRule>
  </conditionalFormatting>
  <conditionalFormatting sqref="N4 N9 N23:O23 N54:O54 N111:O111 N170:O170 N193:O193 N209:O209 N330:N335 N337:N338 N345 N348:O348 N349:N364 O351 N368:O368 N371:N372 N377:O377 N386:O386 N424:O424 N635">
    <cfRule type="cellIs" dxfId="1787" priority="378" operator="equal">
      <formula>"X"</formula>
    </cfRule>
  </conditionalFormatting>
  <conditionalFormatting sqref="N7:N8">
    <cfRule type="cellIs" dxfId="1786" priority="2759" operator="equal">
      <formula>"ANNUAL"</formula>
    </cfRule>
  </conditionalFormatting>
  <conditionalFormatting sqref="N8 A7:J7 A8:K8 A11:C11 E11:L11 A12:J12 A24:K24 A207:C207 E207:H207 J207:L207 A208:J208">
    <cfRule type="expression" dxfId="1785" priority="3091">
      <formula>ROW()=CELL("row")</formula>
    </cfRule>
  </conditionalFormatting>
  <conditionalFormatting sqref="N14 N20 N69 N85 N88 N93 N99 N108 N171 N173 N175 N190 N194 N199 N201 N210 N212:N213 N221:N222 N227 N230 N267:N268 N344 N547">
    <cfRule type="cellIs" dxfId="1784" priority="397" operator="equal">
      <formula>"ANNUAL"</formula>
    </cfRule>
  </conditionalFormatting>
  <conditionalFormatting sqref="N14 N20 N69 N85 N88 N93 N99 N108 N171 N173:O173 N175 N190 N194 N199 N201 N210 N212:N213 N221:N222 N225:N227 N230 N267:N268 N344 N547">
    <cfRule type="cellIs" dxfId="1783" priority="396" operator="equal">
      <formula>"X"</formula>
    </cfRule>
  </conditionalFormatting>
  <conditionalFormatting sqref="N23 N209 N330:N332 N334:N335 N337:N338 N348:N364 N371:N372 N377 N426:N427 N635">
    <cfRule type="cellIs" dxfId="1782" priority="370" operator="equal">
      <formula>"ANNUAL"</formula>
    </cfRule>
    <cfRule type="cellIs" dxfId="1781" priority="369" operator="equal">
      <formula>"X"</formula>
    </cfRule>
    <cfRule type="cellIs" dxfId="1780" priority="367" operator="equal">
      <formula>"ANNUAL"</formula>
    </cfRule>
    <cfRule type="cellIs" dxfId="1779" priority="372" operator="equal">
      <formula>"ANNUAL"</formula>
    </cfRule>
    <cfRule type="cellIs" dxfId="1778" priority="366" operator="equal">
      <formula>"X"</formula>
    </cfRule>
  </conditionalFormatting>
  <conditionalFormatting sqref="N25 N34 N62 N64 N75 N113 N140 N142:P142 N177 N179 N184 N567 N582 N613">
    <cfRule type="cellIs" dxfId="1777" priority="356" operator="equal">
      <formula>"ANNUAL"</formula>
    </cfRule>
  </conditionalFormatting>
  <conditionalFormatting sqref="N42 N44 L110:N110 M120:N121 N126 M195:N195 L234:N234 N241:N242">
    <cfRule type="cellIs" dxfId="1776" priority="330" operator="equal">
      <formula>"ANNUAL"</formula>
    </cfRule>
  </conditionalFormatting>
  <conditionalFormatting sqref="N51">
    <cfRule type="cellIs" dxfId="1775" priority="2107" operator="equal">
      <formula>"ANNUAL"</formula>
    </cfRule>
    <cfRule type="cellIs" dxfId="1774" priority="2106" operator="equal">
      <formula>"X"</formula>
    </cfRule>
  </conditionalFormatting>
  <conditionalFormatting sqref="N52">
    <cfRule type="cellIs" dxfId="1773" priority="3141" operator="equal">
      <formula>"X"</formula>
    </cfRule>
  </conditionalFormatting>
  <conditionalFormatting sqref="N57 N68 N70 N304 N346 M496:N496 M498:N498 N511:N512 N515 L543:N543 N554 N557 N559 N561 N565 N575">
    <cfRule type="cellIs" dxfId="1772" priority="382" operator="equal">
      <formula>"ANNUAL"</formula>
    </cfRule>
  </conditionalFormatting>
  <conditionalFormatting sqref="N59">
    <cfRule type="expression" dxfId="1771" priority="2593">
      <formula>ROW()=CELL("row")</formula>
    </cfRule>
  </conditionalFormatting>
  <conditionalFormatting sqref="N71 N98 N106:N107 N135:N139 N144 M214:N214 N318 N321 N326 N365:N366 N376 N378:N379 N441 N453 N574 N580 N587 N594:N595">
    <cfRule type="cellIs" dxfId="1770" priority="302" operator="equal">
      <formula>"X"</formula>
    </cfRule>
    <cfRule type="cellIs" dxfId="1769" priority="305" operator="equal">
      <formula>"ANNUAL"</formula>
    </cfRule>
  </conditionalFormatting>
  <conditionalFormatting sqref="N71 N98 N106:N107 N135:N139 N144 N214 N318 N321 N326 N365:N366 N376 N378:N379 N441 N453 N574 N580 N587 N594:N595">
    <cfRule type="cellIs" dxfId="1768" priority="303" operator="equal">
      <formula>"ANNUAL"</formula>
    </cfRule>
    <cfRule type="cellIs" dxfId="1767" priority="300" operator="equal">
      <formula>"ANNUAL"</formula>
    </cfRule>
  </conditionalFormatting>
  <conditionalFormatting sqref="N71 N98 N106:N107 N135:N139 N144 N214 N318 N321 N326 N365:N366 N376 N378:N379 N441 N453:N454 N574 N580 N587 N594:N595">
    <cfRule type="cellIs" dxfId="1766" priority="299" operator="equal">
      <formula>"X"</formula>
    </cfRule>
  </conditionalFormatting>
  <conditionalFormatting sqref="N76 M96:N96 M101:O101">
    <cfRule type="cellIs" dxfId="1765" priority="337" operator="equal">
      <formula>"ANNUAL"</formula>
    </cfRule>
    <cfRule type="cellIs" dxfId="1764" priority="338" operator="equal">
      <formula>"X"</formula>
    </cfRule>
  </conditionalFormatting>
  <conditionalFormatting sqref="N91 N52">
    <cfRule type="expression" dxfId="1763" priority="2778">
      <formula>ROW()=CELL("row")</formula>
    </cfRule>
  </conditionalFormatting>
  <conditionalFormatting sqref="N91 S29 V29:W30 U31:W32 R32 S33 V33:W34 R34 U36:W36">
    <cfRule type="cellIs" dxfId="1762" priority="2750" operator="equal">
      <formula>"X"</formula>
    </cfRule>
  </conditionalFormatting>
  <conditionalFormatting sqref="N91">
    <cfRule type="expression" dxfId="1761" priority="2716">
      <formula>ROW()=CELL("row")</formula>
    </cfRule>
    <cfRule type="cellIs" dxfId="1760" priority="2749" operator="equal">
      <formula>"ANNUAL"</formula>
    </cfRule>
  </conditionalFormatting>
  <conditionalFormatting sqref="N101 N96 N76">
    <cfRule type="expression" dxfId="1759" priority="336">
      <formula>ROW()=CELL("row")</formula>
    </cfRule>
  </conditionalFormatting>
  <conditionalFormatting sqref="N102 N401:O402 P108">
    <cfRule type="cellIs" dxfId="1758" priority="2711" operator="equal">
      <formula>"ANNUAL"</formula>
    </cfRule>
  </conditionalFormatting>
  <conditionalFormatting sqref="N102 P102:R102 T102 V102:XFD102">
    <cfRule type="expression" dxfId="1757" priority="2599">
      <formula>ROW()=CELL("row")</formula>
    </cfRule>
  </conditionalFormatting>
  <conditionalFormatting sqref="N102:N103">
    <cfRule type="cellIs" dxfId="1756" priority="2683" operator="equal">
      <formula>"X"</formula>
    </cfRule>
  </conditionalFormatting>
  <conditionalFormatting sqref="N103 A25:J25 E78:K78 M78 A78:C79 A104:G105 I104:J105 A109:J110 A111:B111 E111:J111 A112:J112 L112 N183 P183:R183 A195:J196 A197:I197">
    <cfRule type="expression" dxfId="1755" priority="2786">
      <formula>ROW()=CELL("row")</formula>
    </cfRule>
  </conditionalFormatting>
  <conditionalFormatting sqref="N103 N183 P183:R183 M206:M207 N79 P117:P118">
    <cfRule type="cellIs" dxfId="1754" priority="2787" operator="equal">
      <formula>"X"</formula>
    </cfRule>
  </conditionalFormatting>
  <conditionalFormatting sqref="N104">
    <cfRule type="expression" dxfId="1753" priority="88">
      <formula>ROW()=CELL("row")</formula>
    </cfRule>
    <cfRule type="cellIs" dxfId="1752" priority="87" operator="equal">
      <formula>"ANNUAL"</formula>
    </cfRule>
    <cfRule type="expression" dxfId="1751" priority="82">
      <formula>ROW()=CELL("row")</formula>
    </cfRule>
    <cfRule type="cellIs" dxfId="1750" priority="83" operator="equal">
      <formula>"X"</formula>
    </cfRule>
    <cfRule type="cellIs" dxfId="1749" priority="84" operator="equal">
      <formula>"ANNUAL"</formula>
    </cfRule>
    <cfRule type="expression" dxfId="1748" priority="85">
      <formula>ROW()=CELL("row")</formula>
    </cfRule>
  </conditionalFormatting>
  <conditionalFormatting sqref="N119">
    <cfRule type="cellIs" dxfId="1747" priority="2564" operator="equal">
      <formula>"X"</formula>
    </cfRule>
    <cfRule type="expression" dxfId="1746" priority="2562">
      <formula>ROW()=CELL("row")</formula>
    </cfRule>
  </conditionalFormatting>
  <conditionalFormatting sqref="N121 O123 O127:O128">
    <cfRule type="expression" dxfId="1745" priority="2463">
      <formula>ROW()=CELL("row")</formula>
    </cfRule>
  </conditionalFormatting>
  <conditionalFormatting sqref="N123:N124">
    <cfRule type="expression" dxfId="1744" priority="2646">
      <formula>ROW()=CELL("row")</formula>
    </cfRule>
  </conditionalFormatting>
  <conditionalFormatting sqref="N131">
    <cfRule type="cellIs" dxfId="1743" priority="399" operator="equal">
      <formula>"ANNUAL"</formula>
    </cfRule>
    <cfRule type="cellIs" dxfId="1742" priority="400" operator="equal">
      <formula>"X"</formula>
    </cfRule>
    <cfRule type="expression" dxfId="1741" priority="398">
      <formula>ROW()=CELL("row")</formula>
    </cfRule>
  </conditionalFormatting>
  <conditionalFormatting sqref="N132:N134 N145 M148:N148 M174:N174 M202:N202 N262 M269:N269 M287:N287 N329 N411 M429:N429 N442 M165">
    <cfRule type="cellIs" dxfId="1740" priority="335" operator="equal">
      <formula>"X"</formula>
    </cfRule>
  </conditionalFormatting>
  <conditionalFormatting sqref="N132:N134 N145 M148:N148 M174:N174 N202 N262 N269:N270 N287 N329 N411 M429:N429 N442 M165">
    <cfRule type="cellIs" dxfId="1739" priority="334" operator="equal">
      <formula>"ANNUAL"</formula>
    </cfRule>
  </conditionalFormatting>
  <conditionalFormatting sqref="N149:N169">
    <cfRule type="cellIs" dxfId="1738" priority="78" operator="equal">
      <formula>"X"</formula>
    </cfRule>
    <cfRule type="cellIs" dxfId="1737" priority="79" operator="equal">
      <formula>"ANNUAL"</formula>
    </cfRule>
    <cfRule type="expression" dxfId="1736" priority="80">
      <formula>ROW()=CELL("row")</formula>
    </cfRule>
    <cfRule type="cellIs" dxfId="1735" priority="81" operator="equal">
      <formula>"ANNUAL"</formula>
    </cfRule>
    <cfRule type="cellIs" dxfId="1734" priority="76" operator="equal">
      <formula>"ANNUAL"</formula>
    </cfRule>
    <cfRule type="expression" dxfId="1733" priority="74">
      <formula>ROW()=CELL("row")</formula>
    </cfRule>
    <cfRule type="expression" dxfId="1732" priority="77">
      <formula>ROW()=CELL("row")</formula>
    </cfRule>
    <cfRule type="cellIs" dxfId="1731" priority="75" operator="equal">
      <formula>"X"</formula>
    </cfRule>
  </conditionalFormatting>
  <conditionalFormatting sqref="N176 V306:XFD308 P308:R308 M310">
    <cfRule type="expression" dxfId="1730" priority="2758">
      <formula>ROW()=CELL("row")</formula>
    </cfRule>
  </conditionalFormatting>
  <conditionalFormatting sqref="N186">
    <cfRule type="expression" dxfId="1729" priority="267">
      <formula>ROW()=CELL("row")</formula>
    </cfRule>
  </conditionalFormatting>
  <conditionalFormatting sqref="N196:N197 N206:O206 N216:N217 N231:N232 N243:N244 N246:N248 N265:N266 N273 N277:N279 N283:N285">
    <cfRule type="cellIs" dxfId="1728" priority="321" operator="equal">
      <formula>"X"</formula>
    </cfRule>
    <cfRule type="cellIs" dxfId="1727" priority="320" operator="equal">
      <formula>"ANNUAL"</formula>
    </cfRule>
  </conditionalFormatting>
  <conditionalFormatting sqref="N200 M239:N239">
    <cfRule type="cellIs" dxfId="1726" priority="2783" operator="equal">
      <formula>"ANNUAL"</formula>
    </cfRule>
  </conditionalFormatting>
  <conditionalFormatting sqref="N205 A229:J233 P235 O242">
    <cfRule type="expression" dxfId="1725" priority="2456">
      <formula>ROW()=CELL("row")</formula>
    </cfRule>
  </conditionalFormatting>
  <conditionalFormatting sqref="N205 N147">
    <cfRule type="expression" dxfId="1724" priority="2634">
      <formula>ROW()=CELL("row")</formula>
    </cfRule>
  </conditionalFormatting>
  <conditionalFormatting sqref="N211">
    <cfRule type="expression" dxfId="1723" priority="341">
      <formula>ROW()=CELL("row")</formula>
    </cfRule>
  </conditionalFormatting>
  <conditionalFormatting sqref="N223 P303:P304 R304">
    <cfRule type="cellIs" dxfId="1722" priority="2766" operator="equal">
      <formula>"X"</formula>
    </cfRule>
    <cfRule type="cellIs" dxfId="1721" priority="2765" operator="equal">
      <formula>"ANNUAL"</formula>
    </cfRule>
  </conditionalFormatting>
  <conditionalFormatting sqref="N225:N226">
    <cfRule type="cellIs" dxfId="1720" priority="2666" operator="equal">
      <formula>"ANNUAL"</formula>
    </cfRule>
  </conditionalFormatting>
  <conditionalFormatting sqref="N241:N242 N234 N195 N126 N120 N110 N44 N42">
    <cfRule type="expression" dxfId="1719" priority="329">
      <formula>ROW()=CELL("row")</formula>
    </cfRule>
  </conditionalFormatting>
  <conditionalFormatting sqref="N251:N252">
    <cfRule type="cellIs" dxfId="1718" priority="350" operator="equal">
      <formula>"ANNUAL"</formula>
    </cfRule>
    <cfRule type="expression" dxfId="1717" priority="349">
      <formula>ROW()=CELL("row")</formula>
    </cfRule>
    <cfRule type="cellIs" dxfId="1716" priority="351" operator="equal">
      <formula>"X"</formula>
    </cfRule>
  </conditionalFormatting>
  <conditionalFormatting sqref="N254:N322 M291:N291 M218:N218">
    <cfRule type="expression" dxfId="1715" priority="2642">
      <formula>ROW()=CELL("row")</formula>
    </cfRule>
  </conditionalFormatting>
  <conditionalFormatting sqref="N272 P412:Q412 P272:R272">
    <cfRule type="expression" dxfId="1714" priority="2068">
      <formula>ROW()=CELL("row")</formula>
    </cfRule>
  </conditionalFormatting>
  <conditionalFormatting sqref="N272 P272:R272 O412:Q412 Q455 Q199 V142:W148 R144:S144 R160">
    <cfRule type="cellIs" dxfId="1713" priority="2069" operator="equal">
      <formula>"X"</formula>
    </cfRule>
  </conditionalFormatting>
  <conditionalFormatting sqref="N272 P272:R272 O412:Q412 Q455 Q199 V142:W148 R144:S144">
    <cfRule type="cellIs" dxfId="1712" priority="2070" operator="equal">
      <formula>"ANNUAL"</formula>
    </cfRule>
  </conditionalFormatting>
  <conditionalFormatting sqref="N274:N275">
    <cfRule type="cellIs" dxfId="1711" priority="515" operator="equal">
      <formula>"ANNUAL"</formula>
    </cfRule>
  </conditionalFormatting>
  <conditionalFormatting sqref="N274:N276 N267">
    <cfRule type="cellIs" dxfId="1710" priority="2672" operator="equal">
      <formula>"ANNUAL"</formula>
    </cfRule>
  </conditionalFormatting>
  <conditionalFormatting sqref="N274:N276">
    <cfRule type="cellIs" dxfId="1709" priority="2669" operator="equal">
      <formula>"X"</formula>
    </cfRule>
    <cfRule type="expression" dxfId="1708" priority="2671">
      <formula>ROW()=CELL("row")</formula>
    </cfRule>
  </conditionalFormatting>
  <conditionalFormatting sqref="N280">
    <cfRule type="cellIs" dxfId="1707" priority="2708" operator="equal">
      <formula>"X"</formula>
    </cfRule>
    <cfRule type="cellIs" dxfId="1706" priority="2709" operator="equal">
      <formula>"ANNUAL"</formula>
    </cfRule>
  </conditionalFormatting>
  <conditionalFormatting sqref="N283:N284 N277:N279 N273 N265:N266 N248 N246 N243:N244 N231:N232 N216:N217 N196:N197 N206:O206">
    <cfRule type="expression" dxfId="1705" priority="319">
      <formula>ROW()=CELL("row")</formula>
    </cfRule>
  </conditionalFormatting>
  <conditionalFormatting sqref="N285 P285:Q285">
    <cfRule type="expression" dxfId="1704" priority="1085">
      <formula>ROW()=CELL("row")</formula>
    </cfRule>
  </conditionalFormatting>
  <conditionalFormatting sqref="N307:N309 N289:N290 N240 N48:N49 N12:N13">
    <cfRule type="expression" dxfId="1703" priority="275">
      <formula>ROW()=CELL("row")</formula>
    </cfRule>
  </conditionalFormatting>
  <conditionalFormatting sqref="N339:N341">
    <cfRule type="cellIs" dxfId="1702" priority="528" operator="equal">
      <formula>"ANNUAL"</formula>
    </cfRule>
    <cfRule type="cellIs" dxfId="1701" priority="527" operator="equal">
      <formula>"X"</formula>
    </cfRule>
    <cfRule type="expression" dxfId="1700" priority="526">
      <formula>ROW()=CELL("row")</formula>
    </cfRule>
  </conditionalFormatting>
  <conditionalFormatting sqref="N347 M352">
    <cfRule type="expression" dxfId="1699" priority="2079">
      <formula>ROW()=CELL("row")</formula>
    </cfRule>
  </conditionalFormatting>
  <conditionalFormatting sqref="N349:N364">
    <cfRule type="expression" dxfId="1698" priority="38">
      <formula>ROW()=CELL("row")</formula>
    </cfRule>
  </conditionalFormatting>
  <conditionalFormatting sqref="N380">
    <cfRule type="cellIs" dxfId="1697" priority="2795" operator="equal">
      <formula>"X"</formula>
    </cfRule>
    <cfRule type="cellIs" dxfId="1696" priority="2794" operator="equal">
      <formula>"ANNUAL"</formula>
    </cfRule>
  </conditionalFormatting>
  <conditionalFormatting sqref="N391:N392 N523:N526 N622">
    <cfRule type="cellIs" dxfId="1695" priority="347" operator="equal">
      <formula>"ANNUAL"</formula>
    </cfRule>
  </conditionalFormatting>
  <conditionalFormatting sqref="N391:N394 N523:N526 N622 L520:O520">
    <cfRule type="cellIs" dxfId="1694" priority="348" operator="equal">
      <formula>"X"</formula>
    </cfRule>
  </conditionalFormatting>
  <conditionalFormatting sqref="N405:N406 N264 N10:O10 N17:O17 N31:O31 N36:O36 N41:O41 N50:O50 N58:O58 N66:O66 N105:O105 N191:O191 N292:O292 N301:O301 N305:O305 N375:O375 N408:O408 N437:O437 N516:O516 N569:O569 N600:O600 N606:O606 N625:O625">
    <cfRule type="expression" dxfId="1693" priority="266">
      <formula>ROW()=CELL("row")</formula>
    </cfRule>
  </conditionalFormatting>
  <conditionalFormatting sqref="N420 Q420">
    <cfRule type="cellIs" dxfId="1692" priority="2395" operator="equal">
      <formula>"X"</formula>
    </cfRule>
  </conditionalFormatting>
  <conditionalFormatting sqref="N420 Q422:Q423 Q420">
    <cfRule type="cellIs" dxfId="1691" priority="2394" operator="equal">
      <formula>"ANNUAL"</formula>
    </cfRule>
  </conditionalFormatting>
  <conditionalFormatting sqref="N420">
    <cfRule type="expression" dxfId="1690" priority="2359">
      <formula>ROW()=CELL("row")</formula>
    </cfRule>
  </conditionalFormatting>
  <conditionalFormatting sqref="N421 N413:N414 N381:N383 N185:O185 N188:O188 N192:O192 N198:O198 N204:O204 N410:O410 N416:O416 N418:O418 N423:O423">
    <cfRule type="expression" dxfId="1689" priority="295">
      <formula>ROW()=CELL("row")</formula>
    </cfRule>
  </conditionalFormatting>
  <conditionalFormatting sqref="N427 N205">
    <cfRule type="cellIs" dxfId="1688" priority="2632" operator="equal">
      <formula>"X"</formula>
    </cfRule>
    <cfRule type="cellIs" dxfId="1687" priority="2633" operator="equal">
      <formula>"ANNUAL"</formula>
    </cfRule>
  </conditionalFormatting>
  <conditionalFormatting sqref="N427">
    <cfRule type="expression" dxfId="1686" priority="2631">
      <formula>ROW()=CELL("row")</formula>
    </cfRule>
  </conditionalFormatting>
  <conditionalFormatting sqref="N433">
    <cfRule type="cellIs" dxfId="1685" priority="2725" operator="equal">
      <formula>"ANNUAL"</formula>
    </cfRule>
    <cfRule type="cellIs" dxfId="1684" priority="2724" operator="equal">
      <formula>"X"</formula>
    </cfRule>
  </conditionalFormatting>
  <conditionalFormatting sqref="N435 N433">
    <cfRule type="expression" dxfId="1683" priority="2723">
      <formula>ROW()=CELL("row")</formula>
    </cfRule>
  </conditionalFormatting>
  <conditionalFormatting sqref="N435:N436">
    <cfRule type="cellIs" dxfId="1682" priority="2644" operator="equal">
      <formula>"ANNUAL"</formula>
    </cfRule>
  </conditionalFormatting>
  <conditionalFormatting sqref="N442 N429 N411 N329 N287 N269 N262 N202 N174 N148 N145 N132:N134">
    <cfRule type="expression" dxfId="1681" priority="333">
      <formula>ROW()=CELL("row")</formula>
    </cfRule>
  </conditionalFormatting>
  <conditionalFormatting sqref="N469">
    <cfRule type="expression" dxfId="1680" priority="37">
      <formula>ROW()=CELL("row")</formula>
    </cfRule>
  </conditionalFormatting>
  <conditionalFormatting sqref="N473:N477">
    <cfRule type="cellIs" dxfId="1679" priority="33" operator="equal">
      <formula>"ANNUAL"</formula>
    </cfRule>
    <cfRule type="cellIs" dxfId="1678" priority="32" operator="equal">
      <formula>"X"</formula>
    </cfRule>
    <cfRule type="expression" dxfId="1677" priority="34">
      <formula>ROW()=CELL("row")</formula>
    </cfRule>
  </conditionalFormatting>
  <conditionalFormatting sqref="N480">
    <cfRule type="expression" dxfId="1676" priority="3">
      <formula>ROW()=CELL("row")</formula>
    </cfRule>
    <cfRule type="cellIs" dxfId="1675" priority="1" operator="equal">
      <formula>"X"</formula>
    </cfRule>
    <cfRule type="cellIs" dxfId="1674" priority="2" operator="equal">
      <formula>"ANNUAL"</formula>
    </cfRule>
  </conditionalFormatting>
  <conditionalFormatting sqref="N486 N482:N483 N479">
    <cfRule type="expression" dxfId="1673" priority="253">
      <formula>ROW()=CELL("row")</formula>
    </cfRule>
  </conditionalFormatting>
  <conditionalFormatting sqref="N487 L494 M499:M500 L507:M507 O507:Q507">
    <cfRule type="expression" dxfId="1672" priority="2764">
      <formula>ROW()=CELL("row")</formula>
    </cfRule>
  </conditionalFormatting>
  <conditionalFormatting sqref="N491 M374:P374 P491:S491">
    <cfRule type="cellIs" dxfId="1671" priority="343" operator="equal">
      <formula>"ANNUAL"</formula>
    </cfRule>
  </conditionalFormatting>
  <conditionalFormatting sqref="N491">
    <cfRule type="expression" dxfId="1670" priority="342">
      <formula>ROW()=CELL("row")</formula>
    </cfRule>
  </conditionalFormatting>
  <conditionalFormatting sqref="N491:N492 M374:O374">
    <cfRule type="cellIs" dxfId="1669" priority="344" operator="equal">
      <formula>"X"</formula>
    </cfRule>
  </conditionalFormatting>
  <conditionalFormatting sqref="N500 M541 M509:N509 P540:R541 A541:K541">
    <cfRule type="expression" dxfId="1668" priority="2745">
      <formula>ROW()=CELL("row")</formula>
    </cfRule>
  </conditionalFormatting>
  <conditionalFormatting sqref="N500:N501">
    <cfRule type="cellIs" dxfId="1667" priority="2744" operator="equal">
      <formula>"X"</formula>
    </cfRule>
  </conditionalFormatting>
  <conditionalFormatting sqref="N504:N505 N438 N293 N261 N92 N47 N45 N30 N19:O19 N60:O60 N87:O87 N89:O89 N127:O127 N141:O141 O153 O169 N215:O215 O474 N507:O507 N584:O584 N610:O610">
    <cfRule type="expression" dxfId="1666" priority="388">
      <formula>ROW()=CELL("row")</formula>
    </cfRule>
  </conditionalFormatting>
  <conditionalFormatting sqref="N506 P506:W506">
    <cfRule type="cellIs" dxfId="1665" priority="2941" operator="equal">
      <formula>"X"</formula>
    </cfRule>
    <cfRule type="cellIs" dxfId="1664" priority="2942" operator="equal">
      <formula>"ANNUAL"</formula>
    </cfRule>
  </conditionalFormatting>
  <conditionalFormatting sqref="N508 N490 N468 N460 N445 N443 N440 N434 N407 N393:N394 N342 N328 N315 N271 N249:N250 N178 N128 N97 N43 N22 N286 N302 N398 N463:N464">
    <cfRule type="expression" dxfId="1663" priority="259">
      <formula>ROW()=CELL("row")</formula>
    </cfRule>
  </conditionalFormatting>
  <conditionalFormatting sqref="N514 N446:N452 N444 N439 N422 N415 N84 N15">
    <cfRule type="expression" dxfId="1662" priority="385">
      <formula>ROW()=CELL("row")</formula>
    </cfRule>
  </conditionalFormatting>
  <conditionalFormatting sqref="N518">
    <cfRule type="expression" dxfId="1661" priority="28">
      <formula>ROW()=CELL("row")</formula>
    </cfRule>
    <cfRule type="cellIs" dxfId="1660" priority="29" operator="equal">
      <formula>"ANNUAL"</formula>
    </cfRule>
    <cfRule type="cellIs" dxfId="1659" priority="30" operator="equal">
      <formula>"X"</formula>
    </cfRule>
    <cfRule type="expression" dxfId="1658" priority="31">
      <formula>ROW()=CELL("row")</formula>
    </cfRule>
  </conditionalFormatting>
  <conditionalFormatting sqref="N530:N531 N181 N78 N5:N6">
    <cfRule type="expression" dxfId="1657" priority="308">
      <formula>ROW()=CELL("row")</formula>
    </cfRule>
  </conditionalFormatting>
  <conditionalFormatting sqref="N547 N344 N268 N230 N227 N221:N222 N212 N210 N201 N199 N194 N190 N175 N173 N171 N108 N99 N93 N88 N85 N69 N20 N14">
    <cfRule type="expression" dxfId="1656" priority="394">
      <formula>ROW()=CELL("row")</formula>
    </cfRule>
    <cfRule type="expression" dxfId="1655" priority="395">
      <formula>ROW()=CELL("row")</formula>
    </cfRule>
  </conditionalFormatting>
  <conditionalFormatting sqref="N553 N541 N538:N539">
    <cfRule type="expression" dxfId="1654" priority="254">
      <formula>ROW()=CELL("row")</formula>
    </cfRule>
  </conditionalFormatting>
  <conditionalFormatting sqref="N563 N558 N417 N404 N370">
    <cfRule type="expression" dxfId="1653" priority="270">
      <formula>ROW()=CELL("row")</formula>
    </cfRule>
  </conditionalFormatting>
  <conditionalFormatting sqref="N564 N562 N550 N545 N535 N529 N521:N522 N519 N478 N470 N455:N459 N319 N313">
    <cfRule type="expression" dxfId="1652" priority="331">
      <formula>ROW()=CELL("row")</formula>
    </cfRule>
  </conditionalFormatting>
  <conditionalFormatting sqref="N572:N573">
    <cfRule type="cellIs" dxfId="1651" priority="2732" operator="equal">
      <formula>"X"</formula>
    </cfRule>
  </conditionalFormatting>
  <conditionalFormatting sqref="N575 N565 N561 N559 N557 N554 N543 N515 N511:N512 N498 N496 N346 N304 N70 N68 N57">
    <cfRule type="expression" dxfId="1650" priority="381">
      <formula>ROW()=CELL("row")</formula>
    </cfRule>
  </conditionalFormatting>
  <conditionalFormatting sqref="N583 M584 P581">
    <cfRule type="cellIs" dxfId="1649" priority="2706" operator="equal">
      <formula>"ANNUAL"</formula>
    </cfRule>
  </conditionalFormatting>
  <conditionalFormatting sqref="N583 M584">
    <cfRule type="expression" dxfId="1648" priority="2691">
      <formula>ROW()=CELL("row")</formula>
    </cfRule>
    <cfRule type="cellIs" dxfId="1647" priority="2692" operator="equal">
      <formula>"X"</formula>
    </cfRule>
  </conditionalFormatting>
  <conditionalFormatting sqref="N585">
    <cfRule type="expression" dxfId="1646" priority="311">
      <formula>ROW()=CELL("row")</formula>
    </cfRule>
  </conditionalFormatting>
  <conditionalFormatting sqref="N589 N581 N577:N578 N571 N320 N317 N299 N282 N235 N228:N229 N224 N219:N220 N207 N172 N130 N125 N116 N114 N86 N40 N38 N32 N26">
    <cfRule type="expression" dxfId="1645" priority="390">
      <formula>ROW()=CELL("row")</formula>
    </cfRule>
    <cfRule type="expression" dxfId="1644" priority="393">
      <formula>ROW()=CELL("row")</formula>
    </cfRule>
  </conditionalFormatting>
  <conditionalFormatting sqref="N594:N595 N587 N580 N574 N453 N441 N378:N379 N376 N365:N366 N326 N321 N318 N214 N144 N135:N139 N106:N107 N98 N71">
    <cfRule type="expression" dxfId="1643" priority="301">
      <formula>ROW()=CELL("row")</formula>
    </cfRule>
    <cfRule type="expression" dxfId="1642" priority="298">
      <formula>ROW()=CELL("row")</formula>
    </cfRule>
    <cfRule type="expression" dxfId="1641" priority="304">
      <formula>ROW()=CELL("row")</formula>
    </cfRule>
  </conditionalFormatting>
  <conditionalFormatting sqref="N599">
    <cfRule type="cellIs" dxfId="1640" priority="262" operator="equal">
      <formula>"X"</formula>
    </cfRule>
    <cfRule type="expression" dxfId="1639" priority="260">
      <formula>ROW()=CELL("row")</formula>
    </cfRule>
    <cfRule type="cellIs" dxfId="1638" priority="261" operator="equal">
      <formula>"ANNUAL"</formula>
    </cfRule>
  </conditionalFormatting>
  <conditionalFormatting sqref="N605 N598 N579 N568 N528 N502 N497 N493 N484:N485 N481 N428 N390 N259 N254 N118 N95 N90 N63 N21 N3">
    <cfRule type="expression" dxfId="1637" priority="352">
      <formula>ROW()=CELL("row")</formula>
    </cfRule>
  </conditionalFormatting>
  <conditionalFormatting sqref="N613 N582 N567 N184 N179 N177 N142 N140 N113 N75 N64 N62 N34 N25">
    <cfRule type="expression" dxfId="1636" priority="355">
      <formula>ROW()=CELL("row")</formula>
    </cfRule>
  </conditionalFormatting>
  <conditionalFormatting sqref="N614 N122 N82:N83 N73:N74 N55:N56">
    <cfRule type="expression" dxfId="1635" priority="354">
      <formula>ROW()=CELL("row")</formula>
    </cfRule>
  </conditionalFormatting>
  <conditionalFormatting sqref="N616:N617 N603:N604 N601 N548 N532:N533 N461 N432 N430 N412 N395:N396 N387:N388 N384 N373 N367">
    <cfRule type="expression" dxfId="1634" priority="263">
      <formula>ROW()=CELL("row")</formula>
    </cfRule>
  </conditionalFormatting>
  <conditionalFormatting sqref="N622 N523:N526 N391:N392">
    <cfRule type="expression" dxfId="1633" priority="346">
      <formula>ROW()=CELL("row")</formula>
    </cfRule>
  </conditionalFormatting>
  <conditionalFormatting sqref="N629">
    <cfRule type="expression" dxfId="1632" priority="274">
      <formula>ROW()=CELL("row")</formula>
    </cfRule>
  </conditionalFormatting>
  <conditionalFormatting sqref="N631">
    <cfRule type="expression" dxfId="1631" priority="92">
      <formula>ROW()=CELL("row")</formula>
    </cfRule>
    <cfRule type="cellIs" dxfId="1630" priority="90" operator="equal">
      <formula>"ANNUAL"</formula>
    </cfRule>
    <cfRule type="cellIs" dxfId="1629" priority="91" operator="equal">
      <formula>"X"</formula>
    </cfRule>
  </conditionalFormatting>
  <conditionalFormatting sqref="N633">
    <cfRule type="expression" dxfId="1628" priority="380">
      <formula>ROW()=CELL("row")</formula>
    </cfRule>
  </conditionalFormatting>
  <conditionalFormatting sqref="N635 N371:N372 N337:N338 N330:N332 N9 N4 N23:O23 N54:O54 N111:O111 N170:O170 N193:O193 N209:O209 N348:O348 O351 N386:O386 N424:O424">
    <cfRule type="expression" dxfId="1627" priority="379">
      <formula>ROW()=CELL("row")</formula>
    </cfRule>
  </conditionalFormatting>
  <conditionalFormatting sqref="N635 N371:N372 N345 N337:N338 N334:N335 N330:N332 N9 N4 N23:O23 N54:O54 N111:O111 N170:O170 N193:O193 N209:O209 N348:O348 O351 N368:O368 N377:O377 N386:O386 N424:O424 N349:N364">
    <cfRule type="expression" dxfId="1626" priority="376">
      <formula>ROW()=CELL("row")</formula>
    </cfRule>
    <cfRule type="expression" dxfId="1625" priority="373">
      <formula>ROW()=CELL("row")</formula>
    </cfRule>
  </conditionalFormatting>
  <conditionalFormatting sqref="N635 N426:N427 N377 N371:N372 N337:N338 N334:N335 N330:N332 N209 N23 N348:N364">
    <cfRule type="expression" dxfId="1624" priority="365">
      <formula>ROW()=CELL("row")</formula>
    </cfRule>
    <cfRule type="expression" dxfId="1623" priority="371">
      <formula>ROW()=CELL("row")</formula>
    </cfRule>
    <cfRule type="expression" dxfId="1622" priority="368">
      <formula>ROW()=CELL("row")</formula>
    </cfRule>
  </conditionalFormatting>
  <conditionalFormatting sqref="N656:N657 N652:N653 N650 N647:N648 N642:N645 N636:N640 N634 N632 N310:N311 N61:O61 N297:O297 N303:O303 N306:O306">
    <cfRule type="expression" dxfId="1621" priority="345">
      <formula>ROW()=CELL("row")</formula>
    </cfRule>
  </conditionalFormatting>
  <conditionalFormatting sqref="N658">
    <cfRule type="expression" dxfId="1620" priority="273">
      <formula>ROW()=CELL("row")</formula>
    </cfRule>
  </conditionalFormatting>
  <conditionalFormatting sqref="N5:O6 O16 N78:O78 M115:O115 O181 M501:O501 M536:Q536 O573 O585">
    <cfRule type="cellIs" dxfId="1619" priority="153" operator="equal">
      <formula>"ANNUAL"</formula>
    </cfRule>
  </conditionalFormatting>
  <conditionalFormatting sqref="N5:O6 O78:O79 N181:O181 O501:O502 N530:O531 O573 O585">
    <cfRule type="cellIs" dxfId="1618" priority="156" operator="equal">
      <formula>"X"</formula>
    </cfRule>
  </conditionalFormatting>
  <conditionalFormatting sqref="N15:O15 M84:O84 N415:O415 N422 N439:P439 N444:O444 N446:N452 M514:O514 N552:O552">
    <cfRule type="cellIs" dxfId="1617" priority="387" operator="equal">
      <formula>"ANNUAL"</formula>
    </cfRule>
  </conditionalFormatting>
  <conditionalFormatting sqref="N16:O16 M35:W35">
    <cfRule type="expression" dxfId="1616" priority="2652">
      <formula>ROW()=CELL("row")</formula>
    </cfRule>
  </conditionalFormatting>
  <conditionalFormatting sqref="N17:O17 N31:O31 M36:O36 N41:O41 M50:O50 M58:O58 N66:O66 N105:O105 L191:O191 N263:N264 N292:R292 M305:O305 M355 L375:O375 N408:O408 N437:O437 M516:O516 M600:R600 M606:O606 M625:V625">
    <cfRule type="cellIs" dxfId="1615" priority="265" operator="equal">
      <formula>"ANNUAL"</formula>
    </cfRule>
  </conditionalFormatting>
  <conditionalFormatting sqref="N17:O17 N31:O31 M36:O36 N41:O41 M50:O50 M58:O58 N66:O66 N105:O105 N263:N264 N292:O292 N305:O305 M355 L375:O375 N408:O408 N437:R437 M516:O516 M569:N570 M600:R600 M606:O606 M625:V625">
    <cfRule type="cellIs" dxfId="1614" priority="264" operator="equal">
      <formula>"X"</formula>
    </cfRule>
  </conditionalFormatting>
  <conditionalFormatting sqref="N123:O124">
    <cfRule type="cellIs" dxfId="1613" priority="357" operator="equal">
      <formula>"X"</formula>
    </cfRule>
  </conditionalFormatting>
  <conditionalFormatting sqref="N124:O124">
    <cfRule type="expression" dxfId="1612" priority="358">
      <formula>ROW()=CELL("row")</formula>
    </cfRule>
  </conditionalFormatting>
  <conditionalFormatting sqref="N185:O185 N188:N189 N192:O192 M198:O198 N203:N204 M381:N383 M410:O410 M413:N414 N416:P416 N418:O418 L421:N421 M423:O423 N419">
    <cfRule type="cellIs" dxfId="1611" priority="296" operator="equal">
      <formula>"X"</formula>
    </cfRule>
  </conditionalFormatting>
  <conditionalFormatting sqref="N185:O185 N188:N189 N192:O192 N198:O198 N203:N204 N381:N383 N410:O410 N413:N414 N416:P416 N418:O418 N421 M423:O423">
    <cfRule type="cellIs" dxfId="1610" priority="297" operator="equal">
      <formula>"ANNUAL"</formula>
    </cfRule>
  </conditionalFormatting>
  <conditionalFormatting sqref="N198:O198 N410:O410 N421 N423:O423">
    <cfRule type="cellIs" dxfId="1609" priority="294" operator="equal">
      <formula>"X"</formula>
    </cfRule>
  </conditionalFormatting>
  <conditionalFormatting sqref="N225:O225">
    <cfRule type="expression" dxfId="1608" priority="2684">
      <formula>ROW()=CELL("row")</formula>
    </cfRule>
  </conditionalFormatting>
  <conditionalFormatting sqref="N226:O226 A212:I212 K212 A224:J226">
    <cfRule type="expression" dxfId="1607" priority="2665">
      <formula>ROW()=CELL("row")</formula>
    </cfRule>
  </conditionalFormatting>
  <conditionalFormatting sqref="N291:O291">
    <cfRule type="cellIs" dxfId="1606" priority="2449" operator="equal">
      <formula>"ANNUAL"</formula>
    </cfRule>
    <cfRule type="cellIs" dxfId="1605" priority="2448" operator="equal">
      <formula>"X"</formula>
    </cfRule>
  </conditionalFormatting>
  <conditionalFormatting sqref="N401:O402 P108">
    <cfRule type="cellIs" dxfId="1604" priority="2712" operator="equal">
      <formula>"X"</formula>
    </cfRule>
  </conditionalFormatting>
  <conditionalFormatting sqref="N540:O540">
    <cfRule type="expression" dxfId="1603" priority="2410">
      <formula>ROW()=CELL("row")</formula>
    </cfRule>
  </conditionalFormatting>
  <conditionalFormatting sqref="N572:O572 N573 O579">
    <cfRule type="cellIs" dxfId="1602" priority="2524" operator="equal">
      <formula>"ANNUAL"</formula>
    </cfRule>
  </conditionalFormatting>
  <conditionalFormatting sqref="N572:O572 N573">
    <cfRule type="expression" dxfId="1601" priority="2523">
      <formula>ROW()=CELL("row")</formula>
    </cfRule>
  </conditionalFormatting>
  <conditionalFormatting sqref="N275:P275">
    <cfRule type="expression" dxfId="1600" priority="514">
      <formula>ROW()=CELL("row")</formula>
    </cfRule>
  </conditionalFormatting>
  <conditionalFormatting sqref="N513:P513">
    <cfRule type="cellIs" dxfId="1599" priority="323" operator="equal">
      <formula>"X"</formula>
    </cfRule>
    <cfRule type="cellIs" dxfId="1598" priority="322" operator="equal">
      <formula>"ANNUAL"</formula>
    </cfRule>
  </conditionalFormatting>
  <conditionalFormatting sqref="N503:Q503">
    <cfRule type="cellIs" dxfId="1597" priority="2051" operator="equal">
      <formula>"ANNUAL"</formula>
    </cfRule>
    <cfRule type="cellIs" dxfId="1596" priority="2050" operator="equal">
      <formula>"X"</formula>
    </cfRule>
  </conditionalFormatting>
  <conditionalFormatting sqref="N16:R16 V16:W17 R68:R72 Q76:R76 R78:R79 R108:R111 R220 T17 R3:R6">
    <cfRule type="cellIs" dxfId="1595" priority="1698" operator="equal">
      <formula>"ANNUAL"</formula>
    </cfRule>
  </conditionalFormatting>
  <conditionalFormatting sqref="N35:W35">
    <cfRule type="cellIs" dxfId="1594" priority="633" operator="equal">
      <formula>"X"</formula>
    </cfRule>
    <cfRule type="cellIs" dxfId="1593" priority="634" operator="equal">
      <formula>"ANNUAL"</formula>
    </cfRule>
  </conditionalFormatting>
  <conditionalFormatting sqref="O3 O63 O90 O102 O118 O254 O481 O484:P485 N495:O495 O528 O598">
    <cfRule type="cellIs" dxfId="1592" priority="207" operator="equal">
      <formula>"X"</formula>
    </cfRule>
  </conditionalFormatting>
  <conditionalFormatting sqref="O4 N7:N8">
    <cfRule type="expression" dxfId="1591" priority="2438">
      <formula>ROW()=CELL("row")</formula>
    </cfRule>
  </conditionalFormatting>
  <conditionalFormatting sqref="O4 O72 O9 S18 V18:W18">
    <cfRule type="cellIs" dxfId="1590" priority="2442" operator="equal">
      <formula>"X"</formula>
    </cfRule>
  </conditionalFormatting>
  <conditionalFormatting sqref="O4 O72 O9">
    <cfRule type="cellIs" dxfId="1589" priority="2441" operator="equal">
      <formula>"ANNUAL"</formula>
    </cfRule>
  </conditionalFormatting>
  <conditionalFormatting sqref="O4">
    <cfRule type="expression" dxfId="1588" priority="230">
      <formula>ROW()=CELL("row")</formula>
    </cfRule>
  </conditionalFormatting>
  <conditionalFormatting sqref="O5:O6 O16 N78:O78 M115:O115 O181 M501:O501 O530:O531 M536:U536 O573 O585">
    <cfRule type="cellIs" dxfId="1587" priority="152" operator="equal">
      <formula>"X"</formula>
    </cfRule>
  </conditionalFormatting>
  <conditionalFormatting sqref="O5:O6 O16 O78:O79 N181:O181 O501:O502 N530:O531 O573 O585">
    <cfRule type="cellIs" dxfId="1586" priority="155" operator="equal">
      <formula>"ANNUAL"</formula>
    </cfRule>
  </conditionalFormatting>
  <conditionalFormatting sqref="O14 O20:O21 O69 O85 O88 O93 O99 O108 N147:O147 O160 O163 O171 O175 O180 N183:O183 O190 O194 O199 O201 O205 O210 O218 O220:O222 O227 O230 O268 O344:W344 O475:O476 O547">
    <cfRule type="cellIs" dxfId="1585" priority="201" operator="equal">
      <formula>"X"</formula>
    </cfRule>
  </conditionalFormatting>
  <conditionalFormatting sqref="O14 O20:O21 O69 O85 O88 O93 O99 O108 N147:O147 O160 O163 O171 O175 O180 O183 O190 O194 O199:O201 O205 O210 O218 O220:O222 O227 O230 O268 O344 O475:O476 O547">
    <cfRule type="cellIs" dxfId="1584" priority="202" operator="equal">
      <formula>"ANNUAL"</formula>
    </cfRule>
  </conditionalFormatting>
  <conditionalFormatting sqref="O15 O84 O415 O444 O446 O514 O660 O439 O448:O452">
    <cfRule type="cellIs" dxfId="1583" priority="187" operator="equal">
      <formula>"ANNUAL"</formula>
    </cfRule>
  </conditionalFormatting>
  <conditionalFormatting sqref="O15 O84:P84 O415 O439:P439 O444 O446:O452 O514 O660">
    <cfRule type="cellIs" dxfId="1582" priority="185" operator="equal">
      <formula>"X"</formula>
    </cfRule>
  </conditionalFormatting>
  <conditionalFormatting sqref="O23 O103 O209 O330:O332 O334:O335 O337:O338 O348 O354 O371:O372 O377 O380 O599">
    <cfRule type="cellIs" dxfId="1581" priority="218" operator="equal">
      <formula>"ANNUAL"</formula>
    </cfRule>
    <cfRule type="cellIs" dxfId="1580" priority="221" operator="equal">
      <formula>"ANNUAL"</formula>
    </cfRule>
    <cfRule type="cellIs" dxfId="1579" priority="217" operator="equal">
      <formula>"X"</formula>
    </cfRule>
  </conditionalFormatting>
  <conditionalFormatting sqref="O23 O103:P103 O209 O330:O332 O334:O335 O337:O338 O348 O354 O371:O372 O377 O380:P380 O599:Q599">
    <cfRule type="cellIs" dxfId="1578" priority="223" operator="equal">
      <formula>"ANNUAL"</formula>
    </cfRule>
    <cfRule type="cellIs" dxfId="1577" priority="220" operator="equal">
      <formula>"X"</formula>
    </cfRule>
  </conditionalFormatting>
  <conditionalFormatting sqref="O25 O34 O62:O64 O75 O113 O140 O151 O159 O164 O167:P167 O177 O179 O184 O567:O568 O666:W666 N611:O611 O623">
    <cfRule type="cellIs" dxfId="1576" priority="176" operator="equal">
      <formula>"ANNUAL"</formula>
    </cfRule>
  </conditionalFormatting>
  <conditionalFormatting sqref="O26 O28 O32 O67 O86 O114 O116 O125 O130:O131 O161 O172:O173 O207 O219 O224 O228:O229 O235 O282 O299 O317 O571 O577 O581 O589 O662:W662 O233:P233">
    <cfRule type="cellIs" dxfId="1575" priority="192" operator="equal">
      <formula>"ANNUAL"</formula>
    </cfRule>
  </conditionalFormatting>
  <conditionalFormatting sqref="O26 O28 O32 O67 O86 O114:P114 O116 O125 O130:O131 O161 O172:Q172 O207 O219 O224 O228:O229 O235:O236 O282:P282 O299 O317 O571 O577 O581 O589 O662">
    <cfRule type="cellIs" dxfId="1574" priority="191" operator="equal">
      <formula>"X"</formula>
    </cfRule>
  </conditionalFormatting>
  <conditionalFormatting sqref="O29:O30 N28">
    <cfRule type="cellIs" dxfId="1573" priority="2796" operator="equal">
      <formula>"ANNUAL"</formula>
    </cfRule>
  </conditionalFormatting>
  <conditionalFormatting sqref="O29:O30 O45 O47:W47">
    <cfRule type="cellIs" dxfId="1572" priority="2414" operator="equal">
      <formula>"X"</formula>
    </cfRule>
  </conditionalFormatting>
  <conditionalFormatting sqref="O30 A30:J33">
    <cfRule type="expression" dxfId="1571" priority="2471">
      <formula>ROW()=CELL("row")</formula>
    </cfRule>
  </conditionalFormatting>
  <conditionalFormatting sqref="O38">
    <cfRule type="cellIs" dxfId="1570" priority="2536" operator="equal">
      <formula>"X"</formula>
    </cfRule>
    <cfRule type="cellIs" dxfId="1569" priority="2537" operator="equal">
      <formula>"ANNUAL"</formula>
    </cfRule>
  </conditionalFormatting>
  <conditionalFormatting sqref="O40">
    <cfRule type="cellIs" dxfId="1568" priority="252" operator="equal">
      <formula>"ANNUAL"</formula>
    </cfRule>
    <cfRule type="cellIs" dxfId="1567" priority="251" operator="equal">
      <formula>"X"</formula>
    </cfRule>
  </conditionalFormatting>
  <conditionalFormatting sqref="O42 O44 O104 O120 O126 O195 O234 O288 O313 O319 O455:O459 O469:O470 O478 O519 O521:O522 O528:O531 O535 O545 O550:W550 O562 O564">
    <cfRule type="cellIs" dxfId="1566" priority="127" operator="equal">
      <formula>"ANNUAL"</formula>
    </cfRule>
  </conditionalFormatting>
  <conditionalFormatting sqref="O45 O81">
    <cfRule type="expression" dxfId="1565" priority="2491">
      <formula>ROW()=CELL("row")</formula>
    </cfRule>
  </conditionalFormatting>
  <conditionalFormatting sqref="O45 O47:XFD47">
    <cfRule type="expression" dxfId="1564" priority="2415">
      <formula>ROW()=CELL("row")</formula>
    </cfRule>
  </conditionalFormatting>
  <conditionalFormatting sqref="O45">
    <cfRule type="cellIs" dxfId="1563" priority="2489" operator="equal">
      <formula>"ANNUAL"</formula>
    </cfRule>
    <cfRule type="cellIs" dxfId="1562" priority="2490" operator="equal">
      <formula>"X"</formula>
    </cfRule>
  </conditionalFormatting>
  <conditionalFormatting sqref="O51:O52 N211:O211 O223">
    <cfRule type="cellIs" dxfId="1561" priority="131" operator="equal">
      <formula>"ANNUAL"</formula>
    </cfRule>
    <cfRule type="cellIs" dxfId="1560" priority="132" operator="equal">
      <formula>"X"</formula>
    </cfRule>
  </conditionalFormatting>
  <conditionalFormatting sqref="O57 O68 O70 O304 O346 O349 O358 O360:O363 O496:O498 O511:O512 O515 O518 O543:P543 O551 O554 O557 O559 O561 O565 O575">
    <cfRule type="cellIs" dxfId="1559" priority="181" operator="equal">
      <formula>"ANNUAL"</formula>
    </cfRule>
  </conditionalFormatting>
  <conditionalFormatting sqref="O59 O76 N121:O121 O132:O133 O148 O162 O165 O174 O202 O262 O269 O411 O428:O429 O619">
    <cfRule type="cellIs" dxfId="1558" priority="124" operator="equal">
      <formula>"X"</formula>
    </cfRule>
  </conditionalFormatting>
  <conditionalFormatting sqref="O59 O76 O121 O132:O133 O145:P145 O148 O162 O165 O174 O202 O262 O269 O411 O428:O429 O619">
    <cfRule type="cellIs" dxfId="1557" priority="123" operator="equal">
      <formula>"ANNUAL"</formula>
    </cfRule>
  </conditionalFormatting>
  <conditionalFormatting sqref="O71 O98 O106:O107 O135:O139 O144 O158 O295 O318 O321 O326 O350 O365:O366 O369 O376 O378:O379 O453 O574 O580 O583 O587 O594:O595">
    <cfRule type="cellIs" dxfId="1556" priority="159" operator="equal">
      <formula>"ANNUAL"</formula>
    </cfRule>
    <cfRule type="cellIs" dxfId="1555" priority="158" operator="equal">
      <formula>"X"</formula>
    </cfRule>
    <cfRule type="cellIs" dxfId="1554" priority="162" operator="equal">
      <formula>"ANNUAL"</formula>
    </cfRule>
  </conditionalFormatting>
  <conditionalFormatting sqref="O71 O98 O106:O107 O135:O139 O144:P144 O154:O158 O295 O318 O321 O326 O350 O365:O366 O369 O376 O378:O379 O448:O453 O574 O580 O583 O587 O594:O595">
    <cfRule type="cellIs" dxfId="1553" priority="164" operator="equal">
      <formula>"ANNUAL"</formula>
    </cfRule>
  </conditionalFormatting>
  <conditionalFormatting sqref="O71 O98 O106:O107 O135:O139 O144:P144 O154:O158 O295 O318 O321 O326 O350:P350 O365:O366 O369 O376 O378:O379 O453 O574 O580 O582:O583 O587 O594:O595">
    <cfRule type="cellIs" dxfId="1552" priority="161" operator="equal">
      <formula>"X"</formula>
    </cfRule>
  </conditionalFormatting>
  <conditionalFormatting sqref="O77 O90:O92 O312 O433 O454:R454 O471 O504:O505 O661:W661 O664:W664">
    <cfRule type="cellIs" dxfId="1551" priority="195" operator="equal">
      <formula>"ANNUAL"</formula>
    </cfRule>
  </conditionalFormatting>
  <conditionalFormatting sqref="O81">
    <cfRule type="expression" dxfId="1550" priority="2506">
      <formula>ROW()=CELL("row")</formula>
    </cfRule>
  </conditionalFormatting>
  <conditionalFormatting sqref="O82">
    <cfRule type="cellIs" dxfId="1549" priority="97" operator="equal">
      <formula>"ANNUAL"</formula>
    </cfRule>
    <cfRule type="cellIs" dxfId="1548" priority="100" operator="equal">
      <formula>"X"</formula>
    </cfRule>
    <cfRule type="expression" dxfId="1547" priority="98">
      <formula>ROW()=CELL("row")</formula>
    </cfRule>
    <cfRule type="cellIs" dxfId="1546" priority="99" operator="equal">
      <formula>"ANNUAL"</formula>
    </cfRule>
    <cfRule type="cellIs" dxfId="1545" priority="96" operator="equal">
      <formula>"X"</formula>
    </cfRule>
  </conditionalFormatting>
  <conditionalFormatting sqref="O89 O110">
    <cfRule type="expression" dxfId="1544" priority="2466">
      <formula>ROW()=CELL("row")</formula>
    </cfRule>
  </conditionalFormatting>
  <conditionalFormatting sqref="O101">
    <cfRule type="expression" dxfId="1543" priority="2547">
      <formula>ROW()=CELL("row")</formula>
    </cfRule>
    <cfRule type="cellIs" dxfId="1542" priority="2548" operator="equal">
      <formula>"ANNUAL"</formula>
    </cfRule>
    <cfRule type="cellIs" dxfId="1541" priority="2549" operator="equal">
      <formula>"X"</formula>
    </cfRule>
  </conditionalFormatting>
  <conditionalFormatting sqref="O103 O330:O332 O334:O335 O337:O338 O354 O371:O372 O380 O599">
    <cfRule type="cellIs" dxfId="1540" priority="214" operator="equal">
      <formula>"X"</formula>
    </cfRule>
    <cfRule type="cellIs" dxfId="1539" priority="211" operator="equal">
      <formula>"ANNUAL"</formula>
    </cfRule>
    <cfRule type="cellIs" dxfId="1538" priority="213" operator="equal">
      <formula>"ANNUAL"</formula>
    </cfRule>
    <cfRule type="cellIs" dxfId="1537" priority="210" operator="equal">
      <formula>"X"</formula>
    </cfRule>
  </conditionalFormatting>
  <conditionalFormatting sqref="O109:O110">
    <cfRule type="cellIs" dxfId="1536" priority="2319" operator="equal">
      <formula>"ANNUAL"</formula>
    </cfRule>
    <cfRule type="cellIs" dxfId="1535" priority="2320" operator="equal">
      <formula>"X"</formula>
    </cfRule>
  </conditionalFormatting>
  <conditionalFormatting sqref="O124">
    <cfRule type="expression" dxfId="1534" priority="174">
      <formula>ROW()=CELL("row")</formula>
    </cfRule>
    <cfRule type="cellIs" dxfId="1533" priority="173" operator="equal">
      <formula>"X"</formula>
    </cfRule>
  </conditionalFormatting>
  <conditionalFormatting sqref="O128">
    <cfRule type="cellIs" dxfId="1532" priority="2545" operator="equal">
      <formula>"ANNUAL"</formula>
    </cfRule>
    <cfRule type="cellIs" dxfId="1531" priority="2546" operator="equal">
      <formula>"X"</formula>
    </cfRule>
  </conditionalFormatting>
  <conditionalFormatting sqref="O142">
    <cfRule type="cellIs" dxfId="1530" priority="2592" operator="equal">
      <formula>"X"</formula>
    </cfRule>
  </conditionalFormatting>
  <conditionalFormatting sqref="O146">
    <cfRule type="expression" dxfId="1529" priority="69">
      <formula>ROW()=CELL("row")</formula>
    </cfRule>
    <cfRule type="cellIs" dxfId="1528" priority="70" operator="equal">
      <formula>"ANNUAL"</formula>
    </cfRule>
  </conditionalFormatting>
  <conditionalFormatting sqref="O150">
    <cfRule type="cellIs" dxfId="1527" priority="2467" operator="equal">
      <formula>"ANNUAL"</formula>
    </cfRule>
    <cfRule type="cellIs" dxfId="1526" priority="2468" operator="equal">
      <formula>"X"</formula>
    </cfRule>
  </conditionalFormatting>
  <conditionalFormatting sqref="O154">
    <cfRule type="expression" dxfId="1525" priority="2509">
      <formula>ROW()=CELL("row")</formula>
    </cfRule>
  </conditionalFormatting>
  <conditionalFormatting sqref="O173 P182">
    <cfRule type="expression" dxfId="1524" priority="2514">
      <formula>ROW()=CELL("row")</formula>
    </cfRule>
  </conditionalFormatting>
  <conditionalFormatting sqref="O185:O186 M208:O208 O238:O239 O256 O370:P370 O404 O416:O419 O558 O563">
    <cfRule type="cellIs" dxfId="1523" priority="108" operator="equal">
      <formula>"X"</formula>
    </cfRule>
  </conditionalFormatting>
  <conditionalFormatting sqref="O186 M208:O208 O238:O239 O256 O370 O404 O417 O558 O563">
    <cfRule type="cellIs" dxfId="1522" priority="107" operator="equal">
      <formula>"ANNUAL"</formula>
    </cfRule>
  </conditionalFormatting>
  <conditionalFormatting sqref="O189 O196:O197 O203 O231:O232 O237 O241:O244 O246:O248 O258:O259 O263 O265:O267 O270 O272:O273 O277 O279 O283:O284">
    <cfRule type="cellIs" dxfId="1521" priority="168" operator="equal">
      <formula>"ANNUAL"</formula>
    </cfRule>
  </conditionalFormatting>
  <conditionalFormatting sqref="O189 O196:O197 O203 O231:O232 O237 O242:O244 O246:O248 O258:O259 O263 O265:O267 O270 O272:O273 O275:O277 O279 O283:O284">
    <cfRule type="cellIs" dxfId="1520" priority="169" operator="equal">
      <formula>"X"</formula>
    </cfRule>
  </conditionalFormatting>
  <conditionalFormatting sqref="O200 N208">
    <cfRule type="expression" dxfId="1519" priority="2479">
      <formula>ROW()=CELL("row")</formula>
    </cfRule>
  </conditionalFormatting>
  <conditionalFormatting sqref="O212:O213 N381:O383 N413:O414 O420:O421 M188:O188 M204:O204">
    <cfRule type="cellIs" dxfId="1518" priority="143" operator="equal">
      <formula>"X"</formula>
    </cfRule>
  </conditionalFormatting>
  <conditionalFormatting sqref="O213 O381:O383 O413:O414 O420:O421 O188 O204">
    <cfRule type="cellIs" dxfId="1517" priority="144" operator="equal">
      <formula>"ANNUAL"</formula>
    </cfRule>
  </conditionalFormatting>
  <conditionalFormatting sqref="O216:O217">
    <cfRule type="expression" dxfId="1516" priority="2381">
      <formula>ROW()=CELL("row")</formula>
    </cfRule>
  </conditionalFormatting>
  <conditionalFormatting sqref="O223 O211 O52">
    <cfRule type="expression" dxfId="1515" priority="130">
      <formula>ROW()=CELL("row")</formula>
    </cfRule>
  </conditionalFormatting>
  <conditionalFormatting sqref="O225:O226">
    <cfRule type="cellIs" dxfId="1514" priority="188" operator="equal">
      <formula>"X"</formula>
    </cfRule>
    <cfRule type="cellIs" dxfId="1513" priority="189" operator="equal">
      <formula>"ANNUAL"</formula>
    </cfRule>
  </conditionalFormatting>
  <conditionalFormatting sqref="O233">
    <cfRule type="expression" dxfId="1512" priority="2495">
      <formula>ROW()=CELL("row")</formula>
    </cfRule>
    <cfRule type="expression" dxfId="1511" priority="2435">
      <formula>ROW()=CELL("row")</formula>
    </cfRule>
  </conditionalFormatting>
  <conditionalFormatting sqref="O236 N239:O239 N267 P267">
    <cfRule type="expression" dxfId="1510" priority="2332">
      <formula>ROW()=CELL("row")</formula>
    </cfRule>
  </conditionalFormatting>
  <conditionalFormatting sqref="O241:O242 E136:J137 A136:D138 O157">
    <cfRule type="expression" dxfId="1509" priority="2469">
      <formula>ROW()=CELL("row")</formula>
    </cfRule>
  </conditionalFormatting>
  <conditionalFormatting sqref="O241:O242 M200:O200 O220 O216:O217 P249 N239:O239 R249">
    <cfRule type="cellIs" dxfId="1508" priority="2457" operator="equal">
      <formula>"X"</formula>
    </cfRule>
  </conditionalFormatting>
  <conditionalFormatting sqref="O251:O252 O339:O341 O390:O392 O397 O399 O523:O526">
    <cfRule type="cellIs" dxfId="1507" priority="140" operator="equal">
      <formula>"ANNUAL"</formula>
    </cfRule>
    <cfRule type="cellIs" dxfId="1506" priority="141" operator="equal">
      <formula>"X"</formula>
    </cfRule>
  </conditionalFormatting>
  <conditionalFormatting sqref="O261 Q260">
    <cfRule type="cellIs" dxfId="1505" priority="2950" operator="equal">
      <formula>"X"</formula>
    </cfRule>
  </conditionalFormatting>
  <conditionalFormatting sqref="O261">
    <cfRule type="expression" dxfId="1504" priority="2434">
      <formula>ROW()=CELL("row")</formula>
    </cfRule>
  </conditionalFormatting>
  <conditionalFormatting sqref="O275:O276">
    <cfRule type="cellIs" dxfId="1503" priority="318" operator="equal">
      <formula>"ANNUAL"</formula>
    </cfRule>
  </conditionalFormatting>
  <conditionalFormatting sqref="O276 O278">
    <cfRule type="expression" dxfId="1502" priority="2428">
      <formula>ROW()=CELL("row")</formula>
    </cfRule>
  </conditionalFormatting>
  <conditionalFormatting sqref="O278 P267 R267">
    <cfRule type="cellIs" dxfId="1501" priority="2522" operator="equal">
      <formula>"ANNUAL"</formula>
    </cfRule>
  </conditionalFormatting>
  <conditionalFormatting sqref="O280 O406:O407 L609:S609 N10:O11 M191:O192 N301:O302 O568:O570">
    <cfRule type="cellIs" dxfId="1500" priority="104" operator="equal">
      <formula>"X"</formula>
    </cfRule>
  </conditionalFormatting>
  <conditionalFormatting sqref="O280 O406:O407 L609:S609 N10:O11 M301:O302 M569:O570">
    <cfRule type="cellIs" dxfId="1499" priority="105" operator="equal">
      <formula>"ANNUAL"</formula>
    </cfRule>
  </conditionalFormatting>
  <conditionalFormatting sqref="O283:O284 O279 O277 O272:O273 O270 O265:O267 O263 O258 O246:O248 O243:O244 O237 O231:O232 O203 O196:O197 O189">
    <cfRule type="expression" dxfId="1498" priority="167">
      <formula>ROW()=CELL("row")</formula>
    </cfRule>
  </conditionalFormatting>
  <conditionalFormatting sqref="O291 P303:P304 R304 V304:XFD304 N316 O347 O352">
    <cfRule type="expression" dxfId="1497" priority="2399">
      <formula>ROW()=CELL("row")</formula>
    </cfRule>
  </conditionalFormatting>
  <conditionalFormatting sqref="O293">
    <cfRule type="cellIs" dxfId="1496" priority="360" operator="equal">
      <formula>"X"</formula>
    </cfRule>
    <cfRule type="cellIs" dxfId="1495" priority="361" operator="equal">
      <formula>"ANNUAL"</formula>
    </cfRule>
    <cfRule type="expression" dxfId="1494" priority="359">
      <formula>ROW()=CELL("row")</formula>
    </cfRule>
  </conditionalFormatting>
  <conditionalFormatting sqref="O298">
    <cfRule type="cellIs" dxfId="1493" priority="6" operator="equal">
      <formula>"X"</formula>
    </cfRule>
    <cfRule type="expression" dxfId="1492" priority="4">
      <formula>ROW()=CELL("row")</formula>
    </cfRule>
    <cfRule type="cellIs" dxfId="1491" priority="5" operator="equal">
      <formula>"ANNUAL"</formula>
    </cfRule>
  </conditionalFormatting>
  <conditionalFormatting sqref="O314 O307:O309 O300 O296 O289:O290 O274 O260 O257 O255 O240 O53 O48:O49 O27 O12:O13 O7:O8">
    <cfRule type="expression" dxfId="1490" priority="137">
      <formula>ROW()=CELL("row")</formula>
    </cfRule>
  </conditionalFormatting>
  <conditionalFormatting sqref="O322">
    <cfRule type="cellIs" dxfId="1489" priority="40" operator="equal">
      <formula>"X"</formula>
    </cfRule>
    <cfRule type="cellIs" dxfId="1488" priority="39" operator="equal">
      <formula>"ANNUAL"</formula>
    </cfRule>
    <cfRule type="expression" dxfId="1487" priority="41">
      <formula>ROW()=CELL("row")</formula>
    </cfRule>
  </conditionalFormatting>
  <conditionalFormatting sqref="O327">
    <cfRule type="expression" dxfId="1486" priority="170">
      <formula>ROW()=CELL("row")</formula>
    </cfRule>
    <cfRule type="cellIs" dxfId="1485" priority="172" operator="equal">
      <formula>"X"</formula>
    </cfRule>
    <cfRule type="cellIs" dxfId="1484" priority="171" operator="equal">
      <formula>"ANNUAL"</formula>
    </cfRule>
  </conditionalFormatting>
  <conditionalFormatting sqref="O363">
    <cfRule type="expression" dxfId="1483" priority="236">
      <formula>ROW()=CELL("row")</formula>
    </cfRule>
    <cfRule type="cellIs" dxfId="1482" priority="235" operator="equal">
      <formula>"X"</formula>
    </cfRule>
  </conditionalFormatting>
  <conditionalFormatting sqref="O402 O233 P141 Q129:R129 Q130:Q131 O142 Q145">
    <cfRule type="cellIs" dxfId="1481" priority="2493" operator="equal">
      <formula>"ANNUAL"</formula>
    </cfRule>
  </conditionalFormatting>
  <conditionalFormatting sqref="O402 O233 Q129:R129 Q130:Q131 V139:W140 S139">
    <cfRule type="cellIs" dxfId="1480" priority="2494" operator="equal">
      <formula>"X"</formula>
    </cfRule>
  </conditionalFormatting>
  <conditionalFormatting sqref="O402">
    <cfRule type="expression" dxfId="1479" priority="2492">
      <formula>ROW()=CELL("row")</formula>
    </cfRule>
  </conditionalFormatting>
  <conditionalFormatting sqref="O403 O405">
    <cfRule type="expression" dxfId="1478" priority="2083">
      <formula>ROW()=CELL("row")</formula>
    </cfRule>
  </conditionalFormatting>
  <conditionalFormatting sqref="O420:O421 O413:O414 O381:O383 O213">
    <cfRule type="expression" dxfId="1477" priority="142">
      <formula>ROW()=CELL("row")</formula>
    </cfRule>
  </conditionalFormatting>
  <conditionalFormatting sqref="O422 O436:O438 P141 N180 O212:P212 P249 O294 P454:P455">
    <cfRule type="expression" dxfId="1476" priority="2367">
      <formula>ROW()=CELL("row")</formula>
    </cfRule>
  </conditionalFormatting>
  <conditionalFormatting sqref="O425">
    <cfRule type="cellIs" dxfId="1475" priority="327" operator="equal">
      <formula>"ANNUAL"</formula>
    </cfRule>
    <cfRule type="expression" dxfId="1474" priority="326">
      <formula>ROW()=CELL("row")</formula>
    </cfRule>
    <cfRule type="expression" dxfId="1473" priority="325">
      <formula>ROW()=CELL("row")</formula>
    </cfRule>
  </conditionalFormatting>
  <conditionalFormatting sqref="O426">
    <cfRule type="cellIs" dxfId="1472" priority="228" operator="equal">
      <formula>"ANNUAL"</formula>
    </cfRule>
    <cfRule type="cellIs" dxfId="1471" priority="229" operator="equal">
      <formula>"X"</formula>
    </cfRule>
    <cfRule type="expression" dxfId="1470" priority="227">
      <formula>ROW()=CELL("row")</formula>
    </cfRule>
  </conditionalFormatting>
  <conditionalFormatting sqref="O427">
    <cfRule type="cellIs" dxfId="1469" priority="225" operator="equal">
      <formula>"ANNUAL"</formula>
    </cfRule>
    <cfRule type="cellIs" dxfId="1468" priority="226" operator="equal">
      <formula>"X"</formula>
    </cfRule>
    <cfRule type="expression" dxfId="1467" priority="224">
      <formula>ROW()=CELL("row")</formula>
    </cfRule>
  </conditionalFormatting>
  <conditionalFormatting sqref="O441">
    <cfRule type="expression" dxfId="1466" priority="2687">
      <formula>ROW()=CELL("row")</formula>
    </cfRule>
  </conditionalFormatting>
  <conditionalFormatting sqref="O446 O660">
    <cfRule type="cellIs" dxfId="1465" priority="183" operator="equal">
      <formula>"ANNUAL"</formula>
    </cfRule>
  </conditionalFormatting>
  <conditionalFormatting sqref="O473 O122 O83 O73:O74 O55:O56">
    <cfRule type="expression" dxfId="1464" priority="182">
      <formula>ROW()=CELL("row")</formula>
    </cfRule>
  </conditionalFormatting>
  <conditionalFormatting sqref="O486">
    <cfRule type="cellIs" dxfId="1463" priority="2338" operator="equal">
      <formula>"X"</formula>
    </cfRule>
    <cfRule type="cellIs" dxfId="1462" priority="2340" operator="equal">
      <formula>"ANNUAL"</formula>
    </cfRule>
  </conditionalFormatting>
  <conditionalFormatting sqref="O491:O492 O465 O431 O419 O389 O374">
    <cfRule type="expression" dxfId="1461" priority="135">
      <formula>ROW()=CELL("row")</formula>
    </cfRule>
  </conditionalFormatting>
  <conditionalFormatting sqref="O491:O493 O3 O102 O118 O254 O481 O484:O485 N495:P495 O598">
    <cfRule type="cellIs" dxfId="1460" priority="206" operator="equal">
      <formula>"ANNUAL"</formula>
    </cfRule>
  </conditionalFormatting>
  <conditionalFormatting sqref="O508 O489:O490 O468 O463:O464 O460 O443 O440 O434 O407 O398 O393:O394 O385 O357 O342 O328 O302 O286 O271 O249:O250 O178 O97 O43 O22">
    <cfRule type="expression" dxfId="1459" priority="122">
      <formula>ROW()=CELL("row")</formula>
    </cfRule>
  </conditionalFormatting>
  <conditionalFormatting sqref="O509">
    <cfRule type="expression" dxfId="1458" priority="2416">
      <formula>ROW()=CELL("row")</formula>
    </cfRule>
  </conditionalFormatting>
  <conditionalFormatting sqref="O523:O526 O399 O397 O391:O392 O339:O341 O251:O252">
    <cfRule type="expression" dxfId="1457" priority="139">
      <formula>ROW()=CELL("row")</formula>
    </cfRule>
  </conditionalFormatting>
  <conditionalFormatting sqref="O547 O475 O344 O268 O230 O227 O221:O222 O218 O210 O205 O201 O199 O194 O190 O183 O180 O175 O171 O163 O160 O147 O108 O99 O93 O88 O85 O69 O20 O14">
    <cfRule type="expression" dxfId="1456" priority="200">
      <formula>ROW()=CELL("row")</formula>
    </cfRule>
    <cfRule type="expression" dxfId="1455" priority="199">
      <formula>ROW()=CELL("row")</formula>
    </cfRule>
  </conditionalFormatting>
  <conditionalFormatting sqref="O552">
    <cfRule type="expression" dxfId="1454" priority="2333">
      <formula>ROW()=CELL("row")</formula>
    </cfRule>
  </conditionalFormatting>
  <conditionalFormatting sqref="O553 O541 O538:O539 O506 O487 O482:O483 O479:O480">
    <cfRule type="expression" dxfId="1453" priority="118">
      <formula>ROW()=CELL("row")</formula>
    </cfRule>
  </conditionalFormatting>
  <conditionalFormatting sqref="O563 O558 O417 O404 O370 O256 O238 O208 O186">
    <cfRule type="expression" dxfId="1452" priority="106">
      <formula>ROW()=CELL("row")</formula>
    </cfRule>
  </conditionalFormatting>
  <conditionalFormatting sqref="O564 O562 O550 O545 O535 O529 O521:O522 O519 O478 O470 O455:O459 O319 O313 O288 O234 O195 O126 O120 O104 O44 O42">
    <cfRule type="expression" dxfId="1451" priority="126">
      <formula>ROW()=CELL("row")</formula>
    </cfRule>
  </conditionalFormatting>
  <conditionalFormatting sqref="O575 O565 O561 O559 O557 O554 O551 O543 O518 O515 O511:O512 O498 O496 O360:O362 O358 O349 O346 O304 O70 O68 O57">
    <cfRule type="expression" dxfId="1450" priority="180">
      <formula>ROW()=CELL("row")</formula>
    </cfRule>
  </conditionalFormatting>
  <conditionalFormatting sqref="O578">
    <cfRule type="expression" dxfId="1449" priority="250">
      <formula>ROW()=CELL("row")</formula>
    </cfRule>
    <cfRule type="expression" dxfId="1448" priority="247">
      <formula>ROW()=CELL("row")</formula>
    </cfRule>
    <cfRule type="cellIs" dxfId="1447" priority="248" operator="equal">
      <formula>"X"</formula>
    </cfRule>
    <cfRule type="cellIs" dxfId="1446" priority="249" operator="equal">
      <formula>"ANNUAL"</formula>
    </cfRule>
  </conditionalFormatting>
  <conditionalFormatting sqref="O579 A580:K580">
    <cfRule type="expression" dxfId="1445" priority="2315">
      <formula>ROW()=CELL("row")</formula>
    </cfRule>
  </conditionalFormatting>
  <conditionalFormatting sqref="O582">
    <cfRule type="expression" dxfId="1444" priority="179">
      <formula>ROW()=CELL("row")</formula>
    </cfRule>
  </conditionalFormatting>
  <conditionalFormatting sqref="O585 O573 O530:O531 O501 O181 O78 O16 O5:O6">
    <cfRule type="expression" dxfId="1443" priority="154">
      <formula>ROW()=CELL("row")</formula>
    </cfRule>
  </conditionalFormatting>
  <conditionalFormatting sqref="O594:O595 O587 O583 O580 O574 O453 O378:O379 O376 O369 O365:O366 O350 O326 O321 O318 O295 O158 O144 O135:O139 O106:O107 O98 O71">
    <cfRule type="expression" dxfId="1442" priority="163">
      <formula>ROW()=CELL("row")</formula>
    </cfRule>
    <cfRule type="expression" dxfId="1441" priority="157">
      <formula>ROW()=CELL("row")</formula>
    </cfRule>
    <cfRule type="expression" dxfId="1440" priority="160">
      <formula>ROW()=CELL("row")</formula>
    </cfRule>
  </conditionalFormatting>
  <conditionalFormatting sqref="O598 O568 O528 O502 O495 O493 O484:O485 O481 O476 O435 O428 O390 O259 O254 O156 O118 O102 O90 O63 O51 O21 O3">
    <cfRule type="expression" dxfId="1439" priority="208">
      <formula>ROW()=CELL("row")</formula>
    </cfRule>
  </conditionalFormatting>
  <conditionalFormatting sqref="O599 O380 O371:O372 O354 O337:O338 O334:O335 O330:O332 O103">
    <cfRule type="expression" dxfId="1438" priority="209">
      <formula>ROW()=CELL("row")</formula>
    </cfRule>
    <cfRule type="expression" dxfId="1437" priority="212">
      <formula>ROW()=CELL("row")</formula>
    </cfRule>
  </conditionalFormatting>
  <conditionalFormatting sqref="O599 O380 O377 O371:O372 O354 O348 O337:O338 O334:O335 O330:O332 O209 O103 O23">
    <cfRule type="expression" dxfId="1436" priority="222">
      <formula>ROW()=CELL("row")</formula>
    </cfRule>
    <cfRule type="expression" dxfId="1435" priority="216">
      <formula>ROW()=CELL("row")</formula>
    </cfRule>
    <cfRule type="expression" dxfId="1434" priority="219">
      <formula>ROW()=CELL("row")</formula>
    </cfRule>
  </conditionalFormatting>
  <conditionalFormatting sqref="O599 O380 O377 O371:O372 O368 O354 O337:O338 O334:O335 O330:O332 O103">
    <cfRule type="expression" dxfId="1433" priority="215">
      <formula>ROW()=CELL("row")</formula>
    </cfRule>
  </conditionalFormatting>
  <conditionalFormatting sqref="O602">
    <cfRule type="cellIs" dxfId="1432" priority="196" operator="equal">
      <formula>"ANNUAL"</formula>
    </cfRule>
    <cfRule type="expression" dxfId="1431" priority="198">
      <formula>ROW()=CELL("row")</formula>
    </cfRule>
    <cfRule type="cellIs" dxfId="1430" priority="197" operator="equal">
      <formula>"X"</formula>
    </cfRule>
  </conditionalFormatting>
  <conditionalFormatting sqref="O609 O406 O280">
    <cfRule type="expression" dxfId="1429" priority="103">
      <formula>ROW()=CELL("row")</formula>
    </cfRule>
  </conditionalFormatting>
  <conditionalFormatting sqref="O616:O617 O603:O604 O601 O548 O532:O533 O461 O432 O430 O395:O396 O387:O388 O384 O373 O367 O364 O359 O356 O316">
    <cfRule type="expression" dxfId="1428" priority="102">
      <formula>ROW()=CELL("row")</formula>
    </cfRule>
  </conditionalFormatting>
  <conditionalFormatting sqref="O619 O429 O411 O329 O287 O269 O262 O202 O174 O165 O162 O148 O145 O132:O133 O121 O96 O76 O59">
    <cfRule type="expression" dxfId="1427" priority="125">
      <formula>ROW()=CELL("row")</formula>
    </cfRule>
  </conditionalFormatting>
  <conditionalFormatting sqref="O629 O627">
    <cfRule type="expression" dxfId="1426" priority="138">
      <formula>ROW()=CELL("row")</formula>
    </cfRule>
  </conditionalFormatting>
  <conditionalFormatting sqref="O634">
    <cfRule type="expression" dxfId="1425" priority="8">
      <formula>ROW()=CELL("row")</formula>
    </cfRule>
    <cfRule type="cellIs" dxfId="1424" priority="18" operator="equal">
      <formula>"ANNUAL"</formula>
    </cfRule>
    <cfRule type="cellIs" dxfId="1423" priority="20" operator="equal">
      <formula>"ANNUAL"</formula>
    </cfRule>
    <cfRule type="expression" dxfId="1422" priority="16">
      <formula>ROW()=CELL("row")</formula>
    </cfRule>
    <cfRule type="cellIs" dxfId="1421" priority="17" operator="equal">
      <formula>"X"</formula>
    </cfRule>
    <cfRule type="cellIs" dxfId="1420" priority="15" operator="equal">
      <formula>"ANNUAL"</formula>
    </cfRule>
    <cfRule type="expression" dxfId="1419" priority="14">
      <formula>ROW()=CELL("row")</formula>
    </cfRule>
    <cfRule type="expression" dxfId="1418" priority="11">
      <formula>ROW()=CELL("row")</formula>
    </cfRule>
    <cfRule type="cellIs" dxfId="1417" priority="10" operator="equal">
      <formula>"ANNUAL"</formula>
    </cfRule>
    <cfRule type="expression" dxfId="1416" priority="22">
      <formula>ROW()=CELL("row")</formula>
    </cfRule>
    <cfRule type="cellIs" dxfId="1415" priority="9" operator="equal">
      <formula>"X"</formula>
    </cfRule>
    <cfRule type="cellIs" dxfId="1414" priority="12" operator="equal">
      <formula>"X"</formula>
    </cfRule>
    <cfRule type="cellIs" dxfId="1413" priority="21" operator="equal">
      <formula>"X"</formula>
    </cfRule>
    <cfRule type="expression" dxfId="1412" priority="19">
      <formula>ROW()=CELL("row")</formula>
    </cfRule>
    <cfRule type="cellIs" dxfId="1411" priority="13" operator="equal">
      <formula>"ANNUAL"</formula>
    </cfRule>
  </conditionalFormatting>
  <conditionalFormatting sqref="O635">
    <cfRule type="cellIs" dxfId="1410" priority="232" operator="equal">
      <formula>"ANNUAL"</formula>
    </cfRule>
    <cfRule type="expression" dxfId="1409" priority="231">
      <formula>ROW()=CELL("row")</formula>
    </cfRule>
    <cfRule type="cellIs" dxfId="1408" priority="233" operator="equal">
      <formula>"X"</formula>
    </cfRule>
  </conditionalFormatting>
  <conditionalFormatting sqref="O637 O639 O645:O646 O657 O649 O663 O665 O668 O654:O655 O659">
    <cfRule type="cellIs" dxfId="1407" priority="2883" operator="equal">
      <formula>"X"</formula>
    </cfRule>
  </conditionalFormatting>
  <conditionalFormatting sqref="O650">
    <cfRule type="expression" dxfId="1406" priority="24">
      <formula>ROW()=CELL("row")</formula>
    </cfRule>
    <cfRule type="cellIs" dxfId="1405" priority="26" operator="equal">
      <formula>"X"</formula>
    </cfRule>
    <cfRule type="cellIs" dxfId="1404" priority="25" operator="equal">
      <formula>"ANNUAL"</formula>
    </cfRule>
  </conditionalFormatting>
  <conditionalFormatting sqref="O652">
    <cfRule type="expression" dxfId="1403" priority="23">
      <formula>ROW()=CELL("row")</formula>
    </cfRule>
  </conditionalFormatting>
  <conditionalFormatting sqref="O656 O651 O647:O648 O640:O644 O638 O636 O631:O633 O310:O311 O285 O653">
    <cfRule type="expression" dxfId="1402" priority="136">
      <formula>ROW()=CELL("row")</formula>
    </cfRule>
  </conditionalFormatting>
  <conditionalFormatting sqref="O658">
    <cfRule type="expression" dxfId="1401" priority="72">
      <formula>ROW()=CELL("row")</formula>
    </cfRule>
  </conditionalFormatting>
  <conditionalFormatting sqref="O660 O514 O446 O444 O415 O84 O15">
    <cfRule type="expression" dxfId="1400" priority="186">
      <formula>ROW()=CELL("row")</formula>
    </cfRule>
  </conditionalFormatting>
  <conditionalFormatting sqref="O660 O514 O448:O452 O446 O444 O439 O415 O84 O15">
    <cfRule type="expression" dxfId="1399" priority="184">
      <formula>ROW()=CELL("row")</formula>
    </cfRule>
  </conditionalFormatting>
  <conditionalFormatting sqref="O662 O589 O581 O577 O571 O317 O299 O282 O235 O228:O229 O224 O219 O207 O172 O161 O130:O131 O125 O116 O114 O86 O67 O32 O28 O26">
    <cfRule type="expression" dxfId="1398" priority="193">
      <formula>ROW()=CELL("row")</formula>
    </cfRule>
    <cfRule type="expression" dxfId="1397" priority="190">
      <formula>ROW()=CELL("row")</formula>
    </cfRule>
  </conditionalFormatting>
  <conditionalFormatting sqref="O664 O661 O504:O505 O471 O454 O433 O312 O91:O92 O77">
    <cfRule type="expression" dxfId="1396" priority="194">
      <formula>ROW()=CELL("row")</formula>
    </cfRule>
  </conditionalFormatting>
  <conditionalFormatting sqref="O666 O567 O184 O179 O177 O167 O164 O159 O151 O140 O113 O75 O64 O62 O34 O25">
    <cfRule type="expression" dxfId="1395" priority="175">
      <formula>ROW()=CELL("row")</formula>
    </cfRule>
  </conditionalFormatting>
  <conditionalFormatting sqref="O667">
    <cfRule type="cellIs" dxfId="1394" priority="147" operator="equal">
      <formula>"ANNUAL"</formula>
    </cfRule>
    <cfRule type="cellIs" dxfId="1393" priority="146" operator="equal">
      <formula>"X"</formula>
    </cfRule>
    <cfRule type="expression" dxfId="1392" priority="148">
      <formula>ROW()=CELL("row")</formula>
    </cfRule>
    <cfRule type="cellIs" dxfId="1391" priority="150" operator="equal">
      <formula>"X"</formula>
    </cfRule>
  </conditionalFormatting>
  <conditionalFormatting sqref="O670">
    <cfRule type="expression" dxfId="1390" priority="94">
      <formula>ROW()=CELL("row")</formula>
    </cfRule>
  </conditionalFormatting>
  <conditionalFormatting sqref="O30:P30 P31 P54:P65 P173:P174 P273:P274 P39 P282:P284 P239:Q239 P4:P9 P276:P280 P48:P52 Q8:W8 P33:P34">
    <cfRule type="cellIs" dxfId="1389" priority="2155" operator="equal">
      <formula>"ANNUAL"</formula>
    </cfRule>
  </conditionalFormatting>
  <conditionalFormatting sqref="O95:P95">
    <cfRule type="expression" dxfId="1388" priority="203">
      <formula>ROW()=CELL("row")</formula>
    </cfRule>
    <cfRule type="cellIs" dxfId="1387" priority="204" operator="equal">
      <formula>"X"</formula>
    </cfRule>
    <cfRule type="cellIs" dxfId="1386" priority="205" operator="equal">
      <formula>"ANNUAL"</formula>
    </cfRule>
  </conditionalFormatting>
  <conditionalFormatting sqref="O142:P142">
    <cfRule type="expression" dxfId="1385" priority="2221">
      <formula>ROW()=CELL("row")</formula>
    </cfRule>
  </conditionalFormatting>
  <conditionalFormatting sqref="O145:P146">
    <cfRule type="cellIs" dxfId="1384" priority="71" operator="equal">
      <formula>"X"</formula>
    </cfRule>
  </conditionalFormatting>
  <conditionalFormatting sqref="O154:P154 A183:J184">
    <cfRule type="expression" dxfId="1383" priority="2476">
      <formula>ROW()=CELL("row")</formula>
    </cfRule>
  </conditionalFormatting>
  <conditionalFormatting sqref="O154:P154 V152:W158 R157 S153:S154">
    <cfRule type="cellIs" dxfId="1382" priority="2508" operator="equal">
      <formula>"X"</formula>
    </cfRule>
  </conditionalFormatting>
  <conditionalFormatting sqref="O154:P154 V152:W158 R157">
    <cfRule type="cellIs" dxfId="1381" priority="2507" operator="equal">
      <formula>"ANNUAL"</formula>
    </cfRule>
  </conditionalFormatting>
  <conditionalFormatting sqref="O275:P275">
    <cfRule type="expression" dxfId="1380" priority="317">
      <formula>ROW()=CELL("row")</formula>
    </cfRule>
    <cfRule type="cellIs" dxfId="1379" priority="166" operator="equal">
      <formula>"ANNUAL"</formula>
    </cfRule>
  </conditionalFormatting>
  <conditionalFormatting sqref="O333:P333">
    <cfRule type="cellIs" dxfId="1378" priority="2100" operator="equal">
      <formula>"ANNUAL"</formula>
    </cfRule>
  </conditionalFormatting>
  <conditionalFormatting sqref="O469:P469">
    <cfRule type="expression" dxfId="1377" priority="2635">
      <formula>ROW()=CELL("row")</formula>
    </cfRule>
  </conditionalFormatting>
  <conditionalFormatting sqref="O582:P582">
    <cfRule type="cellIs" dxfId="1376" priority="177" operator="equal">
      <formula>"ANNUAL"</formula>
    </cfRule>
  </conditionalFormatting>
  <conditionalFormatting sqref="O9:Q9 Q28:Q30 P48:Q48 P56:Q56 Q62:R63 Q178:Q179 Q271:R271 Q278:Q280 Q288 Q368:Q369 P371:Q371 Q39:Q40 Q241:Q247 Q341 Q14:Q16 V48:XFD48 V63:XFD63">
    <cfRule type="expression" dxfId="1375" priority="1907">
      <formula>ROW()=CELL("row")</formula>
    </cfRule>
  </conditionalFormatting>
  <conditionalFormatting sqref="O216:Q217">
    <cfRule type="cellIs" dxfId="1374" priority="1935" operator="equal">
      <formula>"ANNUAL"</formula>
    </cfRule>
  </conditionalFormatting>
  <conditionalFormatting sqref="O422:Q422 M422">
    <cfRule type="expression" dxfId="1373" priority="2189">
      <formula>ROW()=CELL("row")</formula>
    </cfRule>
  </conditionalFormatting>
  <conditionalFormatting sqref="O500:Q500 P106:P107 P451 P490:R490 P492 P511:R511 P526">
    <cfRule type="expression" dxfId="1372" priority="2198">
      <formula>ROW()=CELL("row")</formula>
    </cfRule>
  </conditionalFormatting>
  <conditionalFormatting sqref="O509:Q509 L540:P540">
    <cfRule type="cellIs" dxfId="1371" priority="2418" operator="equal">
      <formula>"ANNUAL"</formula>
    </cfRule>
  </conditionalFormatting>
  <conditionalFormatting sqref="O552:Q552">
    <cfRule type="cellIs" dxfId="1370" priority="2336" operator="equal">
      <formula>"ANNUAL"</formula>
    </cfRule>
    <cfRule type="cellIs" dxfId="1369" priority="2334" operator="equal">
      <formula>"X"</formula>
    </cfRule>
  </conditionalFormatting>
  <conditionalFormatting sqref="O323:R323 P331:Q331 N343:O343">
    <cfRule type="expression" dxfId="1368" priority="2404">
      <formula>ROW()=CELL("row")</formula>
    </cfRule>
  </conditionalFormatting>
  <conditionalFormatting sqref="O324:R324">
    <cfRule type="cellIs" dxfId="1367" priority="1302" operator="equal">
      <formula>"ANNUAL"</formula>
    </cfRule>
    <cfRule type="cellIs" dxfId="1366" priority="1303" operator="equal">
      <formula>"X"</formula>
    </cfRule>
    <cfRule type="expression" dxfId="1365" priority="1301">
      <formula>ROW()=CELL("row")</formula>
    </cfRule>
  </conditionalFormatting>
  <conditionalFormatting sqref="O325:R325 O320:Q320 Q327 P329:Q329 Q356:R356">
    <cfRule type="cellIs" dxfId="1364" priority="2049" operator="equal">
      <formula>"X"</formula>
    </cfRule>
  </conditionalFormatting>
  <conditionalFormatting sqref="O325:R325 Q320 Q327 P329:Q329 U55:W55 Q64:Q65">
    <cfRule type="cellIs" dxfId="1363" priority="2048" operator="equal">
      <formula>"ANNUAL"</formula>
    </cfRule>
  </conditionalFormatting>
  <conditionalFormatting sqref="O353:R353">
    <cfRule type="cellIs" dxfId="1362" priority="1847" operator="equal">
      <formula>"X"</formula>
    </cfRule>
    <cfRule type="expression" dxfId="1361" priority="1848">
      <formula>ROW()=CELL("row")</formula>
    </cfRule>
    <cfRule type="cellIs" dxfId="1360" priority="1846" operator="equal">
      <formula>"ANNUAL"</formula>
    </cfRule>
  </conditionalFormatting>
  <conditionalFormatting sqref="O520:R520 Q522:T522">
    <cfRule type="cellIs" dxfId="1359" priority="1712" operator="equal">
      <formula>"X"</formula>
    </cfRule>
  </conditionalFormatting>
  <conditionalFormatting sqref="O670:R670">
    <cfRule type="cellIs" dxfId="1358" priority="93" operator="equal">
      <formula>"ANNUAL"</formula>
    </cfRule>
  </conditionalFormatting>
  <conditionalFormatting sqref="O657:W657">
    <cfRule type="expression" dxfId="1357" priority="610">
      <formula>ROW()=CELL("row")</formula>
    </cfRule>
  </conditionalFormatting>
  <conditionalFormatting sqref="O667:W667">
    <cfRule type="cellIs" dxfId="1356" priority="149" operator="equal">
      <formula>"ANNUAL"</formula>
    </cfRule>
  </conditionalFormatting>
  <conditionalFormatting sqref="P4:P8 P10:P12 P23:P29 P45:P46 P49:P55 Q8:W8">
    <cfRule type="cellIs" dxfId="1355" priority="2162" operator="equal">
      <formula>"X"</formula>
    </cfRule>
  </conditionalFormatting>
  <conditionalFormatting sqref="P10:P12 P45:P46 P22:P27 P7:R7 P51:Q51">
    <cfRule type="expression" dxfId="1354" priority="2161">
      <formula>ROW()=CELL("row")</formula>
    </cfRule>
  </conditionalFormatting>
  <conditionalFormatting sqref="P11:P12 P46">
    <cfRule type="cellIs" dxfId="1353" priority="2160" operator="equal">
      <formula>"X"</formula>
    </cfRule>
  </conditionalFormatting>
  <conditionalFormatting sqref="P13:P15 V9:W10 T10">
    <cfRule type="cellIs" dxfId="1352" priority="2202" operator="equal">
      <formula>"X"</formula>
    </cfRule>
  </conditionalFormatting>
  <conditionalFormatting sqref="P15 P10 V9:W10 T10">
    <cfRule type="cellIs" dxfId="1351" priority="2203" operator="equal">
      <formula>"ANNUAL"</formula>
    </cfRule>
  </conditionalFormatting>
  <conditionalFormatting sqref="P15">
    <cfRule type="expression" dxfId="1350" priority="2201">
      <formula>ROW()=CELL("row")</formula>
    </cfRule>
  </conditionalFormatting>
  <conditionalFormatting sqref="P17:P19 P13:P14 P80:P82 P84:P88 P136">
    <cfRule type="expression" dxfId="1349" priority="2259">
      <formula>ROW()=CELL("row")</formula>
    </cfRule>
  </conditionalFormatting>
  <conditionalFormatting sqref="P17:P20">
    <cfRule type="cellIs" dxfId="1348" priority="2225" operator="equal">
      <formula>"ANNUAL"</formula>
    </cfRule>
  </conditionalFormatting>
  <conditionalFormatting sqref="P21 O38 O40 O220 N223">
    <cfRule type="expression" dxfId="1347" priority="2402">
      <formula>ROW()=CELL("row")</formula>
    </cfRule>
  </conditionalFormatting>
  <conditionalFormatting sqref="P23:P25 P27:P29">
    <cfRule type="cellIs" dxfId="1346" priority="2251" operator="equal">
      <formula>"ANNUAL"</formula>
    </cfRule>
  </conditionalFormatting>
  <conditionalFormatting sqref="P30:P31 P60:P64 P174:Q174 P274">
    <cfRule type="expression" dxfId="1345" priority="2154">
      <formula>ROW()=CELL("row")</formula>
    </cfRule>
  </conditionalFormatting>
  <conditionalFormatting sqref="P31 P33:P34">
    <cfRule type="cellIs" dxfId="1344" priority="2252" operator="equal">
      <formula>"X"</formula>
    </cfRule>
  </conditionalFormatting>
  <conditionalFormatting sqref="P32">
    <cfRule type="expression" dxfId="1343" priority="2273">
      <formula>ROW()=CELL("row")</formula>
    </cfRule>
    <cfRule type="cellIs" dxfId="1342" priority="2272" operator="equal">
      <formula>"X"</formula>
    </cfRule>
    <cfRule type="expression" dxfId="1341" priority="2271">
      <formula>ROW()=CELL("row")</formula>
    </cfRule>
    <cfRule type="cellIs" dxfId="1340" priority="2270" operator="equal">
      <formula>"X"</formula>
    </cfRule>
    <cfRule type="cellIs" dxfId="1339" priority="2277" operator="equal">
      <formula>"ANNUAL"</formula>
    </cfRule>
    <cfRule type="cellIs" dxfId="1338" priority="2274" operator="equal">
      <formula>"X"</formula>
    </cfRule>
  </conditionalFormatting>
  <conditionalFormatting sqref="P32:P34 P36:Q36">
    <cfRule type="expression" dxfId="1337" priority="2268">
      <formula>ROW()=CELL("row")</formula>
    </cfRule>
  </conditionalFormatting>
  <conditionalFormatting sqref="P38:P42">
    <cfRule type="expression" dxfId="1336" priority="2137">
      <formula>ROW()=CELL("row")</formula>
    </cfRule>
  </conditionalFormatting>
  <conditionalFormatting sqref="P53 O81 R52:R53 V53:W53">
    <cfRule type="cellIs" dxfId="1335" priority="2504" operator="equal">
      <formula>"ANNUAL"</formula>
    </cfRule>
  </conditionalFormatting>
  <conditionalFormatting sqref="P53 O81">
    <cfRule type="cellIs" dxfId="1334" priority="2505" operator="equal">
      <formula>"X"</formula>
    </cfRule>
  </conditionalFormatting>
  <conditionalFormatting sqref="P53">
    <cfRule type="cellIs" dxfId="1333" priority="2501" operator="equal">
      <formula>"ANNUAL"</formula>
    </cfRule>
    <cfRule type="cellIs" dxfId="1332" priority="2502" operator="equal">
      <formula>"X"</formula>
    </cfRule>
    <cfRule type="expression" dxfId="1331" priority="2503">
      <formula>ROW()=CELL("row")</formula>
    </cfRule>
  </conditionalFormatting>
  <conditionalFormatting sqref="P57:P59 P227">
    <cfRule type="expression" dxfId="1330" priority="2232">
      <formula>ROW()=CELL("row")</formula>
    </cfRule>
  </conditionalFormatting>
  <conditionalFormatting sqref="P64:P65 P87:P93 P124:P128">
    <cfRule type="cellIs" dxfId="1329" priority="2169" operator="equal">
      <formula>"X"</formula>
    </cfRule>
  </conditionalFormatting>
  <conditionalFormatting sqref="P66:P67 N67 P119 P121:P123 P69:P72 P109:P112 V95:W101 S95">
    <cfRule type="cellIs" dxfId="1328" priority="2181" operator="equal">
      <formula>"ANNUAL"</formula>
    </cfRule>
  </conditionalFormatting>
  <conditionalFormatting sqref="P66:P72 N67 O119:P119 P121:P123 P109:P112 S95">
    <cfRule type="cellIs" dxfId="1327" priority="2182" operator="equal">
      <formula>"X"</formula>
    </cfRule>
  </conditionalFormatting>
  <conditionalFormatting sqref="P69:P70 O72:P72">
    <cfRule type="expression" dxfId="1326" priority="2266">
      <formula>ROW()=CELL("row")</formula>
    </cfRule>
  </conditionalFormatting>
  <conditionalFormatting sqref="P73:P76">
    <cfRule type="cellIs" dxfId="1325" priority="2263" operator="equal">
      <formula>"X"</formula>
    </cfRule>
    <cfRule type="cellIs" dxfId="1324" priority="2264" operator="equal">
      <formula>"ANNUAL"</formula>
    </cfRule>
  </conditionalFormatting>
  <conditionalFormatting sqref="P74:P75">
    <cfRule type="expression" dxfId="1323" priority="2265">
      <formula>ROW()=CELL("row")</formula>
    </cfRule>
  </conditionalFormatting>
  <conditionalFormatting sqref="P78:P79 P76">
    <cfRule type="expression" dxfId="1322" priority="2262">
      <formula>ROW()=CELL("row")</formula>
    </cfRule>
  </conditionalFormatting>
  <conditionalFormatting sqref="P78:P80">
    <cfRule type="cellIs" dxfId="1321" priority="2261" operator="equal">
      <formula>"X"</formula>
    </cfRule>
    <cfRule type="cellIs" dxfId="1320" priority="2260" operator="equal">
      <formula>"ANNUAL"</formula>
    </cfRule>
  </conditionalFormatting>
  <conditionalFormatting sqref="P87:P93 P124:P128">
    <cfRule type="cellIs" dxfId="1319" priority="2170" operator="equal">
      <formula>"ANNUAL"</formula>
    </cfRule>
  </conditionalFormatting>
  <conditionalFormatting sqref="P92:P94 P121:P128 P533:Q533 P144 P145:Q145 N67 P119 P133 P329 P65:P67">
    <cfRule type="expression" dxfId="1318" priority="2171">
      <formula>ROW()=CELL("row")</formula>
    </cfRule>
  </conditionalFormatting>
  <conditionalFormatting sqref="P94 O89">
    <cfRule type="cellIs" dxfId="1317" priority="2465" operator="equal">
      <formula>"X"</formula>
    </cfRule>
  </conditionalFormatting>
  <conditionalFormatting sqref="P94">
    <cfRule type="cellIs" dxfId="1316" priority="2464" operator="equal">
      <formula>"ANNUAL"</formula>
    </cfRule>
  </conditionalFormatting>
  <conditionalFormatting sqref="P96:P97">
    <cfRule type="expression" dxfId="1315" priority="2222">
      <formula>ROW()=CELL("row")</formula>
    </cfRule>
  </conditionalFormatting>
  <conditionalFormatting sqref="P97:P101">
    <cfRule type="expression" dxfId="1314" priority="2094">
      <formula>ROW()=CELL("row")</formula>
    </cfRule>
  </conditionalFormatting>
  <conditionalFormatting sqref="P98:P101">
    <cfRule type="cellIs" dxfId="1313" priority="2093" operator="equal">
      <formula>"X"</formula>
    </cfRule>
    <cfRule type="cellIs" dxfId="1312" priority="2092" operator="equal">
      <formula>"ANNUAL"</formula>
    </cfRule>
  </conditionalFormatting>
  <conditionalFormatting sqref="P103">
    <cfRule type="expression" dxfId="1311" priority="2311">
      <formula>ROW()=CELL("row")</formula>
    </cfRule>
  </conditionalFormatting>
  <conditionalFormatting sqref="P106:P107 P451:Q451 P489:P490 P492:Q492 P499:P500 P511 P526:T526 P211:P212 P515:R515 P516:P518 P414 P475:Q475 P481:Q481 P474:W474 P468:R468 P470:Q472">
    <cfRule type="cellIs" dxfId="1310" priority="2199" operator="equal">
      <formula>"X"</formula>
    </cfRule>
  </conditionalFormatting>
  <conditionalFormatting sqref="P106:P107 P451:Q451 P489:P490 P492:Q492 P499:P500 P511:R511 P526:T526 O212:Q212 P516:P518 P414 P475:Q475 P481:Q481 P474:W474 P470:Q472">
    <cfRule type="cellIs" dxfId="1309" priority="2200" operator="equal">
      <formula>"ANNUAL"</formula>
    </cfRule>
  </conditionalFormatting>
  <conditionalFormatting sqref="P113:P114 O436 O422">
    <cfRule type="cellIs" dxfId="1308" priority="2365" operator="equal">
      <formula>"ANNUAL"</formula>
    </cfRule>
    <cfRule type="cellIs" dxfId="1307" priority="2366" operator="equal">
      <formula>"X"</formula>
    </cfRule>
  </conditionalFormatting>
  <conditionalFormatting sqref="P115 P183:P186 P301:P302 P369 P425:P428 P440:Q441 O442:P442 P460:P462 P529:P530 P538:P539 P592:P595 P147:P148 P453:P457 O216:P217 P305:P306 P215 P143 O368:P368 O142:P142 P152:P153">
    <cfRule type="cellIs" dxfId="1306" priority="2098" operator="equal">
      <formula>"X"</formula>
    </cfRule>
  </conditionalFormatting>
  <conditionalFormatting sqref="P115 P184:P186 P301:P302 P369 P425:P428 P440:Q441 O442:P442 P460:P462 P529:P530 P538:P539 P592:P595 P147:P148 P453:P457 P305:P307 P215 P143 P150">
    <cfRule type="cellIs" dxfId="1305" priority="2099" operator="equal">
      <formula>"ANNUAL"</formula>
    </cfRule>
  </conditionalFormatting>
  <conditionalFormatting sqref="P115 P184:R184 P302 V302:XFD302 P369 P426:P427 P440:P443 P460:P461 P528:P530 P537:P540 P595:Q595">
    <cfRule type="expression" dxfId="1304" priority="2097">
      <formula>ROW()=CELL("row")</formula>
    </cfRule>
  </conditionalFormatting>
  <conditionalFormatting sqref="P117:P118">
    <cfRule type="expression" dxfId="1303" priority="2377">
      <formula>ROW()=CELL("row")</formula>
    </cfRule>
  </conditionalFormatting>
  <conditionalFormatting sqref="P129:P131 P84:P86 P155:Q155 P140">
    <cfRule type="cellIs" dxfId="1302" priority="2292" operator="equal">
      <formula>"ANNUAL"</formula>
    </cfRule>
  </conditionalFormatting>
  <conditionalFormatting sqref="P129:P131 P84:P86 P155:Q155 R84:S84 R82:S82 Q81 P140 R140:S140">
    <cfRule type="cellIs" dxfId="1301" priority="2291" operator="equal">
      <formula>"X"</formula>
    </cfRule>
  </conditionalFormatting>
  <conditionalFormatting sqref="P132 P135:P138">
    <cfRule type="cellIs" dxfId="1300" priority="2175" operator="equal">
      <formula>"X"</formula>
    </cfRule>
  </conditionalFormatting>
  <conditionalFormatting sqref="P135">
    <cfRule type="cellIs" dxfId="1299" priority="2172" operator="equal">
      <formula>"X"</formula>
    </cfRule>
  </conditionalFormatting>
  <conditionalFormatting sqref="P135:P138">
    <cfRule type="cellIs" dxfId="1298" priority="2173" operator="equal">
      <formula>"ANNUAL"</formula>
    </cfRule>
  </conditionalFormatting>
  <conditionalFormatting sqref="P138:P139 P425 P88 P418:Q418 P171 P100">
    <cfRule type="cellIs" dxfId="1297" priority="2324" operator="equal">
      <formula>"X"</formula>
    </cfRule>
    <cfRule type="cellIs" dxfId="1296" priority="2323" operator="equal">
      <formula>"ANNUAL"</formula>
    </cfRule>
  </conditionalFormatting>
  <conditionalFormatting sqref="P138:P139 P425">
    <cfRule type="expression" dxfId="1295" priority="2322">
      <formula>ROW()=CELL("row")</formula>
    </cfRule>
  </conditionalFormatting>
  <conditionalFormatting sqref="P149">
    <cfRule type="expression" dxfId="1294" priority="1079">
      <formula>ROW()=CELL("row")</formula>
    </cfRule>
  </conditionalFormatting>
  <conditionalFormatting sqref="P156:P157 O176:P176 M155 P297:P299 P301 O155:Q155">
    <cfRule type="expression" dxfId="1293" priority="2206">
      <formula>ROW()=CELL("row")</formula>
    </cfRule>
  </conditionalFormatting>
  <conditionalFormatting sqref="P156:P158 N176:P176">
    <cfRule type="cellIs" dxfId="1292" priority="2205" operator="equal">
      <formula>"X"</formula>
    </cfRule>
  </conditionalFormatting>
  <conditionalFormatting sqref="P160:P165 P117">
    <cfRule type="cellIs" dxfId="1291" priority="2135" operator="equal">
      <formula>"X"</formula>
    </cfRule>
  </conditionalFormatting>
  <conditionalFormatting sqref="P160:P165">
    <cfRule type="cellIs" dxfId="1290" priority="2136" operator="equal">
      <formula>"ANNUAL"</formula>
    </cfRule>
  </conditionalFormatting>
  <conditionalFormatting sqref="P167">
    <cfRule type="cellIs" dxfId="1289" priority="2256" operator="equal">
      <formula>"X"</formula>
    </cfRule>
  </conditionalFormatting>
  <conditionalFormatting sqref="P169">
    <cfRule type="cellIs" dxfId="1288" priority="2241" operator="equal">
      <formula>"X"</formula>
    </cfRule>
  </conditionalFormatting>
  <conditionalFormatting sqref="P170 O173">
    <cfRule type="cellIs" dxfId="1287" priority="2512" operator="equal">
      <formula>"ANNUAL"</formula>
    </cfRule>
    <cfRule type="cellIs" dxfId="1286" priority="2513" operator="equal">
      <formula>"X"</formula>
    </cfRule>
  </conditionalFormatting>
  <conditionalFormatting sqref="P170">
    <cfRule type="expression" dxfId="1285" priority="2511">
      <formula>ROW()=CELL("row")</formula>
    </cfRule>
  </conditionalFormatting>
  <conditionalFormatting sqref="P176:P181">
    <cfRule type="cellIs" dxfId="1284" priority="2121" operator="equal">
      <formula>"ANNUAL"</formula>
    </cfRule>
  </conditionalFormatting>
  <conditionalFormatting sqref="P177:P181">
    <cfRule type="cellIs" dxfId="1283" priority="2122" operator="equal">
      <formula>"X"</formula>
    </cfRule>
  </conditionalFormatting>
  <conditionalFormatting sqref="P178:P181 P171">
    <cfRule type="expression" dxfId="1282" priority="2123">
      <formula>ROW()=CELL("row")</formula>
    </cfRule>
  </conditionalFormatting>
  <conditionalFormatting sqref="P186 O294 Q171">
    <cfRule type="cellIs" dxfId="1281" priority="2601" operator="equal">
      <formula>"ANNUAL"</formula>
    </cfRule>
  </conditionalFormatting>
  <conditionalFormatting sqref="P186 O294 R185:R186 R152 R172">
    <cfRule type="cellIs" dxfId="1280" priority="2600" operator="equal">
      <formula>"X"</formula>
    </cfRule>
  </conditionalFormatting>
  <conditionalFormatting sqref="P186 P229">
    <cfRule type="expression" dxfId="1279" priority="2374">
      <formula>ROW()=CELL("row")</formula>
    </cfRule>
  </conditionalFormatting>
  <conditionalFormatting sqref="P188:P190 P216 O233:P233 P234 P333:P334 P364 P171:P173">
    <cfRule type="cellIs" dxfId="1278" priority="2104" operator="equal">
      <formula>"X"</formula>
    </cfRule>
  </conditionalFormatting>
  <conditionalFormatting sqref="P188:P190 P216 P232:P235 P333:P334 P362:P364 P373 P374:Q374 Q362:Q363 Q365:S365 Q366 P171:P172">
    <cfRule type="cellIs" dxfId="1277" priority="2103" operator="equal">
      <formula>"ANNUAL"</formula>
    </cfRule>
  </conditionalFormatting>
  <conditionalFormatting sqref="P194">
    <cfRule type="expression" dxfId="1276" priority="2220">
      <formula>ROW()=CELL("row")</formula>
    </cfRule>
    <cfRule type="cellIs" dxfId="1275" priority="2330" operator="equal">
      <formula>"X"</formula>
    </cfRule>
    <cfRule type="cellIs" dxfId="1274" priority="2331" operator="equal">
      <formula>"ANNUAL"</formula>
    </cfRule>
  </conditionalFormatting>
  <conditionalFormatting sqref="P197 P200">
    <cfRule type="expression" dxfId="1273" priority="2255">
      <formula>ROW()=CELL("row")</formula>
    </cfRule>
  </conditionalFormatting>
  <conditionalFormatting sqref="P203:P204 S188:W188 S147">
    <cfRule type="cellIs" dxfId="1272" priority="2250" operator="equal">
      <formula>"X"</formula>
    </cfRule>
  </conditionalFormatting>
  <conditionalFormatting sqref="P203:P204">
    <cfRule type="cellIs" dxfId="1271" priority="2249" operator="equal">
      <formula>"ANNUAL"</formula>
    </cfRule>
  </conditionalFormatting>
  <conditionalFormatting sqref="P204:P205 P207 P243">
    <cfRule type="expression" dxfId="1270" priority="2254">
      <formula>ROW()=CELL("row")</formula>
    </cfRule>
  </conditionalFormatting>
  <conditionalFormatting sqref="P206">
    <cfRule type="expression" dxfId="1269" priority="2246">
      <formula>ROW()=CELL("row")</formula>
    </cfRule>
  </conditionalFormatting>
  <conditionalFormatting sqref="P206:P207 O291:R291 P257">
    <cfRule type="cellIs" dxfId="1268" priority="2248" operator="equal">
      <formula>"X"</formula>
    </cfRule>
  </conditionalFormatting>
  <conditionalFormatting sqref="P206:P207 P211 P291:R291 P287 P257">
    <cfRule type="cellIs" dxfId="1267" priority="2247" operator="equal">
      <formula>"ANNUAL"</formula>
    </cfRule>
  </conditionalFormatting>
  <conditionalFormatting sqref="P208">
    <cfRule type="expression" dxfId="1266" priority="2118">
      <formula>ROW()=CELL("row")</formula>
    </cfRule>
  </conditionalFormatting>
  <conditionalFormatting sqref="P208:P209 P196:P200 P213 P218:P224">
    <cfRule type="cellIs" dxfId="1265" priority="2120" operator="equal">
      <formula>"X"</formula>
    </cfRule>
  </conditionalFormatting>
  <conditionalFormatting sqref="P208:P210 P196:P200 P213 P218:P224">
    <cfRule type="cellIs" dxfId="1264" priority="2119" operator="equal">
      <formula>"ANNUAL"</formula>
    </cfRule>
  </conditionalFormatting>
  <conditionalFormatting sqref="P209 P221">
    <cfRule type="expression" dxfId="1263" priority="2176">
      <formula>ROW()=CELL("row")</formula>
    </cfRule>
  </conditionalFormatting>
  <conditionalFormatting sqref="P209:P210 P221">
    <cfRule type="cellIs" dxfId="1262" priority="2177" operator="equal">
      <formula>"X"</formula>
    </cfRule>
  </conditionalFormatting>
  <conditionalFormatting sqref="P212">
    <cfRule type="cellIs" dxfId="1261" priority="111" operator="equal">
      <formula>"X"</formula>
    </cfRule>
  </conditionalFormatting>
  <conditionalFormatting sqref="P226 P261:P262 P351:P352 P356 P365 P388 P390:R390 P396 P415">
    <cfRule type="expression" dxfId="1260" priority="2131">
      <formula>ROW()=CELL("row")</formula>
    </cfRule>
  </conditionalFormatting>
  <conditionalFormatting sqref="P226:P227 P260:P263 P351:P352 P354:P356 P365 P388:Q388 P390 P396:P405 P415 P246 P295:Q295 Q414:Q417">
    <cfRule type="cellIs" dxfId="1259" priority="2132" operator="equal">
      <formula>"X"</formula>
    </cfRule>
  </conditionalFormatting>
  <conditionalFormatting sqref="P226:P227 P260:P263 P351:P352 P356:R356 P365 P388:Q388 P396 P415 P246 P295:Q295 Q414:Q417">
    <cfRule type="cellIs" dxfId="1258" priority="2133" operator="equal">
      <formula>"ANNUAL"</formula>
    </cfRule>
  </conditionalFormatting>
  <conditionalFormatting sqref="P229">
    <cfRule type="cellIs" dxfId="1257" priority="3203" operator="equal">
      <formula>"X"</formula>
    </cfRule>
  </conditionalFormatting>
  <conditionalFormatting sqref="P231 N345:O345 M439 O441:O442 O447 N435:N436 Q226 M230:M232">
    <cfRule type="cellIs" dxfId="1256" priority="2590" operator="equal">
      <formula>"X"</formula>
    </cfRule>
  </conditionalFormatting>
  <conditionalFormatting sqref="P231 N345:O345 M439 O441:O442 O447 P390:R390 N226:O226">
    <cfRule type="cellIs" dxfId="1255" priority="2589" operator="equal">
      <formula>"ANNUAL"</formula>
    </cfRule>
  </conditionalFormatting>
  <conditionalFormatting sqref="P231 N345:O345 M439 O442 O447:O452">
    <cfRule type="expression" dxfId="1254" priority="2588">
      <formula>ROW()=CELL("row")</formula>
    </cfRule>
  </conditionalFormatting>
  <conditionalFormatting sqref="P232:P234 P333:P336 P373:P379 P216 P190:P191 P363:P364">
    <cfRule type="expression" dxfId="1253" priority="2102">
      <formula>ROW()=CELL("row")</formula>
    </cfRule>
  </conditionalFormatting>
  <conditionalFormatting sqref="P233 O333:P333 P373:P378">
    <cfRule type="cellIs" dxfId="1252" priority="2101" operator="equal">
      <formula>"X"</formula>
    </cfRule>
  </conditionalFormatting>
  <conditionalFormatting sqref="P236:P242 P244:P250">
    <cfRule type="expression" dxfId="1251" priority="2117">
      <formula>ROW()=CELL("row")</formula>
    </cfRule>
  </conditionalFormatting>
  <conditionalFormatting sqref="P240:P242 P245 P247:P250">
    <cfRule type="cellIs" dxfId="1250" priority="2116" operator="equal">
      <formula>"X"</formula>
    </cfRule>
    <cfRule type="cellIs" dxfId="1249" priority="2115" operator="equal">
      <formula>"ANNUAL"</formula>
    </cfRule>
  </conditionalFormatting>
  <conditionalFormatting sqref="P252:P256">
    <cfRule type="cellIs" dxfId="1248" priority="2096" operator="equal">
      <formula>"X"</formula>
    </cfRule>
    <cfRule type="cellIs" dxfId="1247" priority="2095" operator="equal">
      <formula>"ANNUAL"</formula>
    </cfRule>
  </conditionalFormatting>
  <conditionalFormatting sqref="P259">
    <cfRule type="cellIs" dxfId="1246" priority="109" operator="equal">
      <formula>"ANNUAL"</formula>
    </cfRule>
    <cfRule type="cellIs" dxfId="1245" priority="110" operator="equal">
      <formula>"X"</formula>
    </cfRule>
  </conditionalFormatting>
  <conditionalFormatting sqref="P265 P268:P271 P273 P277:P280 P290:Q290 P566:P568 P292">
    <cfRule type="cellIs" dxfId="1244" priority="2168" operator="equal">
      <formula>"X"</formula>
    </cfRule>
  </conditionalFormatting>
  <conditionalFormatting sqref="P273 P290 P566:P567">
    <cfRule type="cellIs" dxfId="1243" priority="2166" operator="equal">
      <formula>"X"</formula>
    </cfRule>
  </conditionalFormatting>
  <conditionalFormatting sqref="P273 P290:Q290 P566:P567 P268:P269 P271 P278:P280 P265 P291:R291 V291:XFD291">
    <cfRule type="expression" dxfId="1242" priority="2167">
      <formula>ROW()=CELL("row")</formula>
    </cfRule>
  </conditionalFormatting>
  <conditionalFormatting sqref="P275">
    <cfRule type="cellIs" dxfId="1241" priority="165" operator="equal">
      <formula>"X"</formula>
    </cfRule>
  </conditionalFormatting>
  <conditionalFormatting sqref="P284">
    <cfRule type="cellIs" dxfId="1240" priority="2477" operator="equal">
      <formula>"X"</formula>
    </cfRule>
  </conditionalFormatting>
  <conditionalFormatting sqref="P288">
    <cfRule type="expression" dxfId="1239" priority="2569">
      <formula>ROW()=CELL("row")</formula>
    </cfRule>
    <cfRule type="cellIs" dxfId="1238" priority="2571" operator="equal">
      <formula>"ANNUAL"</formula>
    </cfRule>
  </conditionalFormatting>
  <conditionalFormatting sqref="P292:P294">
    <cfRule type="cellIs" dxfId="1237" priority="2113" operator="equal">
      <formula>"X"</formula>
    </cfRule>
  </conditionalFormatting>
  <conditionalFormatting sqref="P292:P295 P368 P254 P256:P259">
    <cfRule type="expression" dxfId="1236" priority="2114">
      <formula>ROW()=CELL("row")</formula>
    </cfRule>
  </conditionalFormatting>
  <conditionalFormatting sqref="P296:P299 P243:P244">
    <cfRule type="cellIs" dxfId="1235" priority="2183" operator="equal">
      <formula>"ANNUAL"</formula>
    </cfRule>
  </conditionalFormatting>
  <conditionalFormatting sqref="P312:P314 P309:P310 A312:B312 E312:J312 M312:N312 P316:P317">
    <cfRule type="expression" dxfId="1234" priority="2209">
      <formula>ROW()=CELL("row")</formula>
    </cfRule>
  </conditionalFormatting>
  <conditionalFormatting sqref="P314">
    <cfRule type="cellIs" dxfId="1233" priority="2207" operator="equal">
      <formula>"ANNUAL"</formula>
    </cfRule>
    <cfRule type="cellIs" dxfId="1232" priority="2208" operator="equal">
      <formula>"X"</formula>
    </cfRule>
  </conditionalFormatting>
  <conditionalFormatting sqref="P316:P317">
    <cfRule type="cellIs" dxfId="1231" priority="2397" operator="equal">
      <formula>"ANNUAL"</formula>
    </cfRule>
    <cfRule type="cellIs" dxfId="1230" priority="2398" operator="equal">
      <formula>"X"</formula>
    </cfRule>
  </conditionalFormatting>
  <conditionalFormatting sqref="P327 O345:Q345">
    <cfRule type="cellIs" dxfId="1229" priority="2152" operator="equal">
      <formula>"ANNUAL"</formula>
    </cfRule>
  </conditionalFormatting>
  <conditionalFormatting sqref="P327 P287:P288 O345:Q345 P341">
    <cfRule type="cellIs" dxfId="1228" priority="2153" operator="equal">
      <formula>"X"</formula>
    </cfRule>
  </conditionalFormatting>
  <conditionalFormatting sqref="P327">
    <cfRule type="expression" dxfId="1227" priority="2151">
      <formula>ROW()=CELL("row")</formula>
    </cfRule>
  </conditionalFormatting>
  <conditionalFormatting sqref="P337 P339">
    <cfRule type="cellIs" dxfId="1226" priority="2240" operator="equal">
      <formula>"ANNUAL"</formula>
    </cfRule>
    <cfRule type="cellIs" dxfId="1225" priority="2239" operator="equal">
      <formula>"X"</formula>
    </cfRule>
    <cfRule type="cellIs" dxfId="1224" priority="2211" operator="equal">
      <formula>"X"</formula>
    </cfRule>
    <cfRule type="expression" dxfId="1223" priority="2238">
      <formula>ROW()=CELL("row")</formula>
    </cfRule>
  </conditionalFormatting>
  <conditionalFormatting sqref="P341">
    <cfRule type="cellIs" dxfId="1222" priority="2210" operator="equal">
      <formula>"ANNUAL"</formula>
    </cfRule>
  </conditionalFormatting>
  <conditionalFormatting sqref="P343">
    <cfRule type="cellIs" dxfId="1221" priority="1589" operator="equal">
      <formula>"ANNUAL"</formula>
    </cfRule>
  </conditionalFormatting>
  <conditionalFormatting sqref="P346">
    <cfRule type="cellIs" dxfId="1220" priority="2216" operator="equal">
      <formula>"ANNUAL"</formula>
    </cfRule>
    <cfRule type="cellIs" dxfId="1219" priority="2217" operator="equal">
      <formula>"X"</formula>
    </cfRule>
  </conditionalFormatting>
  <conditionalFormatting sqref="P354 P383 P476">
    <cfRule type="expression" dxfId="1218" priority="2149">
      <formula>ROW()=CELL("row")</formula>
    </cfRule>
  </conditionalFormatting>
  <conditionalFormatting sqref="P354:P355 P381:P383 P475:P476 P386:P387">
    <cfRule type="cellIs" dxfId="1217" priority="2150" operator="equal">
      <formula>"ANNUAL"</formula>
    </cfRule>
  </conditionalFormatting>
  <conditionalFormatting sqref="P358:P360 P362">
    <cfRule type="cellIs" dxfId="1216" priority="2231" operator="equal">
      <formula>"X"</formula>
    </cfRule>
  </conditionalFormatting>
  <conditionalFormatting sqref="P366 P391 M336:Q336">
    <cfRule type="cellIs" dxfId="1215" priority="2156" operator="equal">
      <formula>"ANNUAL"</formula>
    </cfRule>
  </conditionalFormatting>
  <conditionalFormatting sqref="P370">
    <cfRule type="expression" dxfId="1214" priority="2235">
      <formula>ROW()=CELL("row")</formula>
    </cfRule>
  </conditionalFormatting>
  <conditionalFormatting sqref="P381:P383 P296:P299 P243:P244">
    <cfRule type="cellIs" dxfId="1213" priority="2184" operator="equal">
      <formula>"X"</formula>
    </cfRule>
  </conditionalFormatting>
  <conditionalFormatting sqref="P397 P399:Q399 P400:P401 O402:P402 P403 P404:Q404 P405:P408 P373 P374:Q374 P375 P376:Q377 N400:O400 P410:P411">
    <cfRule type="cellIs" dxfId="1212" priority="2233" operator="equal">
      <formula>"X"</formula>
    </cfRule>
  </conditionalFormatting>
  <conditionalFormatting sqref="P397 P399:Q399 P400:P401 O402:P402 P403 P404:Q404 P405:P408 P375 P376:Q377 N400:O400 P410:P411">
    <cfRule type="cellIs" dxfId="1211" priority="2234" operator="equal">
      <formula>"ANNUAL"</formula>
    </cfRule>
  </conditionalFormatting>
  <conditionalFormatting sqref="P410:P411">
    <cfRule type="expression" dxfId="1210" priority="2407">
      <formula>ROW()=CELL("row")</formula>
    </cfRule>
  </conditionalFormatting>
  <conditionalFormatting sqref="P417:P419 P309:P312">
    <cfRule type="cellIs" dxfId="1209" priority="2190" operator="equal">
      <formula>"ANNUAL"</formula>
    </cfRule>
    <cfRule type="cellIs" dxfId="1208" priority="2191" operator="equal">
      <formula>"X"</formula>
    </cfRule>
  </conditionalFormatting>
  <conditionalFormatting sqref="P419:P421 N467:P467 P440:Q441 P457">
    <cfRule type="expression" dxfId="1207" priority="2130">
      <formula>ROW()=CELL("row")</formula>
    </cfRule>
  </conditionalFormatting>
  <conditionalFormatting sqref="P420:P422 P466:P469">
    <cfRule type="cellIs" dxfId="1206" priority="2129" operator="equal">
      <formula>"ANNUAL"</formula>
    </cfRule>
    <cfRule type="cellIs" dxfId="1205" priority="2128" operator="equal">
      <formula>"X"</formula>
    </cfRule>
  </conditionalFormatting>
  <conditionalFormatting sqref="P428:P429">
    <cfRule type="expression" dxfId="1204" priority="2180">
      <formula>ROW()=CELL("row")</formula>
    </cfRule>
  </conditionalFormatting>
  <conditionalFormatting sqref="P429">
    <cfRule type="cellIs" dxfId="1203" priority="2384" operator="equal">
      <formula>"X"</formula>
    </cfRule>
    <cfRule type="cellIs" dxfId="1202" priority="2386" operator="equal">
      <formula>"ANNUAL"</formula>
    </cfRule>
  </conditionalFormatting>
  <conditionalFormatting sqref="P475:P476">
    <cfRule type="cellIs" dxfId="1201" priority="2188" operator="equal">
      <formula>"X"</formula>
    </cfRule>
  </conditionalFormatting>
  <conditionalFormatting sqref="P479:P481 O497:P497">
    <cfRule type="cellIs" dxfId="1200" priority="2179" operator="equal">
      <formula>"X"</formula>
    </cfRule>
  </conditionalFormatting>
  <conditionalFormatting sqref="P479:P481 P498:Q499">
    <cfRule type="cellIs" dxfId="1199" priority="2178" operator="equal">
      <formula>"ANNUAL"</formula>
    </cfRule>
  </conditionalFormatting>
  <conditionalFormatting sqref="P487">
    <cfRule type="expression" dxfId="1198" priority="2339">
      <formula>ROW()=CELL("row")</formula>
    </cfRule>
  </conditionalFormatting>
  <conditionalFormatting sqref="P489">
    <cfRule type="expression" dxfId="1197" priority="1991">
      <formula>ROW()=CELL("row")</formula>
    </cfRule>
    <cfRule type="cellIs" dxfId="1196" priority="3241" operator="equal">
      <formula>"ANNUAL"</formula>
    </cfRule>
  </conditionalFormatting>
  <conditionalFormatting sqref="P493 P546">
    <cfRule type="expression" dxfId="1195" priority="2253">
      <formula>ROW()=CELL("row")</formula>
    </cfRule>
  </conditionalFormatting>
  <conditionalFormatting sqref="P494">
    <cfRule type="expression" dxfId="1194" priority="2146">
      <formula>ROW()=CELL("row")</formula>
    </cfRule>
    <cfRule type="cellIs" dxfId="1193" priority="2147" operator="equal">
      <formula>"ANNUAL"</formula>
    </cfRule>
  </conditionalFormatting>
  <conditionalFormatting sqref="P495:P497">
    <cfRule type="expression" dxfId="1192" priority="2228">
      <formula>ROW()=CELL("row")</formula>
    </cfRule>
  </conditionalFormatting>
  <conditionalFormatting sqref="P496 O497:P497 M496">
    <cfRule type="cellIs" dxfId="1191" priority="2229" operator="equal">
      <formula>"X"</formula>
    </cfRule>
  </conditionalFormatting>
  <conditionalFormatting sqref="P496:P497">
    <cfRule type="cellIs" dxfId="1190" priority="2230" operator="equal">
      <formula>"ANNUAL"</formula>
    </cfRule>
  </conditionalFormatting>
  <conditionalFormatting sqref="P498">
    <cfRule type="cellIs" dxfId="1189" priority="3240" operator="equal">
      <formula>"ANNUAL"</formula>
    </cfRule>
  </conditionalFormatting>
  <conditionalFormatting sqref="P502 N503:P503">
    <cfRule type="expression" dxfId="1188" priority="2470">
      <formula>ROW()=CELL("row")</formula>
    </cfRule>
  </conditionalFormatting>
  <conditionalFormatting sqref="P505">
    <cfRule type="expression" dxfId="1187" priority="2193">
      <formula>ROW()=CELL("row")</formula>
    </cfRule>
  </conditionalFormatting>
  <conditionalFormatting sqref="P514:P518">
    <cfRule type="expression" dxfId="1186" priority="2157">
      <formula>ROW()=CELL("row")</formula>
    </cfRule>
  </conditionalFormatting>
  <conditionalFormatting sqref="P522:P525 P535:Q535">
    <cfRule type="expression" dxfId="1185" priority="2243">
      <formula>ROW()=CELL("row")</formula>
    </cfRule>
  </conditionalFormatting>
  <conditionalFormatting sqref="P532 P533:Q534">
    <cfRule type="cellIs" dxfId="1184" priority="2145" operator="equal">
      <formula>"ANNUAL"</formula>
    </cfRule>
  </conditionalFormatting>
  <conditionalFormatting sqref="P532">
    <cfRule type="expression" dxfId="1183" priority="2144">
      <formula>ROW()=CELL("row")</formula>
    </cfRule>
  </conditionalFormatting>
  <conditionalFormatting sqref="P543:P544">
    <cfRule type="expression" dxfId="1182" priority="2218">
      <formula>ROW()=CELL("row")</formula>
    </cfRule>
  </conditionalFormatting>
  <conditionalFormatting sqref="P551 L551:N551">
    <cfRule type="cellIs" dxfId="1181" priority="2318" operator="equal">
      <formula>"X"</formula>
    </cfRule>
  </conditionalFormatting>
  <conditionalFormatting sqref="P551">
    <cfRule type="cellIs" dxfId="1180" priority="2317" operator="equal">
      <formula>"ANNUAL"</formula>
    </cfRule>
  </conditionalFormatting>
  <conditionalFormatting sqref="P555:P556">
    <cfRule type="expression" dxfId="1179" priority="2528">
      <formula>ROW()=CELL("row")</formula>
    </cfRule>
  </conditionalFormatting>
  <conditionalFormatting sqref="P558 S558 P565 N566">
    <cfRule type="expression" dxfId="1178" priority="3043">
      <formula>ROW()=CELL("row")</formula>
    </cfRule>
  </conditionalFormatting>
  <conditionalFormatting sqref="P561">
    <cfRule type="cellIs" dxfId="1177" priority="2227" operator="equal">
      <formula>"ANNUAL"</formula>
    </cfRule>
    <cfRule type="cellIs" dxfId="1176" priority="2226" operator="equal">
      <formula>"X"</formula>
    </cfRule>
  </conditionalFormatting>
  <conditionalFormatting sqref="P562">
    <cfRule type="cellIs" dxfId="1175" priority="1858" operator="equal">
      <formula>"X"</formula>
    </cfRule>
    <cfRule type="expression" dxfId="1174" priority="1859">
      <formula>ROW()=CELL("row")</formula>
    </cfRule>
    <cfRule type="cellIs" dxfId="1173" priority="1860" operator="equal">
      <formula>"ANNUAL"</formula>
    </cfRule>
  </conditionalFormatting>
  <conditionalFormatting sqref="P565:P570 P268:P271 P290">
    <cfRule type="cellIs" dxfId="1172" priority="2165" operator="equal">
      <formula>"ANNUAL"</formula>
    </cfRule>
  </conditionalFormatting>
  <conditionalFormatting sqref="P569">
    <cfRule type="expression" dxfId="1171" priority="1073">
      <formula>ROW()=CELL("row")</formula>
    </cfRule>
  </conditionalFormatting>
  <conditionalFormatting sqref="P569:P571">
    <cfRule type="cellIs" dxfId="1170" priority="1074" operator="equal">
      <formula>"X"</formula>
    </cfRule>
  </conditionalFormatting>
  <conditionalFormatting sqref="P570:P573">
    <cfRule type="expression" dxfId="1169" priority="2091">
      <formula>ROW()=CELL("row")</formula>
    </cfRule>
  </conditionalFormatting>
  <conditionalFormatting sqref="P572:P580">
    <cfRule type="cellIs" dxfId="1168" priority="2212" operator="equal">
      <formula>"ANNUAL"</formula>
    </cfRule>
  </conditionalFormatting>
  <conditionalFormatting sqref="P573:P580">
    <cfRule type="cellIs" dxfId="1167" priority="2213" operator="equal">
      <formula>"X"</formula>
    </cfRule>
  </conditionalFormatting>
  <conditionalFormatting sqref="P574:P585 P587:P589">
    <cfRule type="expression" dxfId="1166" priority="2303">
      <formula>ROW()=CELL("row")</formula>
    </cfRule>
  </conditionalFormatting>
  <conditionalFormatting sqref="P582:P585 P587:P588">
    <cfRule type="cellIs" dxfId="1165" priority="2302" operator="equal">
      <formula>"X"</formula>
    </cfRule>
  </conditionalFormatting>
  <conditionalFormatting sqref="P583 Q586:Q589">
    <cfRule type="cellIs" dxfId="1164" priority="2316" operator="equal">
      <formula>"ANNUAL"</formula>
    </cfRule>
  </conditionalFormatting>
  <conditionalFormatting sqref="P584:P585 P587:P588">
    <cfRule type="cellIs" dxfId="1163" priority="2301" operator="equal">
      <formula>"ANNUAL"</formula>
    </cfRule>
  </conditionalFormatting>
  <conditionalFormatting sqref="P593">
    <cfRule type="expression" dxfId="1162" priority="2347">
      <formula>ROW()=CELL("row")</formula>
    </cfRule>
  </conditionalFormatting>
  <conditionalFormatting sqref="P598 M596:P597">
    <cfRule type="expression" dxfId="1161" priority="2111">
      <formula>ROW()=CELL("row")</formula>
    </cfRule>
  </conditionalFormatting>
  <conditionalFormatting sqref="P598">
    <cfRule type="cellIs" dxfId="1160" priority="2110" operator="equal">
      <formula>"ANNUAL"</formula>
    </cfRule>
    <cfRule type="cellIs" dxfId="1159" priority="2109" operator="equal">
      <formula>"X"</formula>
    </cfRule>
  </conditionalFormatting>
  <conditionalFormatting sqref="P601">
    <cfRule type="cellIs" dxfId="1158" priority="129" operator="equal">
      <formula>"ANNUAL"</formula>
    </cfRule>
    <cfRule type="expression" dxfId="1157" priority="128">
      <formula>ROW()=CELL("row")</formula>
    </cfRule>
  </conditionalFormatting>
  <conditionalFormatting sqref="P3:Q4 P52:P55 P8:W8">
    <cfRule type="expression" dxfId="1156" priority="2204">
      <formula>ROW()=CELL("row")</formula>
    </cfRule>
  </conditionalFormatting>
  <conditionalFormatting sqref="P17:Q22">
    <cfRule type="cellIs" dxfId="1155" priority="2021" operator="equal">
      <formula>"X"</formula>
    </cfRule>
  </conditionalFormatting>
  <conditionalFormatting sqref="P20:Q21">
    <cfRule type="expression" dxfId="1154" priority="2019">
      <formula>ROW()=CELL("row")</formula>
    </cfRule>
  </conditionalFormatting>
  <conditionalFormatting sqref="P21:Q22">
    <cfRule type="cellIs" dxfId="1153" priority="2034" operator="equal">
      <formula>"ANNUAL"</formula>
    </cfRule>
  </conditionalFormatting>
  <conditionalFormatting sqref="P26:Q26 P12:P13">
    <cfRule type="cellIs" dxfId="1152" priority="2159" operator="equal">
      <formula>"ANNUAL"</formula>
    </cfRule>
  </conditionalFormatting>
  <conditionalFormatting sqref="P26:Q26">
    <cfRule type="cellIs" dxfId="1151" priority="1927" operator="equal">
      <formula>"X"</formula>
    </cfRule>
  </conditionalFormatting>
  <conditionalFormatting sqref="P41:Q41">
    <cfRule type="cellIs" dxfId="1150" priority="2139" operator="equal">
      <formula>"ANNUAL"</formula>
    </cfRule>
    <cfRule type="cellIs" dxfId="1149" priority="2138" operator="equal">
      <formula>"X"</formula>
    </cfRule>
  </conditionalFormatting>
  <conditionalFormatting sqref="P43:Q43 P71">
    <cfRule type="expression" dxfId="1148" priority="2065">
      <formula>ROW()=CELL("row")</formula>
    </cfRule>
  </conditionalFormatting>
  <conditionalFormatting sqref="P43:Q43">
    <cfRule type="cellIs" dxfId="1147" priority="2067" operator="equal">
      <formula>"ANNUAL"</formula>
    </cfRule>
    <cfRule type="cellIs" dxfId="1146" priority="2066" operator="equal">
      <formula>"X"</formula>
    </cfRule>
  </conditionalFormatting>
  <conditionalFormatting sqref="P68:Q68 Q123:Q127">
    <cfRule type="cellIs" dxfId="1145" priority="1954" operator="equal">
      <formula>"ANNUAL"</formula>
    </cfRule>
  </conditionalFormatting>
  <conditionalFormatting sqref="P83:Q83">
    <cfRule type="cellIs" dxfId="1144" priority="1104" operator="equal">
      <formula>"X"</formula>
    </cfRule>
    <cfRule type="cellIs" dxfId="1143" priority="1103" operator="equal">
      <formula>"ANNUAL"</formula>
    </cfRule>
    <cfRule type="expression" dxfId="1142" priority="1102">
      <formula>ROW()=CELL("row")</formula>
    </cfRule>
  </conditionalFormatting>
  <conditionalFormatting sqref="P88:Q88 P100 P138:Q138 P171:Q171 P418:Q418 P424:P425">
    <cfRule type="expression" dxfId="1141" priority="2325">
      <formula>ROW()=CELL("row")</formula>
    </cfRule>
  </conditionalFormatting>
  <conditionalFormatting sqref="P89:Q90 Q115:R115 Q112:R112 V89:XFD91">
    <cfRule type="expression" dxfId="1140" priority="1987">
      <formula>ROW()=CELL("row")</formula>
    </cfRule>
  </conditionalFormatting>
  <conditionalFormatting sqref="P96:Q96 P57:P62">
    <cfRule type="cellIs" dxfId="1139" priority="2224" operator="equal">
      <formula>"X"</formula>
    </cfRule>
  </conditionalFormatting>
  <conditionalFormatting sqref="P96:Q96">
    <cfRule type="cellIs" dxfId="1138" priority="2223" operator="equal">
      <formula>"ANNUAL"</formula>
    </cfRule>
  </conditionalFormatting>
  <conditionalFormatting sqref="P110:Q110 P210:P212 P263:Q263 P177 P218">
    <cfRule type="expression" dxfId="1137" priority="2187">
      <formula>ROW()=CELL("row")</formula>
    </cfRule>
  </conditionalFormatting>
  <conditionalFormatting sqref="P117:Q117 A36:J36 L37:W37 N77 P116:W116 L120 P151:W151 P195:W195 M230 P266:W266 P319:W319 P322:W322 P326:W326 P389:W389 P413:W413 O445:W445 P448:W448 L463 P474:W474 P477:W477 P482:W482 P510:W510 L519 M554 M557 L564 A37:C37 E37:J37 P564:W564 L622:M622 P120:W120 P519:W519 P463:W463 P230:W230 P554:W554 P557:W557 O622:W622 P77:XFD77 M620:W620">
    <cfRule type="expression" dxfId="1136" priority="1883">
      <formula>ROW()=CELL("row")</formula>
    </cfRule>
  </conditionalFormatting>
  <conditionalFormatting sqref="P132:Q133">
    <cfRule type="cellIs" dxfId="1135" priority="2007" operator="equal">
      <formula>"X"</formula>
    </cfRule>
    <cfRule type="cellIs" dxfId="1134" priority="2008" operator="equal">
      <formula>"ANNUAL"</formula>
    </cfRule>
  </conditionalFormatting>
  <conditionalFormatting sqref="P135:Q135 P132">
    <cfRule type="expression" dxfId="1133" priority="2174">
      <formula>ROW()=CELL("row")</formula>
    </cfRule>
  </conditionalFormatting>
  <conditionalFormatting sqref="P167:Q168 P161:P163 O173:P173 P185:R185">
    <cfRule type="expression" dxfId="1132" priority="2258">
      <formula>ROW()=CELL("row")</formula>
    </cfRule>
  </conditionalFormatting>
  <conditionalFormatting sqref="P175:Q175">
    <cfRule type="expression" dxfId="1131" priority="1105">
      <formula>ROW()=CELL("row")</formula>
    </cfRule>
    <cfRule type="cellIs" dxfId="1130" priority="1107" operator="equal">
      <formula>"X"</formula>
    </cfRule>
    <cfRule type="cellIs" dxfId="1129" priority="1106" operator="equal">
      <formula>"ANNUAL"</formula>
    </cfRule>
  </conditionalFormatting>
  <conditionalFormatting sqref="P201:Q201">
    <cfRule type="expression" dxfId="1128" priority="2518">
      <formula>ROW()=CELL("row")</formula>
    </cfRule>
  </conditionalFormatting>
  <conditionalFormatting sqref="P217:Q217">
    <cfRule type="expression" dxfId="1127" priority="1934">
      <formula>ROW()=CELL("row")</formula>
    </cfRule>
  </conditionalFormatting>
  <conditionalFormatting sqref="P232:Q232">
    <cfRule type="cellIs" dxfId="1126" priority="2164" operator="equal">
      <formula>"X"</formula>
    </cfRule>
  </conditionalFormatting>
  <conditionalFormatting sqref="P251:Q251">
    <cfRule type="expression" dxfId="1125" priority="2451">
      <formula>ROW()=CELL("row")</formula>
    </cfRule>
    <cfRule type="cellIs" dxfId="1124" priority="2452" operator="equal">
      <formula>"X"</formula>
    </cfRule>
    <cfRule type="cellIs" dxfId="1123" priority="2453" operator="equal">
      <formula>"ANNUAL"</formula>
    </cfRule>
  </conditionalFormatting>
  <conditionalFormatting sqref="P252:Q252 Q267:R267 Q301:Q304 Q405:Q411 P421:Q421 Q312 Q358:Q360 V267:XFD267 Q292:Q294 Q350:Q352 Q362:Q366 Q373 Q396:Q397 Q402:Q403 Q424:Q425 R409:W409">
    <cfRule type="expression" dxfId="1122" priority="1889">
      <formula>ROW()=CELL("row")</formula>
    </cfRule>
  </conditionalFormatting>
  <conditionalFormatting sqref="P253:Q253 P255:Q255 Q258:Q259 Q261 T247 Q250 V247:XFD247">
    <cfRule type="expression" dxfId="1121" priority="1967">
      <formula>ROW()=CELL("row")</formula>
    </cfRule>
  </conditionalFormatting>
  <conditionalFormatting sqref="P270:Q270 P277 P282 P568">
    <cfRule type="expression" dxfId="1120" priority="2305">
      <formula>ROW()=CELL("row")</formula>
    </cfRule>
  </conditionalFormatting>
  <conditionalFormatting sqref="P285:Q285">
    <cfRule type="cellIs" dxfId="1119" priority="1084" operator="equal">
      <formula>"X"</formula>
    </cfRule>
    <cfRule type="cellIs" dxfId="1118" priority="1083" operator="equal">
      <formula>"ANNUAL"</formula>
    </cfRule>
  </conditionalFormatting>
  <conditionalFormatting sqref="P293:Q294">
    <cfRule type="cellIs" dxfId="1117" priority="1896" operator="equal">
      <formula>"ANNUAL"</formula>
    </cfRule>
  </conditionalFormatting>
  <conditionalFormatting sqref="P338:Q338 L373 L392:L395 P392:W395 L382">
    <cfRule type="cellIs" dxfId="1116" priority="3075" operator="equal">
      <formula>"ANNUAL"</formula>
    </cfRule>
  </conditionalFormatting>
  <conditionalFormatting sqref="P338:Q338 L373:L374 L392:L395 P392:W395">
    <cfRule type="cellIs" dxfId="1115" priority="3076" operator="equal">
      <formula>"X"</formula>
    </cfRule>
  </conditionalFormatting>
  <conditionalFormatting sqref="P348:Q348 P380:P382 P433:P434 M436:P436 P446:P447">
    <cfRule type="expression" dxfId="1114" priority="2219">
      <formula>ROW()=CELL("row")</formula>
    </cfRule>
  </conditionalFormatting>
  <conditionalFormatting sqref="P370:Q370">
    <cfRule type="cellIs" dxfId="1113" priority="2237" operator="equal">
      <formula>"ANNUAL"</formula>
    </cfRule>
    <cfRule type="cellIs" dxfId="1112" priority="2236" operator="equal">
      <formula>"X"</formula>
    </cfRule>
  </conditionalFormatting>
  <conditionalFormatting sqref="P378:Q378 Q380:R381 Q382 Q397:R397 Q403:S403 Q406:R406 Q408:R408 R409:W409 Q409:Q411">
    <cfRule type="cellIs" dxfId="1111" priority="2053" operator="equal">
      <formula>"ANNUAL"</formula>
    </cfRule>
  </conditionalFormatting>
  <conditionalFormatting sqref="P423:Q423 P387">
    <cfRule type="cellIs" dxfId="1110" priority="2294" operator="equal">
      <formula>"X"</formula>
    </cfRule>
  </conditionalFormatting>
  <conditionalFormatting sqref="P423:Q423">
    <cfRule type="cellIs" dxfId="1109" priority="2295" operator="equal">
      <formula>"ANNUAL"</formula>
    </cfRule>
    <cfRule type="expression" dxfId="1108" priority="2293">
      <formula>ROW()=CELL("row")</formula>
    </cfRule>
  </conditionalFormatting>
  <conditionalFormatting sqref="P452:Q452 P454:Q454 Q362:Q363 Q365:S365 Q366">
    <cfRule type="cellIs" dxfId="1107" priority="2046" operator="equal">
      <formula>"X"</formula>
    </cfRule>
  </conditionalFormatting>
  <conditionalFormatting sqref="P456:Q457">
    <cfRule type="expression" dxfId="1106" priority="1937">
      <formula>ROW()=CELL("row")</formula>
    </cfRule>
  </conditionalFormatting>
  <conditionalFormatting sqref="P483:Q483 O486">
    <cfRule type="expression" dxfId="1105" priority="2337">
      <formula>ROW()=CELL("row")</formula>
    </cfRule>
  </conditionalFormatting>
  <conditionalFormatting sqref="P498:Q499">
    <cfRule type="expression" dxfId="1104" priority="2419">
      <formula>ROW()=CELL("row")</formula>
    </cfRule>
  </conditionalFormatting>
  <conditionalFormatting sqref="P501:Q502 P508:Q508 Q565 Q566:S566 Q567 P525:Q525">
    <cfRule type="cellIs" dxfId="1103" priority="2043" operator="equal">
      <formula>"ANNUAL"</formula>
    </cfRule>
  </conditionalFormatting>
  <conditionalFormatting sqref="P502:Q502 P508:Q508 Q565:Q567 P525:Q525">
    <cfRule type="cellIs" dxfId="1102" priority="2044" operator="equal">
      <formula>"X"</formula>
    </cfRule>
  </conditionalFormatting>
  <conditionalFormatting sqref="P505:Q505 Q516 Q517:R517 P532:Q532 Q534:Q535">
    <cfRule type="cellIs" dxfId="1101" priority="1946" operator="equal">
      <formula>"ANNUAL"</formula>
    </cfRule>
  </conditionalFormatting>
  <conditionalFormatting sqref="P505:Q505 Q516 Q517:R517 P532:Q532">
    <cfRule type="cellIs" dxfId="1100" priority="1947" operator="equal">
      <formula>"X"</formula>
    </cfRule>
  </conditionalFormatting>
  <conditionalFormatting sqref="P521:Q522 P523:S523 P524:Q524 P534:P535">
    <cfRule type="cellIs" dxfId="1099" priority="2244" operator="equal">
      <formula>"ANNUAL"</formula>
    </cfRule>
  </conditionalFormatting>
  <conditionalFormatting sqref="P522:Q522 P523:S523 P524:Q524 P534:P535">
    <cfRule type="cellIs" dxfId="1098" priority="2245" operator="equal">
      <formula>"X"</formula>
    </cfRule>
  </conditionalFormatting>
  <conditionalFormatting sqref="P533:Q533">
    <cfRule type="expression" dxfId="1097" priority="1950">
      <formula>ROW()=CELL("row")</formula>
    </cfRule>
    <cfRule type="cellIs" dxfId="1096" priority="2143" operator="equal">
      <formula>"X"</formula>
    </cfRule>
  </conditionalFormatting>
  <conditionalFormatting sqref="P534:Q534 P536:Q536 Q538:Q540 P540 P541:Q542">
    <cfRule type="cellIs" dxfId="1095" priority="3224" operator="equal">
      <formula>"ANNUAL"</formula>
    </cfRule>
  </conditionalFormatting>
  <conditionalFormatting sqref="P553:Q553">
    <cfRule type="cellIs" dxfId="1094" priority="1949" operator="equal">
      <formula>"X"</formula>
    </cfRule>
  </conditionalFormatting>
  <conditionalFormatting sqref="P556:Q556">
    <cfRule type="cellIs" dxfId="1093" priority="2005" operator="equal">
      <formula>"X"</formula>
    </cfRule>
  </conditionalFormatting>
  <conditionalFormatting sqref="P558:Q558 P559:W559 Q568:Q569">
    <cfRule type="cellIs" dxfId="1092" priority="1994" operator="equal">
      <formula>"X"</formula>
    </cfRule>
  </conditionalFormatting>
  <conditionalFormatting sqref="P558:Q558 P559:W559">
    <cfRule type="expression" dxfId="1091" priority="1992">
      <formula>ROW()=CELL("row")</formula>
    </cfRule>
  </conditionalFormatting>
  <conditionalFormatting sqref="P558:Q558">
    <cfRule type="cellIs" dxfId="1090" priority="2004" operator="equal">
      <formula>"ANNUAL"</formula>
    </cfRule>
  </conditionalFormatting>
  <conditionalFormatting sqref="P591:Q592 A594:K594 P594:Q594">
    <cfRule type="expression" dxfId="1089" priority="2300">
      <formula>ROW()=CELL("row")</formula>
    </cfRule>
  </conditionalFormatting>
  <conditionalFormatting sqref="P668:Q668">
    <cfRule type="cellIs" dxfId="1088" priority="240" operator="equal">
      <formula>"X"</formula>
    </cfRule>
    <cfRule type="cellIs" dxfId="1087" priority="239" operator="equal">
      <formula>"ANNUAL"</formula>
    </cfRule>
  </conditionalFormatting>
  <conditionalFormatting sqref="P5:R6 T6 Q69:Q72 V5:XFD6">
    <cfRule type="expression" dxfId="1086" priority="1931">
      <formula>ROW()=CELL("row")</formula>
    </cfRule>
  </conditionalFormatting>
  <conditionalFormatting sqref="P16:R16 R70 Q76:R76 R79 R109:R111 R219:R220 V16:XFD16 V79:XFD79">
    <cfRule type="expression" dxfId="1085" priority="1697">
      <formula>ROW()=CELL("row")</formula>
    </cfRule>
  </conditionalFormatting>
  <conditionalFormatting sqref="P36:R36 Q78:Q79">
    <cfRule type="cellIs" dxfId="1084" priority="1882" operator="equal">
      <formula>"X"</formula>
    </cfRule>
  </conditionalFormatting>
  <conditionalFormatting sqref="P41:R41 V41 X41:XFD41">
    <cfRule type="expression" dxfId="1083" priority="2140">
      <formula>ROW()=CELL("row")</formula>
    </cfRule>
  </conditionalFormatting>
  <conditionalFormatting sqref="P104:R104">
    <cfRule type="cellIs" dxfId="1082" priority="3097" operator="equal">
      <formula>"X"</formula>
    </cfRule>
  </conditionalFormatting>
  <conditionalFormatting sqref="P105:R105">
    <cfRule type="cellIs" dxfId="1081" priority="1076" operator="equal">
      <formula>"X"</formula>
    </cfRule>
    <cfRule type="expression" dxfId="1080" priority="1075">
      <formula>ROW()=CELL("row")</formula>
    </cfRule>
  </conditionalFormatting>
  <conditionalFormatting sqref="P129:R129 P131:Q131 P108 O109:P109 P112:P114 O150:Q150 X150:XFD151 P152:P153 P165">
    <cfRule type="expression" dxfId="1079" priority="2314">
      <formula>ROW()=CELL("row")</formula>
    </cfRule>
  </conditionalFormatting>
  <conditionalFormatting sqref="P169:R169 N176:O176 Q174">
    <cfRule type="cellIs" dxfId="1078" priority="2460" operator="equal">
      <formula>"ANNUAL"</formula>
    </cfRule>
  </conditionalFormatting>
  <conditionalFormatting sqref="P169:R169 O176">
    <cfRule type="cellIs" dxfId="1077" priority="2459" operator="equal">
      <formula>"X"</formula>
    </cfRule>
  </conditionalFormatting>
  <conditionalFormatting sqref="P187:R187 Q203:R204 Q194:R194">
    <cfRule type="cellIs" dxfId="1076" priority="1747" operator="equal">
      <formula>"ANNUAL"</formula>
    </cfRule>
  </conditionalFormatting>
  <conditionalFormatting sqref="P187:R187 R200:R209 V187:XFD187 X193:XFD193">
    <cfRule type="expression" dxfId="1075" priority="1746">
      <formula>ROW()=CELL("row")</formula>
    </cfRule>
  </conditionalFormatting>
  <conditionalFormatting sqref="P187:R187 R203:R209 R216 P194:R194">
    <cfRule type="cellIs" dxfId="1074" priority="1748" operator="equal">
      <formula>"X"</formula>
    </cfRule>
  </conditionalFormatting>
  <conditionalFormatting sqref="P191:R191 Q200">
    <cfRule type="cellIs" dxfId="1073" priority="1963" operator="equal">
      <formula>"X"</formula>
    </cfRule>
    <cfRule type="cellIs" dxfId="1072" priority="1962" operator="equal">
      <formula>"ANNUAL"</formula>
    </cfRule>
  </conditionalFormatting>
  <conditionalFormatting sqref="P192:R192 P348:R348 R350 Q351:R352 R177 U321:W321">
    <cfRule type="cellIs" dxfId="1071" priority="1763" operator="equal">
      <formula>"X"</formula>
    </cfRule>
  </conditionalFormatting>
  <conditionalFormatting sqref="P192:R192 P348:R348 R350 Q351:R352 U321:W321">
    <cfRule type="cellIs" dxfId="1070" priority="1764" operator="equal">
      <formula>"ANNUAL"</formula>
    </cfRule>
  </conditionalFormatting>
  <conditionalFormatting sqref="P225:R226 P246 P260:Q260 P261 P295:P296 P351:P352 P356:R356 P365:P366 P386:P388 P396:P406 P414:P415 P390:P391 P306 P412 V226:XFD226 P283:P284 P287 P345:P347 O320:P320">
    <cfRule type="expression" dxfId="1069" priority="2134">
      <formula>ROW()=CELL("row")</formula>
    </cfRule>
  </conditionalFormatting>
  <conditionalFormatting sqref="P265:R265 Q282 Q287 Q575:Q579 Q275 Q280">
    <cfRule type="cellIs" dxfId="1068" priority="2000" operator="equal">
      <formula>"ANNUAL"</formula>
    </cfRule>
  </conditionalFormatting>
  <conditionalFormatting sqref="P300:R300 R532:R536 R547 P528:R528">
    <cfRule type="cellIs" dxfId="1067" priority="1785" operator="equal">
      <formula>"ANNUAL"</formula>
    </cfRule>
  </conditionalFormatting>
  <conditionalFormatting sqref="P300:R300 R533 P534:S534 Q535:R535 P547:R547 P528:R528">
    <cfRule type="cellIs" dxfId="1066" priority="1784" operator="equal">
      <formula>"X"</formula>
    </cfRule>
  </conditionalFormatting>
  <conditionalFormatting sqref="P300:R300 R533:R535 P547:R547">
    <cfRule type="expression" dxfId="1065" priority="1783">
      <formula>ROW()=CELL("row")</formula>
    </cfRule>
  </conditionalFormatting>
  <conditionalFormatting sqref="P311:R311 P417:P418 P50 P189 P202:P203">
    <cfRule type="expression" dxfId="1064" priority="2192">
      <formula>ROW()=CELL("row")</formula>
    </cfRule>
  </conditionalFormatting>
  <conditionalFormatting sqref="P321:R321">
    <cfRule type="cellIs" dxfId="1063" priority="2041" operator="equal">
      <formula>"ANNUAL"</formula>
    </cfRule>
    <cfRule type="cellIs" dxfId="1062" priority="2040" operator="equal">
      <formula>"X"</formula>
    </cfRule>
  </conditionalFormatting>
  <conditionalFormatting sqref="P323:R323">
    <cfRule type="cellIs" dxfId="1061" priority="1753" operator="equal">
      <formula>"ANNUAL"</formula>
    </cfRule>
  </conditionalFormatting>
  <conditionalFormatting sqref="P328:R328 R329:S329 P330:R331 Q336:R337 R338:R342 R345 Q354:R354">
    <cfRule type="cellIs" dxfId="1060" priority="1624" operator="equal">
      <formula>"X"</formula>
    </cfRule>
  </conditionalFormatting>
  <conditionalFormatting sqref="P328:R328 R329:S329 P331:R331 R336 R338:R339 R345 Q354:R354">
    <cfRule type="cellIs" dxfId="1059" priority="1623" operator="equal">
      <formula>"ANNUAL"</formula>
    </cfRule>
  </conditionalFormatting>
  <conditionalFormatting sqref="P335:R335">
    <cfRule type="cellIs" dxfId="1058" priority="1956" operator="equal">
      <formula>"X"</formula>
    </cfRule>
  </conditionalFormatting>
  <conditionalFormatting sqref="P343:R343">
    <cfRule type="cellIs" dxfId="1057" priority="1590" operator="equal">
      <formula>"X"</formula>
    </cfRule>
  </conditionalFormatting>
  <conditionalFormatting sqref="P357:R357 P364:R364">
    <cfRule type="cellIs" dxfId="1056" priority="1620" operator="equal">
      <formula>"X"</formula>
    </cfRule>
  </conditionalFormatting>
  <conditionalFormatting sqref="P367:R367 R399 Q405:R405 R376 O355:R355 R362:R363">
    <cfRule type="cellIs" dxfId="1055" priority="1656" operator="equal">
      <formula>"ANNUAL"</formula>
    </cfRule>
  </conditionalFormatting>
  <conditionalFormatting sqref="P430:R430 O437:R437 R457 R495 R532:S532 R543 R565 R575:R576 R500">
    <cfRule type="cellIs" dxfId="1054" priority="1829" operator="equal">
      <formula>"ANNUAL"</formula>
    </cfRule>
  </conditionalFormatting>
  <conditionalFormatting sqref="P431:R431 P432:Q432 P432:P436">
    <cfRule type="cellIs" dxfId="1053" priority="1989" operator="equal">
      <formula>"ANNUAL"</formula>
    </cfRule>
  </conditionalFormatting>
  <conditionalFormatting sqref="P431:R431 P432:Q432 R176 P432:P436">
    <cfRule type="cellIs" dxfId="1052" priority="1990" operator="equal">
      <formula>"X"</formula>
    </cfRule>
  </conditionalFormatting>
  <conditionalFormatting sqref="P468:R468">
    <cfRule type="expression" dxfId="1051" priority="2443">
      <formula>ROW()=CELL("row")</formula>
    </cfRule>
  </conditionalFormatting>
  <conditionalFormatting sqref="P509:R509 P386:S386 R387:R388 R404 R382:S382">
    <cfRule type="cellIs" dxfId="1050" priority="1760" operator="equal">
      <formula>"X"</formula>
    </cfRule>
  </conditionalFormatting>
  <conditionalFormatting sqref="P509:R509 R386:S386 R387:R388 R404 R382:S382 Q386:Q387">
    <cfRule type="cellIs" dxfId="1049" priority="1761" operator="equal">
      <formula>"ANNUAL"</formula>
    </cfRule>
  </conditionalFormatting>
  <conditionalFormatting sqref="P514:R515">
    <cfRule type="cellIs" dxfId="1048" priority="2158" operator="equal">
      <formula>"ANNUAL"</formula>
    </cfRule>
  </conditionalFormatting>
  <conditionalFormatting sqref="P537:R537 R461 R437:R439">
    <cfRule type="cellIs" dxfId="1047" priority="1793" operator="equal">
      <formula>"ANNUAL"</formula>
    </cfRule>
  </conditionalFormatting>
  <conditionalFormatting sqref="P537:R538 O438:S438">
    <cfRule type="cellIs" dxfId="1046" priority="1794" operator="equal">
      <formula>"X"</formula>
    </cfRule>
  </conditionalFormatting>
  <conditionalFormatting sqref="P551:R551 Q553 Q569:Q570 Q469 O520:Q520 Q555:Q556">
    <cfRule type="expression" dxfId="1045" priority="1903">
      <formula>ROW()=CELL("row")</formula>
    </cfRule>
  </conditionalFormatting>
  <conditionalFormatting sqref="P571:R571 Q543:Q544">
    <cfRule type="cellIs" dxfId="1044" priority="1899" operator="equal">
      <formula>"ANNUAL"</formula>
    </cfRule>
  </conditionalFormatting>
  <conditionalFormatting sqref="P590:R590">
    <cfRule type="cellIs" dxfId="1043" priority="1527" operator="equal">
      <formula>"X"</formula>
    </cfRule>
  </conditionalFormatting>
  <conditionalFormatting sqref="P670:R670">
    <cfRule type="cellIs" dxfId="1042" priority="113" operator="equal">
      <formula>"X"</formula>
    </cfRule>
  </conditionalFormatting>
  <conditionalFormatting sqref="P51:S51 S201 S212 P349:S349 S323:S324">
    <cfRule type="cellIs" dxfId="1041" priority="1469" operator="equal">
      <formula>"X"</formula>
    </cfRule>
  </conditionalFormatting>
  <conditionalFormatting sqref="P321:S321 S324:S325 S333 S335:S337 S363:S364 S369 U321:XFD321">
    <cfRule type="expression" dxfId="1040" priority="1550">
      <formula>ROW()=CELL("row")</formula>
    </cfRule>
  </conditionalFormatting>
  <conditionalFormatting sqref="P340:S340">
    <cfRule type="cellIs" dxfId="1039" priority="2605" operator="equal">
      <formula>"X"</formula>
    </cfRule>
    <cfRule type="cellIs" dxfId="1038" priority="2606" operator="equal">
      <formula>"ANNUAL"</formula>
    </cfRule>
  </conditionalFormatting>
  <conditionalFormatting sqref="P491:S491 R552:S553 R555:S555 R556 R567:R570 R577:R578 R492">
    <cfRule type="cellIs" dxfId="1037" priority="1612" operator="equal">
      <formula>"X"</formula>
    </cfRule>
  </conditionalFormatting>
  <conditionalFormatting sqref="P590:S590">
    <cfRule type="cellIs" dxfId="1036" priority="1524" operator="equal">
      <formula>"ANNUAL"</formula>
    </cfRule>
  </conditionalFormatting>
  <conditionalFormatting sqref="P611:S611">
    <cfRule type="expression" dxfId="1035" priority="1398">
      <formula>ROW()=CELL("row")</formula>
    </cfRule>
    <cfRule type="cellIs" dxfId="1034" priority="1397" operator="equal">
      <formula>"X"</formula>
    </cfRule>
  </conditionalFormatting>
  <conditionalFormatting sqref="P164:T164 V163:XFD164 O166:Q166 A166:K168 V183:XFD186 Q186:R186 Q197:S197 V197:XFD197">
    <cfRule type="expression" dxfId="1033" priority="2073">
      <formula>ROW()=CELL("row")</formula>
    </cfRule>
  </conditionalFormatting>
  <conditionalFormatting sqref="P626:V628">
    <cfRule type="cellIs" dxfId="1032" priority="880" operator="equal">
      <formula>"ANNUAL"</formula>
    </cfRule>
    <cfRule type="cellIs" dxfId="1031" priority="879" operator="equal">
      <formula>"X"</formula>
    </cfRule>
  </conditionalFormatting>
  <conditionalFormatting sqref="P193:W193">
    <cfRule type="cellIs" dxfId="1030" priority="3206" operator="equal">
      <formula>"X"</formula>
    </cfRule>
  </conditionalFormatting>
  <conditionalFormatting sqref="P228:W228">
    <cfRule type="cellIs" dxfId="1029" priority="3066" operator="equal">
      <formula>"X"</formula>
    </cfRule>
  </conditionalFormatting>
  <conditionalFormatting sqref="P289:W289 M415 L473 M358 M35">
    <cfRule type="cellIs" dxfId="1028" priority="2805" operator="equal">
      <formula>"ANNUAL"</formula>
    </cfRule>
  </conditionalFormatting>
  <conditionalFormatting sqref="P289:W289">
    <cfRule type="cellIs" dxfId="1027" priority="2806" operator="equal">
      <formula>"X"</formula>
    </cfRule>
  </conditionalFormatting>
  <conditionalFormatting sqref="P478:W478">
    <cfRule type="cellIs" dxfId="1026" priority="1300" operator="equal">
      <formula>"X"</formula>
    </cfRule>
    <cfRule type="cellIs" dxfId="1025" priority="1299" operator="equal">
      <formula>"ANNUAL"</formula>
    </cfRule>
    <cfRule type="expression" dxfId="1024" priority="1298">
      <formula>ROW()=CELL("row")</formula>
    </cfRule>
  </conditionalFormatting>
  <conditionalFormatting sqref="P559:W559 P555:P556">
    <cfRule type="cellIs" dxfId="1023" priority="2185" operator="equal">
      <formula>"ANNUAL"</formula>
    </cfRule>
  </conditionalFormatting>
  <conditionalFormatting sqref="P624:W624">
    <cfRule type="cellIs" dxfId="1022" priority="891" operator="equal">
      <formula>"ANNUAL"</formula>
    </cfRule>
    <cfRule type="expression" dxfId="1021" priority="890">
      <formula>ROW()=CELL("row")</formula>
    </cfRule>
  </conditionalFormatting>
  <conditionalFormatting sqref="P629:W636 O637:W637 O639:W639 O645:O646 O657:W657 O649:W649 O663 O665 O668 M654:W655">
    <cfRule type="cellIs" dxfId="1020" priority="2882" operator="equal">
      <formula>"ANNUAL"</formula>
    </cfRule>
  </conditionalFormatting>
  <conditionalFormatting sqref="P188:XFD188">
    <cfRule type="expression" dxfId="1019" priority="1849">
      <formula>ROW()=CELL("row")</formula>
    </cfRule>
  </conditionalFormatting>
  <conditionalFormatting sqref="Q10:Q11 P7:Q7">
    <cfRule type="cellIs" dxfId="1018" priority="1930" operator="equal">
      <formula>"X"</formula>
    </cfRule>
  </conditionalFormatting>
  <conditionalFormatting sqref="Q10:Q11 Q7">
    <cfRule type="cellIs" dxfId="1017" priority="1929" operator="equal">
      <formula>"ANNUAL"</formula>
    </cfRule>
  </conditionalFormatting>
  <conditionalFormatting sqref="Q10:Q11">
    <cfRule type="expression" dxfId="1016" priority="1928">
      <formula>ROW()=CELL("row")</formula>
    </cfRule>
  </conditionalFormatting>
  <conditionalFormatting sqref="Q12">
    <cfRule type="cellIs" dxfId="1015" priority="1592" operator="equal">
      <formula>"X"</formula>
    </cfRule>
    <cfRule type="cellIs" dxfId="1014" priority="1591" operator="equal">
      <formula>"ANNUAL"</formula>
    </cfRule>
    <cfRule type="expression" dxfId="1013" priority="1593">
      <formula>ROW()=CELL("row")</formula>
    </cfRule>
    <cfRule type="cellIs" dxfId="1012" priority="1594" operator="equal">
      <formula>"X"</formula>
    </cfRule>
  </conditionalFormatting>
  <conditionalFormatting sqref="Q13 Q17 Q19 Q54 Q66:T66 Q84:S84 V84:XFD84">
    <cfRule type="expression" dxfId="1011" priority="2071">
      <formula>ROW()=CELL("row")</formula>
    </cfRule>
  </conditionalFormatting>
  <conditionalFormatting sqref="Q13 Q19 Q54 Q66 P84:S84">
    <cfRule type="cellIs" dxfId="1010" priority="2072" operator="equal">
      <formula>"ANNUAL"</formula>
    </cfRule>
  </conditionalFormatting>
  <conditionalFormatting sqref="Q20">
    <cfRule type="cellIs" dxfId="1009" priority="2020" operator="equal">
      <formula>"ANNUAL"</formula>
    </cfRule>
  </conditionalFormatting>
  <conditionalFormatting sqref="Q22">
    <cfRule type="expression" dxfId="1008" priority="2036">
      <formula>ROW()=CELL("row")</formula>
    </cfRule>
  </conditionalFormatting>
  <conditionalFormatting sqref="Q24:Q26">
    <cfRule type="expression" dxfId="1007" priority="1926">
      <formula>ROW()=CELL("row")</formula>
    </cfRule>
  </conditionalFormatting>
  <conditionalFormatting sqref="Q26">
    <cfRule type="expression" dxfId="1006" priority="2278">
      <formula>ROW()=CELL("row")</formula>
    </cfRule>
  </conditionalFormatting>
  <conditionalFormatting sqref="Q26:Q29">
    <cfRule type="cellIs" dxfId="1005" priority="1925" operator="equal">
      <formula>"ANNUAL"</formula>
    </cfRule>
  </conditionalFormatting>
  <conditionalFormatting sqref="Q27 Q31">
    <cfRule type="expression" dxfId="1004" priority="2057">
      <formula>ROW()=CELL("row")</formula>
    </cfRule>
    <cfRule type="cellIs" dxfId="1003" priority="2058" operator="equal">
      <formula>"ANNUAL"</formula>
    </cfRule>
  </conditionalFormatting>
  <conditionalFormatting sqref="Q31:Q34 Q52:Q53">
    <cfRule type="cellIs" dxfId="1002" priority="1984" operator="equal">
      <formula>"ANNUAL"</formula>
    </cfRule>
  </conditionalFormatting>
  <conditionalFormatting sqref="Q31:Q34 Q52:Q55 Q27:Q29 P38:R38">
    <cfRule type="cellIs" dxfId="1001" priority="1985" operator="equal">
      <formula>"X"</formula>
    </cfRule>
  </conditionalFormatting>
  <conditionalFormatting sqref="Q32:Q33 Q53:R53 V53:XFD53">
    <cfRule type="expression" dxfId="1000" priority="1983">
      <formula>ROW()=CELL("row")</formula>
    </cfRule>
  </conditionalFormatting>
  <conditionalFormatting sqref="Q34">
    <cfRule type="expression" dxfId="999" priority="2279">
      <formula>ROW()=CELL("row")</formula>
    </cfRule>
  </conditionalFormatting>
  <conditionalFormatting sqref="Q42 Q94:R94 Q170:R170 Q231:Q233">
    <cfRule type="expression" dxfId="998" priority="1895">
      <formula>ROW()=CELL("row")</formula>
    </cfRule>
  </conditionalFormatting>
  <conditionalFormatting sqref="Q44:Q46 Q48:Q51 Q55:Q59 Q63:R63 Q179:Q180 Q260 Q271 Q273:Q280 Q287:Q288 Q368:Q369 P371:Q371 Q9 Q30 Q282:Q284">
    <cfRule type="cellIs" dxfId="997" priority="1906" operator="equal">
      <formula>"ANNUAL"</formula>
    </cfRule>
  </conditionalFormatting>
  <conditionalFormatting sqref="Q44:Q46 Q55:Q56 Q63:R63 Q179 Q260 Q271 Q279 Q288 Q368:Q369 Q371 Q48">
    <cfRule type="expression" dxfId="996" priority="1904">
      <formula>ROW()=CELL("row")</formula>
    </cfRule>
  </conditionalFormatting>
  <conditionalFormatting sqref="Q45:Q46 Q48:Q51 Q56:Q59 Q63:R63 Q177:Q179 Q258:Q261 P271:Q271 P278:Q280 Q287:Q288 Q368:Q369 P371:Q371 Q9 Q39 Q30 Q340:Q341 Q243:Q247">
    <cfRule type="cellIs" dxfId="995" priority="1905" operator="equal">
      <formula>"X"</formula>
    </cfRule>
  </conditionalFormatting>
  <conditionalFormatting sqref="Q51 R73 V22:W23 S22">
    <cfRule type="cellIs" dxfId="994" priority="2597" operator="equal">
      <formula>"X"</formula>
    </cfRule>
  </conditionalFormatting>
  <conditionalFormatting sqref="Q57 U57:XFD57">
    <cfRule type="expression" dxfId="993" priority="2186">
      <formula>ROW()=CELL("row")</formula>
    </cfRule>
  </conditionalFormatting>
  <conditionalFormatting sqref="Q58:Q60 Q106:Q108 Q132:Q134 Q176:R176 Q177 Q562 P73:R73 V160:XFD160 T73 V73:XFD73 P159:R160">
    <cfRule type="expression" dxfId="992" priority="1856">
      <formula>ROW()=CELL("row")</formula>
    </cfRule>
  </conditionalFormatting>
  <conditionalFormatting sqref="Q60:Q61 Q73:R73 Q106:Q109 Q134:R134 Q160:R160 Q176:R176 Q562">
    <cfRule type="cellIs" dxfId="991" priority="1857" operator="equal">
      <formula>"ANNUAL"</formula>
    </cfRule>
  </conditionalFormatting>
  <conditionalFormatting sqref="Q64 P82:S82 Q109 Q152:R152 Q161:Q163 O81:R81 Q123 R63 V63:W63 P117 V72:W75 U71:W71 V67:W67 V65:W65 U64:W64">
    <cfRule type="cellIs" dxfId="990" priority="2062" operator="equal">
      <formula>"ANNUAL"</formula>
    </cfRule>
  </conditionalFormatting>
  <conditionalFormatting sqref="Q78:Q80 P38:R38">
    <cfRule type="cellIs" dxfId="989" priority="1881" operator="equal">
      <formula>"ANNUAL"</formula>
    </cfRule>
  </conditionalFormatting>
  <conditionalFormatting sqref="Q82 Q163">
    <cfRule type="cellIs" dxfId="988" priority="2059" operator="equal">
      <formula>"ANNUAL"</formula>
    </cfRule>
  </conditionalFormatting>
  <conditionalFormatting sqref="Q82">
    <cfRule type="cellIs" dxfId="987" priority="1770" operator="equal">
      <formula>"X"</formula>
    </cfRule>
    <cfRule type="expression" dxfId="986" priority="1771">
      <formula>ROW()=CELL("row")</formula>
    </cfRule>
  </conditionalFormatting>
  <conditionalFormatting sqref="Q84:Q87 P81:Q82">
    <cfRule type="cellIs" dxfId="985" priority="2024" operator="equal">
      <formula>"X"</formula>
    </cfRule>
  </conditionalFormatting>
  <conditionalFormatting sqref="Q85:Q87">
    <cfRule type="expression" dxfId="984" priority="2022">
      <formula>ROW()=CELL("row")</formula>
    </cfRule>
    <cfRule type="cellIs" dxfId="983" priority="2023" operator="equal">
      <formula>"ANNUAL"</formula>
    </cfRule>
  </conditionalFormatting>
  <conditionalFormatting sqref="Q89:Q91 Q111:Q112 Q115:R115">
    <cfRule type="cellIs" dxfId="982" priority="1988" operator="equal">
      <formula>"ANNUAL"</formula>
    </cfRule>
  </conditionalFormatting>
  <conditionalFormatting sqref="Q89:Q91 Q115">
    <cfRule type="cellIs" dxfId="981" priority="1986" operator="equal">
      <formula>"X"</formula>
    </cfRule>
  </conditionalFormatting>
  <conditionalFormatting sqref="Q92:Q93 P140 Q153:Q154 Q156 Q165 Q249:R249 Q96:Q99 Q114 P137:Q137 Q123:Q126 Q242 V249:XFD249 S153:S154 V140:XFD140 V153:XFD154 R140:S140">
    <cfRule type="expression" dxfId="980" priority="1982">
      <formula>ROW()=CELL("row")</formula>
    </cfRule>
  </conditionalFormatting>
  <conditionalFormatting sqref="Q92:Q93 Q165 Q248:Q249 P152:Q153 P156:Q158">
    <cfRule type="cellIs" dxfId="979" priority="1981" operator="equal">
      <formula>"ANNUAL"</formula>
    </cfRule>
  </conditionalFormatting>
  <conditionalFormatting sqref="Q93:Q95 P42:Q42 Q170 Q231">
    <cfRule type="cellIs" dxfId="978" priority="1894" operator="equal">
      <formula>"X"</formula>
    </cfRule>
  </conditionalFormatting>
  <conditionalFormatting sqref="Q94:Q95 Q170 Q231">
    <cfRule type="cellIs" dxfId="977" priority="1893" operator="equal">
      <formula>"ANNUAL"</formula>
    </cfRule>
  </conditionalFormatting>
  <conditionalFormatting sqref="Q100:Q101 Q22:Q23">
    <cfRule type="expression" dxfId="976" priority="1863">
      <formula>ROW()=CELL("row")</formula>
    </cfRule>
  </conditionalFormatting>
  <conditionalFormatting sqref="Q102:Q103 Q111:Q113 Q180:Q182 P40:Q40 Q294 Q98:Q100">
    <cfRule type="cellIs" dxfId="975" priority="1974" operator="equal">
      <formula>"X"</formula>
    </cfRule>
  </conditionalFormatting>
  <conditionalFormatting sqref="Q102:Q103 Q113:Q114 Q182:S182 V182:W182 P40:Q40 Q97:Q100">
    <cfRule type="cellIs" dxfId="974" priority="1975" operator="equal">
      <formula>"ANNUAL"</formula>
    </cfRule>
  </conditionalFormatting>
  <conditionalFormatting sqref="Q103 Q113:Q114 Q182:S182 Q414:Q417 V182:XFD182">
    <cfRule type="expression" dxfId="973" priority="1973">
      <formula>ROW()=CELL("row")</formula>
    </cfRule>
  </conditionalFormatting>
  <conditionalFormatting sqref="Q106">
    <cfRule type="cellIs" dxfId="972" priority="2009" operator="equal">
      <formula>"X"</formula>
    </cfRule>
  </conditionalFormatting>
  <conditionalFormatting sqref="Q121:Q122 Q136:Q137 Q139 Q144:S144 Q146 P172:R172 O214:R214 Q227:R227 Q229 U227:XFD227 V144:XFD144 V229:XFD229 V231:XFD231 X230:XFD230 P215:R215">
    <cfRule type="expression" dxfId="971" priority="1875">
      <formula>ROW()=CELL("row")</formula>
    </cfRule>
  </conditionalFormatting>
  <conditionalFormatting sqref="Q124:Q127 A68:K68 P68:Q68">
    <cfRule type="expression" dxfId="970" priority="1953">
      <formula>ROW()=CELL("row")</formula>
    </cfRule>
  </conditionalFormatting>
  <conditionalFormatting sqref="Q139:Q144 Q136:R136 Q121:Q123 Q146:Q149 Q215 Q227">
    <cfRule type="cellIs" dxfId="969" priority="1874" operator="equal">
      <formula>"X"</formula>
    </cfRule>
  </conditionalFormatting>
  <conditionalFormatting sqref="Q139:Q144 Q136:R136 Q146:Q147 P172:Q172 Q215 Q227">
    <cfRule type="cellIs" dxfId="968" priority="1873" operator="equal">
      <formula>"ANNUAL"</formula>
    </cfRule>
  </conditionalFormatting>
  <conditionalFormatting sqref="Q140">
    <cfRule type="expression" dxfId="967" priority="43">
      <formula>ROW()=CELL("row")</formula>
    </cfRule>
  </conditionalFormatting>
  <conditionalFormatting sqref="Q141">
    <cfRule type="expression" dxfId="966" priority="42">
      <formula>ROW()=CELL("row")</formula>
    </cfRule>
  </conditionalFormatting>
  <conditionalFormatting sqref="Q143">
    <cfRule type="expression" dxfId="965" priority="44">
      <formula>ROW()=CELL("row")</formula>
    </cfRule>
  </conditionalFormatting>
  <conditionalFormatting sqref="Q145">
    <cfRule type="cellIs" dxfId="964" priority="2747" operator="equal">
      <formula>"X"</formula>
    </cfRule>
  </conditionalFormatting>
  <conditionalFormatting sqref="Q147:Q149 Q137">
    <cfRule type="cellIs" dxfId="963" priority="1958" operator="equal">
      <formula>"ANNUAL"</formula>
    </cfRule>
  </conditionalFormatting>
  <conditionalFormatting sqref="Q149">
    <cfRule type="expression" dxfId="962" priority="1957">
      <formula>ROW()=CELL("row")</formula>
    </cfRule>
  </conditionalFormatting>
  <conditionalFormatting sqref="Q150 P543 P159:R159">
    <cfRule type="cellIs" dxfId="961" priority="2543" operator="equal">
      <formula>"ANNUAL"</formula>
    </cfRule>
  </conditionalFormatting>
  <conditionalFormatting sqref="Q150 Q161 P159:R159 T148 L543:M543">
    <cfRule type="cellIs" dxfId="960" priority="2544" operator="equal">
      <formula>"X"</formula>
    </cfRule>
  </conditionalFormatting>
  <conditionalFormatting sqref="Q152 Q162:Q164">
    <cfRule type="cellIs" dxfId="959" priority="2060" operator="equal">
      <formula>"X"</formula>
    </cfRule>
  </conditionalFormatting>
  <conditionalFormatting sqref="Q157:Q158">
    <cfRule type="cellIs" dxfId="958" priority="2013" operator="equal">
      <formula>"X"</formula>
    </cfRule>
  </conditionalFormatting>
  <conditionalFormatting sqref="Q171 P168:Q168">
    <cfRule type="cellIs" dxfId="957" priority="3202" operator="equal">
      <formula>"X"</formula>
    </cfRule>
  </conditionalFormatting>
  <conditionalFormatting sqref="Q173">
    <cfRule type="cellIs" dxfId="956" priority="2011" operator="equal">
      <formula>"ANNUAL"</formula>
    </cfRule>
  </conditionalFormatting>
  <conditionalFormatting sqref="Q173:Q174">
    <cfRule type="cellIs" dxfId="955" priority="2010" operator="equal">
      <formula>"X"</formula>
    </cfRule>
  </conditionalFormatting>
  <conditionalFormatting sqref="Q177:Q178">
    <cfRule type="cellIs" dxfId="954" priority="1959" operator="equal">
      <formula>"ANNUAL"</formula>
    </cfRule>
  </conditionalFormatting>
  <conditionalFormatting sqref="Q180:Q181 Q194">
    <cfRule type="expression" dxfId="953" priority="2030">
      <formula>ROW()=CELL("row")</formula>
    </cfRule>
  </conditionalFormatting>
  <conditionalFormatting sqref="Q185">
    <cfRule type="cellIs" dxfId="952" priority="2029" operator="equal">
      <formula>"ANNUAL"</formula>
    </cfRule>
  </conditionalFormatting>
  <conditionalFormatting sqref="Q185:Q186">
    <cfRule type="cellIs" dxfId="951" priority="2028" operator="equal">
      <formula>"X"</formula>
    </cfRule>
  </conditionalFormatting>
  <conditionalFormatting sqref="Q189">
    <cfRule type="cellIs" dxfId="950" priority="2055" operator="equal">
      <formula>"X"</formula>
    </cfRule>
  </conditionalFormatting>
  <conditionalFormatting sqref="Q189:Q190">
    <cfRule type="expression" dxfId="949" priority="2054">
      <formula>ROW()=CELL("row")</formula>
    </cfRule>
  </conditionalFormatting>
  <conditionalFormatting sqref="Q198 Q453:R453 P458:Q458">
    <cfRule type="cellIs" dxfId="948" priority="2016" operator="equal">
      <formula>"ANNUAL"</formula>
    </cfRule>
  </conditionalFormatting>
  <conditionalFormatting sqref="Q202:Q212 Q314 P196:Q196 Q50 Q316:Q317 Q320">
    <cfRule type="expression" dxfId="947" priority="1996">
      <formula>ROW()=CELL("row")</formula>
    </cfRule>
  </conditionalFormatting>
  <conditionalFormatting sqref="Q203:Q213 Q218:R218 Q222:Q224">
    <cfRule type="cellIs" dxfId="946" priority="1966" operator="equal">
      <formula>"X"</formula>
    </cfRule>
  </conditionalFormatting>
  <conditionalFormatting sqref="Q207:Q208">
    <cfRule type="cellIs" dxfId="945" priority="1995" operator="equal">
      <formula>"ANNUAL"</formula>
    </cfRule>
  </conditionalFormatting>
  <conditionalFormatting sqref="Q210:Q213 Q218:R218 Q222:Q224">
    <cfRule type="cellIs" dxfId="944" priority="1965" operator="equal">
      <formula>"ANNUAL"</formula>
    </cfRule>
  </conditionalFormatting>
  <conditionalFormatting sqref="Q216 Q262 Q277 Q296 Q203:Q206 Q208:Q209">
    <cfRule type="cellIs" dxfId="943" priority="2064" operator="equal">
      <formula>"ANNUAL"</formula>
    </cfRule>
  </conditionalFormatting>
  <conditionalFormatting sqref="Q216 Q262 V273:XFD277 Q277 Q295:Q296">
    <cfRule type="expression" dxfId="942" priority="2063">
      <formula>ROW()=CELL("row")</formula>
    </cfRule>
  </conditionalFormatting>
  <conditionalFormatting sqref="Q216:Q218 Q108:Q109 S78">
    <cfRule type="cellIs" dxfId="941" priority="1936" operator="equal">
      <formula>"X"</formula>
    </cfRule>
  </conditionalFormatting>
  <conditionalFormatting sqref="Q219:Q220 Q232:Q237">
    <cfRule type="cellIs" dxfId="940" priority="1911" operator="equal">
      <formula>"ANNUAL"</formula>
    </cfRule>
  </conditionalFormatting>
  <conditionalFormatting sqref="Q220">
    <cfRule type="cellIs" dxfId="939" priority="3193" operator="equal">
      <formula>"X"</formula>
    </cfRule>
  </conditionalFormatting>
  <conditionalFormatting sqref="Q226">
    <cfRule type="cellIs" dxfId="938" priority="2440" operator="equal">
      <formula>"ANNUAL"</formula>
    </cfRule>
  </conditionalFormatting>
  <conditionalFormatting sqref="Q233:Q237 Q196:Q198">
    <cfRule type="cellIs" dxfId="937" priority="1909" operator="equal">
      <formula>"X"</formula>
    </cfRule>
  </conditionalFormatting>
  <conditionalFormatting sqref="Q235:Q238 Q173:Q174 P219:Q220">
    <cfRule type="expression" dxfId="936" priority="1910">
      <formula>ROW()=CELL("row")</formula>
    </cfRule>
  </conditionalFormatting>
  <conditionalFormatting sqref="Q236">
    <cfRule type="cellIs" dxfId="935" priority="1908" operator="equal">
      <formula>"ANNUAL"</formula>
    </cfRule>
  </conditionalFormatting>
  <conditionalFormatting sqref="Q237:Q240 Q253:Q255 P268:Q269 P235:Q235">
    <cfRule type="cellIs" dxfId="934" priority="1924" operator="equal">
      <formula>"X"</formula>
    </cfRule>
  </conditionalFormatting>
  <conditionalFormatting sqref="Q240 Q254 Q268:Q269">
    <cfRule type="expression" dxfId="933" priority="1922">
      <formula>ROW()=CELL("row")</formula>
    </cfRule>
  </conditionalFormatting>
  <conditionalFormatting sqref="Q240:Q241 Q254">
    <cfRule type="cellIs" dxfId="932" priority="1921" operator="equal">
      <formula>"X"</formula>
    </cfRule>
  </conditionalFormatting>
  <conditionalFormatting sqref="Q240:Q243 Q254 Q268:Q269">
    <cfRule type="cellIs" dxfId="931" priority="1923" operator="equal">
      <formula>"ANNUAL"</formula>
    </cfRule>
  </conditionalFormatting>
  <conditionalFormatting sqref="Q248:Q249 Q92 Q165">
    <cfRule type="expression" dxfId="930" priority="1980">
      <formula>ROW()=CELL("row")</formula>
    </cfRule>
  </conditionalFormatting>
  <conditionalFormatting sqref="Q250 Q253 Q255 P258:Q259 Q261:Q262 P238:Q238 Q245:Q247 R227 Q229">
    <cfRule type="cellIs" dxfId="929" priority="1968" operator="equal">
      <formula>"ANNUAL"</formula>
    </cfRule>
  </conditionalFormatting>
  <conditionalFormatting sqref="Q250 Q253 Q255 P258:Q259 Q261:Q262 Q243 Q245:Q248 R227 Q229">
    <cfRule type="cellIs" dxfId="928" priority="1969" operator="equal">
      <formula>"X"</formula>
    </cfRule>
  </conditionalFormatting>
  <conditionalFormatting sqref="Q252 Q267 Q301:Q304 Q407 Q421">
    <cfRule type="cellIs" dxfId="927" priority="1888" operator="equal">
      <formula>"X"</formula>
    </cfRule>
  </conditionalFormatting>
  <conditionalFormatting sqref="Q267 Q301:Q304 Q421">
    <cfRule type="cellIs" dxfId="926" priority="1887" operator="equal">
      <formula>"ANNUAL"</formula>
    </cfRule>
  </conditionalFormatting>
  <conditionalFormatting sqref="Q273:Q274 Q276 Q283:Q284">
    <cfRule type="cellIs" dxfId="925" priority="1918" operator="equal">
      <formula>"X"</formula>
    </cfRule>
  </conditionalFormatting>
  <conditionalFormatting sqref="Q273:Q274 Q276:Q278 Q282:Q284">
    <cfRule type="cellIs" dxfId="924" priority="1920" operator="equal">
      <formula>"X"</formula>
    </cfRule>
  </conditionalFormatting>
  <conditionalFormatting sqref="Q273:Q275 P276:Q276 Q283:Q284">
    <cfRule type="expression" dxfId="923" priority="1919">
      <formula>ROW()=CELL("row")</formula>
    </cfRule>
  </conditionalFormatting>
  <conditionalFormatting sqref="Q296:Q297">
    <cfRule type="cellIs" dxfId="922" priority="1915" operator="equal">
      <formula>"ANNUAL"</formula>
    </cfRule>
  </conditionalFormatting>
  <conditionalFormatting sqref="Q296:Q299 Q572:Q573">
    <cfRule type="cellIs" dxfId="921" priority="1917" operator="equal">
      <formula>"X"</formula>
    </cfRule>
  </conditionalFormatting>
  <conditionalFormatting sqref="Q298:Q299 P265:Q265">
    <cfRule type="cellIs" dxfId="920" priority="1972" operator="equal">
      <formula>"X"</formula>
    </cfRule>
  </conditionalFormatting>
  <conditionalFormatting sqref="Q298:Q299 Q265">
    <cfRule type="cellIs" dxfId="919" priority="1971" operator="equal">
      <formula>"ANNUAL"</formula>
    </cfRule>
  </conditionalFormatting>
  <conditionalFormatting sqref="Q298:Q299">
    <cfRule type="expression" dxfId="918" priority="1970">
      <formula>ROW()=CELL("row")</formula>
    </cfRule>
  </conditionalFormatting>
  <conditionalFormatting sqref="Q307 Q310:R310 V310:XFD310">
    <cfRule type="expression" dxfId="917" priority="2027">
      <formula>ROW()=CELL("row")</formula>
    </cfRule>
  </conditionalFormatting>
  <conditionalFormatting sqref="Q327 Q329">
    <cfRule type="expression" dxfId="916" priority="1864">
      <formula>ROW()=CELL("row")</formula>
    </cfRule>
  </conditionalFormatting>
  <conditionalFormatting sqref="Q333 Q337 Q419 Q484:Q485 Q339">
    <cfRule type="expression" dxfId="915" priority="1897">
      <formula>ROW()=CELL("row")</formula>
    </cfRule>
  </conditionalFormatting>
  <conditionalFormatting sqref="Q333:Q334 Q339:Q343 Q419 P483:Q485 P350:Q350 P358:R358">
    <cfRule type="cellIs" dxfId="914" priority="1898" operator="equal">
      <formula>"ANNUAL"</formula>
    </cfRule>
  </conditionalFormatting>
  <conditionalFormatting sqref="Q334 Q343:R343">
    <cfRule type="expression" dxfId="913" priority="2026">
      <formula>ROW()=CELL("row")</formula>
    </cfRule>
  </conditionalFormatting>
  <conditionalFormatting sqref="Q367">
    <cfRule type="cellIs" dxfId="912" priority="3245" operator="equal">
      <formula>"ANNUAL"</formula>
    </cfRule>
  </conditionalFormatting>
  <conditionalFormatting sqref="Q370 Q372 Q374 Q376:Q377 Q270 Q379 R271">
    <cfRule type="cellIs" dxfId="911" priority="3237" operator="equal">
      <formula>"ANNUAL"</formula>
    </cfRule>
  </conditionalFormatting>
  <conditionalFormatting sqref="Q378 Q380:R381 Q382 Q397:R397 Q403:S403 Q406:R406 Q408:R408 R409:W409 Q409:Q411">
    <cfRule type="cellIs" dxfId="910" priority="2052" operator="equal">
      <formula>"X"</formula>
    </cfRule>
  </conditionalFormatting>
  <conditionalFormatting sqref="Q378:Q383">
    <cfRule type="expression" dxfId="909" priority="2025">
      <formula>ROW()=CELL("row")</formula>
    </cfRule>
  </conditionalFormatting>
  <conditionalFormatting sqref="Q386">
    <cfRule type="expression" dxfId="908" priority="2032">
      <formula>ROW()=CELL("row")</formula>
    </cfRule>
  </conditionalFormatting>
  <conditionalFormatting sqref="Q387 P453:R453 P198:Q199 Q458 P91:Q91 P111:Q111 P147:Q148 Q239 Q234 Q439 Q442:Q443 Q400:R400">
    <cfRule type="expression" dxfId="907" priority="2018">
      <formula>ROW()=CELL("row")</formula>
    </cfRule>
  </conditionalFormatting>
  <conditionalFormatting sqref="Q387 Q453:R453">
    <cfRule type="cellIs" dxfId="906" priority="2017" operator="equal">
      <formula>"X"</formula>
    </cfRule>
  </conditionalFormatting>
  <conditionalFormatting sqref="Q390:Q391 Q580:Q589">
    <cfRule type="cellIs" dxfId="905" priority="1866" operator="equal">
      <formula>"ANNUAL"</formula>
    </cfRule>
  </conditionalFormatting>
  <conditionalFormatting sqref="Q391 Q585:Q589 Q390:R390">
    <cfRule type="cellIs" dxfId="904" priority="1867" operator="equal">
      <formula>"X"</formula>
    </cfRule>
  </conditionalFormatting>
  <conditionalFormatting sqref="Q391 U391:XFD391 V390:XFD390 X389:XFD389">
    <cfRule type="expression" dxfId="903" priority="1865">
      <formula>ROW()=CELL("row")</formula>
    </cfRule>
  </conditionalFormatting>
  <conditionalFormatting sqref="Q401">
    <cfRule type="cellIs" dxfId="902" priority="1601" operator="equal">
      <formula>"X"</formula>
    </cfRule>
    <cfRule type="cellIs" dxfId="901" priority="1600" operator="equal">
      <formula>"ANNUAL"</formula>
    </cfRule>
  </conditionalFormatting>
  <conditionalFormatting sqref="Q425">
    <cfRule type="cellIs" dxfId="900" priority="1891" operator="equal">
      <formula>"X"</formula>
    </cfRule>
  </conditionalFormatting>
  <conditionalFormatting sqref="Q425:Q429">
    <cfRule type="cellIs" dxfId="899" priority="1890" operator="equal">
      <formula>"ANNUAL"</formula>
    </cfRule>
  </conditionalFormatting>
  <conditionalFormatting sqref="Q426">
    <cfRule type="cellIs" dxfId="898" priority="3228" operator="equal">
      <formula>"ANNUAL"</formula>
    </cfRule>
  </conditionalFormatting>
  <conditionalFormatting sqref="Q426:Q434 Q446:Q447 Q466 Q475:Q476 Q479:Q481 Q449:Q450">
    <cfRule type="expression" dxfId="897" priority="1892">
      <formula>ROW()=CELL("row")</formula>
    </cfRule>
  </conditionalFormatting>
  <conditionalFormatting sqref="Q436">
    <cfRule type="cellIs" dxfId="896" priority="1977" operator="equal">
      <formula>"X"</formula>
    </cfRule>
    <cfRule type="expression" dxfId="895" priority="1976">
      <formula>ROW()=CELL("row")</formula>
    </cfRule>
    <cfRule type="cellIs" dxfId="894" priority="1978" operator="equal">
      <formula>"ANNUAL"</formula>
    </cfRule>
  </conditionalFormatting>
  <conditionalFormatting sqref="Q439:Q442">
    <cfRule type="cellIs" dxfId="893" priority="1876" operator="equal">
      <formula>"ANNUAL"</formula>
    </cfRule>
    <cfRule type="cellIs" dxfId="892" priority="1877" operator="equal">
      <formula>"X"</formula>
    </cfRule>
  </conditionalFormatting>
  <conditionalFormatting sqref="Q441">
    <cfRule type="cellIs" dxfId="891" priority="3221" operator="equal">
      <formula>"ANNUAL"</formula>
    </cfRule>
  </conditionalFormatting>
  <conditionalFormatting sqref="Q452 Q454:Q455">
    <cfRule type="expression" dxfId="890" priority="2045">
      <formula>ROW()=CELL("row")</formula>
    </cfRule>
  </conditionalFormatting>
  <conditionalFormatting sqref="Q457">
    <cfRule type="cellIs" dxfId="889" priority="1939" operator="equal">
      <formula>"X"</formula>
    </cfRule>
    <cfRule type="cellIs" dxfId="888" priority="1938" operator="equal">
      <formula>"ANNUAL"</formula>
    </cfRule>
  </conditionalFormatting>
  <conditionalFormatting sqref="Q464 Q523:Q524">
    <cfRule type="cellIs" dxfId="887" priority="3230" operator="equal">
      <formula>"ANNUAL"</formula>
    </cfRule>
  </conditionalFormatting>
  <conditionalFormatting sqref="Q470 Q468 Q498:Q499">
    <cfRule type="cellIs" dxfId="886" priority="3235" operator="equal">
      <formula>"ANNUAL"</formula>
    </cfRule>
  </conditionalFormatting>
  <conditionalFormatting sqref="Q475 Q492:R492 Q501 P509:Q509">
    <cfRule type="cellIs" dxfId="885" priority="3226" operator="equal">
      <formula>"ANNUAL"</formula>
    </cfRule>
  </conditionalFormatting>
  <conditionalFormatting sqref="Q481 Q483">
    <cfRule type="cellIs" dxfId="884" priority="3227" operator="equal">
      <formula>"ANNUAL"</formula>
    </cfRule>
  </conditionalFormatting>
  <conditionalFormatting sqref="Q487:Q488">
    <cfRule type="expression" dxfId="883" priority="1942">
      <formula>ROW()=CELL("row")</formula>
    </cfRule>
  </conditionalFormatting>
  <conditionalFormatting sqref="Q488">
    <cfRule type="cellIs" dxfId="882" priority="1944" operator="equal">
      <formula>"X"</formula>
    </cfRule>
    <cfRule type="cellIs" dxfId="881" priority="1943" operator="equal">
      <formula>"ANNUAL"</formula>
    </cfRule>
  </conditionalFormatting>
  <conditionalFormatting sqref="Q493:Q496">
    <cfRule type="expression" dxfId="880" priority="1878">
      <formula>ROW()=CELL("row")</formula>
    </cfRule>
  </conditionalFormatting>
  <conditionalFormatting sqref="Q495:Q497 Q489">
    <cfRule type="cellIs" dxfId="879" priority="1879" operator="equal">
      <formula>"ANNUAL"</formula>
    </cfRule>
  </conditionalFormatting>
  <conditionalFormatting sqref="Q496:Q497 O507:Q507 Q489 Q490:R490">
    <cfRule type="cellIs" dxfId="878" priority="1880" operator="equal">
      <formula>"X"</formula>
    </cfRule>
  </conditionalFormatting>
  <conditionalFormatting sqref="Q497 Q513">
    <cfRule type="expression" dxfId="877" priority="1979">
      <formula>ROW()=CELL("row")</formula>
    </cfRule>
  </conditionalFormatting>
  <conditionalFormatting sqref="Q499:Q500">
    <cfRule type="cellIs" dxfId="876" priority="2075" operator="equal">
      <formula>"ANNUAL"</formula>
    </cfRule>
  </conditionalFormatting>
  <conditionalFormatting sqref="Q502:Q503 Q508">
    <cfRule type="expression" dxfId="875" priority="2042">
      <formula>ROW()=CELL("row")</formula>
    </cfRule>
  </conditionalFormatting>
  <conditionalFormatting sqref="Q505 Q515:Q518 Q523:Q525 Q530:Q532">
    <cfRule type="expression" dxfId="874" priority="1945">
      <formula>ROW()=CELL("row")</formula>
    </cfRule>
  </conditionalFormatting>
  <conditionalFormatting sqref="Q530:Q531">
    <cfRule type="cellIs" dxfId="873" priority="2002" operator="equal">
      <formula>"X"</formula>
    </cfRule>
    <cfRule type="cellIs" dxfId="872" priority="2003" operator="equal">
      <formula>"ANNUAL"</formula>
    </cfRule>
  </conditionalFormatting>
  <conditionalFormatting sqref="Q550 P561:Q561 Q543">
    <cfRule type="expression" dxfId="871" priority="2015">
      <formula>ROW()=CELL("row")</formula>
    </cfRule>
  </conditionalFormatting>
  <conditionalFormatting sqref="Q551 Q555 P570:Q570">
    <cfRule type="cellIs" dxfId="870" priority="1902" operator="equal">
      <formula>"ANNUAL"</formula>
    </cfRule>
  </conditionalFormatting>
  <conditionalFormatting sqref="Q551 Q555">
    <cfRule type="expression" dxfId="869" priority="1900">
      <formula>ROW()=CELL("row")</formula>
    </cfRule>
  </conditionalFormatting>
  <conditionalFormatting sqref="Q553">
    <cfRule type="cellIs" dxfId="868" priority="1948" operator="equal">
      <formula>"ANNUAL"</formula>
    </cfRule>
  </conditionalFormatting>
  <conditionalFormatting sqref="Q556 P335:R335">
    <cfRule type="cellIs" dxfId="867" priority="1955" operator="equal">
      <formula>"ANNUAL"</formula>
    </cfRule>
  </conditionalFormatting>
  <conditionalFormatting sqref="Q565:Q568">
    <cfRule type="expression" dxfId="866" priority="2012">
      <formula>ROW()=CELL("row")</formula>
    </cfRule>
  </conditionalFormatting>
  <conditionalFormatting sqref="Q568:Q569">
    <cfRule type="cellIs" dxfId="865" priority="1993" operator="equal">
      <formula>"ANNUAL"</formula>
    </cfRule>
  </conditionalFormatting>
  <conditionalFormatting sqref="Q572:Q578 Q593:Q596">
    <cfRule type="cellIs" dxfId="864" priority="1913" operator="equal">
      <formula>"ANNUAL"</formula>
    </cfRule>
  </conditionalFormatting>
  <conditionalFormatting sqref="Q572:Q584 Q593:Q596 P367:Q367">
    <cfRule type="cellIs" dxfId="863" priority="1914" operator="equal">
      <formula>"X"</formula>
    </cfRule>
  </conditionalFormatting>
  <conditionalFormatting sqref="Q574 P593:Q593">
    <cfRule type="expression" dxfId="862" priority="1912">
      <formula>ROW()=CELL("row")</formula>
    </cfRule>
  </conditionalFormatting>
  <conditionalFormatting sqref="Q579:Q584 Q586:Q589 U584:XFD584">
    <cfRule type="expression" dxfId="861" priority="2033">
      <formula>ROW()=CELL("row")</formula>
    </cfRule>
  </conditionalFormatting>
  <conditionalFormatting sqref="Q591 Q265:R265 Q282 Q287 Q575:Q578">
    <cfRule type="expression" dxfId="860" priority="1999">
      <formula>ROW()=CELL("row")</formula>
    </cfRule>
  </conditionalFormatting>
  <conditionalFormatting sqref="Q591">
    <cfRule type="cellIs" dxfId="859" priority="1998" operator="equal">
      <formula>"ANNUAL"</formula>
    </cfRule>
    <cfRule type="cellIs" dxfId="858" priority="1997" operator="equal">
      <formula>"X"</formula>
    </cfRule>
  </conditionalFormatting>
  <conditionalFormatting sqref="Q594:Q596">
    <cfRule type="expression" dxfId="857" priority="2001">
      <formula>ROW()=CELL("row")</formula>
    </cfRule>
  </conditionalFormatting>
  <conditionalFormatting sqref="Q606">
    <cfRule type="cellIs" dxfId="856" priority="1582" operator="equal">
      <formula>"X"</formula>
    </cfRule>
  </conditionalFormatting>
  <conditionalFormatting sqref="Q606:Q607">
    <cfRule type="cellIs" dxfId="855" priority="1581" operator="equal">
      <formula>"ANNUAL"</formula>
    </cfRule>
  </conditionalFormatting>
  <conditionalFormatting sqref="Q5:R6 V5:W6 T6 Q64:Q72 Q13:Q15">
    <cfRule type="cellIs" dxfId="854" priority="1933" operator="equal">
      <formula>"X"</formula>
    </cfRule>
  </conditionalFormatting>
  <conditionalFormatting sqref="Q5:R6 V5:W6 T6 Q67:Q72 Q14:Q15">
    <cfRule type="cellIs" dxfId="853" priority="1932" operator="equal">
      <formula>"ANNUAL"</formula>
    </cfRule>
  </conditionalFormatting>
  <conditionalFormatting sqref="Q9:R9 T10 V9:XFD10">
    <cfRule type="expression" dxfId="852" priority="1844">
      <formula>ROW()=CELL("row")</formula>
    </cfRule>
  </conditionalFormatting>
  <conditionalFormatting sqref="Q16:R16 V16:W17 R68:R72 Q76:R76 R78:R79 R108:R111 R220 Q11:R11 T17 R3:R6">
    <cfRule type="cellIs" dxfId="851" priority="1699" operator="equal">
      <formula>"X"</formula>
    </cfRule>
  </conditionalFormatting>
  <conditionalFormatting sqref="Q30:R30 V30:XFD30 R46 R48">
    <cfRule type="expression" dxfId="850" priority="1786">
      <formula>ROW()=CELL("row")</formula>
    </cfRule>
  </conditionalFormatting>
  <conditionalFormatting sqref="Q38:R38">
    <cfRule type="expression" dxfId="849" priority="1772">
      <formula>ROW()=CELL("row")</formula>
    </cfRule>
  </conditionalFormatting>
  <conditionalFormatting sqref="Q52:R52">
    <cfRule type="expression" dxfId="848" priority="2031">
      <formula>ROW()=CELL("row")</formula>
    </cfRule>
  </conditionalFormatting>
  <conditionalFormatting sqref="Q60:R60">
    <cfRule type="cellIs" dxfId="847" priority="1822" operator="equal">
      <formula>"ANNUAL"</formula>
    </cfRule>
  </conditionalFormatting>
  <conditionalFormatting sqref="Q65:R65 V65:XFD65">
    <cfRule type="expression" dxfId="846" priority="1774">
      <formula>ROW()=CELL("row")</formula>
    </cfRule>
  </conditionalFormatting>
  <conditionalFormatting sqref="Q80:R81">
    <cfRule type="expression" dxfId="845" priority="2056">
      <formula>ROW()=CELL("row")</formula>
    </cfRule>
  </conditionalFormatting>
  <conditionalFormatting sqref="Q101:R101">
    <cfRule type="cellIs" dxfId="844" priority="1838" operator="equal">
      <formula>"X"</formula>
    </cfRule>
    <cfRule type="cellIs" dxfId="843" priority="1837" operator="equal">
      <formula>"ANNUAL"</formula>
    </cfRule>
  </conditionalFormatting>
  <conditionalFormatting sqref="Q107:R107 Q60:Q61 Q134:R134 Q160 Q176:Q177 Q561:Q562">
    <cfRule type="cellIs" dxfId="842" priority="1855" operator="equal">
      <formula>"X"</formula>
    </cfRule>
  </conditionalFormatting>
  <conditionalFormatting sqref="Q107:R107 Q134 Q160 Q176">
    <cfRule type="cellIs" dxfId="841" priority="1854" operator="equal">
      <formula>"ANNUAL"</formula>
    </cfRule>
  </conditionalFormatting>
  <conditionalFormatting sqref="Q117:R119 R147:R148 P190:R190 R222:R223 R259:R263 R309 V309:W309 R312 Q316:R317 R377:R379 P435:R435 R436:S436 R451:R452 P465:R465 O466:R466 R467 R470 P498:S498 Q539:R540 O605:R605 R401">
    <cfRule type="cellIs" dxfId="840" priority="1605" operator="equal">
      <formula>"X"</formula>
    </cfRule>
  </conditionalFormatting>
  <conditionalFormatting sqref="Q118:R119 R147:R148 R188:R190 R222:R224 R259 R309 R312 Q316:R317 R377:R378 P435:R435 R436:S436 R449:R451 P465:R465 O466:R466 R467 R470 R496:R499 Q538:R540 O605:R605 R401">
    <cfRule type="cellIs" dxfId="839" priority="1604" operator="equal">
      <formula>"ANNUAL"</formula>
    </cfRule>
  </conditionalFormatting>
  <conditionalFormatting sqref="Q127:R127">
    <cfRule type="cellIs" dxfId="838" priority="1952" operator="equal">
      <formula>"X"</formula>
    </cfRule>
    <cfRule type="cellIs" dxfId="837" priority="1951" operator="equal">
      <formula>"ANNUAL"</formula>
    </cfRule>
  </conditionalFormatting>
  <conditionalFormatting sqref="Q152:R152 Q161:Q163 Q64 V80:XFD82 Q82:S82 V107:XFD107 Q109 V152:XFD152">
    <cfRule type="expression" dxfId="836" priority="2061">
      <formula>ROW()=CELL("row")</formula>
    </cfRule>
  </conditionalFormatting>
  <conditionalFormatting sqref="Q157:R157">
    <cfRule type="expression" dxfId="835" priority="2014">
      <formula>ROW()=CELL("row")</formula>
    </cfRule>
  </conditionalFormatting>
  <conditionalFormatting sqref="Q191:R191 Q200 V191:XFD191">
    <cfRule type="expression" dxfId="834" priority="1961">
      <formula>ROW()=CELL("row")</formula>
    </cfRule>
  </conditionalFormatting>
  <conditionalFormatting sqref="Q191:R191">
    <cfRule type="cellIs" dxfId="833" priority="1960" operator="equal">
      <formula>"X"</formula>
    </cfRule>
  </conditionalFormatting>
  <conditionalFormatting sqref="Q200:R200">
    <cfRule type="cellIs" dxfId="832" priority="1800" operator="equal">
      <formula>"X"</formula>
    </cfRule>
  </conditionalFormatting>
  <conditionalFormatting sqref="Q218:R218 P213:Q213 P222:Q224">
    <cfRule type="expression" dxfId="831" priority="1964">
      <formula>ROW()=CELL("row")</formula>
    </cfRule>
  </conditionalFormatting>
  <conditionalFormatting sqref="Q219:R219">
    <cfRule type="cellIs" dxfId="830" priority="1781" operator="equal">
      <formula>"ANNUAL"</formula>
    </cfRule>
    <cfRule type="cellIs" dxfId="829" priority="1780" operator="equal">
      <formula>"X"</formula>
    </cfRule>
  </conditionalFormatting>
  <conditionalFormatting sqref="Q221:R221 P305:R306 Q313:R313 Q375 P467:Q467">
    <cfRule type="expression" dxfId="828" priority="1884">
      <formula>ROW()=CELL("row")</formula>
    </cfRule>
  </conditionalFormatting>
  <conditionalFormatting sqref="Q221:R221 Q306:Q307 Q312:Q314 Q375:Q377 Q467 P495:Q495 Q188 Q601 Q460:Q462 Q257 Q309:Q310">
    <cfRule type="cellIs" dxfId="827" priority="1886" operator="equal">
      <formula>"X"</formula>
    </cfRule>
  </conditionalFormatting>
  <conditionalFormatting sqref="Q221:R221 Q306:Q307 Q312:Q314 Q375:Q377 Q467 Q188:Q189 P545:Q547 Q460:Q462 Q257 Q309:Q310">
    <cfRule type="cellIs" dxfId="826" priority="1885" operator="equal">
      <formula>"ANNUAL"</formula>
    </cfRule>
  </conditionalFormatting>
  <conditionalFormatting sqref="Q224:R224">
    <cfRule type="cellIs" dxfId="825" priority="1686" operator="equal">
      <formula>"X"</formula>
    </cfRule>
  </conditionalFormatting>
  <conditionalFormatting sqref="Q250:R250">
    <cfRule type="cellIs" dxfId="824" priority="1737" operator="equal">
      <formula>"X"</formula>
    </cfRule>
  </conditionalFormatting>
  <conditionalFormatting sqref="Q257:R257">
    <cfRule type="expression" dxfId="823" priority="1684">
      <formula>ROW()=CELL("row")</formula>
    </cfRule>
  </conditionalFormatting>
  <conditionalFormatting sqref="Q292:R292 R374:S375">
    <cfRule type="cellIs" dxfId="822" priority="1626" operator="equal">
      <formula>"X"</formula>
    </cfRule>
  </conditionalFormatting>
  <conditionalFormatting sqref="Q297:R297 Q572:Q573">
    <cfRule type="expression" dxfId="821" priority="1916">
      <formula>ROW()=CELL("row")</formula>
    </cfRule>
  </conditionalFormatting>
  <conditionalFormatting sqref="Q347:R347">
    <cfRule type="expression" dxfId="820" priority="2039">
      <formula>ROW()=CELL("row")</formula>
    </cfRule>
  </conditionalFormatting>
  <conditionalFormatting sqref="Q401:R401">
    <cfRule type="expression" dxfId="819" priority="1602">
      <formula>ROW()=CELL("row")</formula>
    </cfRule>
  </conditionalFormatting>
  <conditionalFormatting sqref="Q407:R407">
    <cfRule type="cellIs" dxfId="818" priority="1710" operator="equal">
      <formula>"ANNUAL"</formula>
    </cfRule>
  </conditionalFormatting>
  <conditionalFormatting sqref="Q456:R456">
    <cfRule type="cellIs" dxfId="817" priority="1833" operator="equal">
      <formula>"X"</formula>
    </cfRule>
    <cfRule type="cellIs" dxfId="816" priority="1834" operator="equal">
      <formula>"ANNUAL"</formula>
    </cfRule>
  </conditionalFormatting>
  <conditionalFormatting sqref="Q469:R469">
    <cfRule type="cellIs" dxfId="815" priority="1662" operator="equal">
      <formula>"X"</formula>
    </cfRule>
    <cfRule type="expression" dxfId="814" priority="1660">
      <formula>ROW()=CELL("row")</formula>
    </cfRule>
    <cfRule type="cellIs" dxfId="813" priority="1661" operator="equal">
      <formula>"ANNUAL"</formula>
    </cfRule>
  </conditionalFormatting>
  <conditionalFormatting sqref="Q479:R479 Q480">
    <cfRule type="cellIs" dxfId="812" priority="1941" operator="equal">
      <formula>"X"</formula>
    </cfRule>
  </conditionalFormatting>
  <conditionalFormatting sqref="Q490:R490">
    <cfRule type="cellIs" dxfId="811" priority="3215" operator="equal">
      <formula>"ANNUAL"</formula>
    </cfRule>
  </conditionalFormatting>
  <conditionalFormatting sqref="Q500:R500 S580:T580">
    <cfRule type="cellIs" dxfId="810" priority="1499" operator="equal">
      <formula>"X"</formula>
    </cfRule>
  </conditionalFormatting>
  <conditionalFormatting sqref="Q518:R518 P360:R360 R366:S366 Q511:R511">
    <cfRule type="cellIs" dxfId="809" priority="1756" operator="equal">
      <formula>"ANNUAL"</formula>
    </cfRule>
  </conditionalFormatting>
  <conditionalFormatting sqref="Q520:R520">
    <cfRule type="expression" dxfId="808" priority="1711">
      <formula>ROW()=CELL("row")</formula>
    </cfRule>
  </conditionalFormatting>
  <conditionalFormatting sqref="Q537:R537">
    <cfRule type="expression" dxfId="807" priority="1792">
      <formula>ROW()=CELL("row")</formula>
    </cfRule>
  </conditionalFormatting>
  <conditionalFormatting sqref="Q551:R551 P555:Q555 Q570">
    <cfRule type="cellIs" dxfId="806" priority="1901" operator="equal">
      <formula>"X"</formula>
    </cfRule>
  </conditionalFormatting>
  <conditionalFormatting sqref="Q571:R571 Q570">
    <cfRule type="expression" dxfId="805" priority="1709">
      <formula>ROW()=CELL("row")</formula>
    </cfRule>
  </conditionalFormatting>
  <conditionalFormatting sqref="Q585:R585 U585:XFD585">
    <cfRule type="expression" dxfId="804" priority="1842">
      <formula>ROW()=CELL("row")</formula>
    </cfRule>
  </conditionalFormatting>
  <conditionalFormatting sqref="Q590:R590">
    <cfRule type="expression" dxfId="803" priority="1528">
      <formula>ROW()=CELL("row")</formula>
    </cfRule>
  </conditionalFormatting>
  <conditionalFormatting sqref="Q18:S18 V18:W18 Q23:R24 V28:W30 R29:S29 U31:W32 R32 R33:S33 V33:W34 R34 P36:R36 U36:W36 Q39:S39 R45:S45 R54:T54 V54:W54 R71:S72 R78:S78 R92:R93 R114 Q117:R117 R143 V25:W26 U27:W27">
    <cfRule type="cellIs" dxfId="802" priority="1825" operator="equal">
      <formula>"ANNUAL"</formula>
    </cfRule>
  </conditionalFormatting>
  <conditionalFormatting sqref="Q25:S25">
    <cfRule type="cellIs" dxfId="801" priority="2142" operator="equal">
      <formula>"X"</formula>
    </cfRule>
    <cfRule type="cellIs" dxfId="800" priority="2141" operator="equal">
      <formula>"ANNUAL"</formula>
    </cfRule>
  </conditionalFormatting>
  <conditionalFormatting sqref="Q61:S61 R113:S113 V61:XFD61 V113:XFD113">
    <cfRule type="expression" dxfId="799" priority="1830">
      <formula>ROW()=CELL("row")</formula>
    </cfRule>
  </conditionalFormatting>
  <conditionalFormatting sqref="Q128:S128 R112 R115">
    <cfRule type="cellIs" dxfId="798" priority="3198" operator="equal">
      <formula>"X"</formula>
    </cfRule>
  </conditionalFormatting>
  <conditionalFormatting sqref="Q297:S297 S306 S316:S317 V306:W307">
    <cfRule type="cellIs" dxfId="797" priority="1344" operator="equal">
      <formula>"X"</formula>
    </cfRule>
  </conditionalFormatting>
  <conditionalFormatting sqref="Q383:S383 S398 S411 S575:S577">
    <cfRule type="cellIs" dxfId="796" priority="1454" operator="equal">
      <formula>"X"</formula>
    </cfRule>
  </conditionalFormatting>
  <conditionalFormatting sqref="Q396:S396">
    <cfRule type="cellIs" dxfId="795" priority="1545" operator="equal">
      <formula>"X"</formula>
    </cfRule>
  </conditionalFormatting>
  <conditionalFormatting sqref="Q400:S400 S433 S458">
    <cfRule type="cellIs" dxfId="794" priority="1472" operator="equal">
      <formula>"X"</formula>
    </cfRule>
    <cfRule type="cellIs" dxfId="793" priority="1473" operator="equal">
      <formula>"ANNUAL"</formula>
    </cfRule>
  </conditionalFormatting>
  <conditionalFormatting sqref="Q476:S476 R494:R496 R497:S497 R499:R502 R507:R508">
    <cfRule type="cellIs" dxfId="792" priority="1651" operator="equal">
      <formula>"ANNUAL"</formula>
    </cfRule>
  </conditionalFormatting>
  <conditionalFormatting sqref="Q479:S479 Q480">
    <cfRule type="cellIs" dxfId="791" priority="1940" operator="equal">
      <formula>"ANNUAL"</formula>
    </cfRule>
  </conditionalFormatting>
  <conditionalFormatting sqref="Q164:T164 O166:Q166 Q186:R186 Q197:S197 P190:Q190 Q181 P202:Q202 V139:W140 R140:S140 S152:S154 Q154 R172 S188:W188 S139">
    <cfRule type="cellIs" dxfId="790" priority="2074" operator="equal">
      <formula>"ANNUAL"</formula>
    </cfRule>
  </conditionalFormatting>
  <conditionalFormatting sqref="Q526:T526 Q544:S544 R541 Q138 Q135">
    <cfRule type="cellIs" dxfId="789" priority="3222" operator="equal">
      <formula>"ANNUAL"</formula>
    </cfRule>
  </conditionalFormatting>
  <conditionalFormatting sqref="R7 V7:W7 V11:W11 V62:W63 T69 N8 V3:W4 P3:Q3 Q4 P8:W8 Q62:R62 R63">
    <cfRule type="cellIs" dxfId="788" priority="3201" operator="equal">
      <formula>"X"</formula>
    </cfRule>
  </conditionalFormatting>
  <conditionalFormatting sqref="R7 V7:W7 V11:W11 W52 Q128:S128 L129:L162 R163 R179:S179 P193:W193 S503 S505 N8 V3:W4 P3:Q3 Q4 P8:W8 R170">
    <cfRule type="cellIs" dxfId="787" priority="3212" operator="equal">
      <formula>"ANNUAL"</formula>
    </cfRule>
  </conditionalFormatting>
  <conditionalFormatting sqref="R9:R10 R17 R31">
    <cfRule type="cellIs" dxfId="786" priority="1635" operator="equal">
      <formula>"X"</formula>
    </cfRule>
  </conditionalFormatting>
  <conditionalFormatting sqref="R9:R10">
    <cfRule type="cellIs" dxfId="785" priority="1634" operator="equal">
      <formula>"ANNUAL"</formula>
    </cfRule>
  </conditionalFormatting>
  <conditionalFormatting sqref="R10:R13 R17 R31 T17 U31:XFD31 V17:XFD17">
    <cfRule type="expression" dxfId="784" priority="1636">
      <formula>ROW()=CELL("row")</formula>
    </cfRule>
  </conditionalFormatting>
  <conditionalFormatting sqref="R12:R14 V12:W14">
    <cfRule type="cellIs" dxfId="783" priority="1766" operator="equal">
      <formula>"X"</formula>
    </cfRule>
    <cfRule type="cellIs" dxfId="782" priority="1767" operator="equal">
      <formula>"ANNUAL"</formula>
    </cfRule>
  </conditionalFormatting>
  <conditionalFormatting sqref="R12:R14 V12:XFD14">
    <cfRule type="expression" dxfId="781" priority="1765">
      <formula>ROW()=CELL("row")</formula>
    </cfRule>
  </conditionalFormatting>
  <conditionalFormatting sqref="R18:R22 P42:R42 R95:R96 R171 R233:R238 R253:R254 R268:R271 R293:R295 Q121:R122 R283:R284">
    <cfRule type="cellIs" dxfId="780" priority="1653" operator="equal">
      <formula>"ANNUAL"</formula>
    </cfRule>
  </conditionalFormatting>
  <conditionalFormatting sqref="R18:R22 R42:R43 R95:R96 R171 R231:R237 R253:R255 Q269:R269 R293:R295 R121:R122 R283">
    <cfRule type="cellIs" dxfId="779" priority="1654" operator="equal">
      <formula>"X"</formula>
    </cfRule>
  </conditionalFormatting>
  <conditionalFormatting sqref="R19:R21 R41:R42 R171 V171:XFD172 R252:R254 R268:R270 R294:R295 R233:R234 U233:XFD233 R22:S22 Q95:S95 V22:XFD22 V95:XFD95 V234:XFD234">
    <cfRule type="expression" dxfId="778" priority="1652">
      <formula>ROW()=CELL("row")</formula>
    </cfRule>
  </conditionalFormatting>
  <conditionalFormatting sqref="R23 V23:XFD23">
    <cfRule type="expression" dxfId="777" priority="1845">
      <formula>ROW()=CELL("row")</formula>
    </cfRule>
  </conditionalFormatting>
  <conditionalFormatting sqref="R24 R81">
    <cfRule type="cellIs" dxfId="776" priority="1823" operator="equal">
      <formula>"ANNUAL"</formula>
    </cfRule>
  </conditionalFormatting>
  <conditionalFormatting sqref="R26:R28 R11:R13">
    <cfRule type="cellIs" dxfId="775" priority="1678" operator="equal">
      <formula>"ANNUAL"</formula>
    </cfRule>
  </conditionalFormatting>
  <conditionalFormatting sqref="R26:R28 R12:R13">
    <cfRule type="cellIs" dxfId="774" priority="1677" operator="equal">
      <formula>"X"</formula>
    </cfRule>
  </conditionalFormatting>
  <conditionalFormatting sqref="R26:R28">
    <cfRule type="expression" dxfId="773" priority="1673">
      <formula>ROW()=CELL("row")</formula>
    </cfRule>
  </conditionalFormatting>
  <conditionalFormatting sqref="R27 R48 R51:R52">
    <cfRule type="cellIs" dxfId="772" priority="1674" operator="equal">
      <formula>"ANNUAL"</formula>
    </cfRule>
  </conditionalFormatting>
  <conditionalFormatting sqref="R27 R48">
    <cfRule type="cellIs" dxfId="771" priority="1675" operator="equal">
      <formula>"X"</formula>
    </cfRule>
  </conditionalFormatting>
  <conditionalFormatting sqref="R27 R25:S25 U27:XFD27 V25:XFD26 V28:XFD28">
    <cfRule type="expression" dxfId="770" priority="1676">
      <formula>ROW()=CELL("row")</formula>
    </cfRule>
  </conditionalFormatting>
  <conditionalFormatting sqref="R29:R30 R44:R46 V58:W60 R59:R60 Q74 Q75:R75">
    <cfRule type="cellIs" dxfId="769" priority="1788" operator="equal">
      <formula>"X"</formula>
    </cfRule>
  </conditionalFormatting>
  <conditionalFormatting sqref="R29:R30 R44:R46">
    <cfRule type="cellIs" dxfId="768" priority="1787" operator="equal">
      <formula>"ANNUAL"</formula>
    </cfRule>
  </conditionalFormatting>
  <conditionalFormatting sqref="R43 R41 R102">
    <cfRule type="cellIs" dxfId="767" priority="1719" operator="equal">
      <formula>"ANNUAL"</formula>
    </cfRule>
  </conditionalFormatting>
  <conditionalFormatting sqref="R43:R44">
    <cfRule type="expression" dxfId="766" priority="1718">
      <formula>ROW()=CELL("row")</formula>
    </cfRule>
  </conditionalFormatting>
  <conditionalFormatting sqref="R48:R49 R56:R57 R64 R102:R103 U64:XFD64">
    <cfRule type="expression" dxfId="765" priority="1633">
      <formula>ROW()=CELL("row")</formula>
    </cfRule>
  </conditionalFormatting>
  <conditionalFormatting sqref="R52">
    <cfRule type="cellIs" dxfId="764" priority="1596" operator="equal">
      <formula>"X"</formula>
    </cfRule>
    <cfRule type="expression" dxfId="763" priority="1595">
      <formula>ROW()=CELL("row")</formula>
    </cfRule>
  </conditionalFormatting>
  <conditionalFormatting sqref="R54:R55 R67:S67 R83 R97:R98 R141:T141 V141:W141 R153 R156">
    <cfRule type="cellIs" dxfId="762" priority="1797" operator="equal">
      <formula>"ANNUAL"</formula>
    </cfRule>
    <cfRule type="cellIs" dxfId="761" priority="1796" operator="equal">
      <formula>"X"</formula>
    </cfRule>
  </conditionalFormatting>
  <conditionalFormatting sqref="R55 U55:XFD55 Q67:S67 R83 V83:XFD83 Q97:R97 R141:T141 Q153:R153 Q156:R156 V67:XFD67 V155:XFD157 V141:XFD141">
    <cfRule type="expression" dxfId="760" priority="1795">
      <formula>ROW()=CELL("row")</formula>
    </cfRule>
  </conditionalFormatting>
  <conditionalFormatting sqref="R56:R57 R64 R103">
    <cfRule type="cellIs" dxfId="759" priority="1632" operator="equal">
      <formula>"X"</formula>
    </cfRule>
  </conditionalFormatting>
  <conditionalFormatting sqref="R56:R57">
    <cfRule type="cellIs" dxfId="758" priority="1631" operator="equal">
      <formula>"ANNUAL"</formula>
    </cfRule>
  </conditionalFormatting>
  <conditionalFormatting sqref="R58:R59 V58:W60 Q74:R75">
    <cfRule type="cellIs" dxfId="757" priority="1704" operator="equal">
      <formula>"ANNUAL"</formula>
    </cfRule>
  </conditionalFormatting>
  <conditionalFormatting sqref="R58:R60 Q74:R75 V58:XFD60 V74:XFD75">
    <cfRule type="expression" dxfId="756" priority="1703">
      <formula>ROW()=CELL("row")</formula>
    </cfRule>
  </conditionalFormatting>
  <conditionalFormatting sqref="R65">
    <cfRule type="cellIs" dxfId="755" priority="1776" operator="equal">
      <formula>"ANNUAL"</formula>
    </cfRule>
    <cfRule type="cellIs" dxfId="754" priority="1775" operator="equal">
      <formula>"X"</formula>
    </cfRule>
  </conditionalFormatting>
  <conditionalFormatting sqref="R68:R69 R96">
    <cfRule type="expression" dxfId="753" priority="1749">
      <formula>ROW()=CELL("row")</formula>
    </cfRule>
  </conditionalFormatting>
  <conditionalFormatting sqref="R81:R82">
    <cfRule type="cellIs" dxfId="752" priority="1768" operator="equal">
      <formula>"X"</formula>
    </cfRule>
  </conditionalFormatting>
  <conditionalFormatting sqref="R85:R91 R134:R135 V135:XFD135 P398:R398">
    <cfRule type="expression" dxfId="751" priority="1789">
      <formula>ROW()=CELL("row")</formula>
    </cfRule>
  </conditionalFormatting>
  <conditionalFormatting sqref="R85:R92 R135 P398:R398 R200:R202">
    <cfRule type="cellIs" dxfId="750" priority="1790" operator="equal">
      <formula>"ANNUAL"</formula>
    </cfRule>
  </conditionalFormatting>
  <conditionalFormatting sqref="R85:R92 R135 Q398:R398 P202:S202 Q275:R275 R146 T161 V161:W161 R162">
    <cfRule type="cellIs" dxfId="749" priority="1791" operator="equal">
      <formula>"X"</formula>
    </cfRule>
  </conditionalFormatting>
  <conditionalFormatting sqref="R98 V98:XFD98">
    <cfRule type="expression" dxfId="748" priority="1820">
      <formula>ROW()=CELL("row")</formula>
    </cfRule>
  </conditionalFormatting>
  <conditionalFormatting sqref="R98">
    <cfRule type="cellIs" dxfId="747" priority="1821" operator="equal">
      <formula>"ANNUAL"</formula>
    </cfRule>
  </conditionalFormatting>
  <conditionalFormatting sqref="R99 V99:XFD99">
    <cfRule type="expression" dxfId="746" priority="1702">
      <formula>ROW()=CELL("row")</formula>
    </cfRule>
  </conditionalFormatting>
  <conditionalFormatting sqref="R99:R100">
    <cfRule type="cellIs" dxfId="745" priority="1700" operator="equal">
      <formula>"X"</formula>
    </cfRule>
    <cfRule type="cellIs" dxfId="744" priority="1701" operator="equal">
      <formula>"ANNUAL"</formula>
    </cfRule>
  </conditionalFormatting>
  <conditionalFormatting sqref="R106:R107">
    <cfRule type="expression" dxfId="743" priority="1839">
      <formula>ROW()=CELL("row")</formula>
    </cfRule>
  </conditionalFormatting>
  <conditionalFormatting sqref="R114:R115">
    <cfRule type="cellIs" dxfId="742" priority="1706" operator="equal">
      <formula>"ANNUAL"</formula>
    </cfRule>
    <cfRule type="cellIs" dxfId="741" priority="1717" operator="equal">
      <formula>"X"</formula>
    </cfRule>
  </conditionalFormatting>
  <conditionalFormatting sqref="R121:R127 R136:R137">
    <cfRule type="expression" dxfId="740" priority="1643">
      <formula>ROW()=CELL("row")</formula>
    </cfRule>
  </conditionalFormatting>
  <conditionalFormatting sqref="R123">
    <cfRule type="cellIs" dxfId="739" priority="1641" operator="equal">
      <formula>"ANNUAL"</formula>
    </cfRule>
  </conditionalFormatting>
  <conditionalFormatting sqref="R123:R126 R137">
    <cfRule type="cellIs" dxfId="738" priority="1644" operator="equal">
      <formula>"ANNUAL"</formula>
    </cfRule>
  </conditionalFormatting>
  <conditionalFormatting sqref="R130:R133 Q337:R337">
    <cfRule type="cellIs" dxfId="737" priority="1751" operator="equal">
      <formula>"ANNUAL"</formula>
    </cfRule>
  </conditionalFormatting>
  <conditionalFormatting sqref="R130:R133 R149:R150 R337:R338 R138 Q546:R546 Q341:R341">
    <cfRule type="expression" dxfId="736" priority="1752">
      <formula>ROW()=CELL("row")</formula>
    </cfRule>
  </conditionalFormatting>
  <conditionalFormatting sqref="R130:R133">
    <cfRule type="cellIs" dxfId="735" priority="1750" operator="equal">
      <formula>"X"</formula>
    </cfRule>
  </conditionalFormatting>
  <conditionalFormatting sqref="R137:R138">
    <cfRule type="cellIs" dxfId="734" priority="1642" operator="equal">
      <formula>"X"</formula>
    </cfRule>
  </conditionalFormatting>
  <conditionalFormatting sqref="R138:R139 R142:R143 R154:R155 R158 R165:R168 V244:W246 R245:S245 R246 Q252:R252">
    <cfRule type="cellIs" dxfId="733" priority="1708" operator="equal">
      <formula>"ANNUAL"</formula>
    </cfRule>
  </conditionalFormatting>
  <conditionalFormatting sqref="R145:R146 R147:S147 R161:R162 R173:R175 R216:R218 R229 R441:R442 P443:R443 P446:S446 O447:R447 P449:R450">
    <cfRule type="cellIs" dxfId="732" priority="1648" operator="equal">
      <formula>"ANNUAL"</formula>
    </cfRule>
  </conditionalFormatting>
  <conditionalFormatting sqref="R161">
    <cfRule type="cellIs" dxfId="731" priority="1645" operator="equal">
      <formula>"ANNUAL"</formula>
    </cfRule>
  </conditionalFormatting>
  <conditionalFormatting sqref="R161:R162 R173:R175 R216:R217 R229 R438:R443 R446:R447 R449:R450 R145:R146 R147:S147 T161 U162:XFD162 V145:XFD147 V161:XFD161">
    <cfRule type="expression" dxfId="730" priority="1647">
      <formula>ROW()=CELL("row")</formula>
    </cfRule>
  </conditionalFormatting>
  <conditionalFormatting sqref="R177:R178 Q196:S196 U196:W196 R222 R239 R340:R343 Q373:S373 Q383:R383 R516:S516 R521:S521 R579:R583">
    <cfRule type="cellIs" dxfId="729" priority="1640" operator="equal">
      <formula>"ANNUAL"</formula>
    </cfRule>
  </conditionalFormatting>
  <conditionalFormatting sqref="R180">
    <cfRule type="cellIs" dxfId="728" priority="1741" operator="equal">
      <formula>"X"</formula>
    </cfRule>
  </conditionalFormatting>
  <conditionalFormatting sqref="R180:R181">
    <cfRule type="cellIs" dxfId="727" priority="1743" operator="equal">
      <formula>"ANNUAL"</formula>
    </cfRule>
    <cfRule type="cellIs" dxfId="726" priority="1744" operator="equal">
      <formula>"X"</formula>
    </cfRule>
    <cfRule type="expression" dxfId="725" priority="1742">
      <formula>ROW()=CELL("row")</formula>
    </cfRule>
  </conditionalFormatting>
  <conditionalFormatting sqref="R185">
    <cfRule type="cellIs" dxfId="724" priority="3210" operator="equal">
      <formula>"ANNUAL"</formula>
    </cfRule>
  </conditionalFormatting>
  <conditionalFormatting sqref="R187:R189 R203:R204">
    <cfRule type="cellIs" dxfId="723" priority="1745" operator="equal">
      <formula>"X"</formula>
    </cfRule>
  </conditionalFormatting>
  <conditionalFormatting sqref="R205:R209 R211:R213">
    <cfRule type="cellIs" dxfId="722" priority="1779" operator="equal">
      <formula>"ANNUAL"</formula>
    </cfRule>
  </conditionalFormatting>
  <conditionalFormatting sqref="R210 R320 Q346:R346 Q396:R396">
    <cfRule type="cellIs" dxfId="721" priority="1720" operator="equal">
      <formula>"ANNUAL"</formula>
    </cfRule>
  </conditionalFormatting>
  <conditionalFormatting sqref="R210 R320 Q346:R346">
    <cfRule type="cellIs" dxfId="720" priority="1721" operator="equal">
      <formula>"X"</formula>
    </cfRule>
  </conditionalFormatting>
  <conditionalFormatting sqref="R210:R213 R320 Q346:R346 R386:R388 R396 R454:R455 R51 R429 R50:S50 R199 R518 V50:XFD50">
    <cfRule type="expression" dxfId="719" priority="1722">
      <formula>ROW()=CELL("row")</formula>
    </cfRule>
  </conditionalFormatting>
  <conditionalFormatting sqref="R211:R212 Q213:R213 Q154:R154 R165 R124:R125">
    <cfRule type="cellIs" dxfId="718" priority="1778" operator="equal">
      <formula>"X"</formula>
    </cfRule>
  </conditionalFormatting>
  <conditionalFormatting sqref="R224">
    <cfRule type="expression" dxfId="717" priority="1687">
      <formula>ROW()=CELL("row")</formula>
    </cfRule>
  </conditionalFormatting>
  <conditionalFormatting sqref="R224:R226">
    <cfRule type="cellIs" dxfId="716" priority="1688" operator="equal">
      <formula>"X"</formula>
    </cfRule>
  </conditionalFormatting>
  <conditionalFormatting sqref="R231:R232 R241 R242:S242 R248">
    <cfRule type="cellIs" dxfId="715" priority="1739" operator="equal">
      <formula>"ANNUAL"</formula>
    </cfRule>
  </conditionalFormatting>
  <conditionalFormatting sqref="R231:R232 R241:R242 R246 R248">
    <cfRule type="cellIs" dxfId="714" priority="1740" operator="equal">
      <formula>"X"</formula>
    </cfRule>
  </conditionalFormatting>
  <conditionalFormatting sqref="R235 R68 R56 P323:R323">
    <cfRule type="cellIs" dxfId="713" priority="1755" operator="equal">
      <formula>"X"</formula>
    </cfRule>
  </conditionalFormatting>
  <conditionalFormatting sqref="R235 V235:XFD235">
    <cfRule type="expression" dxfId="712" priority="1754">
      <formula>ROW()=CELL("row")</formula>
    </cfRule>
  </conditionalFormatting>
  <conditionalFormatting sqref="R236:R239 R373 R382:R383 R516 R580:R583 R342 R177:R178 R194 R222 R521:R522 R196:S196 U196:XFD196 X195:XFD195">
    <cfRule type="expression" dxfId="711" priority="1639">
      <formula>ROW()=CELL("row")</formula>
    </cfRule>
  </conditionalFormatting>
  <conditionalFormatting sqref="R238 N256 P236:P237 O214:R214">
    <cfRule type="cellIs" dxfId="710" priority="3232" operator="equal">
      <formula>"ANNUAL"</formula>
    </cfRule>
  </conditionalFormatting>
  <conditionalFormatting sqref="R240 R243 V240:XFD240 V243:XFD243">
    <cfRule type="expression" dxfId="709" priority="1670">
      <formula>ROW()=CELL("row")</formula>
    </cfRule>
  </conditionalFormatting>
  <conditionalFormatting sqref="R240 R243">
    <cfRule type="cellIs" dxfId="708" priority="1671" operator="equal">
      <formula>"ANNUAL"</formula>
    </cfRule>
  </conditionalFormatting>
  <conditionalFormatting sqref="R240:R241 R243:R244 P238:R238">
    <cfRule type="cellIs" dxfId="707" priority="1672" operator="equal">
      <formula>"X"</formula>
    </cfRule>
  </conditionalFormatting>
  <conditionalFormatting sqref="R246:R248">
    <cfRule type="cellIs" dxfId="706" priority="1629" operator="equal">
      <formula>"X"</formula>
    </cfRule>
  </conditionalFormatting>
  <conditionalFormatting sqref="R247:R248 R263">
    <cfRule type="expression" dxfId="705" priority="1630">
      <formula>ROW()=CELL("row")</formula>
    </cfRule>
  </conditionalFormatting>
  <conditionalFormatting sqref="R250">
    <cfRule type="cellIs" dxfId="704" priority="1734" operator="equal">
      <formula>"X"</formula>
    </cfRule>
  </conditionalFormatting>
  <conditionalFormatting sqref="R250:R251">
    <cfRule type="cellIs" dxfId="703" priority="1736" operator="equal">
      <formula>"ANNUAL"</formula>
    </cfRule>
    <cfRule type="expression" dxfId="702" priority="1735">
      <formula>ROW()=CELL("row")</formula>
    </cfRule>
  </conditionalFormatting>
  <conditionalFormatting sqref="R251 R439 R505:S505">
    <cfRule type="cellIs" dxfId="701" priority="1801" operator="equal">
      <formula>"X"</formula>
    </cfRule>
  </conditionalFormatting>
  <conditionalFormatting sqref="R255">
    <cfRule type="expression" dxfId="700" priority="1731">
      <formula>ROW()=CELL("row")</formula>
    </cfRule>
    <cfRule type="cellIs" dxfId="699" priority="1733" operator="equal">
      <formula>"X"</formula>
    </cfRule>
    <cfRule type="cellIs" dxfId="698" priority="1732" operator="equal">
      <formula>"ANNUAL"</formula>
    </cfRule>
  </conditionalFormatting>
  <conditionalFormatting sqref="R257">
    <cfRule type="cellIs" dxfId="697" priority="1683" operator="equal">
      <formula>"X"</formula>
    </cfRule>
    <cfRule type="cellIs" dxfId="696" priority="1682" operator="equal">
      <formula>"ANNUAL"</formula>
    </cfRule>
  </conditionalFormatting>
  <conditionalFormatting sqref="R257:R258">
    <cfRule type="cellIs" dxfId="695" priority="1685" operator="equal">
      <formula>"X"</formula>
    </cfRule>
  </conditionalFormatting>
  <conditionalFormatting sqref="R258 R260:R262 V260:XFD260 X264:XFD264 V262:XFD262 X261:XFD261">
    <cfRule type="expression" dxfId="694" priority="1728">
      <formula>ROW()=CELL("row")</formula>
    </cfRule>
  </conditionalFormatting>
  <conditionalFormatting sqref="R258 R260:R262">
    <cfRule type="cellIs" dxfId="693" priority="1729" operator="equal">
      <formula>"ANNUAL"</formula>
    </cfRule>
    <cfRule type="cellIs" dxfId="692" priority="1730" operator="equal">
      <formula>"X"</formula>
    </cfRule>
  </conditionalFormatting>
  <conditionalFormatting sqref="R263">
    <cfRule type="cellIs" dxfId="691" priority="1628" operator="equal">
      <formula>"ANNUAL"</formula>
    </cfRule>
  </conditionalFormatting>
  <conditionalFormatting sqref="R268 R278 R284 R290">
    <cfRule type="cellIs" dxfId="690" priority="1807" operator="equal">
      <formula>"ANNUAL"</formula>
    </cfRule>
    <cfRule type="cellIs" dxfId="689" priority="1806" operator="equal">
      <formula>"X"</formula>
    </cfRule>
  </conditionalFormatting>
  <conditionalFormatting sqref="R273 R275:R280">
    <cfRule type="expression" dxfId="688" priority="1667">
      <formula>ROW()=CELL("row")</formula>
    </cfRule>
  </conditionalFormatting>
  <conditionalFormatting sqref="R282:R285 R292 R374:R377 R471:R472 R527:R528 R562 R327:S327 R577 S576:S577 V292:XFD292 T578 R552:S552 R402:S402 R558:S558 U579:XFD579 S581:XFD581 W580:XFD580 V577:XFD578 R475 R287:R288">
    <cfRule type="expression" dxfId="687" priority="1627">
      <formula>ROW()=CELL("row")</formula>
    </cfRule>
  </conditionalFormatting>
  <conditionalFormatting sqref="R290 R268 R278 R284">
    <cfRule type="expression" dxfId="686" priority="1805">
      <formula>ROW()=CELL("row")</formula>
    </cfRule>
  </conditionalFormatting>
  <conditionalFormatting sqref="R290">
    <cfRule type="expression" dxfId="685" priority="1803">
      <formula>ROW()=CELL("row")</formula>
    </cfRule>
    <cfRule type="cellIs" dxfId="684" priority="1804" operator="equal">
      <formula>"ANNUAL"</formula>
    </cfRule>
  </conditionalFormatting>
  <conditionalFormatting sqref="R298:R299 R301">
    <cfRule type="cellIs" dxfId="683" priority="1665" operator="equal">
      <formula>"ANNUAL"</formula>
    </cfRule>
  </conditionalFormatting>
  <conditionalFormatting sqref="R298:R299 R301:R303">
    <cfRule type="cellIs" dxfId="682" priority="1666" operator="equal">
      <formula>"X"</formula>
    </cfRule>
  </conditionalFormatting>
  <conditionalFormatting sqref="R299 R301">
    <cfRule type="expression" dxfId="681" priority="1664">
      <formula>ROW()=CELL("row")</formula>
    </cfRule>
  </conditionalFormatting>
  <conditionalFormatting sqref="R302:R303 P379:R379">
    <cfRule type="cellIs" dxfId="680" priority="1726" operator="equal">
      <formula>"X"</formula>
    </cfRule>
    <cfRule type="cellIs" dxfId="679" priority="1725" operator="equal">
      <formula>"ANNUAL"</formula>
    </cfRule>
  </conditionalFormatting>
  <conditionalFormatting sqref="R302:R303 R379">
    <cfRule type="expression" dxfId="678" priority="1724">
      <formula>ROW()=CELL("row")</formula>
    </cfRule>
  </conditionalFormatting>
  <conditionalFormatting sqref="R310">
    <cfRule type="cellIs" dxfId="677" priority="2603" operator="equal">
      <formula>"ANNUAL"</formula>
    </cfRule>
  </conditionalFormatting>
  <conditionalFormatting sqref="R328:R329 R331 R336 R339 R345 Q354:R355">
    <cfRule type="expression" dxfId="676" priority="1622">
      <formula>ROW()=CELL("row")</formula>
    </cfRule>
  </conditionalFormatting>
  <conditionalFormatting sqref="R331 R336 R339 R345 R354">
    <cfRule type="cellIs" dxfId="675" priority="1621" operator="equal">
      <formula>"X"</formula>
    </cfRule>
  </conditionalFormatting>
  <conditionalFormatting sqref="R333 Q334:R334 Q359:R360 P361:S361 R366:S366 R368:R371 P372:S372 P458:R458 R460:R461 P483:R483 R484:S485 P501:R501 R507:R508 Q511:R511 Q518:R518 R572:R573 R358">
    <cfRule type="cellIs" dxfId="674" priority="1759" operator="equal">
      <formula>"X"</formula>
    </cfRule>
  </conditionalFormatting>
  <conditionalFormatting sqref="R333:R334 R458 Q460:R462 R508:R509 R511 R518 R572:R573 R359:R361 R366 R483:R485 R500:R501 R368:R372">
    <cfRule type="expression" dxfId="673" priority="1758">
      <formula>ROW()=CELL("row")</formula>
    </cfRule>
  </conditionalFormatting>
  <conditionalFormatting sqref="R349 R352">
    <cfRule type="cellIs" dxfId="672" priority="3223" operator="equal">
      <formula>"ANNUAL"</formula>
    </cfRule>
  </conditionalFormatting>
  <conditionalFormatting sqref="R357 R364">
    <cfRule type="cellIs" dxfId="671" priority="1618" operator="equal">
      <formula>"X"</formula>
    </cfRule>
  </conditionalFormatting>
  <conditionalFormatting sqref="R357:R358 P364:R364">
    <cfRule type="cellIs" dxfId="670" priority="1617" operator="equal">
      <formula>"ANNUAL"</formula>
    </cfRule>
  </conditionalFormatting>
  <conditionalFormatting sqref="R357:R358 R362:R364">
    <cfRule type="expression" dxfId="669" priority="1619">
      <formula>ROW()=CELL("row")</formula>
    </cfRule>
  </conditionalFormatting>
  <conditionalFormatting sqref="R366:R372 R399 Q405:R405 R376 O355:R355 R360:R363">
    <cfRule type="cellIs" dxfId="668" priority="1657" operator="equal">
      <formula>"X"</formula>
    </cfRule>
  </conditionalFormatting>
  <conditionalFormatting sqref="R367 R399 R404:R407">
    <cfRule type="expression" dxfId="667" priority="1655">
      <formula>ROW()=CELL("row")</formula>
    </cfRule>
  </conditionalFormatting>
  <conditionalFormatting sqref="R373:R375 R475:R476">
    <cfRule type="cellIs" dxfId="666" priority="1625" operator="equal">
      <formula>"ANNUAL"</formula>
    </cfRule>
  </conditionalFormatting>
  <conditionalFormatting sqref="R381 R225:R226">
    <cfRule type="cellIs" dxfId="665" priority="3217" operator="equal">
      <formula>"ANNUAL"</formula>
    </cfRule>
  </conditionalFormatting>
  <conditionalFormatting sqref="R390:R391">
    <cfRule type="expression" dxfId="664" priority="1841">
      <formula>ROW()=CELL("row")</formula>
    </cfRule>
  </conditionalFormatting>
  <conditionalFormatting sqref="R391">
    <cfRule type="cellIs" dxfId="663" priority="1840" operator="equal">
      <formula>"X"</formula>
    </cfRule>
  </conditionalFormatting>
  <conditionalFormatting sqref="R403">
    <cfRule type="cellIs" dxfId="662" priority="3244" operator="equal">
      <formula>"ANNUAL"</formula>
    </cfRule>
  </conditionalFormatting>
  <conditionalFormatting sqref="R410:R412 R414:R428">
    <cfRule type="expression" dxfId="661" priority="1615">
      <formula>ROW()=CELL("row")</formula>
    </cfRule>
  </conditionalFormatting>
  <conditionalFormatting sqref="R425">
    <cfRule type="cellIs" dxfId="660" priority="1616" operator="equal">
      <formula>"X"</formula>
    </cfRule>
    <cfRule type="cellIs" dxfId="659" priority="1614" operator="equal">
      <formula>"X"</formula>
    </cfRule>
    <cfRule type="cellIs" dxfId="658" priority="1613" operator="equal">
      <formula>"ANNUAL"</formula>
    </cfRule>
  </conditionalFormatting>
  <conditionalFormatting sqref="R431 R479 P504:Q504 R514">
    <cfRule type="cellIs" dxfId="657" priority="3214" operator="equal">
      <formula>"ANNUAL"</formula>
    </cfRule>
  </conditionalFormatting>
  <conditionalFormatting sqref="R456 R525">
    <cfRule type="expression" dxfId="656" priority="1835">
      <formula>ROW()=CELL("row")</formula>
    </cfRule>
  </conditionalFormatting>
  <conditionalFormatting sqref="R476 R496:R497 R492:R494 R499">
    <cfRule type="expression" dxfId="655" priority="1650">
      <formula>ROW()=CELL("row")</formula>
    </cfRule>
  </conditionalFormatting>
  <conditionalFormatting sqref="R480:R481 P493:R493 R503:S503 Q434:S434 P487:R487 Q494">
    <cfRule type="cellIs" dxfId="654" priority="1716" operator="equal">
      <formula>"ANNUAL"</formula>
    </cfRule>
  </conditionalFormatting>
  <conditionalFormatting sqref="R480:R481 R442 R503:S503 Q434:S434 P487:R487 R483:R485">
    <cfRule type="cellIs" dxfId="653" priority="1715" operator="equal">
      <formula>"X"</formula>
    </cfRule>
  </conditionalFormatting>
  <conditionalFormatting sqref="R480:R481">
    <cfRule type="expression" dxfId="652" priority="1714">
      <formula>ROW()=CELL("row")</formula>
    </cfRule>
  </conditionalFormatting>
  <conditionalFormatting sqref="R491 R502:R505 R553 R555:R556 R578 R567:R570 R507">
    <cfRule type="expression" dxfId="651" priority="1611">
      <formula>ROW()=CELL("row")</formula>
    </cfRule>
  </conditionalFormatting>
  <conditionalFormatting sqref="R492 R552:R553 R555:R556 R567:R570 R577:R578">
    <cfRule type="cellIs" dxfId="650" priority="1609" operator="equal">
      <formula>"ANNUAL"</formula>
    </cfRule>
  </conditionalFormatting>
  <conditionalFormatting sqref="R495:R496">
    <cfRule type="cellIs" dxfId="649" priority="1649" operator="equal">
      <formula>"X"</formula>
    </cfRule>
  </conditionalFormatting>
  <conditionalFormatting sqref="R518 R333:R334 R457:R458 R460 R511">
    <cfRule type="cellIs" dxfId="648" priority="1757" operator="equal">
      <formula>"X"</formula>
    </cfRule>
  </conditionalFormatting>
  <conditionalFormatting sqref="R524">
    <cfRule type="expression" dxfId="647" priority="1694">
      <formula>ROW()=CELL("row")</formula>
    </cfRule>
  </conditionalFormatting>
  <conditionalFormatting sqref="R530:R531 P541:R542 P545:R545 R560 R546">
    <cfRule type="cellIs" dxfId="646" priority="1693" operator="equal">
      <formula>"X"</formula>
    </cfRule>
  </conditionalFormatting>
  <conditionalFormatting sqref="R530:R531 P541:R542 R545:R546 N560:R560">
    <cfRule type="cellIs" dxfId="645" priority="1692" operator="equal">
      <formula>"ANNUAL"</formula>
    </cfRule>
  </conditionalFormatting>
  <conditionalFormatting sqref="R530:R531 R542 P545:R545 R560">
    <cfRule type="expression" dxfId="644" priority="1691">
      <formula>ROW()=CELL("row")</formula>
    </cfRule>
  </conditionalFormatting>
  <conditionalFormatting sqref="R539:R540 R464:R467 R148 R223 R259 Q309:R309 R312 R316:R317 R378 R432:R436 R451:R452 R470 R498 R605:R606 R189:R190 V309:XFD309 Q118:R119 T148 U223:XFD223 T189 U119:XFD119 V148:XFD148 V189:XFD190 V118:XFD118">
    <cfRule type="expression" dxfId="643" priority="1603">
      <formula>ROW()=CELL("row")</formula>
    </cfRule>
  </conditionalFormatting>
  <conditionalFormatting sqref="R540">
    <cfRule type="cellIs" dxfId="642" priority="1586" operator="equal">
      <formula>"ANNUAL"</formula>
    </cfRule>
  </conditionalFormatting>
  <conditionalFormatting sqref="R553 R555:R556 R578">
    <cfRule type="cellIs" dxfId="641" priority="1610" operator="equal">
      <formula>"X"</formula>
    </cfRule>
  </conditionalFormatting>
  <conditionalFormatting sqref="R575">
    <cfRule type="cellIs" dxfId="640" priority="1826" operator="equal">
      <formula>"ANNUAL"</formula>
    </cfRule>
    <cfRule type="cellIs" dxfId="639" priority="1827" operator="equal">
      <formula>"X"</formula>
    </cfRule>
  </conditionalFormatting>
  <conditionalFormatting sqref="R575:R576 R437 R532 R430 R457 R495 R543 R565">
    <cfRule type="expression" dxfId="638" priority="1828">
      <formula>ROW()=CELL("row")</formula>
    </cfRule>
  </conditionalFormatting>
  <conditionalFormatting sqref="R579">
    <cfRule type="expression" dxfId="637" priority="1689">
      <formula>ROW()=CELL("row")</formula>
    </cfRule>
    <cfRule type="cellIs" dxfId="636" priority="1690" operator="equal">
      <formula>"X"</formula>
    </cfRule>
  </conditionalFormatting>
  <conditionalFormatting sqref="R579:R580">
    <cfRule type="cellIs" dxfId="635" priority="1663" operator="equal">
      <formula>"X"</formula>
    </cfRule>
  </conditionalFormatting>
  <conditionalFormatting sqref="R582:R583">
    <cfRule type="cellIs" dxfId="634" priority="1809" operator="equal">
      <formula>"X"</formula>
    </cfRule>
  </conditionalFormatting>
  <conditionalFormatting sqref="R585:R589">
    <cfRule type="cellIs" dxfId="633" priority="1812" operator="equal">
      <formula>"X"</formula>
    </cfRule>
    <cfRule type="cellIs" dxfId="632" priority="1813" operator="equal">
      <formula>"ANNUAL"</formula>
    </cfRule>
  </conditionalFormatting>
  <conditionalFormatting sqref="R586:R589">
    <cfRule type="expression" dxfId="631" priority="1811">
      <formula>ROW()=CELL("row")</formula>
    </cfRule>
  </conditionalFormatting>
  <conditionalFormatting sqref="R591:R595 R597:R598 Q601:R601">
    <cfRule type="cellIs" dxfId="630" priority="1816" operator="equal">
      <formula>"ANNUAL"</formula>
    </cfRule>
  </conditionalFormatting>
  <conditionalFormatting sqref="R591:R595 R597:R598 R601:R603">
    <cfRule type="cellIs" dxfId="629" priority="1815" operator="equal">
      <formula>"X"</formula>
    </cfRule>
  </conditionalFormatting>
  <conditionalFormatting sqref="R591:R595 R597:R598 V590:XFD601 Q601:R601">
    <cfRule type="expression" dxfId="628" priority="1814">
      <formula>ROW()=CELL("row")</formula>
    </cfRule>
  </conditionalFormatting>
  <conditionalFormatting sqref="R606 L606 P606">
    <cfRule type="cellIs" dxfId="627" priority="3095" operator="equal">
      <formula>"X"</formula>
    </cfRule>
  </conditionalFormatting>
  <conditionalFormatting sqref="R3:S3 S21 V21:XFD21">
    <cfRule type="expression" dxfId="626" priority="1535">
      <formula>ROW()=CELL("row")</formula>
    </cfRule>
  </conditionalFormatting>
  <conditionalFormatting sqref="R4:S4">
    <cfRule type="expression" dxfId="625" priority="1843">
      <formula>ROW()=CELL("row")</formula>
    </cfRule>
  </conditionalFormatting>
  <conditionalFormatting sqref="R15:S15 V15:W15">
    <cfRule type="cellIs" dxfId="624" priority="1567" operator="equal">
      <formula>"ANNUAL"</formula>
    </cfRule>
    <cfRule type="cellIs" dxfId="623" priority="1566" operator="equal">
      <formula>"X"</formula>
    </cfRule>
  </conditionalFormatting>
  <conditionalFormatting sqref="R15:S15 V15:XFD15">
    <cfRule type="expression" dxfId="622" priority="1565">
      <formula>ROW()=CELL("row")</formula>
    </cfRule>
  </conditionalFormatting>
  <conditionalFormatting sqref="R24:S24 R54:T54 R92:R93 R29:S29 R45:S45 Q18:S18 R32 R33:S33 R34 Q39:S39 R71:S72 Q78:S78 Q79:Q80 V104:XFD104 R114 R117 V117:XFD117 P143:R143 V143:XFD143 U71:XFD71 U78:XFD78 V18:XFD18 V29:XFD29 U32:XFD32 X37:XFD37 U36:XFD36 V54:XFD54 V72:XFD72 V33:XFD34 X35:XFD35 R36">
    <cfRule type="expression" dxfId="621" priority="1824">
      <formula>ROW()=CELL("row")</formula>
    </cfRule>
  </conditionalFormatting>
  <conditionalFormatting sqref="R39:S39">
    <cfRule type="cellIs" dxfId="620" priority="1497" operator="equal">
      <formula>"ANNUAL"</formula>
    </cfRule>
  </conditionalFormatting>
  <conditionalFormatting sqref="R61:S61 V61:W61 R113:S113 P359:R359 R149:R150 R50:S50 V50:W50">
    <cfRule type="cellIs" dxfId="619" priority="1832" operator="equal">
      <formula>"ANNUAL"</formula>
    </cfRule>
  </conditionalFormatting>
  <conditionalFormatting sqref="R61:S61 V61:W61 R113:S113 R93 V95:W101 R149:R150 R201 R50:S50 V50:W50 V21:W21">
    <cfRule type="cellIs" dxfId="618" priority="1831" operator="equal">
      <formula>"X"</formula>
    </cfRule>
  </conditionalFormatting>
  <conditionalFormatting sqref="R82:S82">
    <cfRule type="expression" dxfId="617" priority="1769">
      <formula>ROW()=CELL("row")</formula>
    </cfRule>
  </conditionalFormatting>
  <conditionalFormatting sqref="R108:S108">
    <cfRule type="expression" dxfId="616" priority="1544">
      <formula>ROW()=CELL("row")</formula>
    </cfRule>
  </conditionalFormatting>
  <conditionalFormatting sqref="R139:S139 Q142:R142 R154:R155 P158:R158 R165:R168 R245:S245 R246 V142:XFD142 V158:XFD158 V139:XFD139 T159:XFD159 V245:XFD246">
    <cfRule type="expression" dxfId="615" priority="1707">
      <formula>ROW()=CELL("row")</formula>
    </cfRule>
  </conditionalFormatting>
  <conditionalFormatting sqref="R174:S174 R161 R216:R218 P449:R450">
    <cfRule type="cellIs" dxfId="614" priority="1646" operator="equal">
      <formula>"X"</formula>
    </cfRule>
  </conditionalFormatting>
  <conditionalFormatting sqref="R174:S174">
    <cfRule type="cellIs" dxfId="613" priority="1512" operator="equal">
      <formula>"ANNUAL"</formula>
    </cfRule>
  </conditionalFormatting>
  <conditionalFormatting sqref="R242:S242 R231:R232 X228:XFD228 R241 U241:XFD241 V242:XFD242">
    <cfRule type="expression" dxfId="612" priority="1738">
      <formula>ROW()=CELL("row")</formula>
    </cfRule>
  </conditionalFormatting>
  <conditionalFormatting sqref="R271:S271">
    <cfRule type="cellIs" dxfId="611" priority="1341" operator="equal">
      <formula>"X"</formula>
    </cfRule>
  </conditionalFormatting>
  <conditionalFormatting sqref="R273:S273 R275:R280 R287:R288">
    <cfRule type="cellIs" dxfId="610" priority="1668" operator="equal">
      <formula>"ANNUAL"</formula>
    </cfRule>
  </conditionalFormatting>
  <conditionalFormatting sqref="R273:S273 R276:R277 R279:R280 R287:R288">
    <cfRule type="cellIs" dxfId="609" priority="1669" operator="equal">
      <formula>"X"</formula>
    </cfRule>
  </conditionalFormatting>
  <conditionalFormatting sqref="R297:S297 S306 S316:S317 V306:W307">
    <cfRule type="cellIs" dxfId="608" priority="1343" operator="equal">
      <formula>"ANNUAL"</formula>
    </cfRule>
  </conditionalFormatting>
  <conditionalFormatting sqref="R327:S328">
    <cfRule type="cellIs" dxfId="607" priority="1521" operator="equal">
      <formula>"X"</formula>
    </cfRule>
  </conditionalFormatting>
  <conditionalFormatting sqref="R369:S370 S377:S380">
    <cfRule type="cellIs" dxfId="606" priority="1334" operator="equal">
      <formula>"ANNUAL"</formula>
    </cfRule>
  </conditionalFormatting>
  <conditionalFormatting sqref="R383:S383 S398 S411 S575:S577">
    <cfRule type="cellIs" dxfId="605" priority="1455" operator="equal">
      <formula>"ANNUAL"</formula>
    </cfRule>
  </conditionalFormatting>
  <conditionalFormatting sqref="R410:S410 R411:R412 R414 R415:S415 R416:R423 Q424:R424 Q426:R428 R432 Q433:R433">
    <cfRule type="cellIs" dxfId="604" priority="1659" operator="equal">
      <formula>"X"</formula>
    </cfRule>
  </conditionalFormatting>
  <conditionalFormatting sqref="R410:S410 R411:R412 R414 R415:S415 R416:R423 Q424:R424 R426:R430 R432 Q433:R433 P452:R452 V418:W424 U425:W425">
    <cfRule type="cellIs" dxfId="603" priority="1658" operator="equal">
      <formula>"ANNUAL"</formula>
    </cfRule>
  </conditionalFormatting>
  <conditionalFormatting sqref="R441:S441 S461 S498:S499 S504 S518 S536:S537 P548:T548 S569:S570 S580:T580 R440">
    <cfRule type="cellIs" dxfId="602" priority="1501" operator="equal">
      <formula>"ANNUAL"</formula>
    </cfRule>
  </conditionalFormatting>
  <conditionalFormatting sqref="R505:S505">
    <cfRule type="cellIs" dxfId="601" priority="1802" operator="equal">
      <formula>"ANNUAL"</formula>
    </cfRule>
  </conditionalFormatting>
  <conditionalFormatting sqref="R513:S514">
    <cfRule type="expression" dxfId="600" priority="1552">
      <formula>ROW()=CELL("row")</formula>
    </cfRule>
  </conditionalFormatting>
  <conditionalFormatting sqref="R524:S524 P493:R494 R471:R472 R501:R502 P504:R504 Q513:R513 O486:R486 R488:R489 R525">
    <cfRule type="cellIs" dxfId="599" priority="1696" operator="equal">
      <formula>"X"</formula>
    </cfRule>
  </conditionalFormatting>
  <conditionalFormatting sqref="R524:S524 R471:R472 P504:R504 Q513:R513 O486:R486 R488:R489">
    <cfRule type="cellIs" dxfId="598" priority="1695" operator="equal">
      <formula>"ANNUAL"</formula>
    </cfRule>
  </conditionalFormatting>
  <conditionalFormatting sqref="R582:S583">
    <cfRule type="cellIs" dxfId="597" priority="1810" operator="equal">
      <formula>"ANNUAL"</formula>
    </cfRule>
  </conditionalFormatting>
  <conditionalFormatting sqref="R31:T31 S36:T36 T40:T41 T57:T58 R64:T64 T103:T105 S184:T184 S249:T249 T265 S276:T276 S284:T284 S287:T287 T531:T532 T566:W566 R285:W285 V273:W276 S405:S406">
    <cfRule type="cellIs" dxfId="596" priority="1136" operator="equal">
      <formula>"ANNUAL"</formula>
    </cfRule>
  </conditionalFormatting>
  <conditionalFormatting sqref="R282:T282 V282:W282 S302 S533:U533">
    <cfRule type="cellIs" dxfId="595" priority="1190" operator="equal">
      <formula>"X"</formula>
    </cfRule>
  </conditionalFormatting>
  <conditionalFormatting sqref="R462:T462">
    <cfRule type="cellIs" dxfId="594" priority="961" operator="equal">
      <formula>"ANNUAL"</formula>
    </cfRule>
    <cfRule type="cellIs" dxfId="593" priority="962" operator="equal">
      <formula>"X"</formula>
    </cfRule>
  </conditionalFormatting>
  <conditionalFormatting sqref="R558:T558 T560:T561 T573:U573 P512:U512">
    <cfRule type="cellIs" dxfId="592" priority="1129" operator="equal">
      <formula>"X"</formula>
    </cfRule>
  </conditionalFormatting>
  <conditionalFormatting sqref="R584:T584">
    <cfRule type="cellIs" dxfId="591" priority="1149" operator="equal">
      <formula>"ANNUAL"</formula>
    </cfRule>
    <cfRule type="expression" dxfId="590" priority="1150">
      <formula>ROW()=CELL("row")</formula>
    </cfRule>
    <cfRule type="expression" dxfId="589" priority="1147">
      <formula>ROW()=CELL("row")</formula>
    </cfRule>
    <cfRule type="cellIs" dxfId="588" priority="1148" operator="equal">
      <formula>"X"</formula>
    </cfRule>
  </conditionalFormatting>
  <conditionalFormatting sqref="R581:U581 R239 Q373:S373">
    <cfRule type="cellIs" dxfId="587" priority="1638" operator="equal">
      <formula>"X"</formula>
    </cfRule>
  </conditionalFormatting>
  <conditionalFormatting sqref="R581:U581 R516">
    <cfRule type="cellIs" dxfId="586" priority="1637" operator="equal">
      <formula>"ANNUAL"</formula>
    </cfRule>
  </conditionalFormatting>
  <conditionalFormatting sqref="R137:W137">
    <cfRule type="cellIs" dxfId="585" priority="1210" operator="equal">
      <formula>"ANNUAL"</formula>
    </cfRule>
  </conditionalFormatting>
  <conditionalFormatting sqref="R558:W558 T560:W560 Q561:T561 T573:W576 T290:T308 T310:T314 T316:T317 S320:T321 S323:T325 T327:T343 T345:T384 T386:T388 T390:T391 T396:T408 T410:T412 T414:T443 T446 T449 T452 T455:T458 T460:T461 T464:T471 T475:T476 T479 S481:T481 T483:T495 T497:T499 T501:T502 T504:T505 T507:T509">
    <cfRule type="cellIs" dxfId="584" priority="1131" operator="equal">
      <formula>"ANNUAL"</formula>
    </cfRule>
  </conditionalFormatting>
  <conditionalFormatting sqref="R582:XFD582 U581 R583:T583 V583:XFD583">
    <cfRule type="expression" dxfId="583" priority="1808">
      <formula>ROW()=CELL("row")</formula>
    </cfRule>
  </conditionalFormatting>
  <conditionalFormatting sqref="S3:S4 S21 V21:W21">
    <cfRule type="cellIs" dxfId="582" priority="1536" operator="equal">
      <formula>"ANNUAL"</formula>
    </cfRule>
  </conditionalFormatting>
  <conditionalFormatting sqref="S4:S6 S69:S72 S111:S112">
    <cfRule type="cellIs" dxfId="581" priority="1375" operator="equal">
      <formula>"X"</formula>
    </cfRule>
  </conditionalFormatting>
  <conditionalFormatting sqref="S5:S6 S11 S16 S68:S72 S75:S76 S78:S79 S111:S112 S222 S238 S430 S435 S467 S475">
    <cfRule type="cellIs" dxfId="580" priority="1378" operator="equal">
      <formula>"ANNUAL"</formula>
    </cfRule>
  </conditionalFormatting>
  <conditionalFormatting sqref="S5:S6">
    <cfRule type="cellIs" dxfId="579" priority="1376" operator="equal">
      <formula>"ANNUAL"</formula>
    </cfRule>
  </conditionalFormatting>
  <conditionalFormatting sqref="S7 S12:S13 S26:S30 S48 S52 S226:S227 S240">
    <cfRule type="cellIs" dxfId="578" priority="1400" operator="equal">
      <formula>"ANNUAL"</formula>
    </cfRule>
  </conditionalFormatting>
  <conditionalFormatting sqref="S9:S11 S16:S18 S28:S32 R49:S49 S57 S101:S105 S276:S277 S350 R562:S562 R565:S565">
    <cfRule type="cellIs" dxfId="577" priority="1363" operator="equal">
      <formula>"X"</formula>
    </cfRule>
  </conditionalFormatting>
  <conditionalFormatting sqref="S9:S11 S16:S18 S31:S32 S36 S40:S41 R49:S49 S57 S64:S65 S102:S105 S184 S249 S265 S276 S284 S287 P330:S330 S350:S356 S377:S378 S380 S406:S407 S479:S480 S531 S556 P562:S562 R565:T565 S580:S581">
    <cfRule type="cellIs" dxfId="576" priority="1365" operator="equal">
      <formula>"ANNUAL"</formula>
    </cfRule>
  </conditionalFormatting>
  <conditionalFormatting sqref="S10 Q17:S17 S49 S350">
    <cfRule type="cellIs" dxfId="575" priority="1362" operator="equal">
      <formula>"ANNUAL"</formula>
    </cfRule>
  </conditionalFormatting>
  <conditionalFormatting sqref="S14 S20 S53:S56">
    <cfRule type="cellIs" dxfId="574" priority="1484" operator="equal">
      <formula>"ANNUAL"</formula>
    </cfRule>
    <cfRule type="cellIs" dxfId="573" priority="1485" operator="equal">
      <formula>"X"</formula>
    </cfRule>
  </conditionalFormatting>
  <conditionalFormatting sqref="S19 V19:W20 U24:W24 V38:W40 T39 R40:R41 P44:Q44 V44:W46 V48:W49 T49 L88 L54 M122 L2:W2 P102:R102 O30 M93 Q88 P97 Q110 Q80:R80 R94">
    <cfRule type="cellIs" dxfId="572" priority="3243" operator="equal">
      <formula>"X"</formula>
    </cfRule>
  </conditionalFormatting>
  <conditionalFormatting sqref="S19 V19:W20">
    <cfRule type="cellIs" dxfId="571" priority="3229" operator="equal">
      <formula>"ANNUAL"</formula>
    </cfRule>
  </conditionalFormatting>
  <conditionalFormatting sqref="S22:S24">
    <cfRule type="cellIs" dxfId="570" priority="1348" operator="equal">
      <formula>"ANNUAL"</formula>
    </cfRule>
  </conditionalFormatting>
  <conditionalFormatting sqref="S34 S60 S62 Q73:T73 S109:S110 S136 S138 S146">
    <cfRule type="cellIs" dxfId="569" priority="1518" operator="equal">
      <formula>"X"</formula>
    </cfRule>
    <cfRule type="cellIs" dxfId="568" priority="1517" operator="equal">
      <formula>"ANNUAL"</formula>
    </cfRule>
  </conditionalFormatting>
  <conditionalFormatting sqref="S41 S43:S46 S101:S102 S107 R117:S117 S121:S123 S187:S188 S220:S221 S227 S294:S295 S300">
    <cfRule type="cellIs" dxfId="567" priority="1449" operator="equal">
      <formula>"ANNUAL"</formula>
    </cfRule>
  </conditionalFormatting>
  <conditionalFormatting sqref="S42 V42:W43 P45">
    <cfRule type="cellIs" dxfId="566" priority="2289" operator="equal">
      <formula>"ANNUAL"</formula>
    </cfRule>
  </conditionalFormatting>
  <conditionalFormatting sqref="S42 V42:W43">
    <cfRule type="cellIs" dxfId="565" priority="2288" operator="equal">
      <formula>"X"</formula>
    </cfRule>
  </conditionalFormatting>
  <conditionalFormatting sqref="S42 V42:XFD43">
    <cfRule type="expression" dxfId="564" priority="2287">
      <formula>ROW()=CELL("row")</formula>
    </cfRule>
  </conditionalFormatting>
  <conditionalFormatting sqref="S43:S46 S294:S295">
    <cfRule type="cellIs" dxfId="563" priority="1447" operator="equal">
      <formula>"X"</formula>
    </cfRule>
  </conditionalFormatting>
  <conditionalFormatting sqref="S51 S201 S212 P349:S349">
    <cfRule type="cellIs" dxfId="562" priority="1470" operator="equal">
      <formula>"ANNUAL"</formula>
    </cfRule>
  </conditionalFormatting>
  <conditionalFormatting sqref="S55 S20 S14">
    <cfRule type="expression" dxfId="561" priority="1483">
      <formula>ROW()=CELL("row")</formula>
    </cfRule>
  </conditionalFormatting>
  <conditionalFormatting sqref="S56">
    <cfRule type="expression" dxfId="560" priority="1548">
      <formula>ROW()=CELL("row")</formula>
    </cfRule>
  </conditionalFormatting>
  <conditionalFormatting sqref="S58 S74 S94 S99 S118">
    <cfRule type="cellIs" dxfId="559" priority="1460" operator="equal">
      <formula>"X"</formula>
    </cfRule>
    <cfRule type="cellIs" dxfId="558" priority="1461" operator="equal">
      <formula>"ANNUAL"</formula>
    </cfRule>
  </conditionalFormatting>
  <conditionalFormatting sqref="S63 S80:S81 S92:T92 S98 R106:S106 S119 R145:S145 S181">
    <cfRule type="cellIs" dxfId="557" priority="1496" operator="equal">
      <formula>"ANNUAL"</formula>
    </cfRule>
  </conditionalFormatting>
  <conditionalFormatting sqref="S63 S80:S82 S92:T92 S98 R106:S106 S119 R145:S145 S181 R39:S39">
    <cfRule type="cellIs" dxfId="556" priority="1498" operator="equal">
      <formula>"X"</formula>
    </cfRule>
  </conditionalFormatting>
  <conditionalFormatting sqref="S65 S38 S32 S28 S26">
    <cfRule type="expression" dxfId="555" priority="1474">
      <formula>ROW()=CELL("row")</formula>
    </cfRule>
  </conditionalFormatting>
  <conditionalFormatting sqref="S68:S69 S96 S104:S105 S131:S135">
    <cfRule type="cellIs" dxfId="554" priority="1410" operator="equal">
      <formula>"X"</formula>
    </cfRule>
  </conditionalFormatting>
  <conditionalFormatting sqref="S71:S72">
    <cfRule type="cellIs" dxfId="553" priority="2006" operator="equal">
      <formula>"X"</formula>
    </cfRule>
  </conditionalFormatting>
  <conditionalFormatting sqref="S75:S76 S78:S79 S308:S314 S405:S407 R454 R455:S455 S469:S472 R475:S475">
    <cfRule type="cellIs" dxfId="552" priority="1324" operator="equal">
      <formula>"X"</formula>
    </cfRule>
  </conditionalFormatting>
  <conditionalFormatting sqref="S83 S86 S91 S97 R143:S143 S155 S158 S165:S166 S168 S170 S175 S177 S183 S185:S186">
    <cfRule type="cellIs" dxfId="551" priority="1488" operator="equal">
      <formula>"X"</formula>
    </cfRule>
  </conditionalFormatting>
  <conditionalFormatting sqref="S83 S86 S91 S97 S143 S155 S158 S165:S166 S168 S170 S175 S177 S183 S185:S186">
    <cfRule type="cellIs" dxfId="550" priority="1487" operator="equal">
      <formula>"ANNUAL"</formula>
    </cfRule>
  </conditionalFormatting>
  <conditionalFormatting sqref="S88 S93 R100:S100 S115 S152 S203 S239 Q244:S244 S362 S397 S404 R101 V244:XFD244 V100:XFD101">
    <cfRule type="expression" dxfId="549" priority="1537">
      <formula>ROW()=CELL("row")</formula>
    </cfRule>
  </conditionalFormatting>
  <conditionalFormatting sqref="S88 S93 S100 S115 S203 R239:S239 Q244:S244 S362:S364 S396:S397 S404">
    <cfRule type="cellIs" dxfId="548" priority="1538" operator="equal">
      <formula>"ANNUAL"</formula>
    </cfRule>
  </conditionalFormatting>
  <conditionalFormatting sqref="S101 S53 S23 S9">
    <cfRule type="expression" dxfId="547" priority="1520">
      <formula>ROW()=CELL("row")</formula>
    </cfRule>
  </conditionalFormatting>
  <conditionalFormatting sqref="S107">
    <cfRule type="cellIs" dxfId="546" priority="1445" operator="equal">
      <formula>"X"</formula>
    </cfRule>
  </conditionalFormatting>
  <conditionalFormatting sqref="S108">
    <cfRule type="expression" dxfId="545" priority="1541">
      <formula>ROW()=CELL("row")</formula>
    </cfRule>
    <cfRule type="cellIs" dxfId="544" priority="1542" operator="equal">
      <formula>"ANNUAL"</formula>
    </cfRule>
    <cfRule type="cellIs" dxfId="543" priority="1543" operator="equal">
      <formula>"X"</formula>
    </cfRule>
  </conditionalFormatting>
  <conditionalFormatting sqref="S111">
    <cfRule type="expression" dxfId="542" priority="1475">
      <formula>ROW()=CELL("row")</formula>
    </cfRule>
  </conditionalFormatting>
  <conditionalFormatting sqref="S118 S99 S94 S74 S58">
    <cfRule type="expression" dxfId="541" priority="1459">
      <formula>ROW()=CELL("row")</formula>
    </cfRule>
  </conditionalFormatting>
  <conditionalFormatting sqref="S124 S173:T173 S235:S236 V173:W173">
    <cfRule type="cellIs" dxfId="540" priority="1347" operator="equal">
      <formula>"X"</formula>
    </cfRule>
  </conditionalFormatting>
  <conditionalFormatting sqref="S124 S173:T173 S235:S236">
    <cfRule type="cellIs" dxfId="539" priority="1346" operator="equal">
      <formula>"ANNUAL"</formula>
    </cfRule>
  </conditionalFormatting>
  <conditionalFormatting sqref="S125">
    <cfRule type="expression" dxfId="538" priority="1321">
      <formula>ROW()=CELL("row")</formula>
    </cfRule>
  </conditionalFormatting>
  <conditionalFormatting sqref="S125:S127">
    <cfRule type="cellIs" dxfId="537" priority="1323" operator="equal">
      <formula>"X"</formula>
    </cfRule>
    <cfRule type="cellIs" dxfId="536" priority="1322" operator="equal">
      <formula>"ANNUAL"</formula>
    </cfRule>
  </conditionalFormatting>
  <conditionalFormatting sqref="S129:S130">
    <cfRule type="expression" dxfId="535" priority="1462">
      <formula>ROW()=CELL("row")</formula>
    </cfRule>
    <cfRule type="cellIs" dxfId="534" priority="1463" operator="equal">
      <formula>"X"</formula>
    </cfRule>
    <cfRule type="cellIs" dxfId="533" priority="1464" operator="equal">
      <formula>"ANNUAL"</formula>
    </cfRule>
  </conditionalFormatting>
  <conditionalFormatting sqref="S131:S135 S104:S105 S96 S69">
    <cfRule type="expression" dxfId="532" priority="1409">
      <formula>ROW()=CELL("row")</formula>
    </cfRule>
  </conditionalFormatting>
  <conditionalFormatting sqref="S131:S135">
    <cfRule type="cellIs" dxfId="531" priority="1408" operator="equal">
      <formula>"ANNUAL"</formula>
    </cfRule>
  </conditionalFormatting>
  <conditionalFormatting sqref="S142">
    <cfRule type="cellIs" dxfId="530" priority="1320" operator="equal">
      <formula>"X"</formula>
    </cfRule>
    <cfRule type="cellIs" dxfId="529" priority="1319" operator="equal">
      <formula>"ANNUAL"</formula>
    </cfRule>
    <cfRule type="expression" dxfId="528" priority="1318">
      <formula>ROW()=CELL("row")</formula>
    </cfRule>
  </conditionalFormatting>
  <conditionalFormatting sqref="S146 S138 S136 S109:S110 S73 S62 S60 S34">
    <cfRule type="expression" dxfId="527" priority="1516">
      <formula>ROW()=CELL("row")</formula>
    </cfRule>
  </conditionalFormatting>
  <conditionalFormatting sqref="S148 S137 S123 S89:S90 S87 S85 S75 S59 S46 S44 S30">
    <cfRule type="expression" dxfId="526" priority="1451">
      <formula>ROW()=CELL("row")</formula>
    </cfRule>
  </conditionalFormatting>
  <conditionalFormatting sqref="S148:S150 S163:T163 S176 S219:S220 S231 R446:S447">
    <cfRule type="cellIs" dxfId="525" priority="1316" operator="equal">
      <formula>"ANNUAL"</formula>
    </cfRule>
  </conditionalFormatting>
  <conditionalFormatting sqref="S148:S150 S163:T163 S176 S219:S222 S231 P446:S447">
    <cfRule type="cellIs" dxfId="524" priority="1317" operator="equal">
      <formula>"X"</formula>
    </cfRule>
  </conditionalFormatting>
  <conditionalFormatting sqref="S156:S157 S160 S169 R247:S247 S254 S272">
    <cfRule type="cellIs" dxfId="523" priority="1458" operator="equal">
      <formula>"ANNUAL"</formula>
    </cfRule>
  </conditionalFormatting>
  <conditionalFormatting sqref="S156:S157 S160 S169 S247 S254 S272">
    <cfRule type="cellIs" dxfId="522" priority="1457" operator="equal">
      <formula>"X"</formula>
    </cfRule>
  </conditionalFormatting>
  <conditionalFormatting sqref="S159 S161:S162 S171:S172 R178:S178 Q529:S529 S547 S571 S579 S601">
    <cfRule type="cellIs" dxfId="521" priority="1514" operator="equal">
      <formula>"ANNUAL"</formula>
    </cfRule>
    <cfRule type="cellIs" dxfId="520" priority="1515" operator="equal">
      <formula>"X"</formula>
    </cfRule>
  </conditionalFormatting>
  <conditionalFormatting sqref="S167 S156 S126:S127 S121">
    <cfRule type="expression" dxfId="519" priority="1478">
      <formula>ROW()=CELL("row")</formula>
    </cfRule>
  </conditionalFormatting>
  <conditionalFormatting sqref="S167">
    <cfRule type="cellIs" dxfId="518" priority="1476" operator="equal">
      <formula>"ANNUAL"</formula>
    </cfRule>
    <cfRule type="cellIs" dxfId="517" priority="1477" operator="equal">
      <formula>"X"</formula>
    </cfRule>
  </conditionalFormatting>
  <conditionalFormatting sqref="S174">
    <cfRule type="expression" dxfId="516" priority="1511">
      <formula>ROW()=CELL("row")</formula>
    </cfRule>
  </conditionalFormatting>
  <conditionalFormatting sqref="S179 R194:S194 S351 S353:S354 S325">
    <cfRule type="cellIs" dxfId="515" priority="1564" operator="equal">
      <formula>"X"</formula>
    </cfRule>
  </conditionalFormatting>
  <conditionalFormatting sqref="S180 S198 S224 S241 S345:S347 R371:S371 S374:S376 S387 R525:S525 S578 S585 S341:S343 R368">
    <cfRule type="cellIs" dxfId="514" priority="1372" operator="equal">
      <formula>"ANNUAL"</formula>
    </cfRule>
  </conditionalFormatting>
  <conditionalFormatting sqref="S181 S145 S119 S106 S98 S92 S80:S81 S63">
    <cfRule type="expression" dxfId="513" priority="1495">
      <formula>ROW()=CELL("row")</formula>
    </cfRule>
  </conditionalFormatting>
  <conditionalFormatting sqref="S186 S183 S177 S175 S170 S168 S166 S158 S155 S143 S97 S91 S86 S83">
    <cfRule type="expression" dxfId="512" priority="1486">
      <formula>ROW()=CELL("row")</formula>
    </cfRule>
  </conditionalFormatting>
  <conditionalFormatting sqref="S187:S189">
    <cfRule type="cellIs" dxfId="511" priority="1386" operator="equal">
      <formula>"X"</formula>
    </cfRule>
  </conditionalFormatting>
  <conditionalFormatting sqref="S189">
    <cfRule type="expression" dxfId="510" priority="1385">
      <formula>ROW()=CELL("row")</formula>
    </cfRule>
    <cfRule type="cellIs" dxfId="509" priority="1387" operator="equal">
      <formula>"ANNUAL"</formula>
    </cfRule>
  </conditionalFormatting>
  <conditionalFormatting sqref="S190:S191">
    <cfRule type="cellIs" dxfId="508" priority="1493" operator="equal">
      <formula>"ANNUAL"</formula>
    </cfRule>
    <cfRule type="cellIs" dxfId="507" priority="1494" operator="equal">
      <formula>"X"</formula>
    </cfRule>
  </conditionalFormatting>
  <conditionalFormatting sqref="S191">
    <cfRule type="expression" dxfId="506" priority="1492">
      <formula>ROW()=CELL("row")</formula>
    </cfRule>
  </conditionalFormatting>
  <conditionalFormatting sqref="S194 S351 S353:S354 S179 V194:XFD194">
    <cfRule type="expression" dxfId="505" priority="1563">
      <formula>ROW()=CELL("row")</formula>
    </cfRule>
  </conditionalFormatting>
  <conditionalFormatting sqref="S204:S206 S218 S223 Q229:S229 S232:S233 R196:S196">
    <cfRule type="cellIs" dxfId="504" priority="1389" operator="equal">
      <formula>"X"</formula>
    </cfRule>
  </conditionalFormatting>
  <conditionalFormatting sqref="S204:S206 S218 S223 R229:S229 S232:S233">
    <cfRule type="cellIs" dxfId="503" priority="1390" operator="equal">
      <formula>"ANNUAL"</formula>
    </cfRule>
  </conditionalFormatting>
  <conditionalFormatting sqref="S208:S209">
    <cfRule type="cellIs" dxfId="502" priority="1479" operator="equal">
      <formula>"ANNUAL"</formula>
    </cfRule>
    <cfRule type="cellIs" dxfId="501" priority="1480" operator="equal">
      <formula>"X"</formula>
    </cfRule>
    <cfRule type="expression" dxfId="500" priority="1481">
      <formula>ROW()=CELL("row")</formula>
    </cfRule>
  </conditionalFormatting>
  <conditionalFormatting sqref="S214 S210:S211 S217:T217 S253:T253 S443 S509 S202:T202 S207:T207 S200:U200">
    <cfRule type="expression" dxfId="499" priority="1489">
      <formula>ROW()=CELL("row")</formula>
    </cfRule>
  </conditionalFormatting>
  <conditionalFormatting sqref="S232:S233 S229 S223 S218 S205:S206">
    <cfRule type="expression" dxfId="498" priority="1388">
      <formula>ROW()=CELL("row")</formula>
    </cfRule>
  </conditionalFormatting>
  <conditionalFormatting sqref="S234">
    <cfRule type="cellIs" dxfId="497" priority="1466" operator="equal">
      <formula>"X"</formula>
    </cfRule>
    <cfRule type="cellIs" dxfId="496" priority="1467" operator="equal">
      <formula>"ANNUAL"</formula>
    </cfRule>
    <cfRule type="expression" dxfId="495" priority="1465">
      <formula>ROW()=CELL("row")</formula>
    </cfRule>
  </conditionalFormatting>
  <conditionalFormatting sqref="S235:S236 S173 S124">
    <cfRule type="expression" dxfId="494" priority="1345">
      <formula>ROW()=CELL("row")</formula>
    </cfRule>
  </conditionalFormatting>
  <conditionalFormatting sqref="S237 Q256:S256 P205">
    <cfRule type="cellIs" dxfId="493" priority="3197" operator="equal">
      <formula>"ANNUAL"</formula>
    </cfRule>
  </conditionalFormatting>
  <conditionalFormatting sqref="S237 Q256:S256">
    <cfRule type="cellIs" dxfId="492" priority="3196" operator="equal">
      <formula>"X"</formula>
    </cfRule>
  </conditionalFormatting>
  <conditionalFormatting sqref="S240 S226 S52 S48 S27 S12:S13 S7">
    <cfRule type="expression" dxfId="491" priority="1399">
      <formula>ROW()=CELL("row")</formula>
    </cfRule>
  </conditionalFormatting>
  <conditionalFormatting sqref="S243 S248 S250:S252 S255 S257:S258 S260 S262:S263">
    <cfRule type="cellIs" dxfId="490" priority="1393" operator="equal">
      <formula>"ANNUAL"</formula>
    </cfRule>
    <cfRule type="cellIs" dxfId="489" priority="1392" operator="equal">
      <formula>"X"</formula>
    </cfRule>
  </conditionalFormatting>
  <conditionalFormatting sqref="S259 S274:S275 S277:S279 S283:W283">
    <cfRule type="cellIs" dxfId="488" priority="1402" operator="equal">
      <formula>"ANNUAL"</formula>
    </cfRule>
  </conditionalFormatting>
  <conditionalFormatting sqref="S262:S263 S260 S257:S258 S255 S250:S252 S248 S243">
    <cfRule type="expression" dxfId="487" priority="1391">
      <formula>ROW()=CELL("row")</formula>
    </cfRule>
  </conditionalFormatting>
  <conditionalFormatting sqref="S267:S269 S304:S305">
    <cfRule type="cellIs" dxfId="486" priority="1396" operator="equal">
      <formula>"ANNUAL"</formula>
    </cfRule>
    <cfRule type="cellIs" dxfId="485" priority="1395" operator="equal">
      <formula>"X"</formula>
    </cfRule>
  </conditionalFormatting>
  <conditionalFormatting sqref="S271">
    <cfRule type="expression" dxfId="484" priority="1339">
      <formula>ROW()=CELL("row")</formula>
    </cfRule>
    <cfRule type="cellIs" dxfId="483" priority="1340" operator="equal">
      <formula>"ANNUAL"</formula>
    </cfRule>
  </conditionalFormatting>
  <conditionalFormatting sqref="S272 S254 S247 S169 S160 S157">
    <cfRule type="expression" dxfId="482" priority="1456">
      <formula>ROW()=CELL("row")</formula>
    </cfRule>
  </conditionalFormatting>
  <conditionalFormatting sqref="S273">
    <cfRule type="expression" dxfId="481" priority="1446">
      <formula>ROW()=CELL("row")</formula>
    </cfRule>
  </conditionalFormatting>
  <conditionalFormatting sqref="S283 S278:S279 S274:S275 S259">
    <cfRule type="expression" dxfId="480" priority="1401">
      <formula>ROW()=CELL("row")</formula>
    </cfRule>
  </conditionalFormatting>
  <conditionalFormatting sqref="S290 R293 R296 R298 Q290">
    <cfRule type="cellIs" dxfId="479" priority="3233" operator="equal">
      <formula>"ANNUAL"</formula>
    </cfRule>
  </conditionalFormatting>
  <conditionalFormatting sqref="S291 S295:S296 S300:S303">
    <cfRule type="cellIs" dxfId="478" priority="1404" operator="equal">
      <formula>"ANNUAL"</formula>
    </cfRule>
  </conditionalFormatting>
  <conditionalFormatting sqref="S292:S293 S280:T280 R586:S589 T587:T588 S270:T270 S288:U288 U589 T590 V280:XFD280 V586:XFD589">
    <cfRule type="expression" dxfId="477" priority="1571">
      <formula>ROW()=CELL("row")</formula>
    </cfRule>
  </conditionalFormatting>
  <conditionalFormatting sqref="S296 S291 S301 S303">
    <cfRule type="expression" dxfId="476" priority="1403">
      <formula>ROW()=CELL("row")</formula>
    </cfRule>
  </conditionalFormatting>
  <conditionalFormatting sqref="S298:S299 S330:S331 S334:S339">
    <cfRule type="cellIs" dxfId="475" priority="1356" operator="equal">
      <formula>"ANNUAL"</formula>
    </cfRule>
  </conditionalFormatting>
  <conditionalFormatting sqref="S298:S300 S330:S331 S333:S339">
    <cfRule type="cellIs" dxfId="474" priority="1355" operator="equal">
      <formula>"X"</formula>
    </cfRule>
  </conditionalFormatting>
  <conditionalFormatting sqref="S299 S331 R333:S334 S339">
    <cfRule type="cellIs" dxfId="473" priority="1353" operator="equal">
      <formula>"ANNUAL"</formula>
    </cfRule>
  </conditionalFormatting>
  <conditionalFormatting sqref="S300 S295 S227 S220 S187 S122 S117 S107 S102 S43 S41">
    <cfRule type="expression" dxfId="472" priority="1448">
      <formula>ROW()=CELL("row")</formula>
    </cfRule>
  </conditionalFormatting>
  <conditionalFormatting sqref="S308:S314 S440:S442 R455:S455 S469:S472 S475">
    <cfRule type="cellIs" dxfId="471" priority="1325" operator="equal">
      <formula>"ANNUAL"</formula>
    </cfRule>
  </conditionalFormatting>
  <conditionalFormatting sqref="S317 S306 S297">
    <cfRule type="expression" dxfId="470" priority="1342">
      <formula>ROW()=CELL("row")</formula>
    </cfRule>
  </conditionalFormatting>
  <conditionalFormatting sqref="S328 S323 S320 S316 S312:S313 S308:S310 S199 S190 S185 S165">
    <cfRule type="expression" dxfId="469" priority="1522">
      <formula>ROW()=CELL("row")</formula>
    </cfRule>
  </conditionalFormatting>
  <conditionalFormatting sqref="S329">
    <cfRule type="expression" dxfId="468" priority="1547">
      <formula>ROW()=CELL("row")</formula>
    </cfRule>
  </conditionalFormatting>
  <conditionalFormatting sqref="S339 S334 S331 S299">
    <cfRule type="expression" dxfId="467" priority="1352">
      <formula>ROW()=CELL("row")</formula>
    </cfRule>
    <cfRule type="expression" dxfId="466" priority="1354">
      <formula>ROW()=CELL("row")</formula>
    </cfRule>
  </conditionalFormatting>
  <conditionalFormatting sqref="S346:S348 S355:S357 S359:S360 S367:S369 P384:S384 S399 S401 Q429:S429 S492:S495 S560 R572:S573 S582:T582 S556">
    <cfRule type="cellIs" dxfId="465" priority="1360" operator="equal">
      <formula>"X"</formula>
    </cfRule>
  </conditionalFormatting>
  <conditionalFormatting sqref="S348 S357 S359:S360 S367:S368 P384:S384 S399 S401 S429:S430 S492:S495 S560 R572:S573 S556">
    <cfRule type="cellIs" dxfId="464" priority="1361" operator="equal">
      <formula>"ANNUAL"</formula>
    </cfRule>
  </conditionalFormatting>
  <conditionalFormatting sqref="S348 S357 S359:S360 S367:S368 S384 S399 S401 S429 S494:S495 S560 S572:S573 S582:T582">
    <cfRule type="cellIs" dxfId="463" priority="1358" operator="equal">
      <formula>"ANNUAL"</formula>
    </cfRule>
  </conditionalFormatting>
  <conditionalFormatting sqref="S349 S212 S201 S51">
    <cfRule type="expression" dxfId="462" priority="1468">
      <formula>ROW()=CELL("row")</formula>
    </cfRule>
  </conditionalFormatting>
  <conditionalFormatting sqref="S352">
    <cfRule type="cellIs" dxfId="461" priority="1274" operator="equal">
      <formula>"X"</formula>
    </cfRule>
  </conditionalFormatting>
  <conditionalFormatting sqref="S355:S356 S352 S346:S347 S343 S338">
    <cfRule type="expression" dxfId="460" priority="1523">
      <formula>ROW()=CELL("row")</formula>
    </cfRule>
  </conditionalFormatting>
  <conditionalFormatting sqref="S358">
    <cfRule type="expression" dxfId="459" priority="1336">
      <formula>ROW()=CELL("row")</formula>
    </cfRule>
    <cfRule type="cellIs" dxfId="458" priority="1338" operator="equal">
      <formula>"X"</formula>
    </cfRule>
    <cfRule type="cellIs" dxfId="457" priority="1337" operator="equal">
      <formula>"ANNUAL"</formula>
    </cfRule>
  </conditionalFormatting>
  <conditionalFormatting sqref="S363:S366">
    <cfRule type="cellIs" dxfId="456" priority="1350" operator="equal">
      <formula>"X"</formula>
    </cfRule>
  </conditionalFormatting>
  <conditionalFormatting sqref="S365:S366">
    <cfRule type="cellIs" dxfId="455" priority="1349" operator="equal">
      <formula>"ANNUAL"</formula>
    </cfRule>
  </conditionalFormatting>
  <conditionalFormatting sqref="S370 S377:S380">
    <cfRule type="cellIs" dxfId="454" priority="1335" operator="equal">
      <formula>"X"</formula>
    </cfRule>
  </conditionalFormatting>
  <conditionalFormatting sqref="S379 S370">
    <cfRule type="expression" dxfId="453" priority="1333">
      <formula>ROW()=CELL("row")</formula>
    </cfRule>
  </conditionalFormatting>
  <conditionalFormatting sqref="S381 P464:S464">
    <cfRule type="cellIs" dxfId="452" priority="1288" operator="equal">
      <formula>"ANNUAL"</formula>
    </cfRule>
    <cfRule type="cellIs" dxfId="451" priority="1289" operator="equal">
      <formula>"X"</formula>
    </cfRule>
  </conditionalFormatting>
  <conditionalFormatting sqref="S382 S304:S305 S268:S269">
    <cfRule type="expression" dxfId="450" priority="1394">
      <formula>ROW()=CELL("row")</formula>
    </cfRule>
  </conditionalFormatting>
  <conditionalFormatting sqref="S386">
    <cfRule type="cellIs" dxfId="449" priority="1304" operator="equal">
      <formula>"ANNUAL"</formula>
    </cfRule>
    <cfRule type="cellIs" dxfId="448" priority="1305" operator="equal">
      <formula>"X"</formula>
    </cfRule>
  </conditionalFormatting>
  <conditionalFormatting sqref="S388 R390:S391 S408">
    <cfRule type="cellIs" dxfId="447" priority="1562" operator="equal">
      <formula>"ANNUAL"</formula>
    </cfRule>
  </conditionalFormatting>
  <conditionalFormatting sqref="S388 S390:S391 S408 V388:XFD388">
    <cfRule type="expression" dxfId="446" priority="1560">
      <formula>ROW()=CELL("row")</formula>
    </cfRule>
  </conditionalFormatting>
  <conditionalFormatting sqref="S388 S390:S391 S408">
    <cfRule type="cellIs" dxfId="445" priority="1561" operator="equal">
      <formula>"X"</formula>
    </cfRule>
  </conditionalFormatting>
  <conditionalFormatting sqref="S396">
    <cfRule type="expression" dxfId="444" priority="1546">
      <formula>ROW()=CELL("row")</formula>
    </cfRule>
  </conditionalFormatting>
  <conditionalFormatting sqref="S411 S398 S383 S575:U575">
    <cfRule type="expression" dxfId="443" priority="1453">
      <formula>ROW()=CELL("row")</formula>
    </cfRule>
  </conditionalFormatting>
  <conditionalFormatting sqref="S412 S414 S422:S428 S431:S432">
    <cfRule type="cellIs" dxfId="442" priority="1331" operator="equal">
      <formula>"ANNUAL"</formula>
    </cfRule>
    <cfRule type="cellIs" dxfId="441" priority="1332" operator="equal">
      <formula>"X"</formula>
    </cfRule>
  </conditionalFormatting>
  <conditionalFormatting sqref="S415">
    <cfRule type="expression" dxfId="440" priority="1574">
      <formula>ROW()=CELL("row")</formula>
    </cfRule>
  </conditionalFormatting>
  <conditionalFormatting sqref="S416:S419">
    <cfRule type="expression" dxfId="439" priority="1557">
      <formula>ROW()=CELL("row")</formula>
    </cfRule>
  </conditionalFormatting>
  <conditionalFormatting sqref="S416:S420">
    <cfRule type="cellIs" dxfId="438" priority="1558" operator="equal">
      <formula>"X"</formula>
    </cfRule>
    <cfRule type="cellIs" dxfId="437" priority="1559" operator="equal">
      <formula>"ANNUAL"</formula>
    </cfRule>
  </conditionalFormatting>
  <conditionalFormatting sqref="S420:S421 U425:XFD425 V420:XFD424">
    <cfRule type="expression" dxfId="436" priority="1554">
      <formula>ROW()=CELL("row")</formula>
    </cfRule>
  </conditionalFormatting>
  <conditionalFormatting sqref="S421 Q514:S514">
    <cfRule type="cellIs" dxfId="435" priority="1556" operator="equal">
      <formula>"ANNUAL"</formula>
    </cfRule>
  </conditionalFormatting>
  <conditionalFormatting sqref="S421 U425 Q514:U514">
    <cfRule type="cellIs" dxfId="434" priority="1555" operator="equal">
      <formula>"X"</formula>
    </cfRule>
  </conditionalFormatting>
  <conditionalFormatting sqref="S431:S432 S428 S414 S412">
    <cfRule type="expression" dxfId="433" priority="1330">
      <formula>ROW()=CELL("row")</formula>
    </cfRule>
  </conditionalFormatting>
  <conditionalFormatting sqref="S434">
    <cfRule type="cellIs" dxfId="432" priority="3211" operator="equal">
      <formula>"ANNUAL"</formula>
    </cfRule>
  </conditionalFormatting>
  <conditionalFormatting sqref="S435:S439 S456:S457 R483:S483">
    <cfRule type="cellIs" dxfId="431" priority="1328" operator="equal">
      <formula>"ANNUAL"</formula>
    </cfRule>
  </conditionalFormatting>
  <conditionalFormatting sqref="S435:S439 S456:S457 S483:S490">
    <cfRule type="cellIs" dxfId="430" priority="1329" operator="equal">
      <formula>"X"</formula>
    </cfRule>
  </conditionalFormatting>
  <conditionalFormatting sqref="S447 S231 S219 S176 S163 S149">
    <cfRule type="expression" dxfId="429" priority="1315">
      <formula>ROW()=CELL("row")</formula>
    </cfRule>
  </conditionalFormatting>
  <conditionalFormatting sqref="S449 S452 R460:S460 S466 P468:S468 S530 R457:R458">
    <cfRule type="cellIs" dxfId="428" priority="1540" operator="equal">
      <formula>"ANNUAL"</formula>
    </cfRule>
  </conditionalFormatting>
  <conditionalFormatting sqref="S449 S452 S460 S466 S468 S530">
    <cfRule type="expression" dxfId="427" priority="1539">
      <formula>ROW()=CELL("row")</formula>
    </cfRule>
  </conditionalFormatting>
  <conditionalFormatting sqref="S450:S451 S453:S454">
    <cfRule type="cellIs" dxfId="426" priority="1314" operator="equal">
      <formula>"X"</formula>
    </cfRule>
    <cfRule type="cellIs" dxfId="425" priority="1313" operator="equal">
      <formula>"ANNUAL"</formula>
    </cfRule>
  </conditionalFormatting>
  <conditionalFormatting sqref="S453:S454 S450:S451">
    <cfRule type="expression" dxfId="424" priority="1312">
      <formula>ROW()=CELL("row")</formula>
    </cfRule>
  </conditionalFormatting>
  <conditionalFormatting sqref="S456:S457 S437 S483">
    <cfRule type="expression" dxfId="423" priority="1327">
      <formula>ROW()=CELL("row")</formula>
    </cfRule>
  </conditionalFormatting>
  <conditionalFormatting sqref="S458 S400 S433 S522:T522">
    <cfRule type="expression" dxfId="422" priority="1471">
      <formula>ROW()=CELL("row")</formula>
    </cfRule>
  </conditionalFormatting>
  <conditionalFormatting sqref="S462 S464 S481 R486:S489">
    <cfRule type="expression" dxfId="421" priority="1551">
      <formula>ROW()=CELL("row")</formula>
    </cfRule>
  </conditionalFormatting>
  <conditionalFormatting sqref="S475 S467 S435 S430 S238 S222 S112 S79 S76 S70 S16 S11 S5:S6">
    <cfRule type="expression" dxfId="420" priority="1377">
      <formula>ROW()=CELL("row")</formula>
    </cfRule>
  </conditionalFormatting>
  <conditionalFormatting sqref="S479:S481 S496 S500:S502">
    <cfRule type="cellIs" dxfId="419" priority="1311" operator="equal">
      <formula>"X"</formula>
    </cfRule>
  </conditionalFormatting>
  <conditionalFormatting sqref="S484:S490 S492:S493">
    <cfRule type="cellIs" dxfId="418" priority="1374" operator="equal">
      <formula>"ANNUAL"</formula>
    </cfRule>
  </conditionalFormatting>
  <conditionalFormatting sqref="S485 Q110 R112">
    <cfRule type="cellIs" dxfId="417" priority="3218" operator="equal">
      <formula>"ANNUAL"</formula>
    </cfRule>
  </conditionalFormatting>
  <conditionalFormatting sqref="S492:S493 S490">
    <cfRule type="expression" dxfId="416" priority="1373">
      <formula>ROW()=CELL("row")</formula>
    </cfRule>
  </conditionalFormatting>
  <conditionalFormatting sqref="S496 S499:S502">
    <cfRule type="cellIs" dxfId="415" priority="1310" operator="equal">
      <formula>"ANNUAL"</formula>
    </cfRule>
  </conditionalFormatting>
  <conditionalFormatting sqref="S500:S501 S496 S480">
    <cfRule type="expression" dxfId="414" priority="1309">
      <formula>ROW()=CELL("row")</formula>
    </cfRule>
  </conditionalFormatting>
  <conditionalFormatting sqref="S508 S517:T517 S528">
    <cfRule type="cellIs" dxfId="413" priority="1381" operator="equal">
      <formula>"ANNUAL"</formula>
    </cfRule>
  </conditionalFormatting>
  <conditionalFormatting sqref="S511:S513 S515:T515 O613:S613 L613">
    <cfRule type="cellIs" dxfId="412" priority="1307" operator="equal">
      <formula>"ANNUAL"</formula>
    </cfRule>
  </conditionalFormatting>
  <conditionalFormatting sqref="S511:S513 S515:U515 O613:S613 L613">
    <cfRule type="cellIs" dxfId="411" priority="1308" operator="equal">
      <formula>"X"</formula>
    </cfRule>
  </conditionalFormatting>
  <conditionalFormatting sqref="S517:S518">
    <cfRule type="cellIs" dxfId="410" priority="1379" operator="equal">
      <formula>"ANNUAL"</formula>
    </cfRule>
  </conditionalFormatting>
  <conditionalFormatting sqref="S520">
    <cfRule type="cellIs" dxfId="409" priority="1370" operator="equal">
      <formula>"X"</formula>
    </cfRule>
    <cfRule type="cellIs" dxfId="408" priority="1369" operator="equal">
      <formula>"ANNUAL"</formula>
    </cfRule>
    <cfRule type="expression" dxfId="407" priority="1368">
      <formula>ROW()=CELL("row")</formula>
    </cfRule>
  </conditionalFormatting>
  <conditionalFormatting sqref="S528 S517 S508">
    <cfRule type="expression" dxfId="406" priority="1380">
      <formula>ROW()=CELL("row")</formula>
    </cfRule>
  </conditionalFormatting>
  <conditionalFormatting sqref="S533:S535 S537:S543 S545:S546">
    <cfRule type="cellIs" dxfId="405" priority="1384" operator="equal">
      <formula>"ANNUAL"</formula>
    </cfRule>
  </conditionalFormatting>
  <conditionalFormatting sqref="S536">
    <cfRule type="expression" dxfId="404" priority="1553">
      <formula>ROW()=CELL("row")</formula>
    </cfRule>
  </conditionalFormatting>
  <conditionalFormatting sqref="S537:S543 S545:S546">
    <cfRule type="cellIs" dxfId="403" priority="1382" operator="equal">
      <formula>"X"</formula>
    </cfRule>
  </conditionalFormatting>
  <conditionalFormatting sqref="S538:S540 S533 S302 S298 S282 S267 S221 S215:S216">
    <cfRule type="expression" dxfId="402" priority="1482">
      <formula>ROW()=CELL("row")</formula>
    </cfRule>
  </conditionalFormatting>
  <conditionalFormatting sqref="S541 P543:R543">
    <cfRule type="cellIs" dxfId="401" priority="1503" operator="equal">
      <formula>"X"</formula>
    </cfRule>
  </conditionalFormatting>
  <conditionalFormatting sqref="S541">
    <cfRule type="expression" dxfId="400" priority="1502">
      <formula>ROW()=CELL("row")</formula>
    </cfRule>
  </conditionalFormatting>
  <conditionalFormatting sqref="S542 S470:S471 S465 S442 S439 S422 S407 S294 S277 S246 S204">
    <cfRule type="expression" dxfId="399" priority="1452">
      <formula>ROW()=CELL("row")</formula>
    </cfRule>
  </conditionalFormatting>
  <conditionalFormatting sqref="S545 S341:S343">
    <cfRule type="cellIs" dxfId="398" priority="1412" operator="equal">
      <formula>"X"</formula>
    </cfRule>
  </conditionalFormatting>
  <conditionalFormatting sqref="S545">
    <cfRule type="expression" dxfId="397" priority="1411">
      <formula>ROW()=CELL("row")</formula>
    </cfRule>
  </conditionalFormatting>
  <conditionalFormatting sqref="S546 S543 S535">
    <cfRule type="expression" dxfId="396" priority="1383">
      <formula>ROW()=CELL("row")</formula>
    </cfRule>
  </conditionalFormatting>
  <conditionalFormatting sqref="S551 R567:S570">
    <cfRule type="cellIs" dxfId="395" priority="1416" operator="equal">
      <formula>"X"</formula>
    </cfRule>
  </conditionalFormatting>
  <conditionalFormatting sqref="S551 S568">
    <cfRule type="cellIs" dxfId="394" priority="1414" operator="equal">
      <formula>"X"</formula>
    </cfRule>
  </conditionalFormatting>
  <conditionalFormatting sqref="S551:S552 S567:S568">
    <cfRule type="cellIs" dxfId="393" priority="1413" operator="equal">
      <formula>"ANNUAL"</formula>
    </cfRule>
  </conditionalFormatting>
  <conditionalFormatting sqref="S552 S553:T553 S555 T556 P558 S558">
    <cfRule type="cellIs" dxfId="392" priority="3207" operator="equal">
      <formula>"ANNUAL"</formula>
    </cfRule>
  </conditionalFormatting>
  <conditionalFormatting sqref="S562 S556 S531 S479 S406 S380 S377:S378 S350 S330 S287 S284 S276 S265 S249 S184 S103 S64 S57 S49 S40 S36 S31 S17 S10 S565:T565 S581:U581">
    <cfRule type="expression" dxfId="391" priority="1364">
      <formula>ROW()=CELL("row")</formula>
    </cfRule>
  </conditionalFormatting>
  <conditionalFormatting sqref="S567">
    <cfRule type="expression" dxfId="390" priority="1506">
      <formula>ROW()=CELL("row")</formula>
    </cfRule>
    <cfRule type="cellIs" dxfId="389" priority="1507" operator="equal">
      <formula>"X"</formula>
    </cfRule>
  </conditionalFormatting>
  <conditionalFormatting sqref="S568 S551">
    <cfRule type="expression" dxfId="388" priority="1415">
      <formula>ROW()=CELL("row")</formula>
    </cfRule>
  </conditionalFormatting>
  <conditionalFormatting sqref="S570 S537 S518 S504 S499 S461 S441 S548:T548 S580:T580">
    <cfRule type="expression" dxfId="387" priority="1500">
      <formula>ROW()=CELL("row")</formula>
    </cfRule>
  </conditionalFormatting>
  <conditionalFormatting sqref="S572:S573 S560 S494:S495 S429 S401 S399 S384 S367:S368 S359:S360 S357 S348 S582:T582">
    <cfRule type="expression" dxfId="386" priority="1357">
      <formula>ROW()=CELL("row")</formula>
    </cfRule>
  </conditionalFormatting>
  <conditionalFormatting sqref="S572:S573 S560 S494:S495 S429 S401 S399 S384 S367:S368 S359:S360 S357 S348">
    <cfRule type="expression" dxfId="385" priority="1359">
      <formula>ROW()=CELL("row")</formula>
    </cfRule>
  </conditionalFormatting>
  <conditionalFormatting sqref="S585 S578 S525 S387 S376 S371 S345 S241 S224 S198 S180">
    <cfRule type="expression" dxfId="384" priority="1371">
      <formula>ROW()=CELL("row")</formula>
    </cfRule>
  </conditionalFormatting>
  <conditionalFormatting sqref="S590">
    <cfRule type="expression" dxfId="383" priority="1526">
      <formula>ROW()=CELL("row")</formula>
    </cfRule>
  </conditionalFormatting>
  <conditionalFormatting sqref="S590:S591">
    <cfRule type="cellIs" dxfId="382" priority="1525" operator="equal">
      <formula>"X"</formula>
    </cfRule>
  </conditionalFormatting>
  <conditionalFormatting sqref="S591:S600 R602:S603 S605:S608">
    <cfRule type="cellIs" dxfId="381" priority="1570" operator="equal">
      <formula>"ANNUAL"</formula>
    </cfRule>
  </conditionalFormatting>
  <conditionalFormatting sqref="S592:S600 X610:XFD610 R602:T602 R603:S603 S606:S608 V606:XFD608 S605:XFD605 V602:XFD603">
    <cfRule type="expression" dxfId="380" priority="1569">
      <formula>ROW()=CELL("row")</formula>
    </cfRule>
  </conditionalFormatting>
  <conditionalFormatting sqref="S601 S579 S571 S547 S529 S178 S171:S172 S161:S162 S159">
    <cfRule type="expression" dxfId="379" priority="1513">
      <formula>ROW()=CELL("row")</formula>
    </cfRule>
  </conditionalFormatting>
  <conditionalFormatting sqref="S613 S511 S515:T515">
    <cfRule type="expression" dxfId="378" priority="1306">
      <formula>ROW()=CELL("row")</formula>
    </cfRule>
  </conditionalFormatting>
  <conditionalFormatting sqref="S22:T22 T42:T43 S95:T96 T124 T235:T236 T256 T271 V256:W259 V270:W271 T272:W272 T273 V273:W276">
    <cfRule type="cellIs" dxfId="377" priority="1124" operator="equal">
      <formula>"X"</formula>
    </cfRule>
  </conditionalFormatting>
  <conditionalFormatting sqref="S89:T90">
    <cfRule type="cellIs" dxfId="376" priority="1204" operator="equal">
      <formula>"X"</formula>
    </cfRule>
    <cfRule type="cellIs" dxfId="375" priority="1205" operator="equal">
      <formula>"ANNUAL"</formula>
    </cfRule>
  </conditionalFormatting>
  <conditionalFormatting sqref="S114:T114">
    <cfRule type="cellIs" dxfId="374" priority="1509" operator="equal">
      <formula>"ANNUAL"</formula>
    </cfRule>
    <cfRule type="cellIs" dxfId="373" priority="1510" operator="equal">
      <formula>"X"</formula>
    </cfRule>
    <cfRule type="expression" dxfId="372" priority="1508">
      <formula>ROW()=CELL("row")</formula>
    </cfRule>
  </conditionalFormatting>
  <conditionalFormatting sqref="S122:T122 V122:W122 S192:W192 V224:W225 S225:T225 S261:T261 V261:W261 U405:W405 V545:W553">
    <cfRule type="cellIs" dxfId="371" priority="1119" operator="equal">
      <formula>"X"</formula>
    </cfRule>
  </conditionalFormatting>
  <conditionalFormatting sqref="S150:T150 S192:T192 S225:T225 S261:T261 S311 S314 S381 S405 S440 S455 S469 S502">
    <cfRule type="expression" dxfId="370" priority="1326">
      <formula>ROW()=CELL("row")</formula>
    </cfRule>
  </conditionalFormatting>
  <conditionalFormatting sqref="S215:T216 T221 T267 R282:T282">
    <cfRule type="cellIs" dxfId="369" priority="1192" operator="equal">
      <formula>"ANNUAL"</formula>
    </cfRule>
  </conditionalFormatting>
  <conditionalFormatting sqref="S270:T270 S280:T280 V280:W280 S288:W288 S292:S293 R586:S589">
    <cfRule type="cellIs" dxfId="368" priority="1572" operator="equal">
      <formula>"ANNUAL"</formula>
    </cfRule>
  </conditionalFormatting>
  <conditionalFormatting sqref="S285:T285">
    <cfRule type="expression" dxfId="367" priority="1125">
      <formula>ROW()=CELL("row")</formula>
    </cfRule>
    <cfRule type="expression" dxfId="366" priority="1126">
      <formula>ROW()=CELL("row")</formula>
    </cfRule>
  </conditionalFormatting>
  <conditionalFormatting sqref="S570:T570">
    <cfRule type="cellIs" dxfId="365" priority="1143" operator="equal">
      <formula>"ANNUAL"</formula>
    </cfRule>
  </conditionalFormatting>
  <conditionalFormatting sqref="S583:T583">
    <cfRule type="cellIs" dxfId="364" priority="1407" operator="equal">
      <formula>"X"</formula>
    </cfRule>
    <cfRule type="expression" dxfId="363" priority="1405">
      <formula>ROW()=CELL("row")</formula>
    </cfRule>
    <cfRule type="cellIs" dxfId="362" priority="1406" operator="equal">
      <formula>"ANNUAL"</formula>
    </cfRule>
  </conditionalFormatting>
  <conditionalFormatting sqref="S26:U26 T28:U28 S38:U38 T84:U84 U113 T126:W127 U156 U167 U197 U209 U213:V213 S215:U216 T220:T222 V220:W222 U295:W297 V298:W300 U301:W301">
    <cfRule type="cellIs" dxfId="361" priority="1017" operator="equal">
      <formula>"X"</formula>
    </cfRule>
  </conditionalFormatting>
  <conditionalFormatting sqref="S200:U200 S202:T202 S207:T207 S210:S211 S214 R217:T217 S253:T253 R443:S443 S509">
    <cfRule type="cellIs" dxfId="360" priority="1490" operator="equal">
      <formula>"ANNUAL"</formula>
    </cfRule>
  </conditionalFormatting>
  <conditionalFormatting sqref="S200:U200 S207:T207 S210:S211 S214 S217:T217 S253:T253 P443:S443 S509 S320:S321">
    <cfRule type="cellIs" dxfId="359" priority="1491" operator="equal">
      <formula>"X"</formula>
    </cfRule>
  </conditionalFormatting>
  <conditionalFormatting sqref="S528:U528">
    <cfRule type="cellIs" dxfId="358" priority="1296" operator="equal">
      <formula>"X"</formula>
    </cfRule>
  </conditionalFormatting>
  <conditionalFormatting sqref="S569:U569">
    <cfRule type="cellIs" dxfId="357" priority="1505" operator="equal">
      <formula>"X"</formula>
    </cfRule>
    <cfRule type="expression" dxfId="356" priority="1504">
      <formula>ROW()=CELL("row")</formula>
    </cfRule>
  </conditionalFormatting>
  <conditionalFormatting sqref="S591:U591">
    <cfRule type="expression" dxfId="355" priority="1573">
      <formula>ROW()=CELL("row")</formula>
    </cfRule>
  </conditionalFormatting>
  <conditionalFormatting sqref="S121:W121">
    <cfRule type="cellIs" dxfId="354" priority="1068" operator="equal">
      <formula>"X"</formula>
    </cfRule>
  </conditionalFormatting>
  <conditionalFormatting sqref="S137:W137">
    <cfRule type="cellIs" dxfId="353" priority="1209" operator="equal">
      <formula>"X"</formula>
    </cfRule>
  </conditionalFormatting>
  <conditionalFormatting sqref="S528:W528">
    <cfRule type="cellIs" dxfId="352" priority="1297" operator="equal">
      <formula>"ANNUAL"</formula>
    </cfRule>
  </conditionalFormatting>
  <conditionalFormatting sqref="S548:W548">
    <cfRule type="cellIs" dxfId="351" priority="1112" operator="equal">
      <formula>"ANNUAL"</formula>
    </cfRule>
  </conditionalFormatting>
  <conditionalFormatting sqref="T3:T4 T21 T50 T61 T88 T93 T100:T101 T115 T152 T203 T239 T244 T530 T555:T556 T212:W212 V213:W217">
    <cfRule type="cellIs" dxfId="350" priority="1270" operator="equal">
      <formula>"ANNUAL"</formula>
    </cfRule>
  </conditionalFormatting>
  <conditionalFormatting sqref="T3:T4 T21 T50 T61 T88 T93 T100:T101 T115 T152 T203 T239 T244 T530 T555:T556 T212:W212">
    <cfRule type="cellIs" dxfId="349" priority="1269" operator="equal">
      <formula>"X"</formula>
    </cfRule>
  </conditionalFormatting>
  <conditionalFormatting sqref="T5 T11 T16 S70:T70 S76:T76 S79:T79 S112:W112 S222:T222 S238:T238 T532:W533 T534 S535:T535 R543:W543 T546:T547 T550:T553 V237:W238 S467 Q490:S490 S507:S508 V534:W534 T536:W536">
    <cfRule type="cellIs" dxfId="348" priority="1158" operator="equal">
      <formula>"ANNUAL"</formula>
    </cfRule>
  </conditionalFormatting>
  <conditionalFormatting sqref="T5 T79 T112 T238 T534:T535 T543 S546:W546">
    <cfRule type="cellIs" dxfId="347" priority="1155" operator="equal">
      <formula>"ANNUAL"</formula>
    </cfRule>
  </conditionalFormatting>
  <conditionalFormatting sqref="T5 T112:T113 V213:W217 U218:W219 V237:W238 S238:T238 S467 R508:S508 R532:U532 T534 T543">
    <cfRule type="cellIs" dxfId="346" priority="1156" operator="equal">
      <formula>"X"</formula>
    </cfRule>
  </conditionalFormatting>
  <conditionalFormatting sqref="T7 T11:T13 T27 T48 T52:T53 T226:T227 T240 T242 T245 T259 T273:T275 T278 T279:W279 T9 V258:W259 T272:W272">
    <cfRule type="cellIs" dxfId="345" priority="1146" operator="equal">
      <formula>"ANNUAL"</formula>
    </cfRule>
  </conditionalFormatting>
  <conditionalFormatting sqref="T14 T20 T55 T67:T68 T83 T86 T91 T97 T143 T155 T158 T165:T166 T168 T170 T175 T177 T183 T185:T186 T190:T191 T210:T211">
    <cfRule type="cellIs" dxfId="344" priority="1218" operator="equal">
      <formula>"X"</formula>
    </cfRule>
  </conditionalFormatting>
  <conditionalFormatting sqref="T14 T20 T55 T67:T68 T83 T86 T91 T97 T143 T155 T158 T165:T166 T168 T170 T175 T177 T183 T185:T186 T191 T210:T211">
    <cfRule type="cellIs" dxfId="343" priority="1217" operator="equal">
      <formula>"ANNUAL"</formula>
    </cfRule>
  </conditionalFormatting>
  <conditionalFormatting sqref="T15 T82 T179 S194:T194">
    <cfRule type="cellIs" dxfId="342" priority="1294" operator="equal">
      <formula>"ANNUAL"</formula>
    </cfRule>
  </conditionalFormatting>
  <conditionalFormatting sqref="T15 T82 T179 T194">
    <cfRule type="cellIs" dxfId="341" priority="1295" operator="equal">
      <formula>"X"</formula>
    </cfRule>
  </conditionalFormatting>
  <conditionalFormatting sqref="T18 Q23:T24 T29 R33:T33">
    <cfRule type="cellIs" dxfId="340" priority="1228" operator="equal">
      <formula>"X"</formula>
    </cfRule>
  </conditionalFormatting>
  <conditionalFormatting sqref="T18 T23:T24 T29 R33:T33">
    <cfRule type="cellIs" dxfId="339" priority="1227" operator="equal">
      <formula>"ANNUAL"</formula>
    </cfRule>
  </conditionalFormatting>
  <conditionalFormatting sqref="T18 T24 T29 T33">
    <cfRule type="cellIs" dxfId="338" priority="1225" operator="equal">
      <formula>"ANNUAL"</formula>
    </cfRule>
  </conditionalFormatting>
  <conditionalFormatting sqref="T19 T30 T44 T46 S59:T59 T75 S85:T85">
    <cfRule type="cellIs" dxfId="337" priority="1199" operator="equal">
      <formula>"X"</formula>
    </cfRule>
    <cfRule type="cellIs" dxfId="336" priority="1200" operator="equal">
      <formula>"ANNUAL"</formula>
    </cfRule>
  </conditionalFormatting>
  <conditionalFormatting sqref="T19 T30 T44 T46 T59 T75 T85">
    <cfRule type="cellIs" dxfId="335" priority="1197" operator="equal">
      <formula>"ANNUAL"</formula>
    </cfRule>
  </conditionalFormatting>
  <conditionalFormatting sqref="T22 T42:T43 S95:T96 T124 T235:T236 T256 T271 T123:W123 V270:W271">
    <cfRule type="cellIs" dxfId="334" priority="1123" operator="equal">
      <formula>"ANNUAL"</formula>
    </cfRule>
  </conditionalFormatting>
  <conditionalFormatting sqref="T26 T28 T32 S38:T38 T65 T84 T111:W111 T113 T121 T126:T127 T156">
    <cfRule type="cellIs" dxfId="333" priority="1186" operator="equal">
      <formula>"ANNUAL"</formula>
    </cfRule>
  </conditionalFormatting>
  <conditionalFormatting sqref="T31 T36 S40:T40 S57:T57 T64 R103:T103 T184 T249 S265:T265 T276 T284 T287 S531:T531 T566:T567 V531:W531">
    <cfRule type="cellIs" dxfId="332" priority="1133" operator="equal">
      <formula>"ANNUAL"</formula>
    </cfRule>
  </conditionalFormatting>
  <conditionalFormatting sqref="T31:T32 S36:T36 S40:T41 T57:T58 S64:T65 T103:T105 S184:T184 S249:T249 S265:T265 T276 S284:T284 S287:T287 S531:T531 T565:T566 R285:W285 V265:W265 T283:W283 V284:W284 V287:W287 U288:W288">
    <cfRule type="cellIs" dxfId="331" priority="1134" operator="equal">
      <formula>"X"</formula>
    </cfRule>
  </conditionalFormatting>
  <conditionalFormatting sqref="T33 T29 T24 T18">
    <cfRule type="expression" dxfId="330" priority="1224">
      <formula>ROW()=CELL("row")</formula>
    </cfRule>
    <cfRule type="expression" dxfId="329" priority="1226">
      <formula>ROW()=CELL("row")</formula>
    </cfRule>
  </conditionalFormatting>
  <conditionalFormatting sqref="T34 T25:U25 T60:U60 T62:U62">
    <cfRule type="expression" dxfId="328" priority="1249">
      <formula>ROW()=CELL("row")</formula>
    </cfRule>
  </conditionalFormatting>
  <conditionalFormatting sqref="T41 S43:T43 S107:T107 S117:T117 S122:T122 S187:T187 T220 T227 T273">
    <cfRule type="cellIs" dxfId="327" priority="1179" operator="equal">
      <formula>"ANNUAL"</formula>
    </cfRule>
  </conditionalFormatting>
  <conditionalFormatting sqref="T45">
    <cfRule type="expression" dxfId="326" priority="1231">
      <formula>ROW()=CELL("row")</formula>
    </cfRule>
    <cfRule type="expression" dxfId="325" priority="1229">
      <formula>ROW()=CELL("row")</formula>
    </cfRule>
    <cfRule type="cellIs" dxfId="324" priority="1230" operator="equal">
      <formula>"ANNUAL"</formula>
    </cfRule>
    <cfRule type="cellIs" dxfId="323" priority="1232" operator="equal">
      <formula>"ANNUAL"</formula>
    </cfRule>
    <cfRule type="cellIs" dxfId="322" priority="1233" operator="equal">
      <formula>"X"</formula>
    </cfRule>
  </conditionalFormatting>
  <conditionalFormatting sqref="T51 T201 T212:T214 P361:S361">
    <cfRule type="cellIs" dxfId="321" priority="1182" operator="equal">
      <formula>"ANNUAL"</formula>
    </cfRule>
  </conditionalFormatting>
  <conditionalFormatting sqref="T51 T201:T202 T212:T214">
    <cfRule type="cellIs" dxfId="320" priority="1181" operator="equal">
      <formula>"X"</formula>
    </cfRule>
  </conditionalFormatting>
  <conditionalFormatting sqref="T53">
    <cfRule type="cellIs" dxfId="319" priority="1271" operator="equal">
      <formula>"X"</formula>
    </cfRule>
  </conditionalFormatting>
  <conditionalFormatting sqref="T56 V56:W56">
    <cfRule type="cellIs" dxfId="318" priority="3236" operator="equal">
      <formula>"ANNUAL"</formula>
    </cfRule>
  </conditionalFormatting>
  <conditionalFormatting sqref="T63 T71:T72 T78 T80">
    <cfRule type="cellIs" dxfId="317" priority="1235" operator="equal">
      <formula>"ANNUAL"</formula>
    </cfRule>
  </conditionalFormatting>
  <conditionalFormatting sqref="T63 T71:T73 T78 T80 V80:W80">
    <cfRule type="cellIs" dxfId="316" priority="1237" operator="equal">
      <formula>"ANNUAL"</formula>
    </cfRule>
    <cfRule type="cellIs" dxfId="315" priority="1238" operator="equal">
      <formula>"X"</formula>
    </cfRule>
  </conditionalFormatting>
  <conditionalFormatting sqref="T68:T69 T66">
    <cfRule type="cellIs" dxfId="314" priority="3113" operator="equal">
      <formula>"X"</formula>
    </cfRule>
  </conditionalFormatting>
  <conditionalFormatting sqref="T74 T94 V94:W94 T99 T118 T144 T156:T157 T160 T575:T576">
    <cfRule type="cellIs" dxfId="313" priority="1171" operator="equal">
      <formula>"X"</formula>
    </cfRule>
  </conditionalFormatting>
  <conditionalFormatting sqref="T74 T117:T118 T157">
    <cfRule type="cellIs" dxfId="312" priority="1172" operator="equal">
      <formula>"ANNUAL"</formula>
    </cfRule>
  </conditionalFormatting>
  <conditionalFormatting sqref="T80 T78 T71:T72 T63">
    <cfRule type="expression" dxfId="311" priority="1236">
      <formula>ROW()=CELL("row")</formula>
    </cfRule>
    <cfRule type="expression" dxfId="310" priority="1234">
      <formula>ROW()=CELL("row")</formula>
    </cfRule>
  </conditionalFormatting>
  <conditionalFormatting sqref="T81 A250:C251 E250:H251 J250:J251 A252:J255">
    <cfRule type="expression" dxfId="309" priority="2286">
      <formula>ROW()=CELL("row")</formula>
    </cfRule>
  </conditionalFormatting>
  <conditionalFormatting sqref="T85 T75 T59 T46 T44 T30 T19">
    <cfRule type="expression" dxfId="308" priority="1198">
      <formula>ROW()=CELL("row")</formula>
    </cfRule>
    <cfRule type="expression" dxfId="307" priority="1196">
      <formula>ROW()=CELL("row")</formula>
    </cfRule>
  </conditionalFormatting>
  <conditionalFormatting sqref="T89:T90">
    <cfRule type="expression" dxfId="306" priority="1203">
      <formula>ROW()=CELL("row")</formula>
    </cfRule>
    <cfRule type="cellIs" dxfId="305" priority="1202" operator="equal">
      <formula>"ANNUAL"</formula>
    </cfRule>
    <cfRule type="expression" dxfId="304" priority="1201">
      <formula>ROW()=CELL("row")</formula>
    </cfRule>
  </conditionalFormatting>
  <conditionalFormatting sqref="T96 T104:T105 T128:T135 T140 T153 T551:T553">
    <cfRule type="cellIs" dxfId="303" priority="1170" operator="equal">
      <formula>"X"</formula>
    </cfRule>
  </conditionalFormatting>
  <conditionalFormatting sqref="T98 T106 T119 T145 T181 T518:U518 T537 S504">
    <cfRule type="cellIs" dxfId="302" priority="1240" operator="equal">
      <formula>"ANNUAL"</formula>
    </cfRule>
  </conditionalFormatting>
  <conditionalFormatting sqref="T98 T106:W106 T119 T145 T181 S517:T518 T537 R440:S441 S461 P499:S499 S504">
    <cfRule type="cellIs" dxfId="301" priority="1243" operator="equal">
      <formula>"X"</formula>
    </cfRule>
  </conditionalFormatting>
  <conditionalFormatting sqref="T98 T106:W106 T119 T145 T181 T518:U518 T537 S461">
    <cfRule type="cellIs" dxfId="300" priority="1242" operator="equal">
      <formula>"ANNUAL"</formula>
    </cfRule>
  </conditionalFormatting>
  <conditionalFormatting sqref="T107:T108 S117:T117 R491:S491 R497:S497 S507">
    <cfRule type="cellIs" dxfId="299" priority="1176" operator="equal">
      <formula>"X"</formula>
    </cfRule>
  </conditionalFormatting>
  <conditionalFormatting sqref="T108:T110">
    <cfRule type="cellIs" dxfId="298" priority="1252" operator="equal">
      <formula>"ANNUAL"</formula>
    </cfRule>
  </conditionalFormatting>
  <conditionalFormatting sqref="T109:T110">
    <cfRule type="expression" dxfId="297" priority="1251">
      <formula>ROW()=CELL("row")</formula>
    </cfRule>
  </conditionalFormatting>
  <conditionalFormatting sqref="T122 R484:S485">
    <cfRule type="cellIs" dxfId="296" priority="1177" operator="equal">
      <formula>"ANNUAL"</formula>
    </cfRule>
  </conditionalFormatting>
  <conditionalFormatting sqref="T125 T139:T140 T142 T147 T149:T150 T176 T219:T220 T231 T447 T450:T451 T453:T454 T472 T480 T496 T500 T503 V124:W125">
    <cfRule type="cellIs" dxfId="295" priority="1109" operator="equal">
      <formula>"ANNUAL"</formula>
    </cfRule>
  </conditionalFormatting>
  <conditionalFormatting sqref="T125 T139:T140 T142 T147 T149:T150 T176 T219:V219 T231 T447 T450:T451 T453:T454 T472 T480 T496 T500 T503 V124:W125">
    <cfRule type="cellIs" dxfId="294" priority="1110" operator="equal">
      <formula>"X"</formula>
    </cfRule>
  </conditionalFormatting>
  <conditionalFormatting sqref="T128:T135">
    <cfRule type="cellIs" dxfId="293" priority="1168" operator="equal">
      <formula>"ANNUAL"</formula>
    </cfRule>
  </conditionalFormatting>
  <conditionalFormatting sqref="T136 T138 T146 T154">
    <cfRule type="cellIs" dxfId="292" priority="1254" operator="equal">
      <formula>"ANNUAL"</formula>
    </cfRule>
  </conditionalFormatting>
  <conditionalFormatting sqref="T137">
    <cfRule type="expression" dxfId="291" priority="1206">
      <formula>ROW()=CELL("row")</formula>
    </cfRule>
    <cfRule type="cellIs" dxfId="290" priority="1207" operator="equal">
      <formula>"ANNUAL"</formula>
    </cfRule>
    <cfRule type="expression" dxfId="289" priority="1208">
      <formula>ROW()=CELL("row")</formula>
    </cfRule>
  </conditionalFormatting>
  <conditionalFormatting sqref="T141">
    <cfRule type="expression" dxfId="288" priority="1174">
      <formula>ROW()=CELL("row")</formula>
    </cfRule>
    <cfRule type="cellIs" dxfId="287" priority="1175" operator="equal">
      <formula>"ANNUAL"</formula>
    </cfRule>
  </conditionalFormatting>
  <conditionalFormatting sqref="T154 T146 T138 T136">
    <cfRule type="expression" dxfId="286" priority="1253">
      <formula>ROW()=CELL("row")</formula>
    </cfRule>
  </conditionalFormatting>
  <conditionalFormatting sqref="T156 T126:T127 T121 T113 T111 T84 T65 T38 T32 T28 T26">
    <cfRule type="expression" dxfId="285" priority="1185">
      <formula>ROW()=CELL("row")</formula>
    </cfRule>
  </conditionalFormatting>
  <conditionalFormatting sqref="T162">
    <cfRule type="cellIs" dxfId="284" priority="1261" operator="equal">
      <formula>"X"</formula>
    </cfRule>
    <cfRule type="cellIs" dxfId="283" priority="1260" operator="equal">
      <formula>"ANNUAL"</formula>
    </cfRule>
    <cfRule type="expression" dxfId="282" priority="1259">
      <formula>ROW()=CELL("row")</formula>
    </cfRule>
  </conditionalFormatting>
  <conditionalFormatting sqref="T171:T172 T174 T178 T529:U529">
    <cfRule type="cellIs" dxfId="281" priority="1256" operator="equal">
      <formula>"ANNUAL"</formula>
    </cfRule>
  </conditionalFormatting>
  <conditionalFormatting sqref="T178 T174 T171:T172 T529:U529">
    <cfRule type="expression" dxfId="280" priority="1255">
      <formula>ROW()=CELL("row")</formula>
    </cfRule>
  </conditionalFormatting>
  <conditionalFormatting sqref="T182 R196:T196 T205:W206 T223 T229 T232:T234 T243 T248:W248 T250:T251 T252:W252 T255:W255 T257:T258 T260 T262:T263 T268 T269:W269 V250:W251 T254">
    <cfRule type="cellIs" dxfId="279" priority="1161" operator="equal">
      <formula>"ANNUAL"</formula>
    </cfRule>
  </conditionalFormatting>
  <conditionalFormatting sqref="T182 T196:T197 T205:W206 T223 T229 T232:T234 T243 T248:W248 T250:T251 T252:W252 T255:W255 T257:T258 T260 T262:T263 T267:T269 S227:T227 V250:W251 T254">
    <cfRule type="cellIs" dxfId="278" priority="1160" operator="equal">
      <formula>"X"</formula>
    </cfRule>
  </conditionalFormatting>
  <conditionalFormatting sqref="T185 T165 T108 T101 T53 T23 T9 T4">
    <cfRule type="expression" dxfId="277" priority="1272">
      <formula>ROW()=CELL("row")</formula>
    </cfRule>
  </conditionalFormatting>
  <conditionalFormatting sqref="T187:T188">
    <cfRule type="cellIs" dxfId="276" priority="1165" operator="equal">
      <formula>"X"</formula>
    </cfRule>
    <cfRule type="cellIs" dxfId="275" priority="1166" operator="equal">
      <formula>"ANNUAL"</formula>
    </cfRule>
  </conditionalFormatting>
  <conditionalFormatting sqref="T190">
    <cfRule type="expression" dxfId="274" priority="1279">
      <formula>ROW()=CELL("row")</formula>
    </cfRule>
    <cfRule type="expression" dxfId="273" priority="1276">
      <formula>ROW()=CELL("row")</formula>
    </cfRule>
    <cfRule type="cellIs" dxfId="272" priority="1280" operator="equal">
      <formula>"ANNUAL"</formula>
    </cfRule>
    <cfRule type="cellIs" dxfId="271" priority="1277" operator="equal">
      <formula>"ANNUAL"</formula>
    </cfRule>
    <cfRule type="cellIs" dxfId="270" priority="1278" operator="equal">
      <formula>"X"</formula>
    </cfRule>
  </conditionalFormatting>
  <conditionalFormatting sqref="T194 T179 T82 T15">
    <cfRule type="expression" dxfId="269" priority="1293">
      <formula>ROW()=CELL("row")</formula>
    </cfRule>
  </conditionalFormatting>
  <conditionalFormatting sqref="T197 T208">
    <cfRule type="cellIs" dxfId="268" priority="1189" operator="equal">
      <formula>"ANNUAL"</formula>
    </cfRule>
  </conditionalFormatting>
  <conditionalFormatting sqref="T199">
    <cfRule type="expression" dxfId="267" priority="1273">
      <formula>ROW()=CELL("row")</formula>
    </cfRule>
  </conditionalFormatting>
  <conditionalFormatting sqref="T201 T51 T212">
    <cfRule type="expression" dxfId="266" priority="1180">
      <formula>ROW()=CELL("row")</formula>
    </cfRule>
  </conditionalFormatting>
  <conditionalFormatting sqref="T201 T51">
    <cfRule type="expression" dxfId="265" priority="1183">
      <formula>ROW()=CELL("row")</formula>
    </cfRule>
  </conditionalFormatting>
  <conditionalFormatting sqref="T208 T197">
    <cfRule type="expression" dxfId="264" priority="1188">
      <formula>ROW()=CELL("row")</formula>
    </cfRule>
  </conditionalFormatting>
  <conditionalFormatting sqref="T208">
    <cfRule type="cellIs" dxfId="263" priority="1187" operator="equal">
      <formula>"X"</formula>
    </cfRule>
  </conditionalFormatting>
  <conditionalFormatting sqref="T209">
    <cfRule type="cellIs" dxfId="262" priority="1194" operator="equal">
      <formula>"ANNUAL"</formula>
    </cfRule>
    <cfRule type="cellIs" dxfId="261" priority="1195" operator="equal">
      <formula>"X"</formula>
    </cfRule>
    <cfRule type="expression" dxfId="260" priority="1193">
      <formula>ROW()=CELL("row")</formula>
    </cfRule>
  </conditionalFormatting>
  <conditionalFormatting sqref="T210:T211 T191 T186 T183 T177 T175 T170 T168 T166 T158 T155 T143 T97 T91 T86 T83 T67 T55 T20 T14">
    <cfRule type="expression" dxfId="259" priority="1216">
      <formula>ROW()=CELL("row")</formula>
    </cfRule>
  </conditionalFormatting>
  <conditionalFormatting sqref="T212">
    <cfRule type="expression" dxfId="258" priority="1069">
      <formula>ROW()=CELL("row")</formula>
    </cfRule>
  </conditionalFormatting>
  <conditionalFormatting sqref="T218">
    <cfRule type="cellIs" dxfId="257" priority="1163" operator="equal">
      <formula>"ANNUAL"</formula>
    </cfRule>
    <cfRule type="cellIs" dxfId="256" priority="1164" operator="equal">
      <formula>"X"</formula>
    </cfRule>
    <cfRule type="expression" dxfId="255" priority="1162">
      <formula>ROW()=CELL("row")</formula>
    </cfRule>
  </conditionalFormatting>
  <conditionalFormatting sqref="T225">
    <cfRule type="cellIs" dxfId="254" priority="3192" operator="equal">
      <formula>"X"</formula>
    </cfRule>
  </conditionalFormatting>
  <conditionalFormatting sqref="T237 R327:S327 S328">
    <cfRule type="cellIs" dxfId="253" priority="1291" operator="equal">
      <formula>"ANNUAL"</formula>
    </cfRule>
  </conditionalFormatting>
  <conditionalFormatting sqref="T237 R66:T66">
    <cfRule type="cellIs" dxfId="252" priority="1292" operator="equal">
      <formula>"X"</formula>
    </cfRule>
  </conditionalFormatting>
  <conditionalFormatting sqref="T237">
    <cfRule type="expression" dxfId="251" priority="1290">
      <formula>ROW()=CELL("row")</formula>
    </cfRule>
  </conditionalFormatting>
  <conditionalFormatting sqref="T241 T224 T198 T180">
    <cfRule type="expression" dxfId="250" priority="1137">
      <formula>ROW()=CELL("row")</formula>
    </cfRule>
  </conditionalFormatting>
  <conditionalFormatting sqref="T268:T269 T262:T263 T260 T257:T258 T255 T250:T252 T248 T243 T232:T234 T229 T223 T205:T206 T196 T182">
    <cfRule type="expression" dxfId="249" priority="1159">
      <formula>ROW()=CELL("row")</formula>
    </cfRule>
  </conditionalFormatting>
  <conditionalFormatting sqref="T271 T256 T235:T236 T124 T95 T42 T22">
    <cfRule type="expression" dxfId="248" priority="1122">
      <formula>ROW()=CELL("row")</formula>
    </cfRule>
  </conditionalFormatting>
  <conditionalFormatting sqref="T273 T227 T220 T187 T122 T117 T107 T43 T41">
    <cfRule type="expression" dxfId="247" priority="1178">
      <formula>ROW()=CELL("row")</formula>
    </cfRule>
  </conditionalFormatting>
  <conditionalFormatting sqref="T278:T279 T274:T275 T259 T245 T242 T240 T226 T52 T48 T27 T12:T13 T7">
    <cfRule type="expression" dxfId="246" priority="1145">
      <formula>ROW()=CELL("row")</formula>
    </cfRule>
  </conditionalFormatting>
  <conditionalFormatting sqref="T280 V280:W280">
    <cfRule type="cellIs" dxfId="245" priority="1782" operator="equal">
      <formula>"X"</formula>
    </cfRule>
  </conditionalFormatting>
  <conditionalFormatting sqref="T282 T267 T221 T215:T216">
    <cfRule type="expression" dxfId="244" priority="1191">
      <formula>ROW()=CELL("row")</formula>
    </cfRule>
  </conditionalFormatting>
  <conditionalFormatting sqref="T290:T308 T446 T449 T452 T455:T458 T475:T476 T481 T497:T499 T501:T502 T504:T505 T310:T314 T460:T461 T464:T471 T316:T317 T320:T321 T323:T325 T386:T388 T410:T412 T479 T507:T509 T327:T343 T390:T391 T414:T443 T483:T495 T345:T384 T396:T408">
    <cfRule type="expression" dxfId="243" priority="1118">
      <formula>ROW()=CELL("row")</formula>
    </cfRule>
  </conditionalFormatting>
  <conditionalFormatting sqref="T309">
    <cfRule type="cellIs" dxfId="242" priority="1094" operator="equal">
      <formula>"ANNUAL"</formula>
    </cfRule>
    <cfRule type="cellIs" dxfId="241" priority="1095" operator="equal">
      <formula>"X"</formula>
    </cfRule>
    <cfRule type="expression" dxfId="240" priority="1096">
      <formula>ROW()=CELL("row")</formula>
    </cfRule>
    <cfRule type="expression" dxfId="239" priority="1093">
      <formula>ROW()=CELL("row")</formula>
    </cfRule>
    <cfRule type="cellIs" dxfId="238" priority="1092" operator="equal">
      <formula>"X"</formula>
    </cfRule>
    <cfRule type="cellIs" dxfId="237" priority="1097" operator="equal">
      <formula>"ANNUAL"</formula>
    </cfRule>
  </conditionalFormatting>
  <conditionalFormatting sqref="T503 T500 T496 T480 T472 T453:T454 T450:T451 T447 T231 T219 T176 T149 T147 T142 T139 T125">
    <cfRule type="expression" dxfId="236" priority="1108">
      <formula>ROW()=CELL("row")</formula>
    </cfRule>
  </conditionalFormatting>
  <conditionalFormatting sqref="T511 V511:W511">
    <cfRule type="cellIs" dxfId="235" priority="3200" operator="equal">
      <formula>"X"</formula>
    </cfRule>
  </conditionalFormatting>
  <conditionalFormatting sqref="T512:T513 R516:T516 P521:U521 T523 P527:T527">
    <cfRule type="cellIs" dxfId="234" priority="1287" operator="equal">
      <formula>"X"</formula>
    </cfRule>
  </conditionalFormatting>
  <conditionalFormatting sqref="T512:T513 T516 R521:W521 T523 P527:T527 T514:W514 V523:W523 V527:W527">
    <cfRule type="cellIs" dxfId="233" priority="1286" operator="equal">
      <formula>"ANNUAL"</formula>
    </cfRule>
  </conditionalFormatting>
  <conditionalFormatting sqref="T520 T525 T579 T586:T588 V525:W525 T605">
    <cfRule type="cellIs" dxfId="232" priority="1140" operator="equal">
      <formula>"ANNUAL"</formula>
    </cfRule>
  </conditionalFormatting>
  <conditionalFormatting sqref="T527 T523 T521 T516 T513">
    <cfRule type="expression" dxfId="231" priority="1285">
      <formula>ROW()=CELL("row")</formula>
    </cfRule>
  </conditionalFormatting>
  <conditionalFormatting sqref="T537 T181 T145 T119 T106 T98 T518:U518">
    <cfRule type="expression" dxfId="230" priority="1241">
      <formula>ROW()=CELL("row")</formula>
    </cfRule>
    <cfRule type="expression" dxfId="229" priority="1239">
      <formula>ROW()=CELL("row")</formula>
    </cfRule>
  </conditionalFormatting>
  <conditionalFormatting sqref="T538:T540 T545 N552:O552 L553 P553 O264:W264">
    <cfRule type="cellIs" dxfId="228" priority="3209" operator="equal">
      <formula>"ANNUAL"</formula>
    </cfRule>
  </conditionalFormatting>
  <conditionalFormatting sqref="T541">
    <cfRule type="cellIs" dxfId="227" priority="1264" operator="equal">
      <formula>"X"</formula>
    </cfRule>
    <cfRule type="expression" dxfId="226" priority="1262">
      <formula>ROW()=CELL("row")</formula>
    </cfRule>
    <cfRule type="cellIs" dxfId="225" priority="1263" operator="equal">
      <formula>"ANNUAL"</formula>
    </cfRule>
  </conditionalFormatting>
  <conditionalFormatting sqref="T546:T549">
    <cfRule type="cellIs" dxfId="224" priority="1111" operator="equal">
      <formula>"X"</formula>
    </cfRule>
  </conditionalFormatting>
  <conditionalFormatting sqref="T547 T545:U545">
    <cfRule type="cellIs" dxfId="223" priority="1267" operator="equal">
      <formula>"X"</formula>
    </cfRule>
  </conditionalFormatting>
  <conditionalFormatting sqref="T547 U551:W552">
    <cfRule type="cellIs" dxfId="222" priority="1266" operator="equal">
      <formula>"ANNUAL"</formula>
    </cfRule>
  </conditionalFormatting>
  <conditionalFormatting sqref="T547">
    <cfRule type="expression" dxfId="221" priority="1265">
      <formula>ROW()=CELL("row")</formula>
    </cfRule>
  </conditionalFormatting>
  <conditionalFormatting sqref="T550 T546 T543 T534:T535 T532 T238 T222 T112 T79 T76 T70 T16 T11 T5">
    <cfRule type="expression" dxfId="220" priority="1157">
      <formula>ROW()=CELL("row")</formula>
    </cfRule>
  </conditionalFormatting>
  <conditionalFormatting sqref="T551:T552 T153 T140 T131:T135 T104:T105 T96">
    <cfRule type="expression" dxfId="219" priority="1169">
      <formula>ROW()=CELL("row")</formula>
    </cfRule>
  </conditionalFormatting>
  <conditionalFormatting sqref="T553 T556 Q311:R311">
    <cfRule type="cellIs" dxfId="218" priority="3199" operator="equal">
      <formula>"X"</formula>
    </cfRule>
  </conditionalFormatting>
  <conditionalFormatting sqref="T555 T530 T244 T239 T203 T152 T115 T100 T93 T88 T61 T50 T21 T3">
    <cfRule type="expression" dxfId="217" priority="1268">
      <formula>ROW()=CELL("row")</formula>
    </cfRule>
  </conditionalFormatting>
  <conditionalFormatting sqref="T558 T560:T561 T573:U573 P512:W512">
    <cfRule type="cellIs" dxfId="216" priority="1128" operator="equal">
      <formula>"ANNUAL"</formula>
    </cfRule>
  </conditionalFormatting>
  <conditionalFormatting sqref="T560:T561 T558 T573:U573">
    <cfRule type="expression" dxfId="215" priority="1130">
      <formula>ROW()=CELL("row")</formula>
    </cfRule>
    <cfRule type="expression" dxfId="214" priority="1127">
      <formula>ROW()=CELL("row")</formula>
    </cfRule>
  </conditionalFormatting>
  <conditionalFormatting sqref="T566 T531 T287 T284 T276 T265 T249 T184 T103 T64 T57 T40 T36 T31">
    <cfRule type="expression" dxfId="213" priority="1132">
      <formula>ROW()=CELL("row")</formula>
    </cfRule>
    <cfRule type="expression" dxfId="212" priority="1135">
      <formula>ROW()=CELL("row")</formula>
    </cfRule>
  </conditionalFormatting>
  <conditionalFormatting sqref="T569:T570">
    <cfRule type="cellIs" dxfId="211" priority="1144" operator="equal">
      <formula>"X"</formula>
    </cfRule>
  </conditionalFormatting>
  <conditionalFormatting sqref="T570">
    <cfRule type="expression" dxfId="210" priority="1142">
      <formula>ROW()=CELL("row")</formula>
    </cfRule>
    <cfRule type="cellIs" dxfId="209" priority="1141" operator="equal">
      <formula>"X"</formula>
    </cfRule>
  </conditionalFormatting>
  <conditionalFormatting sqref="T571">
    <cfRule type="expression" dxfId="208" priority="1244">
      <formula>ROW()=CELL("row")</formula>
    </cfRule>
    <cfRule type="cellIs" dxfId="207" priority="1245" operator="equal">
      <formula>"ANNUAL"</formula>
    </cfRule>
    <cfRule type="expression" dxfId="206" priority="1246">
      <formula>ROW()=CELL("row")</formula>
    </cfRule>
    <cfRule type="cellIs" dxfId="205" priority="1247" operator="equal">
      <formula>"ANNUAL"</formula>
    </cfRule>
    <cfRule type="cellIs" dxfId="204" priority="1248" operator="equal">
      <formula>"X"</formula>
    </cfRule>
  </conditionalFormatting>
  <conditionalFormatting sqref="T572 U580">
    <cfRule type="expression" dxfId="203" priority="1257">
      <formula>ROW()=CELL("row")</formula>
    </cfRule>
    <cfRule type="cellIs" dxfId="202" priority="1258" operator="equal">
      <formula>"ANNUAL"</formula>
    </cfRule>
  </conditionalFormatting>
  <conditionalFormatting sqref="T576 T272 T254 T160 T157 T144 T128:T130 T118 T99 T94 T74 T58">
    <cfRule type="expression" dxfId="201" priority="1173">
      <formula>ROW()=CELL("row")</formula>
    </cfRule>
  </conditionalFormatting>
  <conditionalFormatting sqref="T577">
    <cfRule type="cellIs" dxfId="200" priority="1284" operator="equal">
      <formula>"X"</formula>
    </cfRule>
    <cfRule type="expression" dxfId="199" priority="1282">
      <formula>ROW()=CELL("row")</formula>
    </cfRule>
    <cfRule type="cellIs" dxfId="198" priority="1283" operator="equal">
      <formula>"ANNUAL"</formula>
    </cfRule>
  </conditionalFormatting>
  <conditionalFormatting sqref="T579 T525 T520 T586:U586">
    <cfRule type="expression" dxfId="197" priority="1139">
      <formula>ROW()=CELL("row")</formula>
    </cfRule>
  </conditionalFormatting>
  <conditionalFormatting sqref="T580">
    <cfRule type="cellIs" dxfId="196" priority="927" operator="equal">
      <formula>"ANNUAL"</formula>
    </cfRule>
  </conditionalFormatting>
  <conditionalFormatting sqref="T585">
    <cfRule type="cellIs" dxfId="195" priority="1153" operator="equal">
      <formula>"ANNUAL"</formula>
    </cfRule>
    <cfRule type="expression" dxfId="194" priority="1154">
      <formula>ROW()=CELL("row")</formula>
    </cfRule>
    <cfRule type="expression" dxfId="193" priority="1151">
      <formula>ROW()=CELL("row")</formula>
    </cfRule>
    <cfRule type="cellIs" dxfId="192" priority="1152" operator="equal">
      <formula>"X"</formula>
    </cfRule>
  </conditionalFormatting>
  <conditionalFormatting sqref="T589">
    <cfRule type="cellIs" dxfId="191" priority="1002" operator="equal">
      <formula>"X"</formula>
    </cfRule>
    <cfRule type="expression" dxfId="190" priority="1003">
      <formula>ROW()=CELL("row")</formula>
    </cfRule>
    <cfRule type="cellIs" dxfId="189" priority="1004" operator="equal">
      <formula>"X"</formula>
    </cfRule>
  </conditionalFormatting>
  <conditionalFormatting sqref="T590:T604 T606:T609 P611:T611 T613">
    <cfRule type="cellIs" dxfId="188" priority="1223" operator="equal">
      <formula>"ANNUAL"</formula>
    </cfRule>
  </conditionalFormatting>
  <conditionalFormatting sqref="T611 T606:T609 T603:T604 T592:T601 T613">
    <cfRule type="expression" dxfId="187" priority="1222">
      <formula>ROW()=CELL("row")</formula>
    </cfRule>
  </conditionalFormatting>
  <conditionalFormatting sqref="T9:U9 U23 U108 U185:W185 R199:W199 U305:W305">
    <cfRule type="cellIs" dxfId="186" priority="1064" operator="equal">
      <formula>"X"</formula>
    </cfRule>
  </conditionalFormatting>
  <conditionalFormatting sqref="T16:U16 T70:W70 T76:W76 U78:U79 U224:W224 U470:W470 V493:W494 T511:W511 U520:W520 U530:U531 U535:W535 U537:U539 U547:W547">
    <cfRule type="cellIs" dxfId="185" priority="985" operator="equal">
      <formula>"ANNUAL"</formula>
    </cfRule>
  </conditionalFormatting>
  <conditionalFormatting sqref="T25:U25 T34 T60:U60 T62:U62">
    <cfRule type="cellIs" dxfId="184" priority="1250" operator="equal">
      <formula>"ANNUAL"</formula>
    </cfRule>
  </conditionalFormatting>
  <conditionalFormatting sqref="T111:U111 R123:W123">
    <cfRule type="cellIs" dxfId="183" priority="1184" operator="equal">
      <formula>"X"</formula>
    </cfRule>
  </conditionalFormatting>
  <conditionalFormatting sqref="T204:U204 T246:U246 T277 T542:U542">
    <cfRule type="expression" dxfId="182" priority="1213">
      <formula>ROW()=CELL("row")</formula>
    </cfRule>
    <cfRule type="expression" dxfId="181" priority="1211">
      <formula>ROW()=CELL("row")</formula>
    </cfRule>
  </conditionalFormatting>
  <conditionalFormatting sqref="T204:U204 T246:U246 T277 T542:W542">
    <cfRule type="cellIs" dxfId="180" priority="1212" operator="equal">
      <formula>"ANNUAL"</formula>
    </cfRule>
  </conditionalFormatting>
  <conditionalFormatting sqref="T533:U533 L551:N551 P551 U551 R551">
    <cfRule type="cellIs" dxfId="179" priority="3184" operator="equal">
      <formula>"ANNUAL"</formula>
    </cfRule>
  </conditionalFormatting>
  <conditionalFormatting sqref="T551:U553 S131:T135 T153">
    <cfRule type="cellIs" dxfId="178" priority="1167" operator="equal">
      <formula>"X"</formula>
    </cfRule>
  </conditionalFormatting>
  <conditionalFormatting sqref="T581:U583 U590 U609">
    <cfRule type="cellIs" dxfId="177" priority="952" operator="equal">
      <formula>"ANNUAL"</formula>
    </cfRule>
  </conditionalFormatting>
  <conditionalFormatting sqref="T589:U589">
    <cfRule type="cellIs" dxfId="176" priority="1001" operator="equal">
      <formula>"ANNUAL"</formula>
    </cfRule>
  </conditionalFormatting>
  <conditionalFormatting sqref="T591:U591">
    <cfRule type="cellIs" dxfId="175" priority="1275" operator="equal">
      <formula>"X"</formula>
    </cfRule>
  </conditionalFormatting>
  <conditionalFormatting sqref="T180:W180 T198 T224 T241 V198:W198">
    <cfRule type="cellIs" dxfId="174" priority="1138" operator="equal">
      <formula>"ANNUAL"</formula>
    </cfRule>
  </conditionalFormatting>
  <conditionalFormatting sqref="T204:W204 S246:U246 T277 T541:T542 Q402:S402 S465">
    <cfRule type="cellIs" dxfId="173" priority="1215" operator="equal">
      <formula>"ANNUAL"</formula>
    </cfRule>
  </conditionalFormatting>
  <conditionalFormatting sqref="T204:W204 S246:U246 T277 T541:T542 V207:W209 Q402:S402 S442 S465 Q476:S476">
    <cfRule type="cellIs" dxfId="172" priority="1214" operator="equal">
      <formula>"X"</formula>
    </cfRule>
  </conditionalFormatting>
  <conditionalFormatting sqref="T544:W545">
    <cfRule type="cellIs" dxfId="171" priority="1058" operator="equal">
      <formula>"ANNUAL"</formula>
    </cfRule>
  </conditionalFormatting>
  <conditionalFormatting sqref="T568:W569">
    <cfRule type="cellIs" dxfId="170" priority="1041" operator="equal">
      <formula>"ANNUAL"</formula>
    </cfRule>
  </conditionalFormatting>
  <conditionalFormatting sqref="U3:U7 U11:U13 U48 U52:V52 U242 U244 U247 S261:W261 U276:U277 U280 U282:W282 U284:W284 U293:U294 U299 U304 U306 U588">
    <cfRule type="cellIs" dxfId="169" priority="984" operator="equal">
      <formula>"ANNUAL"</formula>
    </cfRule>
  </conditionalFormatting>
  <conditionalFormatting sqref="U5:U6 T11:U11 T16:U16 T70:V70 T76:U76 T79:U79 U224 U240 U433 U437:U438 U470:W470 U493 U495:U496 T511:U511 U520 U531 S535:U535 U537:U538 U546:U547 P550:U550 U431">
    <cfRule type="cellIs" dxfId="168" priority="988" operator="equal">
      <formula>"X"</formula>
    </cfRule>
  </conditionalFormatting>
  <conditionalFormatting sqref="U5:U6 U11 U16 U70 U76 U79 U224 U240 U433 U438 U470 U493 U496 U511 U520 U531 U535 T538:U538 U547 U550 U568:U569">
    <cfRule type="cellIs" dxfId="167" priority="986" operator="equal">
      <formula>"X"</formula>
    </cfRule>
  </conditionalFormatting>
  <conditionalFormatting sqref="U9:U10 U17 U49 U103:W103 U184 U251 U267 U278:W278 U287:W287 U290 U333 U353:W353 U380:U381 U383:W384 U533:U534 U561 U567:U568 T570:W570 U481 U586">
    <cfRule type="cellIs" dxfId="166" priority="945" operator="equal">
      <formula>"ANNUAL"</formula>
    </cfRule>
  </conditionalFormatting>
  <conditionalFormatting sqref="U14 U20:U21 U67 U83 U86 U91 U97:V97 U143 U155 U158 U165:U166 U168:W168 U170:W170 U175 U177 U183 U186 U190:U191 U201:W202 U210:W211 U217 U443 U616 V200:W200 V203:W203 V253:W254 U311:W314 U316:W317">
    <cfRule type="cellIs" dxfId="165" priority="1028" operator="equal">
      <formula>"X"</formula>
    </cfRule>
  </conditionalFormatting>
  <conditionalFormatting sqref="U14 U20:U21 U67 U83 U86 U91:U92 U97:U98 U143 U155 U158 U165:U166 U168:W168 U170:W170 U175 U177 U183 U186 U190:U191 U201:W202 U210:W211 U217 U443 U616 V200:W200 U311:W314 U316:W317">
    <cfRule type="cellIs" dxfId="164" priority="1027" operator="equal">
      <formula>"ANNUAL"</formula>
    </cfRule>
  </conditionalFormatting>
  <conditionalFormatting sqref="U15 U80:U82 U179:W179 U388 U410:W412 U416:W416 U419:U424 U480 U517">
    <cfRule type="cellIs" dxfId="163" priority="1016" operator="equal">
      <formula>"ANNUAL"</formula>
    </cfRule>
  </conditionalFormatting>
  <conditionalFormatting sqref="U15 U82 U179 U388 U411 U416 U419:U424 U480 U517:W517 U560">
    <cfRule type="cellIs" dxfId="162" priority="1013" operator="equal">
      <formula>"ANNUAL"</formula>
    </cfRule>
  </conditionalFormatting>
  <conditionalFormatting sqref="U15 U82 U179:W179 U388 U410:W412 U416 U419:U424 U480 U517 U560 U384 U396:U400">
    <cfRule type="cellIs" dxfId="161" priority="1014" operator="equal">
      <formula>"X"</formula>
    </cfRule>
  </conditionalFormatting>
  <conditionalFormatting sqref="U18 U29 U33 U39 U45 U53:U54 U63 U72 U78 U80:U81 U92:W93 U98 U106 U119 U145 U180:W181 U461:W462 U498:U499 U537 U571 U115 V440:W443 U446:W446 U447:V447 V449:W451 V460:W460">
    <cfRule type="cellIs" dxfId="160" priority="1057" operator="equal">
      <formula>"X"</formula>
    </cfRule>
  </conditionalFormatting>
  <conditionalFormatting sqref="U18 U29 U33 U39 U45 U53:U54 U63 U72 U78 U80:U81 U92:W93 U98 U106 U119 U145 U181:W181 U461:W462 U498:W499 U537:W537 U571 V460:W460 V500:W500 V518:W518">
    <cfRule type="cellIs" dxfId="159" priority="1056" operator="equal">
      <formula>"ANNUAL"</formula>
    </cfRule>
  </conditionalFormatting>
  <conditionalFormatting sqref="U18:U19 U29:U30 U44:U46 U59 U75 U85 S87:W87 U89:U90 U148 U164 U407:W408 U442 U464:W469 U471:W472 V294:W294 V402:W404 V439:W443 V475:W476">
    <cfRule type="cellIs" dxfId="158" priority="1025" operator="equal">
      <formula>"ANNUAL"</formula>
    </cfRule>
  </conditionalFormatting>
  <conditionalFormatting sqref="U19 U30 U44 U46 U59 U75 U85 U87 U89:U90 U148 U164 U407 U442 U465 U471 V567:W567">
    <cfRule type="cellIs" dxfId="157" priority="1022" operator="equal">
      <formula>"ANNUAL"</formula>
    </cfRule>
  </conditionalFormatting>
  <conditionalFormatting sqref="U19 U30 U44 U46 U59 U75 U85:V85 S87:W87 U89:U90 U148 U164 U407:U408 U442 U464:W469 U471:W472 V294:W294 U541:U542">
    <cfRule type="cellIs" dxfId="156" priority="1024" operator="equal">
      <formula>"X"</formula>
    </cfRule>
  </conditionalFormatting>
  <conditionalFormatting sqref="U22:U23 U42 U95 U124 U173:W173 U237:U240 U258 U273 U300 U309 U320 U335:U336 U361:W361 U366:U369 U382:W382 U405:W406 U415:W415 U417:W417 U433:W435 U439:U440 U460:U461 U476 U486">
    <cfRule type="cellIs" dxfId="155" priority="974" operator="equal">
      <formula>"ANNUAL"</formula>
    </cfRule>
  </conditionalFormatting>
  <conditionalFormatting sqref="U26 U28 U38 U84 U113 U167 T553:W553">
    <cfRule type="cellIs" dxfId="154" priority="1018" operator="equal">
      <formula>"ANNUAL"</formula>
    </cfRule>
  </conditionalFormatting>
  <conditionalFormatting sqref="U26 U28 U38:U39 U65 U84 U113 U126:W127 U156 U167 U197 U209 U213 U215:U216 U295:W297 V298:W300 U301:W301">
    <cfRule type="cellIs" dxfId="153" priority="1020" operator="equal">
      <formula>"ANNUAL"</formula>
    </cfRule>
  </conditionalFormatting>
  <conditionalFormatting sqref="U33:U34 U108:U110 U114:U115 U138:W138 U154">
    <cfRule type="cellIs" dxfId="152" priority="1034" operator="equal">
      <formula>"ANNUAL"</formula>
    </cfRule>
  </conditionalFormatting>
  <conditionalFormatting sqref="U40">
    <cfRule type="expression" dxfId="151" priority="946">
      <formula>ROW()=CELL("row")</formula>
    </cfRule>
    <cfRule type="cellIs" dxfId="150" priority="947" operator="equal">
      <formula>"ANNUAL"</formula>
    </cfRule>
    <cfRule type="cellIs" dxfId="149" priority="948" operator="equal">
      <formula>"X"</formula>
    </cfRule>
  </conditionalFormatting>
  <conditionalFormatting sqref="U41 U43 U100:U102 T107:U107 U117 U121:U122 U187 T222:W222 U229 U275 U298 U303 U426:W431 U441 U449:W449 U484:U485 U487:U494 U499:U500 U526:U527">
    <cfRule type="cellIs" dxfId="148" priority="979" operator="equal">
      <formula>"ANNUAL"</formula>
    </cfRule>
  </conditionalFormatting>
  <conditionalFormatting sqref="U50:U51 U203:W203 U213:U216 U323:W325 U364 U403">
    <cfRule type="cellIs" dxfId="147" priority="958" operator="equal">
      <formula>"ANNUAL"</formula>
    </cfRule>
  </conditionalFormatting>
  <conditionalFormatting sqref="U54 U63">
    <cfRule type="cellIs" dxfId="146" priority="1053" operator="equal">
      <formula>"ANNUAL"</formula>
    </cfRule>
  </conditionalFormatting>
  <conditionalFormatting sqref="U56 R66:U66 U68 U330 U508 U516">
    <cfRule type="cellIs" dxfId="145" priority="995" operator="equal">
      <formula>"ANNUAL"</formula>
    </cfRule>
  </conditionalFormatting>
  <conditionalFormatting sqref="U56 U65:U66 U68 U239 U330 U336 U338:U339 U366:U367 U372 U375:U378 U481 U484 U489:U492 U508 U516 U522 U524 U526 U530 T539:W540 U581:U582 T538 V538:W538">
    <cfRule type="cellIs" dxfId="144" priority="997" operator="equal">
      <formula>"ANNUAL"</formula>
    </cfRule>
  </conditionalFormatting>
  <conditionalFormatting sqref="U56 U68 U239:W239 U330:W332 U336:W336 U338:W341 U365:W367 U372:W373 U375:W378 U481:W481 U483:W484 U489:W492 U507:W508 U515:W516 U522:W522 S524:W524 T526:W526 U530:W530 U539:U542 V333:W335 V337:W337 V362:W364 V368:W371 V374:W374 V379:W381 V485:W488">
    <cfRule type="cellIs" dxfId="143" priority="1000" operator="equal">
      <formula>"ANNUAL"</formula>
    </cfRule>
  </conditionalFormatting>
  <conditionalFormatting sqref="U58 U73:U74 T94:W94 T99:U99 U118:U119 U126:U130 U141 T144:U144 U156:U157 T160:U160 U169 U194 U249 U256:W256 U274 U310 U386:W386 U396:W401 U414:W414">
    <cfRule type="cellIs" dxfId="142" priority="977" operator="equal">
      <formula>"ANNUAL"</formula>
    </cfRule>
  </conditionalFormatting>
  <conditionalFormatting sqref="U61 U88:W88 V561:W562">
    <cfRule type="cellIs" dxfId="141" priority="1061" operator="equal">
      <formula>"ANNUAL"</formula>
    </cfRule>
  </conditionalFormatting>
  <conditionalFormatting sqref="U69 U96 U104:U105 U131:U135 U140 T153:U153 U328 U343 U347 U354 U356:U357 U549 U555:U556">
    <cfRule type="cellIs" dxfId="140" priority="1006" operator="equal">
      <formula>"ANNUAL"</formula>
    </cfRule>
  </conditionalFormatting>
  <conditionalFormatting sqref="U69 U96 U104:U105 U131:U136 U140 U152:U153 U327:W329 U343:W343 U345:W347 U354:W359 U548:U549 U555:W556 U323:W324 V325:W325 V342:W342 V351:W353">
    <cfRule type="cellIs" dxfId="139" priority="1007" operator="equal">
      <formula>"X"</formula>
    </cfRule>
  </conditionalFormatting>
  <conditionalFormatting sqref="U69 U96 U104:U106 U131:U136 U140 U152:U153 U327:W329 U343:W343 U345:W347 U354:W359 T549:W549 U555:W556">
    <cfRule type="cellIs" dxfId="138" priority="1009" operator="equal">
      <formula>"ANNUAL"</formula>
    </cfRule>
  </conditionalFormatting>
  <conditionalFormatting sqref="U72:U73">
    <cfRule type="cellIs" dxfId="137" priority="1045" operator="equal">
      <formula>"ANNUAL"</formula>
    </cfRule>
  </conditionalFormatting>
  <conditionalFormatting sqref="U73">
    <cfRule type="expression" dxfId="136" priority="1044">
      <formula>ROW()=CELL("row")</formula>
    </cfRule>
    <cfRule type="cellIs" dxfId="135" priority="1043" operator="equal">
      <formula>"X"</formula>
    </cfRule>
    <cfRule type="cellIs" dxfId="134" priority="1046" operator="equal">
      <formula>"X"</formula>
    </cfRule>
  </conditionalFormatting>
  <conditionalFormatting sqref="U125 U139 U142 U146:U147 U149:W150 U163:W163 U176 U221 U450:U451 U452:W458 U475 U502:W505 U518">
    <cfRule type="cellIs" dxfId="133" priority="969" operator="equal">
      <formula>"X"</formula>
    </cfRule>
  </conditionalFormatting>
  <conditionalFormatting sqref="U125 U139 U142 U146:U147 U149:W150 U163:W163 U176 U221:W221 U450:W458 U475 U503:W505">
    <cfRule type="cellIs" dxfId="132" priority="968" operator="equal">
      <formula>"ANNUAL"</formula>
    </cfRule>
  </conditionalFormatting>
  <conditionalFormatting sqref="U125 U139 U142 U147 U149 U163 U176 U221 U450:U451 U453:U454 U456:U457 U475 U503:U504">
    <cfRule type="cellIs" dxfId="131" priority="966" operator="equal">
      <formula>"ANNUAL"</formula>
    </cfRule>
  </conditionalFormatting>
  <conditionalFormatting sqref="U136">
    <cfRule type="expression" dxfId="130" priority="1047">
      <formula>ROW()=CELL("row")</formula>
    </cfRule>
  </conditionalFormatting>
  <conditionalFormatting sqref="U145:U146">
    <cfRule type="cellIs" dxfId="129" priority="1051" operator="equal">
      <formula>"ANNUAL"</formula>
    </cfRule>
  </conditionalFormatting>
  <conditionalFormatting sqref="U146">
    <cfRule type="expression" dxfId="128" priority="1050">
      <formula>ROW()=CELL("row")</formula>
    </cfRule>
    <cfRule type="cellIs" dxfId="127" priority="1052" operator="equal">
      <formula>"X"</formula>
    </cfRule>
  </conditionalFormatting>
  <conditionalFormatting sqref="U154 U138 U114 U109:U110 U34">
    <cfRule type="expression" dxfId="126" priority="1033">
      <formula>ROW()=CELL("row")</formula>
    </cfRule>
  </conditionalFormatting>
  <conditionalFormatting sqref="U161 U171:U172 U178:W178 U571:W572 U602 V529:W529">
    <cfRule type="cellIs" dxfId="125" priority="1032" operator="equal">
      <formula>"ANNUAL"</formula>
    </cfRule>
  </conditionalFormatting>
  <conditionalFormatting sqref="U181:U182 U189 U197:U198 U207:W209 U218:W220 S225:W225 U231:U232 U234:U236 U245 U250 U253:W254 U257:W257 U259:U260 U262 U265:W265 U268:W268 U270:U272 U307:U308">
    <cfRule type="cellIs" dxfId="124" priority="994" operator="equal">
      <formula>"ANNUAL"</formula>
    </cfRule>
  </conditionalFormatting>
  <conditionalFormatting sqref="U215:U216 U213 U209 U197 U167 U156 U126:U127 U113 U84 U65 U38 U28 U26">
    <cfRule type="expression" dxfId="123" priority="1019">
      <formula>ROW()=CELL("row")</formula>
    </cfRule>
  </conditionalFormatting>
  <conditionalFormatting sqref="U226 U243 U348:W350 U374:U379 U390 U522:U523">
    <cfRule type="cellIs" dxfId="122" priority="955" operator="equal">
      <formula>"ANNUAL"</formula>
    </cfRule>
  </conditionalFormatting>
  <conditionalFormatting sqref="U226 U243 U348:W350 U374:W374 U379 U390 U523">
    <cfRule type="cellIs" dxfId="121" priority="956" operator="equal">
      <formula>"X"</formula>
    </cfRule>
  </conditionalFormatting>
  <conditionalFormatting sqref="U291">
    <cfRule type="expression" dxfId="120" priority="1115">
      <formula>ROW()=CELL("row")</formula>
    </cfRule>
    <cfRule type="cellIs" dxfId="119" priority="1117" operator="equal">
      <formula>"ANNUAL"</formula>
    </cfRule>
  </conditionalFormatting>
  <conditionalFormatting sqref="U292 U591:U601 U603:U604 U606:U608 U611 U613:U614">
    <cfRule type="cellIs" dxfId="118" priority="1030" operator="equal">
      <formula>"ANNUAL"</formula>
    </cfRule>
  </conditionalFormatting>
  <conditionalFormatting sqref="U302 U334 U337:U339 U342:W342 U351:W351 U360:W360 U362:U363 U370:U372 U387:W387 U402 U404 U432:W432 U495:W497 U513:W513 S562:U562 S565:W565 U577 U587">
    <cfRule type="cellIs" dxfId="117" priority="950" operator="equal">
      <formula>"ANNUAL"</formula>
    </cfRule>
  </conditionalFormatting>
  <conditionalFormatting sqref="U307:U308 U270:U271 U268 U265 U262 U259:U260 U257 U253:U254 U250 U245 U234:U236 U231:U232 U225 U220 U207:U208 U198 U189 U182">
    <cfRule type="expression" dxfId="116" priority="993">
      <formula>ROW()=CELL("row")</formula>
    </cfRule>
  </conditionalFormatting>
  <conditionalFormatting sqref="U329">
    <cfRule type="cellIs" dxfId="115" priority="3190" operator="equal">
      <formula>"X"</formula>
    </cfRule>
  </conditionalFormatting>
  <conditionalFormatting sqref="U340:U341 U533 U536 U551:U553">
    <cfRule type="cellIs" dxfId="114" priority="3183" operator="equal">
      <formula>"X"</formula>
    </cfRule>
  </conditionalFormatting>
  <conditionalFormatting sqref="U352">
    <cfRule type="expression" dxfId="113" priority="1066">
      <formula>ROW()=CELL("row")</formula>
    </cfRule>
  </conditionalFormatting>
  <conditionalFormatting sqref="U359">
    <cfRule type="cellIs" dxfId="112" priority="3185" operator="equal">
      <formula>"X"</formula>
    </cfRule>
  </conditionalFormatting>
  <conditionalFormatting sqref="U384 U447">
    <cfRule type="cellIs" dxfId="111" priority="3186" operator="equal">
      <formula>"ANNUAL"</formula>
    </cfRule>
  </conditionalFormatting>
  <conditionalFormatting sqref="U396 U355 U346 U323 U316 U312 U199 U190 U185 U165 U108 U101 U53 U23 U9 U4">
    <cfRule type="expression" dxfId="110" priority="1065">
      <formula>ROW()=CELL("row")</formula>
    </cfRule>
  </conditionalFormatting>
  <conditionalFormatting sqref="U403 U364 U325 U214 U203 U51">
    <cfRule type="expression" dxfId="109" priority="957">
      <formula>ROW()=CELL("row")</formula>
    </cfRule>
  </conditionalFormatting>
  <conditionalFormatting sqref="U414 U401 U386 U310 U274 U256 U249 U194 U169 U160 U157 U144 U141 U128:U130 U118 U99 U94 U74 U58">
    <cfRule type="expression" dxfId="108" priority="976">
      <formula>ROW()=CELL("row")</formula>
    </cfRule>
  </conditionalFormatting>
  <conditionalFormatting sqref="U418">
    <cfRule type="cellIs" dxfId="107" priority="1011" operator="equal">
      <formula>"ANNUAL"</formula>
    </cfRule>
    <cfRule type="expression" dxfId="106" priority="1010">
      <formula>ROW()=CELL("row")</formula>
    </cfRule>
  </conditionalFormatting>
  <conditionalFormatting sqref="U436">
    <cfRule type="expression" dxfId="105" priority="918">
      <formula>ROW()=CELL("row")</formula>
    </cfRule>
    <cfRule type="cellIs" dxfId="104" priority="920" operator="equal">
      <formula>"X"</formula>
    </cfRule>
    <cfRule type="expression" dxfId="103" priority="921">
      <formula>ROW()=CELL("row")</formula>
    </cfRule>
  </conditionalFormatting>
  <conditionalFormatting sqref="U437 U462:V462 U472">
    <cfRule type="cellIs" dxfId="102" priority="3189" operator="equal">
      <formula>"X"</formula>
    </cfRule>
  </conditionalFormatting>
  <conditionalFormatting sqref="U471 U465 U442 U407 U164 U148 U89:U90 U87 U85 U75 U59 U46 U44 U30 U19">
    <cfRule type="expression" dxfId="101" priority="1023">
      <formula>ROW()=CELL("row")</formula>
    </cfRule>
    <cfRule type="expression" dxfId="100" priority="1021">
      <formula>ROW()=CELL("row")</formula>
    </cfRule>
  </conditionalFormatting>
  <conditionalFormatting sqref="U479">
    <cfRule type="expression" dxfId="99" priority="991">
      <formula>ROW()=CELL("row")</formula>
    </cfRule>
    <cfRule type="cellIs" dxfId="98" priority="992" operator="equal">
      <formula>"ANNUAL"</formula>
    </cfRule>
  </conditionalFormatting>
  <conditionalFormatting sqref="U486 U476 U460 U439:U440 U434:U435 U417 U415 U406 U382 U368:U369 U361 U335 U320 U309 U300 U273 U258 U237:U238 U173 U124 U95 U42 U22">
    <cfRule type="expression" dxfId="97" priority="973">
      <formula>ROW()=CELL("row")</formula>
    </cfRule>
  </conditionalFormatting>
  <conditionalFormatting sqref="U503:U504 U475 U456:U457 U453:U454 U450:U451 U221 U176 U163 U149 U147 U142 U139 U125">
    <cfRule type="expression" dxfId="96" priority="965">
      <formula>ROW()=CELL("row")</formula>
    </cfRule>
    <cfRule type="expression" dxfId="95" priority="967">
      <formula>ROW()=CELL("row")</formula>
    </cfRule>
  </conditionalFormatting>
  <conditionalFormatting sqref="U509">
    <cfRule type="expression" dxfId="94" priority="1113">
      <formula>ROW()=CELL("row")</formula>
    </cfRule>
  </conditionalFormatting>
  <conditionalFormatting sqref="U523 U390 U379 U374 U348 U243 U226">
    <cfRule type="expression" dxfId="93" priority="954">
      <formula>ROW()=CELL("row")</formula>
    </cfRule>
  </conditionalFormatting>
  <conditionalFormatting sqref="U524:U525">
    <cfRule type="cellIs" dxfId="92" priority="960" operator="equal">
      <formula>"ANNUAL"</formula>
    </cfRule>
  </conditionalFormatting>
  <conditionalFormatting sqref="U525">
    <cfRule type="expression" dxfId="91" priority="959">
      <formula>ROW()=CELL("row")</formula>
    </cfRule>
  </conditionalFormatting>
  <conditionalFormatting sqref="U527 U500 U494 U487:U488 U485 U449 U441 U426:U430 U303 U298 U275 U229 U222 U187 U122 U117 U107 U102 U43 U41">
    <cfRule type="expression" dxfId="90" priority="978">
      <formula>ROW()=CELL("row")</formula>
    </cfRule>
  </conditionalFormatting>
  <conditionalFormatting sqref="U539 U530 U526 U524 U522 U516 U508 U489:U492 U484 U481 U375:U378 U372 U366:U367 U338:U339 U336 U330 U239 U68 U66 U56">
    <cfRule type="expression" dxfId="89" priority="999">
      <formula>ROW()=CELL("row")</formula>
    </cfRule>
  </conditionalFormatting>
  <conditionalFormatting sqref="U540 U542:U543 U545:U546 V547:W547">
    <cfRule type="cellIs" dxfId="88" priority="3187" operator="equal">
      <formula>"X"</formula>
    </cfRule>
  </conditionalFormatting>
  <conditionalFormatting sqref="U541">
    <cfRule type="expression" dxfId="87" priority="1037">
      <formula>ROW()=CELL("row")</formula>
    </cfRule>
  </conditionalFormatting>
  <conditionalFormatting sqref="U541:U543">
    <cfRule type="cellIs" dxfId="86" priority="1039" operator="equal">
      <formula>"X"</formula>
    </cfRule>
  </conditionalFormatting>
  <conditionalFormatting sqref="U546">
    <cfRule type="cellIs" dxfId="85" priority="3188" operator="equal">
      <formula>"ANNUAL"</formula>
    </cfRule>
  </conditionalFormatting>
  <conditionalFormatting sqref="U550 U547 U538 U535 U531 U520 U511 U496 U493 U470 U438 U433 U240 U224 U79 U76 U70 U16 U11 U5:U6">
    <cfRule type="expression" dxfId="84" priority="987">
      <formula>ROW()=CELL("row")</formula>
    </cfRule>
  </conditionalFormatting>
  <conditionalFormatting sqref="U552">
    <cfRule type="cellIs" dxfId="83" priority="970" operator="equal">
      <formula>"ANNUAL"</formula>
    </cfRule>
    <cfRule type="expression" dxfId="82" priority="971">
      <formula>ROW()=CELL("row")</formula>
    </cfRule>
  </conditionalFormatting>
  <conditionalFormatting sqref="U552:U553">
    <cfRule type="cellIs" dxfId="81" priority="972" operator="equal">
      <formula>"X"</formula>
    </cfRule>
  </conditionalFormatting>
  <conditionalFormatting sqref="U555:U556 U549 U356:U357 U354 U347 U343 U328 U153 U140 U131:U135 U104:U105 U96 U69">
    <cfRule type="expression" dxfId="80" priority="1005">
      <formula>ROW()=CELL("row")</formula>
    </cfRule>
    <cfRule type="expression" dxfId="79" priority="1008">
      <formula>ROW()=CELL("row")</formula>
    </cfRule>
  </conditionalFormatting>
  <conditionalFormatting sqref="U560 U517 U480 U419:U424 U416 U411 U388 U179 U82 U15">
    <cfRule type="expression" dxfId="78" priority="1015">
      <formula>ROW()=CELL("row")</formula>
    </cfRule>
    <cfRule type="expression" dxfId="77" priority="1012">
      <formula>ROW()=CELL("row")</formula>
    </cfRule>
  </conditionalFormatting>
  <conditionalFormatting sqref="U568">
    <cfRule type="expression" dxfId="76" priority="1040">
      <formula>ROW()=CELL("row")</formula>
    </cfRule>
    <cfRule type="cellIs" dxfId="75" priority="1042" operator="equal">
      <formula>"X"</formula>
    </cfRule>
  </conditionalFormatting>
  <conditionalFormatting sqref="U570 U567 U561 U534 U383 U380:U381 U353 U333 U290 U287 U278 U267 U251 U184 U103 U49 U17 U10">
    <cfRule type="expression" dxfId="74" priority="944">
      <formula>ROW()=CELL("row")</formula>
    </cfRule>
  </conditionalFormatting>
  <conditionalFormatting sqref="U571 U537 U499 U461 U181 U145 U119 U106 U98 U92 U80:U81 U78 U72 U63 U54 U45 U39 U33 U29 U18">
    <cfRule type="expression" dxfId="73" priority="1055">
      <formula>ROW()=CELL("row")</formula>
    </cfRule>
    <cfRule type="expression" dxfId="72" priority="1054">
      <formula>ROW()=CELL("row")</formula>
    </cfRule>
  </conditionalFormatting>
  <conditionalFormatting sqref="U578">
    <cfRule type="cellIs" dxfId="71" priority="931" operator="equal">
      <formula>"ANNUAL"</formula>
    </cfRule>
    <cfRule type="expression" dxfId="70" priority="930">
      <formula>ROW()=CELL("row")</formula>
    </cfRule>
    <cfRule type="cellIs" dxfId="69" priority="929" operator="equal">
      <formula>"X"</formula>
    </cfRule>
    <cfRule type="cellIs" dxfId="68" priority="928" operator="equal">
      <formula>"ANNUAL"</formula>
    </cfRule>
  </conditionalFormatting>
  <conditionalFormatting sqref="U581:U582 U539 U530 U526 U524 U522 U516 U508 U489:U492 U484 U481 U375:U378 U372 U366:U367 U338:U339 U336 U330 U239 U68 U66 U56">
    <cfRule type="expression" dxfId="67" priority="996">
      <formula>ROW()=CELL("row")</formula>
    </cfRule>
  </conditionalFormatting>
  <conditionalFormatting sqref="U583 U590 U609">
    <cfRule type="cellIs" dxfId="66" priority="953" operator="equal">
      <formula>"X"</formula>
    </cfRule>
  </conditionalFormatting>
  <conditionalFormatting sqref="U587 U577 U565 U562 U513 U497 U432 U404 U402 U387 U370:U371 U362:U363 U360 U351 U342 U337 U334 U302">
    <cfRule type="expression" dxfId="65" priority="949">
      <formula>ROW()=CELL("row")</formula>
    </cfRule>
  </conditionalFormatting>
  <conditionalFormatting sqref="U588 U306 U304 U299 U293:U294 U284 U282 U280 U276:U277 U261 U247 U244 U242 U48 U12:U13 U7 U52:V52">
    <cfRule type="expression" dxfId="64" priority="983">
      <formula>ROW()=CELL("row")</formula>
    </cfRule>
  </conditionalFormatting>
  <conditionalFormatting sqref="U602 U572 U178 U171:U172 U161">
    <cfRule type="expression" dxfId="63" priority="1031">
      <formula>ROW()=CELL("row")</formula>
    </cfRule>
  </conditionalFormatting>
  <conditionalFormatting sqref="U609 U590 U583">
    <cfRule type="expression" dxfId="62" priority="951">
      <formula>ROW()=CELL("row")</formula>
    </cfRule>
  </conditionalFormatting>
  <conditionalFormatting sqref="U613 U611 U606:U608 U603:U604 U592:U601 U292">
    <cfRule type="expression" dxfId="61" priority="1029">
      <formula>ROW()=CELL("row")</formula>
    </cfRule>
  </conditionalFormatting>
  <conditionalFormatting sqref="U614 U468 U466 U410 U397 U152 U115 U100 U93 U88 U61 U50 U21 U3">
    <cfRule type="expression" dxfId="60" priority="1062">
      <formula>ROW()=CELL("row")</formula>
    </cfRule>
  </conditionalFormatting>
  <conditionalFormatting sqref="U616 U443 U217 U211 U202 U191 U186 U183 U177 U175 U170 U168 U166 U158 U155 U143 U97 U91 U86 U83 U67 U20 U14">
    <cfRule type="expression" dxfId="59" priority="1026">
      <formula>ROW()=CELL("row")</formula>
    </cfRule>
  </conditionalFormatting>
  <conditionalFormatting sqref="U3:V4 U50 U61 U88:W88 U100:U101 U575 U614">
    <cfRule type="cellIs" dxfId="58" priority="1060" operator="equal">
      <formula>"X"</formula>
    </cfRule>
  </conditionalFormatting>
  <conditionalFormatting sqref="U56:V56 U65:U66 U68 U239:W239 U330:W332 U336:W336 U338:W341 U365:W367 U372:W373 U375:W378 U481 U483:U484 U489:U492 U507:U508 U516 U522 S524:U524 T526:U526 U530 T539:U540 U581:U582 V333:W335 V337:W337 V360:W364 V368:W371 V379:W384">
    <cfRule type="cellIs" dxfId="57" priority="998" operator="equal">
      <formula>"X"</formula>
    </cfRule>
  </conditionalFormatting>
  <conditionalFormatting sqref="U349:V349">
    <cfRule type="cellIs" dxfId="56" priority="3168" operator="equal">
      <formula>"X"</formula>
    </cfRule>
  </conditionalFormatting>
  <conditionalFormatting sqref="U408:V408">
    <cfRule type="cellIs" dxfId="55" priority="3175" operator="equal">
      <formula>"X"</formula>
    </cfRule>
  </conditionalFormatting>
  <conditionalFormatting sqref="U501:V501">
    <cfRule type="expression" dxfId="54" priority="989">
      <formula>ROW()=CELL("row")</formula>
    </cfRule>
  </conditionalFormatting>
  <conditionalFormatting sqref="U121:W121 V122:W122 S192:W192">
    <cfRule type="cellIs" dxfId="53" priority="1120" operator="equal">
      <formula>"ANNUAL"</formula>
    </cfRule>
  </conditionalFormatting>
  <conditionalFormatting sqref="U136:W136">
    <cfRule type="cellIs" dxfId="52" priority="1049" operator="equal">
      <formula>"X"</formula>
    </cfRule>
    <cfRule type="cellIs" dxfId="51" priority="1048" operator="equal">
      <formula>"ANNUAL"</formula>
    </cfRule>
  </conditionalFormatting>
  <conditionalFormatting sqref="U174:W174 V175:W178 Q166:R166 R168 R173 R175">
    <cfRule type="cellIs" dxfId="50" priority="1799" operator="equal">
      <formula>"X"</formula>
    </cfRule>
  </conditionalFormatting>
  <conditionalFormatting sqref="U185:W185 R199:W199">
    <cfRule type="cellIs" dxfId="49" priority="1063" operator="equal">
      <formula>"ANNUAL"</formula>
    </cfRule>
  </conditionalFormatting>
  <conditionalFormatting sqref="U241:W241 S242 V242:W246 S245 V240:W240">
    <cfRule type="cellIs" dxfId="48" priority="1862" operator="equal">
      <formula>"X"</formula>
    </cfRule>
  </conditionalFormatting>
  <conditionalFormatting sqref="U352:W352">
    <cfRule type="cellIs" dxfId="47" priority="1067" operator="equal">
      <formula>"ANNUAL"</formula>
    </cfRule>
  </conditionalFormatting>
  <conditionalFormatting sqref="U436:W438">
    <cfRule type="cellIs" dxfId="46" priority="919" operator="equal">
      <formula>"ANNUAL"</formula>
    </cfRule>
  </conditionalFormatting>
  <conditionalFormatting sqref="U446:W447">
    <cfRule type="cellIs" dxfId="45" priority="964" operator="equal">
      <formula>"ANNUAL"</formula>
    </cfRule>
  </conditionalFormatting>
  <conditionalFormatting sqref="U501:W502">
    <cfRule type="cellIs" dxfId="44" priority="990" operator="equal">
      <formula>"ANNUAL"</formula>
    </cfRule>
  </conditionalFormatting>
  <conditionalFormatting sqref="U502:W502 U469:W469 U455:W455 V440:W440 U405:W405 V381:W381 U314:W314 U311:W311 V261:W261 V225:W225 U192:W192 U150:W150">
    <cfRule type="expression" dxfId="43" priority="1121">
      <formula>ROW()=CELL("row")</formula>
    </cfRule>
  </conditionalFormatting>
  <conditionalFormatting sqref="U509:W509">
    <cfRule type="cellIs" dxfId="42" priority="1114" operator="equal">
      <formula>"ANNUAL"</formula>
    </cfRule>
  </conditionalFormatting>
  <conditionalFormatting sqref="U541:W541">
    <cfRule type="cellIs" dxfId="41" priority="1038" operator="equal">
      <formula>"ANNUAL"</formula>
    </cfRule>
  </conditionalFormatting>
  <conditionalFormatting sqref="U174:XFD174 V175:XFD176">
    <cfRule type="expression" dxfId="40" priority="1798">
      <formula>ROW()=CELL("row")</formula>
    </cfRule>
  </conditionalFormatting>
  <conditionalFormatting sqref="V11:V12 V7 V24 V44:V45">
    <cfRule type="cellIs" dxfId="39" priority="3177" operator="equal">
      <formula>"X"</formula>
    </cfRule>
  </conditionalFormatting>
  <conditionalFormatting sqref="V19:V20 V62 V121:V123 V137:V138">
    <cfRule type="cellIs" dxfId="38" priority="3180" operator="equal">
      <formula>"X"</formula>
    </cfRule>
  </conditionalFormatting>
  <conditionalFormatting sqref="V38:V41 V87:V88 V216:V217 V252:V255 V283:V285 V287:V288 V290">
    <cfRule type="cellIs" dxfId="37" priority="3169" operator="equal">
      <formula>"X"</formula>
    </cfRule>
  </conditionalFormatting>
  <conditionalFormatting sqref="V49 V297">
    <cfRule type="cellIs" dxfId="36" priority="3181" operator="equal">
      <formula>"X"</formula>
    </cfRule>
  </conditionalFormatting>
  <conditionalFormatting sqref="V92:V94 V105 V110 V201">
    <cfRule type="cellIs" dxfId="35" priority="3176" operator="equal">
      <formula>"X"</formula>
    </cfRule>
  </conditionalFormatting>
  <conditionalFormatting sqref="V205">
    <cfRule type="cellIs" dxfId="34" priority="3174" operator="equal">
      <formula>"X"</formula>
    </cfRule>
  </conditionalFormatting>
  <conditionalFormatting sqref="V257:V259">
    <cfRule type="cellIs" dxfId="33" priority="3170" operator="equal">
      <formula>"X"</formula>
    </cfRule>
  </conditionalFormatting>
  <conditionalFormatting sqref="V293:V294">
    <cfRule type="cellIs" dxfId="32" priority="3171" operator="equal">
      <formula>"X"</formula>
    </cfRule>
  </conditionalFormatting>
  <conditionalFormatting sqref="V328">
    <cfRule type="cellIs" dxfId="31" priority="3182" operator="equal">
      <formula>"ANNUAL"</formula>
    </cfRule>
  </conditionalFormatting>
  <conditionalFormatting sqref="V580">
    <cfRule type="expression" dxfId="30" priority="925">
      <formula>ROW()=CELL("row")</formula>
    </cfRule>
    <cfRule type="cellIs" dxfId="29" priority="924" operator="equal">
      <formula>"X"</formula>
    </cfRule>
    <cfRule type="cellIs" dxfId="28" priority="923" operator="equal">
      <formula>"ANNUAL"</formula>
    </cfRule>
    <cfRule type="cellIs" dxfId="27" priority="926" operator="equal">
      <formula>"ANNUAL"</formula>
    </cfRule>
  </conditionalFormatting>
  <conditionalFormatting sqref="V25:W26 U27:W27 V28:W28">
    <cfRule type="cellIs" dxfId="26" priority="1773" operator="equal">
      <formula>"X"</formula>
    </cfRule>
  </conditionalFormatting>
  <conditionalFormatting sqref="V38:W40 T39 R40:R41 R198 S213 R274 S382 S386 P102:R102 M93 P249 P97 V41 R249 R94">
    <cfRule type="cellIs" dxfId="25" priority="3216" operator="equal">
      <formula>"ANNUAL"</formula>
    </cfRule>
  </conditionalFormatting>
  <conditionalFormatting sqref="V51:W51">
    <cfRule type="cellIs" dxfId="24" priority="1599" operator="equal">
      <formula>"ANNUAL"</formula>
    </cfRule>
    <cfRule type="cellIs" dxfId="23" priority="1598" operator="equal">
      <formula>"X"</formula>
    </cfRule>
  </conditionalFormatting>
  <conditionalFormatting sqref="V62:W62 Q80:R80 Q62:R62">
    <cfRule type="cellIs" dxfId="22" priority="3219" operator="equal">
      <formula>"ANNUAL"</formula>
    </cfRule>
  </conditionalFormatting>
  <conditionalFormatting sqref="V72:W76 V483:W500 U558:V558 V560:V561 V308:W308 V65:W70 T102 V102:W105 T169 V169:W169 V302:W304 P141 V128:W135 T81 V479:W481 V290:W293 R7 V226:W226 V164:W167 V182:W184 V186:W187 V81:W86 V277:W278 V107:W110 V320:W320 V310:W310 V89:W91 V249:W249 R182:S182 T247 V247:W247 V189:W191 V267:W268 U227:W227 V229:W229 V231:W232 V390:W391 U391 T73 V160:W160 V113:W115 U71:W71 U78:W78 V117:W118 T167 V234:W236 V260:W260 V262:W262 T159:W159 V79:W79 V171:W172 U233:W233 U162:W162 U64:W64 U119:W119 T189 U223:W223 V386:W388 V414:W439 U111:W112 U263:W263 U269:W269 U279:W279 V396:W404 V406:W408 V475:W476 W501">
    <cfRule type="cellIs" dxfId="21" priority="3101" operator="equal">
      <formula>"X"</formula>
    </cfRule>
  </conditionalFormatting>
  <conditionalFormatting sqref="V138:W138">
    <cfRule type="cellIs" dxfId="20" priority="1450" operator="equal">
      <formula>"X"</formula>
    </cfRule>
  </conditionalFormatting>
  <conditionalFormatting sqref="V351:W351">
    <cfRule type="cellIs" dxfId="19" priority="3172" operator="equal">
      <formula>"X"</formula>
    </cfRule>
  </conditionalFormatting>
  <conditionalFormatting sqref="V419:W419">
    <cfRule type="cellIs" dxfId="18" priority="3173" operator="equal">
      <formula>"ANNUAL"</formula>
    </cfRule>
  </conditionalFormatting>
  <conditionalFormatting sqref="V507:W509 V511:W518 V520:W543">
    <cfRule type="cellIs" dxfId="17" priority="1281" operator="equal">
      <formula>"X"</formula>
    </cfRule>
  </conditionalFormatting>
  <conditionalFormatting sqref="V49:XFD49 U295:XFD297 V19:XFD20 V62:XFD62 U121:XFD121 V122:XFD122 T123:XFD123 U137:XFD137 V138:XFD138 V7:XFD7 V11:XFD11 U24:XFD24 V44:XFD46 V92:XFD94 V105:XFD105 V110:XFD110 U201:XFD201 U204:XFD206 V293:XFD294 V256:XFD259 V38:XFD40 V85:XFD88 V213:XFD217 U252:XFD252 V253:XFD254 U255:XFD255 T283:XFD283 V284:XFD284 U285:XFD285 V287:XFD287 U288:XFD288 V290:XFD290 M218 T69 R7 V69:XFD70 V103:XFD103 V108:XFD108 U111:XFD112 V114:XFD115 V124:XFD128 V132:XFD134 V232:XFD232 V236:XFD239 U263:XFD263 V268:XFD268 U269:XFD269 V278:XFD278 U279:XFD279 V303:XFD303 L129:L162 P228:W228 M155 V198:XFD200 M299 U305:XFD305 M206 A1:XFD1 A2:B2 E2:G2 X8:XFD8 S19 T39 R40 P44:Q44 T49 W52:XFD52 A53:J54 T56 V56:XFD56 A86:J87 T87 A88:B88 E88:J88 L88 T92 V96:XFD97 A103:J103 A106:K106 U106:XFD106 I106:I107 A113:K113 A114:B114 E114:K114 X116:XFD116 A117:J117 A118:K118 A119:B119 E119:J119 A120:K120 X120:XFD120 A121:J122 A123:C123 E123:H123 J123:L123 A124:K124 A125:L125 A126:J126 Q128:S128 A134:C134 E134:K134 O134:P134 A135:K135 V136:XFD136 E138:K138 F146:K146 P146 F147:J148 F149:K149 V149:XFD149 A159:K159 R163 T163 A164:K164 T173 V173:XFD173 V178:XFD179 R179:S179 U180:XFD180 M181 V181:XFD181 P193:W193 A193:K194 R198 A199:C199 E199:L199 A201:H201 J201 A202:K203 V202:XFD203 A204:J204 A206:J206 V207:XFD209 U210:XFD210 S213:T213 T214 A216:J216 A217:K219 U218:XFD219 V220:XFD222 V224:XFD224 T225 X225:XFD225 A227:K228 A235:C235 E235:J235 A236:K236 S237 A237:J238 R238 U248:XFD248 A249:K249 V250:XFD251 Q256:S256 V265:XFD265 X266:XFD266 V270:XFD271 U272:XFD272 A273:J273 R274 X281:XFD281 V282:XFD282 A283:K283 A284:J284 S290 R293 A295:J296 R296 R298 V298:XFD300 U301:XFD301 R307:S307 A308:J308 A309:K309 A310:J310 X311:XFD311 V312:XFD312 U313:XFD313 A314:B314 E314:K314 R314 X314:XFD315 A316:C316 V316:XFD316 U317:XFD317 A317:J318 P318:XFD318 X319:XFD319">
    <cfRule type="expression" dxfId="16" priority="3191">
      <formula>ROW()=CELL("row")</formula>
    </cfRule>
  </conditionalFormatting>
  <conditionalFormatting sqref="V51:XFD51">
    <cfRule type="expression" dxfId="15" priority="1597">
      <formula>ROW()=CELL("row")</formula>
    </cfRule>
  </conditionalFormatting>
  <conditionalFormatting sqref="V66:XFD66 S68:T68 V68:XFD68 A139:K140 Q388">
    <cfRule type="expression" dxfId="14" priority="2625">
      <formula>ROW()=CELL("row")</formula>
    </cfRule>
  </conditionalFormatting>
  <conditionalFormatting sqref="V109:XFD109 T167 V165:XFD167">
    <cfRule type="expression" dxfId="13" priority="1777">
      <formula>ROW()=CELL("row")</formula>
    </cfRule>
  </conditionalFormatting>
  <conditionalFormatting sqref="V129:XFD131 P130:Q130">
    <cfRule type="expression" dxfId="12" priority="2290">
      <formula>ROW()=CELL("row")</formula>
    </cfRule>
  </conditionalFormatting>
  <conditionalFormatting sqref="V168:XFD170 P169:R169 T169">
    <cfRule type="expression" dxfId="11" priority="2458">
      <formula>ROW()=CELL("row")</formula>
    </cfRule>
  </conditionalFormatting>
  <conditionalFormatting sqref="V177:XFD177 P192:R192 R348 R350:R351 X192:XFD192 A322:K322 X322:XFD322">
    <cfRule type="expression" dxfId="10" priority="1762">
      <formula>ROW()=CELL("row")</formula>
    </cfRule>
  </conditionalFormatting>
  <conditionalFormatting sqref="V320:XFD320 O325:Q325">
    <cfRule type="expression" dxfId="9" priority="2047">
      <formula>ROW()=CELL("row")</formula>
    </cfRule>
  </conditionalFormatting>
  <conditionalFormatting sqref="W41">
    <cfRule type="cellIs" dxfId="8" priority="981" operator="equal">
      <formula>"X"</formula>
    </cfRule>
    <cfRule type="expression" dxfId="7" priority="980">
      <formula>ROW()=CELL("row")</formula>
    </cfRule>
    <cfRule type="cellIs" dxfId="6" priority="982" operator="equal">
      <formula>"ANNUAL"</formula>
    </cfRule>
  </conditionalFormatting>
  <conditionalFormatting sqref="W52 T56 V56:W56 R52:R53 V53:W54 S54:T54 U55:W55">
    <cfRule type="cellIs" dxfId="5" priority="3204" operator="equal">
      <formula>"X"</formula>
    </cfRule>
  </conditionalFormatting>
  <conditionalFormatting sqref="W278">
    <cfRule type="cellIs" dxfId="4" priority="1584" operator="equal">
      <formula>"X"</formula>
    </cfRule>
  </conditionalFormatting>
  <conditionalFormatting sqref="W447">
    <cfRule type="expression" dxfId="3" priority="963">
      <formula>ROW()=CELL("row")</formula>
    </cfRule>
  </conditionalFormatting>
  <conditionalFormatting sqref="W625:W628 A625:E625 G625:K625 G627:K628 A627:E628">
    <cfRule type="expression" dxfId="2" priority="884">
      <formula>ROW()=CELL("row")</formula>
    </cfRule>
  </conditionalFormatting>
  <conditionalFormatting sqref="W625:W628">
    <cfRule type="cellIs" dxfId="1" priority="885" operator="equal">
      <formula>"ANNUAL"</formula>
    </cfRule>
  </conditionalFormatting>
  <conditionalFormatting sqref="X612:XFD612">
    <cfRule type="expression" dxfId="0" priority="1568">
      <formula>ROW()=CELL("row")</formula>
    </cfRule>
  </conditionalFormatting>
  <pageMargins left="0.23622047244094491" right="0.23622047244094491" top="0.78740157480314965" bottom="0.15748031496062992" header="0.15748031496062992" footer="0.51181102362204722"/>
  <pageSetup scale="51" fitToHeight="0" orientation="landscape" r:id="rId1"/>
  <headerFooter alignWithMargins="0">
    <oddHeader>&amp;CMONTHLY FIRE ALARM SYSTEM TESTING - NOVEMBER 2015-OCTOBER 2016</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1C648-32B3-4976-8CE5-66D1BF696BD6}">
  <sheetPr codeName="Sheet14">
    <tabColor theme="1" tint="4.9989318521683403E-2"/>
    <pageSetUpPr fitToPage="1"/>
  </sheetPr>
  <dimension ref="A1:V578"/>
  <sheetViews>
    <sheetView showGridLines="0" view="pageBreakPreview" zoomScale="85" zoomScaleNormal="85" zoomScaleSheetLayoutView="85" workbookViewId="0">
      <pane xSplit="10" ySplit="1" topLeftCell="K306" activePane="bottomRight" state="frozen"/>
      <selection pane="topRight" activeCell="BF1" sqref="BF1"/>
      <selection pane="bottomLeft" activeCell="A2" sqref="A2"/>
      <selection pane="bottomRight" activeCell="E337" sqref="E337"/>
    </sheetView>
  </sheetViews>
  <sheetFormatPr defaultColWidth="9.140625" defaultRowHeight="12.75" x14ac:dyDescent="0.2"/>
  <cols>
    <col min="1" max="1" width="20.140625" style="501" customWidth="1"/>
    <col min="2" max="2" width="19.140625" style="501" customWidth="1"/>
    <col min="3" max="3" width="18.140625" style="503" customWidth="1"/>
    <col min="4" max="4" width="8.7109375" style="630" customWidth="1"/>
    <col min="5" max="5" width="13.42578125" style="503" customWidth="1"/>
    <col min="6" max="6" width="12.42578125" style="504" customWidth="1"/>
    <col min="7" max="7" width="14.7109375" style="503" customWidth="1"/>
    <col min="8" max="8" width="11.42578125" style="505" customWidth="1"/>
    <col min="9" max="9" width="8.42578125" style="506" customWidth="1"/>
    <col min="10" max="10" width="11.7109375" style="501" customWidth="1"/>
    <col min="11" max="11" width="9.42578125" style="501" customWidth="1"/>
    <col min="12" max="22" width="9.140625" style="506" customWidth="1"/>
    <col min="23" max="16384" width="9.140625" style="501"/>
  </cols>
  <sheetData>
    <row r="1" spans="1:22" ht="60" customHeight="1" x14ac:dyDescent="0.25">
      <c r="A1" s="463" t="s">
        <v>1</v>
      </c>
      <c r="B1" s="439" t="s">
        <v>581</v>
      </c>
      <c r="C1" s="439" t="s">
        <v>582</v>
      </c>
      <c r="D1" s="439" t="s">
        <v>583</v>
      </c>
      <c r="E1" s="439" t="s">
        <v>584</v>
      </c>
      <c r="F1" s="439" t="s">
        <v>585</v>
      </c>
      <c r="G1" s="439" t="s">
        <v>217</v>
      </c>
      <c r="H1" s="439" t="s">
        <v>223</v>
      </c>
      <c r="I1" s="439" t="s">
        <v>3</v>
      </c>
      <c r="J1" s="463" t="s">
        <v>4</v>
      </c>
      <c r="K1" s="476">
        <v>45292</v>
      </c>
      <c r="L1" s="476">
        <v>45323</v>
      </c>
      <c r="M1" s="476">
        <v>45352</v>
      </c>
      <c r="N1" s="476">
        <v>45383</v>
      </c>
      <c r="O1" s="476">
        <v>45413</v>
      </c>
      <c r="P1" s="476">
        <v>45444</v>
      </c>
      <c r="Q1" s="476">
        <v>45474</v>
      </c>
      <c r="R1" s="476">
        <v>45505</v>
      </c>
      <c r="S1" s="476">
        <v>45536</v>
      </c>
      <c r="T1" s="476">
        <v>45566</v>
      </c>
      <c r="U1" s="476">
        <v>45597</v>
      </c>
      <c r="V1" s="476">
        <v>45627</v>
      </c>
    </row>
    <row r="2" spans="1:22" s="381" customFormat="1" ht="45" customHeight="1" x14ac:dyDescent="0.25">
      <c r="A2" s="382" t="s">
        <v>586</v>
      </c>
      <c r="B2" s="382" t="s">
        <v>587</v>
      </c>
      <c r="C2" s="409" t="s">
        <v>1877</v>
      </c>
      <c r="D2" s="631">
        <v>75</v>
      </c>
      <c r="E2" s="408" t="s">
        <v>589</v>
      </c>
      <c r="F2" s="401">
        <v>45559</v>
      </c>
      <c r="G2" s="385" t="s">
        <v>590</v>
      </c>
      <c r="H2" s="386" t="s">
        <v>591</v>
      </c>
      <c r="I2" s="573" t="s">
        <v>592</v>
      </c>
      <c r="J2" s="449" t="s">
        <v>25</v>
      </c>
      <c r="K2" s="405" t="s">
        <v>35</v>
      </c>
      <c r="L2" s="405" t="s">
        <v>35</v>
      </c>
      <c r="M2" s="405" t="s">
        <v>35</v>
      </c>
      <c r="N2" s="405" t="s">
        <v>35</v>
      </c>
      <c r="O2" s="405" t="s">
        <v>35</v>
      </c>
      <c r="P2" s="405" t="s">
        <v>35</v>
      </c>
      <c r="Q2" s="405" t="s">
        <v>35</v>
      </c>
      <c r="R2" s="405" t="s">
        <v>35</v>
      </c>
      <c r="S2" s="405" t="s">
        <v>443</v>
      </c>
      <c r="T2" s="405" t="s">
        <v>443</v>
      </c>
      <c r="U2" s="405" t="s">
        <v>443</v>
      </c>
      <c r="V2" s="405" t="s">
        <v>443</v>
      </c>
    </row>
    <row r="3" spans="1:22" s="381" customFormat="1" ht="45" customHeight="1" x14ac:dyDescent="0.25">
      <c r="A3" s="382" t="s">
        <v>593</v>
      </c>
      <c r="B3" s="382" t="s">
        <v>152</v>
      </c>
      <c r="C3" s="408"/>
      <c r="D3" s="631">
        <v>55</v>
      </c>
      <c r="E3" s="408" t="s">
        <v>594</v>
      </c>
      <c r="F3" s="401">
        <v>41730</v>
      </c>
      <c r="G3" s="385" t="s">
        <v>590</v>
      </c>
      <c r="H3" s="386" t="s">
        <v>595</v>
      </c>
      <c r="I3" s="609" t="s">
        <v>596</v>
      </c>
      <c r="J3" s="449" t="s">
        <v>25</v>
      </c>
      <c r="K3" s="405" t="s">
        <v>443</v>
      </c>
      <c r="L3" s="405" t="s">
        <v>443</v>
      </c>
      <c r="M3" s="405" t="s">
        <v>443</v>
      </c>
      <c r="N3" s="405" t="s">
        <v>443</v>
      </c>
      <c r="O3" s="405" t="s">
        <v>4</v>
      </c>
      <c r="P3" s="405" t="s">
        <v>443</v>
      </c>
      <c r="Q3" s="405" t="s">
        <v>443</v>
      </c>
      <c r="R3" s="405" t="s">
        <v>443</v>
      </c>
      <c r="S3" s="405" t="s">
        <v>443</v>
      </c>
      <c r="T3" s="405" t="s">
        <v>443</v>
      </c>
      <c r="U3" s="405" t="s">
        <v>443</v>
      </c>
      <c r="V3" s="405" t="s">
        <v>443</v>
      </c>
    </row>
    <row r="4" spans="1:22" s="381" customFormat="1" ht="45" customHeight="1" x14ac:dyDescent="0.25">
      <c r="A4" s="408" t="s">
        <v>597</v>
      </c>
      <c r="B4" s="382" t="s">
        <v>662</v>
      </c>
      <c r="C4" s="408"/>
      <c r="D4" s="631">
        <v>55</v>
      </c>
      <c r="E4" s="408" t="s">
        <v>589</v>
      </c>
      <c r="F4" s="434">
        <v>45559</v>
      </c>
      <c r="G4" s="465" t="s">
        <v>590</v>
      </c>
      <c r="H4" s="560" t="s">
        <v>600</v>
      </c>
      <c r="I4" s="573" t="s">
        <v>601</v>
      </c>
      <c r="J4" s="524" t="s">
        <v>25</v>
      </c>
      <c r="K4" s="405" t="s">
        <v>35</v>
      </c>
      <c r="L4" s="405" t="s">
        <v>35</v>
      </c>
      <c r="M4" s="405" t="s">
        <v>35</v>
      </c>
      <c r="N4" s="405" t="s">
        <v>35</v>
      </c>
      <c r="O4" s="405" t="s">
        <v>35</v>
      </c>
      <c r="P4" s="405" t="s">
        <v>35</v>
      </c>
      <c r="Q4" s="405" t="s">
        <v>35</v>
      </c>
      <c r="R4" s="405" t="s">
        <v>35</v>
      </c>
      <c r="S4" s="405" t="s">
        <v>443</v>
      </c>
      <c r="T4" s="405" t="s">
        <v>35</v>
      </c>
      <c r="U4" s="405" t="s">
        <v>443</v>
      </c>
      <c r="V4" s="405" t="s">
        <v>443</v>
      </c>
    </row>
    <row r="5" spans="1:22" s="381" customFormat="1" ht="45" customHeight="1" x14ac:dyDescent="0.25">
      <c r="A5" s="382" t="s">
        <v>602</v>
      </c>
      <c r="B5" s="382" t="s">
        <v>603</v>
      </c>
      <c r="C5" s="408"/>
      <c r="D5" s="631">
        <v>60</v>
      </c>
      <c r="E5" s="408" t="s">
        <v>604</v>
      </c>
      <c r="F5" s="401">
        <v>45589</v>
      </c>
      <c r="G5" s="385" t="s">
        <v>590</v>
      </c>
      <c r="H5" s="386" t="s">
        <v>605</v>
      </c>
      <c r="I5" s="609" t="s">
        <v>606</v>
      </c>
      <c r="J5" s="449" t="s">
        <v>69</v>
      </c>
      <c r="K5" s="405" t="s">
        <v>35</v>
      </c>
      <c r="L5" s="405" t="s">
        <v>35</v>
      </c>
      <c r="M5" s="405" t="s">
        <v>35</v>
      </c>
      <c r="N5" s="405" t="s">
        <v>35</v>
      </c>
      <c r="O5" s="405" t="s">
        <v>35</v>
      </c>
      <c r="P5" s="405" t="s">
        <v>35</v>
      </c>
      <c r="Q5" s="405" t="s">
        <v>35</v>
      </c>
      <c r="R5" s="405" t="s">
        <v>35</v>
      </c>
      <c r="S5" s="405" t="s">
        <v>35</v>
      </c>
      <c r="T5" s="405" t="s">
        <v>35</v>
      </c>
      <c r="U5" s="405" t="s">
        <v>35</v>
      </c>
      <c r="V5" s="405" t="s">
        <v>443</v>
      </c>
    </row>
    <row r="6" spans="1:22" s="381" customFormat="1" ht="45" customHeight="1" x14ac:dyDescent="0.25">
      <c r="A6" s="382" t="s">
        <v>607</v>
      </c>
      <c r="B6" s="382" t="s">
        <v>608</v>
      </c>
      <c r="C6" s="408"/>
      <c r="D6" s="631">
        <v>55</v>
      </c>
      <c r="E6" s="408" t="s">
        <v>604</v>
      </c>
      <c r="F6" s="401">
        <v>43313</v>
      </c>
      <c r="G6" s="385" t="s">
        <v>590</v>
      </c>
      <c r="H6" s="386" t="s">
        <v>609</v>
      </c>
      <c r="I6" s="573" t="s">
        <v>606</v>
      </c>
      <c r="J6" s="449" t="s">
        <v>72</v>
      </c>
      <c r="K6" s="405" t="s">
        <v>443</v>
      </c>
      <c r="L6" s="405" t="s">
        <v>443</v>
      </c>
      <c r="M6" s="405" t="s">
        <v>443</v>
      </c>
      <c r="N6" s="405" t="s">
        <v>443</v>
      </c>
      <c r="O6" s="405" t="s">
        <v>443</v>
      </c>
      <c r="P6" s="405" t="s">
        <v>443</v>
      </c>
      <c r="Q6" s="405" t="s">
        <v>443</v>
      </c>
      <c r="R6" s="405" t="s">
        <v>443</v>
      </c>
      <c r="S6" s="405" t="s">
        <v>443</v>
      </c>
      <c r="T6" s="405" t="s">
        <v>4</v>
      </c>
      <c r="U6" s="405" t="s">
        <v>443</v>
      </c>
      <c r="V6" s="405" t="s">
        <v>443</v>
      </c>
    </row>
    <row r="7" spans="1:22" s="381" customFormat="1" ht="45" customHeight="1" x14ac:dyDescent="0.25">
      <c r="A7" s="382" t="s">
        <v>611</v>
      </c>
      <c r="B7" s="382" t="s">
        <v>89</v>
      </c>
      <c r="C7" s="636"/>
      <c r="D7" s="631">
        <v>50</v>
      </c>
      <c r="E7" s="408" t="s">
        <v>612</v>
      </c>
      <c r="F7" s="401">
        <v>44949</v>
      </c>
      <c r="G7" s="385" t="s">
        <v>590</v>
      </c>
      <c r="H7" s="386">
        <v>358</v>
      </c>
      <c r="I7" s="573" t="s">
        <v>613</v>
      </c>
      <c r="J7" s="449" t="s">
        <v>45</v>
      </c>
      <c r="K7" s="405" t="s">
        <v>443</v>
      </c>
      <c r="L7" s="405" t="s">
        <v>443</v>
      </c>
      <c r="M7" s="405" t="s">
        <v>4</v>
      </c>
      <c r="N7" s="405" t="s">
        <v>443</v>
      </c>
      <c r="O7" s="405" t="s">
        <v>443</v>
      </c>
      <c r="P7" s="405" t="s">
        <v>443</v>
      </c>
      <c r="Q7" s="405" t="s">
        <v>443</v>
      </c>
      <c r="R7" s="405" t="s">
        <v>443</v>
      </c>
      <c r="S7" s="405" t="s">
        <v>443</v>
      </c>
      <c r="T7" s="405" t="s">
        <v>443</v>
      </c>
      <c r="U7" s="405" t="s">
        <v>443</v>
      </c>
      <c r="V7" s="405" t="s">
        <v>443</v>
      </c>
    </row>
    <row r="8" spans="1:22" s="381" customFormat="1" ht="45" customHeight="1" x14ac:dyDescent="0.25">
      <c r="A8" s="408" t="s">
        <v>618</v>
      </c>
      <c r="B8" s="382" t="s">
        <v>662</v>
      </c>
      <c r="C8" s="408"/>
      <c r="D8" s="631">
        <v>55</v>
      </c>
      <c r="E8" s="408" t="s">
        <v>589</v>
      </c>
      <c r="F8" s="434">
        <v>45559</v>
      </c>
      <c r="G8" s="465" t="s">
        <v>590</v>
      </c>
      <c r="H8" s="560" t="s">
        <v>600</v>
      </c>
      <c r="I8" s="573" t="s">
        <v>601</v>
      </c>
      <c r="J8" s="524" t="s">
        <v>25</v>
      </c>
      <c r="K8" s="405" t="s">
        <v>35</v>
      </c>
      <c r="L8" s="405" t="s">
        <v>35</v>
      </c>
      <c r="M8" s="405" t="s">
        <v>35</v>
      </c>
      <c r="N8" s="405" t="s">
        <v>35</v>
      </c>
      <c r="O8" s="405" t="s">
        <v>35</v>
      </c>
      <c r="P8" s="405" t="s">
        <v>35</v>
      </c>
      <c r="Q8" s="405" t="s">
        <v>35</v>
      </c>
      <c r="R8" s="405" t="s">
        <v>35</v>
      </c>
      <c r="S8" s="405" t="s">
        <v>443</v>
      </c>
      <c r="T8" s="405" t="s">
        <v>35</v>
      </c>
      <c r="U8" s="405" t="s">
        <v>443</v>
      </c>
      <c r="V8" s="405" t="s">
        <v>443</v>
      </c>
    </row>
    <row r="9" spans="1:22" s="397" customFormat="1" ht="45" customHeight="1" x14ac:dyDescent="0.25">
      <c r="A9" s="382" t="s">
        <v>619</v>
      </c>
      <c r="B9" s="382" t="s">
        <v>662</v>
      </c>
      <c r="C9" s="636"/>
      <c r="D9" s="631">
        <v>50</v>
      </c>
      <c r="E9" s="408" t="s">
        <v>604</v>
      </c>
      <c r="F9" s="401">
        <v>44949</v>
      </c>
      <c r="G9" s="385" t="s">
        <v>590</v>
      </c>
      <c r="H9" s="386">
        <v>146</v>
      </c>
      <c r="I9" s="573" t="s">
        <v>621</v>
      </c>
      <c r="J9" s="449" t="s">
        <v>1878</v>
      </c>
      <c r="K9" s="405" t="s">
        <v>443</v>
      </c>
      <c r="L9" s="405" t="s">
        <v>443</v>
      </c>
      <c r="M9" s="405" t="s">
        <v>443</v>
      </c>
      <c r="N9" s="405" t="s">
        <v>443</v>
      </c>
      <c r="O9" s="405" t="s">
        <v>443</v>
      </c>
      <c r="P9" s="405" t="s">
        <v>443</v>
      </c>
      <c r="Q9" s="405" t="s">
        <v>443</v>
      </c>
      <c r="R9" s="405" t="s">
        <v>443</v>
      </c>
      <c r="S9" s="405" t="s">
        <v>4</v>
      </c>
      <c r="T9" s="405" t="s">
        <v>443</v>
      </c>
      <c r="U9" s="405" t="s">
        <v>443</v>
      </c>
      <c r="V9" s="405" t="s">
        <v>443</v>
      </c>
    </row>
    <row r="10" spans="1:22" s="397" customFormat="1" ht="45" customHeight="1" x14ac:dyDescent="0.25">
      <c r="A10" s="382" t="s">
        <v>623</v>
      </c>
      <c r="B10" s="382" t="s">
        <v>624</v>
      </c>
      <c r="C10" s="408"/>
      <c r="D10" s="631">
        <v>55</v>
      </c>
      <c r="E10" s="408" t="s">
        <v>604</v>
      </c>
      <c r="F10" s="401">
        <v>44174</v>
      </c>
      <c r="G10" s="385" t="s">
        <v>590</v>
      </c>
      <c r="H10" s="386" t="s">
        <v>625</v>
      </c>
      <c r="I10" s="573" t="s">
        <v>606</v>
      </c>
      <c r="J10" s="449" t="s">
        <v>87</v>
      </c>
      <c r="K10" s="405" t="s">
        <v>443</v>
      </c>
      <c r="L10" s="405" t="s">
        <v>443</v>
      </c>
      <c r="M10" s="405" t="s">
        <v>443</v>
      </c>
      <c r="N10" s="405" t="s">
        <v>443</v>
      </c>
      <c r="O10" s="405" t="s">
        <v>443</v>
      </c>
      <c r="P10" s="405" t="s">
        <v>443</v>
      </c>
      <c r="Q10" s="405" t="s">
        <v>443</v>
      </c>
      <c r="R10" s="405" t="s">
        <v>443</v>
      </c>
      <c r="S10" s="405" t="s">
        <v>443</v>
      </c>
      <c r="T10" s="405" t="s">
        <v>443</v>
      </c>
      <c r="U10" s="405" t="s">
        <v>443</v>
      </c>
      <c r="V10" s="405" t="s">
        <v>443</v>
      </c>
    </row>
    <row r="11" spans="1:22" s="397" customFormat="1" ht="45" customHeight="1" x14ac:dyDescent="0.25">
      <c r="A11" s="382" t="s">
        <v>626</v>
      </c>
      <c r="B11" s="382" t="s">
        <v>627</v>
      </c>
      <c r="C11" s="636"/>
      <c r="D11" s="631">
        <v>50</v>
      </c>
      <c r="E11" s="408" t="s">
        <v>612</v>
      </c>
      <c r="F11" s="401">
        <v>44949</v>
      </c>
      <c r="G11" s="385" t="s">
        <v>590</v>
      </c>
      <c r="H11" s="386">
        <v>349</v>
      </c>
      <c r="I11" s="573" t="s">
        <v>613</v>
      </c>
      <c r="J11" s="449" t="s">
        <v>45</v>
      </c>
      <c r="K11" s="405" t="s">
        <v>443</v>
      </c>
      <c r="L11" s="405" t="s">
        <v>443</v>
      </c>
      <c r="M11" s="405" t="s">
        <v>443</v>
      </c>
      <c r="N11" s="405" t="s">
        <v>443</v>
      </c>
      <c r="O11" s="405" t="s">
        <v>443</v>
      </c>
      <c r="P11" s="405" t="s">
        <v>35</v>
      </c>
      <c r="Q11" s="405" t="s">
        <v>443</v>
      </c>
      <c r="R11" s="405" t="s">
        <v>443</v>
      </c>
      <c r="S11" s="405" t="s">
        <v>443</v>
      </c>
      <c r="T11" s="405" t="s">
        <v>443</v>
      </c>
      <c r="U11" s="405" t="s">
        <v>443</v>
      </c>
      <c r="V11" s="405" t="s">
        <v>443</v>
      </c>
    </row>
    <row r="12" spans="1:22" s="502" customFormat="1" ht="45" customHeight="1" x14ac:dyDescent="0.25">
      <c r="A12" s="382" t="s">
        <v>628</v>
      </c>
      <c r="B12" s="382" t="s">
        <v>629</v>
      </c>
      <c r="C12" s="409" t="s">
        <v>1879</v>
      </c>
      <c r="D12" s="631">
        <v>75</v>
      </c>
      <c r="E12" s="408" t="s">
        <v>612</v>
      </c>
      <c r="F12" s="401">
        <v>44228</v>
      </c>
      <c r="G12" s="385" t="s">
        <v>590</v>
      </c>
      <c r="H12" s="386" t="s">
        <v>630</v>
      </c>
      <c r="I12" s="573" t="s">
        <v>613</v>
      </c>
      <c r="J12" s="449" t="s">
        <v>25</v>
      </c>
      <c r="K12" s="405" t="s">
        <v>443</v>
      </c>
      <c r="L12" s="405" t="s">
        <v>443</v>
      </c>
      <c r="M12" s="405" t="s">
        <v>443</v>
      </c>
      <c r="N12" s="405" t="s">
        <v>443</v>
      </c>
      <c r="O12" s="405" t="s">
        <v>4</v>
      </c>
      <c r="P12" s="405" t="s">
        <v>35</v>
      </c>
      <c r="Q12" s="405" t="s">
        <v>443</v>
      </c>
      <c r="R12" s="405" t="s">
        <v>443</v>
      </c>
      <c r="S12" s="405" t="s">
        <v>443</v>
      </c>
      <c r="T12" s="405" t="s">
        <v>443</v>
      </c>
      <c r="U12" s="405" t="s">
        <v>443</v>
      </c>
      <c r="V12" s="405" t="s">
        <v>443</v>
      </c>
    </row>
    <row r="13" spans="1:22" s="502" customFormat="1" ht="45" customHeight="1" x14ac:dyDescent="0.25">
      <c r="A13" s="391" t="s">
        <v>631</v>
      </c>
      <c r="B13" s="391" t="s">
        <v>632</v>
      </c>
      <c r="C13" s="636"/>
      <c r="D13" s="631">
        <v>70</v>
      </c>
      <c r="E13" s="408" t="s">
        <v>604</v>
      </c>
      <c r="F13" s="401">
        <v>45161</v>
      </c>
      <c r="G13" s="375" t="s">
        <v>590</v>
      </c>
      <c r="H13" s="394" t="s">
        <v>633</v>
      </c>
      <c r="I13" s="573" t="s">
        <v>634</v>
      </c>
      <c r="J13" s="449" t="s">
        <v>87</v>
      </c>
      <c r="K13" s="405" t="s">
        <v>443</v>
      </c>
      <c r="L13" s="405" t="s">
        <v>443</v>
      </c>
      <c r="M13" s="405" t="s">
        <v>443</v>
      </c>
      <c r="N13" s="405" t="s">
        <v>443</v>
      </c>
      <c r="O13" s="405" t="s">
        <v>35</v>
      </c>
      <c r="P13" s="405" t="s">
        <v>443</v>
      </c>
      <c r="Q13" s="405" t="s">
        <v>443</v>
      </c>
      <c r="R13" s="405" t="s">
        <v>443</v>
      </c>
      <c r="S13" s="405" t="s">
        <v>443</v>
      </c>
      <c r="T13" s="405" t="s">
        <v>443</v>
      </c>
      <c r="U13" s="405" t="s">
        <v>35</v>
      </c>
      <c r="V13" s="405" t="s">
        <v>443</v>
      </c>
    </row>
    <row r="14" spans="1:22" s="381" customFormat="1" ht="45" customHeight="1" x14ac:dyDescent="0.25">
      <c r="A14" s="670" t="s">
        <v>636</v>
      </c>
      <c r="B14" s="444" t="s">
        <v>99</v>
      </c>
      <c r="C14" s="409" t="s">
        <v>1880</v>
      </c>
      <c r="D14" s="631">
        <v>60</v>
      </c>
      <c r="E14" s="408" t="s">
        <v>589</v>
      </c>
      <c r="F14" s="470"/>
      <c r="G14" s="672" t="s">
        <v>590</v>
      </c>
      <c r="H14" s="601" t="s">
        <v>465</v>
      </c>
      <c r="I14" s="573" t="s">
        <v>592</v>
      </c>
      <c r="J14" s="606" t="s">
        <v>1881</v>
      </c>
      <c r="K14" s="405" t="s">
        <v>443</v>
      </c>
      <c r="L14" s="405" t="s">
        <v>443</v>
      </c>
      <c r="M14" s="405" t="s">
        <v>443</v>
      </c>
      <c r="N14" s="405" t="s">
        <v>443</v>
      </c>
      <c r="O14" s="405" t="s">
        <v>1882</v>
      </c>
      <c r="P14" s="405" t="s">
        <v>443</v>
      </c>
      <c r="Q14" s="405" t="s">
        <v>443</v>
      </c>
      <c r="R14" s="405" t="s">
        <v>443</v>
      </c>
      <c r="S14" s="405" t="s">
        <v>443</v>
      </c>
      <c r="T14" s="405" t="s">
        <v>443</v>
      </c>
      <c r="U14" s="405" t="s">
        <v>443</v>
      </c>
      <c r="V14" s="405" t="s">
        <v>443</v>
      </c>
    </row>
    <row r="15" spans="1:22" ht="45" customHeight="1" x14ac:dyDescent="0.25">
      <c r="A15" s="382" t="s">
        <v>637</v>
      </c>
      <c r="B15" s="391" t="s">
        <v>638</v>
      </c>
      <c r="C15" s="408"/>
      <c r="D15" s="631">
        <v>55</v>
      </c>
      <c r="E15" s="408" t="s">
        <v>604</v>
      </c>
      <c r="F15" s="384"/>
      <c r="G15" s="385" t="s">
        <v>590</v>
      </c>
      <c r="H15" s="386" t="s">
        <v>639</v>
      </c>
      <c r="I15" s="573" t="s">
        <v>606</v>
      </c>
      <c r="J15" s="524" t="s">
        <v>53</v>
      </c>
      <c r="K15" s="405" t="s">
        <v>443</v>
      </c>
      <c r="L15" s="405" t="s">
        <v>443</v>
      </c>
      <c r="M15" s="405" t="s">
        <v>4</v>
      </c>
      <c r="N15" s="405" t="s">
        <v>443</v>
      </c>
      <c r="O15" s="405" t="s">
        <v>443</v>
      </c>
      <c r="P15" s="405" t="s">
        <v>443</v>
      </c>
      <c r="Q15" s="405" t="s">
        <v>443</v>
      </c>
      <c r="R15" s="405" t="s">
        <v>443</v>
      </c>
      <c r="S15" s="405" t="s">
        <v>443</v>
      </c>
      <c r="T15" s="405" t="s">
        <v>443</v>
      </c>
      <c r="U15" s="405" t="s">
        <v>443</v>
      </c>
      <c r="V15" s="405" t="s">
        <v>443</v>
      </c>
    </row>
    <row r="16" spans="1:22" s="381" customFormat="1" ht="45" customHeight="1" x14ac:dyDescent="0.25">
      <c r="A16" s="382" t="s">
        <v>640</v>
      </c>
      <c r="B16" s="382" t="s">
        <v>641</v>
      </c>
      <c r="C16" s="602"/>
      <c r="D16" s="631">
        <v>50</v>
      </c>
      <c r="E16" s="408" t="s">
        <v>604</v>
      </c>
      <c r="F16" s="401">
        <v>44949</v>
      </c>
      <c r="G16" s="385" t="s">
        <v>590</v>
      </c>
      <c r="H16" s="386">
        <v>171</v>
      </c>
      <c r="I16" s="573" t="s">
        <v>621</v>
      </c>
      <c r="J16" s="449" t="s">
        <v>100</v>
      </c>
      <c r="K16" s="405" t="s">
        <v>443</v>
      </c>
      <c r="L16" s="405" t="s">
        <v>443</v>
      </c>
      <c r="M16" s="405" t="s">
        <v>443</v>
      </c>
      <c r="N16" s="405" t="s">
        <v>443</v>
      </c>
      <c r="O16" s="405" t="s">
        <v>443</v>
      </c>
      <c r="P16" s="405" t="s">
        <v>443</v>
      </c>
      <c r="Q16" s="405" t="s">
        <v>443</v>
      </c>
      <c r="R16" s="405" t="s">
        <v>443</v>
      </c>
      <c r="S16" s="405" t="s">
        <v>35</v>
      </c>
      <c r="T16" s="405" t="s">
        <v>4</v>
      </c>
      <c r="U16" s="405" t="s">
        <v>443</v>
      </c>
      <c r="V16" s="405" t="s">
        <v>443</v>
      </c>
    </row>
    <row r="17" spans="1:22" s="381" customFormat="1" ht="45" customHeight="1" x14ac:dyDescent="0.25">
      <c r="A17" s="382" t="s">
        <v>646</v>
      </c>
      <c r="B17" s="382" t="s">
        <v>60</v>
      </c>
      <c r="C17" s="409" t="s">
        <v>1883</v>
      </c>
      <c r="D17" s="631">
        <v>75</v>
      </c>
      <c r="E17" s="408" t="s">
        <v>604</v>
      </c>
      <c r="F17" s="401">
        <v>41214</v>
      </c>
      <c r="G17" s="385" t="s">
        <v>590</v>
      </c>
      <c r="H17" s="386" t="s">
        <v>647</v>
      </c>
      <c r="I17" s="573" t="s">
        <v>648</v>
      </c>
      <c r="J17" s="449" t="s">
        <v>622</v>
      </c>
      <c r="K17" s="420" t="s">
        <v>35</v>
      </c>
      <c r="L17" s="420" t="s">
        <v>35</v>
      </c>
      <c r="M17" s="420" t="s">
        <v>35</v>
      </c>
      <c r="N17" s="420" t="s">
        <v>35</v>
      </c>
      <c r="O17" s="405" t="s">
        <v>443</v>
      </c>
      <c r="P17" s="405" t="s">
        <v>443</v>
      </c>
      <c r="Q17" s="405" t="s">
        <v>443</v>
      </c>
      <c r="R17" s="405" t="s">
        <v>443</v>
      </c>
      <c r="S17" s="405" t="s">
        <v>4</v>
      </c>
      <c r="T17" s="405" t="s">
        <v>443</v>
      </c>
      <c r="U17" s="405" t="s">
        <v>443</v>
      </c>
      <c r="V17" s="405" t="s">
        <v>443</v>
      </c>
    </row>
    <row r="18" spans="1:22" ht="45" customHeight="1" x14ac:dyDescent="0.25">
      <c r="A18" s="599" t="s">
        <v>649</v>
      </c>
      <c r="B18" s="382" t="s">
        <v>641</v>
      </c>
      <c r="C18" s="599"/>
      <c r="D18" s="632">
        <v>60</v>
      </c>
      <c r="E18" s="408" t="s">
        <v>604</v>
      </c>
      <c r="F18" s="441"/>
      <c r="G18" s="385" t="s">
        <v>590</v>
      </c>
      <c r="H18" s="441">
        <v>163</v>
      </c>
      <c r="I18" s="573" t="s">
        <v>634</v>
      </c>
      <c r="J18" s="449" t="s">
        <v>45</v>
      </c>
      <c r="K18" s="405" t="s">
        <v>443</v>
      </c>
      <c r="L18" s="660" t="s">
        <v>1884</v>
      </c>
      <c r="M18" s="405" t="s">
        <v>443</v>
      </c>
      <c r="N18" s="405" t="s">
        <v>443</v>
      </c>
      <c r="O18" s="405" t="s">
        <v>443</v>
      </c>
      <c r="P18" s="405" t="s">
        <v>443</v>
      </c>
      <c r="Q18" s="405" t="s">
        <v>443</v>
      </c>
      <c r="R18" s="405" t="s">
        <v>443</v>
      </c>
      <c r="S18" s="405" t="s">
        <v>443</v>
      </c>
      <c r="T18" s="405" t="s">
        <v>443</v>
      </c>
      <c r="U18" s="405" t="s">
        <v>35</v>
      </c>
      <c r="V18" s="405" t="s">
        <v>443</v>
      </c>
    </row>
    <row r="19" spans="1:22" ht="45" customHeight="1" x14ac:dyDescent="0.25">
      <c r="A19" s="382" t="s">
        <v>650</v>
      </c>
      <c r="B19" s="382" t="s">
        <v>1885</v>
      </c>
      <c r="C19" s="408"/>
      <c r="D19" s="631">
        <v>50</v>
      </c>
      <c r="E19" s="408" t="s">
        <v>594</v>
      </c>
      <c r="F19" s="401"/>
      <c r="G19" s="385" t="s">
        <v>590</v>
      </c>
      <c r="H19" s="386" t="s">
        <v>652</v>
      </c>
      <c r="I19" s="573" t="s">
        <v>596</v>
      </c>
      <c r="J19" s="449" t="s">
        <v>1881</v>
      </c>
      <c r="K19" s="405" t="s">
        <v>443</v>
      </c>
      <c r="L19" s="405" t="s">
        <v>443</v>
      </c>
      <c r="M19" s="405" t="s">
        <v>443</v>
      </c>
      <c r="N19" s="405" t="s">
        <v>443</v>
      </c>
      <c r="O19" s="405" t="s">
        <v>1882</v>
      </c>
      <c r="P19" s="405" t="s">
        <v>443</v>
      </c>
      <c r="Q19" s="405" t="s">
        <v>443</v>
      </c>
      <c r="R19" s="405" t="s">
        <v>443</v>
      </c>
      <c r="S19" s="405" t="s">
        <v>443</v>
      </c>
      <c r="T19" s="405" t="s">
        <v>443</v>
      </c>
      <c r="U19" s="405" t="s">
        <v>443</v>
      </c>
      <c r="V19" s="405" t="s">
        <v>443</v>
      </c>
    </row>
    <row r="20" spans="1:22" s="381" customFormat="1" ht="45" customHeight="1" x14ac:dyDescent="0.25">
      <c r="A20" s="408" t="s">
        <v>658</v>
      </c>
      <c r="B20" s="382" t="s">
        <v>662</v>
      </c>
      <c r="C20" s="408"/>
      <c r="D20" s="631">
        <v>55</v>
      </c>
      <c r="E20" s="408" t="s">
        <v>589</v>
      </c>
      <c r="F20" s="434">
        <v>45559</v>
      </c>
      <c r="G20" s="465" t="s">
        <v>590</v>
      </c>
      <c r="H20" s="560" t="s">
        <v>600</v>
      </c>
      <c r="I20" s="573" t="s">
        <v>601</v>
      </c>
      <c r="J20" s="524" t="s">
        <v>1886</v>
      </c>
      <c r="K20" s="405" t="s">
        <v>35</v>
      </c>
      <c r="L20" s="405" t="s">
        <v>35</v>
      </c>
      <c r="M20" s="405" t="s">
        <v>35</v>
      </c>
      <c r="N20" s="405" t="s">
        <v>35</v>
      </c>
      <c r="O20" s="405" t="s">
        <v>35</v>
      </c>
      <c r="P20" s="405" t="s">
        <v>35</v>
      </c>
      <c r="Q20" s="405" t="s">
        <v>35</v>
      </c>
      <c r="R20" s="405" t="s">
        <v>35</v>
      </c>
      <c r="S20" s="405" t="s">
        <v>443</v>
      </c>
      <c r="T20" s="405" t="s">
        <v>35</v>
      </c>
      <c r="U20" s="405" t="s">
        <v>443</v>
      </c>
      <c r="V20" s="405" t="s">
        <v>443</v>
      </c>
    </row>
    <row r="21" spans="1:22" s="381" customFormat="1" ht="45" customHeight="1" x14ac:dyDescent="0.25">
      <c r="A21" s="382" t="s">
        <v>659</v>
      </c>
      <c r="B21" s="382" t="s">
        <v>119</v>
      </c>
      <c r="C21" s="408"/>
      <c r="D21" s="631">
        <v>55</v>
      </c>
      <c r="E21" s="408" t="s">
        <v>604</v>
      </c>
      <c r="F21" s="384"/>
      <c r="G21" s="385" t="s">
        <v>590</v>
      </c>
      <c r="H21" s="386" t="s">
        <v>660</v>
      </c>
      <c r="I21" s="573" t="s">
        <v>645</v>
      </c>
      <c r="J21" s="449" t="s">
        <v>72</v>
      </c>
      <c r="K21" s="405" t="s">
        <v>443</v>
      </c>
      <c r="L21" s="405" t="s">
        <v>443</v>
      </c>
      <c r="M21" s="405" t="s">
        <v>443</v>
      </c>
      <c r="N21" s="405" t="s">
        <v>443</v>
      </c>
      <c r="O21" s="405" t="s">
        <v>443</v>
      </c>
      <c r="P21" s="405" t="s">
        <v>443</v>
      </c>
      <c r="Q21" s="405" t="s">
        <v>443</v>
      </c>
      <c r="R21" s="405" t="s">
        <v>443</v>
      </c>
      <c r="S21" s="405" t="s">
        <v>443</v>
      </c>
      <c r="T21" s="405" t="s">
        <v>4</v>
      </c>
      <c r="U21" s="405" t="s">
        <v>443</v>
      </c>
      <c r="V21" s="405" t="s">
        <v>443</v>
      </c>
    </row>
    <row r="22" spans="1:22" s="381" customFormat="1" ht="45" customHeight="1" x14ac:dyDescent="0.25">
      <c r="A22" s="382" t="s">
        <v>661</v>
      </c>
      <c r="B22" s="382" t="s">
        <v>662</v>
      </c>
      <c r="C22" s="636"/>
      <c r="D22" s="631">
        <v>50</v>
      </c>
      <c r="E22" s="408" t="s">
        <v>604</v>
      </c>
      <c r="F22" s="401">
        <v>44949</v>
      </c>
      <c r="G22" s="385" t="s">
        <v>590</v>
      </c>
      <c r="H22" s="386">
        <v>183</v>
      </c>
      <c r="I22" s="573" t="s">
        <v>663</v>
      </c>
      <c r="J22" s="449" t="s">
        <v>1881</v>
      </c>
      <c r="K22" s="405" t="s">
        <v>443</v>
      </c>
      <c r="L22" s="405" t="s">
        <v>443</v>
      </c>
      <c r="M22" s="405" t="s">
        <v>443</v>
      </c>
      <c r="N22" s="405" t="s">
        <v>443</v>
      </c>
      <c r="O22" s="405" t="s">
        <v>1882</v>
      </c>
      <c r="P22" s="405" t="s">
        <v>443</v>
      </c>
      <c r="Q22" s="405" t="s">
        <v>443</v>
      </c>
      <c r="R22" s="405" t="s">
        <v>443</v>
      </c>
      <c r="S22" s="405" t="s">
        <v>443</v>
      </c>
      <c r="T22" s="405" t="s">
        <v>443</v>
      </c>
      <c r="U22" s="405" t="s">
        <v>443</v>
      </c>
      <c r="V22" s="405" t="s">
        <v>443</v>
      </c>
    </row>
    <row r="23" spans="1:22" s="381" customFormat="1" ht="45" customHeight="1" x14ac:dyDescent="0.25">
      <c r="A23" s="382" t="s">
        <v>664</v>
      </c>
      <c r="B23" s="382" t="s">
        <v>665</v>
      </c>
      <c r="C23" s="408"/>
      <c r="D23" s="631">
        <v>55</v>
      </c>
      <c r="E23" s="408" t="s">
        <v>604</v>
      </c>
      <c r="F23" s="401">
        <v>44075</v>
      </c>
      <c r="G23" s="385" t="s">
        <v>590</v>
      </c>
      <c r="H23" s="386" t="s">
        <v>666</v>
      </c>
      <c r="I23" s="573" t="s">
        <v>667</v>
      </c>
      <c r="J23" s="449" t="s">
        <v>69</v>
      </c>
      <c r="K23" s="405" t="s">
        <v>443</v>
      </c>
      <c r="L23" s="405" t="s">
        <v>443</v>
      </c>
      <c r="M23" s="405" t="s">
        <v>443</v>
      </c>
      <c r="N23" s="405" t="s">
        <v>443</v>
      </c>
      <c r="O23" s="405" t="s">
        <v>443</v>
      </c>
      <c r="P23" s="405" t="s">
        <v>4</v>
      </c>
      <c r="Q23" s="405" t="s">
        <v>443</v>
      </c>
      <c r="R23" s="405" t="s">
        <v>443</v>
      </c>
      <c r="S23" s="405" t="s">
        <v>443</v>
      </c>
      <c r="T23" s="405" t="s">
        <v>443</v>
      </c>
      <c r="U23" s="405" t="s">
        <v>35</v>
      </c>
      <c r="V23" s="405" t="s">
        <v>443</v>
      </c>
    </row>
    <row r="24" spans="1:22" s="381" customFormat="1" ht="45" customHeight="1" x14ac:dyDescent="0.25">
      <c r="A24" s="382" t="s">
        <v>668</v>
      </c>
      <c r="B24" s="382" t="s">
        <v>669</v>
      </c>
      <c r="C24" s="408"/>
      <c r="D24" s="631">
        <v>55</v>
      </c>
      <c r="E24" s="408" t="s">
        <v>612</v>
      </c>
      <c r="F24" s="401"/>
      <c r="G24" s="385" t="s">
        <v>590</v>
      </c>
      <c r="H24" s="386">
        <v>93</v>
      </c>
      <c r="I24" s="573" t="s">
        <v>613</v>
      </c>
      <c r="J24" s="449" t="s">
        <v>87</v>
      </c>
      <c r="K24" s="405" t="s">
        <v>443</v>
      </c>
      <c r="L24" s="405" t="s">
        <v>443</v>
      </c>
      <c r="M24" s="405" t="s">
        <v>443</v>
      </c>
      <c r="N24" s="405" t="s">
        <v>443</v>
      </c>
      <c r="O24" s="405" t="s">
        <v>443</v>
      </c>
      <c r="P24" s="405" t="s">
        <v>35</v>
      </c>
      <c r="Q24" s="405" t="s">
        <v>443</v>
      </c>
      <c r="R24" s="405" t="s">
        <v>443</v>
      </c>
      <c r="S24" s="405" t="s">
        <v>443</v>
      </c>
      <c r="T24" s="405" t="s">
        <v>4</v>
      </c>
      <c r="U24" s="405" t="s">
        <v>443</v>
      </c>
      <c r="V24" s="405" t="s">
        <v>443</v>
      </c>
    </row>
    <row r="25" spans="1:22" s="381" customFormat="1" ht="45" customHeight="1" x14ac:dyDescent="0.25">
      <c r="A25" s="382" t="s">
        <v>670</v>
      </c>
      <c r="B25" s="382" t="s">
        <v>598</v>
      </c>
      <c r="C25" s="636" t="s">
        <v>1887</v>
      </c>
      <c r="D25" s="631">
        <v>50</v>
      </c>
      <c r="E25" s="408" t="s">
        <v>604</v>
      </c>
      <c r="F25" s="401">
        <v>44949</v>
      </c>
      <c r="G25" s="385" t="s">
        <v>590</v>
      </c>
      <c r="H25" s="386">
        <v>111</v>
      </c>
      <c r="I25" s="573" t="s">
        <v>667</v>
      </c>
      <c r="J25" s="449" t="s">
        <v>45</v>
      </c>
      <c r="K25" s="405" t="s">
        <v>443</v>
      </c>
      <c r="L25" s="405" t="s">
        <v>443</v>
      </c>
      <c r="M25" s="405" t="s">
        <v>443</v>
      </c>
      <c r="N25" s="405" t="s">
        <v>443</v>
      </c>
      <c r="O25" s="405" t="s">
        <v>443</v>
      </c>
      <c r="P25" s="405" t="s">
        <v>35</v>
      </c>
      <c r="Q25" s="405" t="s">
        <v>443</v>
      </c>
      <c r="R25" s="405" t="s">
        <v>443</v>
      </c>
      <c r="S25" s="405" t="s">
        <v>443</v>
      </c>
      <c r="T25" s="405" t="s">
        <v>443</v>
      </c>
      <c r="U25" s="405" t="s">
        <v>443</v>
      </c>
      <c r="V25" s="405" t="s">
        <v>443</v>
      </c>
    </row>
    <row r="26" spans="1:22" s="381" customFormat="1" ht="45" customHeight="1" x14ac:dyDescent="0.25">
      <c r="A26" s="382" t="s">
        <v>671</v>
      </c>
      <c r="B26" s="382" t="s">
        <v>672</v>
      </c>
      <c r="C26" s="636"/>
      <c r="D26" s="631">
        <v>65</v>
      </c>
      <c r="E26" s="408" t="s">
        <v>604</v>
      </c>
      <c r="F26" s="401">
        <v>45253</v>
      </c>
      <c r="G26" s="385" t="s">
        <v>590</v>
      </c>
      <c r="H26" s="386" t="s">
        <v>673</v>
      </c>
      <c r="I26" s="573" t="s">
        <v>645</v>
      </c>
      <c r="J26" s="626" t="s">
        <v>20</v>
      </c>
      <c r="K26" s="405" t="s">
        <v>443</v>
      </c>
      <c r="L26" s="405" t="s">
        <v>443</v>
      </c>
      <c r="M26" s="405" t="s">
        <v>443</v>
      </c>
      <c r="N26" s="405" t="s">
        <v>4</v>
      </c>
      <c r="O26" s="405" t="s">
        <v>443</v>
      </c>
      <c r="P26" s="405" t="s">
        <v>443</v>
      </c>
      <c r="Q26" s="405" t="s">
        <v>443</v>
      </c>
      <c r="R26" s="405" t="s">
        <v>443</v>
      </c>
      <c r="S26" s="405" t="s">
        <v>443</v>
      </c>
      <c r="T26" s="405" t="s">
        <v>443</v>
      </c>
      <c r="U26" s="405" t="s">
        <v>443</v>
      </c>
      <c r="V26" s="405" t="s">
        <v>443</v>
      </c>
    </row>
    <row r="27" spans="1:22" s="381" customFormat="1" ht="45" customHeight="1" x14ac:dyDescent="0.25">
      <c r="A27" s="382" t="s">
        <v>674</v>
      </c>
      <c r="B27" s="382" t="s">
        <v>152</v>
      </c>
      <c r="C27" s="408"/>
      <c r="D27" s="631">
        <v>55</v>
      </c>
      <c r="E27" s="408" t="s">
        <v>604</v>
      </c>
      <c r="F27" s="401">
        <v>42186</v>
      </c>
      <c r="G27" s="385" t="s">
        <v>590</v>
      </c>
      <c r="H27" s="386" t="s">
        <v>1888</v>
      </c>
      <c r="I27" s="605" t="s">
        <v>648</v>
      </c>
      <c r="J27" s="449" t="s">
        <v>42</v>
      </c>
      <c r="K27" s="405" t="s">
        <v>443</v>
      </c>
      <c r="L27" s="405" t="s">
        <v>443</v>
      </c>
      <c r="M27" s="405" t="s">
        <v>443</v>
      </c>
      <c r="N27" s="405" t="s">
        <v>443</v>
      </c>
      <c r="O27" s="405" t="s">
        <v>443</v>
      </c>
      <c r="P27" s="405" t="s">
        <v>443</v>
      </c>
      <c r="Q27" s="405" t="s">
        <v>443</v>
      </c>
      <c r="R27" s="405" t="s">
        <v>443</v>
      </c>
      <c r="S27" s="405" t="s">
        <v>443</v>
      </c>
      <c r="T27" s="405" t="s">
        <v>443</v>
      </c>
      <c r="U27" s="405" t="s">
        <v>443</v>
      </c>
      <c r="V27" s="405" t="s">
        <v>443</v>
      </c>
    </row>
    <row r="28" spans="1:22" s="381" customFormat="1" ht="64.5" customHeight="1" x14ac:dyDescent="0.25">
      <c r="A28" s="382" t="s">
        <v>676</v>
      </c>
      <c r="B28" s="408" t="s">
        <v>140</v>
      </c>
      <c r="C28" s="636"/>
      <c r="D28" s="631">
        <v>50</v>
      </c>
      <c r="E28" s="408" t="s">
        <v>604</v>
      </c>
      <c r="F28" s="401">
        <v>44949</v>
      </c>
      <c r="G28" s="385" t="s">
        <v>590</v>
      </c>
      <c r="H28" s="386">
        <v>92</v>
      </c>
      <c r="I28" s="573" t="s">
        <v>621</v>
      </c>
      <c r="J28" s="449" t="s">
        <v>87</v>
      </c>
      <c r="K28" s="405" t="s">
        <v>443</v>
      </c>
      <c r="L28" s="405" t="s">
        <v>443</v>
      </c>
      <c r="M28" s="405" t="s">
        <v>443</v>
      </c>
      <c r="N28" s="405" t="s">
        <v>443</v>
      </c>
      <c r="O28" s="405" t="s">
        <v>443</v>
      </c>
      <c r="P28" s="405" t="s">
        <v>443</v>
      </c>
      <c r="Q28" s="405" t="s">
        <v>443</v>
      </c>
      <c r="R28" s="405" t="s">
        <v>443</v>
      </c>
      <c r="S28" s="405" t="s">
        <v>443</v>
      </c>
      <c r="T28" s="405" t="s">
        <v>443</v>
      </c>
      <c r="U28" s="405" t="s">
        <v>4</v>
      </c>
      <c r="V28" s="405" t="s">
        <v>443</v>
      </c>
    </row>
    <row r="29" spans="1:22" s="381" customFormat="1" ht="45" customHeight="1" x14ac:dyDescent="0.25">
      <c r="A29" s="382" t="s">
        <v>677</v>
      </c>
      <c r="B29" s="382" t="s">
        <v>212</v>
      </c>
      <c r="C29" s="408"/>
      <c r="D29" s="631">
        <v>55</v>
      </c>
      <c r="E29" s="408" t="s">
        <v>604</v>
      </c>
      <c r="F29" s="401">
        <v>42476</v>
      </c>
      <c r="G29" s="385" t="s">
        <v>590</v>
      </c>
      <c r="H29" s="386" t="s">
        <v>678</v>
      </c>
      <c r="I29" s="573" t="s">
        <v>667</v>
      </c>
      <c r="J29" s="449" t="s">
        <v>1889</v>
      </c>
      <c r="K29" s="405" t="s">
        <v>443</v>
      </c>
      <c r="L29" s="405" t="s">
        <v>443</v>
      </c>
      <c r="M29" s="405" t="s">
        <v>443</v>
      </c>
      <c r="N29" s="405" t="s">
        <v>443</v>
      </c>
      <c r="O29" s="405" t="s">
        <v>443</v>
      </c>
      <c r="P29" s="405" t="s">
        <v>443</v>
      </c>
      <c r="Q29" s="405" t="s">
        <v>443</v>
      </c>
      <c r="R29" s="405" t="s">
        <v>443</v>
      </c>
      <c r="S29" s="405" t="s">
        <v>443</v>
      </c>
      <c r="T29" s="405" t="s">
        <v>443</v>
      </c>
      <c r="U29" s="405" t="s">
        <v>443</v>
      </c>
      <c r="V29" s="405" t="s">
        <v>443</v>
      </c>
    </row>
    <row r="30" spans="1:22" s="381" customFormat="1" ht="45" customHeight="1" x14ac:dyDescent="0.25">
      <c r="A30" s="382" t="s">
        <v>679</v>
      </c>
      <c r="B30" s="382" t="s">
        <v>99</v>
      </c>
      <c r="C30" s="408"/>
      <c r="D30" s="631">
        <v>55</v>
      </c>
      <c r="E30" s="408" t="s">
        <v>604</v>
      </c>
      <c r="F30" s="401">
        <v>41791</v>
      </c>
      <c r="G30" s="385" t="s">
        <v>590</v>
      </c>
      <c r="H30" s="386" t="s">
        <v>680</v>
      </c>
      <c r="I30" s="573" t="s">
        <v>645</v>
      </c>
      <c r="J30" s="449" t="s">
        <v>42</v>
      </c>
      <c r="K30" s="405" t="s">
        <v>443</v>
      </c>
      <c r="L30" s="405" t="s">
        <v>443</v>
      </c>
      <c r="M30" s="405" t="s">
        <v>443</v>
      </c>
      <c r="N30" s="405" t="s">
        <v>443</v>
      </c>
      <c r="O30" s="405" t="s">
        <v>443</v>
      </c>
      <c r="P30" s="405" t="s">
        <v>443</v>
      </c>
      <c r="Q30" s="405" t="s">
        <v>443</v>
      </c>
      <c r="R30" s="405" t="s">
        <v>443</v>
      </c>
      <c r="S30" s="405" t="s">
        <v>443</v>
      </c>
      <c r="T30" s="405" t="s">
        <v>443</v>
      </c>
      <c r="U30" s="405" t="s">
        <v>4</v>
      </c>
      <c r="V30" s="405" t="s">
        <v>443</v>
      </c>
    </row>
    <row r="31" spans="1:22" ht="45" customHeight="1" x14ac:dyDescent="0.25">
      <c r="A31" s="382" t="s">
        <v>681</v>
      </c>
      <c r="B31" s="382" t="s">
        <v>662</v>
      </c>
      <c r="C31" s="408"/>
      <c r="D31" s="631">
        <v>60</v>
      </c>
      <c r="E31" s="408" t="s">
        <v>604</v>
      </c>
      <c r="F31" s="401">
        <v>45017</v>
      </c>
      <c r="G31" s="385" t="s">
        <v>590</v>
      </c>
      <c r="H31" s="386" t="s">
        <v>682</v>
      </c>
      <c r="I31" s="573" t="s">
        <v>663</v>
      </c>
      <c r="J31" s="449" t="s">
        <v>42</v>
      </c>
      <c r="K31" s="405" t="s">
        <v>443</v>
      </c>
      <c r="L31" s="405" t="s">
        <v>443</v>
      </c>
      <c r="M31" s="405" t="s">
        <v>443</v>
      </c>
      <c r="N31" s="405" t="s">
        <v>443</v>
      </c>
      <c r="O31" s="405" t="s">
        <v>443</v>
      </c>
      <c r="P31" s="405" t="s">
        <v>443</v>
      </c>
      <c r="Q31" s="405" t="s">
        <v>443</v>
      </c>
      <c r="R31" s="405" t="s">
        <v>443</v>
      </c>
      <c r="S31" s="405" t="s">
        <v>443</v>
      </c>
      <c r="T31" s="405" t="s">
        <v>443</v>
      </c>
      <c r="U31" s="405" t="s">
        <v>443</v>
      </c>
      <c r="V31" s="405" t="s">
        <v>443</v>
      </c>
    </row>
    <row r="32" spans="1:22" s="381" customFormat="1" ht="60.75" customHeight="1" x14ac:dyDescent="0.25">
      <c r="A32" s="408" t="s">
        <v>683</v>
      </c>
      <c r="B32" s="382" t="s">
        <v>99</v>
      </c>
      <c r="C32" s="408"/>
      <c r="D32" s="631">
        <v>55</v>
      </c>
      <c r="E32" s="408" t="s">
        <v>604</v>
      </c>
      <c r="F32" s="401">
        <v>41821</v>
      </c>
      <c r="G32" s="385" t="s">
        <v>590</v>
      </c>
      <c r="H32" s="386" t="s">
        <v>684</v>
      </c>
      <c r="I32" s="573" t="s">
        <v>663</v>
      </c>
      <c r="J32" s="449" t="s">
        <v>50</v>
      </c>
      <c r="K32" s="405" t="s">
        <v>443</v>
      </c>
      <c r="L32" s="405" t="s">
        <v>443</v>
      </c>
      <c r="M32" s="405" t="s">
        <v>443</v>
      </c>
      <c r="N32" s="405" t="s">
        <v>443</v>
      </c>
      <c r="O32" s="405" t="s">
        <v>443</v>
      </c>
      <c r="P32" s="405" t="s">
        <v>443</v>
      </c>
      <c r="Q32" s="405" t="s">
        <v>443</v>
      </c>
      <c r="R32" s="405" t="s">
        <v>443</v>
      </c>
      <c r="S32" s="405" t="s">
        <v>443</v>
      </c>
      <c r="T32" s="405" t="s">
        <v>443</v>
      </c>
      <c r="U32" s="405" t="s">
        <v>443</v>
      </c>
      <c r="V32" s="405" t="s">
        <v>443</v>
      </c>
    </row>
    <row r="33" spans="1:22" ht="45" customHeight="1" x14ac:dyDescent="0.25">
      <c r="A33" s="408" t="s">
        <v>685</v>
      </c>
      <c r="B33" s="382" t="s">
        <v>598</v>
      </c>
      <c r="C33" s="524"/>
      <c r="D33" s="631">
        <v>70</v>
      </c>
      <c r="E33" s="408" t="s">
        <v>604</v>
      </c>
      <c r="F33" s="401">
        <v>45192</v>
      </c>
      <c r="G33" s="385" t="s">
        <v>590</v>
      </c>
      <c r="H33" s="386" t="s">
        <v>686</v>
      </c>
      <c r="I33" s="573" t="s">
        <v>621</v>
      </c>
      <c r="J33" s="449" t="s">
        <v>1889</v>
      </c>
      <c r="K33" s="405" t="s">
        <v>443</v>
      </c>
      <c r="L33" s="405" t="s">
        <v>443</v>
      </c>
      <c r="M33" s="405" t="s">
        <v>443</v>
      </c>
      <c r="N33" s="405" t="s">
        <v>443</v>
      </c>
      <c r="O33" s="405" t="s">
        <v>35</v>
      </c>
      <c r="P33" s="405" t="s">
        <v>443</v>
      </c>
      <c r="Q33" s="405" t="s">
        <v>4</v>
      </c>
      <c r="R33" s="405" t="s">
        <v>443</v>
      </c>
      <c r="S33" s="405" t="s">
        <v>443</v>
      </c>
      <c r="T33" s="405" t="s">
        <v>443</v>
      </c>
      <c r="U33" s="405" t="s">
        <v>443</v>
      </c>
      <c r="V33" s="405" t="s">
        <v>443</v>
      </c>
    </row>
    <row r="34" spans="1:22" ht="45" customHeight="1" x14ac:dyDescent="0.25">
      <c r="A34" s="382" t="s">
        <v>687</v>
      </c>
      <c r="B34" s="382" t="s">
        <v>119</v>
      </c>
      <c r="C34" s="409" t="s">
        <v>688</v>
      </c>
      <c r="D34" s="631">
        <v>55</v>
      </c>
      <c r="E34" s="408" t="s">
        <v>604</v>
      </c>
      <c r="F34" s="401">
        <v>42256</v>
      </c>
      <c r="G34" s="532" t="s">
        <v>66</v>
      </c>
      <c r="H34" s="386" t="s">
        <v>689</v>
      </c>
      <c r="I34" s="573" t="s">
        <v>690</v>
      </c>
      <c r="J34" s="449" t="s">
        <v>42</v>
      </c>
      <c r="K34" s="405" t="s">
        <v>443</v>
      </c>
      <c r="L34" s="405" t="s">
        <v>443</v>
      </c>
      <c r="M34" s="405" t="s">
        <v>443</v>
      </c>
      <c r="N34" s="405" t="s">
        <v>443</v>
      </c>
      <c r="O34" s="405" t="s">
        <v>443</v>
      </c>
      <c r="P34" s="405" t="s">
        <v>443</v>
      </c>
      <c r="Q34" s="405" t="s">
        <v>443</v>
      </c>
      <c r="R34" s="405" t="s">
        <v>443</v>
      </c>
      <c r="S34" s="405" t="s">
        <v>443</v>
      </c>
      <c r="T34" s="405" t="s">
        <v>443</v>
      </c>
      <c r="U34" s="405" t="s">
        <v>443</v>
      </c>
      <c r="V34" s="405" t="s">
        <v>35</v>
      </c>
    </row>
    <row r="35" spans="1:22" ht="45" customHeight="1" x14ac:dyDescent="0.25">
      <c r="A35" s="382" t="s">
        <v>691</v>
      </c>
      <c r="B35" s="382" t="s">
        <v>692</v>
      </c>
      <c r="C35" s="408"/>
      <c r="D35" s="631">
        <v>55</v>
      </c>
      <c r="E35" s="408" t="s">
        <v>604</v>
      </c>
      <c r="F35" s="401">
        <v>45039</v>
      </c>
      <c r="G35" s="385" t="s">
        <v>590</v>
      </c>
      <c r="H35" s="386">
        <v>435</v>
      </c>
      <c r="I35" s="573" t="s">
        <v>667</v>
      </c>
      <c r="J35" s="524" t="s">
        <v>53</v>
      </c>
      <c r="K35" s="405" t="s">
        <v>443</v>
      </c>
      <c r="L35" s="405" t="s">
        <v>443</v>
      </c>
      <c r="M35" s="405" t="s">
        <v>443</v>
      </c>
      <c r="N35" s="405" t="s">
        <v>4</v>
      </c>
      <c r="O35" s="405" t="s">
        <v>443</v>
      </c>
      <c r="P35" s="405" t="s">
        <v>443</v>
      </c>
      <c r="Q35" s="405" t="s">
        <v>443</v>
      </c>
      <c r="R35" s="405" t="s">
        <v>443</v>
      </c>
      <c r="S35" s="405" t="s">
        <v>443</v>
      </c>
      <c r="T35" s="405" t="s">
        <v>443</v>
      </c>
      <c r="U35" s="405" t="s">
        <v>443</v>
      </c>
      <c r="V35" s="405" t="s">
        <v>443</v>
      </c>
    </row>
    <row r="36" spans="1:22" ht="45" customHeight="1" x14ac:dyDescent="0.25">
      <c r="A36" s="599" t="s">
        <v>693</v>
      </c>
      <c r="B36" s="382" t="s">
        <v>694</v>
      </c>
      <c r="C36" s="408" t="s">
        <v>1890</v>
      </c>
      <c r="D36" s="631">
        <v>50</v>
      </c>
      <c r="E36" s="408" t="s">
        <v>604</v>
      </c>
      <c r="F36" s="401">
        <v>45017</v>
      </c>
      <c r="G36" s="385" t="s">
        <v>590</v>
      </c>
      <c r="H36" s="441">
        <v>445</v>
      </c>
      <c r="I36" s="573" t="s">
        <v>645</v>
      </c>
      <c r="J36" s="449" t="s">
        <v>1891</v>
      </c>
      <c r="K36" s="405" t="s">
        <v>443</v>
      </c>
      <c r="L36" s="405" t="s">
        <v>443</v>
      </c>
      <c r="M36" s="420" t="s">
        <v>35</v>
      </c>
      <c r="N36" s="405" t="s">
        <v>443</v>
      </c>
      <c r="O36" s="405" t="s">
        <v>35</v>
      </c>
      <c r="P36" s="405" t="s">
        <v>443</v>
      </c>
      <c r="Q36" s="405" t="s">
        <v>443</v>
      </c>
      <c r="R36" s="405" t="s">
        <v>4</v>
      </c>
      <c r="S36" s="405" t="s">
        <v>443</v>
      </c>
      <c r="T36" s="405" t="s">
        <v>443</v>
      </c>
      <c r="U36" s="405" t="s">
        <v>443</v>
      </c>
      <c r="V36" s="405" t="s">
        <v>443</v>
      </c>
    </row>
    <row r="37" spans="1:22" ht="45" customHeight="1" x14ac:dyDescent="0.25">
      <c r="A37" s="408" t="s">
        <v>695</v>
      </c>
      <c r="B37" s="382" t="s">
        <v>598</v>
      </c>
      <c r="C37" s="524"/>
      <c r="D37" s="631">
        <v>70</v>
      </c>
      <c r="E37" s="408" t="s">
        <v>604</v>
      </c>
      <c r="F37" s="401">
        <v>45192</v>
      </c>
      <c r="G37" s="385" t="s">
        <v>590</v>
      </c>
      <c r="H37" s="386" t="s">
        <v>686</v>
      </c>
      <c r="I37" s="573" t="s">
        <v>621</v>
      </c>
      <c r="J37" s="449" t="s">
        <v>1889</v>
      </c>
      <c r="K37" s="405" t="s">
        <v>443</v>
      </c>
      <c r="L37" s="405" t="s">
        <v>443</v>
      </c>
      <c r="M37" s="405" t="s">
        <v>443</v>
      </c>
      <c r="N37" s="405" t="s">
        <v>443</v>
      </c>
      <c r="O37" s="405" t="s">
        <v>443</v>
      </c>
      <c r="P37" s="405" t="s">
        <v>443</v>
      </c>
      <c r="Q37" s="405" t="s">
        <v>4</v>
      </c>
      <c r="R37" s="405" t="s">
        <v>443</v>
      </c>
      <c r="S37" s="405" t="s">
        <v>443</v>
      </c>
      <c r="T37" s="405" t="s">
        <v>443</v>
      </c>
      <c r="U37" s="405" t="s">
        <v>443</v>
      </c>
      <c r="V37" s="405" t="s">
        <v>443</v>
      </c>
    </row>
    <row r="38" spans="1:22" ht="45" customHeight="1" x14ac:dyDescent="0.25">
      <c r="A38" s="382" t="s">
        <v>696</v>
      </c>
      <c r="B38" s="382" t="s">
        <v>662</v>
      </c>
      <c r="C38" s="602"/>
      <c r="D38" s="631">
        <v>50</v>
      </c>
      <c r="E38" s="408" t="s">
        <v>697</v>
      </c>
      <c r="F38" s="401"/>
      <c r="G38" s="385" t="s">
        <v>590</v>
      </c>
      <c r="H38" s="386">
        <v>424</v>
      </c>
      <c r="I38" s="573" t="s">
        <v>698</v>
      </c>
      <c r="J38" s="449" t="s">
        <v>42</v>
      </c>
      <c r="K38" s="405" t="s">
        <v>443</v>
      </c>
      <c r="L38" s="405" t="s">
        <v>443</v>
      </c>
      <c r="M38" s="405" t="s">
        <v>443</v>
      </c>
      <c r="N38" s="405" t="s">
        <v>443</v>
      </c>
      <c r="O38" s="405" t="s">
        <v>443</v>
      </c>
      <c r="P38" s="405" t="s">
        <v>443</v>
      </c>
      <c r="Q38" s="405" t="s">
        <v>443</v>
      </c>
      <c r="R38" s="405" t="s">
        <v>443</v>
      </c>
      <c r="S38" s="405" t="s">
        <v>35</v>
      </c>
      <c r="T38" s="405" t="s">
        <v>443</v>
      </c>
      <c r="U38" s="405" t="s">
        <v>443</v>
      </c>
      <c r="V38" s="405" t="s">
        <v>4</v>
      </c>
    </row>
    <row r="39" spans="1:22" customFormat="1" ht="39" customHeight="1" x14ac:dyDescent="0.25">
      <c r="A39" s="408" t="s">
        <v>699</v>
      </c>
      <c r="B39" s="382" t="s">
        <v>700</v>
      </c>
      <c r="C39" s="408"/>
      <c r="D39" s="631">
        <v>55</v>
      </c>
      <c r="E39" s="408" t="s">
        <v>604</v>
      </c>
      <c r="F39" s="434">
        <v>43891</v>
      </c>
      <c r="G39" s="385" t="s">
        <v>590</v>
      </c>
      <c r="H39" s="386" t="s">
        <v>701</v>
      </c>
      <c r="I39" s="573" t="s">
        <v>656</v>
      </c>
      <c r="J39" s="524" t="s">
        <v>100</v>
      </c>
      <c r="K39" s="405" t="s">
        <v>443</v>
      </c>
      <c r="L39" s="405" t="s">
        <v>443</v>
      </c>
      <c r="M39" s="405" t="s">
        <v>443</v>
      </c>
      <c r="N39" s="405" t="s">
        <v>443</v>
      </c>
      <c r="O39" s="405" t="s">
        <v>443</v>
      </c>
      <c r="P39" s="405" t="s">
        <v>443</v>
      </c>
      <c r="Q39" s="405" t="s">
        <v>443</v>
      </c>
      <c r="R39" s="405" t="s">
        <v>4</v>
      </c>
      <c r="S39" s="405" t="s">
        <v>443</v>
      </c>
      <c r="T39" s="405" t="s">
        <v>35</v>
      </c>
      <c r="U39" s="405" t="s">
        <v>35</v>
      </c>
      <c r="V39" s="405" t="s">
        <v>443</v>
      </c>
    </row>
    <row r="40" spans="1:22" customFormat="1" ht="35.25" customHeight="1" x14ac:dyDescent="0.25">
      <c r="A40" s="382" t="s">
        <v>702</v>
      </c>
      <c r="B40" s="382" t="s">
        <v>662</v>
      </c>
      <c r="C40" s="602"/>
      <c r="D40" s="631">
        <v>50</v>
      </c>
      <c r="E40" s="408" t="s">
        <v>697</v>
      </c>
      <c r="F40" s="401"/>
      <c r="G40" s="411" t="s">
        <v>590</v>
      </c>
      <c r="H40" s="386">
        <v>424</v>
      </c>
      <c r="I40" s="573" t="s">
        <v>698</v>
      </c>
      <c r="J40" s="449" t="s">
        <v>42</v>
      </c>
      <c r="K40" s="405" t="s">
        <v>443</v>
      </c>
      <c r="L40" s="405" t="s">
        <v>443</v>
      </c>
      <c r="M40" s="405" t="s">
        <v>443</v>
      </c>
      <c r="N40" s="405" t="s">
        <v>443</v>
      </c>
      <c r="O40" s="405" t="s">
        <v>443</v>
      </c>
      <c r="P40" s="405" t="s">
        <v>443</v>
      </c>
      <c r="Q40" s="405" t="s">
        <v>443</v>
      </c>
      <c r="R40" s="405" t="s">
        <v>443</v>
      </c>
      <c r="S40" s="405" t="s">
        <v>35</v>
      </c>
      <c r="T40" s="405" t="s">
        <v>443</v>
      </c>
      <c r="U40" s="405" t="s">
        <v>443</v>
      </c>
      <c r="V40" s="405" t="s">
        <v>4</v>
      </c>
    </row>
    <row r="41" spans="1:22" s="381" customFormat="1" ht="45" customHeight="1" x14ac:dyDescent="0.25">
      <c r="A41" s="599" t="s">
        <v>703</v>
      </c>
      <c r="B41" s="408" t="s">
        <v>140</v>
      </c>
      <c r="C41" s="599"/>
      <c r="D41" s="631">
        <v>50</v>
      </c>
      <c r="E41" s="408" t="s">
        <v>604</v>
      </c>
      <c r="F41" s="441"/>
      <c r="G41" s="385" t="s">
        <v>590</v>
      </c>
      <c r="H41" s="441">
        <v>68</v>
      </c>
      <c r="I41" s="605" t="s">
        <v>648</v>
      </c>
      <c r="J41" s="449" t="s">
        <v>1892</v>
      </c>
      <c r="K41" s="405" t="s">
        <v>443</v>
      </c>
      <c r="L41" s="405" t="s">
        <v>443</v>
      </c>
      <c r="M41" s="405" t="s">
        <v>443</v>
      </c>
      <c r="N41" s="405" t="s">
        <v>4</v>
      </c>
      <c r="O41" s="405" t="s">
        <v>443</v>
      </c>
      <c r="P41" s="405" t="s">
        <v>443</v>
      </c>
      <c r="Q41" s="405" t="s">
        <v>443</v>
      </c>
      <c r="R41" s="405" t="s">
        <v>443</v>
      </c>
      <c r="S41" s="405" t="s">
        <v>443</v>
      </c>
      <c r="T41" s="405" t="s">
        <v>443</v>
      </c>
      <c r="U41" s="405" t="s">
        <v>443</v>
      </c>
      <c r="V41" s="405" t="s">
        <v>443</v>
      </c>
    </row>
    <row r="42" spans="1:22" ht="45" customHeight="1" x14ac:dyDescent="0.25">
      <c r="A42" s="520" t="s">
        <v>704</v>
      </c>
      <c r="B42" s="408" t="s">
        <v>705</v>
      </c>
      <c r="C42" s="599"/>
      <c r="D42" s="632">
        <v>60</v>
      </c>
      <c r="E42" s="408" t="s">
        <v>604</v>
      </c>
      <c r="F42" s="434">
        <v>45078</v>
      </c>
      <c r="G42" s="411" t="s">
        <v>590</v>
      </c>
      <c r="H42" s="578" t="s">
        <v>706</v>
      </c>
      <c r="I42" s="573" t="s">
        <v>645</v>
      </c>
      <c r="J42" s="517" t="s">
        <v>69</v>
      </c>
      <c r="K42" s="405" t="s">
        <v>443</v>
      </c>
      <c r="L42" s="405" t="s">
        <v>443</v>
      </c>
      <c r="M42" s="405" t="s">
        <v>443</v>
      </c>
      <c r="N42" s="405" t="s">
        <v>443</v>
      </c>
      <c r="O42" s="405" t="s">
        <v>4</v>
      </c>
      <c r="P42" s="405" t="s">
        <v>443</v>
      </c>
      <c r="Q42" s="405" t="s">
        <v>443</v>
      </c>
      <c r="R42" s="405" t="s">
        <v>443</v>
      </c>
      <c r="S42" s="405" t="s">
        <v>443</v>
      </c>
      <c r="T42" s="405" t="s">
        <v>443</v>
      </c>
      <c r="U42" s="405" t="s">
        <v>443</v>
      </c>
      <c r="V42" s="405" t="s">
        <v>443</v>
      </c>
    </row>
    <row r="43" spans="1:22" s="381" customFormat="1" ht="45" customHeight="1" x14ac:dyDescent="0.25">
      <c r="A43" s="520" t="s">
        <v>707</v>
      </c>
      <c r="B43" s="382" t="s">
        <v>212</v>
      </c>
      <c r="C43" s="599"/>
      <c r="D43" s="631">
        <v>50</v>
      </c>
      <c r="E43" s="408" t="s">
        <v>604</v>
      </c>
      <c r="F43" s="441"/>
      <c r="G43" s="411" t="s">
        <v>590</v>
      </c>
      <c r="H43" s="578">
        <v>332</v>
      </c>
      <c r="I43" s="605" t="s">
        <v>648</v>
      </c>
      <c r="J43" s="449" t="s">
        <v>42</v>
      </c>
      <c r="K43" s="405" t="s">
        <v>443</v>
      </c>
      <c r="L43" s="405" t="s">
        <v>443</v>
      </c>
      <c r="M43" s="405" t="s">
        <v>443</v>
      </c>
      <c r="N43" s="405" t="s">
        <v>443</v>
      </c>
      <c r="O43" s="405" t="s">
        <v>443</v>
      </c>
      <c r="P43" s="405" t="s">
        <v>443</v>
      </c>
      <c r="Q43" s="405" t="s">
        <v>443</v>
      </c>
      <c r="R43" s="405" t="s">
        <v>443</v>
      </c>
      <c r="S43" s="405" t="s">
        <v>443</v>
      </c>
      <c r="T43" s="405" t="s">
        <v>443</v>
      </c>
      <c r="U43" s="405" t="s">
        <v>443</v>
      </c>
      <c r="V43" s="405" t="s">
        <v>443</v>
      </c>
    </row>
    <row r="44" spans="1:22" customFormat="1" ht="45" customHeight="1" x14ac:dyDescent="0.25">
      <c r="A44" s="382" t="s">
        <v>708</v>
      </c>
      <c r="B44" s="382" t="s">
        <v>152</v>
      </c>
      <c r="C44" s="636"/>
      <c r="D44" s="631">
        <v>50</v>
      </c>
      <c r="E44" s="408" t="s">
        <v>612</v>
      </c>
      <c r="F44" s="401">
        <v>44949</v>
      </c>
      <c r="G44" s="385" t="s">
        <v>590</v>
      </c>
      <c r="H44" s="386">
        <v>392</v>
      </c>
      <c r="I44" s="573" t="s">
        <v>613</v>
      </c>
      <c r="J44" s="449" t="s">
        <v>25</v>
      </c>
      <c r="K44" s="405" t="s">
        <v>443</v>
      </c>
      <c r="L44" s="405" t="s">
        <v>443</v>
      </c>
      <c r="M44" s="405" t="s">
        <v>443</v>
      </c>
      <c r="N44" s="405" t="s">
        <v>443</v>
      </c>
      <c r="O44" s="405" t="s">
        <v>443</v>
      </c>
      <c r="P44" s="405" t="s">
        <v>4</v>
      </c>
      <c r="Q44" s="405" t="s">
        <v>443</v>
      </c>
      <c r="R44" s="405" t="s">
        <v>443</v>
      </c>
      <c r="S44" s="405" t="s">
        <v>443</v>
      </c>
      <c r="T44" s="405" t="s">
        <v>443</v>
      </c>
      <c r="U44" s="405" t="s">
        <v>443</v>
      </c>
      <c r="V44" s="405" t="s">
        <v>443</v>
      </c>
    </row>
    <row r="45" spans="1:22" customFormat="1" ht="45" customHeight="1" x14ac:dyDescent="0.25">
      <c r="A45" s="382" t="s">
        <v>709</v>
      </c>
      <c r="B45" s="382" t="s">
        <v>152</v>
      </c>
      <c r="C45" s="636"/>
      <c r="D45" s="631">
        <v>50</v>
      </c>
      <c r="E45" s="408" t="s">
        <v>612</v>
      </c>
      <c r="F45" s="401">
        <v>44949</v>
      </c>
      <c r="G45" s="385" t="s">
        <v>590</v>
      </c>
      <c r="H45" s="386">
        <v>392</v>
      </c>
      <c r="I45" s="573" t="s">
        <v>613</v>
      </c>
      <c r="J45" s="449" t="s">
        <v>25</v>
      </c>
      <c r="K45" s="405" t="s">
        <v>443</v>
      </c>
      <c r="L45" s="405" t="s">
        <v>443</v>
      </c>
      <c r="M45" s="405" t="s">
        <v>443</v>
      </c>
      <c r="N45" s="405" t="s">
        <v>443</v>
      </c>
      <c r="O45" s="405" t="s">
        <v>443</v>
      </c>
      <c r="P45" s="405" t="s">
        <v>4</v>
      </c>
      <c r="Q45" s="405" t="s">
        <v>443</v>
      </c>
      <c r="R45" s="405" t="s">
        <v>443</v>
      </c>
      <c r="S45" s="405" t="s">
        <v>443</v>
      </c>
      <c r="T45" s="405" t="s">
        <v>443</v>
      </c>
      <c r="U45" s="405" t="s">
        <v>443</v>
      </c>
      <c r="V45" s="405" t="s">
        <v>443</v>
      </c>
    </row>
    <row r="46" spans="1:22" customFormat="1" ht="45" customHeight="1" x14ac:dyDescent="0.25">
      <c r="A46" s="382" t="s">
        <v>710</v>
      </c>
      <c r="B46" s="382" t="s">
        <v>662</v>
      </c>
      <c r="C46" s="636"/>
      <c r="D46" s="631">
        <v>50</v>
      </c>
      <c r="E46" s="408" t="s">
        <v>604</v>
      </c>
      <c r="F46" s="401">
        <v>44949</v>
      </c>
      <c r="G46" s="411" t="s">
        <v>590</v>
      </c>
      <c r="H46" s="386">
        <v>186</v>
      </c>
      <c r="I46" s="573" t="s">
        <v>621</v>
      </c>
      <c r="J46" s="449" t="s">
        <v>31</v>
      </c>
      <c r="K46" s="405" t="s">
        <v>443</v>
      </c>
      <c r="L46" s="405" t="s">
        <v>443</v>
      </c>
      <c r="M46" s="405" t="s">
        <v>443</v>
      </c>
      <c r="N46" s="405" t="s">
        <v>443</v>
      </c>
      <c r="O46" s="405" t="s">
        <v>443</v>
      </c>
      <c r="P46" s="405" t="s">
        <v>443</v>
      </c>
      <c r="Q46" s="405" t="s">
        <v>443</v>
      </c>
      <c r="R46" s="405" t="s">
        <v>443</v>
      </c>
      <c r="S46" s="405" t="s">
        <v>443</v>
      </c>
      <c r="T46" s="405" t="s">
        <v>443</v>
      </c>
      <c r="U46" s="405" t="s">
        <v>4</v>
      </c>
      <c r="V46" s="405" t="s">
        <v>443</v>
      </c>
    </row>
    <row r="47" spans="1:22" customFormat="1" ht="45" customHeight="1" x14ac:dyDescent="0.25">
      <c r="A47" s="382" t="s">
        <v>711</v>
      </c>
      <c r="B47" s="382" t="s">
        <v>712</v>
      </c>
      <c r="C47" s="408"/>
      <c r="D47" s="631">
        <v>65</v>
      </c>
      <c r="E47" s="408" t="s">
        <v>594</v>
      </c>
      <c r="F47" s="401">
        <v>45505</v>
      </c>
      <c r="G47" s="411" t="s">
        <v>590</v>
      </c>
      <c r="H47" s="386" t="s">
        <v>713</v>
      </c>
      <c r="I47" s="605" t="s">
        <v>596</v>
      </c>
      <c r="J47" s="449" t="s">
        <v>50</v>
      </c>
      <c r="K47" s="405" t="s">
        <v>35</v>
      </c>
      <c r="L47" s="405" t="s">
        <v>35</v>
      </c>
      <c r="M47" s="405" t="s">
        <v>35</v>
      </c>
      <c r="N47" s="405" t="s">
        <v>35</v>
      </c>
      <c r="O47" s="405" t="s">
        <v>35</v>
      </c>
      <c r="P47" s="405" t="s">
        <v>35</v>
      </c>
      <c r="Q47" s="405" t="s">
        <v>4</v>
      </c>
      <c r="R47" s="405" t="s">
        <v>443</v>
      </c>
      <c r="S47" s="405" t="s">
        <v>443</v>
      </c>
      <c r="T47" s="405" t="s">
        <v>35</v>
      </c>
      <c r="U47" s="405" t="s">
        <v>443</v>
      </c>
      <c r="V47" s="405" t="s">
        <v>443</v>
      </c>
    </row>
    <row r="48" spans="1:22" customFormat="1" ht="45" customHeight="1" x14ac:dyDescent="0.25">
      <c r="A48" s="408" t="s">
        <v>714</v>
      </c>
      <c r="B48" s="382" t="s">
        <v>119</v>
      </c>
      <c r="C48" s="408" t="s">
        <v>715</v>
      </c>
      <c r="D48" s="631">
        <v>60</v>
      </c>
      <c r="E48" s="408" t="s">
        <v>604</v>
      </c>
      <c r="F48" s="434">
        <v>44559</v>
      </c>
      <c r="G48" s="411" t="s">
        <v>590</v>
      </c>
      <c r="H48" s="560" t="s">
        <v>716</v>
      </c>
      <c r="I48" s="573" t="s">
        <v>717</v>
      </c>
      <c r="J48" s="524" t="s">
        <v>45</v>
      </c>
      <c r="K48" s="405" t="s">
        <v>443</v>
      </c>
      <c r="L48" s="405" t="s">
        <v>4</v>
      </c>
      <c r="M48" s="405" t="s">
        <v>443</v>
      </c>
      <c r="N48" s="405" t="s">
        <v>443</v>
      </c>
      <c r="O48" s="405" t="s">
        <v>443</v>
      </c>
      <c r="P48" s="405" t="s">
        <v>443</v>
      </c>
      <c r="Q48" s="405" t="s">
        <v>443</v>
      </c>
      <c r="R48" s="405" t="s">
        <v>443</v>
      </c>
      <c r="S48" s="405" t="s">
        <v>443</v>
      </c>
      <c r="T48" s="405" t="s">
        <v>443</v>
      </c>
      <c r="U48" s="405" t="s">
        <v>443</v>
      </c>
      <c r="V48" s="405" t="s">
        <v>443</v>
      </c>
    </row>
    <row r="49" spans="1:22" customFormat="1" ht="45" customHeight="1" x14ac:dyDescent="0.25">
      <c r="A49" s="444" t="s">
        <v>721</v>
      </c>
      <c r="B49" s="444" t="s">
        <v>99</v>
      </c>
      <c r="C49" s="408"/>
      <c r="D49" s="631">
        <v>55</v>
      </c>
      <c r="E49" s="408" t="s">
        <v>604</v>
      </c>
      <c r="F49" s="401">
        <v>42689</v>
      </c>
      <c r="G49" s="577" t="s">
        <v>590</v>
      </c>
      <c r="H49" s="441" t="s">
        <v>722</v>
      </c>
      <c r="I49" s="573" t="s">
        <v>601</v>
      </c>
      <c r="J49" s="449" t="s">
        <v>42</v>
      </c>
      <c r="K49" s="405" t="s">
        <v>443</v>
      </c>
      <c r="L49" s="405" t="s">
        <v>443</v>
      </c>
      <c r="M49" s="405" t="s">
        <v>443</v>
      </c>
      <c r="N49" s="405" t="s">
        <v>443</v>
      </c>
      <c r="O49" s="405" t="s">
        <v>443</v>
      </c>
      <c r="P49" s="405" t="s">
        <v>443</v>
      </c>
      <c r="Q49" s="405" t="s">
        <v>443</v>
      </c>
      <c r="R49" s="405" t="s">
        <v>443</v>
      </c>
      <c r="S49" s="405" t="s">
        <v>443</v>
      </c>
      <c r="T49" s="405" t="s">
        <v>35</v>
      </c>
      <c r="U49" s="405" t="s">
        <v>443</v>
      </c>
      <c r="V49" s="405" t="s">
        <v>443</v>
      </c>
    </row>
    <row r="50" spans="1:22" s="381" customFormat="1" ht="45" customHeight="1" x14ac:dyDescent="0.25">
      <c r="A50" s="444" t="s">
        <v>723</v>
      </c>
      <c r="B50" s="444" t="s">
        <v>724</v>
      </c>
      <c r="C50" s="408"/>
      <c r="D50" s="631">
        <v>60</v>
      </c>
      <c r="E50" s="408" t="s">
        <v>604</v>
      </c>
      <c r="F50" s="401">
        <v>45346</v>
      </c>
      <c r="G50" s="577" t="s">
        <v>590</v>
      </c>
      <c r="H50" s="441" t="s">
        <v>726</v>
      </c>
      <c r="I50" s="573" t="s">
        <v>645</v>
      </c>
      <c r="J50" s="449" t="s">
        <v>31</v>
      </c>
      <c r="K50" s="420" t="s">
        <v>35</v>
      </c>
      <c r="L50" s="405" t="s">
        <v>443</v>
      </c>
      <c r="M50" s="405" t="s">
        <v>443</v>
      </c>
      <c r="N50" s="405" t="s">
        <v>443</v>
      </c>
      <c r="O50" s="405" t="s">
        <v>443</v>
      </c>
      <c r="P50" s="405" t="s">
        <v>443</v>
      </c>
      <c r="Q50" s="405" t="s">
        <v>443</v>
      </c>
      <c r="R50" s="405" t="s">
        <v>443</v>
      </c>
      <c r="S50" s="405" t="s">
        <v>443</v>
      </c>
      <c r="T50" s="405" t="s">
        <v>443</v>
      </c>
      <c r="U50" s="405" t="s">
        <v>443</v>
      </c>
      <c r="V50" s="405" t="s">
        <v>443</v>
      </c>
    </row>
    <row r="51" spans="1:22" s="381" customFormat="1" ht="45" customHeight="1" x14ac:dyDescent="0.25">
      <c r="A51" s="599" t="s">
        <v>727</v>
      </c>
      <c r="B51" s="408" t="s">
        <v>140</v>
      </c>
      <c r="C51" s="599"/>
      <c r="D51" s="631">
        <v>50</v>
      </c>
      <c r="E51" s="599" t="s">
        <v>594</v>
      </c>
      <c r="F51" s="441"/>
      <c r="G51" s="411" t="s">
        <v>590</v>
      </c>
      <c r="H51" s="441">
        <v>373</v>
      </c>
      <c r="I51" s="605" t="s">
        <v>634</v>
      </c>
      <c r="J51" s="449" t="s">
        <v>53</v>
      </c>
      <c r="K51" s="405" t="s">
        <v>443</v>
      </c>
      <c r="L51" s="405" t="s">
        <v>443</v>
      </c>
      <c r="M51" s="405" t="s">
        <v>443</v>
      </c>
      <c r="N51" s="405" t="s">
        <v>4</v>
      </c>
      <c r="O51" s="405" t="s">
        <v>443</v>
      </c>
      <c r="P51" s="405" t="s">
        <v>443</v>
      </c>
      <c r="Q51" s="405" t="s">
        <v>443</v>
      </c>
      <c r="R51" s="405" t="s">
        <v>443</v>
      </c>
      <c r="S51" s="405" t="s">
        <v>443</v>
      </c>
      <c r="T51" s="405" t="s">
        <v>443</v>
      </c>
      <c r="U51" s="405" t="s">
        <v>35</v>
      </c>
      <c r="V51" s="405" t="s">
        <v>443</v>
      </c>
    </row>
    <row r="52" spans="1:22" s="381" customFormat="1" ht="45" customHeight="1" x14ac:dyDescent="0.25">
      <c r="A52" s="444" t="s">
        <v>728</v>
      </c>
      <c r="B52" s="444" t="s">
        <v>729</v>
      </c>
      <c r="C52" s="524" t="s">
        <v>1893</v>
      </c>
      <c r="D52" s="631">
        <v>55</v>
      </c>
      <c r="E52" s="408" t="s">
        <v>731</v>
      </c>
      <c r="F52" s="401">
        <v>44949</v>
      </c>
      <c r="G52" s="577" t="s">
        <v>590</v>
      </c>
      <c r="H52" s="441">
        <v>412</v>
      </c>
      <c r="I52" s="573" t="s">
        <v>732</v>
      </c>
      <c r="J52" s="449" t="s">
        <v>622</v>
      </c>
      <c r="K52" s="379" t="s">
        <v>443</v>
      </c>
      <c r="L52" s="405" t="s">
        <v>443</v>
      </c>
      <c r="M52" s="405" t="s">
        <v>443</v>
      </c>
      <c r="N52" s="405" t="s">
        <v>443</v>
      </c>
      <c r="O52" s="405" t="s">
        <v>443</v>
      </c>
      <c r="P52" s="405" t="s">
        <v>443</v>
      </c>
      <c r="Q52" s="405" t="s">
        <v>443</v>
      </c>
      <c r="R52" s="405" t="s">
        <v>443</v>
      </c>
      <c r="S52" s="405" t="s">
        <v>4</v>
      </c>
      <c r="T52" s="568" t="s">
        <v>443</v>
      </c>
      <c r="U52" s="405" t="s">
        <v>443</v>
      </c>
      <c r="V52" s="405" t="s">
        <v>443</v>
      </c>
    </row>
    <row r="53" spans="1:22" s="381" customFormat="1" ht="45" customHeight="1" x14ac:dyDescent="0.25">
      <c r="A53" s="382" t="s">
        <v>733</v>
      </c>
      <c r="B53" s="382" t="s">
        <v>734</v>
      </c>
      <c r="C53" s="636"/>
      <c r="D53" s="631">
        <v>50</v>
      </c>
      <c r="E53" s="408" t="s">
        <v>604</v>
      </c>
      <c r="F53" s="401">
        <v>44949</v>
      </c>
      <c r="G53" s="411" t="s">
        <v>590</v>
      </c>
      <c r="H53" s="386">
        <v>42</v>
      </c>
      <c r="I53" s="573" t="s">
        <v>621</v>
      </c>
      <c r="J53" s="449" t="s">
        <v>31</v>
      </c>
      <c r="K53" s="405" t="s">
        <v>443</v>
      </c>
      <c r="L53" s="405" t="s">
        <v>443</v>
      </c>
      <c r="M53" s="405" t="s">
        <v>443</v>
      </c>
      <c r="N53" s="405" t="s">
        <v>443</v>
      </c>
      <c r="O53" s="405" t="s">
        <v>443</v>
      </c>
      <c r="P53" s="405" t="s">
        <v>443</v>
      </c>
      <c r="Q53" s="405" t="s">
        <v>443</v>
      </c>
      <c r="R53" s="405" t="s">
        <v>443</v>
      </c>
      <c r="S53" s="405" t="s">
        <v>443</v>
      </c>
      <c r="T53" s="405" t="s">
        <v>443</v>
      </c>
      <c r="U53" s="405" t="s">
        <v>4</v>
      </c>
      <c r="V53" s="405" t="s">
        <v>443</v>
      </c>
    </row>
    <row r="54" spans="1:22" s="381" customFormat="1" ht="45" customHeight="1" x14ac:dyDescent="0.25">
      <c r="A54" s="382" t="s">
        <v>735</v>
      </c>
      <c r="B54" s="382" t="s">
        <v>736</v>
      </c>
      <c r="C54" s="636"/>
      <c r="D54" s="631">
        <v>50</v>
      </c>
      <c r="E54" s="408" t="s">
        <v>604</v>
      </c>
      <c r="F54" s="401">
        <v>44949</v>
      </c>
      <c r="G54" s="411" t="s">
        <v>590</v>
      </c>
      <c r="H54" s="386">
        <v>124</v>
      </c>
      <c r="I54" s="573" t="s">
        <v>737</v>
      </c>
      <c r="J54" s="449" t="s">
        <v>1889</v>
      </c>
      <c r="K54" s="405" t="s">
        <v>443</v>
      </c>
      <c r="L54" s="405" t="s">
        <v>443</v>
      </c>
      <c r="M54" s="405" t="s">
        <v>443</v>
      </c>
      <c r="N54" s="405" t="s">
        <v>443</v>
      </c>
      <c r="O54" s="405" t="s">
        <v>443</v>
      </c>
      <c r="P54" s="405" t="s">
        <v>443</v>
      </c>
      <c r="Q54" s="405" t="s">
        <v>4</v>
      </c>
      <c r="R54" s="405" t="s">
        <v>443</v>
      </c>
      <c r="S54" s="405" t="s">
        <v>443</v>
      </c>
      <c r="T54" s="405" t="s">
        <v>443</v>
      </c>
      <c r="U54" s="405" t="s">
        <v>443</v>
      </c>
      <c r="V54" s="405" t="s">
        <v>443</v>
      </c>
    </row>
    <row r="55" spans="1:22" s="381" customFormat="1" ht="45" customHeight="1" x14ac:dyDescent="0.25">
      <c r="A55" s="599" t="s">
        <v>738</v>
      </c>
      <c r="B55" s="408" t="s">
        <v>739</v>
      </c>
      <c r="C55" s="599"/>
      <c r="D55" s="631">
        <v>50</v>
      </c>
      <c r="E55" s="408" t="s">
        <v>604</v>
      </c>
      <c r="F55" s="441"/>
      <c r="G55" s="411" t="s">
        <v>590</v>
      </c>
      <c r="H55" s="441">
        <v>307</v>
      </c>
      <c r="I55" s="605" t="s">
        <v>648</v>
      </c>
      <c r="J55" s="449" t="s">
        <v>53</v>
      </c>
      <c r="K55" s="405" t="s">
        <v>443</v>
      </c>
      <c r="L55" s="405" t="s">
        <v>443</v>
      </c>
      <c r="M55" s="405" t="s">
        <v>443</v>
      </c>
      <c r="N55" s="405" t="s">
        <v>443</v>
      </c>
      <c r="O55" s="405" t="s">
        <v>4</v>
      </c>
      <c r="P55" s="405" t="s">
        <v>443</v>
      </c>
      <c r="Q55" s="405" t="s">
        <v>443</v>
      </c>
      <c r="R55" s="405" t="s">
        <v>443</v>
      </c>
      <c r="S55" s="405" t="s">
        <v>443</v>
      </c>
      <c r="T55" s="405" t="s">
        <v>443</v>
      </c>
      <c r="U55" s="405" t="s">
        <v>443</v>
      </c>
      <c r="V55" s="405" t="s">
        <v>443</v>
      </c>
    </row>
    <row r="56" spans="1:22" s="381" customFormat="1" ht="45" customHeight="1" x14ac:dyDescent="0.25">
      <c r="A56" s="382" t="s">
        <v>743</v>
      </c>
      <c r="B56" s="382" t="s">
        <v>712</v>
      </c>
      <c r="C56" s="408"/>
      <c r="D56" s="631">
        <v>65</v>
      </c>
      <c r="E56" s="408" t="s">
        <v>594</v>
      </c>
      <c r="F56" s="401">
        <v>45505</v>
      </c>
      <c r="G56" s="411" t="s">
        <v>590</v>
      </c>
      <c r="H56" s="386" t="s">
        <v>744</v>
      </c>
      <c r="I56" s="605" t="s">
        <v>596</v>
      </c>
      <c r="J56" s="449" t="s">
        <v>50</v>
      </c>
      <c r="K56" s="405" t="s">
        <v>35</v>
      </c>
      <c r="L56" s="405" t="s">
        <v>35</v>
      </c>
      <c r="M56" s="405" t="s">
        <v>35</v>
      </c>
      <c r="N56" s="405" t="s">
        <v>35</v>
      </c>
      <c r="O56" s="405" t="s">
        <v>35</v>
      </c>
      <c r="P56" s="405" t="s">
        <v>35</v>
      </c>
      <c r="Q56" s="405" t="s">
        <v>4</v>
      </c>
      <c r="R56" s="405" t="s">
        <v>443</v>
      </c>
      <c r="S56" s="405" t="s">
        <v>443</v>
      </c>
      <c r="T56" s="405" t="s">
        <v>443</v>
      </c>
      <c r="U56" s="405" t="s">
        <v>443</v>
      </c>
      <c r="V56" s="405" t="s">
        <v>443</v>
      </c>
    </row>
    <row r="57" spans="1:22" s="381" customFormat="1" ht="45" customHeight="1" x14ac:dyDescent="0.25">
      <c r="A57" s="382" t="s">
        <v>745</v>
      </c>
      <c r="B57" s="382" t="s">
        <v>99</v>
      </c>
      <c r="C57" s="602"/>
      <c r="D57" s="631">
        <v>60</v>
      </c>
      <c r="E57" s="408" t="s">
        <v>604</v>
      </c>
      <c r="F57" s="401">
        <v>45017</v>
      </c>
      <c r="G57" s="411" t="s">
        <v>590</v>
      </c>
      <c r="H57" s="386" t="s">
        <v>746</v>
      </c>
      <c r="I57" s="573" t="s">
        <v>663</v>
      </c>
      <c r="J57" s="449" t="s">
        <v>53</v>
      </c>
      <c r="K57" s="405" t="s">
        <v>443</v>
      </c>
      <c r="L57" s="405" t="s">
        <v>443</v>
      </c>
      <c r="M57" s="405" t="s">
        <v>443</v>
      </c>
      <c r="N57" s="405" t="s">
        <v>4</v>
      </c>
      <c r="O57" s="405" t="s">
        <v>443</v>
      </c>
      <c r="P57" s="405" t="s">
        <v>443</v>
      </c>
      <c r="Q57" s="405" t="s">
        <v>443</v>
      </c>
      <c r="R57" s="405" t="s">
        <v>35</v>
      </c>
      <c r="S57" s="405" t="s">
        <v>443</v>
      </c>
      <c r="T57" s="405" t="s">
        <v>443</v>
      </c>
      <c r="U57" s="405" t="s">
        <v>443</v>
      </c>
      <c r="V57" s="405" t="s">
        <v>443</v>
      </c>
    </row>
    <row r="58" spans="1:22" s="381" customFormat="1" ht="45" customHeight="1" x14ac:dyDescent="0.25">
      <c r="A58" s="382" t="s">
        <v>747</v>
      </c>
      <c r="B58" s="382" t="s">
        <v>748</v>
      </c>
      <c r="C58" s="409" t="s">
        <v>1894</v>
      </c>
      <c r="D58" s="631">
        <v>125</v>
      </c>
      <c r="E58" s="408" t="s">
        <v>604</v>
      </c>
      <c r="F58" s="401">
        <v>45346</v>
      </c>
      <c r="G58" s="411" t="s">
        <v>590</v>
      </c>
      <c r="H58" s="386" t="s">
        <v>749</v>
      </c>
      <c r="I58" s="573" t="s">
        <v>663</v>
      </c>
      <c r="J58" s="449" t="s">
        <v>1895</v>
      </c>
      <c r="K58" s="420" t="s">
        <v>35</v>
      </c>
      <c r="L58" s="420" t="s">
        <v>35</v>
      </c>
      <c r="M58" s="405" t="s">
        <v>443</v>
      </c>
      <c r="N58" s="405" t="s">
        <v>443</v>
      </c>
      <c r="O58" s="405" t="s">
        <v>443</v>
      </c>
      <c r="P58" s="405" t="s">
        <v>443</v>
      </c>
      <c r="Q58" s="405" t="s">
        <v>443</v>
      </c>
      <c r="R58" s="405" t="s">
        <v>443</v>
      </c>
      <c r="S58" s="405" t="s">
        <v>443</v>
      </c>
      <c r="T58" s="405" t="s">
        <v>443</v>
      </c>
      <c r="U58" s="405" t="s">
        <v>443</v>
      </c>
      <c r="V58" s="405" t="s">
        <v>4</v>
      </c>
    </row>
    <row r="59" spans="1:22" ht="45" customHeight="1" x14ac:dyDescent="0.25">
      <c r="A59" s="599" t="s">
        <v>750</v>
      </c>
      <c r="B59" s="599" t="s">
        <v>662</v>
      </c>
      <c r="C59" s="599"/>
      <c r="D59" s="631">
        <v>50</v>
      </c>
      <c r="E59" s="408" t="s">
        <v>604</v>
      </c>
      <c r="F59" s="441"/>
      <c r="G59" s="411" t="s">
        <v>590</v>
      </c>
      <c r="H59" s="441">
        <v>344</v>
      </c>
      <c r="I59" s="605" t="s">
        <v>621</v>
      </c>
      <c r="J59" s="449" t="s">
        <v>100</v>
      </c>
      <c r="K59" s="405" t="s">
        <v>443</v>
      </c>
      <c r="L59" s="405" t="s">
        <v>443</v>
      </c>
      <c r="M59" s="405" t="s">
        <v>443</v>
      </c>
      <c r="N59" s="405" t="s">
        <v>443</v>
      </c>
      <c r="O59" s="405" t="s">
        <v>443</v>
      </c>
      <c r="P59" s="405" t="s">
        <v>443</v>
      </c>
      <c r="Q59" s="405" t="s">
        <v>443</v>
      </c>
      <c r="R59" s="405" t="s">
        <v>443</v>
      </c>
      <c r="S59" s="405" t="s">
        <v>443</v>
      </c>
      <c r="T59" s="405" t="s">
        <v>443</v>
      </c>
      <c r="U59" s="405" t="s">
        <v>4</v>
      </c>
      <c r="V59" s="405" t="s">
        <v>443</v>
      </c>
    </row>
    <row r="60" spans="1:22" ht="45" customHeight="1" x14ac:dyDescent="0.25">
      <c r="A60" s="382" t="s">
        <v>751</v>
      </c>
      <c r="B60" s="382" t="s">
        <v>1896</v>
      </c>
      <c r="C60" s="636"/>
      <c r="D60" s="631">
        <v>50</v>
      </c>
      <c r="E60" s="408" t="s">
        <v>604</v>
      </c>
      <c r="F60" s="401">
        <v>44949</v>
      </c>
      <c r="G60" s="385" t="s">
        <v>590</v>
      </c>
      <c r="H60" s="386">
        <v>127</v>
      </c>
      <c r="I60" s="573" t="s">
        <v>667</v>
      </c>
      <c r="J60" s="449" t="s">
        <v>40</v>
      </c>
      <c r="K60" s="405" t="s">
        <v>443</v>
      </c>
      <c r="L60" s="405" t="s">
        <v>443</v>
      </c>
      <c r="M60" s="405" t="s">
        <v>4</v>
      </c>
      <c r="N60" s="405" t="s">
        <v>443</v>
      </c>
      <c r="O60" s="405" t="s">
        <v>443</v>
      </c>
      <c r="P60" s="405" t="s">
        <v>443</v>
      </c>
      <c r="Q60" s="405" t="s">
        <v>443</v>
      </c>
      <c r="R60" s="405" t="s">
        <v>443</v>
      </c>
      <c r="S60" s="405" t="s">
        <v>443</v>
      </c>
      <c r="T60" s="405" t="s">
        <v>443</v>
      </c>
      <c r="U60" s="405" t="s">
        <v>443</v>
      </c>
      <c r="V60" s="405" t="s">
        <v>443</v>
      </c>
    </row>
    <row r="61" spans="1:22" s="381" customFormat="1" ht="45" customHeight="1" x14ac:dyDescent="0.25">
      <c r="A61" s="382" t="s">
        <v>757</v>
      </c>
      <c r="B61" s="382" t="s">
        <v>758</v>
      </c>
      <c r="C61" s="408"/>
      <c r="D61" s="631">
        <v>55</v>
      </c>
      <c r="E61" s="408" t="s">
        <v>604</v>
      </c>
      <c r="F61" s="384"/>
      <c r="G61" s="465" t="s">
        <v>590</v>
      </c>
      <c r="H61" s="386" t="s">
        <v>444</v>
      </c>
      <c r="I61" s="573" t="s">
        <v>634</v>
      </c>
      <c r="J61" s="449" t="s">
        <v>50</v>
      </c>
      <c r="K61" s="405" t="s">
        <v>443</v>
      </c>
      <c r="L61" s="405" t="s">
        <v>443</v>
      </c>
      <c r="M61" s="405" t="s">
        <v>443</v>
      </c>
      <c r="N61" s="405" t="s">
        <v>443</v>
      </c>
      <c r="O61" s="405" t="s">
        <v>443</v>
      </c>
      <c r="P61" s="405" t="s">
        <v>443</v>
      </c>
      <c r="Q61" s="405" t="s">
        <v>4</v>
      </c>
      <c r="R61" s="405" t="s">
        <v>443</v>
      </c>
      <c r="S61" s="405" t="s">
        <v>443</v>
      </c>
      <c r="T61" s="405" t="s">
        <v>443</v>
      </c>
      <c r="U61" s="405" t="s">
        <v>35</v>
      </c>
      <c r="V61" s="405" t="s">
        <v>443</v>
      </c>
    </row>
    <row r="62" spans="1:22" s="381" customFormat="1" ht="45" customHeight="1" x14ac:dyDescent="0.25">
      <c r="A62" s="382" t="s">
        <v>761</v>
      </c>
      <c r="B62" s="382" t="s">
        <v>152</v>
      </c>
      <c r="C62" s="409" t="s">
        <v>762</v>
      </c>
      <c r="D62" s="631">
        <v>65</v>
      </c>
      <c r="E62" s="408" t="s">
        <v>594</v>
      </c>
      <c r="F62" s="401">
        <v>44378</v>
      </c>
      <c r="G62" s="385" t="s">
        <v>590</v>
      </c>
      <c r="H62" s="386" t="s">
        <v>763</v>
      </c>
      <c r="I62" s="609" t="s">
        <v>596</v>
      </c>
      <c r="J62" s="449" t="s">
        <v>100</v>
      </c>
      <c r="K62" s="379" t="s">
        <v>443</v>
      </c>
      <c r="L62" s="379" t="s">
        <v>443</v>
      </c>
      <c r="M62" s="379" t="s">
        <v>443</v>
      </c>
      <c r="N62" s="379" t="s">
        <v>443</v>
      </c>
      <c r="O62" s="379" t="s">
        <v>443</v>
      </c>
      <c r="P62" s="379" t="s">
        <v>443</v>
      </c>
      <c r="Q62" s="379" t="s">
        <v>443</v>
      </c>
      <c r="R62" s="379" t="s">
        <v>443</v>
      </c>
      <c r="S62" s="379" t="s">
        <v>4</v>
      </c>
      <c r="T62" s="379" t="s">
        <v>443</v>
      </c>
      <c r="U62" s="405" t="s">
        <v>443</v>
      </c>
      <c r="V62" s="405" t="s">
        <v>443</v>
      </c>
    </row>
    <row r="63" spans="1:22" ht="45" customHeight="1" x14ac:dyDescent="0.25">
      <c r="A63" s="382" t="s">
        <v>765</v>
      </c>
      <c r="B63" s="382" t="s">
        <v>766</v>
      </c>
      <c r="C63" s="636"/>
      <c r="D63" s="631">
        <v>50</v>
      </c>
      <c r="E63" s="408" t="s">
        <v>604</v>
      </c>
      <c r="F63" s="401">
        <v>44949</v>
      </c>
      <c r="G63" s="385" t="s">
        <v>590</v>
      </c>
      <c r="H63" s="386" t="s">
        <v>767</v>
      </c>
      <c r="I63" s="609" t="s">
        <v>606</v>
      </c>
      <c r="J63" s="449" t="s">
        <v>45</v>
      </c>
      <c r="K63" s="379" t="s">
        <v>443</v>
      </c>
      <c r="L63" s="379" t="s">
        <v>443</v>
      </c>
      <c r="M63" s="379" t="s">
        <v>4</v>
      </c>
      <c r="N63" s="379" t="s">
        <v>443</v>
      </c>
      <c r="O63" s="379" t="s">
        <v>443</v>
      </c>
      <c r="P63" s="379" t="s">
        <v>35</v>
      </c>
      <c r="Q63" s="379" t="s">
        <v>35</v>
      </c>
      <c r="R63" s="379" t="s">
        <v>443</v>
      </c>
      <c r="S63" s="379" t="s">
        <v>443</v>
      </c>
      <c r="T63" s="379" t="s">
        <v>443</v>
      </c>
      <c r="U63" s="405" t="s">
        <v>443</v>
      </c>
      <c r="V63" s="405" t="s">
        <v>443</v>
      </c>
    </row>
    <row r="64" spans="1:22" ht="45" customHeight="1" x14ac:dyDescent="0.25">
      <c r="A64" s="382" t="s">
        <v>768</v>
      </c>
      <c r="B64" s="382" t="s">
        <v>662</v>
      </c>
      <c r="C64" s="636"/>
      <c r="D64" s="631">
        <v>55</v>
      </c>
      <c r="E64" s="408" t="s">
        <v>604</v>
      </c>
      <c r="F64" s="401">
        <v>45589</v>
      </c>
      <c r="G64" s="385" t="s">
        <v>590</v>
      </c>
      <c r="H64" s="386" t="s">
        <v>769</v>
      </c>
      <c r="I64" s="573" t="s">
        <v>645</v>
      </c>
      <c r="J64" s="449"/>
      <c r="K64" s="379" t="s">
        <v>35</v>
      </c>
      <c r="L64" s="379" t="s">
        <v>35</v>
      </c>
      <c r="M64" s="379" t="s">
        <v>35</v>
      </c>
      <c r="N64" s="379" t="s">
        <v>35</v>
      </c>
      <c r="O64" s="379" t="s">
        <v>35</v>
      </c>
      <c r="P64" s="379" t="s">
        <v>35</v>
      </c>
      <c r="Q64" s="379" t="s">
        <v>35</v>
      </c>
      <c r="R64" s="379" t="s">
        <v>35</v>
      </c>
      <c r="S64" s="379" t="s">
        <v>35</v>
      </c>
      <c r="T64" s="379" t="s">
        <v>35</v>
      </c>
      <c r="U64" s="405" t="s">
        <v>443</v>
      </c>
      <c r="V64" s="405" t="s">
        <v>443</v>
      </c>
    </row>
    <row r="65" spans="1:22" s="381" customFormat="1" ht="45" customHeight="1" x14ac:dyDescent="0.25">
      <c r="A65" s="382" t="s">
        <v>770</v>
      </c>
      <c r="B65" s="382" t="s">
        <v>771</v>
      </c>
      <c r="C65" s="636"/>
      <c r="D65" s="631">
        <v>50</v>
      </c>
      <c r="E65" s="408" t="s">
        <v>604</v>
      </c>
      <c r="F65" s="401">
        <v>44949</v>
      </c>
      <c r="G65" s="385" t="s">
        <v>590</v>
      </c>
      <c r="H65" s="386">
        <v>4</v>
      </c>
      <c r="I65" s="573" t="s">
        <v>645</v>
      </c>
      <c r="J65" s="449" t="s">
        <v>622</v>
      </c>
      <c r="K65" s="379" t="s">
        <v>443</v>
      </c>
      <c r="L65" s="379" t="s">
        <v>443</v>
      </c>
      <c r="M65" s="379" t="s">
        <v>443</v>
      </c>
      <c r="N65" s="379" t="s">
        <v>443</v>
      </c>
      <c r="O65" s="379" t="s">
        <v>443</v>
      </c>
      <c r="P65" s="379" t="s">
        <v>443</v>
      </c>
      <c r="Q65" s="379" t="s">
        <v>443</v>
      </c>
      <c r="R65" s="379" t="s">
        <v>443</v>
      </c>
      <c r="S65" s="379" t="s">
        <v>4</v>
      </c>
      <c r="T65" s="379" t="s">
        <v>443</v>
      </c>
      <c r="U65" s="405" t="s">
        <v>443</v>
      </c>
      <c r="V65" s="405" t="s">
        <v>443</v>
      </c>
    </row>
    <row r="66" spans="1:22" s="381" customFormat="1" ht="45" customHeight="1" x14ac:dyDescent="0.25">
      <c r="A66" s="382" t="s">
        <v>772</v>
      </c>
      <c r="B66" s="382" t="s">
        <v>1897</v>
      </c>
      <c r="C66" s="636"/>
      <c r="D66" s="631">
        <v>50</v>
      </c>
      <c r="E66" s="408" t="s">
        <v>604</v>
      </c>
      <c r="F66" s="401">
        <v>44949</v>
      </c>
      <c r="G66" s="385" t="s">
        <v>590</v>
      </c>
      <c r="H66" s="386">
        <v>321</v>
      </c>
      <c r="I66" s="573" t="s">
        <v>663</v>
      </c>
      <c r="J66" s="449" t="s">
        <v>87</v>
      </c>
      <c r="K66" s="379" t="s">
        <v>443</v>
      </c>
      <c r="L66" s="379" t="s">
        <v>443</v>
      </c>
      <c r="M66" s="379" t="s">
        <v>443</v>
      </c>
      <c r="N66" s="379" t="s">
        <v>443</v>
      </c>
      <c r="O66" s="379" t="s">
        <v>443</v>
      </c>
      <c r="P66" s="379" t="s">
        <v>443</v>
      </c>
      <c r="Q66" s="379" t="s">
        <v>443</v>
      </c>
      <c r="R66" s="379" t="s">
        <v>443</v>
      </c>
      <c r="S66" s="379" t="s">
        <v>443</v>
      </c>
      <c r="T66" s="379" t="s">
        <v>35</v>
      </c>
      <c r="U66" s="379" t="s">
        <v>35</v>
      </c>
      <c r="V66" s="379" t="s">
        <v>35</v>
      </c>
    </row>
    <row r="67" spans="1:22" s="381" customFormat="1" ht="45" customHeight="1" x14ac:dyDescent="0.25">
      <c r="A67" s="599" t="s">
        <v>773</v>
      </c>
      <c r="B67" s="408" t="s">
        <v>774</v>
      </c>
      <c r="C67" s="599"/>
      <c r="D67" s="631">
        <v>50</v>
      </c>
      <c r="E67" s="408" t="s">
        <v>604</v>
      </c>
      <c r="F67" s="441"/>
      <c r="G67" s="385" t="s">
        <v>590</v>
      </c>
      <c r="H67" s="441">
        <v>427</v>
      </c>
      <c r="I67" s="573" t="s">
        <v>737</v>
      </c>
      <c r="J67" s="449" t="s">
        <v>1898</v>
      </c>
      <c r="K67" s="405" t="s">
        <v>443</v>
      </c>
      <c r="L67" s="405" t="s">
        <v>443</v>
      </c>
      <c r="M67" s="405" t="s">
        <v>443</v>
      </c>
      <c r="N67" s="405" t="s">
        <v>443</v>
      </c>
      <c r="O67" s="405" t="s">
        <v>443</v>
      </c>
      <c r="P67" s="405" t="s">
        <v>443</v>
      </c>
      <c r="Q67" s="405" t="s">
        <v>443</v>
      </c>
      <c r="R67" s="405" t="s">
        <v>443</v>
      </c>
      <c r="S67" s="405" t="s">
        <v>443</v>
      </c>
      <c r="T67" s="405" t="s">
        <v>443</v>
      </c>
      <c r="U67" s="405" t="s">
        <v>443</v>
      </c>
      <c r="V67" s="405" t="s">
        <v>4</v>
      </c>
    </row>
    <row r="68" spans="1:22" s="381" customFormat="1" ht="45" customHeight="1" x14ac:dyDescent="0.25">
      <c r="A68" s="599" t="s">
        <v>775</v>
      </c>
      <c r="B68" s="408" t="s">
        <v>140</v>
      </c>
      <c r="C68" s="599"/>
      <c r="D68" s="631">
        <v>50</v>
      </c>
      <c r="E68" s="408" t="s">
        <v>604</v>
      </c>
      <c r="F68" s="441"/>
      <c r="G68" s="385" t="s">
        <v>590</v>
      </c>
      <c r="H68" s="441">
        <v>100</v>
      </c>
      <c r="I68" s="605" t="s">
        <v>648</v>
      </c>
      <c r="J68" s="449" t="s">
        <v>53</v>
      </c>
      <c r="K68" s="405" t="s">
        <v>443</v>
      </c>
      <c r="L68" s="405" t="s">
        <v>443</v>
      </c>
      <c r="M68" s="405" t="s">
        <v>443</v>
      </c>
      <c r="N68" s="405" t="s">
        <v>443</v>
      </c>
      <c r="O68" s="405" t="s">
        <v>443</v>
      </c>
      <c r="P68" s="405" t="s">
        <v>443</v>
      </c>
      <c r="Q68" s="405" t="s">
        <v>443</v>
      </c>
      <c r="R68" s="405" t="s">
        <v>443</v>
      </c>
      <c r="S68" s="405" t="s">
        <v>443</v>
      </c>
      <c r="T68" s="405" t="s">
        <v>443</v>
      </c>
      <c r="U68" s="405" t="s">
        <v>443</v>
      </c>
      <c r="V68" s="405" t="s">
        <v>443</v>
      </c>
    </row>
    <row r="69" spans="1:22" s="381" customFormat="1" ht="45" customHeight="1" x14ac:dyDescent="0.25">
      <c r="A69" s="408" t="s">
        <v>776</v>
      </c>
      <c r="B69" s="382" t="s">
        <v>777</v>
      </c>
      <c r="C69" s="408" t="s">
        <v>778</v>
      </c>
      <c r="D69" s="631">
        <v>65</v>
      </c>
      <c r="E69" s="408" t="s">
        <v>604</v>
      </c>
      <c r="F69" s="401">
        <v>41153</v>
      </c>
      <c r="G69" s="385" t="s">
        <v>590</v>
      </c>
      <c r="H69" s="386" t="s">
        <v>779</v>
      </c>
      <c r="I69" s="573" t="s">
        <v>606</v>
      </c>
      <c r="J69" s="524" t="s">
        <v>20</v>
      </c>
      <c r="K69" s="662" t="s">
        <v>35</v>
      </c>
      <c r="L69" s="405" t="s">
        <v>443</v>
      </c>
      <c r="M69" s="405" t="s">
        <v>443</v>
      </c>
      <c r="N69" s="405" t="s">
        <v>35</v>
      </c>
      <c r="O69" s="405" t="s">
        <v>443</v>
      </c>
      <c r="P69" s="405" t="s">
        <v>4</v>
      </c>
      <c r="Q69" s="405" t="s">
        <v>443</v>
      </c>
      <c r="R69" s="405" t="s">
        <v>443</v>
      </c>
      <c r="S69" s="405" t="s">
        <v>443</v>
      </c>
      <c r="T69" s="416" t="s">
        <v>1899</v>
      </c>
      <c r="U69" s="405" t="s">
        <v>443</v>
      </c>
      <c r="V69" s="405" t="s">
        <v>443</v>
      </c>
    </row>
    <row r="70" spans="1:22" ht="45" customHeight="1" x14ac:dyDescent="0.25">
      <c r="A70" s="382" t="s">
        <v>780</v>
      </c>
      <c r="B70" s="382" t="s">
        <v>662</v>
      </c>
      <c r="C70" s="602"/>
      <c r="D70" s="631">
        <v>55</v>
      </c>
      <c r="E70" s="408" t="s">
        <v>604</v>
      </c>
      <c r="F70" s="401">
        <v>45539</v>
      </c>
      <c r="G70" s="465" t="s">
        <v>590</v>
      </c>
      <c r="H70" s="386" t="s">
        <v>781</v>
      </c>
      <c r="I70" s="573" t="s">
        <v>601</v>
      </c>
      <c r="J70" s="449" t="s">
        <v>100</v>
      </c>
      <c r="K70" s="405" t="s">
        <v>35</v>
      </c>
      <c r="L70" s="405" t="s">
        <v>35</v>
      </c>
      <c r="M70" s="405" t="s">
        <v>35</v>
      </c>
      <c r="N70" s="405" t="s">
        <v>35</v>
      </c>
      <c r="O70" s="405" t="s">
        <v>35</v>
      </c>
      <c r="P70" s="405" t="s">
        <v>35</v>
      </c>
      <c r="Q70" s="405" t="s">
        <v>35</v>
      </c>
      <c r="R70" s="405" t="s">
        <v>35</v>
      </c>
      <c r="S70" s="405" t="s">
        <v>443</v>
      </c>
      <c r="T70" s="405" t="s">
        <v>35</v>
      </c>
      <c r="U70" s="405" t="s">
        <v>443</v>
      </c>
      <c r="V70" s="405" t="s">
        <v>443</v>
      </c>
    </row>
    <row r="71" spans="1:22" ht="45" customHeight="1" x14ac:dyDescent="0.25">
      <c r="A71" s="599" t="s">
        <v>782</v>
      </c>
      <c r="B71" s="382" t="s">
        <v>598</v>
      </c>
      <c r="C71" s="524"/>
      <c r="D71" s="631">
        <v>70</v>
      </c>
      <c r="E71" s="408" t="s">
        <v>604</v>
      </c>
      <c r="F71" s="401">
        <v>45170</v>
      </c>
      <c r="G71" s="385" t="s">
        <v>590</v>
      </c>
      <c r="H71" s="441" t="s">
        <v>783</v>
      </c>
      <c r="I71" s="573" t="s">
        <v>645</v>
      </c>
      <c r="J71" s="449" t="s">
        <v>1889</v>
      </c>
      <c r="K71" s="405" t="s">
        <v>443</v>
      </c>
      <c r="L71" s="405" t="s">
        <v>443</v>
      </c>
      <c r="M71" s="405" t="s">
        <v>443</v>
      </c>
      <c r="N71" s="405" t="s">
        <v>443</v>
      </c>
      <c r="O71" s="405" t="s">
        <v>443</v>
      </c>
      <c r="P71" s="405" t="s">
        <v>443</v>
      </c>
      <c r="Q71" s="405" t="s">
        <v>4</v>
      </c>
      <c r="R71" s="405" t="s">
        <v>443</v>
      </c>
      <c r="S71" s="405" t="s">
        <v>443</v>
      </c>
      <c r="T71" s="405" t="s">
        <v>443</v>
      </c>
      <c r="U71" s="405" t="s">
        <v>443</v>
      </c>
      <c r="V71" s="405" t="s">
        <v>443</v>
      </c>
    </row>
    <row r="72" spans="1:22" s="381" customFormat="1" ht="45" customHeight="1" x14ac:dyDescent="0.25">
      <c r="A72" s="382" t="s">
        <v>784</v>
      </c>
      <c r="B72" s="382" t="s">
        <v>785</v>
      </c>
      <c r="C72" s="408"/>
      <c r="D72" s="631">
        <v>55</v>
      </c>
      <c r="E72" s="408" t="s">
        <v>604</v>
      </c>
      <c r="F72" s="401">
        <v>41791</v>
      </c>
      <c r="G72" s="385" t="s">
        <v>590</v>
      </c>
      <c r="H72" s="386" t="s">
        <v>300</v>
      </c>
      <c r="I72" s="573" t="s">
        <v>606</v>
      </c>
      <c r="J72" s="524" t="s">
        <v>1892</v>
      </c>
      <c r="K72" s="405" t="s">
        <v>443</v>
      </c>
      <c r="L72" s="405" t="s">
        <v>443</v>
      </c>
      <c r="M72" s="405" t="s">
        <v>443</v>
      </c>
      <c r="N72" s="405" t="s">
        <v>4</v>
      </c>
      <c r="O72" s="405" t="s">
        <v>443</v>
      </c>
      <c r="P72" s="405" t="s">
        <v>443</v>
      </c>
      <c r="Q72" s="405" t="s">
        <v>443</v>
      </c>
      <c r="R72" s="405" t="s">
        <v>443</v>
      </c>
      <c r="S72" s="405" t="s">
        <v>443</v>
      </c>
      <c r="T72" s="405" t="s">
        <v>443</v>
      </c>
      <c r="U72" s="405" t="s">
        <v>443</v>
      </c>
      <c r="V72" s="405" t="s">
        <v>443</v>
      </c>
    </row>
    <row r="73" spans="1:22" s="381" customFormat="1" ht="45" customHeight="1" x14ac:dyDescent="0.25">
      <c r="A73" s="599" t="s">
        <v>786</v>
      </c>
      <c r="B73" s="408" t="s">
        <v>712</v>
      </c>
      <c r="C73" s="599"/>
      <c r="D73" s="632">
        <v>65</v>
      </c>
      <c r="E73" s="408" t="s">
        <v>604</v>
      </c>
      <c r="F73" s="401">
        <v>45527</v>
      </c>
      <c r="G73" s="385" t="s">
        <v>590</v>
      </c>
      <c r="H73" s="441" t="s">
        <v>787</v>
      </c>
      <c r="I73" s="573" t="s">
        <v>663</v>
      </c>
      <c r="J73" s="449" t="s">
        <v>50</v>
      </c>
      <c r="K73" s="405" t="s">
        <v>35</v>
      </c>
      <c r="L73" s="405" t="s">
        <v>35</v>
      </c>
      <c r="M73" s="405" t="s">
        <v>35</v>
      </c>
      <c r="N73" s="405" t="s">
        <v>35</v>
      </c>
      <c r="O73" s="405" t="s">
        <v>35</v>
      </c>
      <c r="P73" s="405" t="s">
        <v>35</v>
      </c>
      <c r="Q73" s="405" t="s">
        <v>4</v>
      </c>
      <c r="R73" s="405" t="s">
        <v>443</v>
      </c>
      <c r="S73" s="405" t="s">
        <v>443</v>
      </c>
      <c r="T73" s="405" t="s">
        <v>443</v>
      </c>
      <c r="U73" s="405" t="s">
        <v>443</v>
      </c>
      <c r="V73" s="405" t="s">
        <v>443</v>
      </c>
    </row>
    <row r="74" spans="1:22" s="381" customFormat="1" ht="45" customHeight="1" x14ac:dyDescent="0.25">
      <c r="A74" s="382" t="s">
        <v>788</v>
      </c>
      <c r="B74" s="382" t="s">
        <v>662</v>
      </c>
      <c r="C74" s="636"/>
      <c r="D74" s="631">
        <v>50</v>
      </c>
      <c r="E74" s="408" t="s">
        <v>604</v>
      </c>
      <c r="F74" s="401">
        <v>44949</v>
      </c>
      <c r="G74" s="385" t="s">
        <v>590</v>
      </c>
      <c r="H74" s="386">
        <v>162</v>
      </c>
      <c r="I74" s="573" t="s">
        <v>645</v>
      </c>
      <c r="J74" s="449" t="s">
        <v>100</v>
      </c>
      <c r="K74" s="405" t="s">
        <v>443</v>
      </c>
      <c r="L74" s="405" t="s">
        <v>443</v>
      </c>
      <c r="M74" s="405" t="s">
        <v>443</v>
      </c>
      <c r="N74" s="405" t="s">
        <v>443</v>
      </c>
      <c r="O74" s="405" t="s">
        <v>443</v>
      </c>
      <c r="P74" s="405" t="s">
        <v>443</v>
      </c>
      <c r="Q74" s="405" t="s">
        <v>443</v>
      </c>
      <c r="R74" s="405" t="s">
        <v>443</v>
      </c>
      <c r="S74" s="539" t="s">
        <v>1870</v>
      </c>
      <c r="T74" s="405" t="s">
        <v>443</v>
      </c>
      <c r="U74" s="405" t="s">
        <v>443</v>
      </c>
      <c r="V74" s="405" t="s">
        <v>443</v>
      </c>
    </row>
    <row r="75" spans="1:22" s="381" customFormat="1" ht="45" customHeight="1" x14ac:dyDescent="0.25">
      <c r="A75" s="382" t="s">
        <v>789</v>
      </c>
      <c r="B75" s="382" t="s">
        <v>790</v>
      </c>
      <c r="C75" s="408"/>
      <c r="D75" s="631">
        <v>55</v>
      </c>
      <c r="E75" s="408" t="s">
        <v>589</v>
      </c>
      <c r="F75" s="384"/>
      <c r="G75" s="385" t="s">
        <v>590</v>
      </c>
      <c r="H75" s="386" t="s">
        <v>503</v>
      </c>
      <c r="I75" s="573" t="s">
        <v>592</v>
      </c>
      <c r="J75" s="449" t="s">
        <v>45</v>
      </c>
      <c r="K75" s="405" t="s">
        <v>443</v>
      </c>
      <c r="L75" s="405" t="s">
        <v>443</v>
      </c>
      <c r="M75" s="405" t="s">
        <v>443</v>
      </c>
      <c r="N75" s="405" t="s">
        <v>443</v>
      </c>
      <c r="O75" s="405" t="s">
        <v>443</v>
      </c>
      <c r="P75" s="405" t="s">
        <v>443</v>
      </c>
      <c r="Q75" s="405" t="s">
        <v>443</v>
      </c>
      <c r="R75" s="405" t="s">
        <v>443</v>
      </c>
      <c r="S75" s="405" t="s">
        <v>443</v>
      </c>
      <c r="T75" s="405" t="s">
        <v>443</v>
      </c>
      <c r="U75" s="405" t="s">
        <v>443</v>
      </c>
      <c r="V75" s="405" t="s">
        <v>443</v>
      </c>
    </row>
    <row r="76" spans="1:22" ht="45" customHeight="1" x14ac:dyDescent="0.25">
      <c r="A76" s="382" t="s">
        <v>795</v>
      </c>
      <c r="B76" s="382" t="s">
        <v>796</v>
      </c>
      <c r="C76" s="636"/>
      <c r="D76" s="631">
        <v>50</v>
      </c>
      <c r="E76" s="408" t="s">
        <v>604</v>
      </c>
      <c r="F76" s="401">
        <v>44949</v>
      </c>
      <c r="G76" s="385" t="s">
        <v>590</v>
      </c>
      <c r="H76" s="386">
        <v>322</v>
      </c>
      <c r="I76" s="573" t="s">
        <v>667</v>
      </c>
      <c r="J76" s="449" t="s">
        <v>1878</v>
      </c>
      <c r="K76" s="405" t="s">
        <v>443</v>
      </c>
      <c r="L76" s="405" t="s">
        <v>443</v>
      </c>
      <c r="M76" s="405" t="s">
        <v>443</v>
      </c>
      <c r="N76" s="405" t="s">
        <v>443</v>
      </c>
      <c r="O76" s="405" t="s">
        <v>443</v>
      </c>
      <c r="P76" s="405" t="s">
        <v>35</v>
      </c>
      <c r="Q76" s="405" t="s">
        <v>443</v>
      </c>
      <c r="R76" s="405" t="s">
        <v>443</v>
      </c>
      <c r="S76" s="405" t="s">
        <v>4</v>
      </c>
      <c r="T76" s="405" t="s">
        <v>443</v>
      </c>
      <c r="U76" s="405" t="s">
        <v>443</v>
      </c>
      <c r="V76" s="405" t="s">
        <v>443</v>
      </c>
    </row>
    <row r="77" spans="1:22" ht="45" customHeight="1" x14ac:dyDescent="0.25">
      <c r="A77" s="382" t="s">
        <v>797</v>
      </c>
      <c r="B77" s="382" t="s">
        <v>662</v>
      </c>
      <c r="C77" s="636"/>
      <c r="D77" s="631">
        <v>60</v>
      </c>
      <c r="E77" s="408" t="s">
        <v>604</v>
      </c>
      <c r="F77" s="401">
        <v>45448</v>
      </c>
      <c r="G77" s="385" t="s">
        <v>590</v>
      </c>
      <c r="H77" s="386" t="s">
        <v>798</v>
      </c>
      <c r="I77" s="605" t="s">
        <v>648</v>
      </c>
      <c r="J77" s="449" t="s">
        <v>100</v>
      </c>
      <c r="K77" s="405" t="s">
        <v>35</v>
      </c>
      <c r="L77" s="405" t="s">
        <v>35</v>
      </c>
      <c r="M77" s="405" t="s">
        <v>35</v>
      </c>
      <c r="N77" s="405" t="s">
        <v>35</v>
      </c>
      <c r="O77" s="405" t="s">
        <v>35</v>
      </c>
      <c r="P77" s="405" t="s">
        <v>443</v>
      </c>
      <c r="Q77" s="405" t="s">
        <v>443</v>
      </c>
      <c r="R77" s="405" t="s">
        <v>443</v>
      </c>
      <c r="S77" s="405" t="s">
        <v>443</v>
      </c>
      <c r="T77" s="405" t="s">
        <v>443</v>
      </c>
      <c r="U77" s="405" t="s">
        <v>443</v>
      </c>
      <c r="V77" s="405" t="s">
        <v>443</v>
      </c>
    </row>
    <row r="78" spans="1:22" s="381" customFormat="1" ht="45" customHeight="1" x14ac:dyDescent="0.25">
      <c r="A78" s="599" t="s">
        <v>1900</v>
      </c>
      <c r="B78" s="408" t="s">
        <v>800</v>
      </c>
      <c r="C78" s="599"/>
      <c r="D78" s="632">
        <v>65</v>
      </c>
      <c r="E78" s="408" t="s">
        <v>604</v>
      </c>
      <c r="F78" s="441"/>
      <c r="G78" s="385" t="s">
        <v>590</v>
      </c>
      <c r="H78" s="441">
        <v>406</v>
      </c>
      <c r="I78" s="573" t="s">
        <v>634</v>
      </c>
      <c r="J78" s="449" t="s">
        <v>40</v>
      </c>
      <c r="K78" s="539" t="s">
        <v>1901</v>
      </c>
      <c r="L78" s="405" t="s">
        <v>443</v>
      </c>
      <c r="M78" s="405" t="s">
        <v>443</v>
      </c>
      <c r="N78" s="405" t="s">
        <v>443</v>
      </c>
      <c r="O78" s="405" t="s">
        <v>443</v>
      </c>
      <c r="P78" s="405" t="s">
        <v>443</v>
      </c>
      <c r="Q78" s="405" t="s">
        <v>443</v>
      </c>
      <c r="R78" s="405" t="s">
        <v>443</v>
      </c>
      <c r="S78" s="405" t="s">
        <v>443</v>
      </c>
      <c r="T78" s="405" t="s">
        <v>443</v>
      </c>
      <c r="U78" s="405" t="s">
        <v>35</v>
      </c>
      <c r="V78" s="405" t="s">
        <v>443</v>
      </c>
    </row>
    <row r="79" spans="1:22" s="381" customFormat="1" ht="45" customHeight="1" x14ac:dyDescent="0.25">
      <c r="A79" s="599" t="s">
        <v>801</v>
      </c>
      <c r="B79" s="408" t="s">
        <v>140</v>
      </c>
      <c r="C79" s="599"/>
      <c r="D79" s="631">
        <v>50</v>
      </c>
      <c r="E79" s="408" t="s">
        <v>604</v>
      </c>
      <c r="F79" s="441"/>
      <c r="G79" s="385" t="s">
        <v>590</v>
      </c>
      <c r="H79" s="441">
        <v>346</v>
      </c>
      <c r="I79" s="605" t="s">
        <v>648</v>
      </c>
      <c r="J79" s="449" t="s">
        <v>31</v>
      </c>
      <c r="K79" s="405" t="s">
        <v>443</v>
      </c>
      <c r="L79" s="405" t="s">
        <v>443</v>
      </c>
      <c r="M79" s="405" t="s">
        <v>443</v>
      </c>
      <c r="N79" s="405" t="s">
        <v>443</v>
      </c>
      <c r="O79" s="405" t="s">
        <v>443</v>
      </c>
      <c r="P79" s="405" t="s">
        <v>443</v>
      </c>
      <c r="Q79" s="405" t="s">
        <v>443</v>
      </c>
      <c r="R79" s="405" t="s">
        <v>443</v>
      </c>
      <c r="S79" s="405" t="s">
        <v>443</v>
      </c>
      <c r="T79" s="539" t="s">
        <v>1870</v>
      </c>
      <c r="U79" s="405" t="s">
        <v>443</v>
      </c>
      <c r="V79" s="405" t="s">
        <v>443</v>
      </c>
    </row>
    <row r="80" spans="1:22" s="381" customFormat="1" ht="45" customHeight="1" x14ac:dyDescent="0.25">
      <c r="A80" s="382" t="s">
        <v>802</v>
      </c>
      <c r="B80" s="382" t="s">
        <v>662</v>
      </c>
      <c r="C80" s="409" t="s">
        <v>1902</v>
      </c>
      <c r="D80" s="631">
        <v>55</v>
      </c>
      <c r="E80" s="408" t="s">
        <v>604</v>
      </c>
      <c r="F80" s="401">
        <v>45620</v>
      </c>
      <c r="G80" s="385" t="s">
        <v>590</v>
      </c>
      <c r="H80" s="386" t="s">
        <v>1903</v>
      </c>
      <c r="I80" s="573" t="s">
        <v>596</v>
      </c>
      <c r="J80" s="449" t="s">
        <v>42</v>
      </c>
      <c r="K80" s="582"/>
      <c r="L80" s="586"/>
      <c r="M80" s="586"/>
      <c r="N80" s="586"/>
      <c r="O80" s="586"/>
      <c r="P80" s="586"/>
      <c r="Q80" s="379" t="s">
        <v>35</v>
      </c>
      <c r="R80" s="379" t="s">
        <v>35</v>
      </c>
      <c r="S80" s="379" t="s">
        <v>35</v>
      </c>
      <c r="T80" s="379" t="s">
        <v>35</v>
      </c>
      <c r="U80" s="405" t="s">
        <v>443</v>
      </c>
      <c r="V80" s="405" t="s">
        <v>443</v>
      </c>
    </row>
    <row r="81" spans="1:22" ht="45" customHeight="1" x14ac:dyDescent="0.25">
      <c r="A81" s="599" t="s">
        <v>804</v>
      </c>
      <c r="B81" s="408" t="s">
        <v>805</v>
      </c>
      <c r="C81" s="599"/>
      <c r="D81" s="631">
        <v>50</v>
      </c>
      <c r="E81" s="408" t="s">
        <v>604</v>
      </c>
      <c r="F81" s="441"/>
      <c r="G81" s="385" t="s">
        <v>590</v>
      </c>
      <c r="H81" s="441">
        <v>164</v>
      </c>
      <c r="I81" s="605" t="s">
        <v>648</v>
      </c>
      <c r="J81" s="449" t="s">
        <v>53</v>
      </c>
      <c r="K81" s="405" t="s">
        <v>443</v>
      </c>
      <c r="L81" s="405" t="s">
        <v>443</v>
      </c>
      <c r="M81" s="405" t="s">
        <v>4</v>
      </c>
      <c r="N81" s="379" t="s">
        <v>443</v>
      </c>
      <c r="O81" s="379" t="s">
        <v>443</v>
      </c>
      <c r="P81" s="405" t="s">
        <v>443</v>
      </c>
      <c r="Q81" s="405" t="s">
        <v>443</v>
      </c>
      <c r="R81" s="405" t="s">
        <v>443</v>
      </c>
      <c r="S81" s="405" t="s">
        <v>443</v>
      </c>
      <c r="T81" s="405" t="s">
        <v>443</v>
      </c>
      <c r="U81" s="405" t="s">
        <v>443</v>
      </c>
      <c r="V81" s="405" t="s">
        <v>443</v>
      </c>
    </row>
    <row r="82" spans="1:22" ht="45" customHeight="1" x14ac:dyDescent="0.25">
      <c r="A82" s="382" t="s">
        <v>806</v>
      </c>
      <c r="B82" s="382" t="s">
        <v>807</v>
      </c>
      <c r="C82" s="668" t="s">
        <v>1904</v>
      </c>
      <c r="D82" s="631">
        <v>55</v>
      </c>
      <c r="E82" s="408" t="s">
        <v>604</v>
      </c>
      <c r="F82" s="401">
        <v>42005</v>
      </c>
      <c r="G82" s="385" t="s">
        <v>590</v>
      </c>
      <c r="H82" s="386" t="s">
        <v>808</v>
      </c>
      <c r="I82" s="605" t="s">
        <v>648</v>
      </c>
      <c r="J82" s="449" t="s">
        <v>50</v>
      </c>
      <c r="K82" s="405" t="s">
        <v>443</v>
      </c>
      <c r="L82" s="405" t="s">
        <v>443</v>
      </c>
      <c r="M82" s="405" t="s">
        <v>443</v>
      </c>
      <c r="N82" s="405" t="s">
        <v>443</v>
      </c>
      <c r="O82" s="405" t="s">
        <v>443</v>
      </c>
      <c r="P82" s="405" t="s">
        <v>443</v>
      </c>
      <c r="Q82" s="539" t="s">
        <v>1870</v>
      </c>
      <c r="R82" s="405" t="s">
        <v>443</v>
      </c>
      <c r="S82" s="405" t="s">
        <v>443</v>
      </c>
      <c r="T82" s="405" t="s">
        <v>443</v>
      </c>
      <c r="U82" s="405" t="s">
        <v>443</v>
      </c>
      <c r="V82" s="405" t="s">
        <v>443</v>
      </c>
    </row>
    <row r="83" spans="1:22" ht="45" customHeight="1" x14ac:dyDescent="0.25">
      <c r="A83" s="599" t="s">
        <v>809</v>
      </c>
      <c r="B83" s="408" t="s">
        <v>810</v>
      </c>
      <c r="C83" s="599"/>
      <c r="D83" s="631">
        <v>50</v>
      </c>
      <c r="E83" s="408" t="s">
        <v>604</v>
      </c>
      <c r="F83" s="441"/>
      <c r="G83" s="385" t="s">
        <v>590</v>
      </c>
      <c r="H83" s="441">
        <v>340</v>
      </c>
      <c r="I83" s="605" t="s">
        <v>634</v>
      </c>
      <c r="J83" s="449" t="s">
        <v>87</v>
      </c>
      <c r="K83" s="405" t="s">
        <v>443</v>
      </c>
      <c r="L83" s="405" t="s">
        <v>443</v>
      </c>
      <c r="M83" s="405" t="s">
        <v>443</v>
      </c>
      <c r="N83" s="405" t="s">
        <v>443</v>
      </c>
      <c r="O83" s="405" t="s">
        <v>443</v>
      </c>
      <c r="P83" s="405" t="s">
        <v>443</v>
      </c>
      <c r="Q83" s="405" t="s">
        <v>443</v>
      </c>
      <c r="R83" s="405" t="s">
        <v>443</v>
      </c>
      <c r="S83" s="405" t="s">
        <v>443</v>
      </c>
      <c r="T83" s="405" t="s">
        <v>443</v>
      </c>
      <c r="U83" s="405" t="s">
        <v>35</v>
      </c>
      <c r="V83" s="405" t="s">
        <v>443</v>
      </c>
    </row>
    <row r="84" spans="1:22" ht="45" customHeight="1" x14ac:dyDescent="0.25">
      <c r="A84" s="408" t="s">
        <v>811</v>
      </c>
      <c r="B84" s="382" t="s">
        <v>107</v>
      </c>
      <c r="C84" s="408"/>
      <c r="D84" s="631">
        <v>55</v>
      </c>
      <c r="E84" s="408" t="s">
        <v>604</v>
      </c>
      <c r="F84" s="384"/>
      <c r="G84" s="385" t="s">
        <v>590</v>
      </c>
      <c r="H84" s="386" t="s">
        <v>812</v>
      </c>
      <c r="I84" s="573" t="s">
        <v>645</v>
      </c>
      <c r="J84" s="449" t="s">
        <v>622</v>
      </c>
      <c r="K84" s="405" t="s">
        <v>443</v>
      </c>
      <c r="L84" s="405" t="s">
        <v>443</v>
      </c>
      <c r="M84" s="405" t="s">
        <v>443</v>
      </c>
      <c r="N84" s="405" t="s">
        <v>443</v>
      </c>
      <c r="O84" s="405" t="s">
        <v>443</v>
      </c>
      <c r="P84" s="405" t="s">
        <v>443</v>
      </c>
      <c r="Q84" s="405" t="s">
        <v>443</v>
      </c>
      <c r="R84" s="405" t="s">
        <v>443</v>
      </c>
      <c r="S84" s="405" t="s">
        <v>4</v>
      </c>
      <c r="T84" s="405" t="s">
        <v>443</v>
      </c>
      <c r="U84" s="405" t="s">
        <v>443</v>
      </c>
      <c r="V84" s="405" t="s">
        <v>443</v>
      </c>
    </row>
    <row r="85" spans="1:22" ht="45" customHeight="1" x14ac:dyDescent="0.25">
      <c r="A85" s="408" t="s">
        <v>813</v>
      </c>
      <c r="B85" s="382" t="s">
        <v>662</v>
      </c>
      <c r="C85" s="636"/>
      <c r="D85" s="631">
        <v>50</v>
      </c>
      <c r="E85" s="408" t="s">
        <v>594</v>
      </c>
      <c r="F85" s="401">
        <v>44949</v>
      </c>
      <c r="G85" s="385" t="s">
        <v>590</v>
      </c>
      <c r="H85" s="386">
        <v>368</v>
      </c>
      <c r="I85" s="573" t="s">
        <v>596</v>
      </c>
      <c r="J85" s="449" t="s">
        <v>53</v>
      </c>
      <c r="K85" s="405" t="s">
        <v>443</v>
      </c>
      <c r="L85" s="405" t="s">
        <v>443</v>
      </c>
      <c r="M85" s="539" t="s">
        <v>1905</v>
      </c>
      <c r="N85" s="405" t="s">
        <v>443</v>
      </c>
      <c r="O85" s="405" t="s">
        <v>443</v>
      </c>
      <c r="P85" s="405" t="s">
        <v>443</v>
      </c>
      <c r="Q85" s="405" t="s">
        <v>443</v>
      </c>
      <c r="R85" s="405" t="s">
        <v>443</v>
      </c>
      <c r="S85" s="405" t="s">
        <v>443</v>
      </c>
      <c r="T85" s="405" t="s">
        <v>443</v>
      </c>
      <c r="U85" s="405" t="s">
        <v>443</v>
      </c>
      <c r="V85" s="405" t="s">
        <v>443</v>
      </c>
    </row>
    <row r="86" spans="1:22" s="381" customFormat="1" ht="45" customHeight="1" x14ac:dyDescent="0.25">
      <c r="A86" s="382" t="s">
        <v>814</v>
      </c>
      <c r="B86" s="382" t="s">
        <v>662</v>
      </c>
      <c r="C86" s="636"/>
      <c r="D86" s="631">
        <v>50</v>
      </c>
      <c r="E86" s="408" t="s">
        <v>815</v>
      </c>
      <c r="F86" s="401">
        <v>44949</v>
      </c>
      <c r="G86" s="385" t="s">
        <v>590</v>
      </c>
      <c r="H86" s="386">
        <v>108</v>
      </c>
      <c r="I86" s="573" t="s">
        <v>737</v>
      </c>
      <c r="J86" s="449" t="s">
        <v>1889</v>
      </c>
      <c r="K86" s="405" t="s">
        <v>443</v>
      </c>
      <c r="L86" s="405" t="s">
        <v>443</v>
      </c>
      <c r="M86" s="405" t="s">
        <v>443</v>
      </c>
      <c r="N86" s="405" t="s">
        <v>443</v>
      </c>
      <c r="O86" s="405" t="s">
        <v>443</v>
      </c>
      <c r="P86" s="405" t="s">
        <v>443</v>
      </c>
      <c r="Q86" s="405" t="s">
        <v>4</v>
      </c>
      <c r="R86" s="405" t="s">
        <v>443</v>
      </c>
      <c r="S86" s="405" t="s">
        <v>443</v>
      </c>
      <c r="T86" s="405" t="s">
        <v>443</v>
      </c>
      <c r="U86" s="405" t="s">
        <v>443</v>
      </c>
      <c r="V86" s="405" t="s">
        <v>443</v>
      </c>
    </row>
    <row r="87" spans="1:22" s="381" customFormat="1" ht="45" customHeight="1" x14ac:dyDescent="0.25">
      <c r="A87" s="382" t="s">
        <v>816</v>
      </c>
      <c r="B87" s="382" t="s">
        <v>212</v>
      </c>
      <c r="C87" s="408"/>
      <c r="D87" s="631">
        <v>50</v>
      </c>
      <c r="E87" s="408" t="s">
        <v>604</v>
      </c>
      <c r="F87" s="401"/>
      <c r="G87" s="385" t="s">
        <v>590</v>
      </c>
      <c r="H87" s="386">
        <v>366</v>
      </c>
      <c r="I87" s="573" t="s">
        <v>656</v>
      </c>
      <c r="J87" s="449" t="s">
        <v>1881</v>
      </c>
      <c r="K87" s="405" t="s">
        <v>443</v>
      </c>
      <c r="L87" s="405" t="s">
        <v>443</v>
      </c>
      <c r="M87" s="405" t="s">
        <v>443</v>
      </c>
      <c r="N87" s="405" t="s">
        <v>443</v>
      </c>
      <c r="O87" s="405" t="s">
        <v>4</v>
      </c>
      <c r="P87" s="405" t="s">
        <v>443</v>
      </c>
      <c r="Q87" s="405" t="s">
        <v>443</v>
      </c>
      <c r="R87" s="405" t="s">
        <v>443</v>
      </c>
      <c r="S87" s="405" t="s">
        <v>443</v>
      </c>
      <c r="T87" s="405" t="s">
        <v>35</v>
      </c>
      <c r="U87" s="405" t="s">
        <v>443</v>
      </c>
      <c r="V87" s="405" t="s">
        <v>443</v>
      </c>
    </row>
    <row r="88" spans="1:22" ht="45" customHeight="1" x14ac:dyDescent="0.25">
      <c r="A88" s="382" t="s">
        <v>817</v>
      </c>
      <c r="B88" s="382" t="s">
        <v>818</v>
      </c>
      <c r="C88" s="409"/>
      <c r="D88" s="631">
        <v>65</v>
      </c>
      <c r="E88" s="408" t="s">
        <v>594</v>
      </c>
      <c r="F88" s="401">
        <v>45253</v>
      </c>
      <c r="G88" s="385" t="s">
        <v>590</v>
      </c>
      <c r="H88" s="386" t="s">
        <v>819</v>
      </c>
      <c r="I88" s="573" t="s">
        <v>596</v>
      </c>
      <c r="J88" s="449" t="s">
        <v>31</v>
      </c>
      <c r="K88" s="405" t="s">
        <v>443</v>
      </c>
      <c r="L88" s="405" t="s">
        <v>443</v>
      </c>
      <c r="M88" s="405" t="s">
        <v>443</v>
      </c>
      <c r="N88" s="405" t="s">
        <v>443</v>
      </c>
      <c r="O88" s="405" t="s">
        <v>443</v>
      </c>
      <c r="P88" s="405" t="s">
        <v>443</v>
      </c>
      <c r="Q88" s="405" t="s">
        <v>443</v>
      </c>
      <c r="R88" s="405" t="s">
        <v>443</v>
      </c>
      <c r="S88" s="405" t="s">
        <v>443</v>
      </c>
      <c r="T88" s="539" t="s">
        <v>1870</v>
      </c>
      <c r="U88" s="405" t="s">
        <v>443</v>
      </c>
      <c r="V88" s="405" t="s">
        <v>443</v>
      </c>
    </row>
    <row r="89" spans="1:22" ht="45" customHeight="1" x14ac:dyDescent="0.25">
      <c r="A89" s="599" t="s">
        <v>820</v>
      </c>
      <c r="B89" s="408" t="s">
        <v>662</v>
      </c>
      <c r="C89" s="599"/>
      <c r="D89" s="631">
        <v>50</v>
      </c>
      <c r="E89" s="408" t="s">
        <v>604</v>
      </c>
      <c r="F89" s="441"/>
      <c r="G89" s="385" t="s">
        <v>590</v>
      </c>
      <c r="H89" s="441">
        <v>404</v>
      </c>
      <c r="I89" s="605" t="s">
        <v>634</v>
      </c>
      <c r="J89" s="449" t="s">
        <v>50</v>
      </c>
      <c r="K89" s="405" t="s">
        <v>443</v>
      </c>
      <c r="L89" s="405" t="s">
        <v>443</v>
      </c>
      <c r="M89" s="405" t="s">
        <v>443</v>
      </c>
      <c r="N89" s="405" t="s">
        <v>35</v>
      </c>
      <c r="O89" s="405" t="s">
        <v>443</v>
      </c>
      <c r="P89" s="405" t="s">
        <v>443</v>
      </c>
      <c r="Q89" s="405" t="s">
        <v>4</v>
      </c>
      <c r="R89" s="405" t="s">
        <v>443</v>
      </c>
      <c r="S89" s="405" t="s">
        <v>443</v>
      </c>
      <c r="T89" s="405" t="s">
        <v>443</v>
      </c>
      <c r="U89" s="405" t="s">
        <v>35</v>
      </c>
      <c r="V89" s="405" t="s">
        <v>443</v>
      </c>
    </row>
    <row r="90" spans="1:22" ht="45" customHeight="1" x14ac:dyDescent="0.25">
      <c r="A90" s="382" t="s">
        <v>821</v>
      </c>
      <c r="B90" s="382" t="s">
        <v>662</v>
      </c>
      <c r="C90" s="636"/>
      <c r="D90" s="631">
        <v>50</v>
      </c>
      <c r="E90" s="408" t="s">
        <v>604</v>
      </c>
      <c r="F90" s="401">
        <v>44949</v>
      </c>
      <c r="G90" s="385" t="s">
        <v>590</v>
      </c>
      <c r="H90" s="386">
        <v>386</v>
      </c>
      <c r="I90" s="573" t="s">
        <v>663</v>
      </c>
      <c r="J90" s="449" t="s">
        <v>1892</v>
      </c>
      <c r="K90" s="405" t="s">
        <v>443</v>
      </c>
      <c r="L90" s="405" t="s">
        <v>443</v>
      </c>
      <c r="M90" s="405" t="s">
        <v>443</v>
      </c>
      <c r="N90" s="405" t="s">
        <v>4</v>
      </c>
      <c r="O90" s="405" t="s">
        <v>443</v>
      </c>
      <c r="P90" s="405" t="s">
        <v>443</v>
      </c>
      <c r="Q90" s="405" t="s">
        <v>443</v>
      </c>
      <c r="R90" s="405" t="s">
        <v>443</v>
      </c>
      <c r="S90" s="405" t="s">
        <v>443</v>
      </c>
      <c r="T90" s="405" t="s">
        <v>443</v>
      </c>
      <c r="U90" s="405" t="s">
        <v>443</v>
      </c>
      <c r="V90" s="405" t="s">
        <v>443</v>
      </c>
    </row>
    <row r="91" spans="1:22" s="381" customFormat="1" ht="45" customHeight="1" x14ac:dyDescent="0.25">
      <c r="A91" s="382" t="s">
        <v>822</v>
      </c>
      <c r="B91" s="382" t="s">
        <v>662</v>
      </c>
      <c r="C91" s="636"/>
      <c r="D91" s="631">
        <v>50</v>
      </c>
      <c r="E91" s="408" t="s">
        <v>604</v>
      </c>
      <c r="F91" s="401">
        <v>44949</v>
      </c>
      <c r="G91" s="411" t="s">
        <v>590</v>
      </c>
      <c r="H91" s="386">
        <v>409</v>
      </c>
      <c r="I91" s="573" t="s">
        <v>737</v>
      </c>
      <c r="J91" s="608" t="s">
        <v>45</v>
      </c>
      <c r="K91" s="405" t="s">
        <v>443</v>
      </c>
      <c r="L91" s="405" t="s">
        <v>4</v>
      </c>
      <c r="M91" s="405" t="s">
        <v>443</v>
      </c>
      <c r="N91" s="405" t="s">
        <v>443</v>
      </c>
      <c r="O91" s="405" t="s">
        <v>443</v>
      </c>
      <c r="P91" s="405" t="s">
        <v>443</v>
      </c>
      <c r="Q91" s="405" t="s">
        <v>443</v>
      </c>
      <c r="R91" s="405" t="s">
        <v>443</v>
      </c>
      <c r="S91" s="405" t="s">
        <v>443</v>
      </c>
      <c r="T91" s="405" t="s">
        <v>443</v>
      </c>
      <c r="U91" s="405" t="s">
        <v>443</v>
      </c>
      <c r="V91" s="405" t="s">
        <v>443</v>
      </c>
    </row>
    <row r="92" spans="1:22" s="381" customFormat="1" ht="45" customHeight="1" x14ac:dyDescent="0.25">
      <c r="A92" s="382" t="s">
        <v>823</v>
      </c>
      <c r="B92" s="382" t="s">
        <v>705</v>
      </c>
      <c r="C92" s="602"/>
      <c r="D92" s="631">
        <v>60</v>
      </c>
      <c r="E92" s="408" t="s">
        <v>594</v>
      </c>
      <c r="F92" s="401">
        <v>45078</v>
      </c>
      <c r="G92" s="385" t="s">
        <v>590</v>
      </c>
      <c r="H92" s="386" t="s">
        <v>824</v>
      </c>
      <c r="I92" s="573" t="s">
        <v>596</v>
      </c>
      <c r="J92" s="608" t="s">
        <v>53</v>
      </c>
      <c r="K92" s="405" t="s">
        <v>443</v>
      </c>
      <c r="L92" s="405" t="s">
        <v>443</v>
      </c>
      <c r="M92" s="405" t="s">
        <v>4</v>
      </c>
      <c r="N92" s="405" t="s">
        <v>443</v>
      </c>
      <c r="O92" s="405" t="s">
        <v>443</v>
      </c>
      <c r="P92" s="405" t="s">
        <v>443</v>
      </c>
      <c r="Q92" s="405" t="s">
        <v>443</v>
      </c>
      <c r="R92" s="405" t="s">
        <v>443</v>
      </c>
      <c r="S92" s="405" t="s">
        <v>443</v>
      </c>
      <c r="T92" s="405" t="s">
        <v>443</v>
      </c>
      <c r="U92" s="405" t="s">
        <v>443</v>
      </c>
      <c r="V92" s="405" t="s">
        <v>443</v>
      </c>
    </row>
    <row r="93" spans="1:22" s="381" customFormat="1" ht="45" customHeight="1" x14ac:dyDescent="0.25">
      <c r="A93" s="408" t="s">
        <v>825</v>
      </c>
      <c r="B93" s="382" t="s">
        <v>826</v>
      </c>
      <c r="C93" s="408"/>
      <c r="D93" s="631">
        <v>55</v>
      </c>
      <c r="E93" s="408" t="s">
        <v>604</v>
      </c>
      <c r="F93" s="401">
        <v>44287</v>
      </c>
      <c r="G93" s="385" t="s">
        <v>590</v>
      </c>
      <c r="H93" s="386" t="s">
        <v>827</v>
      </c>
      <c r="I93" s="573" t="s">
        <v>601</v>
      </c>
      <c r="J93" s="449" t="s">
        <v>53</v>
      </c>
      <c r="K93" s="405" t="s">
        <v>443</v>
      </c>
      <c r="L93" s="405" t="s">
        <v>443</v>
      </c>
      <c r="M93" s="405" t="s">
        <v>4</v>
      </c>
      <c r="N93" s="405" t="s">
        <v>443</v>
      </c>
      <c r="O93" s="405" t="s">
        <v>443</v>
      </c>
      <c r="P93" s="405" t="s">
        <v>443</v>
      </c>
      <c r="Q93" s="405" t="s">
        <v>443</v>
      </c>
      <c r="R93" s="405" t="s">
        <v>443</v>
      </c>
      <c r="S93" s="405" t="s">
        <v>443</v>
      </c>
      <c r="T93" s="405" t="s">
        <v>35</v>
      </c>
      <c r="U93" s="405" t="s">
        <v>443</v>
      </c>
      <c r="V93" s="405" t="s">
        <v>443</v>
      </c>
    </row>
    <row r="94" spans="1:22" s="381" customFormat="1" ht="45" customHeight="1" x14ac:dyDescent="0.25">
      <c r="A94" s="408" t="s">
        <v>828</v>
      </c>
      <c r="B94" s="382" t="s">
        <v>99</v>
      </c>
      <c r="C94" s="408"/>
      <c r="D94" s="631">
        <v>55</v>
      </c>
      <c r="E94" s="408" t="s">
        <v>697</v>
      </c>
      <c r="F94" s="401">
        <v>44348</v>
      </c>
      <c r="G94" s="385" t="s">
        <v>590</v>
      </c>
      <c r="H94" s="386" t="s">
        <v>829</v>
      </c>
      <c r="I94" s="573" t="s">
        <v>698</v>
      </c>
      <c r="J94" s="449" t="s">
        <v>100</v>
      </c>
      <c r="K94" s="405" t="s">
        <v>443</v>
      </c>
      <c r="L94" s="405" t="s">
        <v>443</v>
      </c>
      <c r="M94" s="405" t="s">
        <v>443</v>
      </c>
      <c r="N94" s="405" t="s">
        <v>443</v>
      </c>
      <c r="O94" s="405" t="s">
        <v>443</v>
      </c>
      <c r="P94" s="405" t="s">
        <v>443</v>
      </c>
      <c r="Q94" s="405" t="s">
        <v>443</v>
      </c>
      <c r="R94" s="405" t="s">
        <v>443</v>
      </c>
      <c r="S94" s="405" t="s">
        <v>35</v>
      </c>
      <c r="T94" s="405" t="s">
        <v>4</v>
      </c>
      <c r="U94" s="405" t="s">
        <v>443</v>
      </c>
      <c r="V94" s="405" t="s">
        <v>443</v>
      </c>
    </row>
    <row r="95" spans="1:22" s="381" customFormat="1" ht="45" customHeight="1" x14ac:dyDescent="0.25">
      <c r="A95" s="382" t="s">
        <v>830</v>
      </c>
      <c r="B95" s="382" t="s">
        <v>831</v>
      </c>
      <c r="C95" s="408"/>
      <c r="D95" s="631">
        <v>55</v>
      </c>
      <c r="E95" s="408" t="s">
        <v>604</v>
      </c>
      <c r="F95" s="401"/>
      <c r="G95" s="385" t="s">
        <v>590</v>
      </c>
      <c r="H95" s="386" t="s">
        <v>832</v>
      </c>
      <c r="I95" s="573" t="s">
        <v>621</v>
      </c>
      <c r="J95" s="449" t="s">
        <v>31</v>
      </c>
      <c r="K95" s="405" t="s">
        <v>443</v>
      </c>
      <c r="L95" s="405" t="s">
        <v>443</v>
      </c>
      <c r="M95" s="405" t="s">
        <v>443</v>
      </c>
      <c r="N95" s="405" t="s">
        <v>443</v>
      </c>
      <c r="O95" s="405" t="s">
        <v>443</v>
      </c>
      <c r="P95" s="405" t="s">
        <v>443</v>
      </c>
      <c r="Q95" s="405" t="s">
        <v>443</v>
      </c>
      <c r="R95" s="405" t="s">
        <v>443</v>
      </c>
      <c r="S95" s="405" t="s">
        <v>443</v>
      </c>
      <c r="T95" s="405" t="s">
        <v>443</v>
      </c>
      <c r="U95" s="405" t="s">
        <v>443</v>
      </c>
      <c r="V95" s="405" t="s">
        <v>4</v>
      </c>
    </row>
    <row r="96" spans="1:22" s="381" customFormat="1" ht="45" customHeight="1" x14ac:dyDescent="0.25">
      <c r="A96" s="382" t="s">
        <v>838</v>
      </c>
      <c r="B96" s="382" t="s">
        <v>662</v>
      </c>
      <c r="C96" s="636"/>
      <c r="D96" s="631">
        <v>50</v>
      </c>
      <c r="E96" s="408" t="s">
        <v>604</v>
      </c>
      <c r="F96" s="401">
        <v>44949</v>
      </c>
      <c r="G96" s="385" t="s">
        <v>590</v>
      </c>
      <c r="H96" s="386">
        <v>133</v>
      </c>
      <c r="I96" s="573" t="s">
        <v>645</v>
      </c>
      <c r="J96" s="449" t="s">
        <v>53</v>
      </c>
      <c r="K96" s="405" t="s">
        <v>443</v>
      </c>
      <c r="L96" s="405" t="s">
        <v>443</v>
      </c>
      <c r="M96" s="405" t="s">
        <v>443</v>
      </c>
      <c r="N96" s="405" t="s">
        <v>4</v>
      </c>
      <c r="O96" s="405" t="s">
        <v>443</v>
      </c>
      <c r="P96" s="405" t="s">
        <v>443</v>
      </c>
      <c r="Q96" s="405" t="s">
        <v>443</v>
      </c>
      <c r="R96" s="405" t="s">
        <v>443</v>
      </c>
      <c r="S96" s="405" t="s">
        <v>443</v>
      </c>
      <c r="T96" s="405" t="s">
        <v>443</v>
      </c>
      <c r="U96" s="405" t="s">
        <v>443</v>
      </c>
      <c r="V96" s="405" t="s">
        <v>443</v>
      </c>
    </row>
    <row r="97" spans="1:22" s="381" customFormat="1" ht="45" customHeight="1" x14ac:dyDescent="0.25">
      <c r="A97" s="382" t="s">
        <v>839</v>
      </c>
      <c r="B97" s="382" t="s">
        <v>840</v>
      </c>
      <c r="C97" s="409" t="s">
        <v>841</v>
      </c>
      <c r="D97" s="631">
        <v>65</v>
      </c>
      <c r="E97" s="408" t="s">
        <v>697</v>
      </c>
      <c r="F97" s="401">
        <v>44185</v>
      </c>
      <c r="G97" s="385" t="s">
        <v>590</v>
      </c>
      <c r="H97" s="386" t="s">
        <v>842</v>
      </c>
      <c r="I97" s="573" t="s">
        <v>698</v>
      </c>
      <c r="J97" s="449" t="s">
        <v>20</v>
      </c>
      <c r="K97" s="405" t="s">
        <v>443</v>
      </c>
      <c r="L97" s="405" t="s">
        <v>443</v>
      </c>
      <c r="M97" s="405" t="s">
        <v>443</v>
      </c>
      <c r="N97" s="405" t="s">
        <v>1882</v>
      </c>
      <c r="O97" s="405" t="s">
        <v>443</v>
      </c>
      <c r="P97" s="405" t="s">
        <v>443</v>
      </c>
      <c r="Q97" s="405" t="s">
        <v>443</v>
      </c>
      <c r="R97" s="405" t="s">
        <v>443</v>
      </c>
      <c r="S97" s="405" t="s">
        <v>35</v>
      </c>
      <c r="T97" s="405" t="s">
        <v>443</v>
      </c>
      <c r="U97" s="405" t="s">
        <v>443</v>
      </c>
      <c r="V97" s="405" t="s">
        <v>443</v>
      </c>
    </row>
    <row r="98" spans="1:22" s="381" customFormat="1" ht="45" customHeight="1" x14ac:dyDescent="0.25">
      <c r="A98" s="382" t="s">
        <v>845</v>
      </c>
      <c r="B98" s="382" t="s">
        <v>662</v>
      </c>
      <c r="C98" s="636"/>
      <c r="D98" s="631">
        <v>50</v>
      </c>
      <c r="E98" s="408" t="s">
        <v>604</v>
      </c>
      <c r="F98" s="401">
        <v>44949</v>
      </c>
      <c r="G98" s="385" t="s">
        <v>590</v>
      </c>
      <c r="H98" s="386">
        <v>180</v>
      </c>
      <c r="I98" s="573" t="s">
        <v>663</v>
      </c>
      <c r="J98" s="449" t="s">
        <v>42</v>
      </c>
      <c r="K98" s="405" t="s">
        <v>443</v>
      </c>
      <c r="L98" s="405" t="s">
        <v>443</v>
      </c>
      <c r="M98" s="405" t="s">
        <v>443</v>
      </c>
      <c r="N98" s="405" t="s">
        <v>443</v>
      </c>
      <c r="O98" s="405" t="s">
        <v>443</v>
      </c>
      <c r="P98" s="405" t="s">
        <v>443</v>
      </c>
      <c r="Q98" s="405" t="s">
        <v>35</v>
      </c>
      <c r="R98" s="405" t="s">
        <v>443</v>
      </c>
      <c r="S98" s="405" t="s">
        <v>443</v>
      </c>
      <c r="T98" s="405" t="s">
        <v>443</v>
      </c>
      <c r="U98" s="405" t="s">
        <v>443</v>
      </c>
      <c r="V98" s="405" t="s">
        <v>443</v>
      </c>
    </row>
    <row r="99" spans="1:22" s="381" customFormat="1" ht="45" customHeight="1" x14ac:dyDescent="0.25">
      <c r="A99" s="382" t="s">
        <v>850</v>
      </c>
      <c r="B99" s="382" t="s">
        <v>662</v>
      </c>
      <c r="C99" s="636"/>
      <c r="D99" s="631">
        <v>50</v>
      </c>
      <c r="E99" s="408" t="s">
        <v>604</v>
      </c>
      <c r="F99" s="401">
        <v>44949</v>
      </c>
      <c r="G99" s="385" t="s">
        <v>590</v>
      </c>
      <c r="H99" s="386">
        <v>136</v>
      </c>
      <c r="I99" s="573" t="s">
        <v>667</v>
      </c>
      <c r="J99" s="449" t="s">
        <v>87</v>
      </c>
      <c r="K99" s="405" t="s">
        <v>443</v>
      </c>
      <c r="L99" s="405" t="s">
        <v>443</v>
      </c>
      <c r="M99" s="405" t="s">
        <v>443</v>
      </c>
      <c r="N99" s="405" t="s">
        <v>443</v>
      </c>
      <c r="O99" s="405" t="s">
        <v>443</v>
      </c>
      <c r="P99" s="405" t="s">
        <v>443</v>
      </c>
      <c r="Q99" s="405" t="s">
        <v>443</v>
      </c>
      <c r="R99" s="405" t="s">
        <v>443</v>
      </c>
      <c r="S99" s="405" t="s">
        <v>443</v>
      </c>
      <c r="T99" s="405" t="s">
        <v>443</v>
      </c>
      <c r="U99" s="405" t="s">
        <v>4</v>
      </c>
      <c r="V99" s="405" t="s">
        <v>443</v>
      </c>
    </row>
    <row r="100" spans="1:22" ht="45" customHeight="1" x14ac:dyDescent="0.25">
      <c r="A100" s="371" t="s">
        <v>851</v>
      </c>
      <c r="B100" s="382" t="s">
        <v>99</v>
      </c>
      <c r="C100" s="636"/>
      <c r="D100" s="631">
        <v>50</v>
      </c>
      <c r="E100" s="408" t="s">
        <v>604</v>
      </c>
      <c r="F100" s="401">
        <v>44949</v>
      </c>
      <c r="G100" s="375" t="s">
        <v>590</v>
      </c>
      <c r="H100" s="376" t="s">
        <v>852</v>
      </c>
      <c r="I100" s="609" t="s">
        <v>606</v>
      </c>
      <c r="J100" s="449" t="s">
        <v>72</v>
      </c>
      <c r="K100" s="405" t="s">
        <v>443</v>
      </c>
      <c r="L100" s="380" t="s">
        <v>35</v>
      </c>
      <c r="M100" s="405" t="s">
        <v>443</v>
      </c>
      <c r="N100" s="405" t="s">
        <v>443</v>
      </c>
      <c r="O100" s="405" t="s">
        <v>443</v>
      </c>
      <c r="P100" s="405" t="s">
        <v>443</v>
      </c>
      <c r="Q100" s="405" t="s">
        <v>443</v>
      </c>
      <c r="R100" s="405" t="s">
        <v>443</v>
      </c>
      <c r="S100" s="405" t="s">
        <v>443</v>
      </c>
      <c r="T100" s="405" t="s">
        <v>443</v>
      </c>
      <c r="U100" s="405" t="s">
        <v>443</v>
      </c>
      <c r="V100" s="405" t="s">
        <v>4</v>
      </c>
    </row>
    <row r="101" spans="1:22" ht="45" customHeight="1" x14ac:dyDescent="0.25">
      <c r="A101" s="382" t="s">
        <v>853</v>
      </c>
      <c r="B101" s="382" t="s">
        <v>662</v>
      </c>
      <c r="C101" s="602"/>
      <c r="D101" s="631">
        <v>55</v>
      </c>
      <c r="E101" s="408" t="s">
        <v>604</v>
      </c>
      <c r="F101" s="401">
        <v>45619</v>
      </c>
      <c r="G101" s="385" t="s">
        <v>590</v>
      </c>
      <c r="H101" s="386" t="s">
        <v>854</v>
      </c>
      <c r="I101" s="573" t="s">
        <v>667</v>
      </c>
      <c r="J101" s="606" t="s">
        <v>69</v>
      </c>
      <c r="K101" s="582"/>
      <c r="L101" s="586"/>
      <c r="M101" s="586"/>
      <c r="N101" s="586"/>
      <c r="O101" s="586"/>
      <c r="P101" s="586"/>
      <c r="Q101" s="405" t="s">
        <v>35</v>
      </c>
      <c r="R101" s="405" t="s">
        <v>35</v>
      </c>
      <c r="S101" s="405" t="s">
        <v>35</v>
      </c>
      <c r="T101" s="405" t="s">
        <v>35</v>
      </c>
      <c r="U101" s="405" t="s">
        <v>35</v>
      </c>
      <c r="V101" s="405" t="s">
        <v>443</v>
      </c>
    </row>
    <row r="102" spans="1:22" s="381" customFormat="1" ht="45" customHeight="1" x14ac:dyDescent="0.25">
      <c r="A102" s="382" t="s">
        <v>858</v>
      </c>
      <c r="B102" s="382" t="s">
        <v>859</v>
      </c>
      <c r="C102" s="408"/>
      <c r="D102" s="631">
        <v>55</v>
      </c>
      <c r="E102" s="408" t="s">
        <v>594</v>
      </c>
      <c r="F102" s="401">
        <v>44337</v>
      </c>
      <c r="G102" s="385" t="s">
        <v>590</v>
      </c>
      <c r="H102" s="386" t="s">
        <v>827</v>
      </c>
      <c r="I102" s="573" t="s">
        <v>596</v>
      </c>
      <c r="J102" s="449" t="s">
        <v>25</v>
      </c>
      <c r="K102" s="405" t="s">
        <v>443</v>
      </c>
      <c r="L102" s="405" t="s">
        <v>443</v>
      </c>
      <c r="M102" s="405" t="s">
        <v>443</v>
      </c>
      <c r="N102" s="405" t="s">
        <v>443</v>
      </c>
      <c r="O102" s="405" t="s">
        <v>4</v>
      </c>
      <c r="P102" s="405" t="s">
        <v>443</v>
      </c>
      <c r="Q102" s="405" t="s">
        <v>443</v>
      </c>
      <c r="R102" s="405" t="s">
        <v>443</v>
      </c>
      <c r="S102" s="405" t="s">
        <v>443</v>
      </c>
      <c r="T102" s="405" t="s">
        <v>443</v>
      </c>
      <c r="U102" s="405" t="s">
        <v>443</v>
      </c>
      <c r="V102" s="405" t="s">
        <v>443</v>
      </c>
    </row>
    <row r="103" spans="1:22" s="381" customFormat="1" ht="45" customHeight="1" x14ac:dyDescent="0.25">
      <c r="A103" s="382" t="s">
        <v>296</v>
      </c>
      <c r="B103" s="382" t="s">
        <v>800</v>
      </c>
      <c r="C103" s="636"/>
      <c r="D103" s="631">
        <v>50</v>
      </c>
      <c r="E103" s="408" t="s">
        <v>604</v>
      </c>
      <c r="F103" s="401">
        <v>44949</v>
      </c>
      <c r="G103" s="385" t="s">
        <v>590</v>
      </c>
      <c r="H103" s="386">
        <v>405</v>
      </c>
      <c r="I103" s="573" t="s">
        <v>663</v>
      </c>
      <c r="J103" s="449" t="s">
        <v>53</v>
      </c>
      <c r="K103" s="405" t="s">
        <v>443</v>
      </c>
      <c r="L103" s="405" t="s">
        <v>443</v>
      </c>
      <c r="M103" s="405" t="s">
        <v>4</v>
      </c>
      <c r="N103" s="405" t="s">
        <v>443</v>
      </c>
      <c r="O103" s="405" t="s">
        <v>443</v>
      </c>
      <c r="P103" s="405" t="s">
        <v>443</v>
      </c>
      <c r="Q103" s="405" t="s">
        <v>443</v>
      </c>
      <c r="R103" s="405" t="s">
        <v>443</v>
      </c>
      <c r="S103" s="405" t="s">
        <v>443</v>
      </c>
      <c r="T103" s="405" t="s">
        <v>443</v>
      </c>
      <c r="U103" s="405" t="s">
        <v>443</v>
      </c>
      <c r="V103" s="405" t="s">
        <v>443</v>
      </c>
    </row>
    <row r="104" spans="1:22" ht="45" customHeight="1" x14ac:dyDescent="0.25">
      <c r="A104" s="382" t="s">
        <v>861</v>
      </c>
      <c r="B104" s="382" t="s">
        <v>598</v>
      </c>
      <c r="C104" s="636"/>
      <c r="D104" s="631">
        <v>50</v>
      </c>
      <c r="E104" s="408" t="s">
        <v>697</v>
      </c>
      <c r="F104" s="401">
        <v>44949</v>
      </c>
      <c r="G104" s="385" t="s">
        <v>590</v>
      </c>
      <c r="H104" s="386">
        <v>440</v>
      </c>
      <c r="I104" s="573" t="s">
        <v>698</v>
      </c>
      <c r="J104" s="449" t="s">
        <v>87</v>
      </c>
      <c r="K104" s="405" t="s">
        <v>443</v>
      </c>
      <c r="L104" s="405" t="s">
        <v>443</v>
      </c>
      <c r="M104" s="405" t="s">
        <v>443</v>
      </c>
      <c r="N104" s="405" t="s">
        <v>443</v>
      </c>
      <c r="O104" s="405" t="s">
        <v>443</v>
      </c>
      <c r="P104" s="405" t="s">
        <v>443</v>
      </c>
      <c r="Q104" s="405" t="s">
        <v>443</v>
      </c>
      <c r="R104" s="405" t="s">
        <v>443</v>
      </c>
      <c r="S104" s="405" t="s">
        <v>35</v>
      </c>
      <c r="T104" s="405" t="s">
        <v>443</v>
      </c>
      <c r="U104" s="405" t="s">
        <v>443</v>
      </c>
      <c r="V104" s="405" t="s">
        <v>443</v>
      </c>
    </row>
    <row r="105" spans="1:22" ht="45" customHeight="1" x14ac:dyDescent="0.25">
      <c r="A105" s="382" t="s">
        <v>862</v>
      </c>
      <c r="B105" s="382" t="s">
        <v>662</v>
      </c>
      <c r="C105" s="636"/>
      <c r="D105" s="631">
        <v>50</v>
      </c>
      <c r="E105" s="408" t="s">
        <v>604</v>
      </c>
      <c r="F105" s="401">
        <v>44949</v>
      </c>
      <c r="G105" s="385" t="s">
        <v>590</v>
      </c>
      <c r="H105" s="386">
        <v>178</v>
      </c>
      <c r="I105" s="573" t="s">
        <v>737</v>
      </c>
      <c r="J105" s="449" t="s">
        <v>20</v>
      </c>
      <c r="K105" s="405" t="s">
        <v>443</v>
      </c>
      <c r="L105" s="405" t="s">
        <v>443</v>
      </c>
      <c r="M105" s="405" t="s">
        <v>443</v>
      </c>
      <c r="N105" s="405" t="s">
        <v>4</v>
      </c>
      <c r="O105" s="405" t="s">
        <v>35</v>
      </c>
      <c r="P105" s="405" t="s">
        <v>443</v>
      </c>
      <c r="Q105" s="405" t="s">
        <v>443</v>
      </c>
      <c r="R105" s="405" t="s">
        <v>443</v>
      </c>
      <c r="S105" s="405" t="s">
        <v>443</v>
      </c>
      <c r="T105" s="405" t="s">
        <v>443</v>
      </c>
      <c r="U105" s="405" t="s">
        <v>443</v>
      </c>
      <c r="V105" s="405" t="s">
        <v>443</v>
      </c>
    </row>
    <row r="106" spans="1:22" ht="45" customHeight="1" x14ac:dyDescent="0.25">
      <c r="A106" s="382" t="s">
        <v>863</v>
      </c>
      <c r="B106" s="382" t="s">
        <v>119</v>
      </c>
      <c r="C106" s="408"/>
      <c r="D106" s="631">
        <v>55</v>
      </c>
      <c r="E106" s="408" t="s">
        <v>604</v>
      </c>
      <c r="F106" s="401">
        <v>44185</v>
      </c>
      <c r="G106" s="385" t="s">
        <v>590</v>
      </c>
      <c r="H106" s="386" t="s">
        <v>865</v>
      </c>
      <c r="I106" s="573" t="s">
        <v>663</v>
      </c>
      <c r="J106" s="449" t="s">
        <v>45</v>
      </c>
      <c r="K106" s="405" t="s">
        <v>443</v>
      </c>
      <c r="L106" s="405" t="s">
        <v>4</v>
      </c>
      <c r="M106" s="405" t="s">
        <v>443</v>
      </c>
      <c r="N106" s="405" t="s">
        <v>443</v>
      </c>
      <c r="O106" s="405" t="s">
        <v>443</v>
      </c>
      <c r="P106" s="405" t="s">
        <v>443</v>
      </c>
      <c r="Q106" s="405" t="s">
        <v>443</v>
      </c>
      <c r="R106" s="405" t="s">
        <v>443</v>
      </c>
      <c r="S106" s="405" t="s">
        <v>443</v>
      </c>
      <c r="T106" s="405" t="s">
        <v>443</v>
      </c>
      <c r="U106" s="405" t="s">
        <v>443</v>
      </c>
      <c r="V106" s="405" t="s">
        <v>443</v>
      </c>
    </row>
    <row r="107" spans="1:22" ht="45" customHeight="1" x14ac:dyDescent="0.25">
      <c r="A107" s="382" t="s">
        <v>866</v>
      </c>
      <c r="B107" s="382" t="s">
        <v>758</v>
      </c>
      <c r="C107" s="408"/>
      <c r="D107" s="631">
        <v>55</v>
      </c>
      <c r="E107" s="408" t="s">
        <v>604</v>
      </c>
      <c r="F107" s="401">
        <v>43497</v>
      </c>
      <c r="G107" s="532" t="s">
        <v>66</v>
      </c>
      <c r="H107" s="386" t="s">
        <v>867</v>
      </c>
      <c r="I107" s="573" t="s">
        <v>690</v>
      </c>
      <c r="J107" s="449" t="s">
        <v>100</v>
      </c>
      <c r="K107" s="405" t="s">
        <v>443</v>
      </c>
      <c r="L107" s="405" t="s">
        <v>443</v>
      </c>
      <c r="M107" s="405" t="s">
        <v>443</v>
      </c>
      <c r="N107" s="405" t="s">
        <v>443</v>
      </c>
      <c r="O107" s="405" t="s">
        <v>443</v>
      </c>
      <c r="P107" s="405" t="s">
        <v>443</v>
      </c>
      <c r="Q107" s="405" t="s">
        <v>443</v>
      </c>
      <c r="R107" s="405" t="s">
        <v>443</v>
      </c>
      <c r="S107" s="405" t="s">
        <v>443</v>
      </c>
      <c r="T107" s="405" t="s">
        <v>443</v>
      </c>
      <c r="U107" s="405" t="s">
        <v>35</v>
      </c>
      <c r="V107" s="405" t="s">
        <v>35</v>
      </c>
    </row>
    <row r="108" spans="1:22" ht="45" customHeight="1" x14ac:dyDescent="0.25">
      <c r="A108" s="382" t="s">
        <v>868</v>
      </c>
      <c r="B108" s="382" t="s">
        <v>662</v>
      </c>
      <c r="C108" s="636"/>
      <c r="D108" s="631">
        <v>50</v>
      </c>
      <c r="E108" s="408" t="s">
        <v>604</v>
      </c>
      <c r="F108" s="401">
        <v>44949</v>
      </c>
      <c r="G108" s="385" t="s">
        <v>590</v>
      </c>
      <c r="H108" s="386">
        <v>136</v>
      </c>
      <c r="I108" s="573" t="s">
        <v>667</v>
      </c>
      <c r="J108" s="449" t="s">
        <v>87</v>
      </c>
      <c r="K108" s="405" t="s">
        <v>443</v>
      </c>
      <c r="L108" s="405" t="s">
        <v>443</v>
      </c>
      <c r="M108" s="405" t="s">
        <v>443</v>
      </c>
      <c r="N108" s="405" t="s">
        <v>443</v>
      </c>
      <c r="O108" s="405" t="s">
        <v>443</v>
      </c>
      <c r="P108" s="405" t="s">
        <v>443</v>
      </c>
      <c r="Q108" s="405" t="s">
        <v>443</v>
      </c>
      <c r="R108" s="405" t="s">
        <v>443</v>
      </c>
      <c r="S108" s="405" t="s">
        <v>443</v>
      </c>
      <c r="T108" s="405" t="s">
        <v>443</v>
      </c>
      <c r="U108" s="405" t="s">
        <v>4</v>
      </c>
      <c r="V108" s="405" t="s">
        <v>443</v>
      </c>
    </row>
    <row r="109" spans="1:22" s="381" customFormat="1" ht="45" customHeight="1" x14ac:dyDescent="0.25">
      <c r="A109" s="382" t="s">
        <v>869</v>
      </c>
      <c r="B109" s="382" t="s">
        <v>598</v>
      </c>
      <c r="C109" s="636"/>
      <c r="D109" s="631">
        <v>50</v>
      </c>
      <c r="E109" s="408" t="s">
        <v>697</v>
      </c>
      <c r="F109" s="401">
        <v>44949</v>
      </c>
      <c r="G109" s="385" t="s">
        <v>590</v>
      </c>
      <c r="H109" s="386">
        <v>440</v>
      </c>
      <c r="I109" s="573" t="s">
        <v>698</v>
      </c>
      <c r="J109" s="449" t="s">
        <v>87</v>
      </c>
      <c r="K109" s="405" t="s">
        <v>443</v>
      </c>
      <c r="L109" s="405" t="s">
        <v>443</v>
      </c>
      <c r="M109" s="405" t="s">
        <v>443</v>
      </c>
      <c r="N109" s="405" t="s">
        <v>443</v>
      </c>
      <c r="O109" s="405" t="s">
        <v>443</v>
      </c>
      <c r="P109" s="405" t="s">
        <v>443</v>
      </c>
      <c r="Q109" s="405" t="s">
        <v>443</v>
      </c>
      <c r="R109" s="405" t="s">
        <v>443</v>
      </c>
      <c r="S109" s="405" t="s">
        <v>35</v>
      </c>
      <c r="T109" s="405" t="s">
        <v>443</v>
      </c>
      <c r="U109" s="405" t="s">
        <v>443</v>
      </c>
      <c r="V109" s="405" t="s">
        <v>443</v>
      </c>
    </row>
    <row r="110" spans="1:22" ht="45" customHeight="1" x14ac:dyDescent="0.25">
      <c r="A110" s="599" t="s">
        <v>870</v>
      </c>
      <c r="B110" s="408" t="s">
        <v>629</v>
      </c>
      <c r="C110" s="599"/>
      <c r="D110" s="632">
        <v>50</v>
      </c>
      <c r="E110" s="408" t="s">
        <v>604</v>
      </c>
      <c r="F110" s="441"/>
      <c r="G110" s="385" t="s">
        <v>590</v>
      </c>
      <c r="H110" s="441">
        <v>137</v>
      </c>
      <c r="I110" s="605" t="s">
        <v>648</v>
      </c>
      <c r="J110" s="449" t="s">
        <v>100</v>
      </c>
      <c r="K110" s="405" t="s">
        <v>443</v>
      </c>
      <c r="L110" s="405" t="s">
        <v>443</v>
      </c>
      <c r="M110" s="405" t="s">
        <v>443</v>
      </c>
      <c r="N110" s="405" t="s">
        <v>443</v>
      </c>
      <c r="O110" s="405" t="s">
        <v>443</v>
      </c>
      <c r="P110" s="405" t="s">
        <v>443</v>
      </c>
      <c r="Q110" s="405" t="s">
        <v>443</v>
      </c>
      <c r="R110" s="405" t="s">
        <v>443</v>
      </c>
      <c r="S110" s="405" t="s">
        <v>443</v>
      </c>
      <c r="T110" s="405" t="s">
        <v>4</v>
      </c>
      <c r="U110" s="405" t="s">
        <v>443</v>
      </c>
      <c r="V110" s="405" t="s">
        <v>443</v>
      </c>
    </row>
    <row r="111" spans="1:22" ht="45" customHeight="1" x14ac:dyDescent="0.25">
      <c r="A111" s="599" t="s">
        <v>871</v>
      </c>
      <c r="B111" s="408" t="s">
        <v>872</v>
      </c>
      <c r="C111" s="599"/>
      <c r="D111" s="632">
        <v>60</v>
      </c>
      <c r="E111" s="408" t="s">
        <v>604</v>
      </c>
      <c r="F111" s="656">
        <v>45436</v>
      </c>
      <c r="G111" s="385" t="s">
        <v>590</v>
      </c>
      <c r="H111" s="441" t="s">
        <v>873</v>
      </c>
      <c r="I111" s="573" t="s">
        <v>656</v>
      </c>
      <c r="J111" s="449" t="s">
        <v>146</v>
      </c>
      <c r="K111" s="405" t="s">
        <v>35</v>
      </c>
      <c r="L111" s="405" t="s">
        <v>35</v>
      </c>
      <c r="M111" s="405" t="s">
        <v>35</v>
      </c>
      <c r="N111" s="405" t="s">
        <v>35</v>
      </c>
      <c r="O111" s="405" t="s">
        <v>443</v>
      </c>
      <c r="P111" s="405" t="s">
        <v>443</v>
      </c>
      <c r="Q111" s="405" t="s">
        <v>443</v>
      </c>
      <c r="R111" s="405" t="s">
        <v>443</v>
      </c>
      <c r="S111" s="405" t="s">
        <v>443</v>
      </c>
      <c r="T111" s="405" t="s">
        <v>35</v>
      </c>
      <c r="U111" s="405" t="s">
        <v>443</v>
      </c>
      <c r="V111" s="405" t="s">
        <v>443</v>
      </c>
    </row>
    <row r="112" spans="1:22" s="381" customFormat="1" ht="45" customHeight="1" x14ac:dyDescent="0.25">
      <c r="A112" s="382" t="s">
        <v>874</v>
      </c>
      <c r="B112" s="382" t="s">
        <v>875</v>
      </c>
      <c r="C112" s="408"/>
      <c r="D112" s="631">
        <v>55</v>
      </c>
      <c r="E112" s="408" t="s">
        <v>604</v>
      </c>
      <c r="F112" s="401">
        <v>44167</v>
      </c>
      <c r="G112" s="385" t="s">
        <v>590</v>
      </c>
      <c r="H112" s="386" t="s">
        <v>876</v>
      </c>
      <c r="I112" s="573" t="s">
        <v>877</v>
      </c>
      <c r="J112" s="449" t="s">
        <v>87</v>
      </c>
      <c r="K112" s="405" t="s">
        <v>443</v>
      </c>
      <c r="L112" s="405" t="s">
        <v>443</v>
      </c>
      <c r="M112" s="405" t="s">
        <v>443</v>
      </c>
      <c r="N112" s="405" t="s">
        <v>443</v>
      </c>
      <c r="O112" s="405" t="s">
        <v>443</v>
      </c>
      <c r="P112" s="405" t="s">
        <v>443</v>
      </c>
      <c r="Q112" s="405" t="s">
        <v>443</v>
      </c>
      <c r="R112" s="405" t="s">
        <v>443</v>
      </c>
      <c r="S112" s="405" t="s">
        <v>443</v>
      </c>
      <c r="T112" s="405" t="s">
        <v>443</v>
      </c>
      <c r="U112" s="405" t="s">
        <v>443</v>
      </c>
      <c r="V112" s="405" t="s">
        <v>443</v>
      </c>
    </row>
    <row r="113" spans="1:22" s="381" customFormat="1" ht="45" customHeight="1" x14ac:dyDescent="0.25">
      <c r="A113" s="408" t="s">
        <v>878</v>
      </c>
      <c r="B113" s="382" t="s">
        <v>212</v>
      </c>
      <c r="C113" s="408"/>
      <c r="D113" s="631">
        <v>55</v>
      </c>
      <c r="E113" s="408" t="s">
        <v>604</v>
      </c>
      <c r="F113" s="401">
        <v>40483</v>
      </c>
      <c r="G113" s="385" t="s">
        <v>590</v>
      </c>
      <c r="H113" s="386" t="s">
        <v>879</v>
      </c>
      <c r="I113" s="573" t="s">
        <v>667</v>
      </c>
      <c r="J113" s="449" t="s">
        <v>42</v>
      </c>
      <c r="K113" s="405" t="s">
        <v>443</v>
      </c>
      <c r="L113" s="405" t="s">
        <v>443</v>
      </c>
      <c r="M113" s="420" t="s">
        <v>35</v>
      </c>
      <c r="N113" s="405" t="s">
        <v>443</v>
      </c>
      <c r="O113" s="405" t="s">
        <v>35</v>
      </c>
      <c r="P113" s="405" t="s">
        <v>443</v>
      </c>
      <c r="Q113" s="405" t="s">
        <v>443</v>
      </c>
      <c r="R113" s="405" t="s">
        <v>443</v>
      </c>
      <c r="S113" s="405" t="s">
        <v>443</v>
      </c>
      <c r="T113" s="405" t="s">
        <v>443</v>
      </c>
      <c r="U113" s="405" t="s">
        <v>443</v>
      </c>
      <c r="V113" s="405" t="s">
        <v>4</v>
      </c>
    </row>
    <row r="114" spans="1:22" s="381" customFormat="1" ht="45" customHeight="1" x14ac:dyDescent="0.25">
      <c r="A114" s="382" t="s">
        <v>880</v>
      </c>
      <c r="B114" s="382" t="s">
        <v>662</v>
      </c>
      <c r="C114" s="408" t="s">
        <v>1887</v>
      </c>
      <c r="D114" s="631">
        <v>50</v>
      </c>
      <c r="E114" s="408" t="s">
        <v>604</v>
      </c>
      <c r="F114" s="401"/>
      <c r="G114" s="385" t="s">
        <v>590</v>
      </c>
      <c r="H114" s="386">
        <v>408</v>
      </c>
      <c r="I114" s="573" t="s">
        <v>667</v>
      </c>
      <c r="J114" s="449" t="s">
        <v>53</v>
      </c>
      <c r="K114" s="405" t="s">
        <v>443</v>
      </c>
      <c r="L114" s="405" t="s">
        <v>443</v>
      </c>
      <c r="M114" s="405" t="s">
        <v>4</v>
      </c>
      <c r="N114" s="405" t="s">
        <v>443</v>
      </c>
      <c r="O114" s="405" t="s">
        <v>443</v>
      </c>
      <c r="P114" s="405" t="s">
        <v>35</v>
      </c>
      <c r="Q114" s="405" t="s">
        <v>443</v>
      </c>
      <c r="R114" s="405" t="s">
        <v>443</v>
      </c>
      <c r="S114" s="405" t="s">
        <v>443</v>
      </c>
      <c r="T114" s="405" t="s">
        <v>443</v>
      </c>
      <c r="U114" s="405" t="s">
        <v>443</v>
      </c>
      <c r="V114" s="405" t="s">
        <v>443</v>
      </c>
    </row>
    <row r="115" spans="1:22" s="381" customFormat="1" ht="45" customHeight="1" x14ac:dyDescent="0.25">
      <c r="A115" s="382" t="s">
        <v>881</v>
      </c>
      <c r="B115" s="382" t="s">
        <v>736</v>
      </c>
      <c r="C115" s="636"/>
      <c r="D115" s="631">
        <v>50</v>
      </c>
      <c r="E115" s="408" t="s">
        <v>604</v>
      </c>
      <c r="F115" s="401">
        <v>44949</v>
      </c>
      <c r="G115" s="385" t="s">
        <v>590</v>
      </c>
      <c r="H115" s="386">
        <v>101</v>
      </c>
      <c r="I115" s="573" t="s">
        <v>737</v>
      </c>
      <c r="J115" s="449" t="s">
        <v>31</v>
      </c>
      <c r="K115" s="405" t="s">
        <v>443</v>
      </c>
      <c r="L115" s="405" t="s">
        <v>443</v>
      </c>
      <c r="M115" s="405" t="s">
        <v>443</v>
      </c>
      <c r="N115" s="405" t="s">
        <v>443</v>
      </c>
      <c r="O115" s="405" t="s">
        <v>443</v>
      </c>
      <c r="P115" s="405" t="s">
        <v>443</v>
      </c>
      <c r="Q115" s="405" t="s">
        <v>443</v>
      </c>
      <c r="R115" s="405" t="s">
        <v>443</v>
      </c>
      <c r="S115" s="405" t="s">
        <v>4</v>
      </c>
      <c r="T115" s="405" t="s">
        <v>443</v>
      </c>
      <c r="U115" s="405" t="s">
        <v>443</v>
      </c>
      <c r="V115" s="405" t="s">
        <v>443</v>
      </c>
    </row>
    <row r="116" spans="1:22" ht="45" customHeight="1" x14ac:dyDescent="0.25">
      <c r="A116" s="382" t="s">
        <v>882</v>
      </c>
      <c r="B116" s="382" t="s">
        <v>89</v>
      </c>
      <c r="C116" s="636"/>
      <c r="D116" s="631">
        <v>50</v>
      </c>
      <c r="E116" s="408" t="s">
        <v>815</v>
      </c>
      <c r="F116" s="401">
        <v>44949</v>
      </c>
      <c r="G116" s="385" t="s">
        <v>590</v>
      </c>
      <c r="H116" s="386">
        <v>306</v>
      </c>
      <c r="I116" s="573" t="s">
        <v>737</v>
      </c>
      <c r="J116" s="449" t="s">
        <v>1889</v>
      </c>
      <c r="K116" s="405" t="s">
        <v>443</v>
      </c>
      <c r="L116" s="405" t="s">
        <v>443</v>
      </c>
      <c r="M116" s="405" t="s">
        <v>443</v>
      </c>
      <c r="N116" s="405" t="s">
        <v>443</v>
      </c>
      <c r="O116" s="405" t="s">
        <v>443</v>
      </c>
      <c r="P116" s="405" t="s">
        <v>443</v>
      </c>
      <c r="Q116" s="405" t="s">
        <v>4</v>
      </c>
      <c r="R116" s="405" t="s">
        <v>35</v>
      </c>
      <c r="S116" s="405" t="s">
        <v>443</v>
      </c>
      <c r="T116" s="405" t="s">
        <v>443</v>
      </c>
      <c r="U116" s="405" t="s">
        <v>443</v>
      </c>
      <c r="V116" s="405" t="s">
        <v>443</v>
      </c>
    </row>
    <row r="117" spans="1:22" s="381" customFormat="1" ht="45" customHeight="1" x14ac:dyDescent="0.25">
      <c r="A117" s="408" t="s">
        <v>883</v>
      </c>
      <c r="B117" s="382" t="s">
        <v>1906</v>
      </c>
      <c r="C117" s="408"/>
      <c r="D117" s="631">
        <v>55</v>
      </c>
      <c r="E117" s="408" t="s">
        <v>604</v>
      </c>
      <c r="F117" s="401">
        <v>44774</v>
      </c>
      <c r="G117" s="385" t="s">
        <v>590</v>
      </c>
      <c r="H117" s="386" t="s">
        <v>885</v>
      </c>
      <c r="I117" s="573" t="s">
        <v>737</v>
      </c>
      <c r="J117" s="449" t="s">
        <v>42</v>
      </c>
      <c r="K117" s="405" t="s">
        <v>443</v>
      </c>
      <c r="L117" s="405" t="s">
        <v>443</v>
      </c>
      <c r="M117" s="539" t="s">
        <v>1905</v>
      </c>
      <c r="N117" s="405" t="s">
        <v>443</v>
      </c>
      <c r="O117" s="405" t="s">
        <v>443</v>
      </c>
      <c r="P117" s="405" t="s">
        <v>443</v>
      </c>
      <c r="Q117" s="405" t="s">
        <v>443</v>
      </c>
      <c r="R117" s="405" t="s">
        <v>443</v>
      </c>
      <c r="S117" s="405" t="s">
        <v>443</v>
      </c>
      <c r="T117" s="405" t="s">
        <v>443</v>
      </c>
      <c r="U117" s="405" t="s">
        <v>443</v>
      </c>
      <c r="V117" s="405" t="s">
        <v>443</v>
      </c>
    </row>
    <row r="118" spans="1:22" s="381" customFormat="1" ht="45" customHeight="1" x14ac:dyDescent="0.25">
      <c r="A118" s="382" t="s">
        <v>886</v>
      </c>
      <c r="B118" s="382" t="s">
        <v>694</v>
      </c>
      <c r="C118" s="408" t="s">
        <v>1907</v>
      </c>
      <c r="D118" s="631">
        <v>47.5</v>
      </c>
      <c r="E118" s="408" t="s">
        <v>604</v>
      </c>
      <c r="F118" s="401">
        <v>45017</v>
      </c>
      <c r="G118" s="385" t="s">
        <v>590</v>
      </c>
      <c r="H118" s="386">
        <v>453</v>
      </c>
      <c r="I118" s="609" t="s">
        <v>1237</v>
      </c>
      <c r="J118" s="449" t="s">
        <v>69</v>
      </c>
      <c r="K118" s="405" t="s">
        <v>443</v>
      </c>
      <c r="L118" s="405" t="s">
        <v>443</v>
      </c>
      <c r="M118" s="405" t="s">
        <v>443</v>
      </c>
      <c r="N118" s="405" t="s">
        <v>443</v>
      </c>
      <c r="O118" s="405" t="s">
        <v>443</v>
      </c>
      <c r="P118" s="405" t="s">
        <v>443</v>
      </c>
      <c r="Q118" s="405" t="s">
        <v>4</v>
      </c>
      <c r="R118" s="405" t="s">
        <v>443</v>
      </c>
      <c r="S118" s="405" t="s">
        <v>443</v>
      </c>
      <c r="T118" s="405" t="s">
        <v>443</v>
      </c>
      <c r="U118" s="405" t="s">
        <v>4</v>
      </c>
      <c r="V118" s="405" t="s">
        <v>443</v>
      </c>
    </row>
    <row r="119" spans="1:22" s="381" customFormat="1" ht="46.5" customHeight="1" x14ac:dyDescent="0.25">
      <c r="A119" s="408" t="s">
        <v>888</v>
      </c>
      <c r="B119" s="382" t="s">
        <v>662</v>
      </c>
      <c r="C119" s="636"/>
      <c r="D119" s="631">
        <v>50</v>
      </c>
      <c r="E119" s="408" t="s">
        <v>594</v>
      </c>
      <c r="F119" s="401">
        <v>44949</v>
      </c>
      <c r="G119" s="385" t="s">
        <v>590</v>
      </c>
      <c r="H119" s="386">
        <v>413</v>
      </c>
      <c r="I119" s="573" t="s">
        <v>596</v>
      </c>
      <c r="J119" s="449" t="s">
        <v>1908</v>
      </c>
      <c r="K119" s="405" t="s">
        <v>443</v>
      </c>
      <c r="L119" s="405" t="s">
        <v>443</v>
      </c>
      <c r="M119" s="405" t="s">
        <v>443</v>
      </c>
      <c r="N119" s="405" t="s">
        <v>443</v>
      </c>
      <c r="O119" s="405" t="s">
        <v>443</v>
      </c>
      <c r="P119" s="405" t="s">
        <v>4</v>
      </c>
      <c r="Q119" s="405" t="s">
        <v>443</v>
      </c>
      <c r="R119" s="405" t="s">
        <v>443</v>
      </c>
      <c r="S119" s="405" t="s">
        <v>443</v>
      </c>
      <c r="T119" s="405" t="s">
        <v>443</v>
      </c>
      <c r="U119" s="405" t="s">
        <v>443</v>
      </c>
      <c r="V119" s="405" t="s">
        <v>35</v>
      </c>
    </row>
    <row r="120" spans="1:22" s="381" customFormat="1" ht="45" customHeight="1" x14ac:dyDescent="0.25">
      <c r="A120" s="408" t="s">
        <v>889</v>
      </c>
      <c r="B120" s="382" t="s">
        <v>662</v>
      </c>
      <c r="C120" s="636"/>
      <c r="D120" s="631">
        <v>50</v>
      </c>
      <c r="E120" s="408" t="s">
        <v>594</v>
      </c>
      <c r="F120" s="401">
        <v>44949</v>
      </c>
      <c r="G120" s="385" t="s">
        <v>590</v>
      </c>
      <c r="H120" s="386">
        <v>413</v>
      </c>
      <c r="I120" s="573" t="s">
        <v>596</v>
      </c>
      <c r="J120" s="449" t="s">
        <v>1908</v>
      </c>
      <c r="K120" s="405" t="s">
        <v>443</v>
      </c>
      <c r="L120" s="405" t="s">
        <v>443</v>
      </c>
      <c r="M120" s="405" t="s">
        <v>443</v>
      </c>
      <c r="N120" s="405" t="s">
        <v>443</v>
      </c>
      <c r="O120" s="405" t="s">
        <v>443</v>
      </c>
      <c r="P120" s="405" t="s">
        <v>4</v>
      </c>
      <c r="Q120" s="405" t="s">
        <v>443</v>
      </c>
      <c r="R120" s="405" t="s">
        <v>443</v>
      </c>
      <c r="S120" s="405" t="s">
        <v>443</v>
      </c>
      <c r="T120" s="405" t="s">
        <v>443</v>
      </c>
      <c r="U120" s="405" t="s">
        <v>443</v>
      </c>
      <c r="V120" s="405" t="s">
        <v>35</v>
      </c>
    </row>
    <row r="121" spans="1:22" s="381" customFormat="1" ht="45" customHeight="1" x14ac:dyDescent="0.25">
      <c r="A121" s="408" t="s">
        <v>890</v>
      </c>
      <c r="B121" s="382" t="s">
        <v>662</v>
      </c>
      <c r="C121" s="636"/>
      <c r="D121" s="631">
        <v>50</v>
      </c>
      <c r="E121" s="408" t="s">
        <v>594</v>
      </c>
      <c r="F121" s="401">
        <v>44949</v>
      </c>
      <c r="G121" s="385" t="s">
        <v>590</v>
      </c>
      <c r="H121" s="386">
        <v>413</v>
      </c>
      <c r="I121" s="573" t="s">
        <v>596</v>
      </c>
      <c r="J121" s="449" t="s">
        <v>25</v>
      </c>
      <c r="K121" s="405" t="s">
        <v>443</v>
      </c>
      <c r="L121" s="405" t="s">
        <v>443</v>
      </c>
      <c r="M121" s="405" t="s">
        <v>443</v>
      </c>
      <c r="N121" s="405" t="s">
        <v>443</v>
      </c>
      <c r="O121" s="405" t="s">
        <v>4</v>
      </c>
      <c r="P121" s="405" t="s">
        <v>443</v>
      </c>
      <c r="Q121" s="405" t="s">
        <v>443</v>
      </c>
      <c r="R121" s="684" t="s">
        <v>443</v>
      </c>
      <c r="S121" s="405" t="s">
        <v>443</v>
      </c>
      <c r="T121" s="405" t="s">
        <v>443</v>
      </c>
      <c r="U121" s="405" t="s">
        <v>443</v>
      </c>
      <c r="V121" s="405" t="s">
        <v>443</v>
      </c>
    </row>
    <row r="122" spans="1:22" s="381" customFormat="1" ht="45" customHeight="1" x14ac:dyDescent="0.25">
      <c r="A122" s="408" t="s">
        <v>891</v>
      </c>
      <c r="B122" s="382" t="s">
        <v>662</v>
      </c>
      <c r="C122" s="636"/>
      <c r="D122" s="631">
        <v>50</v>
      </c>
      <c r="E122" s="408" t="s">
        <v>594</v>
      </c>
      <c r="F122" s="401">
        <v>44949</v>
      </c>
      <c r="G122" s="385" t="s">
        <v>590</v>
      </c>
      <c r="H122" s="386">
        <v>413</v>
      </c>
      <c r="I122" s="646" t="s">
        <v>596</v>
      </c>
      <c r="J122" s="449" t="s">
        <v>25</v>
      </c>
      <c r="K122" s="405" t="s">
        <v>443</v>
      </c>
      <c r="L122" s="405" t="s">
        <v>443</v>
      </c>
      <c r="M122" s="405" t="s">
        <v>443</v>
      </c>
      <c r="N122" s="405" t="s">
        <v>443</v>
      </c>
      <c r="O122" s="405" t="s">
        <v>4</v>
      </c>
      <c r="P122" s="405" t="s">
        <v>443</v>
      </c>
      <c r="Q122" s="405" t="s">
        <v>443</v>
      </c>
      <c r="R122" s="405" t="s">
        <v>443</v>
      </c>
      <c r="S122" s="405" t="s">
        <v>443</v>
      </c>
      <c r="T122" s="405" t="s">
        <v>443</v>
      </c>
      <c r="U122" s="405" t="s">
        <v>443</v>
      </c>
      <c r="V122" s="405" t="s">
        <v>443</v>
      </c>
    </row>
    <row r="123" spans="1:22" s="381" customFormat="1" ht="45" customHeight="1" x14ac:dyDescent="0.25">
      <c r="A123" s="408" t="s">
        <v>892</v>
      </c>
      <c r="B123" s="382" t="s">
        <v>872</v>
      </c>
      <c r="C123" s="408"/>
      <c r="D123" s="631">
        <v>55</v>
      </c>
      <c r="E123" s="408" t="s">
        <v>604</v>
      </c>
      <c r="F123" s="401">
        <v>44228</v>
      </c>
      <c r="G123" s="385" t="s">
        <v>590</v>
      </c>
      <c r="H123" s="386" t="s">
        <v>893</v>
      </c>
      <c r="I123" s="573" t="s">
        <v>663</v>
      </c>
      <c r="J123" s="449" t="s">
        <v>72</v>
      </c>
      <c r="K123" s="405" t="s">
        <v>443</v>
      </c>
      <c r="L123" s="405" t="s">
        <v>443</v>
      </c>
      <c r="M123" s="405" t="s">
        <v>443</v>
      </c>
      <c r="N123" s="405" t="s">
        <v>443</v>
      </c>
      <c r="O123" s="405" t="s">
        <v>443</v>
      </c>
      <c r="P123" s="405" t="s">
        <v>443</v>
      </c>
      <c r="Q123" s="405" t="s">
        <v>443</v>
      </c>
      <c r="R123" s="412"/>
      <c r="S123" s="405" t="s">
        <v>443</v>
      </c>
      <c r="T123" s="405" t="s">
        <v>443</v>
      </c>
      <c r="U123" s="405" t="s">
        <v>443</v>
      </c>
      <c r="V123" s="405" t="s">
        <v>4</v>
      </c>
    </row>
    <row r="124" spans="1:22" s="381" customFormat="1" ht="45" customHeight="1" x14ac:dyDescent="0.25">
      <c r="A124" s="382" t="s">
        <v>894</v>
      </c>
      <c r="B124" s="382" t="s">
        <v>152</v>
      </c>
      <c r="C124" s="408"/>
      <c r="D124" s="631">
        <v>55</v>
      </c>
      <c r="E124" s="408" t="s">
        <v>604</v>
      </c>
      <c r="F124" s="401">
        <v>42036</v>
      </c>
      <c r="G124" s="385" t="s">
        <v>590</v>
      </c>
      <c r="H124" s="386" t="s">
        <v>895</v>
      </c>
      <c r="I124" s="605" t="s">
        <v>648</v>
      </c>
      <c r="J124" s="449" t="s">
        <v>87</v>
      </c>
      <c r="K124" s="405" t="s">
        <v>443</v>
      </c>
      <c r="L124" s="405" t="s">
        <v>443</v>
      </c>
      <c r="M124" s="405" t="s">
        <v>443</v>
      </c>
      <c r="N124" s="405" t="s">
        <v>443</v>
      </c>
      <c r="O124" s="405" t="s">
        <v>443</v>
      </c>
      <c r="P124" s="405" t="s">
        <v>443</v>
      </c>
      <c r="Q124" s="405" t="s">
        <v>443</v>
      </c>
      <c r="R124" s="405" t="s">
        <v>443</v>
      </c>
      <c r="S124" s="405" t="s">
        <v>443</v>
      </c>
      <c r="T124" s="405" t="s">
        <v>443</v>
      </c>
      <c r="U124" s="405" t="s">
        <v>4</v>
      </c>
      <c r="V124" s="405" t="s">
        <v>443</v>
      </c>
    </row>
    <row r="125" spans="1:22" s="381" customFormat="1" ht="45" customHeight="1" x14ac:dyDescent="0.25">
      <c r="A125" s="382" t="s">
        <v>896</v>
      </c>
      <c r="B125" s="382" t="s">
        <v>662</v>
      </c>
      <c r="C125" s="636"/>
      <c r="D125" s="631">
        <v>50</v>
      </c>
      <c r="E125" s="408" t="s">
        <v>604</v>
      </c>
      <c r="F125" s="401">
        <v>44949</v>
      </c>
      <c r="G125" s="385" t="s">
        <v>590</v>
      </c>
      <c r="H125" s="386">
        <v>153</v>
      </c>
      <c r="I125" s="573" t="s">
        <v>663</v>
      </c>
      <c r="J125" s="449" t="s">
        <v>20</v>
      </c>
      <c r="K125" s="405" t="s">
        <v>443</v>
      </c>
      <c r="L125" s="405" t="s">
        <v>443</v>
      </c>
      <c r="M125" s="405" t="s">
        <v>443</v>
      </c>
      <c r="N125" s="539" t="s">
        <v>1905</v>
      </c>
      <c r="O125" s="405" t="s">
        <v>443</v>
      </c>
      <c r="P125" s="405" t="s">
        <v>443</v>
      </c>
      <c r="Q125" s="405" t="s">
        <v>35</v>
      </c>
      <c r="R125" s="405" t="s">
        <v>35</v>
      </c>
      <c r="S125" s="405" t="s">
        <v>443</v>
      </c>
      <c r="T125" s="405" t="s">
        <v>443</v>
      </c>
      <c r="U125" s="405" t="s">
        <v>443</v>
      </c>
      <c r="V125" s="405" t="s">
        <v>443</v>
      </c>
    </row>
    <row r="126" spans="1:22" s="381" customFormat="1" ht="45" customHeight="1" x14ac:dyDescent="0.25">
      <c r="A126" s="382" t="s">
        <v>897</v>
      </c>
      <c r="B126" s="382" t="s">
        <v>898</v>
      </c>
      <c r="C126" s="636"/>
      <c r="D126" s="631">
        <v>50</v>
      </c>
      <c r="E126" s="408" t="s">
        <v>604</v>
      </c>
      <c r="F126" s="401">
        <v>44949</v>
      </c>
      <c r="G126" s="385" t="s">
        <v>590</v>
      </c>
      <c r="H126" s="386">
        <v>339</v>
      </c>
      <c r="I126" s="573" t="s">
        <v>877</v>
      </c>
      <c r="J126" s="606" t="s">
        <v>25</v>
      </c>
      <c r="K126" s="405" t="s">
        <v>443</v>
      </c>
      <c r="L126" s="405" t="s">
        <v>443</v>
      </c>
      <c r="M126" s="405" t="s">
        <v>443</v>
      </c>
      <c r="N126" s="405" t="s">
        <v>443</v>
      </c>
      <c r="O126" s="405" t="s">
        <v>443</v>
      </c>
      <c r="P126" s="405" t="s">
        <v>443</v>
      </c>
      <c r="Q126" s="405" t="s">
        <v>443</v>
      </c>
      <c r="R126" s="405" t="s">
        <v>443</v>
      </c>
      <c r="S126" s="405" t="s">
        <v>4</v>
      </c>
      <c r="T126" s="405" t="s">
        <v>443</v>
      </c>
      <c r="U126" s="405" t="s">
        <v>443</v>
      </c>
      <c r="V126" s="405" t="s">
        <v>443</v>
      </c>
    </row>
    <row r="127" spans="1:22" s="381" customFormat="1" ht="45" customHeight="1" x14ac:dyDescent="0.25">
      <c r="A127" s="382" t="s">
        <v>899</v>
      </c>
      <c r="B127" s="382" t="s">
        <v>694</v>
      </c>
      <c r="C127" s="408" t="s">
        <v>1909</v>
      </c>
      <c r="D127" s="631">
        <v>47.5</v>
      </c>
      <c r="E127" s="408" t="s">
        <v>604</v>
      </c>
      <c r="F127" s="401">
        <v>45017</v>
      </c>
      <c r="G127" s="385" t="s">
        <v>590</v>
      </c>
      <c r="H127" s="386">
        <v>453</v>
      </c>
      <c r="I127" s="609" t="s">
        <v>1237</v>
      </c>
      <c r="J127" s="449" t="s">
        <v>69</v>
      </c>
      <c r="K127" s="405" t="s">
        <v>443</v>
      </c>
      <c r="L127" s="405" t="s">
        <v>443</v>
      </c>
      <c r="M127" s="405" t="s">
        <v>443</v>
      </c>
      <c r="N127" s="405" t="s">
        <v>443</v>
      </c>
      <c r="O127" s="405" t="s">
        <v>443</v>
      </c>
      <c r="P127" s="405" t="s">
        <v>443</v>
      </c>
      <c r="Q127" s="405" t="s">
        <v>4</v>
      </c>
      <c r="R127" s="405" t="s">
        <v>443</v>
      </c>
      <c r="S127" s="405" t="s">
        <v>443</v>
      </c>
      <c r="T127" s="405" t="s">
        <v>443</v>
      </c>
      <c r="U127" s="405" t="s">
        <v>4</v>
      </c>
      <c r="V127" s="405" t="s">
        <v>443</v>
      </c>
    </row>
    <row r="128" spans="1:22" s="381" customFormat="1" ht="45" customHeight="1" x14ac:dyDescent="0.25">
      <c r="A128" s="382" t="s">
        <v>900</v>
      </c>
      <c r="B128" s="382" t="s">
        <v>901</v>
      </c>
      <c r="C128" s="408"/>
      <c r="D128" s="631">
        <v>50</v>
      </c>
      <c r="E128" s="408" t="s">
        <v>815</v>
      </c>
      <c r="F128" s="401"/>
      <c r="G128" s="385" t="s">
        <v>590</v>
      </c>
      <c r="H128" s="386">
        <v>3</v>
      </c>
      <c r="I128" s="573" t="s">
        <v>737</v>
      </c>
      <c r="J128" s="449" t="s">
        <v>1881</v>
      </c>
      <c r="K128" s="405" t="s">
        <v>443</v>
      </c>
      <c r="L128" s="405" t="s">
        <v>443</v>
      </c>
      <c r="M128" s="405" t="s">
        <v>443</v>
      </c>
      <c r="N128" s="405" t="s">
        <v>443</v>
      </c>
      <c r="O128" s="405" t="s">
        <v>4</v>
      </c>
      <c r="P128" s="405" t="s">
        <v>443</v>
      </c>
      <c r="Q128" s="405" t="s">
        <v>443</v>
      </c>
      <c r="R128" s="405" t="s">
        <v>443</v>
      </c>
      <c r="S128" s="405" t="s">
        <v>443</v>
      </c>
      <c r="T128" s="405" t="s">
        <v>443</v>
      </c>
      <c r="U128" s="405" t="s">
        <v>443</v>
      </c>
      <c r="V128" s="405" t="s">
        <v>443</v>
      </c>
    </row>
    <row r="129" spans="1:22" s="381" customFormat="1" ht="45" customHeight="1" x14ac:dyDescent="0.25">
      <c r="A129" s="382" t="s">
        <v>902</v>
      </c>
      <c r="B129" s="382" t="s">
        <v>638</v>
      </c>
      <c r="C129" s="408"/>
      <c r="D129" s="631">
        <v>55</v>
      </c>
      <c r="E129" s="408" t="s">
        <v>604</v>
      </c>
      <c r="F129" s="401">
        <v>44743</v>
      </c>
      <c r="G129" s="385" t="s">
        <v>590</v>
      </c>
      <c r="H129" s="386" t="s">
        <v>903</v>
      </c>
      <c r="I129" s="573" t="s">
        <v>877</v>
      </c>
      <c r="J129" s="449" t="s">
        <v>69</v>
      </c>
      <c r="K129" s="405" t="s">
        <v>443</v>
      </c>
      <c r="L129" s="405" t="s">
        <v>443</v>
      </c>
      <c r="M129" s="405" t="s">
        <v>443</v>
      </c>
      <c r="N129" s="405" t="s">
        <v>443</v>
      </c>
      <c r="O129" s="405" t="s">
        <v>443</v>
      </c>
      <c r="P129" s="405" t="s">
        <v>443</v>
      </c>
      <c r="Q129" s="405" t="s">
        <v>4</v>
      </c>
      <c r="R129" s="405" t="s">
        <v>443</v>
      </c>
      <c r="S129" s="405" t="s">
        <v>443</v>
      </c>
      <c r="T129" s="405" t="s">
        <v>443</v>
      </c>
      <c r="U129" s="405" t="s">
        <v>443</v>
      </c>
      <c r="V129" s="405" t="s">
        <v>443</v>
      </c>
    </row>
    <row r="130" spans="1:22" s="381" customFormat="1" ht="45" customHeight="1" x14ac:dyDescent="0.25">
      <c r="A130" s="382" t="s">
        <v>904</v>
      </c>
      <c r="B130" s="382" t="s">
        <v>905</v>
      </c>
      <c r="C130" s="408"/>
      <c r="D130" s="631">
        <v>55</v>
      </c>
      <c r="E130" s="408" t="s">
        <v>604</v>
      </c>
      <c r="F130" s="401">
        <v>44002</v>
      </c>
      <c r="G130" s="385" t="s">
        <v>590</v>
      </c>
      <c r="H130" s="386" t="s">
        <v>906</v>
      </c>
      <c r="I130" s="573" t="s">
        <v>634</v>
      </c>
      <c r="J130" s="449" t="s">
        <v>53</v>
      </c>
      <c r="K130" s="405" t="s">
        <v>443</v>
      </c>
      <c r="L130" s="405" t="s">
        <v>443</v>
      </c>
      <c r="M130" s="405" t="s">
        <v>4</v>
      </c>
      <c r="N130" s="405" t="s">
        <v>443</v>
      </c>
      <c r="O130" s="405" t="s">
        <v>443</v>
      </c>
      <c r="P130" s="405" t="s">
        <v>443</v>
      </c>
      <c r="Q130" s="405" t="s">
        <v>443</v>
      </c>
      <c r="R130" s="405" t="s">
        <v>443</v>
      </c>
      <c r="S130" s="405" t="s">
        <v>443</v>
      </c>
      <c r="T130" s="405" t="s">
        <v>443</v>
      </c>
      <c r="U130" s="405" t="s">
        <v>35</v>
      </c>
      <c r="V130" s="405" t="s">
        <v>443</v>
      </c>
    </row>
    <row r="131" spans="1:22" s="381" customFormat="1" ht="45" customHeight="1" x14ac:dyDescent="0.25">
      <c r="A131" s="382" t="s">
        <v>907</v>
      </c>
      <c r="B131" s="382" t="s">
        <v>908</v>
      </c>
      <c r="C131" s="636"/>
      <c r="D131" s="631">
        <v>65</v>
      </c>
      <c r="E131" s="408" t="s">
        <v>815</v>
      </c>
      <c r="F131" s="401">
        <v>45266</v>
      </c>
      <c r="G131" s="385" t="s">
        <v>590</v>
      </c>
      <c r="H131" s="386" t="s">
        <v>909</v>
      </c>
      <c r="I131" s="573" t="s">
        <v>737</v>
      </c>
      <c r="J131" s="449" t="s">
        <v>100</v>
      </c>
      <c r="K131" s="405" t="s">
        <v>443</v>
      </c>
      <c r="L131" s="405" t="s">
        <v>443</v>
      </c>
      <c r="M131" s="405" t="s">
        <v>443</v>
      </c>
      <c r="N131" s="405" t="s">
        <v>443</v>
      </c>
      <c r="O131" s="405" t="s">
        <v>443</v>
      </c>
      <c r="P131" s="405" t="s">
        <v>443</v>
      </c>
      <c r="Q131" s="405" t="s">
        <v>443</v>
      </c>
      <c r="R131" s="405" t="s">
        <v>4</v>
      </c>
      <c r="S131" s="405" t="s">
        <v>443</v>
      </c>
      <c r="T131" s="405" t="s">
        <v>443</v>
      </c>
      <c r="U131" s="405" t="s">
        <v>443</v>
      </c>
      <c r="V131" s="405" t="s">
        <v>443</v>
      </c>
    </row>
    <row r="132" spans="1:22" s="381" customFormat="1" ht="45" customHeight="1" x14ac:dyDescent="0.25">
      <c r="A132" s="382" t="s">
        <v>910</v>
      </c>
      <c r="B132" s="382" t="s">
        <v>212</v>
      </c>
      <c r="C132" s="408" t="s">
        <v>911</v>
      </c>
      <c r="D132" s="631">
        <v>50</v>
      </c>
      <c r="E132" s="408" t="s">
        <v>604</v>
      </c>
      <c r="F132" s="401">
        <v>45283</v>
      </c>
      <c r="G132" s="385" t="s">
        <v>590</v>
      </c>
      <c r="H132" s="386">
        <v>161</v>
      </c>
      <c r="I132" s="605" t="s">
        <v>645</v>
      </c>
      <c r="J132" s="449" t="s">
        <v>50</v>
      </c>
      <c r="K132" s="420" t="s">
        <v>35</v>
      </c>
      <c r="L132" s="420" t="s">
        <v>35</v>
      </c>
      <c r="M132" s="405" t="s">
        <v>443</v>
      </c>
      <c r="N132" s="405" t="s">
        <v>443</v>
      </c>
      <c r="O132" s="405" t="s">
        <v>443</v>
      </c>
      <c r="P132" s="405" t="s">
        <v>443</v>
      </c>
      <c r="Q132" s="405" t="s">
        <v>4</v>
      </c>
      <c r="R132" s="405" t="s">
        <v>443</v>
      </c>
      <c r="S132" s="405" t="s">
        <v>443</v>
      </c>
      <c r="T132" s="405" t="s">
        <v>443</v>
      </c>
      <c r="U132" s="405" t="s">
        <v>443</v>
      </c>
      <c r="V132" s="405" t="s">
        <v>443</v>
      </c>
    </row>
    <row r="133" spans="1:22" s="381" customFormat="1" ht="45" customHeight="1" x14ac:dyDescent="0.25">
      <c r="A133" s="429" t="s">
        <v>917</v>
      </c>
      <c r="B133" s="429" t="s">
        <v>662</v>
      </c>
      <c r="C133" s="636"/>
      <c r="D133" s="631">
        <v>50</v>
      </c>
      <c r="E133" s="408" t="s">
        <v>604</v>
      </c>
      <c r="F133" s="430">
        <v>44949</v>
      </c>
      <c r="G133" s="385" t="s">
        <v>590</v>
      </c>
      <c r="H133" s="403">
        <v>382</v>
      </c>
      <c r="I133" s="646" t="s">
        <v>877</v>
      </c>
      <c r="J133" s="449" t="s">
        <v>1881</v>
      </c>
      <c r="K133" s="405" t="s">
        <v>443</v>
      </c>
      <c r="L133" s="405" t="s">
        <v>443</v>
      </c>
      <c r="M133" s="405" t="s">
        <v>443</v>
      </c>
      <c r="N133" s="405" t="s">
        <v>443</v>
      </c>
      <c r="O133" s="405" t="s">
        <v>4</v>
      </c>
      <c r="P133" s="405" t="s">
        <v>443</v>
      </c>
      <c r="Q133" s="405" t="s">
        <v>443</v>
      </c>
      <c r="R133" s="405" t="s">
        <v>443</v>
      </c>
      <c r="S133" s="405" t="s">
        <v>443</v>
      </c>
      <c r="T133" s="405" t="s">
        <v>443</v>
      </c>
      <c r="U133" s="405" t="s">
        <v>443</v>
      </c>
      <c r="V133" s="405" t="s">
        <v>443</v>
      </c>
    </row>
    <row r="134" spans="1:22" s="381" customFormat="1" ht="45" customHeight="1" x14ac:dyDescent="0.25">
      <c r="A134" s="604" t="s">
        <v>918</v>
      </c>
      <c r="B134" s="408" t="s">
        <v>739</v>
      </c>
      <c r="C134" s="599"/>
      <c r="D134" s="631">
        <v>50</v>
      </c>
      <c r="E134" s="408" t="s">
        <v>604</v>
      </c>
      <c r="F134" s="601"/>
      <c r="G134" s="385" t="s">
        <v>590</v>
      </c>
      <c r="H134" s="441">
        <v>173</v>
      </c>
      <c r="I134" s="612" t="s">
        <v>648</v>
      </c>
      <c r="J134" s="606" t="s">
        <v>31</v>
      </c>
      <c r="K134" s="405" t="s">
        <v>443</v>
      </c>
      <c r="L134" s="405" t="s">
        <v>443</v>
      </c>
      <c r="M134" s="405" t="s">
        <v>443</v>
      </c>
      <c r="N134" s="405" t="s">
        <v>443</v>
      </c>
      <c r="O134" s="405" t="s">
        <v>443</v>
      </c>
      <c r="P134" s="405" t="s">
        <v>443</v>
      </c>
      <c r="Q134" s="405" t="s">
        <v>443</v>
      </c>
      <c r="R134" s="405" t="s">
        <v>443</v>
      </c>
      <c r="S134" s="405" t="s">
        <v>4</v>
      </c>
      <c r="T134" s="405" t="s">
        <v>443</v>
      </c>
      <c r="U134" s="405" t="s">
        <v>443</v>
      </c>
      <c r="V134" s="405" t="s">
        <v>443</v>
      </c>
    </row>
    <row r="135" spans="1:22" s="381" customFormat="1" ht="45" customHeight="1" x14ac:dyDescent="0.25">
      <c r="A135" s="429" t="s">
        <v>922</v>
      </c>
      <c r="B135" s="382" t="s">
        <v>694</v>
      </c>
      <c r="C135" s="408" t="s">
        <v>1909</v>
      </c>
      <c r="D135" s="631">
        <v>47.5</v>
      </c>
      <c r="E135" s="408" t="s">
        <v>604</v>
      </c>
      <c r="F135" s="401">
        <v>45017</v>
      </c>
      <c r="G135" s="532" t="s">
        <v>66</v>
      </c>
      <c r="H135" s="386">
        <v>454</v>
      </c>
      <c r="I135" s="609" t="s">
        <v>1237</v>
      </c>
      <c r="J135" s="449" t="s">
        <v>69</v>
      </c>
      <c r="K135" s="405" t="s">
        <v>443</v>
      </c>
      <c r="L135" s="405" t="s">
        <v>443</v>
      </c>
      <c r="M135" s="405" t="s">
        <v>443</v>
      </c>
      <c r="N135" s="405" t="s">
        <v>4</v>
      </c>
      <c r="O135" s="405" t="s">
        <v>443</v>
      </c>
      <c r="P135" s="405" t="s">
        <v>443</v>
      </c>
      <c r="Q135" s="405" t="s">
        <v>443</v>
      </c>
      <c r="R135" s="405" t="s">
        <v>443</v>
      </c>
      <c r="S135" s="405" t="s">
        <v>443</v>
      </c>
      <c r="T135" s="405" t="s">
        <v>443</v>
      </c>
      <c r="U135" s="405" t="s">
        <v>35</v>
      </c>
      <c r="V135" s="405" t="s">
        <v>35</v>
      </c>
    </row>
    <row r="136" spans="1:22" s="381" customFormat="1" ht="45" customHeight="1" x14ac:dyDescent="0.25">
      <c r="A136" s="382" t="s">
        <v>924</v>
      </c>
      <c r="B136" s="382" t="s">
        <v>694</v>
      </c>
      <c r="C136" s="636"/>
      <c r="D136" s="631">
        <v>55</v>
      </c>
      <c r="E136" s="408" t="s">
        <v>594</v>
      </c>
      <c r="F136" s="401">
        <v>45192</v>
      </c>
      <c r="G136" s="385" t="s">
        <v>590</v>
      </c>
      <c r="H136" s="386" t="s">
        <v>925</v>
      </c>
      <c r="I136" s="605" t="s">
        <v>596</v>
      </c>
      <c r="J136" s="626" t="s">
        <v>610</v>
      </c>
      <c r="K136" s="405" t="s">
        <v>443</v>
      </c>
      <c r="L136" s="405" t="s">
        <v>443</v>
      </c>
      <c r="M136" s="405" t="s">
        <v>443</v>
      </c>
      <c r="N136" s="405" t="s">
        <v>443</v>
      </c>
      <c r="O136" s="405" t="s">
        <v>443</v>
      </c>
      <c r="P136" s="405" t="s">
        <v>443</v>
      </c>
      <c r="Q136" s="405" t="s">
        <v>443</v>
      </c>
      <c r="R136" s="405" t="s">
        <v>443</v>
      </c>
      <c r="S136" s="405" t="s">
        <v>443</v>
      </c>
      <c r="T136" s="405" t="s">
        <v>4</v>
      </c>
      <c r="U136" s="405" t="s">
        <v>443</v>
      </c>
      <c r="V136" s="405" t="s">
        <v>443</v>
      </c>
    </row>
    <row r="137" spans="1:22" s="381" customFormat="1" ht="45" customHeight="1" x14ac:dyDescent="0.25">
      <c r="A137" s="599" t="s">
        <v>926</v>
      </c>
      <c r="B137" s="382" t="s">
        <v>694</v>
      </c>
      <c r="C137" s="408" t="s">
        <v>1907</v>
      </c>
      <c r="D137" s="631">
        <v>47.5</v>
      </c>
      <c r="E137" s="408" t="s">
        <v>594</v>
      </c>
      <c r="F137" s="401">
        <v>45017</v>
      </c>
      <c r="G137" s="385" t="s">
        <v>590</v>
      </c>
      <c r="H137" s="441">
        <v>447</v>
      </c>
      <c r="I137" s="605" t="s">
        <v>596</v>
      </c>
      <c r="J137" s="449" t="s">
        <v>42</v>
      </c>
      <c r="K137" s="405" t="s">
        <v>443</v>
      </c>
      <c r="L137" s="405" t="s">
        <v>443</v>
      </c>
      <c r="M137" s="405" t="s">
        <v>443</v>
      </c>
      <c r="N137" s="405" t="s">
        <v>443</v>
      </c>
      <c r="O137" s="405" t="s">
        <v>443</v>
      </c>
      <c r="P137" s="405" t="s">
        <v>443</v>
      </c>
      <c r="Q137" s="405" t="s">
        <v>443</v>
      </c>
      <c r="R137" s="405" t="s">
        <v>443</v>
      </c>
      <c r="S137" s="405" t="s">
        <v>443</v>
      </c>
      <c r="T137" s="405" t="s">
        <v>443</v>
      </c>
      <c r="U137" s="405" t="s">
        <v>443</v>
      </c>
      <c r="V137" s="405" t="s">
        <v>443</v>
      </c>
    </row>
    <row r="138" spans="1:22" s="381" customFormat="1" ht="45" customHeight="1" x14ac:dyDescent="0.25">
      <c r="A138" s="382" t="s">
        <v>927</v>
      </c>
      <c r="B138" s="382" t="s">
        <v>694</v>
      </c>
      <c r="C138" s="408" t="s">
        <v>1910</v>
      </c>
      <c r="D138" s="631">
        <v>47.5</v>
      </c>
      <c r="E138" s="408" t="s">
        <v>604</v>
      </c>
      <c r="F138" s="401">
        <v>45017</v>
      </c>
      <c r="G138" s="385" t="s">
        <v>590</v>
      </c>
      <c r="H138" s="386">
        <v>453</v>
      </c>
      <c r="I138" s="609" t="s">
        <v>1237</v>
      </c>
      <c r="J138" s="449" t="s">
        <v>69</v>
      </c>
      <c r="K138" s="405" t="s">
        <v>443</v>
      </c>
      <c r="L138" s="405" t="s">
        <v>443</v>
      </c>
      <c r="M138" s="405" t="s">
        <v>443</v>
      </c>
      <c r="N138" s="405" t="s">
        <v>443</v>
      </c>
      <c r="O138" s="405" t="s">
        <v>443</v>
      </c>
      <c r="P138" s="405" t="s">
        <v>443</v>
      </c>
      <c r="Q138" s="405" t="s">
        <v>4</v>
      </c>
      <c r="R138" s="405" t="s">
        <v>443</v>
      </c>
      <c r="S138" s="405" t="s">
        <v>443</v>
      </c>
      <c r="T138" s="405" t="s">
        <v>443</v>
      </c>
      <c r="U138" s="405" t="s">
        <v>4</v>
      </c>
      <c r="V138" s="405" t="s">
        <v>443</v>
      </c>
    </row>
    <row r="139" spans="1:22" s="381" customFormat="1" ht="45" customHeight="1" x14ac:dyDescent="0.25">
      <c r="A139" s="382" t="s">
        <v>928</v>
      </c>
      <c r="B139" s="391" t="s">
        <v>705</v>
      </c>
      <c r="C139" s="408"/>
      <c r="D139" s="631">
        <v>60</v>
      </c>
      <c r="E139" s="408" t="s">
        <v>604</v>
      </c>
      <c r="F139" s="401">
        <v>45078</v>
      </c>
      <c r="G139" s="385" t="s">
        <v>590</v>
      </c>
      <c r="H139" s="386" t="s">
        <v>929</v>
      </c>
      <c r="I139" s="573" t="s">
        <v>663</v>
      </c>
      <c r="J139" s="449" t="s">
        <v>53</v>
      </c>
      <c r="K139" s="405" t="s">
        <v>443</v>
      </c>
      <c r="L139" s="405" t="s">
        <v>443</v>
      </c>
      <c r="M139" s="405" t="s">
        <v>443</v>
      </c>
      <c r="N139" s="405" t="s">
        <v>443</v>
      </c>
      <c r="O139" s="405" t="s">
        <v>443</v>
      </c>
      <c r="P139" s="405" t="s">
        <v>443</v>
      </c>
      <c r="Q139" s="405" t="s">
        <v>443</v>
      </c>
      <c r="R139" s="405" t="s">
        <v>4</v>
      </c>
      <c r="S139" s="405" t="s">
        <v>443</v>
      </c>
      <c r="T139" s="405" t="s">
        <v>443</v>
      </c>
      <c r="U139" s="405" t="s">
        <v>443</v>
      </c>
      <c r="V139" s="405" t="s">
        <v>443</v>
      </c>
    </row>
    <row r="140" spans="1:22" s="381" customFormat="1" ht="45" customHeight="1" x14ac:dyDescent="0.25">
      <c r="A140" s="599" t="s">
        <v>930</v>
      </c>
      <c r="B140" s="408" t="s">
        <v>931</v>
      </c>
      <c r="C140" s="599"/>
      <c r="D140" s="631">
        <v>50</v>
      </c>
      <c r="E140" s="599" t="s">
        <v>594</v>
      </c>
      <c r="F140" s="441"/>
      <c r="G140" s="385" t="s">
        <v>590</v>
      </c>
      <c r="H140" s="441">
        <v>174</v>
      </c>
      <c r="I140" s="605" t="s">
        <v>634</v>
      </c>
      <c r="J140" s="449" t="s">
        <v>25</v>
      </c>
      <c r="K140" s="405" t="s">
        <v>443</v>
      </c>
      <c r="L140" s="405" t="s">
        <v>443</v>
      </c>
      <c r="M140" s="405" t="s">
        <v>443</v>
      </c>
      <c r="N140" s="405" t="s">
        <v>443</v>
      </c>
      <c r="O140" s="405" t="s">
        <v>4</v>
      </c>
      <c r="P140" s="405" t="s">
        <v>443</v>
      </c>
      <c r="Q140" s="405" t="s">
        <v>443</v>
      </c>
      <c r="R140" s="405" t="s">
        <v>443</v>
      </c>
      <c r="S140" s="405" t="s">
        <v>443</v>
      </c>
      <c r="T140" s="405" t="s">
        <v>443</v>
      </c>
      <c r="U140" s="405" t="s">
        <v>35</v>
      </c>
      <c r="V140" s="405" t="s">
        <v>443</v>
      </c>
    </row>
    <row r="141" spans="1:22" s="381" customFormat="1" ht="45" customHeight="1" x14ac:dyDescent="0.25">
      <c r="A141" s="599" t="s">
        <v>932</v>
      </c>
      <c r="B141" s="408" t="s">
        <v>705</v>
      </c>
      <c r="C141" s="599"/>
      <c r="D141" s="631">
        <v>60</v>
      </c>
      <c r="E141" s="408" t="s">
        <v>604</v>
      </c>
      <c r="F141" s="434">
        <v>45078</v>
      </c>
      <c r="G141" s="385" t="s">
        <v>590</v>
      </c>
      <c r="H141" s="441" t="s">
        <v>933</v>
      </c>
      <c r="I141" s="573" t="s">
        <v>667</v>
      </c>
      <c r="J141" s="449" t="s">
        <v>72</v>
      </c>
      <c r="K141" s="405" t="s">
        <v>443</v>
      </c>
      <c r="L141" s="405" t="s">
        <v>443</v>
      </c>
      <c r="M141" s="420" t="s">
        <v>35</v>
      </c>
      <c r="N141" s="405" t="s">
        <v>443</v>
      </c>
      <c r="O141" s="405" t="s">
        <v>35</v>
      </c>
      <c r="P141" s="405" t="s">
        <v>443</v>
      </c>
      <c r="Q141" s="405" t="s">
        <v>443</v>
      </c>
      <c r="R141" s="405" t="s">
        <v>443</v>
      </c>
      <c r="S141" s="405" t="s">
        <v>443</v>
      </c>
      <c r="T141" s="405" t="s">
        <v>443</v>
      </c>
      <c r="U141" s="405" t="s">
        <v>443</v>
      </c>
      <c r="V141" s="405" t="s">
        <v>4</v>
      </c>
    </row>
    <row r="142" spans="1:22" s="381" customFormat="1" ht="45" customHeight="1" x14ac:dyDescent="0.25">
      <c r="A142" s="382" t="s">
        <v>934</v>
      </c>
      <c r="B142" s="382" t="s">
        <v>935</v>
      </c>
      <c r="C142" s="408"/>
      <c r="D142" s="631">
        <v>55</v>
      </c>
      <c r="E142" s="408" t="s">
        <v>815</v>
      </c>
      <c r="F142" s="401">
        <v>44501</v>
      </c>
      <c r="G142" s="385" t="s">
        <v>590</v>
      </c>
      <c r="H142" s="386" t="s">
        <v>936</v>
      </c>
      <c r="I142" s="573" t="s">
        <v>737</v>
      </c>
      <c r="J142" s="449" t="s">
        <v>42</v>
      </c>
      <c r="K142" s="405" t="s">
        <v>443</v>
      </c>
      <c r="L142" s="405" t="s">
        <v>443</v>
      </c>
      <c r="M142" s="405" t="s">
        <v>443</v>
      </c>
      <c r="N142" s="405" t="s">
        <v>443</v>
      </c>
      <c r="O142" s="405" t="s">
        <v>443</v>
      </c>
      <c r="P142" s="405" t="s">
        <v>443</v>
      </c>
      <c r="Q142" s="405" t="s">
        <v>443</v>
      </c>
      <c r="R142" s="405" t="s">
        <v>443</v>
      </c>
      <c r="S142" s="405" t="s">
        <v>443</v>
      </c>
      <c r="T142" s="405" t="s">
        <v>443</v>
      </c>
      <c r="U142" s="405" t="s">
        <v>443</v>
      </c>
      <c r="V142" s="405" t="s">
        <v>443</v>
      </c>
    </row>
    <row r="143" spans="1:22" s="381" customFormat="1" ht="45" customHeight="1" x14ac:dyDescent="0.25">
      <c r="A143" s="599" t="s">
        <v>937</v>
      </c>
      <c r="B143" s="382" t="s">
        <v>113</v>
      </c>
      <c r="C143" s="599"/>
      <c r="D143" s="631">
        <v>50</v>
      </c>
      <c r="E143" s="408" t="s">
        <v>604</v>
      </c>
      <c r="F143" s="441"/>
      <c r="G143" s="385" t="s">
        <v>590</v>
      </c>
      <c r="H143" s="441">
        <v>30</v>
      </c>
      <c r="I143" s="605" t="s">
        <v>634</v>
      </c>
      <c r="J143" s="449" t="s">
        <v>31</v>
      </c>
      <c r="K143" s="405" t="s">
        <v>443</v>
      </c>
      <c r="L143" s="405" t="s">
        <v>443</v>
      </c>
      <c r="M143" s="405" t="s">
        <v>443</v>
      </c>
      <c r="N143" s="405" t="s">
        <v>443</v>
      </c>
      <c r="O143" s="405" t="s">
        <v>443</v>
      </c>
      <c r="P143" s="405" t="s">
        <v>443</v>
      </c>
      <c r="Q143" s="405" t="s">
        <v>443</v>
      </c>
      <c r="R143" s="405" t="s">
        <v>443</v>
      </c>
      <c r="S143" s="405" t="s">
        <v>443</v>
      </c>
      <c r="T143" s="405" t="s">
        <v>443</v>
      </c>
      <c r="U143" s="405" t="s">
        <v>35</v>
      </c>
      <c r="V143" s="405" t="s">
        <v>4</v>
      </c>
    </row>
    <row r="144" spans="1:22" s="381" customFormat="1" ht="45" customHeight="1" x14ac:dyDescent="0.25">
      <c r="A144" s="382" t="s">
        <v>938</v>
      </c>
      <c r="B144" s="382" t="s">
        <v>694</v>
      </c>
      <c r="C144" s="408" t="s">
        <v>1910</v>
      </c>
      <c r="D144" s="631">
        <v>47.5</v>
      </c>
      <c r="E144" s="408" t="s">
        <v>604</v>
      </c>
      <c r="F144" s="401">
        <v>45017</v>
      </c>
      <c r="G144" s="385" t="s">
        <v>590</v>
      </c>
      <c r="H144" s="386">
        <v>452</v>
      </c>
      <c r="I144" s="573" t="s">
        <v>663</v>
      </c>
      <c r="J144" s="449" t="s">
        <v>100</v>
      </c>
      <c r="K144" s="405" t="s">
        <v>443</v>
      </c>
      <c r="L144" s="405" t="s">
        <v>443</v>
      </c>
      <c r="M144" s="420" t="s">
        <v>35</v>
      </c>
      <c r="N144" s="405" t="s">
        <v>443</v>
      </c>
      <c r="O144" s="405" t="s">
        <v>443</v>
      </c>
      <c r="P144" s="405" t="s">
        <v>443</v>
      </c>
      <c r="Q144" s="405" t="s">
        <v>443</v>
      </c>
      <c r="R144" s="405" t="s">
        <v>443</v>
      </c>
      <c r="S144" s="405" t="s">
        <v>4</v>
      </c>
      <c r="T144" s="405" t="s">
        <v>443</v>
      </c>
      <c r="U144" s="405" t="s">
        <v>443</v>
      </c>
      <c r="V144" s="405" t="s">
        <v>443</v>
      </c>
    </row>
    <row r="145" spans="1:22" s="381" customFormat="1" ht="45" customHeight="1" x14ac:dyDescent="0.25">
      <c r="A145" s="382" t="s">
        <v>940</v>
      </c>
      <c r="B145" s="382" t="s">
        <v>705</v>
      </c>
      <c r="C145" s="408"/>
      <c r="D145" s="631">
        <v>60</v>
      </c>
      <c r="E145" s="408" t="s">
        <v>815</v>
      </c>
      <c r="F145" s="401">
        <v>45078</v>
      </c>
      <c r="G145" s="385" t="s">
        <v>590</v>
      </c>
      <c r="H145" s="386" t="s">
        <v>941</v>
      </c>
      <c r="I145" s="573" t="s">
        <v>737</v>
      </c>
      <c r="J145" s="449" t="s">
        <v>72</v>
      </c>
      <c r="K145" s="405" t="s">
        <v>443</v>
      </c>
      <c r="L145" s="405" t="s">
        <v>443</v>
      </c>
      <c r="M145" s="405" t="s">
        <v>443</v>
      </c>
      <c r="N145" s="405" t="s">
        <v>443</v>
      </c>
      <c r="O145" s="405" t="s">
        <v>443</v>
      </c>
      <c r="P145" s="405" t="s">
        <v>443</v>
      </c>
      <c r="Q145" s="405" t="s">
        <v>443</v>
      </c>
      <c r="R145" s="405" t="s">
        <v>443</v>
      </c>
      <c r="S145" s="405" t="s">
        <v>443</v>
      </c>
      <c r="T145" s="405" t="s">
        <v>443</v>
      </c>
      <c r="U145" s="405" t="s">
        <v>443</v>
      </c>
      <c r="V145" s="405" t="s">
        <v>4</v>
      </c>
    </row>
    <row r="146" spans="1:22" s="381" customFormat="1" ht="45" customHeight="1" x14ac:dyDescent="0.25">
      <c r="A146" s="382" t="s">
        <v>945</v>
      </c>
      <c r="B146" s="382" t="s">
        <v>152</v>
      </c>
      <c r="C146" s="408"/>
      <c r="D146" s="631">
        <v>55</v>
      </c>
      <c r="E146" s="408" t="s">
        <v>604</v>
      </c>
      <c r="F146" s="401">
        <v>42036</v>
      </c>
      <c r="G146" s="385" t="s">
        <v>590</v>
      </c>
      <c r="H146" s="386" t="s">
        <v>946</v>
      </c>
      <c r="I146" s="573" t="s">
        <v>663</v>
      </c>
      <c r="J146" s="449" t="s">
        <v>87</v>
      </c>
      <c r="K146" s="405" t="s">
        <v>443</v>
      </c>
      <c r="L146" s="405" t="s">
        <v>443</v>
      </c>
      <c r="M146" s="405" t="s">
        <v>443</v>
      </c>
      <c r="N146" s="405" t="s">
        <v>443</v>
      </c>
      <c r="O146" s="405" t="s">
        <v>443</v>
      </c>
      <c r="P146" s="405" t="s">
        <v>443</v>
      </c>
      <c r="Q146" s="405" t="s">
        <v>443</v>
      </c>
      <c r="R146" s="405" t="s">
        <v>443</v>
      </c>
      <c r="S146" s="405" t="s">
        <v>443</v>
      </c>
      <c r="T146" s="405" t="s">
        <v>443</v>
      </c>
      <c r="U146" s="405" t="s">
        <v>4</v>
      </c>
      <c r="V146" s="405" t="s">
        <v>443</v>
      </c>
    </row>
    <row r="147" spans="1:22" s="381" customFormat="1" ht="45" customHeight="1" x14ac:dyDescent="0.25">
      <c r="A147" s="391" t="s">
        <v>947</v>
      </c>
      <c r="B147" s="391" t="s">
        <v>948</v>
      </c>
      <c r="C147" s="408"/>
      <c r="D147" s="631">
        <v>55</v>
      </c>
      <c r="E147" s="408" t="s">
        <v>604</v>
      </c>
      <c r="F147" s="393">
        <v>42248</v>
      </c>
      <c r="G147" s="385" t="s">
        <v>590</v>
      </c>
      <c r="H147" s="394" t="s">
        <v>949</v>
      </c>
      <c r="I147" s="573" t="s">
        <v>877</v>
      </c>
      <c r="J147" s="517" t="s">
        <v>1908</v>
      </c>
      <c r="K147" s="405" t="s">
        <v>443</v>
      </c>
      <c r="L147" s="405" t="s">
        <v>443</v>
      </c>
      <c r="M147" s="405" t="s">
        <v>443</v>
      </c>
      <c r="N147" s="405" t="s">
        <v>443</v>
      </c>
      <c r="O147" s="405" t="s">
        <v>443</v>
      </c>
      <c r="P147" s="405" t="s">
        <v>4</v>
      </c>
      <c r="Q147" s="405" t="s">
        <v>443</v>
      </c>
      <c r="R147" s="405" t="s">
        <v>443</v>
      </c>
      <c r="S147" s="405" t="s">
        <v>443</v>
      </c>
      <c r="T147" s="405" t="s">
        <v>443</v>
      </c>
      <c r="U147" s="405" t="s">
        <v>443</v>
      </c>
      <c r="V147" s="405" t="s">
        <v>443</v>
      </c>
    </row>
    <row r="148" spans="1:22" s="381" customFormat="1" ht="45" customHeight="1" x14ac:dyDescent="0.25">
      <c r="A148" s="391" t="s">
        <v>950</v>
      </c>
      <c r="B148" s="391" t="s">
        <v>951</v>
      </c>
      <c r="C148" s="602"/>
      <c r="D148" s="631">
        <v>55</v>
      </c>
      <c r="E148" s="408" t="s">
        <v>604</v>
      </c>
      <c r="F148" s="393">
        <v>45559</v>
      </c>
      <c r="G148" s="411" t="s">
        <v>590</v>
      </c>
      <c r="H148" s="394" t="s">
        <v>952</v>
      </c>
      <c r="I148" s="573" t="s">
        <v>648</v>
      </c>
      <c r="J148" s="449" t="s">
        <v>50</v>
      </c>
      <c r="K148" s="420" t="s">
        <v>35</v>
      </c>
      <c r="L148" s="420" t="s">
        <v>35</v>
      </c>
      <c r="M148" s="420" t="s">
        <v>35</v>
      </c>
      <c r="N148" s="420" t="s">
        <v>35</v>
      </c>
      <c r="O148" s="420" t="s">
        <v>35</v>
      </c>
      <c r="P148" s="420" t="s">
        <v>35</v>
      </c>
      <c r="Q148" s="420" t="s">
        <v>35</v>
      </c>
      <c r="R148" s="420" t="s">
        <v>35</v>
      </c>
      <c r="S148" s="405" t="s">
        <v>443</v>
      </c>
      <c r="T148" s="405" t="s">
        <v>443</v>
      </c>
      <c r="U148" s="405" t="s">
        <v>443</v>
      </c>
      <c r="V148" s="405" t="s">
        <v>443</v>
      </c>
    </row>
    <row r="149" spans="1:22" s="381" customFormat="1" ht="45" customHeight="1" x14ac:dyDescent="0.25">
      <c r="A149" s="520" t="s">
        <v>953</v>
      </c>
      <c r="B149" s="391" t="s">
        <v>212</v>
      </c>
      <c r="C149" s="599"/>
      <c r="D149" s="631">
        <v>50</v>
      </c>
      <c r="E149" s="408" t="s">
        <v>604</v>
      </c>
      <c r="F149" s="578"/>
      <c r="G149" s="411" t="s">
        <v>590</v>
      </c>
      <c r="H149" s="578">
        <v>461</v>
      </c>
      <c r="I149" s="573" t="s">
        <v>601</v>
      </c>
      <c r="J149" s="517" t="s">
        <v>1908</v>
      </c>
      <c r="K149" s="405" t="s">
        <v>443</v>
      </c>
      <c r="L149" s="405" t="s">
        <v>443</v>
      </c>
      <c r="M149" s="405" t="s">
        <v>443</v>
      </c>
      <c r="N149" s="405" t="s">
        <v>443</v>
      </c>
      <c r="O149" s="405" t="s">
        <v>443</v>
      </c>
      <c r="P149" s="405" t="s">
        <v>4</v>
      </c>
      <c r="Q149" s="405" t="s">
        <v>443</v>
      </c>
      <c r="R149" s="405" t="s">
        <v>443</v>
      </c>
      <c r="S149" s="405" t="s">
        <v>443</v>
      </c>
      <c r="T149" s="405" t="s">
        <v>35</v>
      </c>
      <c r="U149" s="405" t="s">
        <v>443</v>
      </c>
      <c r="V149" s="405" t="s">
        <v>443</v>
      </c>
    </row>
    <row r="150" spans="1:22" s="381" customFormat="1" ht="45" customHeight="1" x14ac:dyDescent="0.25">
      <c r="A150" s="599" t="s">
        <v>954</v>
      </c>
      <c r="B150" s="408" t="s">
        <v>736</v>
      </c>
      <c r="C150" s="599"/>
      <c r="D150" s="632">
        <v>65</v>
      </c>
      <c r="E150" s="408" t="s">
        <v>604</v>
      </c>
      <c r="F150" s="441"/>
      <c r="G150" s="411" t="s">
        <v>590</v>
      </c>
      <c r="H150" s="441" t="s">
        <v>767</v>
      </c>
      <c r="I150" s="573" t="s">
        <v>634</v>
      </c>
      <c r="J150" s="449" t="s">
        <v>50</v>
      </c>
      <c r="K150" s="405" t="s">
        <v>443</v>
      </c>
      <c r="L150" s="405" t="s">
        <v>443</v>
      </c>
      <c r="M150" s="405" t="s">
        <v>443</v>
      </c>
      <c r="N150" s="405" t="s">
        <v>443</v>
      </c>
      <c r="O150" s="405" t="s">
        <v>443</v>
      </c>
      <c r="P150" s="405" t="s">
        <v>443</v>
      </c>
      <c r="Q150" s="405" t="s">
        <v>4</v>
      </c>
      <c r="R150" s="405" t="s">
        <v>443</v>
      </c>
      <c r="S150" s="405" t="s">
        <v>443</v>
      </c>
      <c r="T150" s="405" t="s">
        <v>443</v>
      </c>
      <c r="U150" s="405" t="s">
        <v>35</v>
      </c>
      <c r="V150" s="405" t="s">
        <v>443</v>
      </c>
    </row>
    <row r="151" spans="1:22" s="381" customFormat="1" ht="66" customHeight="1" x14ac:dyDescent="0.25">
      <c r="A151" s="408" t="s">
        <v>955</v>
      </c>
      <c r="B151" s="382" t="s">
        <v>956</v>
      </c>
      <c r="C151" s="408"/>
      <c r="D151" s="631">
        <v>55</v>
      </c>
      <c r="E151" s="408" t="s">
        <v>604</v>
      </c>
      <c r="F151" s="401">
        <v>42719</v>
      </c>
      <c r="G151" s="411" t="s">
        <v>590</v>
      </c>
      <c r="H151" s="386" t="s">
        <v>957</v>
      </c>
      <c r="I151" s="573" t="s">
        <v>667</v>
      </c>
      <c r="J151" s="449" t="s">
        <v>25</v>
      </c>
      <c r="K151" s="405" t="s">
        <v>443</v>
      </c>
      <c r="L151" s="405" t="s">
        <v>443</v>
      </c>
      <c r="M151" s="420" t="s">
        <v>35</v>
      </c>
      <c r="N151" s="405" t="s">
        <v>443</v>
      </c>
      <c r="O151" s="405" t="s">
        <v>443</v>
      </c>
      <c r="P151" s="405" t="s">
        <v>443</v>
      </c>
      <c r="Q151" s="405" t="s">
        <v>443</v>
      </c>
      <c r="R151" s="405" t="s">
        <v>443</v>
      </c>
      <c r="S151" s="405" t="s">
        <v>4</v>
      </c>
      <c r="T151" s="405" t="s">
        <v>443</v>
      </c>
      <c r="U151" s="405" t="s">
        <v>443</v>
      </c>
      <c r="V151" s="405" t="s">
        <v>443</v>
      </c>
    </row>
    <row r="152" spans="1:22" s="381" customFormat="1" ht="45" customHeight="1" x14ac:dyDescent="0.25">
      <c r="A152" s="599" t="s">
        <v>958</v>
      </c>
      <c r="B152" s="408" t="s">
        <v>662</v>
      </c>
      <c r="C152" s="599"/>
      <c r="D152" s="632">
        <v>60</v>
      </c>
      <c r="E152" s="408" t="s">
        <v>604</v>
      </c>
      <c r="F152" s="441"/>
      <c r="G152" s="385" t="s">
        <v>590</v>
      </c>
      <c r="H152" s="441">
        <v>396</v>
      </c>
      <c r="I152" s="573" t="s">
        <v>634</v>
      </c>
      <c r="J152" s="449" t="s">
        <v>960</v>
      </c>
      <c r="K152" s="405" t="s">
        <v>443</v>
      </c>
      <c r="L152" s="405" t="s">
        <v>443</v>
      </c>
      <c r="M152" s="405" t="s">
        <v>443</v>
      </c>
      <c r="N152" s="405" t="s">
        <v>443</v>
      </c>
      <c r="O152" s="405" t="s">
        <v>443</v>
      </c>
      <c r="P152" s="405" t="s">
        <v>443</v>
      </c>
      <c r="Q152" s="405" t="s">
        <v>443</v>
      </c>
      <c r="R152" s="405" t="s">
        <v>443</v>
      </c>
      <c r="S152" s="405" t="s">
        <v>443</v>
      </c>
      <c r="T152" s="405" t="s">
        <v>443</v>
      </c>
      <c r="U152" s="405" t="s">
        <v>35</v>
      </c>
      <c r="V152" s="405" t="s">
        <v>443</v>
      </c>
    </row>
    <row r="153" spans="1:22" s="381" customFormat="1" ht="45" customHeight="1" x14ac:dyDescent="0.25">
      <c r="A153" s="408" t="s">
        <v>961</v>
      </c>
      <c r="B153" s="382" t="s">
        <v>113</v>
      </c>
      <c r="C153" s="408" t="s">
        <v>1911</v>
      </c>
      <c r="D153" s="631">
        <v>75</v>
      </c>
      <c r="E153" s="408" t="s">
        <v>604</v>
      </c>
      <c r="F153" s="401">
        <v>42826</v>
      </c>
      <c r="G153" s="385" t="s">
        <v>590</v>
      </c>
      <c r="H153" s="386" t="s">
        <v>962</v>
      </c>
      <c r="I153" s="605" t="s">
        <v>737</v>
      </c>
      <c r="J153" s="449" t="s">
        <v>87</v>
      </c>
      <c r="K153" s="405" t="s">
        <v>443</v>
      </c>
      <c r="L153" s="405" t="s">
        <v>443</v>
      </c>
      <c r="M153" s="405" t="s">
        <v>443</v>
      </c>
      <c r="N153" s="405" t="s">
        <v>443</v>
      </c>
      <c r="O153" s="405" t="s">
        <v>443</v>
      </c>
      <c r="P153" s="405" t="s">
        <v>443</v>
      </c>
      <c r="Q153" s="405" t="s">
        <v>443</v>
      </c>
      <c r="R153" s="405" t="s">
        <v>443</v>
      </c>
      <c r="S153" s="405" t="s">
        <v>443</v>
      </c>
      <c r="T153" s="405" t="s">
        <v>443</v>
      </c>
      <c r="U153" s="405" t="s">
        <v>443</v>
      </c>
      <c r="V153" s="405" t="s">
        <v>443</v>
      </c>
    </row>
    <row r="154" spans="1:22" ht="45" customHeight="1" x14ac:dyDescent="0.25">
      <c r="A154" s="599" t="s">
        <v>963</v>
      </c>
      <c r="B154" s="408" t="s">
        <v>964</v>
      </c>
      <c r="C154" s="599"/>
      <c r="D154" s="632">
        <v>65</v>
      </c>
      <c r="E154" s="408" t="s">
        <v>604</v>
      </c>
      <c r="F154" s="441"/>
      <c r="G154" s="385" t="s">
        <v>590</v>
      </c>
      <c r="H154" s="441">
        <v>395</v>
      </c>
      <c r="I154" s="573" t="s">
        <v>634</v>
      </c>
      <c r="J154" s="449" t="s">
        <v>50</v>
      </c>
      <c r="K154" s="405" t="s">
        <v>443</v>
      </c>
      <c r="L154" s="405" t="s">
        <v>443</v>
      </c>
      <c r="M154" s="405" t="s">
        <v>443</v>
      </c>
      <c r="N154" s="405" t="s">
        <v>443</v>
      </c>
      <c r="O154" s="405" t="s">
        <v>443</v>
      </c>
      <c r="P154" s="405" t="s">
        <v>443</v>
      </c>
      <c r="Q154" s="405" t="s">
        <v>443</v>
      </c>
      <c r="R154" s="405" t="s">
        <v>443</v>
      </c>
      <c r="S154" s="405" t="s">
        <v>443</v>
      </c>
      <c r="T154" s="405" t="s">
        <v>443</v>
      </c>
      <c r="U154" s="405" t="s">
        <v>35</v>
      </c>
      <c r="V154" s="405" t="s">
        <v>443</v>
      </c>
    </row>
    <row r="155" spans="1:22" ht="45" customHeight="1" x14ac:dyDescent="0.25">
      <c r="A155" s="382" t="s">
        <v>965</v>
      </c>
      <c r="B155" s="382" t="s">
        <v>99</v>
      </c>
      <c r="C155" s="408"/>
      <c r="D155" s="631">
        <v>55</v>
      </c>
      <c r="E155" s="408" t="s">
        <v>604</v>
      </c>
      <c r="F155" s="401">
        <v>44774</v>
      </c>
      <c r="G155" s="385" t="s">
        <v>590</v>
      </c>
      <c r="H155" s="386" t="s">
        <v>966</v>
      </c>
      <c r="I155" s="573" t="s">
        <v>663</v>
      </c>
      <c r="J155" s="449" t="s">
        <v>25</v>
      </c>
      <c r="K155" s="405" t="s">
        <v>443</v>
      </c>
      <c r="L155" s="405" t="s">
        <v>443</v>
      </c>
      <c r="M155" s="405" t="s">
        <v>443</v>
      </c>
      <c r="N155" s="405" t="s">
        <v>443</v>
      </c>
      <c r="O155" s="405" t="s">
        <v>443</v>
      </c>
      <c r="P155" s="405" t="s">
        <v>4</v>
      </c>
      <c r="Q155" s="405" t="s">
        <v>443</v>
      </c>
      <c r="R155" s="405" t="s">
        <v>443</v>
      </c>
      <c r="S155" s="405" t="s">
        <v>35</v>
      </c>
      <c r="T155" s="405" t="s">
        <v>443</v>
      </c>
      <c r="U155" s="405" t="s">
        <v>443</v>
      </c>
      <c r="V155" s="405" t="s">
        <v>443</v>
      </c>
    </row>
    <row r="156" spans="1:22" ht="45" customHeight="1" x14ac:dyDescent="0.25">
      <c r="A156" s="382" t="s">
        <v>967</v>
      </c>
      <c r="B156" s="382" t="s">
        <v>212</v>
      </c>
      <c r="C156" s="636"/>
      <c r="D156" s="631">
        <v>50</v>
      </c>
      <c r="E156" s="408" t="s">
        <v>604</v>
      </c>
      <c r="F156" s="401">
        <v>44949</v>
      </c>
      <c r="G156" s="385" t="s">
        <v>590</v>
      </c>
      <c r="H156" s="386">
        <v>141</v>
      </c>
      <c r="I156" s="573" t="s">
        <v>663</v>
      </c>
      <c r="J156" s="449" t="s">
        <v>42</v>
      </c>
      <c r="K156" s="405" t="s">
        <v>443</v>
      </c>
      <c r="L156" s="405" t="s">
        <v>443</v>
      </c>
      <c r="M156" s="405" t="s">
        <v>443</v>
      </c>
      <c r="N156" s="405" t="s">
        <v>443</v>
      </c>
      <c r="O156" s="405" t="s">
        <v>443</v>
      </c>
      <c r="P156" s="405" t="s">
        <v>443</v>
      </c>
      <c r="Q156" s="405" t="s">
        <v>443</v>
      </c>
      <c r="R156" s="405" t="s">
        <v>443</v>
      </c>
      <c r="S156" s="405" t="s">
        <v>443</v>
      </c>
      <c r="T156" s="405" t="s">
        <v>443</v>
      </c>
      <c r="U156" s="405" t="s">
        <v>443</v>
      </c>
      <c r="V156" s="405" t="s">
        <v>443</v>
      </c>
    </row>
    <row r="157" spans="1:22" ht="45" customHeight="1" x14ac:dyDescent="0.25">
      <c r="A157" s="391" t="s">
        <v>968</v>
      </c>
      <c r="B157" s="382" t="s">
        <v>969</v>
      </c>
      <c r="C157" s="636"/>
      <c r="D157" s="631">
        <v>50</v>
      </c>
      <c r="E157" s="408" t="s">
        <v>604</v>
      </c>
      <c r="F157" s="401">
        <v>44949</v>
      </c>
      <c r="G157" s="385" t="s">
        <v>590</v>
      </c>
      <c r="H157" s="386">
        <v>112</v>
      </c>
      <c r="I157" s="573" t="s">
        <v>656</v>
      </c>
      <c r="J157" s="517" t="s">
        <v>31</v>
      </c>
      <c r="K157" s="405" t="s">
        <v>443</v>
      </c>
      <c r="L157" s="405" t="s">
        <v>443</v>
      </c>
      <c r="M157" s="405" t="s">
        <v>443</v>
      </c>
      <c r="N157" s="405" t="s">
        <v>443</v>
      </c>
      <c r="O157" s="405" t="s">
        <v>443</v>
      </c>
      <c r="P157" s="405" t="s">
        <v>443</v>
      </c>
      <c r="Q157" s="405" t="s">
        <v>443</v>
      </c>
      <c r="R157" s="405" t="s">
        <v>443</v>
      </c>
      <c r="S157" s="405" t="s">
        <v>4</v>
      </c>
      <c r="T157" s="405" t="s">
        <v>443</v>
      </c>
      <c r="U157" s="405" t="s">
        <v>443</v>
      </c>
      <c r="V157" s="405" t="s">
        <v>443</v>
      </c>
    </row>
    <row r="158" spans="1:22" ht="45" customHeight="1" x14ac:dyDescent="0.25">
      <c r="A158" s="391" t="s">
        <v>970</v>
      </c>
      <c r="B158" s="382" t="s">
        <v>971</v>
      </c>
      <c r="C158" s="636" t="s">
        <v>1912</v>
      </c>
      <c r="D158" s="631">
        <v>60</v>
      </c>
      <c r="E158" s="408" t="s">
        <v>604</v>
      </c>
      <c r="F158" s="401">
        <v>45283</v>
      </c>
      <c r="G158" s="385" t="s">
        <v>590</v>
      </c>
      <c r="H158" s="386" t="s">
        <v>972</v>
      </c>
      <c r="I158" s="573" t="s">
        <v>663</v>
      </c>
      <c r="J158" s="449" t="s">
        <v>1913</v>
      </c>
      <c r="K158" s="539" t="s">
        <v>1901</v>
      </c>
      <c r="L158" s="405" t="s">
        <v>443</v>
      </c>
      <c r="M158" s="405" t="s">
        <v>443</v>
      </c>
      <c r="N158" s="405" t="s">
        <v>443</v>
      </c>
      <c r="O158" s="405" t="s">
        <v>443</v>
      </c>
      <c r="P158" s="405" t="s">
        <v>443</v>
      </c>
      <c r="Q158" s="405" t="s">
        <v>443</v>
      </c>
      <c r="R158" s="405" t="s">
        <v>443</v>
      </c>
      <c r="S158" s="405" t="s">
        <v>443</v>
      </c>
      <c r="T158" s="462" t="s">
        <v>35</v>
      </c>
      <c r="U158" s="405" t="s">
        <v>443</v>
      </c>
      <c r="V158" s="405" t="s">
        <v>443</v>
      </c>
    </row>
    <row r="159" spans="1:22" ht="45" customHeight="1" x14ac:dyDescent="0.25">
      <c r="A159" s="382" t="s">
        <v>979</v>
      </c>
      <c r="B159" s="382" t="s">
        <v>980</v>
      </c>
      <c r="C159" s="408"/>
      <c r="D159" s="631">
        <v>55</v>
      </c>
      <c r="E159" s="408" t="s">
        <v>604</v>
      </c>
      <c r="F159" s="401">
        <v>43862</v>
      </c>
      <c r="G159" s="385" t="s">
        <v>590</v>
      </c>
      <c r="H159" s="386" t="s">
        <v>981</v>
      </c>
      <c r="I159" s="573" t="s">
        <v>877</v>
      </c>
      <c r="J159" s="449" t="s">
        <v>1881</v>
      </c>
      <c r="K159" s="405" t="s">
        <v>443</v>
      </c>
      <c r="L159" s="405" t="s">
        <v>443</v>
      </c>
      <c r="M159" s="405" t="s">
        <v>443</v>
      </c>
      <c r="N159" s="405" t="s">
        <v>443</v>
      </c>
      <c r="O159" s="405" t="s">
        <v>4</v>
      </c>
      <c r="P159" s="405" t="s">
        <v>443</v>
      </c>
      <c r="Q159" s="405" t="s">
        <v>443</v>
      </c>
      <c r="R159" s="405" t="s">
        <v>443</v>
      </c>
      <c r="S159" s="405" t="s">
        <v>443</v>
      </c>
      <c r="T159" s="405" t="s">
        <v>443</v>
      </c>
      <c r="U159" s="405" t="s">
        <v>443</v>
      </c>
      <c r="V159" s="405" t="s">
        <v>443</v>
      </c>
    </row>
    <row r="160" spans="1:22" ht="45" customHeight="1" x14ac:dyDescent="0.25">
      <c r="A160" s="599" t="s">
        <v>982</v>
      </c>
      <c r="B160" s="408" t="s">
        <v>752</v>
      </c>
      <c r="C160" s="599"/>
      <c r="D160" s="632">
        <v>65</v>
      </c>
      <c r="E160" s="408" t="s">
        <v>604</v>
      </c>
      <c r="F160" s="441"/>
      <c r="G160" s="385" t="s">
        <v>590</v>
      </c>
      <c r="H160" s="441">
        <v>138</v>
      </c>
      <c r="I160" s="573" t="s">
        <v>634</v>
      </c>
      <c r="J160" s="449" t="s">
        <v>40</v>
      </c>
      <c r="K160" s="405" t="s">
        <v>443</v>
      </c>
      <c r="L160" s="405" t="s">
        <v>443</v>
      </c>
      <c r="M160" s="405" t="s">
        <v>443</v>
      </c>
      <c r="N160" s="405" t="s">
        <v>443</v>
      </c>
      <c r="O160" s="405" t="s">
        <v>443</v>
      </c>
      <c r="P160" s="405" t="s">
        <v>443</v>
      </c>
      <c r="Q160" s="405" t="s">
        <v>443</v>
      </c>
      <c r="R160" s="405" t="s">
        <v>443</v>
      </c>
      <c r="S160" s="405" t="s">
        <v>443</v>
      </c>
      <c r="T160" s="405" t="s">
        <v>443</v>
      </c>
      <c r="U160" s="405" t="s">
        <v>35</v>
      </c>
      <c r="V160" s="405" t="s">
        <v>443</v>
      </c>
    </row>
    <row r="161" spans="1:22" s="381" customFormat="1" ht="45" customHeight="1" x14ac:dyDescent="0.25">
      <c r="A161" s="382" t="s">
        <v>983</v>
      </c>
      <c r="B161" s="382" t="s">
        <v>729</v>
      </c>
      <c r="C161" s="524" t="s">
        <v>984</v>
      </c>
      <c r="D161" s="631">
        <v>85</v>
      </c>
      <c r="E161" s="408" t="s">
        <v>604</v>
      </c>
      <c r="F161" s="401">
        <v>44949</v>
      </c>
      <c r="G161" s="385" t="s">
        <v>590</v>
      </c>
      <c r="H161" s="386">
        <v>347</v>
      </c>
      <c r="I161" s="573" t="s">
        <v>663</v>
      </c>
      <c r="J161" s="449" t="s">
        <v>1892</v>
      </c>
      <c r="K161" s="405" t="s">
        <v>443</v>
      </c>
      <c r="L161" s="405" t="s">
        <v>443</v>
      </c>
      <c r="M161" s="405" t="s">
        <v>443</v>
      </c>
      <c r="N161" s="405" t="s">
        <v>4</v>
      </c>
      <c r="O161" s="405" t="s">
        <v>443</v>
      </c>
      <c r="P161" s="405" t="s">
        <v>443</v>
      </c>
      <c r="Q161" s="405" t="s">
        <v>443</v>
      </c>
      <c r="R161" s="405" t="s">
        <v>443</v>
      </c>
      <c r="S161" s="405" t="s">
        <v>443</v>
      </c>
      <c r="T161" s="405" t="s">
        <v>443</v>
      </c>
      <c r="U161" s="405" t="s">
        <v>443</v>
      </c>
      <c r="V161" s="405" t="s">
        <v>443</v>
      </c>
    </row>
    <row r="162" spans="1:22" s="381" customFormat="1" ht="45" customHeight="1" x14ac:dyDescent="0.25">
      <c r="A162" s="382" t="s">
        <v>985</v>
      </c>
      <c r="B162" s="382" t="s">
        <v>758</v>
      </c>
      <c r="C162" s="408"/>
      <c r="D162" s="631">
        <v>55</v>
      </c>
      <c r="E162" s="408" t="s">
        <v>589</v>
      </c>
      <c r="F162" s="401">
        <v>43422</v>
      </c>
      <c r="G162" s="385" t="s">
        <v>590</v>
      </c>
      <c r="H162" s="386" t="s">
        <v>986</v>
      </c>
      <c r="I162" s="573" t="s">
        <v>592</v>
      </c>
      <c r="J162" s="449" t="s">
        <v>45</v>
      </c>
      <c r="K162" s="405" t="s">
        <v>443</v>
      </c>
      <c r="L162" s="539" t="s">
        <v>1914</v>
      </c>
      <c r="M162" s="405" t="s">
        <v>443</v>
      </c>
      <c r="N162" s="405" t="s">
        <v>443</v>
      </c>
      <c r="O162" s="405" t="s">
        <v>443</v>
      </c>
      <c r="P162" s="405" t="s">
        <v>443</v>
      </c>
      <c r="Q162" s="405" t="s">
        <v>443</v>
      </c>
      <c r="R162" s="405" t="s">
        <v>443</v>
      </c>
      <c r="S162" s="405" t="s">
        <v>443</v>
      </c>
      <c r="T162" s="405" t="s">
        <v>443</v>
      </c>
      <c r="U162" s="405" t="s">
        <v>443</v>
      </c>
      <c r="V162" s="405" t="s">
        <v>443</v>
      </c>
    </row>
    <row r="163" spans="1:22" s="381" customFormat="1" ht="45" customHeight="1" x14ac:dyDescent="0.25">
      <c r="A163" s="382" t="s">
        <v>988</v>
      </c>
      <c r="B163" s="382" t="s">
        <v>989</v>
      </c>
      <c r="C163" s="408" t="s">
        <v>990</v>
      </c>
      <c r="D163" s="631">
        <v>275</v>
      </c>
      <c r="E163" s="408" t="s">
        <v>594</v>
      </c>
      <c r="F163" s="401">
        <v>44278</v>
      </c>
      <c r="G163" s="385" t="s">
        <v>590</v>
      </c>
      <c r="H163" s="386" t="s">
        <v>827</v>
      </c>
      <c r="I163" s="573" t="s">
        <v>991</v>
      </c>
      <c r="J163" s="449" t="s">
        <v>72</v>
      </c>
      <c r="K163" s="405" t="s">
        <v>443</v>
      </c>
      <c r="L163" s="405" t="s">
        <v>443</v>
      </c>
      <c r="M163" s="405" t="s">
        <v>443</v>
      </c>
      <c r="N163" s="405" t="s">
        <v>443</v>
      </c>
      <c r="O163" s="405" t="s">
        <v>443</v>
      </c>
      <c r="P163" s="405" t="s">
        <v>443</v>
      </c>
      <c r="Q163" s="405" t="s">
        <v>443</v>
      </c>
      <c r="R163" s="405" t="s">
        <v>443</v>
      </c>
      <c r="S163" s="405" t="s">
        <v>443</v>
      </c>
      <c r="T163" s="405" t="s">
        <v>4</v>
      </c>
      <c r="U163" s="405" t="s">
        <v>443</v>
      </c>
      <c r="V163" s="405" t="s">
        <v>443</v>
      </c>
    </row>
    <row r="164" spans="1:22" s="381" customFormat="1" ht="45" customHeight="1" x14ac:dyDescent="0.25">
      <c r="A164" s="382" t="s">
        <v>992</v>
      </c>
      <c r="B164" s="382" t="s">
        <v>993</v>
      </c>
      <c r="C164" s="408"/>
      <c r="D164" s="633">
        <v>55</v>
      </c>
      <c r="E164" s="590" t="s">
        <v>604</v>
      </c>
      <c r="F164" s="393">
        <v>44774</v>
      </c>
      <c r="G164" s="385" t="s">
        <v>590</v>
      </c>
      <c r="H164" s="386" t="s">
        <v>994</v>
      </c>
      <c r="I164" s="573" t="s">
        <v>645</v>
      </c>
      <c r="J164" s="517" t="s">
        <v>50</v>
      </c>
      <c r="K164" s="405" t="s">
        <v>443</v>
      </c>
      <c r="L164" s="405" t="s">
        <v>443</v>
      </c>
      <c r="M164" s="420" t="s">
        <v>35</v>
      </c>
      <c r="N164" s="405" t="s">
        <v>443</v>
      </c>
      <c r="O164" s="405" t="s">
        <v>35</v>
      </c>
      <c r="P164" s="405" t="s">
        <v>443</v>
      </c>
      <c r="Q164" s="405" t="s">
        <v>4</v>
      </c>
      <c r="R164" s="405" t="s">
        <v>443</v>
      </c>
      <c r="S164" s="405" t="s">
        <v>443</v>
      </c>
      <c r="T164" s="405" t="s">
        <v>443</v>
      </c>
      <c r="U164" s="405" t="s">
        <v>443</v>
      </c>
      <c r="V164" s="405" t="s">
        <v>443</v>
      </c>
    </row>
    <row r="165" spans="1:22" ht="45" customHeight="1" x14ac:dyDescent="0.25">
      <c r="A165" s="382" t="s">
        <v>998</v>
      </c>
      <c r="B165" s="382" t="s">
        <v>212</v>
      </c>
      <c r="C165" s="636"/>
      <c r="D165" s="631">
        <v>50</v>
      </c>
      <c r="E165" s="408" t="s">
        <v>604</v>
      </c>
      <c r="F165" s="401">
        <v>44949</v>
      </c>
      <c r="G165" s="385" t="s">
        <v>590</v>
      </c>
      <c r="H165" s="386">
        <v>140</v>
      </c>
      <c r="I165" s="573" t="s">
        <v>999</v>
      </c>
      <c r="J165" s="449" t="s">
        <v>100</v>
      </c>
      <c r="K165" s="405" t="s">
        <v>443</v>
      </c>
      <c r="L165" s="405" t="s">
        <v>443</v>
      </c>
      <c r="M165" s="405" t="s">
        <v>443</v>
      </c>
      <c r="N165" s="405" t="s">
        <v>443</v>
      </c>
      <c r="O165" s="405" t="s">
        <v>443</v>
      </c>
      <c r="P165" s="405" t="s">
        <v>443</v>
      </c>
      <c r="Q165" s="405" t="s">
        <v>443</v>
      </c>
      <c r="R165" s="405" t="s">
        <v>443</v>
      </c>
      <c r="S165" s="405" t="s">
        <v>443</v>
      </c>
      <c r="T165" s="405" t="s">
        <v>443</v>
      </c>
      <c r="U165" s="405" t="s">
        <v>443</v>
      </c>
      <c r="V165" s="405" t="s">
        <v>443</v>
      </c>
    </row>
    <row r="166" spans="1:22" s="381" customFormat="1" ht="45" customHeight="1" x14ac:dyDescent="0.25">
      <c r="A166" s="599" t="s">
        <v>1000</v>
      </c>
      <c r="B166" s="408" t="s">
        <v>931</v>
      </c>
      <c r="C166" s="599"/>
      <c r="D166" s="631">
        <v>50</v>
      </c>
      <c r="E166" s="408" t="s">
        <v>604</v>
      </c>
      <c r="F166" s="441"/>
      <c r="G166" s="385" t="s">
        <v>590</v>
      </c>
      <c r="H166" s="595" t="s">
        <v>1001</v>
      </c>
      <c r="I166" s="605" t="s">
        <v>634</v>
      </c>
      <c r="J166" s="606" t="s">
        <v>45</v>
      </c>
      <c r="K166" s="405" t="s">
        <v>443</v>
      </c>
      <c r="L166" s="539" t="s">
        <v>1915</v>
      </c>
      <c r="M166" s="405" t="s">
        <v>443</v>
      </c>
      <c r="N166" s="405" t="s">
        <v>443</v>
      </c>
      <c r="O166" s="405" t="s">
        <v>443</v>
      </c>
      <c r="P166" s="405" t="s">
        <v>443</v>
      </c>
      <c r="Q166" s="405" t="s">
        <v>443</v>
      </c>
      <c r="R166" s="405" t="s">
        <v>443</v>
      </c>
      <c r="S166" s="405" t="s">
        <v>443</v>
      </c>
      <c r="T166" s="405" t="s">
        <v>443</v>
      </c>
      <c r="U166" s="405" t="s">
        <v>35</v>
      </c>
      <c r="V166" s="405" t="s">
        <v>443</v>
      </c>
    </row>
    <row r="167" spans="1:22" s="381" customFormat="1" ht="45" customHeight="1" x14ac:dyDescent="0.25">
      <c r="A167" s="382" t="s">
        <v>1002</v>
      </c>
      <c r="B167" s="382" t="s">
        <v>662</v>
      </c>
      <c r="C167" s="636"/>
      <c r="D167" s="631">
        <v>50</v>
      </c>
      <c r="E167" s="408" t="s">
        <v>604</v>
      </c>
      <c r="F167" s="401">
        <v>44949</v>
      </c>
      <c r="G167" s="385" t="s">
        <v>590</v>
      </c>
      <c r="H167" s="386">
        <v>147</v>
      </c>
      <c r="I167" s="573" t="s">
        <v>621</v>
      </c>
      <c r="J167" s="449" t="s">
        <v>1889</v>
      </c>
      <c r="K167" s="405" t="s">
        <v>443</v>
      </c>
      <c r="L167" s="405" t="s">
        <v>443</v>
      </c>
      <c r="M167" s="405" t="s">
        <v>443</v>
      </c>
      <c r="N167" s="405" t="s">
        <v>443</v>
      </c>
      <c r="O167" s="405" t="s">
        <v>443</v>
      </c>
      <c r="P167" s="405" t="s">
        <v>443</v>
      </c>
      <c r="Q167" s="405" t="s">
        <v>4</v>
      </c>
      <c r="R167" s="405" t="s">
        <v>443</v>
      </c>
      <c r="S167" s="405" t="s">
        <v>443</v>
      </c>
      <c r="T167" s="405" t="s">
        <v>443</v>
      </c>
      <c r="U167" s="405" t="s">
        <v>443</v>
      </c>
      <c r="V167" s="405" t="s">
        <v>443</v>
      </c>
    </row>
    <row r="168" spans="1:22" s="381" customFormat="1" ht="45" customHeight="1" x14ac:dyDescent="0.25">
      <c r="A168" s="382" t="s">
        <v>1006</v>
      </c>
      <c r="B168" s="382" t="s">
        <v>948</v>
      </c>
      <c r="C168" s="408"/>
      <c r="D168" s="631">
        <v>55</v>
      </c>
      <c r="E168" s="408" t="s">
        <v>604</v>
      </c>
      <c r="F168" s="384"/>
      <c r="G168" s="385" t="s">
        <v>590</v>
      </c>
      <c r="H168" s="386" t="s">
        <v>1007</v>
      </c>
      <c r="I168" s="573" t="s">
        <v>601</v>
      </c>
      <c r="J168" s="449" t="s">
        <v>100</v>
      </c>
      <c r="K168" s="405" t="s">
        <v>443</v>
      </c>
      <c r="L168" s="405" t="s">
        <v>443</v>
      </c>
      <c r="M168" s="405" t="s">
        <v>443</v>
      </c>
      <c r="N168" s="405" t="s">
        <v>443</v>
      </c>
      <c r="O168" s="405" t="s">
        <v>443</v>
      </c>
      <c r="P168" s="405" t="s">
        <v>443</v>
      </c>
      <c r="Q168" s="405" t="s">
        <v>443</v>
      </c>
      <c r="R168" s="405" t="s">
        <v>443</v>
      </c>
      <c r="S168" s="405" t="s">
        <v>443</v>
      </c>
      <c r="T168" s="405" t="s">
        <v>35</v>
      </c>
      <c r="U168" s="405" t="s">
        <v>443</v>
      </c>
      <c r="V168" s="405" t="s">
        <v>4</v>
      </c>
    </row>
    <row r="169" spans="1:22" s="381" customFormat="1" ht="45" customHeight="1" x14ac:dyDescent="0.25">
      <c r="A169" s="599" t="s">
        <v>1008</v>
      </c>
      <c r="B169" s="408" t="s">
        <v>140</v>
      </c>
      <c r="C169" s="599"/>
      <c r="D169" s="631">
        <v>50</v>
      </c>
      <c r="E169" s="408" t="s">
        <v>604</v>
      </c>
      <c r="F169" s="441"/>
      <c r="G169" s="385" t="s">
        <v>590</v>
      </c>
      <c r="H169" s="441">
        <v>95</v>
      </c>
      <c r="I169" s="605" t="s">
        <v>634</v>
      </c>
      <c r="J169" s="449" t="s">
        <v>50</v>
      </c>
      <c r="K169" s="405" t="s">
        <v>443</v>
      </c>
      <c r="L169" s="405" t="s">
        <v>443</v>
      </c>
      <c r="M169" s="405" t="s">
        <v>443</v>
      </c>
      <c r="N169" s="405" t="s">
        <v>443</v>
      </c>
      <c r="O169" s="405" t="s">
        <v>443</v>
      </c>
      <c r="P169" s="405" t="s">
        <v>443</v>
      </c>
      <c r="Q169" s="405" t="s">
        <v>4</v>
      </c>
      <c r="R169" s="405" t="s">
        <v>443</v>
      </c>
      <c r="S169" s="405" t="s">
        <v>443</v>
      </c>
      <c r="T169" s="405" t="s">
        <v>443</v>
      </c>
      <c r="U169" s="405" t="s">
        <v>35</v>
      </c>
      <c r="V169" s="405" t="s">
        <v>443</v>
      </c>
    </row>
    <row r="170" spans="1:22" s="381" customFormat="1" ht="45" customHeight="1" x14ac:dyDescent="0.25">
      <c r="A170" s="382" t="s">
        <v>1009</v>
      </c>
      <c r="B170" s="382" t="s">
        <v>840</v>
      </c>
      <c r="C170" s="409" t="s">
        <v>1916</v>
      </c>
      <c r="D170" s="631">
        <v>65</v>
      </c>
      <c r="E170" s="408" t="s">
        <v>1011</v>
      </c>
      <c r="F170" s="401">
        <v>43831</v>
      </c>
      <c r="G170" s="385" t="s">
        <v>590</v>
      </c>
      <c r="H170" s="386" t="s">
        <v>1012</v>
      </c>
      <c r="I170" s="573" t="s">
        <v>698</v>
      </c>
      <c r="J170" s="449" t="s">
        <v>69</v>
      </c>
      <c r="K170" s="405" t="s">
        <v>443</v>
      </c>
      <c r="L170" s="405" t="s">
        <v>443</v>
      </c>
      <c r="M170" s="405" t="s">
        <v>443</v>
      </c>
      <c r="N170" s="405" t="s">
        <v>443</v>
      </c>
      <c r="O170" s="405" t="s">
        <v>443</v>
      </c>
      <c r="P170" s="405" t="s">
        <v>443</v>
      </c>
      <c r="Q170" s="405" t="s">
        <v>4</v>
      </c>
      <c r="R170" s="405" t="s">
        <v>443</v>
      </c>
      <c r="S170" s="405" t="s">
        <v>35</v>
      </c>
      <c r="T170" s="405" t="s">
        <v>443</v>
      </c>
      <c r="U170" s="405" t="s">
        <v>443</v>
      </c>
      <c r="V170" s="405" t="s">
        <v>443</v>
      </c>
    </row>
    <row r="171" spans="1:22" s="381" customFormat="1" ht="45" customHeight="1" x14ac:dyDescent="0.25">
      <c r="A171" s="382" t="s">
        <v>1013</v>
      </c>
      <c r="B171" s="408" t="s">
        <v>140</v>
      </c>
      <c r="C171" s="636"/>
      <c r="D171" s="631">
        <v>50</v>
      </c>
      <c r="E171" s="408" t="s">
        <v>604</v>
      </c>
      <c r="F171" s="401">
        <v>44949</v>
      </c>
      <c r="G171" s="385" t="s">
        <v>590</v>
      </c>
      <c r="H171" s="386">
        <v>97</v>
      </c>
      <c r="I171" s="573" t="s">
        <v>999</v>
      </c>
      <c r="J171" s="449" t="s">
        <v>53</v>
      </c>
      <c r="K171" s="405" t="s">
        <v>443</v>
      </c>
      <c r="L171" s="405" t="s">
        <v>443</v>
      </c>
      <c r="M171" s="405" t="s">
        <v>1882</v>
      </c>
      <c r="N171" s="405" t="s">
        <v>443</v>
      </c>
      <c r="O171" s="405" t="s">
        <v>443</v>
      </c>
      <c r="P171" s="405" t="s">
        <v>443</v>
      </c>
      <c r="Q171" s="405" t="s">
        <v>443</v>
      </c>
      <c r="R171" s="405" t="s">
        <v>443</v>
      </c>
      <c r="S171" s="405" t="s">
        <v>443</v>
      </c>
      <c r="T171" s="405" t="s">
        <v>443</v>
      </c>
      <c r="U171" s="405" t="s">
        <v>443</v>
      </c>
      <c r="V171" s="405" t="s">
        <v>443</v>
      </c>
    </row>
    <row r="172" spans="1:22" s="381" customFormat="1" ht="45" customHeight="1" x14ac:dyDescent="0.25">
      <c r="A172" s="382" t="s">
        <v>1015</v>
      </c>
      <c r="B172" s="408" t="s">
        <v>140</v>
      </c>
      <c r="C172" s="636"/>
      <c r="D172" s="631">
        <v>50</v>
      </c>
      <c r="E172" s="408" t="s">
        <v>604</v>
      </c>
      <c r="F172" s="401">
        <v>44949</v>
      </c>
      <c r="G172" s="385" t="s">
        <v>590</v>
      </c>
      <c r="H172" s="386">
        <v>96</v>
      </c>
      <c r="I172" s="573" t="s">
        <v>999</v>
      </c>
      <c r="J172" s="449" t="s">
        <v>69</v>
      </c>
      <c r="K172" s="405" t="s">
        <v>443</v>
      </c>
      <c r="L172" s="405" t="s">
        <v>443</v>
      </c>
      <c r="M172" s="405" t="s">
        <v>443</v>
      </c>
      <c r="N172" s="405" t="s">
        <v>443</v>
      </c>
      <c r="O172" s="405" t="s">
        <v>443</v>
      </c>
      <c r="P172" s="405" t="s">
        <v>4</v>
      </c>
      <c r="Q172" s="405" t="s">
        <v>443</v>
      </c>
      <c r="R172" s="405" t="s">
        <v>443</v>
      </c>
      <c r="S172" s="405" t="s">
        <v>443</v>
      </c>
      <c r="T172" s="405" t="s">
        <v>443</v>
      </c>
      <c r="U172" s="405" t="s">
        <v>443</v>
      </c>
      <c r="V172" s="405" t="s">
        <v>443</v>
      </c>
    </row>
    <row r="173" spans="1:22" s="381" customFormat="1" ht="45" customHeight="1" x14ac:dyDescent="0.25">
      <c r="A173" s="382" t="s">
        <v>1016</v>
      </c>
      <c r="B173" s="382" t="s">
        <v>662</v>
      </c>
      <c r="C173" s="636"/>
      <c r="D173" s="631">
        <v>50</v>
      </c>
      <c r="E173" s="408" t="s">
        <v>604</v>
      </c>
      <c r="F173" s="401">
        <v>44949</v>
      </c>
      <c r="G173" s="385" t="s">
        <v>590</v>
      </c>
      <c r="H173" s="386">
        <v>107</v>
      </c>
      <c r="I173" s="573" t="s">
        <v>601</v>
      </c>
      <c r="J173" s="449" t="s">
        <v>87</v>
      </c>
      <c r="K173" s="405" t="s">
        <v>443</v>
      </c>
      <c r="L173" s="405" t="s">
        <v>443</v>
      </c>
      <c r="M173" s="405" t="s">
        <v>443</v>
      </c>
      <c r="N173" s="405" t="s">
        <v>443</v>
      </c>
      <c r="O173" s="405" t="s">
        <v>443</v>
      </c>
      <c r="P173" s="405" t="s">
        <v>443</v>
      </c>
      <c r="Q173" s="405" t="s">
        <v>443</v>
      </c>
      <c r="R173" s="405" t="s">
        <v>443</v>
      </c>
      <c r="S173" s="405" t="s">
        <v>443</v>
      </c>
      <c r="T173" s="405" t="s">
        <v>35</v>
      </c>
      <c r="U173" s="405" t="s">
        <v>443</v>
      </c>
      <c r="V173" s="405" t="s">
        <v>4</v>
      </c>
    </row>
    <row r="174" spans="1:22" ht="45" customHeight="1" x14ac:dyDescent="0.25">
      <c r="A174" s="382" t="s">
        <v>1020</v>
      </c>
      <c r="B174" s="382" t="s">
        <v>1021</v>
      </c>
      <c r="C174" s="636"/>
      <c r="D174" s="631">
        <v>50</v>
      </c>
      <c r="E174" s="408" t="s">
        <v>604</v>
      </c>
      <c r="F174" s="401">
        <v>44949</v>
      </c>
      <c r="G174" s="385" t="s">
        <v>590</v>
      </c>
      <c r="H174" s="386">
        <v>60</v>
      </c>
      <c r="I174" s="605" t="s">
        <v>999</v>
      </c>
      <c r="J174" s="449" t="s">
        <v>72</v>
      </c>
      <c r="K174" s="405" t="s">
        <v>443</v>
      </c>
      <c r="L174" s="405" t="s">
        <v>443</v>
      </c>
      <c r="M174" s="405" t="s">
        <v>443</v>
      </c>
      <c r="N174" s="405" t="s">
        <v>443</v>
      </c>
      <c r="O174" s="405" t="s">
        <v>443</v>
      </c>
      <c r="P174" s="405" t="s">
        <v>443</v>
      </c>
      <c r="Q174" s="405" t="s">
        <v>443</v>
      </c>
      <c r="R174" s="405" t="s">
        <v>443</v>
      </c>
      <c r="S174" s="405" t="s">
        <v>443</v>
      </c>
      <c r="T174" s="405" t="s">
        <v>443</v>
      </c>
      <c r="U174" s="405" t="s">
        <v>4</v>
      </c>
      <c r="V174" s="405" t="s">
        <v>443</v>
      </c>
    </row>
    <row r="175" spans="1:22" ht="45" customHeight="1" x14ac:dyDescent="0.25">
      <c r="A175" s="382" t="s">
        <v>1027</v>
      </c>
      <c r="B175" s="382" t="s">
        <v>1028</v>
      </c>
      <c r="C175" s="408"/>
      <c r="D175" s="631">
        <v>55</v>
      </c>
      <c r="E175" s="408" t="s">
        <v>604</v>
      </c>
      <c r="F175" s="401">
        <v>41730</v>
      </c>
      <c r="G175" s="385" t="s">
        <v>590</v>
      </c>
      <c r="H175" s="386" t="s">
        <v>1029</v>
      </c>
      <c r="I175" s="605" t="s">
        <v>999</v>
      </c>
      <c r="J175" s="449" t="s">
        <v>100</v>
      </c>
      <c r="K175" s="405" t="s">
        <v>443</v>
      </c>
      <c r="L175" s="405" t="s">
        <v>4</v>
      </c>
      <c r="M175" s="405" t="s">
        <v>443</v>
      </c>
      <c r="N175" s="405" t="s">
        <v>443</v>
      </c>
      <c r="O175" s="405" t="s">
        <v>443</v>
      </c>
      <c r="P175" s="405" t="s">
        <v>443</v>
      </c>
      <c r="Q175" s="405" t="s">
        <v>443</v>
      </c>
      <c r="R175" s="405" t="s">
        <v>443</v>
      </c>
      <c r="S175" s="405" t="s">
        <v>4</v>
      </c>
      <c r="T175" s="405" t="s">
        <v>443</v>
      </c>
      <c r="U175" s="405" t="s">
        <v>443</v>
      </c>
      <c r="V175" s="405" t="s">
        <v>443</v>
      </c>
    </row>
    <row r="176" spans="1:22" s="381" customFormat="1" ht="29.25" customHeight="1" x14ac:dyDescent="0.25">
      <c r="A176" s="382" t="s">
        <v>1030</v>
      </c>
      <c r="B176" s="382" t="s">
        <v>662</v>
      </c>
      <c r="C176" s="408"/>
      <c r="D176" s="631">
        <v>55</v>
      </c>
      <c r="E176" s="408" t="s">
        <v>604</v>
      </c>
      <c r="F176" s="401">
        <v>45375</v>
      </c>
      <c r="G176" s="385" t="s">
        <v>590</v>
      </c>
      <c r="H176" s="386" t="s">
        <v>1031</v>
      </c>
      <c r="I176" s="573" t="s">
        <v>592</v>
      </c>
      <c r="J176" s="449" t="s">
        <v>1895</v>
      </c>
      <c r="K176" s="420" t="s">
        <v>35</v>
      </c>
      <c r="L176" s="420" t="s">
        <v>35</v>
      </c>
      <c r="M176" s="405" t="s">
        <v>443</v>
      </c>
      <c r="N176" s="405" t="s">
        <v>443</v>
      </c>
      <c r="O176" s="405" t="s">
        <v>443</v>
      </c>
      <c r="P176" s="405" t="s">
        <v>443</v>
      </c>
      <c r="Q176" s="405" t="s">
        <v>443</v>
      </c>
      <c r="R176" s="405" t="s">
        <v>443</v>
      </c>
      <c r="S176" s="405" t="s">
        <v>443</v>
      </c>
      <c r="T176" s="405" t="s">
        <v>4</v>
      </c>
      <c r="U176" s="405" t="s">
        <v>443</v>
      </c>
      <c r="V176" s="405" t="s">
        <v>443</v>
      </c>
    </row>
    <row r="177" spans="1:22" ht="42" customHeight="1" x14ac:dyDescent="0.25">
      <c r="A177" s="382" t="s">
        <v>1032</v>
      </c>
      <c r="B177" s="382" t="s">
        <v>662</v>
      </c>
      <c r="C177" s="408"/>
      <c r="D177" s="631">
        <v>60</v>
      </c>
      <c r="E177" s="408" t="s">
        <v>604</v>
      </c>
      <c r="F177" s="401">
        <v>45047</v>
      </c>
      <c r="G177" s="385" t="s">
        <v>590</v>
      </c>
      <c r="H177" s="386" t="s">
        <v>1033</v>
      </c>
      <c r="I177" s="573" t="s">
        <v>634</v>
      </c>
      <c r="J177" s="449" t="s">
        <v>45</v>
      </c>
      <c r="K177" s="405" t="s">
        <v>443</v>
      </c>
      <c r="L177" s="539" t="s">
        <v>1914</v>
      </c>
      <c r="M177" s="405" t="s">
        <v>443</v>
      </c>
      <c r="N177" s="405" t="s">
        <v>443</v>
      </c>
      <c r="O177" s="405" t="s">
        <v>443</v>
      </c>
      <c r="P177" s="405" t="s">
        <v>443</v>
      </c>
      <c r="Q177" s="405" t="s">
        <v>443</v>
      </c>
      <c r="R177" s="405" t="s">
        <v>443</v>
      </c>
      <c r="S177" s="405" t="s">
        <v>443</v>
      </c>
      <c r="T177" s="405" t="s">
        <v>443</v>
      </c>
      <c r="U177" s="405" t="s">
        <v>35</v>
      </c>
      <c r="V177" s="405" t="s">
        <v>443</v>
      </c>
    </row>
    <row r="178" spans="1:22" s="381" customFormat="1" ht="42" customHeight="1" x14ac:dyDescent="0.25">
      <c r="A178" s="391" t="s">
        <v>1034</v>
      </c>
      <c r="B178" s="391" t="s">
        <v>662</v>
      </c>
      <c r="C178" s="680"/>
      <c r="D178" s="633">
        <v>50</v>
      </c>
      <c r="E178" s="408" t="s">
        <v>604</v>
      </c>
      <c r="F178" s="393">
        <v>44949</v>
      </c>
      <c r="G178" s="402" t="s">
        <v>590</v>
      </c>
      <c r="H178" s="394">
        <v>329</v>
      </c>
      <c r="I178" s="573" t="s">
        <v>999</v>
      </c>
      <c r="J178" s="517" t="s">
        <v>87</v>
      </c>
      <c r="K178" s="405" t="s">
        <v>443</v>
      </c>
      <c r="L178" s="405" t="s">
        <v>443</v>
      </c>
      <c r="M178" s="405" t="s">
        <v>443</v>
      </c>
      <c r="N178" s="405" t="s">
        <v>443</v>
      </c>
      <c r="O178" s="405" t="s">
        <v>443</v>
      </c>
      <c r="P178" s="405" t="s">
        <v>443</v>
      </c>
      <c r="Q178" s="405" t="s">
        <v>443</v>
      </c>
      <c r="R178" s="405" t="s">
        <v>443</v>
      </c>
      <c r="S178" s="405" t="s">
        <v>443</v>
      </c>
      <c r="T178" s="405" t="s">
        <v>443</v>
      </c>
      <c r="U178" s="405" t="s">
        <v>443</v>
      </c>
      <c r="V178" s="405" t="s">
        <v>4</v>
      </c>
    </row>
    <row r="179" spans="1:22" s="381" customFormat="1" ht="45" customHeight="1" x14ac:dyDescent="0.25">
      <c r="A179" s="382" t="s">
        <v>1035</v>
      </c>
      <c r="B179" s="382" t="s">
        <v>662</v>
      </c>
      <c r="C179" s="636"/>
      <c r="D179" s="631">
        <v>50</v>
      </c>
      <c r="E179" s="398" t="s">
        <v>604</v>
      </c>
      <c r="F179" s="430">
        <v>44949</v>
      </c>
      <c r="G179" s="402" t="s">
        <v>590</v>
      </c>
      <c r="H179" s="386">
        <v>74</v>
      </c>
      <c r="I179" s="573" t="s">
        <v>667</v>
      </c>
      <c r="J179" s="606" t="s">
        <v>1881</v>
      </c>
      <c r="K179" s="405" t="s">
        <v>443</v>
      </c>
      <c r="L179" s="405" t="s">
        <v>443</v>
      </c>
      <c r="M179" s="405" t="s">
        <v>443</v>
      </c>
      <c r="N179" s="405" t="s">
        <v>443</v>
      </c>
      <c r="O179" s="405" t="s">
        <v>4</v>
      </c>
      <c r="P179" s="405" t="s">
        <v>443</v>
      </c>
      <c r="Q179" s="405" t="s">
        <v>443</v>
      </c>
      <c r="R179" s="405" t="s">
        <v>443</v>
      </c>
      <c r="S179" s="405" t="s">
        <v>443</v>
      </c>
      <c r="T179" s="405" t="s">
        <v>443</v>
      </c>
      <c r="U179" s="405" t="s">
        <v>443</v>
      </c>
      <c r="V179" s="405" t="s">
        <v>443</v>
      </c>
    </row>
    <row r="180" spans="1:22" s="381" customFormat="1" ht="45" customHeight="1" x14ac:dyDescent="0.25">
      <c r="A180" s="658" t="s">
        <v>1036</v>
      </c>
      <c r="B180" s="382" t="s">
        <v>989</v>
      </c>
      <c r="C180" s="408" t="s">
        <v>1037</v>
      </c>
      <c r="D180" s="631">
        <v>275</v>
      </c>
      <c r="E180" s="408" t="s">
        <v>604</v>
      </c>
      <c r="F180" s="401">
        <v>44287</v>
      </c>
      <c r="G180" s="385" t="s">
        <v>590</v>
      </c>
      <c r="H180" s="386" t="s">
        <v>827</v>
      </c>
      <c r="I180" s="573" t="s">
        <v>991</v>
      </c>
      <c r="J180" s="449" t="s">
        <v>53</v>
      </c>
      <c r="K180" s="405" t="s">
        <v>443</v>
      </c>
      <c r="L180" s="427" t="s">
        <v>443</v>
      </c>
      <c r="M180" s="405" t="s">
        <v>4</v>
      </c>
      <c r="N180" s="405" t="s">
        <v>443</v>
      </c>
      <c r="O180" s="405" t="s">
        <v>443</v>
      </c>
      <c r="P180" s="405" t="s">
        <v>443</v>
      </c>
      <c r="Q180" s="405" t="s">
        <v>443</v>
      </c>
      <c r="R180" s="405" t="s">
        <v>443</v>
      </c>
      <c r="S180" s="405" t="s">
        <v>443</v>
      </c>
      <c r="T180" s="405" t="s">
        <v>443</v>
      </c>
      <c r="U180" s="405" t="s">
        <v>443</v>
      </c>
      <c r="V180" s="405" t="s">
        <v>443</v>
      </c>
    </row>
    <row r="181" spans="1:22" s="381" customFormat="1" ht="45" customHeight="1" x14ac:dyDescent="0.25">
      <c r="A181" s="669" t="s">
        <v>1038</v>
      </c>
      <c r="B181" s="391" t="s">
        <v>60</v>
      </c>
      <c r="C181" s="418" t="s">
        <v>1176</v>
      </c>
      <c r="D181" s="633">
        <v>55</v>
      </c>
      <c r="E181" s="408" t="s">
        <v>604</v>
      </c>
      <c r="F181" s="468"/>
      <c r="G181" s="385" t="s">
        <v>590</v>
      </c>
      <c r="H181" s="394" t="s">
        <v>1039</v>
      </c>
      <c r="I181" s="646" t="s">
        <v>601</v>
      </c>
      <c r="J181" s="524" t="s">
        <v>40</v>
      </c>
      <c r="K181" s="638" t="s">
        <v>1901</v>
      </c>
      <c r="L181" s="659" t="s">
        <v>443</v>
      </c>
      <c r="M181" s="659" t="s">
        <v>443</v>
      </c>
      <c r="N181" s="659" t="s">
        <v>443</v>
      </c>
      <c r="O181" s="659" t="s">
        <v>443</v>
      </c>
      <c r="P181" s="659" t="s">
        <v>443</v>
      </c>
      <c r="Q181" s="405" t="s">
        <v>443</v>
      </c>
      <c r="R181" s="405" t="s">
        <v>443</v>
      </c>
      <c r="S181" s="405" t="s">
        <v>443</v>
      </c>
      <c r="T181" s="405" t="s">
        <v>35</v>
      </c>
      <c r="U181" s="405" t="s">
        <v>443</v>
      </c>
      <c r="V181" s="405" t="s">
        <v>443</v>
      </c>
    </row>
    <row r="182" spans="1:22" s="381" customFormat="1" ht="45" customHeight="1" x14ac:dyDescent="0.25">
      <c r="A182" s="671" t="s">
        <v>1040</v>
      </c>
      <c r="B182" s="590" t="s">
        <v>140</v>
      </c>
      <c r="C182" s="520"/>
      <c r="D182" s="633">
        <v>50</v>
      </c>
      <c r="E182" s="408" t="s">
        <v>815</v>
      </c>
      <c r="F182" s="441"/>
      <c r="G182" s="385" t="s">
        <v>590</v>
      </c>
      <c r="H182" s="578">
        <v>364</v>
      </c>
      <c r="I182" s="605" t="s">
        <v>634</v>
      </c>
      <c r="J182" s="449" t="s">
        <v>50</v>
      </c>
      <c r="K182" s="659" t="s">
        <v>443</v>
      </c>
      <c r="L182" s="659" t="s">
        <v>443</v>
      </c>
      <c r="M182" s="659" t="s">
        <v>443</v>
      </c>
      <c r="N182" s="659" t="s">
        <v>443</v>
      </c>
      <c r="O182" s="659" t="s">
        <v>443</v>
      </c>
      <c r="P182" s="659" t="s">
        <v>443</v>
      </c>
      <c r="Q182" s="405" t="s">
        <v>443</v>
      </c>
      <c r="R182" s="405" t="s">
        <v>443</v>
      </c>
      <c r="S182" s="405" t="s">
        <v>443</v>
      </c>
      <c r="T182" s="405" t="s">
        <v>443</v>
      </c>
      <c r="U182" s="405" t="s">
        <v>35</v>
      </c>
      <c r="V182" s="405" t="s">
        <v>443</v>
      </c>
    </row>
    <row r="183" spans="1:22" s="381" customFormat="1" ht="45" customHeight="1" x14ac:dyDescent="0.25">
      <c r="A183" s="408" t="s">
        <v>1041</v>
      </c>
      <c r="B183" s="391" t="s">
        <v>989</v>
      </c>
      <c r="C183" s="590" t="s">
        <v>1042</v>
      </c>
      <c r="D183" s="633">
        <v>275</v>
      </c>
      <c r="E183" s="590" t="s">
        <v>604</v>
      </c>
      <c r="F183" s="554">
        <v>44185</v>
      </c>
      <c r="G183" s="411" t="s">
        <v>590</v>
      </c>
      <c r="H183" s="394" t="s">
        <v>827</v>
      </c>
      <c r="I183" s="683" t="s">
        <v>717</v>
      </c>
      <c r="J183" s="449" t="s">
        <v>45</v>
      </c>
      <c r="K183" s="659" t="s">
        <v>443</v>
      </c>
      <c r="L183" s="405" t="s">
        <v>4</v>
      </c>
      <c r="M183" s="405" t="s">
        <v>443</v>
      </c>
      <c r="N183" s="405" t="s">
        <v>443</v>
      </c>
      <c r="O183" s="405" t="s">
        <v>443</v>
      </c>
      <c r="P183" s="405" t="s">
        <v>443</v>
      </c>
      <c r="Q183" s="405" t="s">
        <v>443</v>
      </c>
      <c r="R183" s="405" t="s">
        <v>443</v>
      </c>
      <c r="S183" s="405" t="s">
        <v>443</v>
      </c>
      <c r="T183" s="405" t="s">
        <v>443</v>
      </c>
      <c r="U183" s="405" t="s">
        <v>443</v>
      </c>
      <c r="V183" s="405" t="s">
        <v>443</v>
      </c>
    </row>
    <row r="184" spans="1:22" s="381" customFormat="1" ht="42" customHeight="1" x14ac:dyDescent="0.25">
      <c r="A184" s="382" t="s">
        <v>1043</v>
      </c>
      <c r="B184" s="382" t="s">
        <v>1044</v>
      </c>
      <c r="C184" s="408"/>
      <c r="D184" s="631">
        <v>55</v>
      </c>
      <c r="E184" s="408" t="s">
        <v>604</v>
      </c>
      <c r="F184" s="401">
        <v>44044</v>
      </c>
      <c r="G184" s="385" t="s">
        <v>590</v>
      </c>
      <c r="H184" s="386" t="s">
        <v>1045</v>
      </c>
      <c r="I184" s="605" t="s">
        <v>634</v>
      </c>
      <c r="J184" s="449" t="s">
        <v>1892</v>
      </c>
      <c r="K184" s="405" t="s">
        <v>443</v>
      </c>
      <c r="L184" s="405" t="s">
        <v>443</v>
      </c>
      <c r="M184" s="405" t="s">
        <v>443</v>
      </c>
      <c r="N184" s="405" t="s">
        <v>4</v>
      </c>
      <c r="O184" s="405" t="s">
        <v>443</v>
      </c>
      <c r="P184" s="405" t="s">
        <v>443</v>
      </c>
      <c r="Q184" s="405" t="s">
        <v>443</v>
      </c>
      <c r="R184" s="405" t="s">
        <v>443</v>
      </c>
      <c r="S184" s="405" t="s">
        <v>443</v>
      </c>
      <c r="T184" s="405" t="s">
        <v>443</v>
      </c>
      <c r="U184" s="405" t="s">
        <v>35</v>
      </c>
      <c r="V184" s="405" t="s">
        <v>443</v>
      </c>
    </row>
    <row r="185" spans="1:22" s="381" customFormat="1" ht="42" customHeight="1" x14ac:dyDescent="0.25">
      <c r="A185" s="382" t="s">
        <v>1046</v>
      </c>
      <c r="B185" s="382" t="s">
        <v>152</v>
      </c>
      <c r="C185" s="408"/>
      <c r="D185" s="631">
        <v>55</v>
      </c>
      <c r="E185" s="408" t="s">
        <v>604</v>
      </c>
      <c r="F185" s="401">
        <v>41852</v>
      </c>
      <c r="G185" s="385" t="s">
        <v>590</v>
      </c>
      <c r="H185" s="386" t="s">
        <v>1047</v>
      </c>
      <c r="I185" s="609" t="s">
        <v>596</v>
      </c>
      <c r="J185" s="449" t="s">
        <v>53</v>
      </c>
      <c r="K185" s="405" t="s">
        <v>443</v>
      </c>
      <c r="L185" s="405" t="s">
        <v>443</v>
      </c>
      <c r="M185" s="405" t="s">
        <v>1882</v>
      </c>
      <c r="N185" s="405" t="s">
        <v>443</v>
      </c>
      <c r="O185" s="405" t="s">
        <v>443</v>
      </c>
      <c r="P185" s="405" t="s">
        <v>443</v>
      </c>
      <c r="Q185" s="405" t="s">
        <v>443</v>
      </c>
      <c r="R185" s="405" t="s">
        <v>443</v>
      </c>
      <c r="S185" s="405" t="s">
        <v>443</v>
      </c>
      <c r="T185" s="405" t="s">
        <v>443</v>
      </c>
      <c r="U185" s="405" t="s">
        <v>443</v>
      </c>
      <c r="V185" s="405" t="s">
        <v>443</v>
      </c>
    </row>
    <row r="186" spans="1:22" s="381" customFormat="1" ht="42" customHeight="1" x14ac:dyDescent="0.25">
      <c r="A186" s="599" t="s">
        <v>1048</v>
      </c>
      <c r="B186" s="408" t="s">
        <v>1049</v>
      </c>
      <c r="C186" s="575" t="s">
        <v>1050</v>
      </c>
      <c r="D186" s="632">
        <v>65</v>
      </c>
      <c r="E186" s="408" t="s">
        <v>604</v>
      </c>
      <c r="F186" s="441"/>
      <c r="G186" s="385" t="s">
        <v>590</v>
      </c>
      <c r="H186" s="441">
        <v>56</v>
      </c>
      <c r="I186" s="573" t="s">
        <v>648</v>
      </c>
      <c r="J186" s="449" t="s">
        <v>1881</v>
      </c>
      <c r="K186" s="405" t="s">
        <v>443</v>
      </c>
      <c r="L186" s="405" t="s">
        <v>443</v>
      </c>
      <c r="M186" s="405" t="s">
        <v>443</v>
      </c>
      <c r="N186" s="405" t="s">
        <v>443</v>
      </c>
      <c r="O186" s="539" t="s">
        <v>1915</v>
      </c>
      <c r="P186" s="405" t="s">
        <v>443</v>
      </c>
      <c r="Q186" s="405" t="s">
        <v>443</v>
      </c>
      <c r="R186" s="405" t="s">
        <v>443</v>
      </c>
      <c r="S186" s="405" t="s">
        <v>443</v>
      </c>
      <c r="T186" s="405" t="s">
        <v>443</v>
      </c>
      <c r="U186" s="405" t="s">
        <v>443</v>
      </c>
      <c r="V186" s="405" t="s">
        <v>443</v>
      </c>
    </row>
    <row r="187" spans="1:22" s="381" customFormat="1" ht="42" customHeight="1" x14ac:dyDescent="0.25">
      <c r="A187" s="382" t="s">
        <v>1054</v>
      </c>
      <c r="B187" s="382" t="s">
        <v>662</v>
      </c>
      <c r="C187" s="636"/>
      <c r="D187" s="631">
        <v>50</v>
      </c>
      <c r="E187" s="408" t="s">
        <v>604</v>
      </c>
      <c r="F187" s="401">
        <v>44949</v>
      </c>
      <c r="G187" s="385" t="s">
        <v>590</v>
      </c>
      <c r="H187" s="386">
        <v>330</v>
      </c>
      <c r="I187" s="573" t="s">
        <v>999</v>
      </c>
      <c r="J187" s="449" t="s">
        <v>87</v>
      </c>
      <c r="K187" s="405" t="s">
        <v>443</v>
      </c>
      <c r="L187" s="405" t="s">
        <v>443</v>
      </c>
      <c r="M187" s="405" t="s">
        <v>443</v>
      </c>
      <c r="N187" s="405" t="s">
        <v>443</v>
      </c>
      <c r="O187" s="405" t="s">
        <v>443</v>
      </c>
      <c r="P187" s="405" t="s">
        <v>443</v>
      </c>
      <c r="Q187" s="405" t="s">
        <v>443</v>
      </c>
      <c r="R187" s="405" t="s">
        <v>443</v>
      </c>
      <c r="S187" s="405" t="s">
        <v>443</v>
      </c>
      <c r="T187" s="405" t="s">
        <v>443</v>
      </c>
      <c r="U187" s="405" t="s">
        <v>443</v>
      </c>
      <c r="V187" s="405" t="s">
        <v>4</v>
      </c>
    </row>
    <row r="188" spans="1:22" ht="45" customHeight="1" x14ac:dyDescent="0.25">
      <c r="A188" s="382" t="s">
        <v>1055</v>
      </c>
      <c r="B188" s="382" t="s">
        <v>1056</v>
      </c>
      <c r="C188" s="636" t="s">
        <v>1057</v>
      </c>
      <c r="D188" s="631">
        <v>70</v>
      </c>
      <c r="E188" s="408" t="s">
        <v>604</v>
      </c>
      <c r="F188" s="401">
        <v>45467</v>
      </c>
      <c r="G188" s="385" t="s">
        <v>590</v>
      </c>
      <c r="H188" s="386" t="s">
        <v>1058</v>
      </c>
      <c r="I188" s="573" t="s">
        <v>634</v>
      </c>
      <c r="J188" s="449" t="s">
        <v>53</v>
      </c>
      <c r="K188" s="405" t="s">
        <v>35</v>
      </c>
      <c r="L188" s="405" t="s">
        <v>35</v>
      </c>
      <c r="M188" s="405" t="s">
        <v>35</v>
      </c>
      <c r="N188" s="405" t="s">
        <v>35</v>
      </c>
      <c r="O188" s="405" t="s">
        <v>35</v>
      </c>
      <c r="P188" s="405" t="s">
        <v>443</v>
      </c>
      <c r="Q188" s="405" t="s">
        <v>443</v>
      </c>
      <c r="R188" s="405" t="s">
        <v>443</v>
      </c>
      <c r="S188" s="405" t="s">
        <v>443</v>
      </c>
      <c r="T188" s="405" t="s">
        <v>443</v>
      </c>
      <c r="U188" s="405" t="s">
        <v>35</v>
      </c>
      <c r="V188" s="405" t="s">
        <v>443</v>
      </c>
    </row>
    <row r="189" spans="1:22" s="381" customFormat="1" ht="45" customHeight="1" x14ac:dyDescent="0.25">
      <c r="A189" s="382" t="s">
        <v>1059</v>
      </c>
      <c r="B189" s="382" t="s">
        <v>152</v>
      </c>
      <c r="C189" s="408"/>
      <c r="D189" s="631">
        <v>55</v>
      </c>
      <c r="E189" s="408" t="s">
        <v>604</v>
      </c>
      <c r="F189" s="384"/>
      <c r="G189" s="385" t="s">
        <v>590</v>
      </c>
      <c r="H189" s="386" t="s">
        <v>1060</v>
      </c>
      <c r="I189" s="573" t="s">
        <v>667</v>
      </c>
      <c r="J189" s="449" t="s">
        <v>42</v>
      </c>
      <c r="K189" s="405" t="s">
        <v>443</v>
      </c>
      <c r="L189" s="405" t="s">
        <v>443</v>
      </c>
      <c r="M189" s="405" t="s">
        <v>443</v>
      </c>
      <c r="N189" s="405" t="s">
        <v>443</v>
      </c>
      <c r="O189" s="405" t="s">
        <v>443</v>
      </c>
      <c r="P189" s="405" t="s">
        <v>443</v>
      </c>
      <c r="Q189" s="405" t="s">
        <v>35</v>
      </c>
      <c r="R189" s="405" t="s">
        <v>443</v>
      </c>
      <c r="S189" s="405" t="s">
        <v>443</v>
      </c>
      <c r="T189" s="405" t="s">
        <v>443</v>
      </c>
      <c r="U189" s="405" t="s">
        <v>443</v>
      </c>
      <c r="V189" s="405" t="s">
        <v>443</v>
      </c>
    </row>
    <row r="190" spans="1:22" s="381" customFormat="1" ht="45" customHeight="1" x14ac:dyDescent="0.25">
      <c r="A190" s="382" t="s">
        <v>1061</v>
      </c>
      <c r="B190" s="382" t="s">
        <v>1062</v>
      </c>
      <c r="C190" s="408"/>
      <c r="D190" s="631">
        <v>65</v>
      </c>
      <c r="E190" s="408" t="s">
        <v>604</v>
      </c>
      <c r="F190" s="471">
        <v>45346</v>
      </c>
      <c r="G190" s="385" t="s">
        <v>590</v>
      </c>
      <c r="H190" s="386" t="s">
        <v>1063</v>
      </c>
      <c r="I190" s="573" t="s">
        <v>667</v>
      </c>
      <c r="J190" s="449" t="s">
        <v>1881</v>
      </c>
      <c r="K190" s="420" t="s">
        <v>35</v>
      </c>
      <c r="L190" s="405" t="s">
        <v>443</v>
      </c>
      <c r="M190" s="405" t="s">
        <v>443</v>
      </c>
      <c r="N190" s="405" t="s">
        <v>443</v>
      </c>
      <c r="O190" s="405" t="s">
        <v>4</v>
      </c>
      <c r="P190" s="405" t="s">
        <v>443</v>
      </c>
      <c r="Q190" s="405" t="s">
        <v>443</v>
      </c>
      <c r="R190" s="405" t="s">
        <v>443</v>
      </c>
      <c r="S190" s="405" t="s">
        <v>35</v>
      </c>
      <c r="T190" s="405" t="s">
        <v>443</v>
      </c>
      <c r="U190" s="405" t="s">
        <v>443</v>
      </c>
      <c r="V190" s="405" t="s">
        <v>443</v>
      </c>
    </row>
    <row r="191" spans="1:22" s="381" customFormat="1" ht="45" customHeight="1" x14ac:dyDescent="0.25">
      <c r="A191" s="599" t="s">
        <v>1064</v>
      </c>
      <c r="B191" s="408" t="s">
        <v>969</v>
      </c>
      <c r="C191" s="599"/>
      <c r="D191" s="631">
        <v>50</v>
      </c>
      <c r="E191" s="408" t="s">
        <v>604</v>
      </c>
      <c r="F191" s="441"/>
      <c r="G191" s="385" t="s">
        <v>590</v>
      </c>
      <c r="H191" s="441">
        <v>167</v>
      </c>
      <c r="I191" s="605" t="s">
        <v>634</v>
      </c>
      <c r="J191" s="449" t="s">
        <v>31</v>
      </c>
      <c r="K191" s="420" t="s">
        <v>35</v>
      </c>
      <c r="L191" s="420" t="s">
        <v>35</v>
      </c>
      <c r="M191" s="405" t="s">
        <v>443</v>
      </c>
      <c r="N191" s="405" t="s">
        <v>443</v>
      </c>
      <c r="O191" s="405" t="s">
        <v>443</v>
      </c>
      <c r="P191" s="405" t="s">
        <v>443</v>
      </c>
      <c r="Q191" s="405" t="s">
        <v>443</v>
      </c>
      <c r="R191" s="405" t="s">
        <v>443</v>
      </c>
      <c r="S191" s="405" t="s">
        <v>443</v>
      </c>
      <c r="T191" s="405" t="s">
        <v>443</v>
      </c>
      <c r="U191" s="405" t="s">
        <v>4</v>
      </c>
      <c r="V191" s="405" t="s">
        <v>443</v>
      </c>
    </row>
    <row r="192" spans="1:22" s="381" customFormat="1" ht="45" customHeight="1" x14ac:dyDescent="0.25">
      <c r="A192" s="599" t="s">
        <v>1065</v>
      </c>
      <c r="B192" s="408" t="s">
        <v>739</v>
      </c>
      <c r="C192" s="599"/>
      <c r="D192" s="631">
        <v>50</v>
      </c>
      <c r="E192" s="408" t="s">
        <v>604</v>
      </c>
      <c r="F192" s="441"/>
      <c r="G192" s="385" t="s">
        <v>590</v>
      </c>
      <c r="H192" s="441">
        <v>336</v>
      </c>
      <c r="I192" s="605" t="s">
        <v>634</v>
      </c>
      <c r="J192" s="449" t="s">
        <v>25</v>
      </c>
      <c r="K192" s="405" t="s">
        <v>443</v>
      </c>
      <c r="L192" s="405" t="s">
        <v>443</v>
      </c>
      <c r="M192" s="405" t="s">
        <v>443</v>
      </c>
      <c r="N192" s="405" t="s">
        <v>443</v>
      </c>
      <c r="O192" s="405" t="s">
        <v>4</v>
      </c>
      <c r="P192" s="405" t="s">
        <v>443</v>
      </c>
      <c r="Q192" s="405" t="s">
        <v>443</v>
      </c>
      <c r="R192" s="405" t="s">
        <v>443</v>
      </c>
      <c r="S192" s="405" t="s">
        <v>443</v>
      </c>
      <c r="T192" s="405" t="s">
        <v>443</v>
      </c>
      <c r="U192" s="405" t="s">
        <v>35</v>
      </c>
      <c r="V192" s="405" t="s">
        <v>443</v>
      </c>
    </row>
    <row r="193" spans="1:22" s="381" customFormat="1" ht="45" customHeight="1" x14ac:dyDescent="0.25">
      <c r="A193" s="382" t="s">
        <v>1066</v>
      </c>
      <c r="B193" s="382" t="s">
        <v>736</v>
      </c>
      <c r="C193" s="602"/>
      <c r="D193" s="631">
        <v>50</v>
      </c>
      <c r="E193" s="408" t="s">
        <v>604</v>
      </c>
      <c r="F193" s="401">
        <v>44949</v>
      </c>
      <c r="G193" s="385" t="s">
        <v>590</v>
      </c>
      <c r="H193" s="386">
        <v>335</v>
      </c>
      <c r="I193" s="573" t="s">
        <v>717</v>
      </c>
      <c r="J193" s="449" t="s">
        <v>53</v>
      </c>
      <c r="K193" s="405" t="s">
        <v>443</v>
      </c>
      <c r="L193" s="405" t="s">
        <v>443</v>
      </c>
      <c r="M193" s="405" t="s">
        <v>4</v>
      </c>
      <c r="N193" s="405" t="s">
        <v>443</v>
      </c>
      <c r="O193" s="405" t="s">
        <v>443</v>
      </c>
      <c r="P193" s="405" t="s">
        <v>443</v>
      </c>
      <c r="Q193" s="405" t="s">
        <v>443</v>
      </c>
      <c r="R193" s="405" t="s">
        <v>443</v>
      </c>
      <c r="S193" s="405" t="s">
        <v>443</v>
      </c>
      <c r="T193" s="405" t="s">
        <v>443</v>
      </c>
      <c r="U193" s="405" t="s">
        <v>443</v>
      </c>
      <c r="V193" s="405" t="s">
        <v>443</v>
      </c>
    </row>
    <row r="194" spans="1:22" s="381" customFormat="1" ht="45" customHeight="1" x14ac:dyDescent="0.25">
      <c r="A194" s="419" t="s">
        <v>1067</v>
      </c>
      <c r="B194" s="371" t="s">
        <v>1068</v>
      </c>
      <c r="C194" s="408"/>
      <c r="D194" s="631">
        <v>55</v>
      </c>
      <c r="E194" s="408" t="s">
        <v>604</v>
      </c>
      <c r="F194" s="434">
        <v>44866</v>
      </c>
      <c r="G194" s="375" t="s">
        <v>590</v>
      </c>
      <c r="H194" s="376" t="s">
        <v>1069</v>
      </c>
      <c r="I194" s="573" t="s">
        <v>667</v>
      </c>
      <c r="J194" s="442" t="s">
        <v>31</v>
      </c>
      <c r="K194" s="405" t="s">
        <v>443</v>
      </c>
      <c r="L194" s="405" t="s">
        <v>443</v>
      </c>
      <c r="M194" s="405" t="s">
        <v>443</v>
      </c>
      <c r="N194" s="405" t="s">
        <v>443</v>
      </c>
      <c r="O194" s="405" t="s">
        <v>443</v>
      </c>
      <c r="P194" s="405" t="s">
        <v>443</v>
      </c>
      <c r="Q194" s="405" t="s">
        <v>443</v>
      </c>
      <c r="R194" s="405" t="s">
        <v>443</v>
      </c>
      <c r="S194" s="405" t="s">
        <v>443</v>
      </c>
      <c r="T194" s="539" t="s">
        <v>1870</v>
      </c>
      <c r="U194" s="405" t="s">
        <v>443</v>
      </c>
      <c r="V194" s="405" t="s">
        <v>443</v>
      </c>
    </row>
    <row r="195" spans="1:22" s="381" customFormat="1" ht="45" customHeight="1" x14ac:dyDescent="0.25">
      <c r="A195" s="382" t="s">
        <v>1070</v>
      </c>
      <c r="B195" s="429" t="s">
        <v>152</v>
      </c>
      <c r="C195" s="398"/>
      <c r="D195" s="631">
        <v>55</v>
      </c>
      <c r="E195" s="398" t="s">
        <v>604</v>
      </c>
      <c r="F195" s="430">
        <v>43800</v>
      </c>
      <c r="G195" s="402" t="s">
        <v>590</v>
      </c>
      <c r="H195" s="403" t="s">
        <v>1071</v>
      </c>
      <c r="I195" s="612" t="s">
        <v>634</v>
      </c>
      <c r="J195" s="449" t="s">
        <v>610</v>
      </c>
      <c r="K195" s="452" t="s">
        <v>443</v>
      </c>
      <c r="L195" s="405" t="s">
        <v>443</v>
      </c>
      <c r="M195" s="405" t="s">
        <v>443</v>
      </c>
      <c r="N195" s="405" t="s">
        <v>443</v>
      </c>
      <c r="O195" s="405" t="s">
        <v>443</v>
      </c>
      <c r="P195" s="405" t="s">
        <v>443</v>
      </c>
      <c r="Q195" s="405" t="s">
        <v>443</v>
      </c>
      <c r="R195" s="405" t="s">
        <v>443</v>
      </c>
      <c r="S195" s="405" t="s">
        <v>443</v>
      </c>
      <c r="T195" s="405" t="s">
        <v>4</v>
      </c>
      <c r="U195" s="405" t="s">
        <v>35</v>
      </c>
      <c r="V195" s="405" t="s">
        <v>443</v>
      </c>
    </row>
    <row r="196" spans="1:22" s="381" customFormat="1" ht="45" customHeight="1" x14ac:dyDescent="0.25">
      <c r="A196" s="658" t="s">
        <v>1072</v>
      </c>
      <c r="B196" s="382" t="s">
        <v>185</v>
      </c>
      <c r="C196" s="408"/>
      <c r="D196" s="631">
        <v>55</v>
      </c>
      <c r="E196" s="408" t="s">
        <v>604</v>
      </c>
      <c r="F196" s="401">
        <v>42558</v>
      </c>
      <c r="G196" s="385" t="s">
        <v>590</v>
      </c>
      <c r="H196" s="386" t="s">
        <v>1073</v>
      </c>
      <c r="I196" s="573" t="s">
        <v>667</v>
      </c>
      <c r="J196" s="524" t="s">
        <v>53</v>
      </c>
      <c r="K196" s="405" t="s">
        <v>443</v>
      </c>
      <c r="L196" s="427" t="s">
        <v>443</v>
      </c>
      <c r="M196" s="405" t="s">
        <v>443</v>
      </c>
      <c r="N196" s="405" t="s">
        <v>443</v>
      </c>
      <c r="O196" s="405" t="s">
        <v>4</v>
      </c>
      <c r="P196" s="405" t="s">
        <v>443</v>
      </c>
      <c r="Q196" s="405" t="s">
        <v>443</v>
      </c>
      <c r="R196" s="405" t="s">
        <v>443</v>
      </c>
      <c r="S196" s="405" t="s">
        <v>443</v>
      </c>
      <c r="T196" s="405" t="s">
        <v>443</v>
      </c>
      <c r="U196" s="405" t="s">
        <v>443</v>
      </c>
      <c r="V196" s="405" t="s">
        <v>443</v>
      </c>
    </row>
    <row r="197" spans="1:22" s="381" customFormat="1" ht="45" customHeight="1" x14ac:dyDescent="0.25">
      <c r="A197" s="382" t="s">
        <v>1074</v>
      </c>
      <c r="B197" s="391" t="s">
        <v>1917</v>
      </c>
      <c r="C197" s="682"/>
      <c r="D197" s="633">
        <v>50</v>
      </c>
      <c r="E197" s="590" t="s">
        <v>604</v>
      </c>
      <c r="F197" s="393">
        <v>44949</v>
      </c>
      <c r="G197" s="411" t="s">
        <v>590</v>
      </c>
      <c r="H197" s="394">
        <v>52</v>
      </c>
      <c r="I197" s="573" t="s">
        <v>667</v>
      </c>
      <c r="J197" s="449" t="s">
        <v>1889</v>
      </c>
      <c r="K197" s="659" t="s">
        <v>443</v>
      </c>
      <c r="L197" s="405" t="s">
        <v>443</v>
      </c>
      <c r="M197" s="405" t="s">
        <v>443</v>
      </c>
      <c r="N197" s="405" t="s">
        <v>443</v>
      </c>
      <c r="O197" s="405" t="s">
        <v>443</v>
      </c>
      <c r="P197" s="405" t="s">
        <v>443</v>
      </c>
      <c r="Q197" s="405" t="s">
        <v>4</v>
      </c>
      <c r="R197" s="405" t="s">
        <v>443</v>
      </c>
      <c r="S197" s="405" t="s">
        <v>443</v>
      </c>
      <c r="T197" s="405" t="s">
        <v>443</v>
      </c>
      <c r="U197" s="405" t="s">
        <v>443</v>
      </c>
      <c r="V197" s="405" t="s">
        <v>443</v>
      </c>
    </row>
    <row r="198" spans="1:22" s="381" customFormat="1" ht="45" customHeight="1" x14ac:dyDescent="0.25">
      <c r="A198" s="599" t="s">
        <v>1076</v>
      </c>
      <c r="B198" s="382" t="s">
        <v>140</v>
      </c>
      <c r="C198" s="599"/>
      <c r="D198" s="631">
        <v>50</v>
      </c>
      <c r="E198" s="408" t="s">
        <v>604</v>
      </c>
      <c r="F198" s="441"/>
      <c r="G198" s="385" t="s">
        <v>590</v>
      </c>
      <c r="H198" s="441">
        <v>157</v>
      </c>
      <c r="I198" s="605" t="s">
        <v>634</v>
      </c>
      <c r="J198" s="449" t="s">
        <v>100</v>
      </c>
      <c r="K198" s="405" t="s">
        <v>443</v>
      </c>
      <c r="L198" s="405" t="s">
        <v>443</v>
      </c>
      <c r="M198" s="405" t="s">
        <v>443</v>
      </c>
      <c r="N198" s="405" t="s">
        <v>443</v>
      </c>
      <c r="O198" s="405" t="s">
        <v>443</v>
      </c>
      <c r="P198" s="405" t="s">
        <v>443</v>
      </c>
      <c r="Q198" s="405" t="s">
        <v>443</v>
      </c>
      <c r="R198" s="405" t="s">
        <v>4</v>
      </c>
      <c r="S198" s="405" t="s">
        <v>443</v>
      </c>
      <c r="T198" s="405" t="s">
        <v>443</v>
      </c>
      <c r="U198" s="405" t="s">
        <v>35</v>
      </c>
      <c r="V198" s="405" t="s">
        <v>443</v>
      </c>
    </row>
    <row r="199" spans="1:22" s="381" customFormat="1" ht="45" customHeight="1" x14ac:dyDescent="0.25">
      <c r="A199" s="382" t="s">
        <v>1077</v>
      </c>
      <c r="B199" s="382" t="s">
        <v>662</v>
      </c>
      <c r="C199" s="602"/>
      <c r="D199" s="631">
        <v>50</v>
      </c>
      <c r="E199" s="408" t="s">
        <v>604</v>
      </c>
      <c r="F199" s="401">
        <v>44949</v>
      </c>
      <c r="G199" s="385" t="s">
        <v>590</v>
      </c>
      <c r="H199" s="386">
        <v>158</v>
      </c>
      <c r="I199" s="573" t="s">
        <v>999</v>
      </c>
      <c r="J199" s="449" t="s">
        <v>53</v>
      </c>
      <c r="K199" s="405" t="s">
        <v>443</v>
      </c>
      <c r="L199" s="405" t="s">
        <v>443</v>
      </c>
      <c r="M199" s="405" t="s">
        <v>4</v>
      </c>
      <c r="N199" s="405" t="s">
        <v>443</v>
      </c>
      <c r="O199" s="405" t="s">
        <v>443</v>
      </c>
      <c r="P199" s="405" t="s">
        <v>443</v>
      </c>
      <c r="Q199" s="405" t="s">
        <v>443</v>
      </c>
      <c r="R199" s="405" t="s">
        <v>443</v>
      </c>
      <c r="S199" s="405" t="s">
        <v>443</v>
      </c>
      <c r="T199" s="405" t="s">
        <v>443</v>
      </c>
      <c r="U199" s="405" t="s">
        <v>443</v>
      </c>
      <c r="V199" s="405" t="s">
        <v>443</v>
      </c>
    </row>
    <row r="200" spans="1:22" s="381" customFormat="1" ht="45" customHeight="1" x14ac:dyDescent="0.25">
      <c r="A200" s="382" t="s">
        <v>1078</v>
      </c>
      <c r="B200" s="382" t="s">
        <v>662</v>
      </c>
      <c r="C200" s="602"/>
      <c r="D200" s="631">
        <v>50</v>
      </c>
      <c r="E200" s="408" t="s">
        <v>604</v>
      </c>
      <c r="F200" s="401">
        <v>44949</v>
      </c>
      <c r="G200" s="385" t="s">
        <v>590</v>
      </c>
      <c r="H200" s="386">
        <v>379</v>
      </c>
      <c r="I200" s="573" t="s">
        <v>877</v>
      </c>
      <c r="J200" s="449" t="s">
        <v>53</v>
      </c>
      <c r="K200" s="405" t="s">
        <v>443</v>
      </c>
      <c r="L200" s="405" t="s">
        <v>443</v>
      </c>
      <c r="M200" s="405" t="s">
        <v>443</v>
      </c>
      <c r="N200" s="405" t="s">
        <v>443</v>
      </c>
      <c r="O200" s="405" t="s">
        <v>443</v>
      </c>
      <c r="P200" s="405" t="s">
        <v>443</v>
      </c>
      <c r="Q200" s="405" t="s">
        <v>443</v>
      </c>
      <c r="R200" s="405" t="s">
        <v>443</v>
      </c>
      <c r="S200" s="405" t="s">
        <v>443</v>
      </c>
      <c r="T200" s="405" t="s">
        <v>443</v>
      </c>
      <c r="U200" s="405" t="s">
        <v>443</v>
      </c>
      <c r="V200" s="405" t="s">
        <v>443</v>
      </c>
    </row>
    <row r="201" spans="1:22" s="381" customFormat="1" ht="45" customHeight="1" x14ac:dyDescent="0.25">
      <c r="A201" s="382" t="s">
        <v>1079</v>
      </c>
      <c r="B201" s="382" t="s">
        <v>840</v>
      </c>
      <c r="C201" s="409" t="s">
        <v>1918</v>
      </c>
      <c r="D201" s="631">
        <v>65</v>
      </c>
      <c r="E201" s="408" t="s">
        <v>1011</v>
      </c>
      <c r="F201" s="401">
        <v>44189</v>
      </c>
      <c r="G201" s="385" t="s">
        <v>590</v>
      </c>
      <c r="H201" s="386" t="s">
        <v>1081</v>
      </c>
      <c r="I201" s="573" t="s">
        <v>698</v>
      </c>
      <c r="J201" s="449" t="s">
        <v>87</v>
      </c>
      <c r="K201" s="405" t="s">
        <v>443</v>
      </c>
      <c r="L201" s="405" t="s">
        <v>443</v>
      </c>
      <c r="M201" s="405" t="s">
        <v>443</v>
      </c>
      <c r="N201" s="405" t="s">
        <v>443</v>
      </c>
      <c r="O201" s="405" t="s">
        <v>443</v>
      </c>
      <c r="P201" s="405" t="s">
        <v>443</v>
      </c>
      <c r="Q201" s="405" t="s">
        <v>443</v>
      </c>
      <c r="R201" s="405" t="s">
        <v>443</v>
      </c>
      <c r="S201" s="405" t="s">
        <v>35</v>
      </c>
      <c r="T201" s="405" t="s">
        <v>443</v>
      </c>
      <c r="U201" s="405" t="s">
        <v>443</v>
      </c>
      <c r="V201" s="405" t="s">
        <v>4</v>
      </c>
    </row>
    <row r="202" spans="1:22" s="381" customFormat="1" ht="45" customHeight="1" x14ac:dyDescent="0.25">
      <c r="A202" s="408" t="s">
        <v>1082</v>
      </c>
      <c r="B202" s="382" t="s">
        <v>89</v>
      </c>
      <c r="C202" s="408"/>
      <c r="D202" s="631">
        <v>55</v>
      </c>
      <c r="E202" s="408" t="s">
        <v>604</v>
      </c>
      <c r="F202" s="401">
        <v>41426</v>
      </c>
      <c r="G202" s="385" t="s">
        <v>590</v>
      </c>
      <c r="H202" s="386" t="s">
        <v>1083</v>
      </c>
      <c r="I202" s="573" t="s">
        <v>667</v>
      </c>
      <c r="J202" s="449" t="s">
        <v>72</v>
      </c>
      <c r="K202" s="405" t="s">
        <v>443</v>
      </c>
      <c r="L202" s="405" t="s">
        <v>443</v>
      </c>
      <c r="M202" s="405" t="s">
        <v>443</v>
      </c>
      <c r="N202" s="405" t="s">
        <v>443</v>
      </c>
      <c r="O202" s="405" t="s">
        <v>443</v>
      </c>
      <c r="P202" s="405" t="s">
        <v>443</v>
      </c>
      <c r="Q202" s="405" t="s">
        <v>443</v>
      </c>
      <c r="R202" s="405" t="s">
        <v>443</v>
      </c>
      <c r="S202" s="405" t="s">
        <v>443</v>
      </c>
      <c r="T202" s="405" t="s">
        <v>443</v>
      </c>
      <c r="U202" s="405" t="s">
        <v>4</v>
      </c>
      <c r="V202" s="405" t="s">
        <v>443</v>
      </c>
    </row>
    <row r="203" spans="1:22" s="381" customFormat="1" ht="45" customHeight="1" x14ac:dyDescent="0.25">
      <c r="A203" s="408" t="s">
        <v>1084</v>
      </c>
      <c r="B203" s="382" t="s">
        <v>638</v>
      </c>
      <c r="C203" s="408" t="s">
        <v>1085</v>
      </c>
      <c r="D203" s="631">
        <v>65</v>
      </c>
      <c r="E203" s="408" t="s">
        <v>815</v>
      </c>
      <c r="F203" s="401">
        <v>45436</v>
      </c>
      <c r="G203" s="385" t="s">
        <v>590</v>
      </c>
      <c r="H203" s="386" t="s">
        <v>1086</v>
      </c>
      <c r="I203" s="573" t="s">
        <v>606</v>
      </c>
      <c r="J203" s="449" t="s">
        <v>100</v>
      </c>
      <c r="K203" s="405" t="s">
        <v>35</v>
      </c>
      <c r="L203" s="405" t="s">
        <v>35</v>
      </c>
      <c r="M203" s="405" t="s">
        <v>35</v>
      </c>
      <c r="N203" s="405" t="s">
        <v>35</v>
      </c>
      <c r="O203" s="405" t="s">
        <v>35</v>
      </c>
      <c r="P203" s="405" t="s">
        <v>35</v>
      </c>
      <c r="Q203" s="405" t="s">
        <v>35</v>
      </c>
      <c r="R203" s="405" t="s">
        <v>35</v>
      </c>
      <c r="S203" s="405" t="s">
        <v>443</v>
      </c>
      <c r="T203" s="405" t="s">
        <v>443</v>
      </c>
      <c r="U203" s="405" t="s">
        <v>4</v>
      </c>
      <c r="V203" s="405" t="s">
        <v>443</v>
      </c>
    </row>
    <row r="204" spans="1:22" s="381" customFormat="1" ht="45" customHeight="1" x14ac:dyDescent="0.25">
      <c r="A204" s="408" t="s">
        <v>1087</v>
      </c>
      <c r="B204" s="382" t="s">
        <v>818</v>
      </c>
      <c r="C204" s="620"/>
      <c r="D204" s="631">
        <v>70</v>
      </c>
      <c r="E204" s="408" t="s">
        <v>815</v>
      </c>
      <c r="F204" s="401">
        <v>45161</v>
      </c>
      <c r="G204" s="385" t="s">
        <v>590</v>
      </c>
      <c r="H204" s="616" t="s">
        <v>1088</v>
      </c>
      <c r="I204" s="573" t="s">
        <v>999</v>
      </c>
      <c r="J204" s="524" t="s">
        <v>50</v>
      </c>
      <c r="K204" s="405" t="s">
        <v>443</v>
      </c>
      <c r="L204" s="405" t="s">
        <v>443</v>
      </c>
      <c r="M204" s="405" t="s">
        <v>443</v>
      </c>
      <c r="N204" s="405" t="s">
        <v>443</v>
      </c>
      <c r="O204" s="405" t="s">
        <v>443</v>
      </c>
      <c r="P204" s="405" t="s">
        <v>443</v>
      </c>
      <c r="Q204" s="405" t="s">
        <v>4</v>
      </c>
      <c r="R204" s="405" t="s">
        <v>443</v>
      </c>
      <c r="S204" s="405" t="s">
        <v>443</v>
      </c>
      <c r="T204" s="405" t="s">
        <v>443</v>
      </c>
      <c r="U204" s="405" t="s">
        <v>443</v>
      </c>
      <c r="V204" s="405" t="s">
        <v>443</v>
      </c>
    </row>
    <row r="205" spans="1:22" s="381" customFormat="1" ht="45" customHeight="1" x14ac:dyDescent="0.25">
      <c r="A205" s="419" t="s">
        <v>1089</v>
      </c>
      <c r="B205" s="371" t="s">
        <v>989</v>
      </c>
      <c r="C205" s="408" t="s">
        <v>1037</v>
      </c>
      <c r="D205" s="631">
        <v>275</v>
      </c>
      <c r="E205" s="408" t="s">
        <v>731</v>
      </c>
      <c r="F205" s="401">
        <v>44287</v>
      </c>
      <c r="G205" s="385" t="s">
        <v>590</v>
      </c>
      <c r="H205" s="386" t="s">
        <v>827</v>
      </c>
      <c r="I205" s="573" t="s">
        <v>991</v>
      </c>
      <c r="J205" s="449" t="s">
        <v>31</v>
      </c>
      <c r="K205" s="405" t="s">
        <v>443</v>
      </c>
      <c r="L205" s="405" t="s">
        <v>443</v>
      </c>
      <c r="M205" s="420" t="s">
        <v>35</v>
      </c>
      <c r="N205" s="405" t="s">
        <v>443</v>
      </c>
      <c r="O205" s="405" t="s">
        <v>443</v>
      </c>
      <c r="P205" s="405" t="s">
        <v>443</v>
      </c>
      <c r="Q205" s="405" t="s">
        <v>443</v>
      </c>
      <c r="R205" s="405" t="s">
        <v>443</v>
      </c>
      <c r="S205" s="405" t="s">
        <v>4</v>
      </c>
      <c r="T205" s="405" t="s">
        <v>443</v>
      </c>
      <c r="U205" s="405" t="s">
        <v>443</v>
      </c>
      <c r="V205" s="405" t="s">
        <v>443</v>
      </c>
    </row>
    <row r="206" spans="1:22" s="381" customFormat="1" ht="45" customHeight="1" x14ac:dyDescent="0.25">
      <c r="A206" s="408" t="s">
        <v>1090</v>
      </c>
      <c r="B206" s="382" t="s">
        <v>119</v>
      </c>
      <c r="C206" s="408"/>
      <c r="D206" s="631">
        <v>55</v>
      </c>
      <c r="E206" s="408" t="s">
        <v>604</v>
      </c>
      <c r="F206" s="384"/>
      <c r="G206" s="532" t="s">
        <v>66</v>
      </c>
      <c r="H206" s="386" t="s">
        <v>1091</v>
      </c>
      <c r="I206" s="573" t="s">
        <v>690</v>
      </c>
      <c r="J206" s="449" t="s">
        <v>72</v>
      </c>
      <c r="K206" s="405" t="s">
        <v>443</v>
      </c>
      <c r="L206" s="420" t="s">
        <v>35</v>
      </c>
      <c r="M206" s="405" t="s">
        <v>443</v>
      </c>
      <c r="N206" s="405" t="s">
        <v>443</v>
      </c>
      <c r="O206" s="405" t="s">
        <v>443</v>
      </c>
      <c r="P206" s="405" t="s">
        <v>443</v>
      </c>
      <c r="Q206" s="405" t="s">
        <v>443</v>
      </c>
      <c r="R206" s="405" t="s">
        <v>35</v>
      </c>
      <c r="S206" s="405" t="s">
        <v>35</v>
      </c>
      <c r="T206" s="405" t="s">
        <v>35</v>
      </c>
      <c r="U206" s="405" t="s">
        <v>35</v>
      </c>
      <c r="V206" s="405" t="s">
        <v>35</v>
      </c>
    </row>
    <row r="207" spans="1:22" s="381" customFormat="1" ht="45" customHeight="1" x14ac:dyDescent="0.25">
      <c r="A207" s="382" t="s">
        <v>1092</v>
      </c>
      <c r="B207" s="382" t="s">
        <v>1093</v>
      </c>
      <c r="C207" s="408"/>
      <c r="D207" s="631">
        <v>55</v>
      </c>
      <c r="E207" s="408" t="s">
        <v>1094</v>
      </c>
      <c r="F207" s="401"/>
      <c r="G207" s="385" t="s">
        <v>590</v>
      </c>
      <c r="H207" s="386" t="s">
        <v>827</v>
      </c>
      <c r="I207" s="573" t="s">
        <v>613</v>
      </c>
      <c r="J207" s="449" t="s">
        <v>40</v>
      </c>
      <c r="K207" s="405" t="s">
        <v>4</v>
      </c>
      <c r="L207" s="405" t="s">
        <v>443</v>
      </c>
      <c r="M207" s="405" t="s">
        <v>443</v>
      </c>
      <c r="N207" s="405" t="s">
        <v>443</v>
      </c>
      <c r="O207" s="405" t="s">
        <v>1919</v>
      </c>
      <c r="P207" s="405" t="s">
        <v>35</v>
      </c>
      <c r="Q207" s="405" t="s">
        <v>443</v>
      </c>
      <c r="R207" s="405" t="s">
        <v>443</v>
      </c>
      <c r="S207" s="405" t="s">
        <v>443</v>
      </c>
      <c r="T207" s="405" t="s">
        <v>443</v>
      </c>
      <c r="U207" s="405" t="s">
        <v>443</v>
      </c>
      <c r="V207" s="405" t="s">
        <v>443</v>
      </c>
    </row>
    <row r="208" spans="1:22" s="381" customFormat="1" ht="45" customHeight="1" x14ac:dyDescent="0.25">
      <c r="A208" s="408" t="s">
        <v>1095</v>
      </c>
      <c r="B208" s="382" t="s">
        <v>840</v>
      </c>
      <c r="C208" s="408" t="s">
        <v>1096</v>
      </c>
      <c r="D208" s="631">
        <v>65</v>
      </c>
      <c r="E208" s="408" t="s">
        <v>1011</v>
      </c>
      <c r="F208" s="401">
        <v>44189</v>
      </c>
      <c r="G208" s="385" t="s">
        <v>590</v>
      </c>
      <c r="H208" s="386" t="s">
        <v>1097</v>
      </c>
      <c r="I208" s="573" t="s">
        <v>698</v>
      </c>
      <c r="J208" s="449" t="s">
        <v>20</v>
      </c>
      <c r="K208" s="405" t="s">
        <v>443</v>
      </c>
      <c r="L208" s="405" t="s">
        <v>443</v>
      </c>
      <c r="M208" s="405" t="s">
        <v>443</v>
      </c>
      <c r="N208" s="405" t="s">
        <v>4</v>
      </c>
      <c r="O208" s="405" t="s">
        <v>443</v>
      </c>
      <c r="P208" s="405" t="s">
        <v>443</v>
      </c>
      <c r="Q208" s="405" t="s">
        <v>443</v>
      </c>
      <c r="R208" s="405" t="s">
        <v>443</v>
      </c>
      <c r="S208" s="405" t="s">
        <v>35</v>
      </c>
      <c r="T208" s="405" t="s">
        <v>443</v>
      </c>
      <c r="U208" s="405" t="s">
        <v>443</v>
      </c>
      <c r="V208" s="405" t="s">
        <v>443</v>
      </c>
    </row>
    <row r="209" spans="1:22" ht="45" customHeight="1" x14ac:dyDescent="0.25">
      <c r="A209" s="382" t="s">
        <v>1098</v>
      </c>
      <c r="B209" s="382" t="s">
        <v>840</v>
      </c>
      <c r="C209" s="409" t="s">
        <v>841</v>
      </c>
      <c r="D209" s="631">
        <v>65</v>
      </c>
      <c r="E209" s="408" t="s">
        <v>1011</v>
      </c>
      <c r="F209" s="401">
        <v>43881</v>
      </c>
      <c r="G209" s="385" t="s">
        <v>590</v>
      </c>
      <c r="H209" s="394" t="s">
        <v>1099</v>
      </c>
      <c r="I209" s="573" t="s">
        <v>698</v>
      </c>
      <c r="J209" s="449" t="s">
        <v>20</v>
      </c>
      <c r="K209" s="405" t="s">
        <v>443</v>
      </c>
      <c r="L209" s="405" t="s">
        <v>443</v>
      </c>
      <c r="M209" s="405" t="s">
        <v>443</v>
      </c>
      <c r="N209" s="405" t="s">
        <v>4</v>
      </c>
      <c r="O209" s="405" t="s">
        <v>443</v>
      </c>
      <c r="P209" s="405" t="s">
        <v>443</v>
      </c>
      <c r="Q209" s="405" t="s">
        <v>443</v>
      </c>
      <c r="R209" s="405" t="s">
        <v>443</v>
      </c>
      <c r="S209" s="405" t="s">
        <v>35</v>
      </c>
      <c r="T209" s="405" t="s">
        <v>443</v>
      </c>
      <c r="U209" s="405" t="s">
        <v>443</v>
      </c>
      <c r="V209" s="405" t="s">
        <v>443</v>
      </c>
    </row>
    <row r="210" spans="1:22" ht="45" customHeight="1" x14ac:dyDescent="0.25">
      <c r="A210" s="391" t="s">
        <v>1100</v>
      </c>
      <c r="B210" s="391" t="s">
        <v>598</v>
      </c>
      <c r="C210" s="602"/>
      <c r="D210" s="631">
        <v>50</v>
      </c>
      <c r="E210" s="408" t="s">
        <v>604</v>
      </c>
      <c r="F210" s="401">
        <v>44949</v>
      </c>
      <c r="G210" s="411" t="s">
        <v>590</v>
      </c>
      <c r="H210" s="394">
        <v>175</v>
      </c>
      <c r="I210" s="573" t="s">
        <v>999</v>
      </c>
      <c r="J210" s="449" t="s">
        <v>1881</v>
      </c>
      <c r="K210" s="405" t="s">
        <v>443</v>
      </c>
      <c r="L210" s="405" t="s">
        <v>443</v>
      </c>
      <c r="M210" s="405" t="s">
        <v>443</v>
      </c>
      <c r="N210" s="405" t="s">
        <v>443</v>
      </c>
      <c r="O210" s="405" t="s">
        <v>4</v>
      </c>
      <c r="P210" s="405" t="s">
        <v>443</v>
      </c>
      <c r="Q210" s="405" t="s">
        <v>443</v>
      </c>
      <c r="R210" s="405" t="s">
        <v>443</v>
      </c>
      <c r="S210" s="405" t="s">
        <v>443</v>
      </c>
      <c r="T210" s="405" t="s">
        <v>443</v>
      </c>
      <c r="U210" s="405" t="s">
        <v>443</v>
      </c>
      <c r="V210" s="405" t="s">
        <v>443</v>
      </c>
    </row>
    <row r="211" spans="1:22" ht="45" customHeight="1" x14ac:dyDescent="0.25">
      <c r="A211" s="599" t="s">
        <v>1101</v>
      </c>
      <c r="B211" s="408" t="s">
        <v>1102</v>
      </c>
      <c r="C211" s="599"/>
      <c r="D211" s="631">
        <v>50</v>
      </c>
      <c r="E211" s="408" t="s">
        <v>604</v>
      </c>
      <c r="F211" s="441"/>
      <c r="G211" s="385" t="s">
        <v>590</v>
      </c>
      <c r="H211" s="441">
        <v>384</v>
      </c>
      <c r="I211" s="605" t="s">
        <v>999</v>
      </c>
      <c r="J211" s="449" t="s">
        <v>1908</v>
      </c>
      <c r="K211" s="405" t="s">
        <v>443</v>
      </c>
      <c r="L211" s="405" t="s">
        <v>443</v>
      </c>
      <c r="M211" s="405" t="s">
        <v>443</v>
      </c>
      <c r="N211" s="405" t="s">
        <v>443</v>
      </c>
      <c r="O211" s="405" t="s">
        <v>443</v>
      </c>
      <c r="P211" s="405" t="s">
        <v>4</v>
      </c>
      <c r="Q211" s="405" t="s">
        <v>443</v>
      </c>
      <c r="R211" s="405" t="s">
        <v>443</v>
      </c>
      <c r="S211" s="405" t="s">
        <v>443</v>
      </c>
      <c r="T211" s="405" t="s">
        <v>443</v>
      </c>
      <c r="U211" s="405" t="s">
        <v>443</v>
      </c>
      <c r="V211" s="405" t="s">
        <v>443</v>
      </c>
    </row>
    <row r="212" spans="1:22" ht="45" customHeight="1" x14ac:dyDescent="0.25">
      <c r="A212" s="382" t="s">
        <v>1103</v>
      </c>
      <c r="B212" s="382" t="s">
        <v>1104</v>
      </c>
      <c r="C212" s="408"/>
      <c r="D212" s="631">
        <v>55</v>
      </c>
      <c r="E212" s="408" t="s">
        <v>604</v>
      </c>
      <c r="F212" s="401">
        <v>43391</v>
      </c>
      <c r="G212" s="385" t="s">
        <v>590</v>
      </c>
      <c r="H212" s="386" t="s">
        <v>1105</v>
      </c>
      <c r="I212" s="573" t="s">
        <v>877</v>
      </c>
      <c r="J212" s="449" t="s">
        <v>87</v>
      </c>
      <c r="K212" s="405" t="s">
        <v>443</v>
      </c>
      <c r="L212" s="405" t="s">
        <v>443</v>
      </c>
      <c r="M212" s="420" t="s">
        <v>35</v>
      </c>
      <c r="N212" s="405" t="s">
        <v>443</v>
      </c>
      <c r="O212" s="405" t="s">
        <v>35</v>
      </c>
      <c r="P212" s="405" t="s">
        <v>443</v>
      </c>
      <c r="Q212" s="405" t="s">
        <v>443</v>
      </c>
      <c r="R212" s="405" t="s">
        <v>443</v>
      </c>
      <c r="S212" s="405" t="s">
        <v>443</v>
      </c>
      <c r="T212" s="405" t="s">
        <v>443</v>
      </c>
      <c r="U212" s="405" t="s">
        <v>443</v>
      </c>
      <c r="V212" s="405" t="s">
        <v>4</v>
      </c>
    </row>
    <row r="213" spans="1:22" ht="45" customHeight="1" x14ac:dyDescent="0.25">
      <c r="A213" s="382" t="s">
        <v>1106</v>
      </c>
      <c r="B213" s="382" t="s">
        <v>119</v>
      </c>
      <c r="C213" s="602"/>
      <c r="D213" s="631">
        <v>50</v>
      </c>
      <c r="E213" s="408" t="s">
        <v>604</v>
      </c>
      <c r="F213" s="401">
        <v>44949</v>
      </c>
      <c r="G213" s="385" t="s">
        <v>590</v>
      </c>
      <c r="H213" s="386">
        <v>181</v>
      </c>
      <c r="I213" s="573" t="s">
        <v>999</v>
      </c>
      <c r="J213" s="449" t="s">
        <v>87</v>
      </c>
      <c r="K213" s="405" t="s">
        <v>443</v>
      </c>
      <c r="L213" s="405" t="s">
        <v>443</v>
      </c>
      <c r="M213" s="405" t="s">
        <v>443</v>
      </c>
      <c r="N213" s="405" t="s">
        <v>443</v>
      </c>
      <c r="O213" s="405" t="s">
        <v>443</v>
      </c>
      <c r="P213" s="405" t="s">
        <v>443</v>
      </c>
      <c r="Q213" s="405" t="s">
        <v>443</v>
      </c>
      <c r="R213" s="405" t="s">
        <v>443</v>
      </c>
      <c r="S213" s="405" t="s">
        <v>443</v>
      </c>
      <c r="T213" s="405" t="s">
        <v>443</v>
      </c>
      <c r="U213" s="405" t="s">
        <v>35</v>
      </c>
      <c r="V213" s="405" t="s">
        <v>443</v>
      </c>
    </row>
    <row r="214" spans="1:22" ht="45" customHeight="1" x14ac:dyDescent="0.25">
      <c r="A214" s="382" t="s">
        <v>1107</v>
      </c>
      <c r="B214" s="382" t="s">
        <v>119</v>
      </c>
      <c r="C214" s="408"/>
      <c r="D214" s="631">
        <v>55</v>
      </c>
      <c r="E214" s="408" t="s">
        <v>604</v>
      </c>
      <c r="F214" s="401">
        <v>41456</v>
      </c>
      <c r="G214" s="385" t="s">
        <v>590</v>
      </c>
      <c r="H214" s="386" t="s">
        <v>1108</v>
      </c>
      <c r="I214" s="573" t="s">
        <v>999</v>
      </c>
      <c r="J214" s="449" t="s">
        <v>87</v>
      </c>
      <c r="K214" s="405" t="s">
        <v>443</v>
      </c>
      <c r="L214" s="405" t="s">
        <v>443</v>
      </c>
      <c r="M214" s="405" t="s">
        <v>443</v>
      </c>
      <c r="N214" s="405" t="s">
        <v>443</v>
      </c>
      <c r="O214" s="405" t="s">
        <v>443</v>
      </c>
      <c r="P214" s="405" t="s">
        <v>443</v>
      </c>
      <c r="Q214" s="405" t="s">
        <v>443</v>
      </c>
      <c r="R214" s="405" t="s">
        <v>443</v>
      </c>
      <c r="S214" s="405" t="s">
        <v>443</v>
      </c>
      <c r="T214" s="405" t="s">
        <v>443</v>
      </c>
      <c r="U214" s="405" t="s">
        <v>443</v>
      </c>
      <c r="V214" s="405" t="s">
        <v>443</v>
      </c>
    </row>
    <row r="215" spans="1:22" ht="45" customHeight="1" x14ac:dyDescent="0.2">
      <c r="A215" s="382" t="s">
        <v>1109</v>
      </c>
      <c r="B215" s="382" t="s">
        <v>662</v>
      </c>
      <c r="C215" s="532"/>
      <c r="D215" s="631">
        <v>55</v>
      </c>
      <c r="E215" s="408" t="s">
        <v>604</v>
      </c>
      <c r="F215" s="401">
        <v>45650</v>
      </c>
      <c r="G215" s="385" t="s">
        <v>590</v>
      </c>
      <c r="H215" s="386" t="s">
        <v>1110</v>
      </c>
      <c r="I215" s="573" t="s">
        <v>999</v>
      </c>
      <c r="J215" s="449" t="s">
        <v>622</v>
      </c>
      <c r="K215" s="582"/>
      <c r="L215" s="586"/>
      <c r="M215" s="586"/>
      <c r="N215" s="586"/>
      <c r="O215" s="586"/>
      <c r="P215" s="586"/>
      <c r="Q215" s="586"/>
      <c r="R215" s="586"/>
      <c r="S215" s="586"/>
      <c r="T215" s="586"/>
      <c r="U215" s="586"/>
      <c r="V215" s="584" t="s">
        <v>35</v>
      </c>
    </row>
    <row r="216" spans="1:22" ht="45" customHeight="1" x14ac:dyDescent="0.25">
      <c r="A216" s="382" t="s">
        <v>1111</v>
      </c>
      <c r="B216" s="382" t="s">
        <v>662</v>
      </c>
      <c r="C216" s="602"/>
      <c r="D216" s="631">
        <v>50</v>
      </c>
      <c r="E216" s="408" t="s">
        <v>604</v>
      </c>
      <c r="F216" s="401">
        <v>44949</v>
      </c>
      <c r="G216" s="385" t="s">
        <v>590</v>
      </c>
      <c r="H216" s="386">
        <v>177</v>
      </c>
      <c r="I216" s="573" t="s">
        <v>656</v>
      </c>
      <c r="J216" s="449" t="s">
        <v>1881</v>
      </c>
      <c r="K216" s="405" t="s">
        <v>443</v>
      </c>
      <c r="L216" s="405" t="s">
        <v>443</v>
      </c>
      <c r="M216" s="405" t="s">
        <v>443</v>
      </c>
      <c r="N216" s="405" t="s">
        <v>443</v>
      </c>
      <c r="O216" s="405" t="s">
        <v>4</v>
      </c>
      <c r="P216" s="405" t="s">
        <v>443</v>
      </c>
      <c r="Q216" s="405" t="s">
        <v>443</v>
      </c>
      <c r="R216" s="405" t="s">
        <v>443</v>
      </c>
      <c r="S216" s="405" t="s">
        <v>443</v>
      </c>
      <c r="T216" s="405" t="s">
        <v>443</v>
      </c>
      <c r="U216" s="405" t="s">
        <v>443</v>
      </c>
      <c r="V216" s="405" t="s">
        <v>443</v>
      </c>
    </row>
    <row r="217" spans="1:22" customFormat="1" ht="40.5" customHeight="1" x14ac:dyDescent="0.25">
      <c r="A217" s="382" t="s">
        <v>1112</v>
      </c>
      <c r="B217" s="382" t="s">
        <v>662</v>
      </c>
      <c r="C217" s="602"/>
      <c r="D217" s="631">
        <v>50</v>
      </c>
      <c r="E217" s="408" t="s">
        <v>604</v>
      </c>
      <c r="F217" s="401">
        <v>44949</v>
      </c>
      <c r="G217" s="385" t="s">
        <v>590</v>
      </c>
      <c r="H217" s="386">
        <v>362</v>
      </c>
      <c r="I217" s="573" t="s">
        <v>656</v>
      </c>
      <c r="J217" s="449" t="s">
        <v>25</v>
      </c>
      <c r="K217" s="405" t="s">
        <v>443</v>
      </c>
      <c r="L217" s="405" t="s">
        <v>443</v>
      </c>
      <c r="M217" s="405" t="s">
        <v>443</v>
      </c>
      <c r="N217" s="405" t="s">
        <v>443</v>
      </c>
      <c r="O217" s="405" t="s">
        <v>443</v>
      </c>
      <c r="P217" s="405" t="s">
        <v>4</v>
      </c>
      <c r="Q217" s="405" t="s">
        <v>443</v>
      </c>
      <c r="R217" s="405" t="s">
        <v>443</v>
      </c>
      <c r="S217" s="405" t="s">
        <v>443</v>
      </c>
      <c r="T217" s="405" t="s">
        <v>35</v>
      </c>
      <c r="U217" s="405" t="s">
        <v>443</v>
      </c>
      <c r="V217" s="405" t="s">
        <v>443</v>
      </c>
    </row>
    <row r="218" spans="1:22" customFormat="1" ht="40.5" customHeight="1" x14ac:dyDescent="0.25">
      <c r="A218" s="382" t="s">
        <v>1113</v>
      </c>
      <c r="B218" s="382" t="s">
        <v>712</v>
      </c>
      <c r="C218" s="602"/>
      <c r="D218" s="631">
        <v>65</v>
      </c>
      <c r="E218" s="408" t="s">
        <v>731</v>
      </c>
      <c r="F218" s="401">
        <v>45528</v>
      </c>
      <c r="G218" s="465" t="s">
        <v>590</v>
      </c>
      <c r="H218" s="386" t="s">
        <v>1115</v>
      </c>
      <c r="I218" s="573" t="s">
        <v>732</v>
      </c>
      <c r="J218" s="449" t="s">
        <v>42</v>
      </c>
      <c r="K218" s="405" t="s">
        <v>35</v>
      </c>
      <c r="L218" s="405" t="s">
        <v>35</v>
      </c>
      <c r="M218" s="405" t="s">
        <v>35</v>
      </c>
      <c r="N218" s="405" t="s">
        <v>35</v>
      </c>
      <c r="O218" s="405" t="s">
        <v>35</v>
      </c>
      <c r="P218" s="405" t="s">
        <v>35</v>
      </c>
      <c r="Q218" s="405" t="s">
        <v>35</v>
      </c>
      <c r="R218" s="405" t="s">
        <v>443</v>
      </c>
      <c r="S218" s="405" t="s">
        <v>443</v>
      </c>
      <c r="T218" s="405" t="s">
        <v>443</v>
      </c>
      <c r="U218" s="405" t="s">
        <v>35</v>
      </c>
      <c r="V218" s="405" t="s">
        <v>443</v>
      </c>
    </row>
    <row r="219" spans="1:22" s="381" customFormat="1" ht="45" customHeight="1" x14ac:dyDescent="0.25">
      <c r="A219" s="382" t="s">
        <v>1116</v>
      </c>
      <c r="B219" s="382" t="s">
        <v>212</v>
      </c>
      <c r="C219" s="408"/>
      <c r="D219" s="631">
        <v>55</v>
      </c>
      <c r="E219" s="408" t="s">
        <v>604</v>
      </c>
      <c r="F219" s="384"/>
      <c r="G219" s="385" t="s">
        <v>590</v>
      </c>
      <c r="H219" s="386" t="s">
        <v>300</v>
      </c>
      <c r="I219" s="573" t="s">
        <v>606</v>
      </c>
      <c r="J219" s="449" t="s">
        <v>87</v>
      </c>
      <c r="K219" s="405" t="s">
        <v>443</v>
      </c>
      <c r="L219" s="405" t="s">
        <v>443</v>
      </c>
      <c r="M219" s="405" t="s">
        <v>443</v>
      </c>
      <c r="N219" s="405" t="s">
        <v>443</v>
      </c>
      <c r="O219" s="405" t="s">
        <v>443</v>
      </c>
      <c r="P219" s="405" t="s">
        <v>443</v>
      </c>
      <c r="Q219" s="405" t="s">
        <v>443</v>
      </c>
      <c r="R219" s="405" t="s">
        <v>443</v>
      </c>
      <c r="S219" s="405" t="s">
        <v>443</v>
      </c>
      <c r="T219" s="405" t="s">
        <v>443</v>
      </c>
      <c r="U219" s="405" t="s">
        <v>443</v>
      </c>
      <c r="V219" s="405" t="s">
        <v>4</v>
      </c>
    </row>
    <row r="220" spans="1:22" s="381" customFormat="1" ht="45" customHeight="1" x14ac:dyDescent="0.25">
      <c r="A220" s="382" t="s">
        <v>1117</v>
      </c>
      <c r="B220" s="382" t="s">
        <v>99</v>
      </c>
      <c r="C220" s="408"/>
      <c r="D220" s="631">
        <v>40</v>
      </c>
      <c r="E220" s="408" t="s">
        <v>604</v>
      </c>
      <c r="F220" s="401">
        <v>44429</v>
      </c>
      <c r="G220" s="385" t="s">
        <v>590</v>
      </c>
      <c r="H220" s="386" t="s">
        <v>1118</v>
      </c>
      <c r="I220" s="573" t="s">
        <v>596</v>
      </c>
      <c r="J220" s="449" t="s">
        <v>20</v>
      </c>
      <c r="K220" s="405" t="s">
        <v>443</v>
      </c>
      <c r="L220" s="420" t="s">
        <v>35</v>
      </c>
      <c r="M220" s="420" t="s">
        <v>35</v>
      </c>
      <c r="N220" s="405" t="s">
        <v>4</v>
      </c>
      <c r="O220" s="405" t="s">
        <v>443</v>
      </c>
      <c r="P220" s="405" t="s">
        <v>443</v>
      </c>
      <c r="Q220" s="405" t="s">
        <v>443</v>
      </c>
      <c r="R220" s="405" t="s">
        <v>443</v>
      </c>
      <c r="S220" s="405" t="s">
        <v>443</v>
      </c>
      <c r="T220" s="405" t="s">
        <v>443</v>
      </c>
      <c r="U220" s="405" t="s">
        <v>443</v>
      </c>
      <c r="V220" s="405" t="s">
        <v>443</v>
      </c>
    </row>
    <row r="221" spans="1:22" s="381" customFormat="1" ht="45" customHeight="1" x14ac:dyDescent="0.25">
      <c r="A221" s="382" t="s">
        <v>1119</v>
      </c>
      <c r="B221" s="382" t="s">
        <v>1120</v>
      </c>
      <c r="C221" s="602"/>
      <c r="D221" s="631">
        <v>50</v>
      </c>
      <c r="E221" s="408" t="s">
        <v>612</v>
      </c>
      <c r="F221" s="401">
        <v>44949</v>
      </c>
      <c r="G221" s="385" t="s">
        <v>590</v>
      </c>
      <c r="H221" s="386" t="s">
        <v>827</v>
      </c>
      <c r="I221" s="573" t="s">
        <v>613</v>
      </c>
      <c r="J221" s="449" t="s">
        <v>40</v>
      </c>
      <c r="K221" s="405" t="s">
        <v>4</v>
      </c>
      <c r="L221" s="405" t="s">
        <v>443</v>
      </c>
      <c r="M221" s="405" t="s">
        <v>443</v>
      </c>
      <c r="N221" s="405" t="s">
        <v>443</v>
      </c>
      <c r="O221" s="405" t="s">
        <v>443</v>
      </c>
      <c r="P221" s="405" t="s">
        <v>35</v>
      </c>
      <c r="Q221" s="405" t="s">
        <v>443</v>
      </c>
      <c r="R221" s="405" t="s">
        <v>443</v>
      </c>
      <c r="S221" s="405" t="s">
        <v>443</v>
      </c>
      <c r="T221" s="405" t="s">
        <v>443</v>
      </c>
      <c r="U221" s="405" t="s">
        <v>443</v>
      </c>
      <c r="V221" s="405" t="s">
        <v>443</v>
      </c>
    </row>
    <row r="222" spans="1:22" s="381" customFormat="1" ht="61.5" customHeight="1" x14ac:dyDescent="0.25">
      <c r="A222" s="382" t="s">
        <v>1121</v>
      </c>
      <c r="B222" s="382" t="s">
        <v>1122</v>
      </c>
      <c r="C222" s="602"/>
      <c r="D222" s="631">
        <v>60</v>
      </c>
      <c r="E222" s="408" t="s">
        <v>612</v>
      </c>
      <c r="F222" s="401">
        <v>45017</v>
      </c>
      <c r="G222" s="385" t="s">
        <v>590</v>
      </c>
      <c r="H222" s="386" t="s">
        <v>767</v>
      </c>
      <c r="I222" s="573" t="s">
        <v>991</v>
      </c>
      <c r="J222" s="449" t="s">
        <v>53</v>
      </c>
      <c r="K222" s="405" t="s">
        <v>443</v>
      </c>
      <c r="L222" s="405" t="s">
        <v>443</v>
      </c>
      <c r="M222" s="420" t="s">
        <v>35</v>
      </c>
      <c r="N222" s="405" t="s">
        <v>443</v>
      </c>
      <c r="O222" s="405" t="s">
        <v>443</v>
      </c>
      <c r="P222" s="405" t="s">
        <v>443</v>
      </c>
      <c r="Q222" s="405" t="s">
        <v>443</v>
      </c>
      <c r="R222" s="405" t="s">
        <v>443</v>
      </c>
      <c r="S222" s="405" t="s">
        <v>443</v>
      </c>
      <c r="T222" s="405" t="s">
        <v>443</v>
      </c>
      <c r="U222" s="405" t="s">
        <v>443</v>
      </c>
      <c r="V222" s="405" t="s">
        <v>443</v>
      </c>
    </row>
    <row r="223" spans="1:22" s="381" customFormat="1" ht="44.25" customHeight="1" x14ac:dyDescent="0.25">
      <c r="A223" s="382" t="s">
        <v>1123</v>
      </c>
      <c r="B223" s="382" t="s">
        <v>901</v>
      </c>
      <c r="C223" s="602"/>
      <c r="D223" s="631">
        <v>55</v>
      </c>
      <c r="E223" s="408" t="s">
        <v>612</v>
      </c>
      <c r="F223" s="401">
        <v>45017</v>
      </c>
      <c r="G223" s="385" t="s">
        <v>590</v>
      </c>
      <c r="H223" s="386" t="s">
        <v>1125</v>
      </c>
      <c r="I223" s="573" t="s">
        <v>613</v>
      </c>
      <c r="J223" s="449" t="s">
        <v>622</v>
      </c>
      <c r="K223" s="405" t="s">
        <v>443</v>
      </c>
      <c r="L223" s="405" t="s">
        <v>443</v>
      </c>
      <c r="M223" s="405" t="s">
        <v>443</v>
      </c>
      <c r="N223" s="405" t="s">
        <v>443</v>
      </c>
      <c r="O223" s="405" t="s">
        <v>443</v>
      </c>
      <c r="P223" s="405" t="s">
        <v>35</v>
      </c>
      <c r="Q223" s="405" t="s">
        <v>443</v>
      </c>
      <c r="R223" s="405" t="s">
        <v>443</v>
      </c>
      <c r="S223" s="405" t="s">
        <v>4</v>
      </c>
      <c r="T223" s="405" t="s">
        <v>443</v>
      </c>
      <c r="U223" s="405" t="s">
        <v>443</v>
      </c>
      <c r="V223" s="405" t="s">
        <v>443</v>
      </c>
    </row>
    <row r="224" spans="1:22" s="381" customFormat="1" ht="45" customHeight="1" x14ac:dyDescent="0.25">
      <c r="A224" s="382" t="s">
        <v>1126</v>
      </c>
      <c r="B224" s="382" t="s">
        <v>1127</v>
      </c>
      <c r="C224" s="408" t="s">
        <v>1128</v>
      </c>
      <c r="D224" s="631">
        <v>55</v>
      </c>
      <c r="E224" s="408" t="s">
        <v>604</v>
      </c>
      <c r="F224" s="401">
        <v>44409</v>
      </c>
      <c r="G224" s="385" t="s">
        <v>590</v>
      </c>
      <c r="H224" s="386" t="s">
        <v>1129</v>
      </c>
      <c r="I224" s="573" t="s">
        <v>999</v>
      </c>
      <c r="J224" s="449" t="s">
        <v>20</v>
      </c>
      <c r="K224" s="405" t="s">
        <v>443</v>
      </c>
      <c r="L224" s="405" t="s">
        <v>443</v>
      </c>
      <c r="M224" s="405" t="s">
        <v>443</v>
      </c>
      <c r="N224" s="405" t="s">
        <v>4</v>
      </c>
      <c r="O224" s="405" t="s">
        <v>443</v>
      </c>
      <c r="P224" s="405" t="s">
        <v>443</v>
      </c>
      <c r="Q224" s="405" t="s">
        <v>443</v>
      </c>
      <c r="R224" s="405" t="s">
        <v>443</v>
      </c>
      <c r="S224" s="405" t="s">
        <v>443</v>
      </c>
      <c r="T224" s="405" t="s">
        <v>443</v>
      </c>
      <c r="U224" s="405" t="s">
        <v>443</v>
      </c>
      <c r="V224" s="405" t="s">
        <v>443</v>
      </c>
    </row>
    <row r="225" spans="1:22" s="381" customFormat="1" ht="45" customHeight="1" x14ac:dyDescent="0.25">
      <c r="A225" s="382" t="s">
        <v>1130</v>
      </c>
      <c r="B225" s="382" t="s">
        <v>99</v>
      </c>
      <c r="C225" s="408"/>
      <c r="D225" s="631">
        <v>40</v>
      </c>
      <c r="E225" s="408" t="s">
        <v>604</v>
      </c>
      <c r="F225" s="401">
        <v>44460</v>
      </c>
      <c r="G225" s="385" t="s">
        <v>590</v>
      </c>
      <c r="H225" s="386" t="s">
        <v>1118</v>
      </c>
      <c r="I225" s="573" t="s">
        <v>596</v>
      </c>
      <c r="J225" s="449" t="s">
        <v>25</v>
      </c>
      <c r="K225" s="405" t="s">
        <v>443</v>
      </c>
      <c r="L225" s="420" t="s">
        <v>35</v>
      </c>
      <c r="M225" s="420" t="s">
        <v>35</v>
      </c>
      <c r="N225" s="405" t="s">
        <v>4</v>
      </c>
      <c r="O225" s="405" t="s">
        <v>443</v>
      </c>
      <c r="P225" s="405" t="s">
        <v>443</v>
      </c>
      <c r="Q225" s="405" t="s">
        <v>443</v>
      </c>
      <c r="R225" s="405" t="s">
        <v>443</v>
      </c>
      <c r="S225" s="405" t="s">
        <v>4</v>
      </c>
      <c r="T225" s="405" t="s">
        <v>443</v>
      </c>
      <c r="U225" s="405" t="s">
        <v>443</v>
      </c>
      <c r="V225" s="405" t="s">
        <v>443</v>
      </c>
    </row>
    <row r="226" spans="1:22" s="381" customFormat="1" ht="45" customHeight="1" x14ac:dyDescent="0.25">
      <c r="A226" s="382" t="s">
        <v>1131</v>
      </c>
      <c r="B226" s="382" t="s">
        <v>901</v>
      </c>
      <c r="C226" s="602"/>
      <c r="D226" s="631">
        <v>55</v>
      </c>
      <c r="E226" s="408" t="s">
        <v>612</v>
      </c>
      <c r="F226" s="401">
        <v>45017</v>
      </c>
      <c r="G226" s="385" t="s">
        <v>590</v>
      </c>
      <c r="H226" s="386" t="s">
        <v>1125</v>
      </c>
      <c r="I226" s="573" t="s">
        <v>613</v>
      </c>
      <c r="J226" s="449" t="s">
        <v>622</v>
      </c>
      <c r="K226" s="405" t="s">
        <v>443</v>
      </c>
      <c r="L226" s="405" t="s">
        <v>443</v>
      </c>
      <c r="M226" s="405" t="s">
        <v>443</v>
      </c>
      <c r="N226" s="405" t="s">
        <v>443</v>
      </c>
      <c r="O226" s="405" t="s">
        <v>443</v>
      </c>
      <c r="P226" s="405" t="s">
        <v>35</v>
      </c>
      <c r="Q226" s="405" t="s">
        <v>443</v>
      </c>
      <c r="R226" s="405" t="s">
        <v>443</v>
      </c>
      <c r="S226" s="405" t="s">
        <v>4</v>
      </c>
      <c r="T226" s="405" t="s">
        <v>443</v>
      </c>
      <c r="U226" s="405" t="s">
        <v>443</v>
      </c>
      <c r="V226" s="405" t="s">
        <v>443</v>
      </c>
    </row>
    <row r="227" spans="1:22" s="381" customFormat="1" ht="45" customHeight="1" x14ac:dyDescent="0.25">
      <c r="A227" s="391" t="s">
        <v>1132</v>
      </c>
      <c r="B227" s="391" t="s">
        <v>1133</v>
      </c>
      <c r="C227" s="408"/>
      <c r="D227" s="631">
        <v>55</v>
      </c>
      <c r="E227" s="408" t="s">
        <v>604</v>
      </c>
      <c r="F227" s="401">
        <v>42005</v>
      </c>
      <c r="G227" s="385" t="s">
        <v>590</v>
      </c>
      <c r="H227" s="394" t="s">
        <v>1134</v>
      </c>
      <c r="I227" s="605" t="s">
        <v>648</v>
      </c>
      <c r="J227" s="517" t="s">
        <v>20</v>
      </c>
      <c r="K227" s="405" t="s">
        <v>443</v>
      </c>
      <c r="L227" s="405" t="s">
        <v>443</v>
      </c>
      <c r="M227" s="405" t="s">
        <v>443</v>
      </c>
      <c r="N227" s="405" t="s">
        <v>4</v>
      </c>
      <c r="O227" s="405" t="s">
        <v>443</v>
      </c>
      <c r="P227" s="405" t="s">
        <v>443</v>
      </c>
      <c r="Q227" s="405" t="s">
        <v>443</v>
      </c>
      <c r="R227" s="405" t="s">
        <v>443</v>
      </c>
      <c r="S227" s="405" t="s">
        <v>443</v>
      </c>
      <c r="T227" s="405" t="s">
        <v>443</v>
      </c>
      <c r="U227" s="405" t="s">
        <v>443</v>
      </c>
      <c r="V227" s="405" t="s">
        <v>443</v>
      </c>
    </row>
    <row r="228" spans="1:22" s="381" customFormat="1" ht="39" customHeight="1" x14ac:dyDescent="0.25">
      <c r="A228" s="391" t="s">
        <v>1135</v>
      </c>
      <c r="B228" s="391" t="s">
        <v>212</v>
      </c>
      <c r="C228" s="409"/>
      <c r="D228" s="631">
        <v>55</v>
      </c>
      <c r="E228" s="408" t="s">
        <v>815</v>
      </c>
      <c r="F228" s="401"/>
      <c r="G228" s="385" t="s">
        <v>590</v>
      </c>
      <c r="H228" s="394">
        <v>428</v>
      </c>
      <c r="I228" s="573" t="s">
        <v>737</v>
      </c>
      <c r="J228" s="449" t="s">
        <v>40</v>
      </c>
      <c r="K228" s="405" t="s">
        <v>443</v>
      </c>
      <c r="L228" s="405" t="s">
        <v>443</v>
      </c>
      <c r="M228" s="405" t="s">
        <v>443</v>
      </c>
      <c r="N228" s="405" t="s">
        <v>443</v>
      </c>
      <c r="O228" s="405" t="s">
        <v>443</v>
      </c>
      <c r="P228" s="405" t="s">
        <v>443</v>
      </c>
      <c r="Q228" s="405" t="s">
        <v>443</v>
      </c>
      <c r="R228" s="405" t="s">
        <v>443</v>
      </c>
      <c r="S228" s="405" t="s">
        <v>443</v>
      </c>
      <c r="T228" s="405" t="s">
        <v>443</v>
      </c>
      <c r="U228" s="405" t="s">
        <v>443</v>
      </c>
      <c r="V228" s="405" t="s">
        <v>443</v>
      </c>
    </row>
    <row r="229" spans="1:22" s="381" customFormat="1" ht="48" customHeight="1" x14ac:dyDescent="0.25">
      <c r="A229" s="391" t="s">
        <v>1136</v>
      </c>
      <c r="B229" s="391" t="s">
        <v>662</v>
      </c>
      <c r="C229" s="602"/>
      <c r="D229" s="631">
        <v>50</v>
      </c>
      <c r="E229" s="408" t="s">
        <v>815</v>
      </c>
      <c r="F229" s="401">
        <v>44949</v>
      </c>
      <c r="G229" s="385" t="s">
        <v>590</v>
      </c>
      <c r="H229" s="394">
        <v>338</v>
      </c>
      <c r="I229" s="573" t="s">
        <v>999</v>
      </c>
      <c r="J229" s="449" t="s">
        <v>72</v>
      </c>
      <c r="K229" s="405" t="s">
        <v>443</v>
      </c>
      <c r="L229" s="405" t="s">
        <v>443</v>
      </c>
      <c r="M229" s="405" t="s">
        <v>443</v>
      </c>
      <c r="N229" s="405" t="s">
        <v>443</v>
      </c>
      <c r="O229" s="405" t="s">
        <v>443</v>
      </c>
      <c r="P229" s="405" t="s">
        <v>443</v>
      </c>
      <c r="Q229" s="405" t="s">
        <v>443</v>
      </c>
      <c r="R229" s="405" t="s">
        <v>443</v>
      </c>
      <c r="S229" s="405" t="s">
        <v>443</v>
      </c>
      <c r="T229" s="405" t="s">
        <v>443</v>
      </c>
      <c r="U229" s="405" t="s">
        <v>443</v>
      </c>
      <c r="V229" s="405" t="s">
        <v>4</v>
      </c>
    </row>
    <row r="230" spans="1:22" s="381" customFormat="1" ht="45" customHeight="1" x14ac:dyDescent="0.25">
      <c r="A230" s="429" t="s">
        <v>1137</v>
      </c>
      <c r="B230" s="429" t="s">
        <v>140</v>
      </c>
      <c r="C230" s="408"/>
      <c r="D230" s="635">
        <v>55</v>
      </c>
      <c r="E230" s="398" t="s">
        <v>604</v>
      </c>
      <c r="F230" s="384"/>
      <c r="G230" s="402" t="s">
        <v>590</v>
      </c>
      <c r="H230" s="403" t="s">
        <v>1138</v>
      </c>
      <c r="I230" s="573" t="s">
        <v>621</v>
      </c>
      <c r="J230" s="449" t="s">
        <v>20</v>
      </c>
      <c r="K230" s="405" t="s">
        <v>443</v>
      </c>
      <c r="L230" s="405" t="s">
        <v>443</v>
      </c>
      <c r="M230" s="405" t="s">
        <v>443</v>
      </c>
      <c r="N230" s="405" t="s">
        <v>4</v>
      </c>
      <c r="O230" s="405" t="s">
        <v>443</v>
      </c>
      <c r="P230" s="405" t="s">
        <v>443</v>
      </c>
      <c r="Q230" s="405" t="s">
        <v>443</v>
      </c>
      <c r="R230" s="405" t="s">
        <v>443</v>
      </c>
      <c r="S230" s="405" t="s">
        <v>443</v>
      </c>
      <c r="T230" s="405" t="s">
        <v>443</v>
      </c>
      <c r="U230" s="405" t="s">
        <v>443</v>
      </c>
      <c r="V230" s="405" t="s">
        <v>443</v>
      </c>
    </row>
    <row r="231" spans="1:22" s="381" customFormat="1" ht="45" customHeight="1" x14ac:dyDescent="0.25">
      <c r="A231" s="382" t="s">
        <v>1139</v>
      </c>
      <c r="B231" s="382" t="s">
        <v>140</v>
      </c>
      <c r="C231" s="408"/>
      <c r="D231" s="631">
        <v>50</v>
      </c>
      <c r="E231" s="408" t="s">
        <v>815</v>
      </c>
      <c r="F231" s="401"/>
      <c r="G231" s="385" t="s">
        <v>590</v>
      </c>
      <c r="H231" s="386">
        <v>419</v>
      </c>
      <c r="I231" s="573" t="s">
        <v>999</v>
      </c>
      <c r="J231" s="449" t="s">
        <v>72</v>
      </c>
      <c r="K231" s="420" t="s">
        <v>35</v>
      </c>
      <c r="L231" s="405" t="s">
        <v>443</v>
      </c>
      <c r="M231" s="405" t="s">
        <v>443</v>
      </c>
      <c r="N231" s="405" t="s">
        <v>443</v>
      </c>
      <c r="O231" s="405" t="s">
        <v>443</v>
      </c>
      <c r="P231" s="405" t="s">
        <v>443</v>
      </c>
      <c r="Q231" s="405" t="s">
        <v>443</v>
      </c>
      <c r="R231" s="405" t="s">
        <v>443</v>
      </c>
      <c r="S231" s="405" t="s">
        <v>443</v>
      </c>
      <c r="T231" s="405" t="s">
        <v>443</v>
      </c>
      <c r="U231" s="405" t="s">
        <v>4</v>
      </c>
      <c r="V231" s="405" t="s">
        <v>443</v>
      </c>
    </row>
    <row r="232" spans="1:22" s="381" customFormat="1" ht="45" customHeight="1" x14ac:dyDescent="0.25">
      <c r="A232" s="382" t="s">
        <v>1140</v>
      </c>
      <c r="B232" s="382" t="s">
        <v>1141</v>
      </c>
      <c r="C232" s="602"/>
      <c r="D232" s="631">
        <v>50</v>
      </c>
      <c r="E232" s="408" t="s">
        <v>815</v>
      </c>
      <c r="F232" s="401">
        <v>44949</v>
      </c>
      <c r="G232" s="385" t="s">
        <v>590</v>
      </c>
      <c r="H232" s="386">
        <v>390</v>
      </c>
      <c r="I232" s="573" t="s">
        <v>999</v>
      </c>
      <c r="J232" s="449" t="s">
        <v>1889</v>
      </c>
      <c r="K232" s="405" t="s">
        <v>443</v>
      </c>
      <c r="L232" s="405" t="s">
        <v>443</v>
      </c>
      <c r="M232" s="405" t="s">
        <v>443</v>
      </c>
      <c r="N232" s="405" t="s">
        <v>443</v>
      </c>
      <c r="O232" s="405" t="s">
        <v>443</v>
      </c>
      <c r="P232" s="405" t="s">
        <v>443</v>
      </c>
      <c r="Q232" s="405" t="s">
        <v>4</v>
      </c>
      <c r="R232" s="405" t="s">
        <v>443</v>
      </c>
      <c r="S232" s="405" t="s">
        <v>443</v>
      </c>
      <c r="T232" s="405" t="s">
        <v>443</v>
      </c>
      <c r="U232" s="405" t="s">
        <v>443</v>
      </c>
      <c r="V232" s="405" t="s">
        <v>443</v>
      </c>
    </row>
    <row r="233" spans="1:22" ht="45" customHeight="1" x14ac:dyDescent="0.25">
      <c r="A233" s="382" t="s">
        <v>1142</v>
      </c>
      <c r="B233" s="382" t="s">
        <v>662</v>
      </c>
      <c r="C233" s="602"/>
      <c r="D233" s="631">
        <v>50</v>
      </c>
      <c r="E233" s="408" t="s">
        <v>604</v>
      </c>
      <c r="F233" s="401">
        <v>44949</v>
      </c>
      <c r="G233" s="385" t="s">
        <v>590</v>
      </c>
      <c r="H233" s="386">
        <v>305</v>
      </c>
      <c r="I233" s="573" t="s">
        <v>999</v>
      </c>
      <c r="J233" s="449" t="s">
        <v>40</v>
      </c>
      <c r="K233" s="405" t="s">
        <v>443</v>
      </c>
      <c r="L233" s="405" t="s">
        <v>443</v>
      </c>
      <c r="M233" s="405" t="s">
        <v>1882</v>
      </c>
      <c r="N233" s="405" t="s">
        <v>443</v>
      </c>
      <c r="O233" s="405" t="s">
        <v>443</v>
      </c>
      <c r="P233" s="405" t="s">
        <v>443</v>
      </c>
      <c r="Q233" s="405" t="s">
        <v>443</v>
      </c>
      <c r="R233" s="405" t="s">
        <v>443</v>
      </c>
      <c r="S233" s="405" t="s">
        <v>443</v>
      </c>
      <c r="T233" s="405" t="s">
        <v>443</v>
      </c>
      <c r="U233" s="405" t="s">
        <v>443</v>
      </c>
      <c r="V233" s="405" t="s">
        <v>443</v>
      </c>
    </row>
    <row r="234" spans="1:22" ht="45" customHeight="1" x14ac:dyDescent="0.25">
      <c r="A234" s="382" t="s">
        <v>1143</v>
      </c>
      <c r="B234" s="382" t="s">
        <v>212</v>
      </c>
      <c r="C234" s="602"/>
      <c r="D234" s="631">
        <v>70</v>
      </c>
      <c r="E234" s="408" t="s">
        <v>604</v>
      </c>
      <c r="F234" s="401">
        <v>45130</v>
      </c>
      <c r="G234" s="385" t="s">
        <v>590</v>
      </c>
      <c r="H234" s="616" t="s">
        <v>1144</v>
      </c>
      <c r="I234" s="573" t="s">
        <v>634</v>
      </c>
      <c r="J234" s="449" t="s">
        <v>72</v>
      </c>
      <c r="K234" s="405" t="s">
        <v>443</v>
      </c>
      <c r="L234" s="405" t="s">
        <v>443</v>
      </c>
      <c r="M234" s="405" t="s">
        <v>443</v>
      </c>
      <c r="N234" s="405" t="s">
        <v>443</v>
      </c>
      <c r="O234" s="405" t="s">
        <v>443</v>
      </c>
      <c r="P234" s="405" t="s">
        <v>443</v>
      </c>
      <c r="Q234" s="405" t="s">
        <v>443</v>
      </c>
      <c r="R234" s="405" t="s">
        <v>443</v>
      </c>
      <c r="S234" s="405" t="s">
        <v>443</v>
      </c>
      <c r="T234" s="405" t="s">
        <v>443</v>
      </c>
      <c r="U234" s="405" t="s">
        <v>4</v>
      </c>
      <c r="V234" s="405" t="s">
        <v>443</v>
      </c>
    </row>
    <row r="235" spans="1:22" ht="45" customHeight="1" x14ac:dyDescent="0.25">
      <c r="A235" s="382" t="s">
        <v>1145</v>
      </c>
      <c r="B235" s="382" t="s">
        <v>641</v>
      </c>
      <c r="C235" s="602"/>
      <c r="D235" s="631">
        <v>50</v>
      </c>
      <c r="E235" s="408" t="s">
        <v>604</v>
      </c>
      <c r="F235" s="401">
        <v>44949</v>
      </c>
      <c r="G235" s="385" t="s">
        <v>590</v>
      </c>
      <c r="H235" s="386">
        <v>165</v>
      </c>
      <c r="I235" s="573" t="s">
        <v>737</v>
      </c>
      <c r="J235" s="449" t="s">
        <v>87</v>
      </c>
      <c r="K235" s="405" t="s">
        <v>443</v>
      </c>
      <c r="L235" s="405" t="s">
        <v>443</v>
      </c>
      <c r="M235" s="405" t="s">
        <v>443</v>
      </c>
      <c r="N235" s="405" t="s">
        <v>443</v>
      </c>
      <c r="O235" s="405" t="s">
        <v>443</v>
      </c>
      <c r="P235" s="405" t="s">
        <v>443</v>
      </c>
      <c r="Q235" s="405" t="s">
        <v>443</v>
      </c>
      <c r="R235" s="405" t="s">
        <v>443</v>
      </c>
      <c r="S235" s="405" t="s">
        <v>443</v>
      </c>
      <c r="T235" s="405" t="s">
        <v>443</v>
      </c>
      <c r="U235" s="405" t="s">
        <v>443</v>
      </c>
      <c r="V235" s="405" t="s">
        <v>443</v>
      </c>
    </row>
    <row r="236" spans="1:22" s="381" customFormat="1" ht="45" customHeight="1" x14ac:dyDescent="0.25">
      <c r="A236" s="382" t="s">
        <v>1146</v>
      </c>
      <c r="B236" s="382" t="s">
        <v>1141</v>
      </c>
      <c r="C236" s="602"/>
      <c r="D236" s="631">
        <v>50</v>
      </c>
      <c r="E236" s="408" t="s">
        <v>815</v>
      </c>
      <c r="F236" s="401">
        <v>44949</v>
      </c>
      <c r="G236" s="385" t="s">
        <v>590</v>
      </c>
      <c r="H236" s="386">
        <v>390</v>
      </c>
      <c r="I236" s="573" t="s">
        <v>999</v>
      </c>
      <c r="J236" s="449" t="s">
        <v>1889</v>
      </c>
      <c r="K236" s="405" t="s">
        <v>443</v>
      </c>
      <c r="L236" s="405" t="s">
        <v>443</v>
      </c>
      <c r="M236" s="405" t="s">
        <v>443</v>
      </c>
      <c r="N236" s="405" t="s">
        <v>443</v>
      </c>
      <c r="O236" s="405" t="s">
        <v>443</v>
      </c>
      <c r="P236" s="405" t="s">
        <v>443</v>
      </c>
      <c r="Q236" s="405" t="s">
        <v>4</v>
      </c>
      <c r="R236" s="405" t="s">
        <v>443</v>
      </c>
      <c r="S236" s="405" t="s">
        <v>443</v>
      </c>
      <c r="T236" s="405" t="s">
        <v>443</v>
      </c>
      <c r="U236" s="405" t="s">
        <v>443</v>
      </c>
      <c r="V236" s="405" t="s">
        <v>443</v>
      </c>
    </row>
    <row r="237" spans="1:22" s="381" customFormat="1" ht="45" customHeight="1" x14ac:dyDescent="0.25">
      <c r="A237" s="599" t="s">
        <v>1147</v>
      </c>
      <c r="B237" s="382" t="s">
        <v>694</v>
      </c>
      <c r="C237" s="408" t="s">
        <v>1920</v>
      </c>
      <c r="D237" s="631">
        <v>50</v>
      </c>
      <c r="E237" s="408" t="s">
        <v>604</v>
      </c>
      <c r="F237" s="401">
        <v>45017</v>
      </c>
      <c r="G237" s="385" t="s">
        <v>590</v>
      </c>
      <c r="H237" s="386" t="s">
        <v>1149</v>
      </c>
      <c r="I237" s="573" t="s">
        <v>656</v>
      </c>
      <c r="J237" s="449" t="s">
        <v>69</v>
      </c>
      <c r="K237" s="405" t="s">
        <v>443</v>
      </c>
      <c r="L237" s="405" t="s">
        <v>1921</v>
      </c>
      <c r="M237" s="405" t="s">
        <v>443</v>
      </c>
      <c r="N237" s="405" t="s">
        <v>443</v>
      </c>
      <c r="O237" s="405" t="s">
        <v>443</v>
      </c>
      <c r="P237" s="405" t="s">
        <v>443</v>
      </c>
      <c r="Q237" s="405" t="s">
        <v>443</v>
      </c>
      <c r="R237" s="405" t="s">
        <v>4</v>
      </c>
      <c r="S237" s="405" t="s">
        <v>443</v>
      </c>
      <c r="T237" s="405" t="s">
        <v>35</v>
      </c>
      <c r="U237" s="405" t="s">
        <v>443</v>
      </c>
      <c r="V237" s="405" t="s">
        <v>443</v>
      </c>
    </row>
    <row r="238" spans="1:22" s="397" customFormat="1" ht="45" customHeight="1" x14ac:dyDescent="0.25">
      <c r="A238" s="382" t="s">
        <v>1150</v>
      </c>
      <c r="B238" s="382" t="s">
        <v>641</v>
      </c>
      <c r="C238" s="602"/>
      <c r="D238" s="631">
        <v>50</v>
      </c>
      <c r="E238" s="408" t="s">
        <v>815</v>
      </c>
      <c r="F238" s="401">
        <v>44949</v>
      </c>
      <c r="G238" s="385" t="s">
        <v>590</v>
      </c>
      <c r="H238" s="386">
        <v>170</v>
      </c>
      <c r="I238" s="573" t="s">
        <v>999</v>
      </c>
      <c r="J238" s="449" t="s">
        <v>45</v>
      </c>
      <c r="K238" s="405" t="s">
        <v>443</v>
      </c>
      <c r="L238" s="405" t="s">
        <v>443</v>
      </c>
      <c r="M238" s="405" t="s">
        <v>443</v>
      </c>
      <c r="N238" s="405" t="s">
        <v>443</v>
      </c>
      <c r="O238" s="405" t="s">
        <v>443</v>
      </c>
      <c r="P238" s="405" t="s">
        <v>443</v>
      </c>
      <c r="Q238" s="405" t="s">
        <v>443</v>
      </c>
      <c r="R238" s="405" t="s">
        <v>443</v>
      </c>
      <c r="S238" s="405" t="s">
        <v>443</v>
      </c>
      <c r="T238" s="405" t="s">
        <v>443</v>
      </c>
      <c r="U238" s="405" t="s">
        <v>443</v>
      </c>
      <c r="V238" s="405" t="s">
        <v>443</v>
      </c>
    </row>
    <row r="239" spans="1:22" s="397" customFormat="1" ht="45" customHeight="1" x14ac:dyDescent="0.25">
      <c r="A239" s="382" t="s">
        <v>1151</v>
      </c>
      <c r="B239" s="382" t="s">
        <v>662</v>
      </c>
      <c r="C239" s="602"/>
      <c r="D239" s="631">
        <v>50</v>
      </c>
      <c r="E239" s="408" t="s">
        <v>604</v>
      </c>
      <c r="F239" s="401">
        <v>44949</v>
      </c>
      <c r="G239" s="385" t="s">
        <v>590</v>
      </c>
      <c r="H239" s="386">
        <v>155</v>
      </c>
      <c r="I239" s="573" t="s">
        <v>999</v>
      </c>
      <c r="J239" s="449" t="s">
        <v>1878</v>
      </c>
      <c r="K239" s="405" t="s">
        <v>443</v>
      </c>
      <c r="L239" s="405" t="s">
        <v>443</v>
      </c>
      <c r="M239" s="405" t="s">
        <v>443</v>
      </c>
      <c r="N239" s="405" t="s">
        <v>443</v>
      </c>
      <c r="O239" s="405" t="s">
        <v>443</v>
      </c>
      <c r="P239" s="405" t="s">
        <v>443</v>
      </c>
      <c r="Q239" s="405" t="s">
        <v>443</v>
      </c>
      <c r="R239" s="405" t="s">
        <v>443</v>
      </c>
      <c r="S239" s="405" t="s">
        <v>4</v>
      </c>
      <c r="T239" s="405" t="s">
        <v>443</v>
      </c>
      <c r="U239" s="405" t="s">
        <v>443</v>
      </c>
      <c r="V239" s="405" t="s">
        <v>443</v>
      </c>
    </row>
    <row r="240" spans="1:22" s="397" customFormat="1" ht="45" customHeight="1" x14ac:dyDescent="0.25">
      <c r="A240" s="382" t="s">
        <v>1152</v>
      </c>
      <c r="B240" s="382" t="s">
        <v>1093</v>
      </c>
      <c r="C240" s="408"/>
      <c r="D240" s="631">
        <v>55</v>
      </c>
      <c r="E240" s="408" t="s">
        <v>612</v>
      </c>
      <c r="F240" s="401"/>
      <c r="G240" s="385" t="s">
        <v>590</v>
      </c>
      <c r="H240" s="386" t="s">
        <v>827</v>
      </c>
      <c r="I240" s="573" t="s">
        <v>613</v>
      </c>
      <c r="J240" s="449" t="s">
        <v>40</v>
      </c>
      <c r="K240" s="405" t="s">
        <v>443</v>
      </c>
      <c r="L240" s="539" t="s">
        <v>1914</v>
      </c>
      <c r="M240" s="405" t="s">
        <v>443</v>
      </c>
      <c r="N240" s="405" t="s">
        <v>443</v>
      </c>
      <c r="O240" s="405" t="s">
        <v>443</v>
      </c>
      <c r="P240" s="405" t="s">
        <v>35</v>
      </c>
      <c r="Q240" s="405" t="s">
        <v>443</v>
      </c>
      <c r="R240" s="405" t="s">
        <v>443</v>
      </c>
      <c r="S240" s="405" t="s">
        <v>443</v>
      </c>
      <c r="T240" s="405" t="s">
        <v>443</v>
      </c>
      <c r="U240" s="405" t="s">
        <v>443</v>
      </c>
      <c r="V240" s="405" t="s">
        <v>443</v>
      </c>
    </row>
    <row r="241" spans="1:22" s="397" customFormat="1" ht="45" customHeight="1" x14ac:dyDescent="0.25">
      <c r="A241" s="391" t="s">
        <v>1153</v>
      </c>
      <c r="B241" s="391" t="s">
        <v>1154</v>
      </c>
      <c r="C241" s="602"/>
      <c r="D241" s="631">
        <v>60</v>
      </c>
      <c r="E241" s="408" t="s">
        <v>604</v>
      </c>
      <c r="F241" s="401">
        <v>45559</v>
      </c>
      <c r="G241" s="385" t="s">
        <v>590</v>
      </c>
      <c r="H241" s="394" t="s">
        <v>1155</v>
      </c>
      <c r="I241" s="573" t="s">
        <v>999</v>
      </c>
      <c r="J241" s="517" t="s">
        <v>69</v>
      </c>
      <c r="K241" s="405" t="s">
        <v>35</v>
      </c>
      <c r="L241" s="405" t="s">
        <v>35</v>
      </c>
      <c r="M241" s="405" t="s">
        <v>35</v>
      </c>
      <c r="N241" s="405" t="s">
        <v>35</v>
      </c>
      <c r="O241" s="405" t="s">
        <v>35</v>
      </c>
      <c r="P241" s="405" t="s">
        <v>35</v>
      </c>
      <c r="Q241" s="405" t="s">
        <v>35</v>
      </c>
      <c r="R241" s="405" t="s">
        <v>35</v>
      </c>
      <c r="S241" s="405" t="s">
        <v>443</v>
      </c>
      <c r="T241" s="405" t="s">
        <v>443</v>
      </c>
      <c r="U241" s="405" t="s">
        <v>443</v>
      </c>
      <c r="V241" s="405" t="s">
        <v>443</v>
      </c>
    </row>
    <row r="242" spans="1:22" s="381" customFormat="1" ht="45" customHeight="1" x14ac:dyDescent="0.25">
      <c r="A242" s="391" t="s">
        <v>1156</v>
      </c>
      <c r="B242" s="391" t="s">
        <v>212</v>
      </c>
      <c r="C242" s="602"/>
      <c r="D242" s="631">
        <v>42</v>
      </c>
      <c r="E242" s="408" t="s">
        <v>604</v>
      </c>
      <c r="F242" s="401"/>
      <c r="G242" s="385" t="s">
        <v>590</v>
      </c>
      <c r="H242" s="394" t="s">
        <v>1157</v>
      </c>
      <c r="I242" s="573" t="s">
        <v>621</v>
      </c>
      <c r="J242" s="517"/>
      <c r="K242" s="405" t="s">
        <v>35</v>
      </c>
      <c r="L242" s="405" t="s">
        <v>35</v>
      </c>
      <c r="M242" s="405" t="s">
        <v>35</v>
      </c>
      <c r="N242" s="405" t="s">
        <v>35</v>
      </c>
      <c r="O242" s="405" t="s">
        <v>35</v>
      </c>
      <c r="P242" s="405" t="s">
        <v>35</v>
      </c>
      <c r="Q242" s="405" t="s">
        <v>443</v>
      </c>
      <c r="R242" s="405" t="s">
        <v>443</v>
      </c>
      <c r="S242" s="405" t="s">
        <v>443</v>
      </c>
      <c r="T242" s="405" t="s">
        <v>443</v>
      </c>
      <c r="U242" s="405" t="s">
        <v>443</v>
      </c>
      <c r="V242" s="405" t="s">
        <v>443</v>
      </c>
    </row>
    <row r="243" spans="1:22" s="381" customFormat="1" ht="45" customHeight="1" x14ac:dyDescent="0.25">
      <c r="A243" s="391" t="s">
        <v>1158</v>
      </c>
      <c r="B243" s="391" t="s">
        <v>736</v>
      </c>
      <c r="C243" s="602"/>
      <c r="D243" s="631">
        <v>50</v>
      </c>
      <c r="E243" s="408" t="s">
        <v>604</v>
      </c>
      <c r="F243" s="401">
        <v>44949</v>
      </c>
      <c r="G243" s="385" t="s">
        <v>590</v>
      </c>
      <c r="H243" s="394">
        <v>367</v>
      </c>
      <c r="I243" s="573" t="s">
        <v>999</v>
      </c>
      <c r="J243" s="517" t="s">
        <v>25</v>
      </c>
      <c r="K243" s="405" t="s">
        <v>443</v>
      </c>
      <c r="L243" s="405" t="s">
        <v>443</v>
      </c>
      <c r="M243" s="405" t="s">
        <v>443</v>
      </c>
      <c r="N243" s="405" t="s">
        <v>443</v>
      </c>
      <c r="O243" s="405" t="s">
        <v>4</v>
      </c>
      <c r="P243" s="405" t="s">
        <v>443</v>
      </c>
      <c r="Q243" s="405" t="s">
        <v>443</v>
      </c>
      <c r="R243" s="405" t="s">
        <v>443</v>
      </c>
      <c r="S243" s="405" t="s">
        <v>443</v>
      </c>
      <c r="T243" s="405" t="s">
        <v>443</v>
      </c>
      <c r="U243" s="405" t="s">
        <v>443</v>
      </c>
      <c r="V243" s="405" t="s">
        <v>443</v>
      </c>
    </row>
    <row r="244" spans="1:22" s="381" customFormat="1" ht="45" customHeight="1" x14ac:dyDescent="0.25">
      <c r="A244" s="382" t="s">
        <v>1160</v>
      </c>
      <c r="B244" s="382" t="s">
        <v>694</v>
      </c>
      <c r="C244" s="408" t="s">
        <v>1890</v>
      </c>
      <c r="D244" s="631">
        <v>50</v>
      </c>
      <c r="E244" s="408" t="s">
        <v>604</v>
      </c>
      <c r="F244" s="401">
        <v>45017</v>
      </c>
      <c r="G244" s="385" t="s">
        <v>590</v>
      </c>
      <c r="H244" s="386">
        <v>446</v>
      </c>
      <c r="I244" s="573" t="s">
        <v>999</v>
      </c>
      <c r="J244" s="517" t="s">
        <v>45</v>
      </c>
      <c r="K244" s="405" t="s">
        <v>443</v>
      </c>
      <c r="L244" s="405" t="s">
        <v>443</v>
      </c>
      <c r="M244" s="405" t="s">
        <v>1882</v>
      </c>
      <c r="N244" s="405" t="s">
        <v>443</v>
      </c>
      <c r="O244" s="405" t="s">
        <v>443</v>
      </c>
      <c r="P244" s="405" t="s">
        <v>443</v>
      </c>
      <c r="Q244" s="405" t="s">
        <v>443</v>
      </c>
      <c r="R244" s="405" t="s">
        <v>443</v>
      </c>
      <c r="S244" s="405" t="s">
        <v>443</v>
      </c>
      <c r="T244" s="405" t="s">
        <v>443</v>
      </c>
      <c r="U244" s="405" t="s">
        <v>443</v>
      </c>
      <c r="V244" s="405" t="s">
        <v>443</v>
      </c>
    </row>
    <row r="245" spans="1:22" ht="45" customHeight="1" x14ac:dyDescent="0.25">
      <c r="A245" s="382" t="s">
        <v>1162</v>
      </c>
      <c r="B245" s="382" t="s">
        <v>662</v>
      </c>
      <c r="C245" s="602"/>
      <c r="D245" s="631">
        <v>50</v>
      </c>
      <c r="E245" s="408" t="s">
        <v>815</v>
      </c>
      <c r="F245" s="401">
        <v>44949</v>
      </c>
      <c r="G245" s="385" t="s">
        <v>590</v>
      </c>
      <c r="H245" s="386">
        <v>134</v>
      </c>
      <c r="I245" s="573" t="s">
        <v>999</v>
      </c>
      <c r="J245" s="517" t="s">
        <v>1891</v>
      </c>
      <c r="K245" s="405" t="s">
        <v>443</v>
      </c>
      <c r="L245" s="405" t="s">
        <v>443</v>
      </c>
      <c r="M245" s="405" t="s">
        <v>443</v>
      </c>
      <c r="N245" s="405" t="s">
        <v>443</v>
      </c>
      <c r="O245" s="405" t="s">
        <v>443</v>
      </c>
      <c r="P245" s="405" t="s">
        <v>443</v>
      </c>
      <c r="Q245" s="405" t="s">
        <v>443</v>
      </c>
      <c r="R245" s="405" t="s">
        <v>4</v>
      </c>
      <c r="S245" s="405" t="s">
        <v>443</v>
      </c>
      <c r="T245" s="405" t="s">
        <v>443</v>
      </c>
      <c r="U245" s="405" t="s">
        <v>443</v>
      </c>
      <c r="V245" s="405" t="s">
        <v>443</v>
      </c>
    </row>
    <row r="246" spans="1:22" ht="45" customHeight="1" x14ac:dyDescent="0.25">
      <c r="A246" s="382" t="s">
        <v>1163</v>
      </c>
      <c r="B246" s="382" t="s">
        <v>662</v>
      </c>
      <c r="C246" s="602"/>
      <c r="D246" s="631">
        <v>50</v>
      </c>
      <c r="E246" s="408" t="s">
        <v>604</v>
      </c>
      <c r="F246" s="401">
        <v>44949</v>
      </c>
      <c r="G246" s="385" t="s">
        <v>590</v>
      </c>
      <c r="H246" s="386">
        <v>62</v>
      </c>
      <c r="I246" s="573" t="s">
        <v>621</v>
      </c>
      <c r="J246" s="449" t="s">
        <v>53</v>
      </c>
      <c r="K246" s="405" t="s">
        <v>443</v>
      </c>
      <c r="L246" s="405" t="s">
        <v>443</v>
      </c>
      <c r="M246" s="405" t="s">
        <v>4</v>
      </c>
      <c r="N246" s="405" t="s">
        <v>443</v>
      </c>
      <c r="O246" s="405" t="s">
        <v>443</v>
      </c>
      <c r="P246" s="405" t="s">
        <v>443</v>
      </c>
      <c r="Q246" s="405" t="s">
        <v>443</v>
      </c>
      <c r="R246" s="405" t="s">
        <v>443</v>
      </c>
      <c r="S246" s="405" t="s">
        <v>443</v>
      </c>
      <c r="T246" s="405" t="s">
        <v>443</v>
      </c>
      <c r="U246" s="405" t="s">
        <v>443</v>
      </c>
      <c r="V246" s="405" t="s">
        <v>443</v>
      </c>
    </row>
    <row r="247" spans="1:22" ht="45" customHeight="1" x14ac:dyDescent="0.25">
      <c r="A247" s="382" t="s">
        <v>1164</v>
      </c>
      <c r="B247" s="382" t="s">
        <v>212</v>
      </c>
      <c r="C247" s="602"/>
      <c r="D247" s="631">
        <v>65</v>
      </c>
      <c r="E247" s="408" t="s">
        <v>815</v>
      </c>
      <c r="F247" s="401">
        <v>45406</v>
      </c>
      <c r="G247" s="385" t="s">
        <v>590</v>
      </c>
      <c r="H247" s="386" t="s">
        <v>1165</v>
      </c>
      <c r="I247" s="573" t="s">
        <v>999</v>
      </c>
      <c r="J247" s="449" t="s">
        <v>146</v>
      </c>
      <c r="K247" s="405" t="s">
        <v>35</v>
      </c>
      <c r="L247" s="405" t="s">
        <v>35</v>
      </c>
      <c r="M247" s="405" t="s">
        <v>35</v>
      </c>
      <c r="N247" s="405" t="s">
        <v>35</v>
      </c>
      <c r="O247" s="405" t="s">
        <v>443</v>
      </c>
      <c r="P247" s="405" t="s">
        <v>443</v>
      </c>
      <c r="Q247" s="405" t="s">
        <v>35</v>
      </c>
      <c r="R247" s="405" t="s">
        <v>443</v>
      </c>
      <c r="S247" s="405" t="s">
        <v>443</v>
      </c>
      <c r="T247" s="405" t="s">
        <v>443</v>
      </c>
      <c r="U247" s="405" t="s">
        <v>443</v>
      </c>
      <c r="V247" s="405" t="s">
        <v>443</v>
      </c>
    </row>
    <row r="248" spans="1:22" s="381" customFormat="1" ht="45" customHeight="1" x14ac:dyDescent="0.25">
      <c r="A248" s="382" t="s">
        <v>1166</v>
      </c>
      <c r="B248" s="382" t="s">
        <v>948</v>
      </c>
      <c r="C248" s="408"/>
      <c r="D248" s="631">
        <v>55</v>
      </c>
      <c r="E248" s="408" t="s">
        <v>604</v>
      </c>
      <c r="F248" s="401">
        <v>41214</v>
      </c>
      <c r="G248" s="385" t="s">
        <v>590</v>
      </c>
      <c r="H248" s="386" t="s">
        <v>1167</v>
      </c>
      <c r="I248" s="573" t="s">
        <v>667</v>
      </c>
      <c r="J248" s="449" t="s">
        <v>50</v>
      </c>
      <c r="K248" s="405" t="s">
        <v>443</v>
      </c>
      <c r="L248" s="405" t="s">
        <v>443</v>
      </c>
      <c r="M248" s="405" t="s">
        <v>443</v>
      </c>
      <c r="N248" s="405" t="s">
        <v>443</v>
      </c>
      <c r="O248" s="405" t="s">
        <v>443</v>
      </c>
      <c r="P248" s="405" t="s">
        <v>443</v>
      </c>
      <c r="Q248" s="405" t="s">
        <v>4</v>
      </c>
      <c r="R248" s="405" t="s">
        <v>443</v>
      </c>
      <c r="S248" s="405" t="s">
        <v>443</v>
      </c>
      <c r="T248" s="405" t="s">
        <v>443</v>
      </c>
      <c r="U248" s="405" t="s">
        <v>443</v>
      </c>
      <c r="V248" s="405" t="s">
        <v>443</v>
      </c>
    </row>
    <row r="249" spans="1:22" s="381" customFormat="1" ht="45" customHeight="1" x14ac:dyDescent="0.25">
      <c r="A249" s="382" t="s">
        <v>1168</v>
      </c>
      <c r="B249" s="382" t="s">
        <v>662</v>
      </c>
      <c r="C249" s="602"/>
      <c r="D249" s="631">
        <v>50</v>
      </c>
      <c r="E249" s="408" t="s">
        <v>815</v>
      </c>
      <c r="F249" s="401">
        <v>44949</v>
      </c>
      <c r="G249" s="385" t="s">
        <v>590</v>
      </c>
      <c r="H249" s="386">
        <v>156</v>
      </c>
      <c r="I249" s="573" t="s">
        <v>999</v>
      </c>
      <c r="J249" s="449" t="s">
        <v>1881</v>
      </c>
      <c r="K249" s="405" t="s">
        <v>443</v>
      </c>
      <c r="L249" s="405" t="s">
        <v>443</v>
      </c>
      <c r="M249" s="405" t="s">
        <v>443</v>
      </c>
      <c r="N249" s="405" t="s">
        <v>443</v>
      </c>
      <c r="O249" s="405" t="s">
        <v>4</v>
      </c>
      <c r="P249" s="405" t="s">
        <v>443</v>
      </c>
      <c r="Q249" s="405" t="s">
        <v>443</v>
      </c>
      <c r="R249" s="405" t="s">
        <v>443</v>
      </c>
      <c r="S249" s="405" t="s">
        <v>443</v>
      </c>
      <c r="T249" s="405" t="s">
        <v>443</v>
      </c>
      <c r="U249" s="405" t="s">
        <v>443</v>
      </c>
      <c r="V249" s="405" t="s">
        <v>443</v>
      </c>
    </row>
    <row r="250" spans="1:22" s="381" customFormat="1" ht="45" customHeight="1" x14ac:dyDescent="0.25">
      <c r="A250" s="382" t="s">
        <v>1169</v>
      </c>
      <c r="B250" s="382" t="s">
        <v>662</v>
      </c>
      <c r="C250" s="602"/>
      <c r="D250" s="631">
        <v>50</v>
      </c>
      <c r="E250" s="408" t="s">
        <v>604</v>
      </c>
      <c r="F250" s="401">
        <v>44949</v>
      </c>
      <c r="G250" s="385" t="s">
        <v>590</v>
      </c>
      <c r="H250" s="386">
        <v>301</v>
      </c>
      <c r="I250" s="573" t="s">
        <v>999</v>
      </c>
      <c r="J250" s="449" t="s">
        <v>1878</v>
      </c>
      <c r="K250" s="405" t="s">
        <v>443</v>
      </c>
      <c r="L250" s="405" t="s">
        <v>443</v>
      </c>
      <c r="M250" s="405" t="s">
        <v>443</v>
      </c>
      <c r="N250" s="405" t="s">
        <v>443</v>
      </c>
      <c r="O250" s="405" t="s">
        <v>443</v>
      </c>
      <c r="P250" s="405" t="s">
        <v>443</v>
      </c>
      <c r="Q250" s="405" t="s">
        <v>443</v>
      </c>
      <c r="R250" s="405" t="s">
        <v>443</v>
      </c>
      <c r="S250" s="405" t="s">
        <v>4</v>
      </c>
      <c r="T250" s="405" t="s">
        <v>443</v>
      </c>
      <c r="U250" s="405" t="s">
        <v>443</v>
      </c>
      <c r="V250" s="405" t="s">
        <v>443</v>
      </c>
    </row>
    <row r="251" spans="1:22" s="381" customFormat="1" ht="45" customHeight="1" x14ac:dyDescent="0.25">
      <c r="A251" s="382" t="s">
        <v>1170</v>
      </c>
      <c r="B251" s="382" t="s">
        <v>1171</v>
      </c>
      <c r="C251" s="602"/>
      <c r="D251" s="631">
        <v>50</v>
      </c>
      <c r="E251" s="408" t="s">
        <v>612</v>
      </c>
      <c r="F251" s="401">
        <v>44949</v>
      </c>
      <c r="G251" s="385" t="s">
        <v>590</v>
      </c>
      <c r="H251" s="386" t="s">
        <v>827</v>
      </c>
      <c r="I251" s="573" t="s">
        <v>1172</v>
      </c>
      <c r="J251" s="449" t="s">
        <v>40</v>
      </c>
      <c r="K251" s="405" t="s">
        <v>4</v>
      </c>
      <c r="L251" s="405" t="s">
        <v>443</v>
      </c>
      <c r="M251" s="405" t="s">
        <v>443</v>
      </c>
      <c r="N251" s="405" t="s">
        <v>443</v>
      </c>
      <c r="O251" s="405" t="s">
        <v>443</v>
      </c>
      <c r="P251" s="405" t="s">
        <v>443</v>
      </c>
      <c r="Q251" s="405" t="s">
        <v>443</v>
      </c>
      <c r="R251" s="405" t="s">
        <v>443</v>
      </c>
      <c r="S251" s="405" t="s">
        <v>443</v>
      </c>
      <c r="T251" s="405" t="s">
        <v>443</v>
      </c>
      <c r="U251" s="405" t="s">
        <v>35</v>
      </c>
      <c r="V251" s="405" t="s">
        <v>443</v>
      </c>
    </row>
    <row r="252" spans="1:22" s="381" customFormat="1" ht="45" customHeight="1" x14ac:dyDescent="0.25">
      <c r="A252" s="408" t="s">
        <v>1173</v>
      </c>
      <c r="B252" s="444" t="s">
        <v>212</v>
      </c>
      <c r="C252" s="409"/>
      <c r="D252" s="631">
        <v>125</v>
      </c>
      <c r="E252" s="408" t="s">
        <v>604</v>
      </c>
      <c r="F252" s="446">
        <v>45444</v>
      </c>
      <c r="G252" s="385" t="s">
        <v>590</v>
      </c>
      <c r="H252" s="386" t="s">
        <v>1174</v>
      </c>
      <c r="I252" s="573" t="s">
        <v>656</v>
      </c>
      <c r="J252" s="449" t="s">
        <v>31</v>
      </c>
      <c r="K252" s="405" t="s">
        <v>35</v>
      </c>
      <c r="L252" s="405" t="s">
        <v>35</v>
      </c>
      <c r="M252" s="405" t="s">
        <v>35</v>
      </c>
      <c r="N252" s="405" t="s">
        <v>35</v>
      </c>
      <c r="O252" s="405" t="s">
        <v>35</v>
      </c>
      <c r="P252" s="405" t="s">
        <v>35</v>
      </c>
      <c r="Q252" s="405" t="s">
        <v>443</v>
      </c>
      <c r="R252" s="405" t="s">
        <v>443</v>
      </c>
      <c r="S252" s="405" t="s">
        <v>4</v>
      </c>
      <c r="T252" s="405" t="s">
        <v>35</v>
      </c>
      <c r="U252" s="405" t="s">
        <v>443</v>
      </c>
      <c r="V252" s="405" t="s">
        <v>443</v>
      </c>
    </row>
    <row r="253" spans="1:22" s="381" customFormat="1" ht="45" customHeight="1" x14ac:dyDescent="0.25">
      <c r="A253" s="408" t="s">
        <v>1175</v>
      </c>
      <c r="B253" s="444" t="s">
        <v>60</v>
      </c>
      <c r="C253" s="409" t="s">
        <v>1176</v>
      </c>
      <c r="D253" s="631">
        <v>55</v>
      </c>
      <c r="E253" s="408" t="s">
        <v>604</v>
      </c>
      <c r="F253" s="445"/>
      <c r="G253" s="385" t="s">
        <v>590</v>
      </c>
      <c r="H253" s="386" t="s">
        <v>1177</v>
      </c>
      <c r="I253" s="573" t="s">
        <v>737</v>
      </c>
      <c r="J253" s="449" t="s">
        <v>25</v>
      </c>
      <c r="K253" s="405" t="s">
        <v>443</v>
      </c>
      <c r="L253" s="405" t="s">
        <v>443</v>
      </c>
      <c r="M253" s="405" t="s">
        <v>443</v>
      </c>
      <c r="N253" s="405" t="s">
        <v>443</v>
      </c>
      <c r="O253" s="405" t="s">
        <v>4</v>
      </c>
      <c r="P253" s="405" t="s">
        <v>443</v>
      </c>
      <c r="Q253" s="405" t="s">
        <v>35</v>
      </c>
      <c r="R253" s="405" t="s">
        <v>35</v>
      </c>
      <c r="S253" s="405" t="s">
        <v>443</v>
      </c>
      <c r="T253" s="405" t="s">
        <v>443</v>
      </c>
      <c r="U253" s="405" t="s">
        <v>443</v>
      </c>
      <c r="V253" s="405" t="s">
        <v>443</v>
      </c>
    </row>
    <row r="254" spans="1:22" s="381" customFormat="1" ht="45" customHeight="1" x14ac:dyDescent="0.25">
      <c r="A254" s="408" t="s">
        <v>1178</v>
      </c>
      <c r="B254" s="382" t="s">
        <v>1179</v>
      </c>
      <c r="C254" s="408" t="s">
        <v>762</v>
      </c>
      <c r="D254" s="631">
        <v>65</v>
      </c>
      <c r="E254" s="408" t="s">
        <v>589</v>
      </c>
      <c r="F254" s="434">
        <v>43709</v>
      </c>
      <c r="G254" s="385" t="s">
        <v>590</v>
      </c>
      <c r="H254" s="386" t="s">
        <v>1180</v>
      </c>
      <c r="I254" s="573" t="s">
        <v>698</v>
      </c>
      <c r="J254" s="449" t="s">
        <v>40</v>
      </c>
      <c r="K254" s="539" t="s">
        <v>1915</v>
      </c>
      <c r="L254" s="405" t="s">
        <v>443</v>
      </c>
      <c r="M254" s="405" t="s">
        <v>443</v>
      </c>
      <c r="N254" s="405" t="s">
        <v>443</v>
      </c>
      <c r="O254" s="405" t="s">
        <v>443</v>
      </c>
      <c r="P254" s="405" t="s">
        <v>443</v>
      </c>
      <c r="Q254" s="405" t="s">
        <v>443</v>
      </c>
      <c r="R254" s="405" t="s">
        <v>443</v>
      </c>
      <c r="S254" s="405" t="s">
        <v>35</v>
      </c>
      <c r="T254" s="405" t="s">
        <v>35</v>
      </c>
      <c r="U254" s="405" t="s">
        <v>443</v>
      </c>
      <c r="V254" s="405" t="s">
        <v>443</v>
      </c>
    </row>
    <row r="255" spans="1:22" s="381" customFormat="1" ht="45" customHeight="1" x14ac:dyDescent="0.25">
      <c r="A255" s="382" t="s">
        <v>1183</v>
      </c>
      <c r="B255" s="382" t="s">
        <v>1184</v>
      </c>
      <c r="C255" s="408"/>
      <c r="D255" s="631">
        <v>50</v>
      </c>
      <c r="E255" s="408" t="s">
        <v>612</v>
      </c>
      <c r="F255" s="441"/>
      <c r="G255" s="385" t="s">
        <v>590</v>
      </c>
      <c r="H255" s="386">
        <v>429</v>
      </c>
      <c r="I255" s="573" t="s">
        <v>613</v>
      </c>
      <c r="J255" s="449" t="s">
        <v>69</v>
      </c>
      <c r="K255" s="379" t="s">
        <v>443</v>
      </c>
      <c r="L255" s="405" t="s">
        <v>443</v>
      </c>
      <c r="M255" s="405" t="s">
        <v>443</v>
      </c>
      <c r="N255" s="405" t="s">
        <v>443</v>
      </c>
      <c r="O255" s="405" t="s">
        <v>443</v>
      </c>
      <c r="P255" s="405" t="s">
        <v>443</v>
      </c>
      <c r="Q255" s="405" t="s">
        <v>4</v>
      </c>
      <c r="R255" s="405" t="s">
        <v>443</v>
      </c>
      <c r="S255" s="405" t="s">
        <v>443</v>
      </c>
      <c r="T255" s="405" t="s">
        <v>443</v>
      </c>
      <c r="U255" s="405" t="s">
        <v>443</v>
      </c>
      <c r="V255" s="405" t="s">
        <v>443</v>
      </c>
    </row>
    <row r="256" spans="1:22" ht="45" customHeight="1" x14ac:dyDescent="0.25">
      <c r="A256" s="382" t="s">
        <v>1185</v>
      </c>
      <c r="B256" s="382" t="s">
        <v>1186</v>
      </c>
      <c r="C256" s="408"/>
      <c r="D256" s="631">
        <v>60</v>
      </c>
      <c r="E256" s="408" t="s">
        <v>612</v>
      </c>
      <c r="F256" s="401" t="s">
        <v>20</v>
      </c>
      <c r="G256" s="385" t="s">
        <v>590</v>
      </c>
      <c r="H256" s="386" t="s">
        <v>767</v>
      </c>
      <c r="I256" s="573" t="s">
        <v>613</v>
      </c>
      <c r="J256" s="449" t="s">
        <v>40</v>
      </c>
      <c r="K256" s="379" t="s">
        <v>443</v>
      </c>
      <c r="L256" s="420" t="s">
        <v>35</v>
      </c>
      <c r="M256" s="405" t="s">
        <v>443</v>
      </c>
      <c r="N256" s="405" t="s">
        <v>443</v>
      </c>
      <c r="O256" s="405" t="s">
        <v>443</v>
      </c>
      <c r="P256" s="405" t="s">
        <v>443</v>
      </c>
      <c r="Q256" s="405" t="s">
        <v>443</v>
      </c>
      <c r="R256" s="405" t="s">
        <v>443</v>
      </c>
      <c r="S256" s="405" t="s">
        <v>443</v>
      </c>
      <c r="T256" s="405" t="s">
        <v>443</v>
      </c>
      <c r="U256" s="405" t="s">
        <v>443</v>
      </c>
      <c r="V256" s="405" t="s">
        <v>443</v>
      </c>
    </row>
    <row r="257" spans="1:22" ht="45" customHeight="1" x14ac:dyDescent="0.25">
      <c r="A257" s="408" t="s">
        <v>1187</v>
      </c>
      <c r="B257" s="382" t="s">
        <v>1922</v>
      </c>
      <c r="C257" s="408"/>
      <c r="D257" s="631">
        <v>55</v>
      </c>
      <c r="E257" s="408" t="s">
        <v>604</v>
      </c>
      <c r="F257" s="384"/>
      <c r="G257" s="385" t="s">
        <v>590</v>
      </c>
      <c r="H257" s="386" t="s">
        <v>1188</v>
      </c>
      <c r="I257" s="573" t="s">
        <v>621</v>
      </c>
      <c r="J257" s="449" t="s">
        <v>1889</v>
      </c>
      <c r="K257" s="405" t="s">
        <v>443</v>
      </c>
      <c r="L257" s="405" t="s">
        <v>443</v>
      </c>
      <c r="M257" s="405" t="s">
        <v>443</v>
      </c>
      <c r="N257" s="405" t="s">
        <v>443</v>
      </c>
      <c r="O257" s="405" t="s">
        <v>443</v>
      </c>
      <c r="P257" s="405" t="s">
        <v>443</v>
      </c>
      <c r="Q257" s="405" t="s">
        <v>4</v>
      </c>
      <c r="R257" s="405" t="s">
        <v>443</v>
      </c>
      <c r="S257" s="405" t="s">
        <v>443</v>
      </c>
      <c r="T257" s="405" t="s">
        <v>443</v>
      </c>
      <c r="U257" s="405" t="s">
        <v>35</v>
      </c>
      <c r="V257" s="405" t="s">
        <v>443</v>
      </c>
    </row>
    <row r="258" spans="1:22" ht="45" customHeight="1" x14ac:dyDescent="0.25">
      <c r="A258" s="382" t="s">
        <v>1189</v>
      </c>
      <c r="B258" s="382" t="s">
        <v>1133</v>
      </c>
      <c r="C258" s="408"/>
      <c r="D258" s="631">
        <v>55</v>
      </c>
      <c r="E258" s="408" t="s">
        <v>604</v>
      </c>
      <c r="F258" s="401">
        <v>42005</v>
      </c>
      <c r="G258" s="385" t="s">
        <v>590</v>
      </c>
      <c r="H258" s="386" t="s">
        <v>1190</v>
      </c>
      <c r="I258" s="605" t="s">
        <v>648</v>
      </c>
      <c r="J258" s="449" t="s">
        <v>20</v>
      </c>
      <c r="K258" s="405" t="s">
        <v>443</v>
      </c>
      <c r="L258" s="405" t="s">
        <v>443</v>
      </c>
      <c r="M258" s="405" t="s">
        <v>443</v>
      </c>
      <c r="N258" s="405" t="s">
        <v>4</v>
      </c>
      <c r="O258" s="405" t="s">
        <v>443</v>
      </c>
      <c r="P258" s="405" t="s">
        <v>443</v>
      </c>
      <c r="Q258" s="405" t="s">
        <v>443</v>
      </c>
      <c r="R258" s="405" t="s">
        <v>443</v>
      </c>
      <c r="S258" s="405" t="s">
        <v>443</v>
      </c>
      <c r="T258" s="405" t="s">
        <v>443</v>
      </c>
      <c r="U258" s="405" t="s">
        <v>443</v>
      </c>
      <c r="V258" s="405" t="s">
        <v>443</v>
      </c>
    </row>
    <row r="259" spans="1:22" ht="45" customHeight="1" x14ac:dyDescent="0.25">
      <c r="A259" s="382" t="s">
        <v>1191</v>
      </c>
      <c r="B259" s="382" t="s">
        <v>1186</v>
      </c>
      <c r="C259" s="408"/>
      <c r="D259" s="631">
        <v>60</v>
      </c>
      <c r="E259" s="408" t="s">
        <v>612</v>
      </c>
      <c r="F259" s="441" t="s">
        <v>20</v>
      </c>
      <c r="G259" s="385" t="s">
        <v>590</v>
      </c>
      <c r="H259" s="386" t="s">
        <v>767</v>
      </c>
      <c r="I259" s="573" t="s">
        <v>613</v>
      </c>
      <c r="J259" s="449" t="s">
        <v>40</v>
      </c>
      <c r="K259" s="379" t="s">
        <v>443</v>
      </c>
      <c r="L259" s="420" t="s">
        <v>35</v>
      </c>
      <c r="M259" s="405" t="s">
        <v>443</v>
      </c>
      <c r="N259" s="405" t="s">
        <v>443</v>
      </c>
      <c r="O259" s="405" t="s">
        <v>443</v>
      </c>
      <c r="P259" s="405" t="s">
        <v>443</v>
      </c>
      <c r="Q259" s="405" t="s">
        <v>443</v>
      </c>
      <c r="R259" s="405" t="s">
        <v>443</v>
      </c>
      <c r="S259" s="405" t="s">
        <v>443</v>
      </c>
      <c r="T259" s="405" t="s">
        <v>443</v>
      </c>
      <c r="U259" s="405" t="s">
        <v>443</v>
      </c>
      <c r="V259" s="405" t="s">
        <v>443</v>
      </c>
    </row>
    <row r="260" spans="1:22" ht="45" customHeight="1" x14ac:dyDescent="0.25">
      <c r="A260" s="382" t="s">
        <v>1193</v>
      </c>
      <c r="B260" s="382" t="s">
        <v>758</v>
      </c>
      <c r="C260" s="408" t="s">
        <v>762</v>
      </c>
      <c r="D260" s="631">
        <v>65</v>
      </c>
      <c r="E260" s="408" t="s">
        <v>612</v>
      </c>
      <c r="F260" s="401">
        <v>44063</v>
      </c>
      <c r="G260" s="385" t="s">
        <v>590</v>
      </c>
      <c r="H260" s="386" t="s">
        <v>1194</v>
      </c>
      <c r="I260" s="573" t="s">
        <v>613</v>
      </c>
      <c r="J260" s="449" t="s">
        <v>53</v>
      </c>
      <c r="K260" s="405" t="s">
        <v>443</v>
      </c>
      <c r="L260" s="405" t="s">
        <v>443</v>
      </c>
      <c r="M260" s="539" t="s">
        <v>1905</v>
      </c>
      <c r="N260" s="405" t="s">
        <v>443</v>
      </c>
      <c r="O260" s="405" t="s">
        <v>443</v>
      </c>
      <c r="P260" s="405" t="s">
        <v>35</v>
      </c>
      <c r="Q260" s="405" t="s">
        <v>443</v>
      </c>
      <c r="R260" s="405" t="s">
        <v>443</v>
      </c>
      <c r="S260" s="405" t="s">
        <v>443</v>
      </c>
      <c r="T260" s="405" t="s">
        <v>443</v>
      </c>
      <c r="U260" s="405" t="s">
        <v>443</v>
      </c>
      <c r="V260" s="405" t="s">
        <v>443</v>
      </c>
    </row>
    <row r="261" spans="1:22" ht="45" customHeight="1" x14ac:dyDescent="0.25">
      <c r="A261" s="382" t="s">
        <v>1195</v>
      </c>
      <c r="B261" s="382" t="s">
        <v>1923</v>
      </c>
      <c r="C261" s="602"/>
      <c r="D261" s="631">
        <v>50</v>
      </c>
      <c r="E261" s="408" t="s">
        <v>612</v>
      </c>
      <c r="F261" s="401">
        <v>44949</v>
      </c>
      <c r="G261" s="385" t="s">
        <v>590</v>
      </c>
      <c r="H261" s="386">
        <v>377</v>
      </c>
      <c r="I261" s="573" t="s">
        <v>1172</v>
      </c>
      <c r="J261" s="449" t="s">
        <v>72</v>
      </c>
      <c r="K261" s="379" t="s">
        <v>443</v>
      </c>
      <c r="L261" s="405" t="s">
        <v>443</v>
      </c>
      <c r="M261" s="405" t="s">
        <v>443</v>
      </c>
      <c r="N261" s="405" t="s">
        <v>443</v>
      </c>
      <c r="O261" s="405" t="s">
        <v>443</v>
      </c>
      <c r="P261" s="405" t="s">
        <v>443</v>
      </c>
      <c r="Q261" s="405" t="s">
        <v>443</v>
      </c>
      <c r="R261" s="405" t="s">
        <v>443</v>
      </c>
      <c r="S261" s="405" t="s">
        <v>443</v>
      </c>
      <c r="T261" s="405" t="s">
        <v>443</v>
      </c>
      <c r="U261" s="405" t="s">
        <v>35</v>
      </c>
      <c r="V261" s="405" t="s">
        <v>443</v>
      </c>
    </row>
    <row r="262" spans="1:22" ht="45" customHeight="1" x14ac:dyDescent="0.25">
      <c r="A262" s="382" t="s">
        <v>1198</v>
      </c>
      <c r="B262" s="382" t="s">
        <v>1199</v>
      </c>
      <c r="C262" s="408"/>
      <c r="D262" s="631">
        <v>50</v>
      </c>
      <c r="E262" s="408" t="s">
        <v>612</v>
      </c>
      <c r="F262" s="401"/>
      <c r="G262" s="385" t="s">
        <v>590</v>
      </c>
      <c r="H262" s="386">
        <v>425</v>
      </c>
      <c r="I262" s="573" t="s">
        <v>613</v>
      </c>
      <c r="J262" s="449" t="s">
        <v>31</v>
      </c>
      <c r="K262" s="405" t="s">
        <v>443</v>
      </c>
      <c r="L262" s="405" t="s">
        <v>443</v>
      </c>
      <c r="M262" s="405" t="s">
        <v>443</v>
      </c>
      <c r="N262" s="405" t="s">
        <v>443</v>
      </c>
      <c r="O262" s="405" t="s">
        <v>443</v>
      </c>
      <c r="P262" s="405" t="s">
        <v>35</v>
      </c>
      <c r="Q262" s="405" t="s">
        <v>443</v>
      </c>
      <c r="R262" s="405" t="s">
        <v>443</v>
      </c>
      <c r="S262" s="405" t="s">
        <v>443</v>
      </c>
      <c r="T262" s="405" t="s">
        <v>443</v>
      </c>
      <c r="U262" s="405" t="s">
        <v>4</v>
      </c>
      <c r="V262" s="405" t="s">
        <v>443</v>
      </c>
    </row>
    <row r="263" spans="1:22" ht="45" customHeight="1" x14ac:dyDescent="0.25">
      <c r="A263" s="382" t="s">
        <v>1200</v>
      </c>
      <c r="B263" s="382" t="s">
        <v>662</v>
      </c>
      <c r="C263" s="409" t="s">
        <v>1445</v>
      </c>
      <c r="D263" s="631">
        <v>60</v>
      </c>
      <c r="E263" s="408" t="s">
        <v>604</v>
      </c>
      <c r="F263" s="401">
        <v>44950</v>
      </c>
      <c r="G263" s="385" t="s">
        <v>590</v>
      </c>
      <c r="H263" s="386" t="s">
        <v>1201</v>
      </c>
      <c r="I263" s="573" t="s">
        <v>667</v>
      </c>
      <c r="J263" s="449" t="s">
        <v>45</v>
      </c>
      <c r="K263" s="405" t="s">
        <v>443</v>
      </c>
      <c r="L263" s="539" t="s">
        <v>1914</v>
      </c>
      <c r="M263" s="405" t="s">
        <v>443</v>
      </c>
      <c r="N263" s="405" t="s">
        <v>443</v>
      </c>
      <c r="O263" s="405" t="s">
        <v>443</v>
      </c>
      <c r="P263" s="405" t="s">
        <v>35</v>
      </c>
      <c r="Q263" s="405" t="s">
        <v>443</v>
      </c>
      <c r="R263" s="405" t="s">
        <v>443</v>
      </c>
      <c r="S263" s="405" t="s">
        <v>443</v>
      </c>
      <c r="T263" s="405" t="s">
        <v>443</v>
      </c>
      <c r="U263" s="405" t="s">
        <v>443</v>
      </c>
      <c r="V263" s="405" t="s">
        <v>443</v>
      </c>
    </row>
    <row r="264" spans="1:22" ht="45" customHeight="1" x14ac:dyDescent="0.25">
      <c r="A264" s="382" t="s">
        <v>1202</v>
      </c>
      <c r="B264" s="382" t="s">
        <v>638</v>
      </c>
      <c r="C264" s="408"/>
      <c r="D264" s="631">
        <v>65</v>
      </c>
      <c r="E264" s="408" t="s">
        <v>612</v>
      </c>
      <c r="F264" s="401">
        <v>44805</v>
      </c>
      <c r="G264" s="385" t="s">
        <v>590</v>
      </c>
      <c r="H264" s="386" t="s">
        <v>1203</v>
      </c>
      <c r="I264" s="573" t="s">
        <v>613</v>
      </c>
      <c r="J264" s="449" t="s">
        <v>622</v>
      </c>
      <c r="K264" s="379" t="s">
        <v>443</v>
      </c>
      <c r="L264" s="405" t="s">
        <v>443</v>
      </c>
      <c r="M264" s="405" t="s">
        <v>443</v>
      </c>
      <c r="N264" s="405" t="s">
        <v>443</v>
      </c>
      <c r="O264" s="405" t="s">
        <v>443</v>
      </c>
      <c r="P264" s="405" t="s">
        <v>443</v>
      </c>
      <c r="Q264" s="405" t="s">
        <v>443</v>
      </c>
      <c r="R264" s="405" t="s">
        <v>443</v>
      </c>
      <c r="S264" s="405" t="s">
        <v>4</v>
      </c>
      <c r="T264" s="405" t="s">
        <v>443</v>
      </c>
      <c r="U264" s="405" t="s">
        <v>443</v>
      </c>
      <c r="V264" s="405" t="s">
        <v>443</v>
      </c>
    </row>
    <row r="265" spans="1:22" ht="45" customHeight="1" x14ac:dyDescent="0.25">
      <c r="A265" s="382" t="s">
        <v>1204</v>
      </c>
      <c r="B265" s="382" t="s">
        <v>800</v>
      </c>
      <c r="C265" s="408"/>
      <c r="D265" s="631">
        <v>50</v>
      </c>
      <c r="E265" s="408" t="s">
        <v>604</v>
      </c>
      <c r="F265" s="401"/>
      <c r="G265" s="385" t="s">
        <v>590</v>
      </c>
      <c r="H265" s="386">
        <v>411</v>
      </c>
      <c r="I265" s="573" t="s">
        <v>621</v>
      </c>
      <c r="J265" s="449" t="s">
        <v>45</v>
      </c>
      <c r="K265" s="405" t="s">
        <v>443</v>
      </c>
      <c r="L265" s="405" t="s">
        <v>4</v>
      </c>
      <c r="M265" s="405" t="s">
        <v>443</v>
      </c>
      <c r="N265" s="405" t="s">
        <v>443</v>
      </c>
      <c r="O265" s="405" t="s">
        <v>443</v>
      </c>
      <c r="P265" s="405" t="s">
        <v>443</v>
      </c>
      <c r="Q265" s="405" t="s">
        <v>443</v>
      </c>
      <c r="R265" s="405" t="s">
        <v>443</v>
      </c>
      <c r="S265" s="405" t="s">
        <v>443</v>
      </c>
      <c r="T265" s="405" t="s">
        <v>443</v>
      </c>
      <c r="U265" s="405" t="s">
        <v>443</v>
      </c>
      <c r="V265" s="405" t="s">
        <v>443</v>
      </c>
    </row>
    <row r="266" spans="1:22" ht="45" customHeight="1" x14ac:dyDescent="0.25">
      <c r="A266" s="382" t="s">
        <v>1208</v>
      </c>
      <c r="B266" s="382" t="s">
        <v>774</v>
      </c>
      <c r="C266" s="602"/>
      <c r="D266" s="631">
        <v>50</v>
      </c>
      <c r="E266" s="408" t="s">
        <v>612</v>
      </c>
      <c r="F266" s="401"/>
      <c r="G266" s="385" t="s">
        <v>590</v>
      </c>
      <c r="H266" s="386">
        <v>434</v>
      </c>
      <c r="I266" s="573" t="s">
        <v>1172</v>
      </c>
      <c r="J266" s="449" t="s">
        <v>72</v>
      </c>
      <c r="K266" s="379" t="s">
        <v>443</v>
      </c>
      <c r="L266" s="405" t="s">
        <v>443</v>
      </c>
      <c r="M266" s="405" t="s">
        <v>443</v>
      </c>
      <c r="N266" s="405" t="s">
        <v>443</v>
      </c>
      <c r="O266" s="405" t="s">
        <v>443</v>
      </c>
      <c r="P266" s="405" t="s">
        <v>443</v>
      </c>
      <c r="Q266" s="405" t="s">
        <v>443</v>
      </c>
      <c r="R266" s="405" t="s">
        <v>443</v>
      </c>
      <c r="S266" s="405" t="s">
        <v>443</v>
      </c>
      <c r="T266" s="405" t="s">
        <v>4</v>
      </c>
      <c r="U266" s="405" t="s">
        <v>35</v>
      </c>
      <c r="V266" s="405" t="s">
        <v>443</v>
      </c>
    </row>
    <row r="267" spans="1:22" ht="45" customHeight="1" x14ac:dyDescent="0.25">
      <c r="A267" s="382" t="s">
        <v>1212</v>
      </c>
      <c r="B267" s="382" t="s">
        <v>662</v>
      </c>
      <c r="C267" s="602"/>
      <c r="D267" s="631">
        <v>50</v>
      </c>
      <c r="E267" s="408" t="s">
        <v>604</v>
      </c>
      <c r="F267" s="401">
        <v>44949</v>
      </c>
      <c r="G267" s="385" t="s">
        <v>590</v>
      </c>
      <c r="H267" s="386">
        <v>63</v>
      </c>
      <c r="I267" s="573" t="s">
        <v>621</v>
      </c>
      <c r="J267" s="449" t="s">
        <v>53</v>
      </c>
      <c r="K267" s="405" t="s">
        <v>443</v>
      </c>
      <c r="L267" s="405" t="s">
        <v>443</v>
      </c>
      <c r="M267" s="405" t="s">
        <v>4</v>
      </c>
      <c r="N267" s="405" t="s">
        <v>443</v>
      </c>
      <c r="O267" s="405" t="s">
        <v>443</v>
      </c>
      <c r="P267" s="405" t="s">
        <v>443</v>
      </c>
      <c r="Q267" s="405" t="s">
        <v>443</v>
      </c>
      <c r="R267" s="405" t="s">
        <v>443</v>
      </c>
      <c r="S267" s="405" t="s">
        <v>443</v>
      </c>
      <c r="T267" s="405" t="s">
        <v>443</v>
      </c>
      <c r="U267" s="405" t="s">
        <v>443</v>
      </c>
      <c r="V267" s="405" t="s">
        <v>443</v>
      </c>
    </row>
    <row r="268" spans="1:22" ht="45" customHeight="1" x14ac:dyDescent="0.25">
      <c r="A268" s="382" t="s">
        <v>1213</v>
      </c>
      <c r="B268" s="382" t="s">
        <v>89</v>
      </c>
      <c r="C268" s="408"/>
      <c r="D268" s="631">
        <v>50</v>
      </c>
      <c r="E268" s="408" t="s">
        <v>612</v>
      </c>
      <c r="F268" s="401">
        <v>45047</v>
      </c>
      <c r="G268" s="385" t="s">
        <v>590</v>
      </c>
      <c r="H268" s="386">
        <v>416</v>
      </c>
      <c r="I268" s="573" t="s">
        <v>1172</v>
      </c>
      <c r="J268" s="449" t="s">
        <v>87</v>
      </c>
      <c r="K268" s="379" t="s">
        <v>443</v>
      </c>
      <c r="L268" s="405" t="s">
        <v>443</v>
      </c>
      <c r="M268" s="405" t="s">
        <v>443</v>
      </c>
      <c r="N268" s="405" t="s">
        <v>443</v>
      </c>
      <c r="O268" s="405" t="s">
        <v>443</v>
      </c>
      <c r="P268" s="405" t="s">
        <v>443</v>
      </c>
      <c r="Q268" s="405" t="s">
        <v>443</v>
      </c>
      <c r="R268" s="405" t="s">
        <v>443</v>
      </c>
      <c r="S268" s="405" t="s">
        <v>443</v>
      </c>
      <c r="T268" s="405" t="s">
        <v>443</v>
      </c>
      <c r="U268" s="405" t="s">
        <v>35</v>
      </c>
      <c r="V268" s="405" t="s">
        <v>443</v>
      </c>
    </row>
    <row r="269" spans="1:22" ht="45" customHeight="1" x14ac:dyDescent="0.25">
      <c r="A269" s="382" t="s">
        <v>1214</v>
      </c>
      <c r="B269" s="382" t="s">
        <v>771</v>
      </c>
      <c r="C269" s="408"/>
      <c r="D269" s="631">
        <v>65</v>
      </c>
      <c r="E269" s="408" t="s">
        <v>612</v>
      </c>
      <c r="F269" s="401">
        <v>45192</v>
      </c>
      <c r="G269" s="385" t="s">
        <v>590</v>
      </c>
      <c r="H269" s="616" t="s">
        <v>1215</v>
      </c>
      <c r="I269" s="573" t="s">
        <v>613</v>
      </c>
      <c r="J269" s="449" t="s">
        <v>42</v>
      </c>
      <c r="K269" s="379" t="s">
        <v>443</v>
      </c>
      <c r="L269" s="405" t="s">
        <v>443</v>
      </c>
      <c r="M269" s="405" t="s">
        <v>443</v>
      </c>
      <c r="N269" s="405" t="s">
        <v>443</v>
      </c>
      <c r="O269" s="405" t="s">
        <v>443</v>
      </c>
      <c r="P269" s="405" t="s">
        <v>443</v>
      </c>
      <c r="Q269" s="405" t="s">
        <v>443</v>
      </c>
      <c r="R269" s="405" t="s">
        <v>443</v>
      </c>
      <c r="S269" s="405" t="s">
        <v>443</v>
      </c>
      <c r="T269" s="405" t="s">
        <v>1899</v>
      </c>
      <c r="U269" s="405" t="s">
        <v>443</v>
      </c>
      <c r="V269" s="405" t="s">
        <v>443</v>
      </c>
    </row>
    <row r="270" spans="1:22" ht="45" customHeight="1" x14ac:dyDescent="0.25">
      <c r="A270" s="382" t="s">
        <v>1216</v>
      </c>
      <c r="B270" s="382" t="s">
        <v>662</v>
      </c>
      <c r="C270" s="602" t="s">
        <v>1872</v>
      </c>
      <c r="D270" s="631">
        <v>60</v>
      </c>
      <c r="E270" s="408" t="s">
        <v>612</v>
      </c>
      <c r="F270" s="401">
        <v>45283</v>
      </c>
      <c r="G270" s="385" t="s">
        <v>590</v>
      </c>
      <c r="H270" s="616" t="s">
        <v>1218</v>
      </c>
      <c r="I270" s="573" t="s">
        <v>613</v>
      </c>
      <c r="J270" s="449" t="s">
        <v>50</v>
      </c>
      <c r="K270" s="405" t="s">
        <v>443</v>
      </c>
      <c r="L270" s="405" t="s">
        <v>443</v>
      </c>
      <c r="M270" s="405" t="s">
        <v>443</v>
      </c>
      <c r="N270" s="405" t="s">
        <v>443</v>
      </c>
      <c r="O270" s="405" t="s">
        <v>443</v>
      </c>
      <c r="P270" s="405" t="s">
        <v>35</v>
      </c>
      <c r="Q270" s="405" t="s">
        <v>35</v>
      </c>
      <c r="R270" s="405" t="s">
        <v>4</v>
      </c>
      <c r="S270" s="405" t="s">
        <v>443</v>
      </c>
      <c r="T270" s="405" t="s">
        <v>443</v>
      </c>
      <c r="U270" s="405" t="s">
        <v>443</v>
      </c>
      <c r="V270" s="405" t="s">
        <v>443</v>
      </c>
    </row>
    <row r="271" spans="1:22" ht="45" customHeight="1" x14ac:dyDescent="0.25">
      <c r="A271" s="382" t="s">
        <v>1219</v>
      </c>
      <c r="B271" s="382" t="s">
        <v>1396</v>
      </c>
      <c r="C271" s="408" t="s">
        <v>762</v>
      </c>
      <c r="D271" s="631">
        <v>65</v>
      </c>
      <c r="E271" s="408" t="s">
        <v>612</v>
      </c>
      <c r="F271" s="401">
        <v>43983</v>
      </c>
      <c r="G271" s="385" t="s">
        <v>590</v>
      </c>
      <c r="H271" s="386" t="s">
        <v>1220</v>
      </c>
      <c r="I271" s="573" t="s">
        <v>613</v>
      </c>
      <c r="J271" s="449" t="s">
        <v>50</v>
      </c>
      <c r="K271" s="379" t="s">
        <v>443</v>
      </c>
      <c r="L271" s="405" t="s">
        <v>443</v>
      </c>
      <c r="M271" s="405" t="s">
        <v>443</v>
      </c>
      <c r="N271" s="405" t="s">
        <v>443</v>
      </c>
      <c r="O271" s="405" t="s">
        <v>443</v>
      </c>
      <c r="P271" s="405" t="s">
        <v>443</v>
      </c>
      <c r="Q271" s="405" t="s">
        <v>4</v>
      </c>
      <c r="R271" s="405" t="s">
        <v>443</v>
      </c>
      <c r="S271" s="405" t="s">
        <v>443</v>
      </c>
      <c r="T271" s="405" t="s">
        <v>443</v>
      </c>
      <c r="U271" s="405" t="s">
        <v>443</v>
      </c>
      <c r="V271" s="405" t="s">
        <v>443</v>
      </c>
    </row>
    <row r="272" spans="1:22" ht="45" customHeight="1" x14ac:dyDescent="0.25">
      <c r="A272" s="382" t="s">
        <v>1221</v>
      </c>
      <c r="B272" s="382" t="s">
        <v>1222</v>
      </c>
      <c r="C272" s="602"/>
      <c r="D272" s="631">
        <v>50</v>
      </c>
      <c r="E272" s="408" t="s">
        <v>612</v>
      </c>
      <c r="F272" s="401">
        <v>44949</v>
      </c>
      <c r="G272" s="385" t="s">
        <v>590</v>
      </c>
      <c r="H272" s="386">
        <v>359</v>
      </c>
      <c r="I272" s="573" t="s">
        <v>1172</v>
      </c>
      <c r="J272" s="449" t="s">
        <v>42</v>
      </c>
      <c r="K272" s="379" t="s">
        <v>443</v>
      </c>
      <c r="L272" s="405" t="s">
        <v>443</v>
      </c>
      <c r="M272" s="405" t="s">
        <v>443</v>
      </c>
      <c r="N272" s="405" t="s">
        <v>443</v>
      </c>
      <c r="O272" s="405" t="s">
        <v>443</v>
      </c>
      <c r="P272" s="405" t="s">
        <v>443</v>
      </c>
      <c r="Q272" s="405" t="s">
        <v>443</v>
      </c>
      <c r="R272" s="405" t="s">
        <v>443</v>
      </c>
      <c r="S272" s="405" t="s">
        <v>443</v>
      </c>
      <c r="T272" s="405" t="s">
        <v>443</v>
      </c>
      <c r="U272" s="405" t="s">
        <v>35</v>
      </c>
      <c r="V272" s="405" t="s">
        <v>4</v>
      </c>
    </row>
    <row r="273" spans="1:22" ht="45" customHeight="1" x14ac:dyDescent="0.25">
      <c r="A273" s="382" t="s">
        <v>1223</v>
      </c>
      <c r="B273" s="382" t="s">
        <v>662</v>
      </c>
      <c r="C273" s="602"/>
      <c r="D273" s="631">
        <v>50</v>
      </c>
      <c r="E273" s="408" t="s">
        <v>612</v>
      </c>
      <c r="F273" s="401">
        <v>44986</v>
      </c>
      <c r="G273" s="385" t="s">
        <v>590</v>
      </c>
      <c r="H273" s="386">
        <v>444</v>
      </c>
      <c r="I273" s="573" t="s">
        <v>1172</v>
      </c>
      <c r="J273" s="449" t="s">
        <v>50</v>
      </c>
      <c r="K273" s="379" t="s">
        <v>443</v>
      </c>
      <c r="L273" s="405" t="s">
        <v>443</v>
      </c>
      <c r="M273" s="405" t="s">
        <v>443</v>
      </c>
      <c r="N273" s="405" t="s">
        <v>443</v>
      </c>
      <c r="O273" s="405" t="s">
        <v>443</v>
      </c>
      <c r="P273" s="405" t="s">
        <v>443</v>
      </c>
      <c r="Q273" s="405" t="s">
        <v>4</v>
      </c>
      <c r="R273" s="405" t="s">
        <v>443</v>
      </c>
      <c r="S273" s="405" t="s">
        <v>443</v>
      </c>
      <c r="T273" s="405" t="s">
        <v>443</v>
      </c>
      <c r="U273" s="462" t="s">
        <v>1924</v>
      </c>
      <c r="V273" s="405" t="s">
        <v>443</v>
      </c>
    </row>
    <row r="274" spans="1:22" ht="45" customHeight="1" x14ac:dyDescent="0.25">
      <c r="A274" s="599" t="s">
        <v>1224</v>
      </c>
      <c r="B274" s="408" t="s">
        <v>810</v>
      </c>
      <c r="C274" s="599"/>
      <c r="D274" s="631">
        <v>50</v>
      </c>
      <c r="E274" s="408" t="s">
        <v>604</v>
      </c>
      <c r="F274" s="441"/>
      <c r="G274" s="385" t="s">
        <v>590</v>
      </c>
      <c r="H274" s="441">
        <v>407</v>
      </c>
      <c r="I274" s="605" t="s">
        <v>621</v>
      </c>
      <c r="J274" s="449" t="s">
        <v>45</v>
      </c>
      <c r="K274" s="405" t="s">
        <v>443</v>
      </c>
      <c r="L274" s="405" t="s">
        <v>443</v>
      </c>
      <c r="M274" s="539" t="s">
        <v>1915</v>
      </c>
      <c r="N274" s="405" t="s">
        <v>35</v>
      </c>
      <c r="O274" s="405" t="s">
        <v>443</v>
      </c>
      <c r="P274" s="405" t="s">
        <v>443</v>
      </c>
      <c r="Q274" s="405" t="s">
        <v>35</v>
      </c>
      <c r="R274" s="405" t="s">
        <v>443</v>
      </c>
      <c r="S274" s="405" t="s">
        <v>443</v>
      </c>
      <c r="T274" s="405" t="s">
        <v>443</v>
      </c>
      <c r="U274" s="405" t="s">
        <v>443</v>
      </c>
      <c r="V274" s="405" t="s">
        <v>443</v>
      </c>
    </row>
    <row r="275" spans="1:22" ht="45" customHeight="1" x14ac:dyDescent="0.25">
      <c r="A275" s="382" t="s">
        <v>1226</v>
      </c>
      <c r="B275" s="382" t="s">
        <v>1227</v>
      </c>
      <c r="C275" s="408" t="s">
        <v>762</v>
      </c>
      <c r="D275" s="631">
        <v>65</v>
      </c>
      <c r="E275" s="408" t="s">
        <v>1011</v>
      </c>
      <c r="F275" s="401">
        <v>44197</v>
      </c>
      <c r="G275" s="385" t="s">
        <v>590</v>
      </c>
      <c r="H275" s="386" t="s">
        <v>1228</v>
      </c>
      <c r="I275" s="573" t="s">
        <v>698</v>
      </c>
      <c r="J275" s="449" t="s">
        <v>1881</v>
      </c>
      <c r="K275" s="405" t="s">
        <v>443</v>
      </c>
      <c r="L275" s="405" t="s">
        <v>443</v>
      </c>
      <c r="M275" s="405" t="s">
        <v>443</v>
      </c>
      <c r="N275" s="405" t="s">
        <v>443</v>
      </c>
      <c r="O275" s="405" t="s">
        <v>4</v>
      </c>
      <c r="P275" s="405" t="s">
        <v>443</v>
      </c>
      <c r="Q275" s="405" t="s">
        <v>443</v>
      </c>
      <c r="R275" s="405" t="s">
        <v>443</v>
      </c>
      <c r="S275" s="405" t="s">
        <v>35</v>
      </c>
      <c r="T275" s="405" t="s">
        <v>443</v>
      </c>
      <c r="U275" s="405" t="s">
        <v>443</v>
      </c>
      <c r="V275" s="405" t="s">
        <v>443</v>
      </c>
    </row>
    <row r="276" spans="1:22" ht="45" customHeight="1" x14ac:dyDescent="0.25">
      <c r="A276" s="382" t="s">
        <v>1229</v>
      </c>
      <c r="B276" s="382" t="s">
        <v>1230</v>
      </c>
      <c r="C276" s="408"/>
      <c r="D276" s="631">
        <v>50</v>
      </c>
      <c r="E276" s="408" t="s">
        <v>612</v>
      </c>
      <c r="F276" s="401"/>
      <c r="G276" s="385" t="s">
        <v>590</v>
      </c>
      <c r="H276" s="386">
        <v>391</v>
      </c>
      <c r="I276" s="573" t="s">
        <v>613</v>
      </c>
      <c r="J276" s="449" t="s">
        <v>1889</v>
      </c>
      <c r="K276" s="379" t="s">
        <v>443</v>
      </c>
      <c r="L276" s="405" t="s">
        <v>443</v>
      </c>
      <c r="M276" s="405" t="s">
        <v>443</v>
      </c>
      <c r="N276" s="405" t="s">
        <v>443</v>
      </c>
      <c r="O276" s="405" t="s">
        <v>443</v>
      </c>
      <c r="P276" s="405" t="s">
        <v>443</v>
      </c>
      <c r="Q276" s="405" t="s">
        <v>4</v>
      </c>
      <c r="R276" s="405" t="s">
        <v>443</v>
      </c>
      <c r="S276" s="405" t="s">
        <v>443</v>
      </c>
      <c r="T276" s="405" t="s">
        <v>443</v>
      </c>
      <c r="U276" s="405" t="s">
        <v>443</v>
      </c>
      <c r="V276" s="405" t="s">
        <v>35</v>
      </c>
    </row>
    <row r="277" spans="1:22" ht="45" customHeight="1" x14ac:dyDescent="0.25">
      <c r="A277" s="599" t="s">
        <v>1233</v>
      </c>
      <c r="B277" s="408" t="s">
        <v>758</v>
      </c>
      <c r="C277" s="685"/>
      <c r="D277" s="632">
        <v>60</v>
      </c>
      <c r="E277" s="408" t="s">
        <v>604</v>
      </c>
      <c r="F277" s="434">
        <v>45346</v>
      </c>
      <c r="G277" s="385" t="s">
        <v>590</v>
      </c>
      <c r="H277" s="441" t="s">
        <v>1234</v>
      </c>
      <c r="I277" s="573" t="s">
        <v>667</v>
      </c>
      <c r="J277" s="449" t="s">
        <v>1889</v>
      </c>
      <c r="K277" s="420" t="s">
        <v>35</v>
      </c>
      <c r="L277" s="420" t="s">
        <v>35</v>
      </c>
      <c r="M277" s="405" t="s">
        <v>443</v>
      </c>
      <c r="N277" s="405" t="s">
        <v>443</v>
      </c>
      <c r="O277" s="405" t="s">
        <v>443</v>
      </c>
      <c r="P277" s="405" t="s">
        <v>35</v>
      </c>
      <c r="Q277" s="405" t="s">
        <v>4</v>
      </c>
      <c r="R277" s="405" t="s">
        <v>443</v>
      </c>
      <c r="S277" s="405" t="s">
        <v>443</v>
      </c>
      <c r="T277" s="405" t="s">
        <v>443</v>
      </c>
      <c r="U277" s="405" t="s">
        <v>443</v>
      </c>
      <c r="V277" s="405" t="s">
        <v>443</v>
      </c>
    </row>
    <row r="278" spans="1:22" ht="45" customHeight="1" x14ac:dyDescent="0.25">
      <c r="A278" s="599" t="s">
        <v>1235</v>
      </c>
      <c r="B278" s="408" t="s">
        <v>705</v>
      </c>
      <c r="C278" s="599"/>
      <c r="D278" s="631">
        <v>60</v>
      </c>
      <c r="E278" s="408" t="s">
        <v>604</v>
      </c>
      <c r="F278" s="434">
        <v>45078</v>
      </c>
      <c r="G278" s="385" t="s">
        <v>590</v>
      </c>
      <c r="H278" s="441" t="s">
        <v>1236</v>
      </c>
      <c r="I278" s="609" t="s">
        <v>1237</v>
      </c>
      <c r="J278" s="449" t="s">
        <v>1925</v>
      </c>
      <c r="K278" s="405" t="s">
        <v>443</v>
      </c>
      <c r="L278" s="405" t="s">
        <v>443</v>
      </c>
      <c r="M278" s="405" t="s">
        <v>4</v>
      </c>
      <c r="N278" s="405" t="s">
        <v>443</v>
      </c>
      <c r="O278" s="405" t="s">
        <v>443</v>
      </c>
      <c r="P278" s="405" t="s">
        <v>35</v>
      </c>
      <c r="Q278" s="405" t="s">
        <v>443</v>
      </c>
      <c r="R278" s="405" t="s">
        <v>443</v>
      </c>
      <c r="S278" s="405" t="s">
        <v>443</v>
      </c>
      <c r="T278" s="405" t="s">
        <v>443</v>
      </c>
      <c r="U278" s="405" t="s">
        <v>443</v>
      </c>
      <c r="V278" s="405" t="s">
        <v>443</v>
      </c>
    </row>
    <row r="279" spans="1:22" ht="45" customHeight="1" x14ac:dyDescent="0.25">
      <c r="A279" s="382" t="s">
        <v>1238</v>
      </c>
      <c r="B279" s="382" t="s">
        <v>598</v>
      </c>
      <c r="C279" s="636"/>
      <c r="D279" s="631">
        <v>50</v>
      </c>
      <c r="E279" s="408" t="s">
        <v>1011</v>
      </c>
      <c r="F279" s="401"/>
      <c r="G279" s="385" t="s">
        <v>590</v>
      </c>
      <c r="H279" s="386" t="s">
        <v>1240</v>
      </c>
      <c r="I279" s="573" t="s">
        <v>698</v>
      </c>
      <c r="J279" s="449" t="s">
        <v>72</v>
      </c>
      <c r="K279" s="405" t="s">
        <v>443</v>
      </c>
      <c r="L279" s="405" t="s">
        <v>443</v>
      </c>
      <c r="M279" s="405" t="s">
        <v>443</v>
      </c>
      <c r="N279" s="405" t="s">
        <v>443</v>
      </c>
      <c r="O279" s="405" t="s">
        <v>443</v>
      </c>
      <c r="P279" s="405" t="s">
        <v>443</v>
      </c>
      <c r="Q279" s="405" t="s">
        <v>443</v>
      </c>
      <c r="R279" s="405" t="s">
        <v>443</v>
      </c>
      <c r="S279" s="405" t="s">
        <v>35</v>
      </c>
      <c r="T279" s="405" t="s">
        <v>443</v>
      </c>
      <c r="U279" s="405" t="s">
        <v>4</v>
      </c>
      <c r="V279" s="405" t="s">
        <v>443</v>
      </c>
    </row>
    <row r="280" spans="1:22" ht="45" customHeight="1" x14ac:dyDescent="0.25">
      <c r="A280" s="382" t="s">
        <v>1241</v>
      </c>
      <c r="B280" s="382" t="s">
        <v>1242</v>
      </c>
      <c r="C280" s="679" t="s">
        <v>1243</v>
      </c>
      <c r="D280" s="631">
        <v>50</v>
      </c>
      <c r="E280" s="408" t="s">
        <v>612</v>
      </c>
      <c r="F280" s="401">
        <v>44949</v>
      </c>
      <c r="G280" s="385" t="s">
        <v>590</v>
      </c>
      <c r="H280" s="386" t="s">
        <v>827</v>
      </c>
      <c r="I280" s="573" t="s">
        <v>613</v>
      </c>
      <c r="J280" s="449" t="s">
        <v>69</v>
      </c>
      <c r="K280" s="379" t="s">
        <v>443</v>
      </c>
      <c r="L280" s="405" t="s">
        <v>443</v>
      </c>
      <c r="M280" s="405" t="s">
        <v>443</v>
      </c>
      <c r="N280" s="405" t="s">
        <v>443</v>
      </c>
      <c r="O280" s="405" t="s">
        <v>443</v>
      </c>
      <c r="P280" s="405" t="s">
        <v>4</v>
      </c>
      <c r="Q280" s="405" t="s">
        <v>443</v>
      </c>
      <c r="R280" s="405" t="s">
        <v>443</v>
      </c>
      <c r="S280" s="405" t="s">
        <v>443</v>
      </c>
      <c r="T280" s="405" t="s">
        <v>443</v>
      </c>
      <c r="U280" s="405" t="s">
        <v>443</v>
      </c>
      <c r="V280" s="405" t="s">
        <v>443</v>
      </c>
    </row>
    <row r="281" spans="1:22" ht="45" customHeight="1" x14ac:dyDescent="0.25">
      <c r="A281" s="382" t="s">
        <v>1244</v>
      </c>
      <c r="B281" s="382" t="s">
        <v>641</v>
      </c>
      <c r="C281" s="602"/>
      <c r="D281" s="631">
        <v>50</v>
      </c>
      <c r="E281" s="408" t="s">
        <v>604</v>
      </c>
      <c r="F281" s="401">
        <v>44949</v>
      </c>
      <c r="G281" s="385" t="s">
        <v>590</v>
      </c>
      <c r="H281" s="386">
        <v>35</v>
      </c>
      <c r="I281" s="573" t="s">
        <v>667</v>
      </c>
      <c r="J281" s="449" t="s">
        <v>1925</v>
      </c>
      <c r="K281" s="405" t="s">
        <v>443</v>
      </c>
      <c r="L281" s="405" t="s">
        <v>443</v>
      </c>
      <c r="M281" s="405" t="s">
        <v>4</v>
      </c>
      <c r="N281" s="405" t="s">
        <v>443</v>
      </c>
      <c r="O281" s="405" t="s">
        <v>443</v>
      </c>
      <c r="P281" s="405" t="s">
        <v>35</v>
      </c>
      <c r="Q281" s="405" t="s">
        <v>443</v>
      </c>
      <c r="R281" s="405" t="s">
        <v>443</v>
      </c>
      <c r="S281" s="405" t="s">
        <v>443</v>
      </c>
      <c r="T281" s="405" t="s">
        <v>443</v>
      </c>
      <c r="U281" s="405" t="s">
        <v>443</v>
      </c>
      <c r="V281" s="405" t="s">
        <v>443</v>
      </c>
    </row>
    <row r="282" spans="1:22" ht="45" customHeight="1" x14ac:dyDescent="0.25">
      <c r="A282" s="382" t="s">
        <v>1249</v>
      </c>
      <c r="B282" s="382" t="s">
        <v>598</v>
      </c>
      <c r="C282" s="602"/>
      <c r="D282" s="631">
        <v>50</v>
      </c>
      <c r="E282" s="408" t="s">
        <v>815</v>
      </c>
      <c r="F282" s="401">
        <v>44949</v>
      </c>
      <c r="G282" s="385" t="s">
        <v>590</v>
      </c>
      <c r="H282" s="386">
        <v>98</v>
      </c>
      <c r="I282" s="573" t="s">
        <v>999</v>
      </c>
      <c r="J282" s="449" t="s">
        <v>1892</v>
      </c>
      <c r="K282" s="405" t="s">
        <v>443</v>
      </c>
      <c r="L282" s="420" t="s">
        <v>35</v>
      </c>
      <c r="M282" s="405" t="s">
        <v>443</v>
      </c>
      <c r="N282" s="405" t="s">
        <v>4</v>
      </c>
      <c r="O282" s="405" t="s">
        <v>443</v>
      </c>
      <c r="P282" s="405" t="s">
        <v>443</v>
      </c>
      <c r="Q282" s="405" t="s">
        <v>443</v>
      </c>
      <c r="R282" s="405" t="s">
        <v>443</v>
      </c>
      <c r="S282" s="405" t="s">
        <v>443</v>
      </c>
      <c r="T282" s="405" t="s">
        <v>443</v>
      </c>
      <c r="U282" s="405" t="s">
        <v>443</v>
      </c>
      <c r="V282" s="405" t="s">
        <v>443</v>
      </c>
    </row>
    <row r="283" spans="1:22" ht="45" customHeight="1" x14ac:dyDescent="0.25">
      <c r="A283" s="382" t="s">
        <v>1253</v>
      </c>
      <c r="B283" s="382" t="s">
        <v>598</v>
      </c>
      <c r="C283" s="602"/>
      <c r="D283" s="631">
        <v>50</v>
      </c>
      <c r="E283" s="408" t="s">
        <v>604</v>
      </c>
      <c r="F283" s="401">
        <v>44949</v>
      </c>
      <c r="G283" s="385" t="s">
        <v>590</v>
      </c>
      <c r="H283" s="386">
        <v>73</v>
      </c>
      <c r="I283" s="573" t="s">
        <v>656</v>
      </c>
      <c r="J283" s="606" t="s">
        <v>50</v>
      </c>
      <c r="K283" s="405" t="s">
        <v>443</v>
      </c>
      <c r="L283" s="405" t="s">
        <v>443</v>
      </c>
      <c r="M283" s="405" t="s">
        <v>443</v>
      </c>
      <c r="N283" s="405" t="s">
        <v>443</v>
      </c>
      <c r="O283" s="405" t="s">
        <v>443</v>
      </c>
      <c r="P283" s="405" t="s">
        <v>443</v>
      </c>
      <c r="Q283" s="405" t="s">
        <v>4</v>
      </c>
      <c r="R283" s="405" t="s">
        <v>443</v>
      </c>
      <c r="S283" s="405" t="s">
        <v>443</v>
      </c>
      <c r="T283" s="405" t="s">
        <v>443</v>
      </c>
      <c r="U283" s="405" t="s">
        <v>443</v>
      </c>
      <c r="V283" s="405" t="s">
        <v>443</v>
      </c>
    </row>
    <row r="284" spans="1:22" ht="45" customHeight="1" x14ac:dyDescent="0.25">
      <c r="A284" s="382" t="s">
        <v>1254</v>
      </c>
      <c r="B284" s="382" t="s">
        <v>948</v>
      </c>
      <c r="C284" s="408"/>
      <c r="D284" s="631">
        <v>55</v>
      </c>
      <c r="E284" s="408" t="s">
        <v>815</v>
      </c>
      <c r="F284" s="401">
        <v>44002</v>
      </c>
      <c r="G284" s="385" t="s">
        <v>590</v>
      </c>
      <c r="H284" s="386" t="s">
        <v>1255</v>
      </c>
      <c r="I284" s="573" t="s">
        <v>737</v>
      </c>
      <c r="J284" s="449" t="s">
        <v>69</v>
      </c>
      <c r="K284" s="405" t="s">
        <v>443</v>
      </c>
      <c r="L284" s="405" t="s">
        <v>443</v>
      </c>
      <c r="M284" s="405" t="s">
        <v>443</v>
      </c>
      <c r="N284" s="405" t="s">
        <v>443</v>
      </c>
      <c r="O284" s="405" t="s">
        <v>443</v>
      </c>
      <c r="P284" s="405" t="s">
        <v>443</v>
      </c>
      <c r="Q284" s="539" t="s">
        <v>1870</v>
      </c>
      <c r="R284" s="405" t="s">
        <v>443</v>
      </c>
      <c r="S284" s="405" t="s">
        <v>443</v>
      </c>
      <c r="T284" s="405" t="s">
        <v>443</v>
      </c>
      <c r="U284" s="405" t="s">
        <v>443</v>
      </c>
      <c r="V284" s="405" t="s">
        <v>443</v>
      </c>
    </row>
    <row r="285" spans="1:22" ht="45" customHeight="1" x14ac:dyDescent="0.25">
      <c r="A285" s="382" t="s">
        <v>1256</v>
      </c>
      <c r="B285" s="382" t="s">
        <v>1257</v>
      </c>
      <c r="C285" s="602"/>
      <c r="D285" s="631">
        <v>50</v>
      </c>
      <c r="E285" s="408" t="s">
        <v>604</v>
      </c>
      <c r="F285" s="401">
        <v>44949</v>
      </c>
      <c r="G285" s="385" t="s">
        <v>590</v>
      </c>
      <c r="H285" s="386">
        <v>47</v>
      </c>
      <c r="I285" s="573" t="s">
        <v>601</v>
      </c>
      <c r="J285" s="449" t="s">
        <v>1926</v>
      </c>
      <c r="K285" s="405" t="s">
        <v>443</v>
      </c>
      <c r="L285" s="405" t="s">
        <v>443</v>
      </c>
      <c r="M285" s="405" t="s">
        <v>443</v>
      </c>
      <c r="N285" s="405" t="s">
        <v>443</v>
      </c>
      <c r="O285" s="405" t="s">
        <v>443</v>
      </c>
      <c r="P285" s="405" t="s">
        <v>35</v>
      </c>
      <c r="Q285" s="405" t="s">
        <v>443</v>
      </c>
      <c r="R285" s="405" t="s">
        <v>443</v>
      </c>
      <c r="S285" s="405" t="s">
        <v>443</v>
      </c>
      <c r="T285" s="405" t="s">
        <v>35</v>
      </c>
      <c r="U285" s="405" t="s">
        <v>443</v>
      </c>
      <c r="V285" s="405" t="s">
        <v>4</v>
      </c>
    </row>
    <row r="286" spans="1:22" ht="45" customHeight="1" x14ac:dyDescent="0.25">
      <c r="A286" s="382" t="s">
        <v>1258</v>
      </c>
      <c r="B286" s="382" t="s">
        <v>1927</v>
      </c>
      <c r="C286" s="602"/>
      <c r="D286" s="631">
        <v>50</v>
      </c>
      <c r="E286" s="408" t="s">
        <v>604</v>
      </c>
      <c r="F286" s="401">
        <v>44949</v>
      </c>
      <c r="G286" s="385" t="s">
        <v>590</v>
      </c>
      <c r="H286" s="386">
        <v>26</v>
      </c>
      <c r="I286" s="573" t="s">
        <v>601</v>
      </c>
      <c r="J286" s="686" t="s">
        <v>610</v>
      </c>
      <c r="K286" s="405" t="s">
        <v>443</v>
      </c>
      <c r="L286" s="405" t="s">
        <v>443</v>
      </c>
      <c r="M286" s="405" t="s">
        <v>443</v>
      </c>
      <c r="N286" s="405" t="s">
        <v>443</v>
      </c>
      <c r="O286" s="405" t="s">
        <v>443</v>
      </c>
      <c r="P286" s="405" t="s">
        <v>35</v>
      </c>
      <c r="Q286" s="405" t="s">
        <v>443</v>
      </c>
      <c r="R286" s="405" t="s">
        <v>443</v>
      </c>
      <c r="S286" s="405" t="s">
        <v>443</v>
      </c>
      <c r="T286" s="405" t="s">
        <v>4</v>
      </c>
      <c r="U286" s="405" t="s">
        <v>443</v>
      </c>
      <c r="V286" s="405" t="s">
        <v>443</v>
      </c>
    </row>
    <row r="287" spans="1:22" ht="45" customHeight="1" x14ac:dyDescent="0.25">
      <c r="A287" s="382" t="s">
        <v>1260</v>
      </c>
      <c r="B287" s="382" t="s">
        <v>99</v>
      </c>
      <c r="C287" s="408"/>
      <c r="D287" s="631">
        <v>55</v>
      </c>
      <c r="E287" s="408" t="s">
        <v>604</v>
      </c>
      <c r="F287" s="401">
        <v>42353</v>
      </c>
      <c r="G287" s="385" t="s">
        <v>590</v>
      </c>
      <c r="H287" s="386" t="s">
        <v>321</v>
      </c>
      <c r="I287" s="573" t="s">
        <v>601</v>
      </c>
      <c r="J287" s="449" t="s">
        <v>42</v>
      </c>
      <c r="K287" s="405" t="s">
        <v>443</v>
      </c>
      <c r="L287" s="405" t="s">
        <v>443</v>
      </c>
      <c r="M287" s="405" t="s">
        <v>443</v>
      </c>
      <c r="N287" s="405" t="s">
        <v>443</v>
      </c>
      <c r="O287" s="405" t="s">
        <v>443</v>
      </c>
      <c r="P287" s="405" t="s">
        <v>443</v>
      </c>
      <c r="Q287" s="405" t="s">
        <v>443</v>
      </c>
      <c r="R287" s="405" t="s">
        <v>443</v>
      </c>
      <c r="S287" s="405" t="s">
        <v>443</v>
      </c>
      <c r="T287" s="405" t="s">
        <v>35</v>
      </c>
      <c r="U287" s="405" t="s">
        <v>443</v>
      </c>
      <c r="V287" s="405" t="s">
        <v>443</v>
      </c>
    </row>
    <row r="288" spans="1:22" ht="45" customHeight="1" x14ac:dyDescent="0.25">
      <c r="A288" s="408" t="s">
        <v>1264</v>
      </c>
      <c r="B288" s="382" t="s">
        <v>1265</v>
      </c>
      <c r="C288" s="408"/>
      <c r="D288" s="631">
        <v>55</v>
      </c>
      <c r="E288" s="408" t="s">
        <v>604</v>
      </c>
      <c r="F288" s="401">
        <v>43831</v>
      </c>
      <c r="G288" s="385" t="s">
        <v>590</v>
      </c>
      <c r="H288" s="386" t="s">
        <v>1266</v>
      </c>
      <c r="I288" s="573" t="s">
        <v>601</v>
      </c>
      <c r="J288" s="449" t="s">
        <v>1908</v>
      </c>
      <c r="K288" s="405" t="s">
        <v>443</v>
      </c>
      <c r="L288" s="405" t="s">
        <v>443</v>
      </c>
      <c r="M288" s="405" t="s">
        <v>443</v>
      </c>
      <c r="N288" s="405" t="s">
        <v>443</v>
      </c>
      <c r="O288" s="405" t="s">
        <v>443</v>
      </c>
      <c r="P288" s="405" t="s">
        <v>4</v>
      </c>
      <c r="Q288" s="405" t="s">
        <v>443</v>
      </c>
      <c r="R288" s="405" t="s">
        <v>443</v>
      </c>
      <c r="S288" s="405" t="s">
        <v>443</v>
      </c>
      <c r="T288" s="405" t="s">
        <v>35</v>
      </c>
      <c r="U288" s="405" t="s">
        <v>443</v>
      </c>
      <c r="V288" s="405" t="s">
        <v>443</v>
      </c>
    </row>
    <row r="289" spans="1:22" ht="45" customHeight="1" x14ac:dyDescent="0.25">
      <c r="A289" s="382" t="s">
        <v>1267</v>
      </c>
      <c r="B289" s="382" t="s">
        <v>694</v>
      </c>
      <c r="C289" s="408" t="s">
        <v>1890</v>
      </c>
      <c r="D289" s="631">
        <v>50</v>
      </c>
      <c r="E289" s="408" t="s">
        <v>604</v>
      </c>
      <c r="F289" s="401">
        <v>45017</v>
      </c>
      <c r="G289" s="385" t="s">
        <v>590</v>
      </c>
      <c r="H289" s="616">
        <v>456</v>
      </c>
      <c r="I289" s="573" t="s">
        <v>601</v>
      </c>
      <c r="J289" s="626" t="s">
        <v>610</v>
      </c>
      <c r="K289" s="405" t="s">
        <v>443</v>
      </c>
      <c r="L289" s="405" t="s">
        <v>443</v>
      </c>
      <c r="M289" s="405" t="s">
        <v>443</v>
      </c>
      <c r="N289" s="405" t="s">
        <v>443</v>
      </c>
      <c r="O289" s="405" t="s">
        <v>443</v>
      </c>
      <c r="P289" s="405" t="s">
        <v>443</v>
      </c>
      <c r="Q289" s="405" t="s">
        <v>443</v>
      </c>
      <c r="R289" s="405" t="s">
        <v>443</v>
      </c>
      <c r="S289" s="405" t="s">
        <v>443</v>
      </c>
      <c r="T289" s="405" t="s">
        <v>4</v>
      </c>
      <c r="U289" s="405" t="s">
        <v>443</v>
      </c>
      <c r="V289" s="405" t="s">
        <v>443</v>
      </c>
    </row>
    <row r="290" spans="1:22" ht="45" customHeight="1" x14ac:dyDescent="0.25">
      <c r="A290" s="382" t="s">
        <v>1271</v>
      </c>
      <c r="B290" s="382" t="s">
        <v>758</v>
      </c>
      <c r="C290" s="408"/>
      <c r="D290" s="631">
        <v>55</v>
      </c>
      <c r="E290" s="408" t="s">
        <v>604</v>
      </c>
      <c r="F290" s="434">
        <v>43040</v>
      </c>
      <c r="G290" s="385" t="s">
        <v>590</v>
      </c>
      <c r="H290" s="386" t="s">
        <v>1272</v>
      </c>
      <c r="I290" s="573" t="s">
        <v>601</v>
      </c>
      <c r="J290" s="449" t="s">
        <v>25</v>
      </c>
      <c r="K290" s="405" t="s">
        <v>443</v>
      </c>
      <c r="L290" s="405" t="s">
        <v>443</v>
      </c>
      <c r="M290" s="405" t="s">
        <v>443</v>
      </c>
      <c r="N290" s="405" t="s">
        <v>443</v>
      </c>
      <c r="O290" s="405" t="s">
        <v>443</v>
      </c>
      <c r="P290" s="405" t="s">
        <v>443</v>
      </c>
      <c r="Q290" s="405" t="s">
        <v>443</v>
      </c>
      <c r="R290" s="405" t="s">
        <v>443</v>
      </c>
      <c r="S290" s="405" t="s">
        <v>443</v>
      </c>
      <c r="T290" s="405" t="s">
        <v>35</v>
      </c>
      <c r="U290" s="405" t="s">
        <v>443</v>
      </c>
      <c r="V290" s="405" t="s">
        <v>443</v>
      </c>
    </row>
    <row r="291" spans="1:22" ht="69" customHeight="1" x14ac:dyDescent="0.25">
      <c r="A291" s="382" t="s">
        <v>1273</v>
      </c>
      <c r="B291" s="382" t="s">
        <v>598</v>
      </c>
      <c r="C291" s="602"/>
      <c r="D291" s="631">
        <v>50</v>
      </c>
      <c r="E291" s="408" t="s">
        <v>604</v>
      </c>
      <c r="F291" s="401">
        <v>44949</v>
      </c>
      <c r="G291" s="385" t="s">
        <v>590</v>
      </c>
      <c r="H291" s="386">
        <v>342</v>
      </c>
      <c r="I291" s="573" t="s">
        <v>601</v>
      </c>
      <c r="J291" s="449" t="s">
        <v>1881</v>
      </c>
      <c r="K291" s="405" t="s">
        <v>443</v>
      </c>
      <c r="L291" s="405" t="s">
        <v>443</v>
      </c>
      <c r="M291" s="405" t="s">
        <v>443</v>
      </c>
      <c r="N291" s="405" t="s">
        <v>443</v>
      </c>
      <c r="O291" s="405" t="s">
        <v>4</v>
      </c>
      <c r="P291" s="405" t="s">
        <v>35</v>
      </c>
      <c r="Q291" s="405" t="s">
        <v>443</v>
      </c>
      <c r="R291" s="405" t="s">
        <v>443</v>
      </c>
      <c r="S291" s="405" t="s">
        <v>35</v>
      </c>
      <c r="T291" s="405" t="s">
        <v>35</v>
      </c>
      <c r="U291" s="405" t="s">
        <v>443</v>
      </c>
      <c r="V291" s="405" t="s">
        <v>443</v>
      </c>
    </row>
    <row r="292" spans="1:22" ht="51" customHeight="1" x14ac:dyDescent="0.25">
      <c r="A292" s="599" t="s">
        <v>1274</v>
      </c>
      <c r="B292" s="408" t="s">
        <v>1275</v>
      </c>
      <c r="C292" s="663" t="s">
        <v>1276</v>
      </c>
      <c r="D292" s="631">
        <v>50</v>
      </c>
      <c r="E292" s="408" t="s">
        <v>604</v>
      </c>
      <c r="F292" s="441"/>
      <c r="G292" s="385" t="s">
        <v>590</v>
      </c>
      <c r="H292" s="441">
        <v>201</v>
      </c>
      <c r="I292" s="605" t="s">
        <v>656</v>
      </c>
      <c r="J292" s="449" t="s">
        <v>31</v>
      </c>
      <c r="K292" s="405" t="s">
        <v>443</v>
      </c>
      <c r="L292" s="405" t="s">
        <v>443</v>
      </c>
      <c r="M292" s="405" t="s">
        <v>443</v>
      </c>
      <c r="N292" s="405" t="s">
        <v>443</v>
      </c>
      <c r="O292" s="405" t="s">
        <v>443</v>
      </c>
      <c r="P292" s="405" t="s">
        <v>443</v>
      </c>
      <c r="Q292" s="405" t="s">
        <v>443</v>
      </c>
      <c r="R292" s="405" t="s">
        <v>443</v>
      </c>
      <c r="S292" s="405" t="s">
        <v>443</v>
      </c>
      <c r="T292" s="405" t="s">
        <v>443</v>
      </c>
      <c r="U292" s="405" t="s">
        <v>4</v>
      </c>
      <c r="V292" s="405" t="s">
        <v>443</v>
      </c>
    </row>
    <row r="293" spans="1:22" ht="45" customHeight="1" x14ac:dyDescent="0.25">
      <c r="A293" s="382" t="s">
        <v>1277</v>
      </c>
      <c r="B293" s="382" t="s">
        <v>1278</v>
      </c>
      <c r="C293" s="408"/>
      <c r="D293" s="631">
        <v>50</v>
      </c>
      <c r="E293" s="408" t="s">
        <v>604</v>
      </c>
      <c r="F293" s="401"/>
      <c r="G293" s="385" t="s">
        <v>590</v>
      </c>
      <c r="H293" s="386">
        <v>431</v>
      </c>
      <c r="I293" s="573" t="s">
        <v>1237</v>
      </c>
      <c r="J293" s="449" t="s">
        <v>87</v>
      </c>
      <c r="K293" s="405" t="s">
        <v>443</v>
      </c>
      <c r="L293" s="405" t="s">
        <v>443</v>
      </c>
      <c r="M293" s="405" t="s">
        <v>443</v>
      </c>
      <c r="N293" s="405" t="s">
        <v>443</v>
      </c>
      <c r="O293" s="405" t="s">
        <v>443</v>
      </c>
      <c r="P293" s="405" t="s">
        <v>35</v>
      </c>
      <c r="Q293" s="405" t="s">
        <v>443</v>
      </c>
      <c r="R293" s="405" t="s">
        <v>443</v>
      </c>
      <c r="S293" s="405" t="s">
        <v>443</v>
      </c>
      <c r="T293" s="405" t="s">
        <v>443</v>
      </c>
      <c r="U293" s="405" t="s">
        <v>443</v>
      </c>
      <c r="V293" s="405" t="s">
        <v>443</v>
      </c>
    </row>
    <row r="294" spans="1:22" ht="45" customHeight="1" x14ac:dyDescent="0.25">
      <c r="A294" s="599" t="s">
        <v>1279</v>
      </c>
      <c r="B294" s="408" t="s">
        <v>641</v>
      </c>
      <c r="C294" s="599"/>
      <c r="D294" s="632">
        <v>60</v>
      </c>
      <c r="E294" s="408" t="s">
        <v>604</v>
      </c>
      <c r="F294" s="441"/>
      <c r="G294" s="385" t="s">
        <v>590</v>
      </c>
      <c r="H294" s="441">
        <v>168</v>
      </c>
      <c r="I294" s="573" t="s">
        <v>634</v>
      </c>
      <c r="J294" s="449" t="s">
        <v>69</v>
      </c>
      <c r="K294" s="405" t="s">
        <v>443</v>
      </c>
      <c r="L294" s="405" t="s">
        <v>443</v>
      </c>
      <c r="M294" s="405" t="s">
        <v>443</v>
      </c>
      <c r="N294" s="405" t="s">
        <v>443</v>
      </c>
      <c r="O294" s="405" t="s">
        <v>443</v>
      </c>
      <c r="P294" s="405" t="s">
        <v>4</v>
      </c>
      <c r="Q294" s="405" t="s">
        <v>443</v>
      </c>
      <c r="R294" s="405" t="s">
        <v>443</v>
      </c>
      <c r="S294" s="405" t="s">
        <v>443</v>
      </c>
      <c r="T294" s="405" t="s">
        <v>443</v>
      </c>
      <c r="U294" s="405" t="s">
        <v>35</v>
      </c>
      <c r="V294" s="405" t="s">
        <v>443</v>
      </c>
    </row>
    <row r="295" spans="1:22" ht="45" customHeight="1" x14ac:dyDescent="0.25">
      <c r="A295" s="382" t="s">
        <v>1280</v>
      </c>
      <c r="B295" s="382" t="s">
        <v>662</v>
      </c>
      <c r="C295" s="602"/>
      <c r="D295" s="631">
        <v>50</v>
      </c>
      <c r="E295" s="408" t="s">
        <v>604</v>
      </c>
      <c r="F295" s="401">
        <v>44949</v>
      </c>
      <c r="G295" s="385" t="s">
        <v>590</v>
      </c>
      <c r="H295" s="386">
        <v>372</v>
      </c>
      <c r="I295" s="573" t="s">
        <v>601</v>
      </c>
      <c r="J295" s="449" t="s">
        <v>53</v>
      </c>
      <c r="K295" s="405" t="s">
        <v>443</v>
      </c>
      <c r="L295" s="405" t="s">
        <v>443</v>
      </c>
      <c r="M295" s="405" t="s">
        <v>4</v>
      </c>
      <c r="N295" s="405" t="s">
        <v>443</v>
      </c>
      <c r="O295" s="405" t="s">
        <v>443</v>
      </c>
      <c r="P295" s="405" t="s">
        <v>35</v>
      </c>
      <c r="Q295" s="405" t="s">
        <v>443</v>
      </c>
      <c r="R295" s="405" t="s">
        <v>443</v>
      </c>
      <c r="S295" s="405" t="s">
        <v>443</v>
      </c>
      <c r="T295" s="405" t="s">
        <v>35</v>
      </c>
      <c r="U295" s="405" t="s">
        <v>443</v>
      </c>
      <c r="V295" s="405" t="s">
        <v>443</v>
      </c>
    </row>
    <row r="296" spans="1:22" ht="45" customHeight="1" x14ac:dyDescent="0.25">
      <c r="A296" s="382" t="s">
        <v>1281</v>
      </c>
      <c r="B296" s="382" t="s">
        <v>140</v>
      </c>
      <c r="C296" s="602"/>
      <c r="D296" s="631">
        <v>65</v>
      </c>
      <c r="E296" s="408" t="s">
        <v>731</v>
      </c>
      <c r="F296" s="401">
        <v>45620</v>
      </c>
      <c r="G296" s="385" t="s">
        <v>590</v>
      </c>
      <c r="H296" s="386" t="s">
        <v>1282</v>
      </c>
      <c r="I296" s="573" t="s">
        <v>732</v>
      </c>
      <c r="J296" s="449" t="s">
        <v>610</v>
      </c>
      <c r="K296" s="405" t="s">
        <v>35</v>
      </c>
      <c r="L296" s="405" t="s">
        <v>35</v>
      </c>
      <c r="M296" s="405" t="s">
        <v>35</v>
      </c>
      <c r="N296" s="405" t="s">
        <v>35</v>
      </c>
      <c r="O296" s="405" t="s">
        <v>35</v>
      </c>
      <c r="P296" s="405" t="s">
        <v>35</v>
      </c>
      <c r="Q296" s="405" t="s">
        <v>35</v>
      </c>
      <c r="R296" s="405" t="s">
        <v>35</v>
      </c>
      <c r="S296" s="405" t="s">
        <v>35</v>
      </c>
      <c r="T296" s="405" t="s">
        <v>4</v>
      </c>
      <c r="U296" s="405" t="s">
        <v>443</v>
      </c>
      <c r="V296" s="405" t="s">
        <v>443</v>
      </c>
    </row>
    <row r="297" spans="1:22" ht="45" customHeight="1" x14ac:dyDescent="0.25">
      <c r="A297" s="382" t="s">
        <v>1283</v>
      </c>
      <c r="B297" s="382" t="s">
        <v>989</v>
      </c>
      <c r="C297" s="603" t="s">
        <v>1284</v>
      </c>
      <c r="D297" s="631">
        <v>375</v>
      </c>
      <c r="E297" s="603" t="s">
        <v>1285</v>
      </c>
      <c r="F297" s="434">
        <v>44317</v>
      </c>
      <c r="G297" s="385" t="s">
        <v>590</v>
      </c>
      <c r="H297" s="386" t="s">
        <v>827</v>
      </c>
      <c r="I297" s="573" t="s">
        <v>717</v>
      </c>
      <c r="J297" s="449" t="s">
        <v>20</v>
      </c>
      <c r="K297" s="405" t="s">
        <v>443</v>
      </c>
      <c r="L297" s="405" t="s">
        <v>443</v>
      </c>
      <c r="M297" s="405" t="s">
        <v>443</v>
      </c>
      <c r="N297" s="405" t="s">
        <v>4</v>
      </c>
      <c r="O297" s="405" t="s">
        <v>443</v>
      </c>
      <c r="P297" s="405" t="s">
        <v>443</v>
      </c>
      <c r="Q297" s="405" t="s">
        <v>443</v>
      </c>
      <c r="R297" s="405" t="s">
        <v>443</v>
      </c>
      <c r="S297" s="405" t="s">
        <v>443</v>
      </c>
      <c r="T297" s="405" t="s">
        <v>443</v>
      </c>
      <c r="U297" s="405" t="s">
        <v>443</v>
      </c>
      <c r="V297" s="405" t="s">
        <v>443</v>
      </c>
    </row>
    <row r="298" spans="1:22" ht="45" customHeight="1" x14ac:dyDescent="0.25">
      <c r="A298" s="382" t="s">
        <v>1286</v>
      </c>
      <c r="B298" s="382" t="s">
        <v>1196</v>
      </c>
      <c r="C298" s="603"/>
      <c r="D298" s="631">
        <v>55</v>
      </c>
      <c r="E298" s="603" t="s">
        <v>604</v>
      </c>
      <c r="F298" s="434">
        <v>45436</v>
      </c>
      <c r="G298" s="411" t="s">
        <v>590</v>
      </c>
      <c r="H298" s="386" t="s">
        <v>1287</v>
      </c>
      <c r="I298" s="573" t="s">
        <v>601</v>
      </c>
      <c r="J298" s="449" t="s">
        <v>45</v>
      </c>
      <c r="K298" s="405" t="s">
        <v>35</v>
      </c>
      <c r="L298" s="405" t="s">
        <v>35</v>
      </c>
      <c r="M298" s="405" t="s">
        <v>35</v>
      </c>
      <c r="N298" s="405" t="s">
        <v>35</v>
      </c>
      <c r="O298" s="405" t="s">
        <v>443</v>
      </c>
      <c r="P298" s="405" t="s">
        <v>35</v>
      </c>
      <c r="Q298" s="405" t="s">
        <v>443</v>
      </c>
      <c r="R298" s="405" t="s">
        <v>443</v>
      </c>
      <c r="S298" s="405" t="s">
        <v>443</v>
      </c>
      <c r="T298" s="405" t="s">
        <v>35</v>
      </c>
      <c r="U298" s="405" t="s">
        <v>443</v>
      </c>
      <c r="V298" s="405" t="s">
        <v>443</v>
      </c>
    </row>
    <row r="299" spans="1:22" ht="45" customHeight="1" x14ac:dyDescent="0.25">
      <c r="A299" s="382" t="s">
        <v>1290</v>
      </c>
      <c r="B299" s="382" t="s">
        <v>818</v>
      </c>
      <c r="C299" s="603"/>
      <c r="D299" s="631">
        <v>60</v>
      </c>
      <c r="E299" s="603" t="s">
        <v>604</v>
      </c>
      <c r="F299" s="434">
        <v>45283</v>
      </c>
      <c r="G299" s="385" t="s">
        <v>590</v>
      </c>
      <c r="H299" s="386" t="s">
        <v>1292</v>
      </c>
      <c r="I299" s="573" t="s">
        <v>592</v>
      </c>
      <c r="J299" s="449" t="s">
        <v>53</v>
      </c>
      <c r="K299" s="405" t="s">
        <v>443</v>
      </c>
      <c r="L299" s="405" t="s">
        <v>443</v>
      </c>
      <c r="M299" s="405" t="s">
        <v>443</v>
      </c>
      <c r="N299" s="405" t="s">
        <v>4</v>
      </c>
      <c r="O299" s="405" t="s">
        <v>443</v>
      </c>
      <c r="P299" s="405" t="s">
        <v>443</v>
      </c>
      <c r="Q299" s="405" t="s">
        <v>443</v>
      </c>
      <c r="R299" s="405" t="s">
        <v>443</v>
      </c>
      <c r="S299" s="405" t="s">
        <v>443</v>
      </c>
      <c r="T299" s="405" t="s">
        <v>443</v>
      </c>
      <c r="U299" s="405" t="s">
        <v>443</v>
      </c>
      <c r="V299" s="405" t="s">
        <v>443</v>
      </c>
    </row>
    <row r="300" spans="1:22" ht="45" customHeight="1" x14ac:dyDescent="0.25">
      <c r="A300" s="382" t="s">
        <v>1293</v>
      </c>
      <c r="B300" s="382" t="s">
        <v>662</v>
      </c>
      <c r="C300" s="602"/>
      <c r="D300" s="631">
        <v>50</v>
      </c>
      <c r="E300" s="408" t="s">
        <v>604</v>
      </c>
      <c r="F300" s="401">
        <v>44949</v>
      </c>
      <c r="G300" s="385" t="s">
        <v>590</v>
      </c>
      <c r="H300" s="386">
        <v>151</v>
      </c>
      <c r="I300" s="573" t="s">
        <v>601</v>
      </c>
      <c r="J300" s="449" t="s">
        <v>87</v>
      </c>
      <c r="K300" s="405" t="s">
        <v>443</v>
      </c>
      <c r="L300" s="405" t="s">
        <v>443</v>
      </c>
      <c r="M300" s="405" t="s">
        <v>443</v>
      </c>
      <c r="N300" s="405" t="s">
        <v>443</v>
      </c>
      <c r="O300" s="405" t="s">
        <v>443</v>
      </c>
      <c r="P300" s="405" t="s">
        <v>443</v>
      </c>
      <c r="Q300" s="405" t="s">
        <v>443</v>
      </c>
      <c r="R300" s="405" t="s">
        <v>443</v>
      </c>
      <c r="S300" s="405" t="s">
        <v>443</v>
      </c>
      <c r="T300" s="405" t="s">
        <v>35</v>
      </c>
      <c r="U300" s="405" t="s">
        <v>443</v>
      </c>
      <c r="V300" s="405" t="s">
        <v>4</v>
      </c>
    </row>
    <row r="301" spans="1:22" ht="45" customHeight="1" x14ac:dyDescent="0.25">
      <c r="A301" s="382" t="s">
        <v>1294</v>
      </c>
      <c r="B301" s="382" t="s">
        <v>1278</v>
      </c>
      <c r="C301" s="408"/>
      <c r="D301" s="631">
        <v>50</v>
      </c>
      <c r="E301" s="408" t="s">
        <v>731</v>
      </c>
      <c r="F301" s="384"/>
      <c r="G301" s="385" t="s">
        <v>590</v>
      </c>
      <c r="H301" s="386">
        <v>418</v>
      </c>
      <c r="I301" s="573" t="s">
        <v>732</v>
      </c>
      <c r="J301" s="449" t="s">
        <v>87</v>
      </c>
      <c r="K301" s="379" t="s">
        <v>443</v>
      </c>
      <c r="L301" s="405" t="s">
        <v>443</v>
      </c>
      <c r="M301" s="405" t="s">
        <v>443</v>
      </c>
      <c r="N301" s="405" t="s">
        <v>443</v>
      </c>
      <c r="O301" s="405" t="s">
        <v>443</v>
      </c>
      <c r="P301" s="405" t="s">
        <v>443</v>
      </c>
      <c r="Q301" s="405" t="s">
        <v>443</v>
      </c>
      <c r="R301" s="405" t="s">
        <v>443</v>
      </c>
      <c r="S301" s="405" t="s">
        <v>443</v>
      </c>
      <c r="T301" s="405" t="s">
        <v>443</v>
      </c>
      <c r="U301" s="405" t="s">
        <v>443</v>
      </c>
      <c r="V301" s="405" t="s">
        <v>443</v>
      </c>
    </row>
    <row r="302" spans="1:22" ht="45" customHeight="1" x14ac:dyDescent="0.25">
      <c r="A302" s="382" t="s">
        <v>1298</v>
      </c>
      <c r="B302" s="382" t="s">
        <v>641</v>
      </c>
      <c r="C302" s="602"/>
      <c r="D302" s="631">
        <v>50</v>
      </c>
      <c r="E302" s="408" t="s">
        <v>604</v>
      </c>
      <c r="F302" s="401">
        <v>44949</v>
      </c>
      <c r="G302" s="385" t="s">
        <v>590</v>
      </c>
      <c r="H302" s="386">
        <v>176</v>
      </c>
      <c r="I302" s="646" t="s">
        <v>601</v>
      </c>
      <c r="J302" s="449" t="s">
        <v>1908</v>
      </c>
      <c r="K302" s="405" t="s">
        <v>443</v>
      </c>
      <c r="L302" s="405" t="s">
        <v>443</v>
      </c>
      <c r="M302" s="405" t="s">
        <v>443</v>
      </c>
      <c r="N302" s="405" t="s">
        <v>443</v>
      </c>
      <c r="O302" s="405" t="s">
        <v>443</v>
      </c>
      <c r="P302" s="405" t="s">
        <v>4</v>
      </c>
      <c r="Q302" s="405" t="s">
        <v>443</v>
      </c>
      <c r="R302" s="405" t="s">
        <v>443</v>
      </c>
      <c r="S302" s="405" t="s">
        <v>443</v>
      </c>
      <c r="T302" s="405" t="s">
        <v>35</v>
      </c>
      <c r="U302" s="405" t="s">
        <v>443</v>
      </c>
      <c r="V302" s="405" t="s">
        <v>35</v>
      </c>
    </row>
    <row r="303" spans="1:22" ht="45" customHeight="1" x14ac:dyDescent="0.25">
      <c r="A303" s="382" t="s">
        <v>1299</v>
      </c>
      <c r="B303" s="382" t="s">
        <v>1300</v>
      </c>
      <c r="C303" s="408"/>
      <c r="D303" s="631">
        <v>55</v>
      </c>
      <c r="E303" s="408" t="s">
        <v>604</v>
      </c>
      <c r="F303" s="384"/>
      <c r="G303" s="385" t="s">
        <v>590</v>
      </c>
      <c r="H303" s="386" t="s">
        <v>1301</v>
      </c>
      <c r="I303" s="573" t="s">
        <v>621</v>
      </c>
      <c r="J303" s="449" t="s">
        <v>45</v>
      </c>
      <c r="K303" s="405" t="s">
        <v>443</v>
      </c>
      <c r="L303" s="405" t="s">
        <v>443</v>
      </c>
      <c r="M303" s="405" t="s">
        <v>443</v>
      </c>
      <c r="N303" s="539" t="s">
        <v>1870</v>
      </c>
      <c r="O303" s="405" t="s">
        <v>443</v>
      </c>
      <c r="P303" s="405" t="s">
        <v>443</v>
      </c>
      <c r="Q303" s="405" t="s">
        <v>443</v>
      </c>
      <c r="R303" s="405" t="s">
        <v>443</v>
      </c>
      <c r="S303" s="405" t="s">
        <v>443</v>
      </c>
      <c r="T303" s="405" t="s">
        <v>443</v>
      </c>
      <c r="U303" s="405" t="s">
        <v>443</v>
      </c>
      <c r="V303" s="405" t="s">
        <v>443</v>
      </c>
    </row>
    <row r="304" spans="1:22" ht="45" customHeight="1" x14ac:dyDescent="0.25">
      <c r="A304" s="382" t="s">
        <v>1302</v>
      </c>
      <c r="B304" s="382" t="s">
        <v>1196</v>
      </c>
      <c r="C304" s="408"/>
      <c r="D304" s="631">
        <v>65</v>
      </c>
      <c r="E304" s="408" t="s">
        <v>604</v>
      </c>
      <c r="F304" s="471">
        <v>45436</v>
      </c>
      <c r="G304" s="385" t="s">
        <v>590</v>
      </c>
      <c r="H304" s="386" t="s">
        <v>1303</v>
      </c>
      <c r="I304" s="573" t="s">
        <v>1237</v>
      </c>
      <c r="J304" s="449" t="s">
        <v>31</v>
      </c>
      <c r="K304" s="405" t="s">
        <v>35</v>
      </c>
      <c r="L304" s="405" t="s">
        <v>35</v>
      </c>
      <c r="M304" s="405" t="s">
        <v>35</v>
      </c>
      <c r="N304" s="405" t="s">
        <v>35</v>
      </c>
      <c r="O304" s="405" t="s">
        <v>443</v>
      </c>
      <c r="P304" s="405" t="s">
        <v>35</v>
      </c>
      <c r="Q304" s="405" t="s">
        <v>443</v>
      </c>
      <c r="R304" s="405" t="s">
        <v>443</v>
      </c>
      <c r="S304" s="405" t="s">
        <v>443</v>
      </c>
      <c r="T304" s="405" t="s">
        <v>443</v>
      </c>
      <c r="U304" s="405" t="s">
        <v>4</v>
      </c>
      <c r="V304" s="405" t="s">
        <v>443</v>
      </c>
    </row>
    <row r="305" spans="1:22" ht="45" customHeight="1" x14ac:dyDescent="0.25">
      <c r="A305" s="382" t="s">
        <v>1304</v>
      </c>
      <c r="B305" s="382" t="s">
        <v>662</v>
      </c>
      <c r="C305" s="408" t="s">
        <v>1928</v>
      </c>
      <c r="D305" s="631">
        <v>55</v>
      </c>
      <c r="E305" s="408" t="s">
        <v>604</v>
      </c>
      <c r="F305" s="401">
        <v>44866</v>
      </c>
      <c r="G305" s="385" t="s">
        <v>590</v>
      </c>
      <c r="H305" s="386" t="s">
        <v>1305</v>
      </c>
      <c r="I305" s="573" t="s">
        <v>656</v>
      </c>
      <c r="J305" s="449" t="s">
        <v>31</v>
      </c>
      <c r="K305" s="405" t="s">
        <v>443</v>
      </c>
      <c r="L305" s="405" t="s">
        <v>443</v>
      </c>
      <c r="M305" s="405" t="s">
        <v>443</v>
      </c>
      <c r="N305" s="405" t="s">
        <v>443</v>
      </c>
      <c r="O305" s="405" t="s">
        <v>443</v>
      </c>
      <c r="P305" s="405" t="s">
        <v>443</v>
      </c>
      <c r="Q305" s="405" t="s">
        <v>443</v>
      </c>
      <c r="R305" s="405" t="s">
        <v>443</v>
      </c>
      <c r="S305" s="405" t="s">
        <v>4</v>
      </c>
      <c r="T305" s="405" t="s">
        <v>443</v>
      </c>
      <c r="U305" s="405" t="s">
        <v>443</v>
      </c>
      <c r="V305" s="405" t="s">
        <v>443</v>
      </c>
    </row>
    <row r="306" spans="1:22" ht="45" customHeight="1" x14ac:dyDescent="0.25">
      <c r="A306" s="382" t="s">
        <v>1306</v>
      </c>
      <c r="B306" s="382" t="s">
        <v>1307</v>
      </c>
      <c r="C306" s="408" t="s">
        <v>1929</v>
      </c>
      <c r="D306" s="631">
        <v>125</v>
      </c>
      <c r="E306" s="408" t="s">
        <v>731</v>
      </c>
      <c r="F306" s="401">
        <v>44950</v>
      </c>
      <c r="G306" s="385" t="s">
        <v>590</v>
      </c>
      <c r="H306" s="386" t="s">
        <v>1308</v>
      </c>
      <c r="I306" s="573" t="s">
        <v>732</v>
      </c>
      <c r="J306" s="449" t="s">
        <v>1889</v>
      </c>
      <c r="K306" s="379" t="s">
        <v>443</v>
      </c>
      <c r="L306" s="405" t="s">
        <v>443</v>
      </c>
      <c r="M306" s="405" t="s">
        <v>443</v>
      </c>
      <c r="N306" s="405" t="s">
        <v>443</v>
      </c>
      <c r="O306" s="405" t="s">
        <v>443</v>
      </c>
      <c r="P306" s="405" t="s">
        <v>443</v>
      </c>
      <c r="Q306" s="405" t="s">
        <v>4</v>
      </c>
      <c r="R306" s="405" t="s">
        <v>443</v>
      </c>
      <c r="S306" s="405" t="s">
        <v>443</v>
      </c>
      <c r="T306" s="405" t="s">
        <v>443</v>
      </c>
      <c r="U306" s="405" t="s">
        <v>443</v>
      </c>
      <c r="V306" s="405" t="s">
        <v>443</v>
      </c>
    </row>
    <row r="307" spans="1:22" ht="45" customHeight="1" x14ac:dyDescent="0.25">
      <c r="A307" s="382" t="s">
        <v>1309</v>
      </c>
      <c r="B307" s="382" t="s">
        <v>951</v>
      </c>
      <c r="C307" s="408"/>
      <c r="D307" s="631">
        <v>50</v>
      </c>
      <c r="E307" s="408" t="s">
        <v>604</v>
      </c>
      <c r="F307" s="401"/>
      <c r="G307" s="385" t="s">
        <v>590</v>
      </c>
      <c r="H307" s="386">
        <v>58</v>
      </c>
      <c r="I307" s="609" t="s">
        <v>1237</v>
      </c>
      <c r="J307" s="449" t="s">
        <v>1889</v>
      </c>
      <c r="K307" s="405" t="s">
        <v>443</v>
      </c>
      <c r="L307" s="405" t="s">
        <v>443</v>
      </c>
      <c r="M307" s="405" t="s">
        <v>443</v>
      </c>
      <c r="N307" s="405" t="s">
        <v>443</v>
      </c>
      <c r="O307" s="405" t="s">
        <v>443</v>
      </c>
      <c r="P307" s="405" t="s">
        <v>443</v>
      </c>
      <c r="Q307" s="405" t="s">
        <v>4</v>
      </c>
      <c r="R307" s="405" t="s">
        <v>443</v>
      </c>
      <c r="S307" s="405" t="s">
        <v>443</v>
      </c>
      <c r="T307" s="405" t="s">
        <v>443</v>
      </c>
      <c r="U307" s="405" t="s">
        <v>443</v>
      </c>
      <c r="V307" s="405" t="s">
        <v>443</v>
      </c>
    </row>
    <row r="308" spans="1:22" ht="45" customHeight="1" x14ac:dyDescent="0.25">
      <c r="A308" s="382" t="s">
        <v>1310</v>
      </c>
      <c r="B308" s="382" t="s">
        <v>89</v>
      </c>
      <c r="C308" s="408"/>
      <c r="D308" s="631">
        <v>50</v>
      </c>
      <c r="E308" s="408" t="s">
        <v>731</v>
      </c>
      <c r="F308" s="401"/>
      <c r="G308" s="385" t="s">
        <v>590</v>
      </c>
      <c r="H308" s="386" t="s">
        <v>1311</v>
      </c>
      <c r="I308" s="573" t="s">
        <v>732</v>
      </c>
      <c r="J308" s="449" t="s">
        <v>1889</v>
      </c>
      <c r="K308" s="379" t="s">
        <v>443</v>
      </c>
      <c r="L308" s="405" t="s">
        <v>443</v>
      </c>
      <c r="M308" s="405" t="s">
        <v>443</v>
      </c>
      <c r="N308" s="405" t="s">
        <v>443</v>
      </c>
      <c r="O308" s="405" t="s">
        <v>443</v>
      </c>
      <c r="P308" s="405" t="s">
        <v>443</v>
      </c>
      <c r="Q308" s="405" t="s">
        <v>4</v>
      </c>
      <c r="R308" s="405" t="s">
        <v>443</v>
      </c>
      <c r="S308" s="405" t="s">
        <v>443</v>
      </c>
      <c r="T308" s="405" t="s">
        <v>443</v>
      </c>
      <c r="U308" s="405" t="s">
        <v>443</v>
      </c>
      <c r="V308" s="405" t="s">
        <v>443</v>
      </c>
    </row>
    <row r="309" spans="1:22" ht="45" customHeight="1" x14ac:dyDescent="0.25">
      <c r="A309" s="382" t="s">
        <v>1312</v>
      </c>
      <c r="B309" s="382" t="s">
        <v>1313</v>
      </c>
      <c r="C309" s="524" t="s">
        <v>984</v>
      </c>
      <c r="D309" s="631">
        <v>55</v>
      </c>
      <c r="E309" s="408" t="s">
        <v>731</v>
      </c>
      <c r="F309" s="401">
        <v>44949</v>
      </c>
      <c r="G309" s="385" t="s">
        <v>590</v>
      </c>
      <c r="H309" s="386" t="s">
        <v>827</v>
      </c>
      <c r="I309" s="573" t="s">
        <v>732</v>
      </c>
      <c r="J309" s="449" t="s">
        <v>622</v>
      </c>
      <c r="K309" s="379" t="s">
        <v>443</v>
      </c>
      <c r="L309" s="405" t="s">
        <v>443</v>
      </c>
      <c r="M309" s="405" t="s">
        <v>443</v>
      </c>
      <c r="N309" s="405" t="s">
        <v>443</v>
      </c>
      <c r="O309" s="405" t="s">
        <v>443</v>
      </c>
      <c r="P309" s="405" t="s">
        <v>443</v>
      </c>
      <c r="Q309" s="405" t="s">
        <v>443</v>
      </c>
      <c r="R309" s="405" t="s">
        <v>443</v>
      </c>
      <c r="S309" s="405" t="s">
        <v>4</v>
      </c>
      <c r="T309" s="405" t="s">
        <v>443</v>
      </c>
      <c r="U309" s="405" t="s">
        <v>443</v>
      </c>
      <c r="V309" s="405" t="s">
        <v>443</v>
      </c>
    </row>
    <row r="310" spans="1:22" ht="45" customHeight="1" x14ac:dyDescent="0.25">
      <c r="A310" s="382" t="s">
        <v>1314</v>
      </c>
      <c r="B310" s="382" t="s">
        <v>729</v>
      </c>
      <c r="C310" s="524" t="s">
        <v>984</v>
      </c>
      <c r="D310" s="631">
        <v>55</v>
      </c>
      <c r="E310" s="408" t="s">
        <v>731</v>
      </c>
      <c r="F310" s="401">
        <v>44949</v>
      </c>
      <c r="G310" s="385" t="s">
        <v>590</v>
      </c>
      <c r="H310" s="386">
        <v>331</v>
      </c>
      <c r="I310" s="646" t="s">
        <v>732</v>
      </c>
      <c r="J310" s="449" t="s">
        <v>622</v>
      </c>
      <c r="K310" s="379" t="s">
        <v>443</v>
      </c>
      <c r="L310" s="405" t="s">
        <v>443</v>
      </c>
      <c r="M310" s="405" t="s">
        <v>443</v>
      </c>
      <c r="N310" s="405" t="s">
        <v>443</v>
      </c>
      <c r="O310" s="405" t="s">
        <v>443</v>
      </c>
      <c r="P310" s="405" t="s">
        <v>443</v>
      </c>
      <c r="Q310" s="405" t="s">
        <v>443</v>
      </c>
      <c r="R310" s="405" t="s">
        <v>443</v>
      </c>
      <c r="S310" s="405" t="s">
        <v>4</v>
      </c>
      <c r="T310" s="405" t="s">
        <v>443</v>
      </c>
      <c r="U310" s="405" t="s">
        <v>443</v>
      </c>
      <c r="V310" s="405" t="s">
        <v>443</v>
      </c>
    </row>
    <row r="311" spans="1:22" ht="45" customHeight="1" x14ac:dyDescent="0.25">
      <c r="A311" s="382" t="s">
        <v>1318</v>
      </c>
      <c r="B311" s="382" t="s">
        <v>1319</v>
      </c>
      <c r="C311" s="408"/>
      <c r="D311" s="631">
        <v>55</v>
      </c>
      <c r="E311" s="408" t="s">
        <v>604</v>
      </c>
      <c r="F311" s="401">
        <v>44743</v>
      </c>
      <c r="G311" s="385" t="s">
        <v>590</v>
      </c>
      <c r="H311" s="386" t="s">
        <v>827</v>
      </c>
      <c r="I311" s="646" t="s">
        <v>1237</v>
      </c>
      <c r="J311" s="449" t="s">
        <v>69</v>
      </c>
      <c r="K311" s="405" t="s">
        <v>443</v>
      </c>
      <c r="L311" s="405" t="s">
        <v>443</v>
      </c>
      <c r="M311" s="405" t="s">
        <v>443</v>
      </c>
      <c r="N311" s="405" t="s">
        <v>443</v>
      </c>
      <c r="O311" s="405" t="s">
        <v>443</v>
      </c>
      <c r="P311" s="405" t="s">
        <v>443</v>
      </c>
      <c r="Q311" s="405" t="s">
        <v>4</v>
      </c>
      <c r="R311" s="405" t="s">
        <v>443</v>
      </c>
      <c r="S311" s="405" t="s">
        <v>443</v>
      </c>
      <c r="T311" s="405" t="s">
        <v>443</v>
      </c>
      <c r="U311" s="405" t="s">
        <v>443</v>
      </c>
      <c r="V311" s="405" t="s">
        <v>443</v>
      </c>
    </row>
    <row r="312" spans="1:22" ht="45" customHeight="1" x14ac:dyDescent="0.25">
      <c r="A312" s="382" t="s">
        <v>1320</v>
      </c>
      <c r="B312" s="382" t="s">
        <v>1321</v>
      </c>
      <c r="C312" s="408"/>
      <c r="D312" s="631">
        <v>55</v>
      </c>
      <c r="E312" s="408" t="s">
        <v>604</v>
      </c>
      <c r="F312" s="401">
        <v>45589</v>
      </c>
      <c r="G312" s="385" t="s">
        <v>590</v>
      </c>
      <c r="H312" s="386" t="s">
        <v>1322</v>
      </c>
      <c r="I312" s="573" t="s">
        <v>1237</v>
      </c>
      <c r="J312" s="449" t="s">
        <v>100</v>
      </c>
      <c r="K312" s="405" t="s">
        <v>35</v>
      </c>
      <c r="L312" s="405" t="s">
        <v>35</v>
      </c>
      <c r="M312" s="405" t="s">
        <v>35</v>
      </c>
      <c r="N312" s="405" t="s">
        <v>35</v>
      </c>
      <c r="O312" s="405" t="s">
        <v>35</v>
      </c>
      <c r="P312" s="405" t="s">
        <v>35</v>
      </c>
      <c r="Q312" s="405" t="s">
        <v>35</v>
      </c>
      <c r="R312" s="405" t="s">
        <v>35</v>
      </c>
      <c r="S312" s="405" t="s">
        <v>35</v>
      </c>
      <c r="T312" s="405" t="s">
        <v>443</v>
      </c>
      <c r="U312" s="405" t="s">
        <v>443</v>
      </c>
      <c r="V312" s="405" t="s">
        <v>443</v>
      </c>
    </row>
    <row r="313" spans="1:22" ht="45" customHeight="1" x14ac:dyDescent="0.25">
      <c r="A313" s="382" t="s">
        <v>1323</v>
      </c>
      <c r="B313" s="382" t="s">
        <v>1321</v>
      </c>
      <c r="C313" s="408"/>
      <c r="D313" s="631">
        <v>55</v>
      </c>
      <c r="E313" s="408" t="s">
        <v>604</v>
      </c>
      <c r="F313" s="401">
        <v>45589</v>
      </c>
      <c r="G313" s="385" t="s">
        <v>590</v>
      </c>
      <c r="H313" s="386" t="s">
        <v>1322</v>
      </c>
      <c r="I313" s="573" t="s">
        <v>1237</v>
      </c>
      <c r="J313" s="449" t="s">
        <v>100</v>
      </c>
      <c r="K313" s="405" t="s">
        <v>35</v>
      </c>
      <c r="L313" s="405" t="s">
        <v>35</v>
      </c>
      <c r="M313" s="405" t="s">
        <v>35</v>
      </c>
      <c r="N313" s="405" t="s">
        <v>35</v>
      </c>
      <c r="O313" s="405" t="s">
        <v>35</v>
      </c>
      <c r="P313" s="405" t="s">
        <v>35</v>
      </c>
      <c r="Q313" s="405" t="s">
        <v>35</v>
      </c>
      <c r="R313" s="405" t="s">
        <v>35</v>
      </c>
      <c r="S313" s="405" t="s">
        <v>35</v>
      </c>
      <c r="T313" s="405" t="s">
        <v>443</v>
      </c>
      <c r="U313" s="405" t="s">
        <v>443</v>
      </c>
      <c r="V313" s="405" t="s">
        <v>443</v>
      </c>
    </row>
    <row r="314" spans="1:22" ht="45" customHeight="1" x14ac:dyDescent="0.25">
      <c r="A314" s="382" t="s">
        <v>1324</v>
      </c>
      <c r="B314" s="382" t="s">
        <v>1325</v>
      </c>
      <c r="C314" s="408" t="s">
        <v>1928</v>
      </c>
      <c r="D314" s="631">
        <v>55</v>
      </c>
      <c r="E314" s="408" t="s">
        <v>604</v>
      </c>
      <c r="F314" s="401">
        <v>42933</v>
      </c>
      <c r="G314" s="385" t="s">
        <v>590</v>
      </c>
      <c r="H314" s="386" t="s">
        <v>300</v>
      </c>
      <c r="I314" s="573" t="s">
        <v>1237</v>
      </c>
      <c r="J314" s="449" t="s">
        <v>100</v>
      </c>
      <c r="K314" s="405" t="s">
        <v>443</v>
      </c>
      <c r="L314" s="405" t="s">
        <v>443</v>
      </c>
      <c r="M314" s="405" t="s">
        <v>443</v>
      </c>
      <c r="N314" s="405" t="s">
        <v>443</v>
      </c>
      <c r="O314" s="405" t="s">
        <v>443</v>
      </c>
      <c r="P314" s="405" t="s">
        <v>443</v>
      </c>
      <c r="Q314" s="405" t="s">
        <v>443</v>
      </c>
      <c r="R314" s="405" t="s">
        <v>443</v>
      </c>
      <c r="S314" s="405" t="s">
        <v>443</v>
      </c>
      <c r="T314" s="405" t="s">
        <v>4</v>
      </c>
      <c r="U314" s="405" t="s">
        <v>443</v>
      </c>
      <c r="V314" s="405" t="s">
        <v>443</v>
      </c>
    </row>
    <row r="315" spans="1:22" ht="45" customHeight="1" x14ac:dyDescent="0.25">
      <c r="A315" s="382" t="s">
        <v>1330</v>
      </c>
      <c r="B315" s="382" t="s">
        <v>152</v>
      </c>
      <c r="C315" s="408"/>
      <c r="D315" s="631">
        <v>55</v>
      </c>
      <c r="E315" s="408" t="s">
        <v>604</v>
      </c>
      <c r="F315" s="384"/>
      <c r="G315" s="385" t="s">
        <v>590</v>
      </c>
      <c r="H315" s="386" t="s">
        <v>517</v>
      </c>
      <c r="I315" s="609" t="s">
        <v>1237</v>
      </c>
      <c r="J315" s="449" t="s">
        <v>1925</v>
      </c>
      <c r="K315" s="405" t="s">
        <v>443</v>
      </c>
      <c r="L315" s="405" t="s">
        <v>443</v>
      </c>
      <c r="M315" s="405" t="s">
        <v>4</v>
      </c>
      <c r="N315" s="405" t="s">
        <v>443</v>
      </c>
      <c r="O315" s="405" t="s">
        <v>443</v>
      </c>
      <c r="P315" s="405" t="s">
        <v>443</v>
      </c>
      <c r="Q315" s="405" t="s">
        <v>443</v>
      </c>
      <c r="R315" s="405" t="s">
        <v>443</v>
      </c>
      <c r="S315" s="405" t="s">
        <v>443</v>
      </c>
      <c r="T315" s="405" t="s">
        <v>443</v>
      </c>
      <c r="U315" s="405" t="s">
        <v>443</v>
      </c>
      <c r="V315" s="405" t="s">
        <v>443</v>
      </c>
    </row>
    <row r="316" spans="1:22" ht="45" customHeight="1" x14ac:dyDescent="0.25">
      <c r="A316" s="382" t="s">
        <v>1331</v>
      </c>
      <c r="B316" s="382" t="s">
        <v>989</v>
      </c>
      <c r="C316" s="408" t="s">
        <v>1332</v>
      </c>
      <c r="D316" s="631">
        <v>275</v>
      </c>
      <c r="E316" s="408" t="s">
        <v>731</v>
      </c>
      <c r="F316" s="471">
        <v>44217</v>
      </c>
      <c r="G316" s="385" t="s">
        <v>590</v>
      </c>
      <c r="H316" s="386" t="s">
        <v>827</v>
      </c>
      <c r="I316" s="573" t="s">
        <v>991</v>
      </c>
      <c r="J316" s="449" t="s">
        <v>69</v>
      </c>
      <c r="K316" s="405" t="s">
        <v>443</v>
      </c>
      <c r="L316" s="405" t="s">
        <v>443</v>
      </c>
      <c r="M316" s="405" t="s">
        <v>443</v>
      </c>
      <c r="N316" s="405" t="s">
        <v>443</v>
      </c>
      <c r="O316" s="405" t="s">
        <v>443</v>
      </c>
      <c r="P316" s="405" t="s">
        <v>4</v>
      </c>
      <c r="Q316" s="405" t="s">
        <v>443</v>
      </c>
      <c r="R316" s="405" t="s">
        <v>443</v>
      </c>
      <c r="S316" s="405" t="s">
        <v>443</v>
      </c>
      <c r="T316" s="405" t="s">
        <v>443</v>
      </c>
      <c r="U316" s="405" t="s">
        <v>443</v>
      </c>
      <c r="V316" s="405" t="s">
        <v>443</v>
      </c>
    </row>
    <row r="317" spans="1:22" ht="45" customHeight="1" x14ac:dyDescent="0.25">
      <c r="A317" s="382" t="s">
        <v>1333</v>
      </c>
      <c r="B317" s="382" t="s">
        <v>1328</v>
      </c>
      <c r="C317" s="602"/>
      <c r="D317" s="631">
        <v>65</v>
      </c>
      <c r="E317" s="408" t="s">
        <v>604</v>
      </c>
      <c r="F317" s="401">
        <v>45650</v>
      </c>
      <c r="G317" s="385" t="s">
        <v>590</v>
      </c>
      <c r="H317" s="386" t="s">
        <v>1334</v>
      </c>
      <c r="I317" s="573" t="s">
        <v>601</v>
      </c>
      <c r="J317" s="449" t="s">
        <v>45</v>
      </c>
      <c r="K317" s="582"/>
      <c r="L317" s="586"/>
      <c r="M317" s="586"/>
      <c r="N317" s="586"/>
      <c r="O317" s="586"/>
      <c r="P317" s="586"/>
      <c r="Q317" s="586"/>
      <c r="R317" s="586"/>
      <c r="S317" s="586"/>
      <c r="T317" s="586"/>
      <c r="U317" s="586"/>
      <c r="V317" s="405" t="s">
        <v>443</v>
      </c>
    </row>
    <row r="318" spans="1:22" ht="63" customHeight="1" x14ac:dyDescent="0.25">
      <c r="A318" s="382" t="s">
        <v>1335</v>
      </c>
      <c r="B318" s="382" t="s">
        <v>1328</v>
      </c>
      <c r="C318" s="602"/>
      <c r="D318" s="631">
        <v>65</v>
      </c>
      <c r="E318" s="408" t="s">
        <v>604</v>
      </c>
      <c r="F318" s="401">
        <v>45650</v>
      </c>
      <c r="G318" s="385" t="s">
        <v>590</v>
      </c>
      <c r="H318" s="386" t="s">
        <v>1336</v>
      </c>
      <c r="I318" s="573" t="s">
        <v>601</v>
      </c>
      <c r="J318" s="449" t="s">
        <v>20</v>
      </c>
      <c r="K318" s="582"/>
      <c r="L318" s="586"/>
      <c r="M318" s="586"/>
      <c r="N318" s="586"/>
      <c r="O318" s="586"/>
      <c r="P318" s="586"/>
      <c r="Q318" s="586"/>
      <c r="R318" s="586"/>
      <c r="S318" s="586"/>
      <c r="T318" s="586"/>
      <c r="U318" s="586"/>
      <c r="V318" s="405" t="s">
        <v>443</v>
      </c>
    </row>
    <row r="319" spans="1:22" ht="45" customHeight="1" x14ac:dyDescent="0.25">
      <c r="A319" s="382" t="s">
        <v>1337</v>
      </c>
      <c r="B319" s="382" t="s">
        <v>638</v>
      </c>
      <c r="C319" s="408"/>
      <c r="D319" s="631">
        <v>55</v>
      </c>
      <c r="E319" s="408" t="s">
        <v>604</v>
      </c>
      <c r="F319" s="445"/>
      <c r="G319" s="385" t="s">
        <v>590</v>
      </c>
      <c r="H319" s="386" t="s">
        <v>382</v>
      </c>
      <c r="I319" s="609" t="s">
        <v>1237</v>
      </c>
      <c r="J319" s="449" t="s">
        <v>72</v>
      </c>
      <c r="K319" s="405" t="s">
        <v>443</v>
      </c>
      <c r="L319" s="405" t="s">
        <v>443</v>
      </c>
      <c r="M319" s="405" t="s">
        <v>443</v>
      </c>
      <c r="N319" s="405" t="s">
        <v>443</v>
      </c>
      <c r="O319" s="405" t="s">
        <v>443</v>
      </c>
      <c r="P319" s="405" t="s">
        <v>443</v>
      </c>
      <c r="Q319" s="405" t="s">
        <v>443</v>
      </c>
      <c r="R319" s="405" t="s">
        <v>443</v>
      </c>
      <c r="S319" s="405" t="s">
        <v>443</v>
      </c>
      <c r="T319" s="405" t="s">
        <v>443</v>
      </c>
      <c r="U319" s="405" t="s">
        <v>443</v>
      </c>
      <c r="V319" s="405" t="s">
        <v>443</v>
      </c>
    </row>
    <row r="320" spans="1:22" ht="45" customHeight="1" x14ac:dyDescent="0.25">
      <c r="A320" s="382" t="s">
        <v>1338</v>
      </c>
      <c r="B320" s="382" t="s">
        <v>60</v>
      </c>
      <c r="C320" s="408"/>
      <c r="D320" s="631">
        <v>70</v>
      </c>
      <c r="E320" s="408" t="s">
        <v>604</v>
      </c>
      <c r="F320" s="446">
        <v>45047</v>
      </c>
      <c r="G320" s="385" t="s">
        <v>590</v>
      </c>
      <c r="H320" s="386" t="s">
        <v>1339</v>
      </c>
      <c r="I320" s="573" t="s">
        <v>717</v>
      </c>
      <c r="J320" s="449" t="s">
        <v>610</v>
      </c>
      <c r="K320" s="405" t="s">
        <v>443</v>
      </c>
      <c r="L320" s="405" t="s">
        <v>443</v>
      </c>
      <c r="M320" s="405" t="s">
        <v>443</v>
      </c>
      <c r="N320" s="405" t="s">
        <v>443</v>
      </c>
      <c r="O320" s="405" t="s">
        <v>443</v>
      </c>
      <c r="P320" s="405" t="s">
        <v>443</v>
      </c>
      <c r="Q320" s="405" t="s">
        <v>443</v>
      </c>
      <c r="R320" s="405" t="s">
        <v>443</v>
      </c>
      <c r="S320" s="405" t="s">
        <v>443</v>
      </c>
      <c r="T320" s="405" t="s">
        <v>35</v>
      </c>
      <c r="U320" s="405" t="s">
        <v>4</v>
      </c>
      <c r="V320" s="405" t="s">
        <v>443</v>
      </c>
    </row>
    <row r="321" spans="1:22" ht="45" customHeight="1" x14ac:dyDescent="0.25">
      <c r="A321" s="382" t="s">
        <v>1340</v>
      </c>
      <c r="B321" s="382" t="s">
        <v>800</v>
      </c>
      <c r="C321" s="602"/>
      <c r="D321" s="631">
        <v>50</v>
      </c>
      <c r="E321" s="408" t="s">
        <v>604</v>
      </c>
      <c r="F321" s="401">
        <v>44949</v>
      </c>
      <c r="G321" s="385" t="s">
        <v>590</v>
      </c>
      <c r="H321" s="386">
        <v>121</v>
      </c>
      <c r="I321" s="573" t="s">
        <v>621</v>
      </c>
      <c r="J321" s="449" t="s">
        <v>87</v>
      </c>
      <c r="K321" s="405" t="s">
        <v>443</v>
      </c>
      <c r="L321" s="405" t="s">
        <v>443</v>
      </c>
      <c r="M321" s="405" t="s">
        <v>443</v>
      </c>
      <c r="N321" s="405" t="s">
        <v>443</v>
      </c>
      <c r="O321" s="405" t="s">
        <v>443</v>
      </c>
      <c r="P321" s="405" t="s">
        <v>443</v>
      </c>
      <c r="Q321" s="405" t="s">
        <v>443</v>
      </c>
      <c r="R321" s="405" t="s">
        <v>443</v>
      </c>
      <c r="S321" s="405" t="s">
        <v>443</v>
      </c>
      <c r="T321" s="539" t="s">
        <v>1870</v>
      </c>
      <c r="U321" s="405" t="s">
        <v>443</v>
      </c>
      <c r="V321" s="405" t="s">
        <v>443</v>
      </c>
    </row>
    <row r="322" spans="1:22" ht="45" customHeight="1" x14ac:dyDescent="0.25">
      <c r="A322" s="429" t="s">
        <v>1341</v>
      </c>
      <c r="B322" s="429" t="s">
        <v>99</v>
      </c>
      <c r="C322" s="689"/>
      <c r="D322" s="635">
        <v>65</v>
      </c>
      <c r="E322" s="398" t="s">
        <v>604</v>
      </c>
      <c r="F322" s="430">
        <v>45559</v>
      </c>
      <c r="G322" s="402" t="s">
        <v>590</v>
      </c>
      <c r="H322" s="403" t="s">
        <v>1342</v>
      </c>
      <c r="I322" s="646" t="s">
        <v>592</v>
      </c>
      <c r="J322" s="606" t="s">
        <v>31</v>
      </c>
      <c r="K322" s="452" t="s">
        <v>35</v>
      </c>
      <c r="L322" s="452" t="s">
        <v>35</v>
      </c>
      <c r="M322" s="452" t="s">
        <v>35</v>
      </c>
      <c r="N322" s="452" t="s">
        <v>35</v>
      </c>
      <c r="O322" s="452" t="s">
        <v>35</v>
      </c>
      <c r="P322" s="452" t="s">
        <v>35</v>
      </c>
      <c r="Q322" s="452" t="s">
        <v>35</v>
      </c>
      <c r="R322" s="452" t="s">
        <v>35</v>
      </c>
      <c r="S322" s="452" t="s">
        <v>4</v>
      </c>
      <c r="T322" s="452" t="s">
        <v>443</v>
      </c>
      <c r="U322" s="452" t="s">
        <v>443</v>
      </c>
      <c r="V322" s="405" t="s">
        <v>443</v>
      </c>
    </row>
    <row r="323" spans="1:22" s="699" customFormat="1" ht="45" customHeight="1" x14ac:dyDescent="0.25">
      <c r="A323" s="690" t="s">
        <v>1343</v>
      </c>
      <c r="B323" s="690" t="s">
        <v>212</v>
      </c>
      <c r="C323" s="691"/>
      <c r="D323" s="692">
        <v>55</v>
      </c>
      <c r="E323" s="693" t="s">
        <v>589</v>
      </c>
      <c r="F323" s="694"/>
      <c r="G323" s="695" t="s">
        <v>590</v>
      </c>
      <c r="H323" s="696">
        <v>438</v>
      </c>
      <c r="I323" s="697" t="s">
        <v>601</v>
      </c>
      <c r="J323" s="698" t="s">
        <v>42</v>
      </c>
      <c r="K323" s="688" t="s">
        <v>443</v>
      </c>
      <c r="L323" s="687" t="s">
        <v>443</v>
      </c>
      <c r="M323" s="687" t="s">
        <v>443</v>
      </c>
      <c r="N323" s="687" t="s">
        <v>443</v>
      </c>
      <c r="O323" s="687" t="s">
        <v>443</v>
      </c>
      <c r="P323" s="687" t="s">
        <v>443</v>
      </c>
      <c r="Q323" s="687" t="s">
        <v>443</v>
      </c>
      <c r="R323" s="687" t="s">
        <v>443</v>
      </c>
      <c r="S323" s="687" t="s">
        <v>443</v>
      </c>
      <c r="T323" s="687" t="s">
        <v>35</v>
      </c>
      <c r="U323" s="687" t="s">
        <v>443</v>
      </c>
      <c r="V323" s="427" t="s">
        <v>443</v>
      </c>
    </row>
    <row r="324" spans="1:22" ht="45" customHeight="1" x14ac:dyDescent="0.25">
      <c r="A324" s="391" t="s">
        <v>1344</v>
      </c>
      <c r="B324" s="391" t="s">
        <v>99</v>
      </c>
      <c r="C324" s="682"/>
      <c r="D324" s="633">
        <v>65</v>
      </c>
      <c r="E324" s="590" t="s">
        <v>604</v>
      </c>
      <c r="F324" s="393">
        <v>45559</v>
      </c>
      <c r="G324" s="411" t="s">
        <v>590</v>
      </c>
      <c r="H324" s="394" t="s">
        <v>1342</v>
      </c>
      <c r="I324" s="683" t="s">
        <v>592</v>
      </c>
      <c r="J324" s="517" t="s">
        <v>31</v>
      </c>
      <c r="K324" s="659" t="s">
        <v>35</v>
      </c>
      <c r="L324" s="659" t="s">
        <v>35</v>
      </c>
      <c r="M324" s="659" t="s">
        <v>35</v>
      </c>
      <c r="N324" s="659" t="s">
        <v>35</v>
      </c>
      <c r="O324" s="659" t="s">
        <v>35</v>
      </c>
      <c r="P324" s="659" t="s">
        <v>35</v>
      </c>
      <c r="Q324" s="659" t="s">
        <v>35</v>
      </c>
      <c r="R324" s="659" t="s">
        <v>35</v>
      </c>
      <c r="S324" s="659" t="s">
        <v>4</v>
      </c>
      <c r="T324" s="659" t="s">
        <v>443</v>
      </c>
      <c r="U324" s="659" t="s">
        <v>443</v>
      </c>
      <c r="V324" s="405" t="s">
        <v>443</v>
      </c>
    </row>
    <row r="325" spans="1:22" ht="45" customHeight="1" x14ac:dyDescent="0.25">
      <c r="A325" s="382" t="s">
        <v>1345</v>
      </c>
      <c r="B325" s="382" t="s">
        <v>818</v>
      </c>
      <c r="C325" s="615"/>
      <c r="D325" s="631">
        <v>60</v>
      </c>
      <c r="E325" s="408" t="s">
        <v>604</v>
      </c>
      <c r="F325" s="401">
        <v>45283</v>
      </c>
      <c r="G325" s="385" t="s">
        <v>590</v>
      </c>
      <c r="H325" s="386" t="s">
        <v>1292</v>
      </c>
      <c r="I325" s="573" t="s">
        <v>592</v>
      </c>
      <c r="J325" s="449" t="s">
        <v>53</v>
      </c>
      <c r="K325" s="405" t="s">
        <v>443</v>
      </c>
      <c r="L325" s="405" t="s">
        <v>443</v>
      </c>
      <c r="M325" s="405" t="s">
        <v>443</v>
      </c>
      <c r="N325" s="405" t="s">
        <v>4</v>
      </c>
      <c r="O325" s="405" t="s">
        <v>443</v>
      </c>
      <c r="P325" s="405" t="s">
        <v>443</v>
      </c>
      <c r="Q325" s="405" t="s">
        <v>443</v>
      </c>
      <c r="R325" s="405" t="s">
        <v>443</v>
      </c>
      <c r="S325" s="405" t="s">
        <v>443</v>
      </c>
      <c r="T325" s="405" t="s">
        <v>443</v>
      </c>
      <c r="U325" s="405" t="s">
        <v>443</v>
      </c>
      <c r="V325" s="405" t="s">
        <v>443</v>
      </c>
    </row>
    <row r="326" spans="1:22" ht="45" customHeight="1" x14ac:dyDescent="0.25">
      <c r="A326" s="382" t="s">
        <v>1346</v>
      </c>
      <c r="B326" s="382" t="s">
        <v>951</v>
      </c>
      <c r="C326" s="602"/>
      <c r="D326" s="631">
        <v>50</v>
      </c>
      <c r="E326" s="408" t="s">
        <v>589</v>
      </c>
      <c r="F326" s="401">
        <v>44949</v>
      </c>
      <c r="G326" s="385" t="s">
        <v>590</v>
      </c>
      <c r="H326" s="386">
        <v>437</v>
      </c>
      <c r="I326" s="573" t="s">
        <v>601</v>
      </c>
      <c r="J326" s="449" t="s">
        <v>45</v>
      </c>
      <c r="K326" s="405" t="s">
        <v>443</v>
      </c>
      <c r="L326" s="539" t="s">
        <v>1914</v>
      </c>
      <c r="M326" s="405" t="s">
        <v>443</v>
      </c>
      <c r="N326" s="405" t="s">
        <v>443</v>
      </c>
      <c r="O326" s="405" t="s">
        <v>443</v>
      </c>
      <c r="P326" s="405" t="s">
        <v>443</v>
      </c>
      <c r="Q326" s="405" t="s">
        <v>443</v>
      </c>
      <c r="R326" s="405" t="s">
        <v>443</v>
      </c>
      <c r="S326" s="405" t="s">
        <v>443</v>
      </c>
      <c r="T326" s="405" t="s">
        <v>35</v>
      </c>
      <c r="U326" s="405" t="s">
        <v>443</v>
      </c>
      <c r="V326" s="405" t="s">
        <v>443</v>
      </c>
    </row>
    <row r="327" spans="1:22" ht="45" customHeight="1" x14ac:dyDescent="0.25">
      <c r="A327" s="382" t="s">
        <v>1347</v>
      </c>
      <c r="B327" s="382" t="s">
        <v>1348</v>
      </c>
      <c r="C327" s="408"/>
      <c r="D327" s="631">
        <v>55</v>
      </c>
      <c r="E327" s="408" t="s">
        <v>589</v>
      </c>
      <c r="F327" s="401">
        <v>43831</v>
      </c>
      <c r="G327" s="385" t="s">
        <v>590</v>
      </c>
      <c r="H327" s="386" t="s">
        <v>1349</v>
      </c>
      <c r="I327" s="573" t="s">
        <v>601</v>
      </c>
      <c r="J327" s="449" t="s">
        <v>72</v>
      </c>
      <c r="K327" s="405" t="s">
        <v>443</v>
      </c>
      <c r="L327" s="405" t="s">
        <v>443</v>
      </c>
      <c r="M327" s="405" t="s">
        <v>443</v>
      </c>
      <c r="N327" s="405" t="s">
        <v>443</v>
      </c>
      <c r="O327" s="405" t="s">
        <v>443</v>
      </c>
      <c r="P327" s="405" t="s">
        <v>443</v>
      </c>
      <c r="Q327" s="405" t="s">
        <v>443</v>
      </c>
      <c r="R327" s="405" t="s">
        <v>443</v>
      </c>
      <c r="S327" s="405" t="s">
        <v>443</v>
      </c>
      <c r="T327" s="539" t="s">
        <v>1930</v>
      </c>
      <c r="U327" s="405" t="s">
        <v>443</v>
      </c>
      <c r="V327" s="405" t="s">
        <v>443</v>
      </c>
    </row>
    <row r="328" spans="1:22" ht="45" customHeight="1" x14ac:dyDescent="0.25">
      <c r="A328" s="382" t="s">
        <v>1350</v>
      </c>
      <c r="B328" s="382" t="s">
        <v>712</v>
      </c>
      <c r="C328" s="602"/>
      <c r="D328" s="631">
        <v>65</v>
      </c>
      <c r="E328" s="408" t="s">
        <v>589</v>
      </c>
      <c r="F328" s="401">
        <v>45528</v>
      </c>
      <c r="G328" s="385" t="s">
        <v>590</v>
      </c>
      <c r="H328" s="386" t="s">
        <v>1351</v>
      </c>
      <c r="I328" s="573" t="s">
        <v>601</v>
      </c>
      <c r="J328" s="449" t="s">
        <v>50</v>
      </c>
      <c r="K328" s="405" t="s">
        <v>35</v>
      </c>
      <c r="L328" s="405" t="s">
        <v>35</v>
      </c>
      <c r="M328" s="405" t="s">
        <v>35</v>
      </c>
      <c r="N328" s="405" t="s">
        <v>35</v>
      </c>
      <c r="O328" s="405" t="s">
        <v>35</v>
      </c>
      <c r="P328" s="405" t="s">
        <v>35</v>
      </c>
      <c r="Q328" s="405" t="s">
        <v>4</v>
      </c>
      <c r="R328" s="405" t="s">
        <v>443</v>
      </c>
      <c r="S328" s="405" t="s">
        <v>443</v>
      </c>
      <c r="T328" s="405" t="s">
        <v>35</v>
      </c>
      <c r="U328" s="405" t="s">
        <v>443</v>
      </c>
      <c r="V328" s="405" t="s">
        <v>443</v>
      </c>
    </row>
    <row r="329" spans="1:22" ht="45" customHeight="1" x14ac:dyDescent="0.25">
      <c r="A329" s="382" t="s">
        <v>1352</v>
      </c>
      <c r="B329" s="382" t="s">
        <v>662</v>
      </c>
      <c r="C329" s="408"/>
      <c r="D329" s="631">
        <v>70</v>
      </c>
      <c r="E329" s="408" t="s">
        <v>604</v>
      </c>
      <c r="F329" s="401">
        <v>45130</v>
      </c>
      <c r="G329" s="385" t="s">
        <v>590</v>
      </c>
      <c r="H329" s="386" t="s">
        <v>1353</v>
      </c>
      <c r="I329" s="573" t="s">
        <v>656</v>
      </c>
      <c r="J329" s="449" t="s">
        <v>53</v>
      </c>
      <c r="K329" s="405" t="s">
        <v>443</v>
      </c>
      <c r="L329" s="405" t="s">
        <v>443</v>
      </c>
      <c r="M329" s="405" t="s">
        <v>1882</v>
      </c>
      <c r="N329" s="405" t="s">
        <v>443</v>
      </c>
      <c r="O329" s="405" t="s">
        <v>443</v>
      </c>
      <c r="P329" s="405" t="s">
        <v>443</v>
      </c>
      <c r="Q329" s="405" t="s">
        <v>443</v>
      </c>
      <c r="R329" s="405" t="s">
        <v>443</v>
      </c>
      <c r="S329" s="405" t="s">
        <v>443</v>
      </c>
      <c r="T329" s="405" t="s">
        <v>443</v>
      </c>
      <c r="U329" s="405" t="s">
        <v>443</v>
      </c>
      <c r="V329" s="405" t="s">
        <v>443</v>
      </c>
    </row>
    <row r="330" spans="1:22" ht="45" customHeight="1" x14ac:dyDescent="0.25">
      <c r="A330" s="382" t="s">
        <v>1354</v>
      </c>
      <c r="B330" s="382" t="s">
        <v>662</v>
      </c>
      <c r="C330" s="524"/>
      <c r="D330" s="631">
        <v>70</v>
      </c>
      <c r="E330" s="408" t="s">
        <v>604</v>
      </c>
      <c r="F330" s="401">
        <v>45192</v>
      </c>
      <c r="G330" s="385" t="s">
        <v>590</v>
      </c>
      <c r="H330" s="386" t="s">
        <v>1355</v>
      </c>
      <c r="I330" s="573" t="s">
        <v>1237</v>
      </c>
      <c r="J330" s="449" t="s">
        <v>1891</v>
      </c>
      <c r="K330" s="405" t="s">
        <v>443</v>
      </c>
      <c r="L330" s="405" t="s">
        <v>443</v>
      </c>
      <c r="M330" s="405" t="s">
        <v>443</v>
      </c>
      <c r="N330" s="405" t="s">
        <v>443</v>
      </c>
      <c r="O330" s="405" t="s">
        <v>443</v>
      </c>
      <c r="P330" s="405" t="s">
        <v>443</v>
      </c>
      <c r="Q330" s="405" t="s">
        <v>443</v>
      </c>
      <c r="R330" s="405" t="s">
        <v>4</v>
      </c>
      <c r="S330" s="405" t="s">
        <v>443</v>
      </c>
      <c r="T330" s="405" t="s">
        <v>443</v>
      </c>
      <c r="U330" s="405" t="s">
        <v>443</v>
      </c>
      <c r="V330" s="405" t="s">
        <v>443</v>
      </c>
    </row>
    <row r="331" spans="1:22" ht="45" customHeight="1" x14ac:dyDescent="0.25">
      <c r="A331" s="382" t="s">
        <v>1356</v>
      </c>
      <c r="B331" s="382" t="s">
        <v>848</v>
      </c>
      <c r="C331" s="602"/>
      <c r="D331" s="631">
        <v>60</v>
      </c>
      <c r="E331" s="408" t="s">
        <v>589</v>
      </c>
      <c r="F331" s="401">
        <v>45589</v>
      </c>
      <c r="G331" s="385" t="s">
        <v>590</v>
      </c>
      <c r="H331" s="386" t="s">
        <v>1931</v>
      </c>
      <c r="I331" s="646" t="s">
        <v>601</v>
      </c>
      <c r="J331" s="449" t="s">
        <v>31</v>
      </c>
      <c r="K331" s="405" t="s">
        <v>35</v>
      </c>
      <c r="L331" s="405" t="s">
        <v>35</v>
      </c>
      <c r="M331" s="405" t="s">
        <v>35</v>
      </c>
      <c r="N331" s="405" t="s">
        <v>35</v>
      </c>
      <c r="O331" s="405" t="s">
        <v>35</v>
      </c>
      <c r="P331" s="405" t="s">
        <v>35</v>
      </c>
      <c r="Q331" s="405" t="s">
        <v>35</v>
      </c>
      <c r="R331" s="405" t="s">
        <v>35</v>
      </c>
      <c r="S331" s="405" t="s">
        <v>4</v>
      </c>
      <c r="T331" s="405" t="s">
        <v>35</v>
      </c>
      <c r="U331" s="405" t="s">
        <v>35</v>
      </c>
      <c r="V331" s="405" t="s">
        <v>443</v>
      </c>
    </row>
    <row r="332" spans="1:22" ht="45" customHeight="1" x14ac:dyDescent="0.25">
      <c r="A332" s="382" t="s">
        <v>1358</v>
      </c>
      <c r="B332" s="382" t="s">
        <v>1359</v>
      </c>
      <c r="C332" s="408" t="s">
        <v>1360</v>
      </c>
      <c r="D332" s="631">
        <v>195</v>
      </c>
      <c r="E332" s="408" t="s">
        <v>604</v>
      </c>
      <c r="F332" s="401">
        <v>44521</v>
      </c>
      <c r="G332" s="385" t="s">
        <v>590</v>
      </c>
      <c r="H332" s="386" t="s">
        <v>1361</v>
      </c>
      <c r="I332" s="646" t="s">
        <v>717</v>
      </c>
      <c r="J332" s="449" t="s">
        <v>100</v>
      </c>
      <c r="K332" s="405" t="s">
        <v>443</v>
      </c>
      <c r="L332" s="405" t="s">
        <v>443</v>
      </c>
      <c r="M332" s="405" t="s">
        <v>443</v>
      </c>
      <c r="N332" s="405" t="s">
        <v>443</v>
      </c>
      <c r="O332" s="405" t="s">
        <v>443</v>
      </c>
      <c r="P332" s="405" t="s">
        <v>443</v>
      </c>
      <c r="Q332" s="405" t="s">
        <v>443</v>
      </c>
      <c r="R332" s="405" t="s">
        <v>4</v>
      </c>
      <c r="S332" s="405" t="s">
        <v>443</v>
      </c>
      <c r="T332" s="405" t="s">
        <v>443</v>
      </c>
      <c r="U332" s="405" t="s">
        <v>443</v>
      </c>
      <c r="V332" s="405" t="s">
        <v>443</v>
      </c>
    </row>
    <row r="333" spans="1:22" ht="45" customHeight="1" x14ac:dyDescent="0.25">
      <c r="A333" s="382" t="s">
        <v>1362</v>
      </c>
      <c r="B333" s="382" t="s">
        <v>119</v>
      </c>
      <c r="C333" s="602"/>
      <c r="D333" s="631">
        <v>50</v>
      </c>
      <c r="E333" s="408" t="s">
        <v>604</v>
      </c>
      <c r="F333" s="401">
        <v>44949</v>
      </c>
      <c r="G333" s="385" t="s">
        <v>590</v>
      </c>
      <c r="H333" s="386">
        <v>75</v>
      </c>
      <c r="I333" s="573" t="s">
        <v>596</v>
      </c>
      <c r="J333" s="449" t="s">
        <v>42</v>
      </c>
      <c r="K333" s="405" t="s">
        <v>443</v>
      </c>
      <c r="L333" s="405" t="s">
        <v>443</v>
      </c>
      <c r="M333" s="405" t="s">
        <v>443</v>
      </c>
      <c r="N333" s="405" t="s">
        <v>443</v>
      </c>
      <c r="O333" s="405" t="s">
        <v>443</v>
      </c>
      <c r="P333" s="405" t="s">
        <v>443</v>
      </c>
      <c r="Q333" s="405" t="s">
        <v>443</v>
      </c>
      <c r="R333" s="405" t="s">
        <v>443</v>
      </c>
      <c r="S333" s="405" t="s">
        <v>443</v>
      </c>
      <c r="T333" s="405" t="s">
        <v>443</v>
      </c>
      <c r="U333" s="405" t="s">
        <v>443</v>
      </c>
      <c r="V333" s="405" t="s">
        <v>443</v>
      </c>
    </row>
    <row r="334" spans="1:22" ht="45" customHeight="1" x14ac:dyDescent="0.25">
      <c r="A334" s="382" t="s">
        <v>1363</v>
      </c>
      <c r="B334" s="382" t="s">
        <v>140</v>
      </c>
      <c r="C334" s="602"/>
      <c r="D334" s="631">
        <v>50</v>
      </c>
      <c r="E334" s="408" t="s">
        <v>731</v>
      </c>
      <c r="F334" s="401">
        <v>44949</v>
      </c>
      <c r="G334" s="385" t="s">
        <v>590</v>
      </c>
      <c r="H334" s="386">
        <v>333</v>
      </c>
      <c r="I334" s="573" t="s">
        <v>732</v>
      </c>
      <c r="J334" s="449" t="s">
        <v>31</v>
      </c>
      <c r="K334" s="379" t="s">
        <v>443</v>
      </c>
      <c r="L334" s="405" t="s">
        <v>443</v>
      </c>
      <c r="M334" s="405" t="s">
        <v>443</v>
      </c>
      <c r="N334" s="405" t="s">
        <v>443</v>
      </c>
      <c r="O334" s="405" t="s">
        <v>443</v>
      </c>
      <c r="P334" s="405" t="s">
        <v>443</v>
      </c>
      <c r="Q334" s="405" t="s">
        <v>443</v>
      </c>
      <c r="R334" s="405" t="s">
        <v>35</v>
      </c>
      <c r="S334" s="405" t="s">
        <v>443</v>
      </c>
      <c r="T334" s="405" t="s">
        <v>443</v>
      </c>
      <c r="U334" s="405" t="s">
        <v>4</v>
      </c>
      <c r="V334" s="405" t="s">
        <v>443</v>
      </c>
    </row>
    <row r="335" spans="1:22" ht="45" customHeight="1" x14ac:dyDescent="0.25">
      <c r="A335" s="382" t="s">
        <v>1364</v>
      </c>
      <c r="B335" s="382" t="s">
        <v>140</v>
      </c>
      <c r="C335" s="602"/>
      <c r="D335" s="631">
        <v>50</v>
      </c>
      <c r="E335" s="408" t="s">
        <v>731</v>
      </c>
      <c r="F335" s="401">
        <v>44949</v>
      </c>
      <c r="G335" s="385" t="s">
        <v>590</v>
      </c>
      <c r="H335" s="386">
        <v>333</v>
      </c>
      <c r="I335" s="573" t="s">
        <v>732</v>
      </c>
      <c r="J335" s="449" t="s">
        <v>31</v>
      </c>
      <c r="K335" s="379" t="s">
        <v>443</v>
      </c>
      <c r="L335" s="405" t="s">
        <v>443</v>
      </c>
      <c r="M335" s="405" t="s">
        <v>443</v>
      </c>
      <c r="N335" s="405" t="s">
        <v>443</v>
      </c>
      <c r="O335" s="405" t="s">
        <v>443</v>
      </c>
      <c r="P335" s="405" t="s">
        <v>443</v>
      </c>
      <c r="Q335" s="405" t="s">
        <v>443</v>
      </c>
      <c r="R335" s="405" t="s">
        <v>35</v>
      </c>
      <c r="S335" s="405" t="s">
        <v>443</v>
      </c>
      <c r="T335" s="405" t="s">
        <v>443</v>
      </c>
      <c r="U335" s="405" t="s">
        <v>4</v>
      </c>
      <c r="V335" s="405" t="s">
        <v>443</v>
      </c>
    </row>
    <row r="336" spans="1:22" ht="45" customHeight="1" x14ac:dyDescent="0.25">
      <c r="A336" s="382" t="s">
        <v>1365</v>
      </c>
      <c r="B336" s="382" t="s">
        <v>662</v>
      </c>
      <c r="C336" s="602"/>
      <c r="D336" s="631">
        <v>50</v>
      </c>
      <c r="E336" s="408" t="s">
        <v>604</v>
      </c>
      <c r="F336" s="401">
        <v>44949</v>
      </c>
      <c r="G336" s="385" t="s">
        <v>590</v>
      </c>
      <c r="H336" s="386" t="s">
        <v>1366</v>
      </c>
      <c r="I336" s="646" t="s">
        <v>656</v>
      </c>
      <c r="J336" s="449" t="s">
        <v>50</v>
      </c>
      <c r="K336" s="405" t="s">
        <v>443</v>
      </c>
      <c r="L336" s="420" t="s">
        <v>35</v>
      </c>
      <c r="M336" s="405" t="s">
        <v>443</v>
      </c>
      <c r="N336" s="405" t="s">
        <v>35</v>
      </c>
      <c r="O336" s="405" t="s">
        <v>443</v>
      </c>
      <c r="P336" s="405" t="s">
        <v>443</v>
      </c>
      <c r="Q336" s="405" t="s">
        <v>443</v>
      </c>
      <c r="R336" s="405" t="s">
        <v>4</v>
      </c>
      <c r="S336" s="405" t="s">
        <v>443</v>
      </c>
      <c r="T336" s="405" t="s">
        <v>35</v>
      </c>
      <c r="U336" s="405" t="s">
        <v>443</v>
      </c>
      <c r="V336" s="405" t="s">
        <v>443</v>
      </c>
    </row>
    <row r="337" spans="1:22" ht="45" customHeight="1" x14ac:dyDescent="0.25">
      <c r="A337" s="382" t="s">
        <v>1367</v>
      </c>
      <c r="B337" s="382" t="s">
        <v>662</v>
      </c>
      <c r="C337" s="602"/>
      <c r="D337" s="631">
        <v>50</v>
      </c>
      <c r="E337" s="408" t="s">
        <v>604</v>
      </c>
      <c r="F337" s="401">
        <v>44949</v>
      </c>
      <c r="G337" s="385" t="s">
        <v>590</v>
      </c>
      <c r="H337" s="386" t="s">
        <v>1366</v>
      </c>
      <c r="I337" s="573" t="s">
        <v>656</v>
      </c>
      <c r="J337" s="449" t="s">
        <v>50</v>
      </c>
      <c r="K337" s="405" t="s">
        <v>443</v>
      </c>
      <c r="L337" s="405" t="s">
        <v>443</v>
      </c>
      <c r="M337" s="405" t="s">
        <v>443</v>
      </c>
      <c r="N337" s="405" t="s">
        <v>443</v>
      </c>
      <c r="O337" s="405" t="s">
        <v>443</v>
      </c>
      <c r="P337" s="405" t="s">
        <v>443</v>
      </c>
      <c r="Q337" s="405" t="s">
        <v>443</v>
      </c>
      <c r="R337" s="405" t="s">
        <v>4</v>
      </c>
      <c r="S337" s="405" t="s">
        <v>443</v>
      </c>
      <c r="T337" s="405" t="s">
        <v>35</v>
      </c>
      <c r="U337" s="405" t="s">
        <v>443</v>
      </c>
      <c r="V337" s="405" t="s">
        <v>443</v>
      </c>
    </row>
    <row r="338" spans="1:22" ht="45" customHeight="1" x14ac:dyDescent="0.25">
      <c r="A338" s="382" t="s">
        <v>1368</v>
      </c>
      <c r="B338" s="382" t="s">
        <v>729</v>
      </c>
      <c r="C338" s="524" t="s">
        <v>984</v>
      </c>
      <c r="D338" s="631">
        <v>55</v>
      </c>
      <c r="E338" s="408" t="s">
        <v>589</v>
      </c>
      <c r="F338" s="401">
        <v>44949</v>
      </c>
      <c r="G338" s="385" t="s">
        <v>590</v>
      </c>
      <c r="H338" s="386">
        <v>352</v>
      </c>
      <c r="I338" s="609" t="s">
        <v>1237</v>
      </c>
      <c r="J338" s="449" t="s">
        <v>1881</v>
      </c>
      <c r="K338" s="405" t="s">
        <v>443</v>
      </c>
      <c r="L338" s="405" t="s">
        <v>443</v>
      </c>
      <c r="M338" s="405" t="s">
        <v>443</v>
      </c>
      <c r="N338" s="405" t="s">
        <v>443</v>
      </c>
      <c r="O338" s="405" t="s">
        <v>4</v>
      </c>
      <c r="P338" s="405" t="s">
        <v>443</v>
      </c>
      <c r="Q338" s="405" t="s">
        <v>443</v>
      </c>
      <c r="R338" s="405" t="s">
        <v>443</v>
      </c>
      <c r="S338" s="405" t="s">
        <v>443</v>
      </c>
      <c r="T338" s="405" t="s">
        <v>443</v>
      </c>
      <c r="U338" s="405" t="s">
        <v>443</v>
      </c>
      <c r="V338" s="405" t="s">
        <v>443</v>
      </c>
    </row>
    <row r="339" spans="1:22" ht="45" customHeight="1" x14ac:dyDescent="0.25">
      <c r="A339" s="382" t="s">
        <v>1369</v>
      </c>
      <c r="B339" s="382" t="s">
        <v>60</v>
      </c>
      <c r="C339" s="409" t="s">
        <v>1176</v>
      </c>
      <c r="D339" s="631">
        <v>55</v>
      </c>
      <c r="E339" s="408" t="s">
        <v>604</v>
      </c>
      <c r="F339" s="384"/>
      <c r="G339" s="385" t="s">
        <v>590</v>
      </c>
      <c r="H339" s="386" t="s">
        <v>1370</v>
      </c>
      <c r="I339" s="609" t="s">
        <v>1237</v>
      </c>
      <c r="J339" s="449" t="s">
        <v>31</v>
      </c>
      <c r="K339" s="405" t="s">
        <v>443</v>
      </c>
      <c r="L339" s="405" t="s">
        <v>443</v>
      </c>
      <c r="M339" s="405" t="s">
        <v>443</v>
      </c>
      <c r="N339" s="405" t="s">
        <v>443</v>
      </c>
      <c r="O339" s="405" t="s">
        <v>443</v>
      </c>
      <c r="P339" s="405" t="s">
        <v>443</v>
      </c>
      <c r="Q339" s="405" t="s">
        <v>443</v>
      </c>
      <c r="R339" s="405" t="s">
        <v>443</v>
      </c>
      <c r="S339" s="405" t="s">
        <v>443</v>
      </c>
      <c r="T339" s="405" t="s">
        <v>443</v>
      </c>
      <c r="U339" s="405" t="s">
        <v>443</v>
      </c>
      <c r="V339" s="405" t="s">
        <v>443</v>
      </c>
    </row>
    <row r="340" spans="1:22" ht="45" customHeight="1" x14ac:dyDescent="0.25">
      <c r="A340" s="382" t="s">
        <v>1371</v>
      </c>
      <c r="B340" s="382" t="s">
        <v>662</v>
      </c>
      <c r="C340" s="409" t="s">
        <v>1932</v>
      </c>
      <c r="D340" s="631">
        <v>65</v>
      </c>
      <c r="E340" s="408" t="s">
        <v>1372</v>
      </c>
      <c r="F340" s="401">
        <v>45474</v>
      </c>
      <c r="G340" s="385" t="s">
        <v>590</v>
      </c>
      <c r="H340" s="386" t="s">
        <v>1373</v>
      </c>
      <c r="I340" s="573" t="s">
        <v>732</v>
      </c>
      <c r="J340" s="449" t="s">
        <v>20</v>
      </c>
      <c r="K340" s="405" t="s">
        <v>35</v>
      </c>
      <c r="L340" s="405" t="s">
        <v>35</v>
      </c>
      <c r="M340" s="405" t="s">
        <v>35</v>
      </c>
      <c r="N340" s="405" t="s">
        <v>35</v>
      </c>
      <c r="O340" s="405" t="s">
        <v>35</v>
      </c>
      <c r="P340" s="405" t="s">
        <v>35</v>
      </c>
      <c r="Q340" s="405" t="s">
        <v>443</v>
      </c>
      <c r="R340" s="405" t="s">
        <v>443</v>
      </c>
      <c r="S340" s="405" t="s">
        <v>443</v>
      </c>
      <c r="T340" s="405" t="s">
        <v>443</v>
      </c>
      <c r="U340" s="405" t="s">
        <v>35</v>
      </c>
      <c r="V340" s="405" t="s">
        <v>443</v>
      </c>
    </row>
    <row r="341" spans="1:22" ht="45" customHeight="1" x14ac:dyDescent="0.25">
      <c r="A341" s="382" t="s">
        <v>1374</v>
      </c>
      <c r="B341" s="382" t="s">
        <v>662</v>
      </c>
      <c r="C341" s="602"/>
      <c r="D341" s="631">
        <v>50</v>
      </c>
      <c r="E341" s="408" t="s">
        <v>604</v>
      </c>
      <c r="F341" s="401">
        <v>44949</v>
      </c>
      <c r="G341" s="385" t="s">
        <v>590</v>
      </c>
      <c r="H341" s="386">
        <v>67</v>
      </c>
      <c r="I341" s="573" t="s">
        <v>656</v>
      </c>
      <c r="J341" s="449" t="s">
        <v>100</v>
      </c>
      <c r="K341" s="405" t="s">
        <v>443</v>
      </c>
      <c r="L341" s="405" t="s">
        <v>443</v>
      </c>
      <c r="M341" s="405" t="s">
        <v>443</v>
      </c>
      <c r="N341" s="405" t="s">
        <v>443</v>
      </c>
      <c r="O341" s="405" t="s">
        <v>443</v>
      </c>
      <c r="P341" s="405" t="s">
        <v>443</v>
      </c>
      <c r="Q341" s="405" t="s">
        <v>443</v>
      </c>
      <c r="R341" s="405" t="s">
        <v>443</v>
      </c>
      <c r="S341" s="405" t="s">
        <v>443</v>
      </c>
      <c r="T341" s="405" t="s">
        <v>4</v>
      </c>
      <c r="U341" s="405" t="s">
        <v>443</v>
      </c>
      <c r="V341" s="405" t="s">
        <v>443</v>
      </c>
    </row>
    <row r="342" spans="1:22" ht="45" customHeight="1" x14ac:dyDescent="0.25">
      <c r="A342" s="382" t="s">
        <v>1375</v>
      </c>
      <c r="B342" s="382" t="s">
        <v>140</v>
      </c>
      <c r="C342" s="532"/>
      <c r="D342" s="631">
        <v>55</v>
      </c>
      <c r="E342" s="408" t="s">
        <v>731</v>
      </c>
      <c r="F342" s="401">
        <v>45650</v>
      </c>
      <c r="G342" s="385" t="s">
        <v>590</v>
      </c>
      <c r="H342" s="532" t="s">
        <v>1377</v>
      </c>
      <c r="I342" s="573" t="s">
        <v>732</v>
      </c>
      <c r="J342" s="449" t="s">
        <v>100</v>
      </c>
      <c r="K342" s="582"/>
      <c r="L342" s="586"/>
      <c r="M342" s="586"/>
      <c r="N342" s="586"/>
      <c r="O342" s="586"/>
      <c r="P342" s="586"/>
      <c r="Q342" s="586"/>
      <c r="R342" s="586"/>
      <c r="S342" s="586"/>
      <c r="T342" s="586"/>
      <c r="U342" s="586"/>
      <c r="V342" s="405" t="s">
        <v>443</v>
      </c>
    </row>
    <row r="343" spans="1:22" ht="45" customHeight="1" x14ac:dyDescent="0.25">
      <c r="A343" s="382" t="s">
        <v>1378</v>
      </c>
      <c r="B343" s="382" t="s">
        <v>1379</v>
      </c>
      <c r="C343" s="408"/>
      <c r="D343" s="631">
        <v>65</v>
      </c>
      <c r="E343" s="408" t="s">
        <v>731</v>
      </c>
      <c r="F343" s="401">
        <v>45467</v>
      </c>
      <c r="G343" s="385" t="s">
        <v>590</v>
      </c>
      <c r="H343" s="386" t="s">
        <v>1380</v>
      </c>
      <c r="I343" s="573" t="s">
        <v>732</v>
      </c>
      <c r="J343" s="449" t="s">
        <v>25</v>
      </c>
      <c r="K343" s="405" t="s">
        <v>35</v>
      </c>
      <c r="L343" s="405" t="s">
        <v>35</v>
      </c>
      <c r="M343" s="405" t="s">
        <v>35</v>
      </c>
      <c r="N343" s="405" t="s">
        <v>35</v>
      </c>
      <c r="O343" s="405" t="s">
        <v>35</v>
      </c>
      <c r="P343" s="405" t="s">
        <v>443</v>
      </c>
      <c r="Q343" s="405" t="s">
        <v>443</v>
      </c>
      <c r="R343" s="539" t="s">
        <v>1870</v>
      </c>
      <c r="S343" s="405" t="s">
        <v>443</v>
      </c>
      <c r="T343" s="405" t="s">
        <v>443</v>
      </c>
      <c r="U343" s="405" t="s">
        <v>443</v>
      </c>
      <c r="V343" s="405" t="s">
        <v>443</v>
      </c>
    </row>
    <row r="344" spans="1:22" ht="45" customHeight="1" x14ac:dyDescent="0.25">
      <c r="A344" s="382" t="s">
        <v>1378</v>
      </c>
      <c r="B344" s="382" t="s">
        <v>1379</v>
      </c>
      <c r="C344" s="408"/>
      <c r="D344" s="631">
        <v>65</v>
      </c>
      <c r="E344" s="408" t="s">
        <v>731</v>
      </c>
      <c r="F344" s="401">
        <v>45467</v>
      </c>
      <c r="G344" s="385" t="s">
        <v>590</v>
      </c>
      <c r="H344" s="386" t="s">
        <v>1380</v>
      </c>
      <c r="I344" s="573" t="s">
        <v>732</v>
      </c>
      <c r="J344" s="449" t="s">
        <v>25</v>
      </c>
      <c r="K344" s="405" t="s">
        <v>35</v>
      </c>
      <c r="L344" s="405" t="s">
        <v>35</v>
      </c>
      <c r="M344" s="405" t="s">
        <v>35</v>
      </c>
      <c r="N344" s="405" t="s">
        <v>35</v>
      </c>
      <c r="O344" s="405" t="s">
        <v>35</v>
      </c>
      <c r="P344" s="405" t="s">
        <v>443</v>
      </c>
      <c r="Q344" s="405" t="s">
        <v>443</v>
      </c>
      <c r="R344" s="539" t="s">
        <v>1870</v>
      </c>
      <c r="S344" s="405" t="s">
        <v>443</v>
      </c>
      <c r="T344" s="405" t="s">
        <v>443</v>
      </c>
      <c r="U344" s="405" t="s">
        <v>443</v>
      </c>
      <c r="V344" s="405" t="s">
        <v>443</v>
      </c>
    </row>
    <row r="345" spans="1:22" ht="45" customHeight="1" x14ac:dyDescent="0.25">
      <c r="A345" s="382" t="s">
        <v>1378</v>
      </c>
      <c r="B345" s="382" t="s">
        <v>1379</v>
      </c>
      <c r="C345" s="408"/>
      <c r="D345" s="631">
        <v>65</v>
      </c>
      <c r="E345" s="408" t="s">
        <v>731</v>
      </c>
      <c r="F345" s="401">
        <v>45467</v>
      </c>
      <c r="G345" s="385" t="s">
        <v>590</v>
      </c>
      <c r="H345" s="386" t="s">
        <v>1380</v>
      </c>
      <c r="I345" s="573" t="s">
        <v>732</v>
      </c>
      <c r="J345" s="449" t="s">
        <v>25</v>
      </c>
      <c r="K345" s="405" t="s">
        <v>35</v>
      </c>
      <c r="L345" s="405" t="s">
        <v>35</v>
      </c>
      <c r="M345" s="405" t="s">
        <v>35</v>
      </c>
      <c r="N345" s="405" t="s">
        <v>35</v>
      </c>
      <c r="O345" s="405" t="s">
        <v>35</v>
      </c>
      <c r="P345" s="405" t="s">
        <v>443</v>
      </c>
      <c r="Q345" s="405" t="s">
        <v>443</v>
      </c>
      <c r="R345" s="539" t="s">
        <v>1870</v>
      </c>
      <c r="S345" s="405" t="s">
        <v>443</v>
      </c>
      <c r="T345" s="405" t="s">
        <v>443</v>
      </c>
      <c r="U345" s="405" t="s">
        <v>443</v>
      </c>
      <c r="V345" s="405" t="s">
        <v>443</v>
      </c>
    </row>
    <row r="346" spans="1:22" ht="45" customHeight="1" x14ac:dyDescent="0.25">
      <c r="A346" s="382" t="s">
        <v>1378</v>
      </c>
      <c r="B346" s="382" t="s">
        <v>1379</v>
      </c>
      <c r="C346" s="408"/>
      <c r="D346" s="631">
        <v>65</v>
      </c>
      <c r="E346" s="408" t="s">
        <v>731</v>
      </c>
      <c r="F346" s="401">
        <v>45467</v>
      </c>
      <c r="G346" s="385" t="s">
        <v>590</v>
      </c>
      <c r="H346" s="386" t="s">
        <v>1380</v>
      </c>
      <c r="I346" s="573" t="s">
        <v>732</v>
      </c>
      <c r="J346" s="449" t="s">
        <v>25</v>
      </c>
      <c r="K346" s="405" t="s">
        <v>35</v>
      </c>
      <c r="L346" s="405" t="s">
        <v>35</v>
      </c>
      <c r="M346" s="405" t="s">
        <v>35</v>
      </c>
      <c r="N346" s="405" t="s">
        <v>35</v>
      </c>
      <c r="O346" s="405" t="s">
        <v>35</v>
      </c>
      <c r="P346" s="405" t="s">
        <v>443</v>
      </c>
      <c r="Q346" s="405" t="s">
        <v>443</v>
      </c>
      <c r="R346" s="539" t="s">
        <v>1870</v>
      </c>
      <c r="S346" s="405" t="s">
        <v>443</v>
      </c>
      <c r="T346" s="405" t="s">
        <v>443</v>
      </c>
      <c r="U346" s="405" t="s">
        <v>443</v>
      </c>
      <c r="V346" s="405" t="s">
        <v>443</v>
      </c>
    </row>
    <row r="347" spans="1:22" ht="45" customHeight="1" x14ac:dyDescent="0.25">
      <c r="A347" s="382" t="s">
        <v>1381</v>
      </c>
      <c r="B347" s="382" t="s">
        <v>989</v>
      </c>
      <c r="C347" s="408" t="s">
        <v>1382</v>
      </c>
      <c r="D347" s="631">
        <v>275</v>
      </c>
      <c r="E347" s="408" t="s">
        <v>604</v>
      </c>
      <c r="F347" s="471">
        <v>44185</v>
      </c>
      <c r="G347" s="385" t="s">
        <v>590</v>
      </c>
      <c r="H347" s="386" t="s">
        <v>827</v>
      </c>
      <c r="I347" s="573" t="s">
        <v>991</v>
      </c>
      <c r="J347" s="449" t="s">
        <v>31</v>
      </c>
      <c r="K347" s="405" t="s">
        <v>443</v>
      </c>
      <c r="L347" s="405" t="s">
        <v>443</v>
      </c>
      <c r="M347" s="405" t="s">
        <v>443</v>
      </c>
      <c r="N347" s="405" t="s">
        <v>443</v>
      </c>
      <c r="O347" s="405" t="s">
        <v>443</v>
      </c>
      <c r="P347" s="405" t="s">
        <v>443</v>
      </c>
      <c r="Q347" s="405" t="s">
        <v>443</v>
      </c>
      <c r="R347" s="405" t="s">
        <v>443</v>
      </c>
      <c r="S347" s="405" t="s">
        <v>4</v>
      </c>
      <c r="T347" s="405" t="s">
        <v>443</v>
      </c>
      <c r="U347" s="405" t="s">
        <v>443</v>
      </c>
      <c r="V347" s="405" t="s">
        <v>443</v>
      </c>
    </row>
    <row r="348" spans="1:22" ht="45" customHeight="1" x14ac:dyDescent="0.25">
      <c r="A348" s="382" t="s">
        <v>1383</v>
      </c>
      <c r="B348" s="382" t="s">
        <v>1933</v>
      </c>
      <c r="C348" s="602"/>
      <c r="D348" s="631">
        <v>50</v>
      </c>
      <c r="E348" s="408" t="s">
        <v>604</v>
      </c>
      <c r="F348" s="401">
        <v>44949</v>
      </c>
      <c r="G348" s="385" t="s">
        <v>590</v>
      </c>
      <c r="H348" s="386">
        <v>123</v>
      </c>
      <c r="I348" s="573" t="s">
        <v>621</v>
      </c>
      <c r="J348" s="449" t="s">
        <v>69</v>
      </c>
      <c r="K348" s="405" t="s">
        <v>443</v>
      </c>
      <c r="L348" s="405" t="s">
        <v>443</v>
      </c>
      <c r="M348" s="405" t="s">
        <v>443</v>
      </c>
      <c r="N348" s="405" t="s">
        <v>443</v>
      </c>
      <c r="O348" s="405" t="s">
        <v>443</v>
      </c>
      <c r="P348" s="405" t="s">
        <v>443</v>
      </c>
      <c r="Q348" s="405" t="s">
        <v>443</v>
      </c>
      <c r="R348" s="405" t="s">
        <v>443</v>
      </c>
      <c r="S348" s="405" t="s">
        <v>443</v>
      </c>
      <c r="T348" s="405" t="s">
        <v>443</v>
      </c>
      <c r="U348" s="405" t="s">
        <v>443</v>
      </c>
      <c r="V348" s="405" t="s">
        <v>443</v>
      </c>
    </row>
    <row r="349" spans="1:22" ht="45" customHeight="1" x14ac:dyDescent="0.25">
      <c r="A349" s="382" t="s">
        <v>1386</v>
      </c>
      <c r="B349" s="382" t="s">
        <v>662</v>
      </c>
      <c r="C349" s="408"/>
      <c r="D349" s="631">
        <v>50</v>
      </c>
      <c r="E349" s="408" t="s">
        <v>604</v>
      </c>
      <c r="F349" s="401"/>
      <c r="G349" s="385" t="s">
        <v>590</v>
      </c>
      <c r="H349" s="386">
        <v>442</v>
      </c>
      <c r="I349" s="573" t="s">
        <v>621</v>
      </c>
      <c r="J349" s="449" t="s">
        <v>1926</v>
      </c>
      <c r="K349" s="405" t="s">
        <v>443</v>
      </c>
      <c r="L349" s="405" t="s">
        <v>443</v>
      </c>
      <c r="M349" s="405" t="s">
        <v>443</v>
      </c>
      <c r="N349" s="405" t="s">
        <v>443</v>
      </c>
      <c r="O349" s="405" t="s">
        <v>443</v>
      </c>
      <c r="P349" s="405" t="s">
        <v>443</v>
      </c>
      <c r="Q349" s="405" t="s">
        <v>443</v>
      </c>
      <c r="R349" s="405" t="s">
        <v>443</v>
      </c>
      <c r="S349" s="405" t="s">
        <v>443</v>
      </c>
      <c r="T349" s="405" t="s">
        <v>443</v>
      </c>
      <c r="U349" s="405" t="s">
        <v>443</v>
      </c>
      <c r="V349" s="405" t="s">
        <v>4</v>
      </c>
    </row>
    <row r="350" spans="1:22" ht="45" customHeight="1" x14ac:dyDescent="0.25">
      <c r="A350" s="382" t="s">
        <v>1387</v>
      </c>
      <c r="B350" s="547" t="s">
        <v>1388</v>
      </c>
      <c r="C350" s="408"/>
      <c r="D350" s="631" t="s">
        <v>1895</v>
      </c>
      <c r="E350" s="408" t="s">
        <v>604</v>
      </c>
      <c r="F350" s="401">
        <v>45559</v>
      </c>
      <c r="G350" s="385" t="s">
        <v>590</v>
      </c>
      <c r="H350" s="386" t="s">
        <v>1389</v>
      </c>
      <c r="I350" s="573" t="s">
        <v>656</v>
      </c>
      <c r="J350" s="449" t="s">
        <v>25</v>
      </c>
      <c r="K350" s="416" t="s">
        <v>1899</v>
      </c>
      <c r="L350" s="416" t="s">
        <v>1899</v>
      </c>
      <c r="M350" s="416" t="s">
        <v>1899</v>
      </c>
      <c r="N350" s="416" t="s">
        <v>1899</v>
      </c>
      <c r="O350" s="416" t="s">
        <v>1899</v>
      </c>
      <c r="P350" s="416" t="s">
        <v>1899</v>
      </c>
      <c r="Q350" s="416" t="s">
        <v>1899</v>
      </c>
      <c r="R350" s="416" t="s">
        <v>1899</v>
      </c>
      <c r="S350" s="405" t="s">
        <v>443</v>
      </c>
      <c r="T350" s="405" t="s">
        <v>35</v>
      </c>
      <c r="U350" s="405" t="s">
        <v>443</v>
      </c>
      <c r="V350" s="405" t="s">
        <v>443</v>
      </c>
    </row>
    <row r="351" spans="1:22" ht="45" customHeight="1" x14ac:dyDescent="0.25">
      <c r="A351" s="382" t="s">
        <v>1390</v>
      </c>
      <c r="B351" s="382" t="s">
        <v>662</v>
      </c>
      <c r="C351" s="408"/>
      <c r="D351" s="631">
        <v>50</v>
      </c>
      <c r="E351" s="408" t="s">
        <v>604</v>
      </c>
      <c r="F351" s="401"/>
      <c r="G351" s="385" t="s">
        <v>590</v>
      </c>
      <c r="H351" s="386">
        <v>442</v>
      </c>
      <c r="I351" s="573" t="s">
        <v>621</v>
      </c>
      <c r="J351" s="449" t="s">
        <v>1926</v>
      </c>
      <c r="K351" s="405" t="s">
        <v>443</v>
      </c>
      <c r="L351" s="405" t="s">
        <v>443</v>
      </c>
      <c r="M351" s="405" t="s">
        <v>443</v>
      </c>
      <c r="N351" s="405" t="s">
        <v>443</v>
      </c>
      <c r="O351" s="405" t="s">
        <v>443</v>
      </c>
      <c r="P351" s="405" t="s">
        <v>443</v>
      </c>
      <c r="Q351" s="405" t="s">
        <v>443</v>
      </c>
      <c r="R351" s="405" t="s">
        <v>443</v>
      </c>
      <c r="S351" s="405" t="s">
        <v>443</v>
      </c>
      <c r="T351" s="405" t="s">
        <v>443</v>
      </c>
      <c r="U351" s="405" t="s">
        <v>443</v>
      </c>
      <c r="V351" s="405" t="s">
        <v>4</v>
      </c>
    </row>
    <row r="352" spans="1:22" ht="45" customHeight="1" x14ac:dyDescent="0.25">
      <c r="A352" s="599" t="s">
        <v>1391</v>
      </c>
      <c r="B352" s="408" t="s">
        <v>712</v>
      </c>
      <c r="C352" s="599"/>
      <c r="D352" s="632">
        <v>65</v>
      </c>
      <c r="E352" s="408" t="s">
        <v>604</v>
      </c>
      <c r="F352" s="434">
        <v>45528</v>
      </c>
      <c r="G352" s="532" t="s">
        <v>66</v>
      </c>
      <c r="H352" s="441" t="s">
        <v>1392</v>
      </c>
      <c r="I352" s="609" t="s">
        <v>1237</v>
      </c>
      <c r="J352" s="449"/>
      <c r="K352" s="420" t="s">
        <v>35</v>
      </c>
      <c r="L352" s="420" t="s">
        <v>35</v>
      </c>
      <c r="M352" s="420" t="s">
        <v>35</v>
      </c>
      <c r="N352" s="420" t="s">
        <v>35</v>
      </c>
      <c r="O352" s="420" t="s">
        <v>35</v>
      </c>
      <c r="P352" s="420" t="s">
        <v>35</v>
      </c>
      <c r="Q352" s="420" t="s">
        <v>35</v>
      </c>
      <c r="R352" s="405" t="s">
        <v>443</v>
      </c>
      <c r="S352" s="405" t="s">
        <v>443</v>
      </c>
      <c r="T352" s="405" t="s">
        <v>443</v>
      </c>
      <c r="U352" s="405" t="s">
        <v>35</v>
      </c>
      <c r="V352" s="405" t="s">
        <v>35</v>
      </c>
    </row>
    <row r="353" spans="1:22" ht="45" customHeight="1" x14ac:dyDescent="0.25">
      <c r="A353" s="382" t="s">
        <v>1393</v>
      </c>
      <c r="B353" s="382" t="s">
        <v>99</v>
      </c>
      <c r="C353" s="408"/>
      <c r="D353" s="631">
        <v>55</v>
      </c>
      <c r="E353" s="408" t="s">
        <v>604</v>
      </c>
      <c r="F353" s="471">
        <v>43971</v>
      </c>
      <c r="G353" s="385" t="s">
        <v>590</v>
      </c>
      <c r="H353" s="386" t="s">
        <v>1394</v>
      </c>
      <c r="I353" s="573" t="s">
        <v>999</v>
      </c>
      <c r="J353" s="449" t="s">
        <v>25</v>
      </c>
      <c r="K353" s="405" t="s">
        <v>443</v>
      </c>
      <c r="L353" s="405" t="s">
        <v>443</v>
      </c>
      <c r="M353" s="405" t="s">
        <v>443</v>
      </c>
      <c r="N353" s="405" t="s">
        <v>443</v>
      </c>
      <c r="O353" s="405" t="s">
        <v>443</v>
      </c>
      <c r="P353" s="405" t="s">
        <v>4</v>
      </c>
      <c r="Q353" s="405" t="s">
        <v>443</v>
      </c>
      <c r="R353" s="405" t="s">
        <v>443</v>
      </c>
      <c r="S353" s="405" t="s">
        <v>443</v>
      </c>
      <c r="T353" s="405" t="s">
        <v>443</v>
      </c>
      <c r="U353" s="405" t="s">
        <v>443</v>
      </c>
      <c r="V353" s="405" t="s">
        <v>443</v>
      </c>
    </row>
    <row r="354" spans="1:22" ht="45" customHeight="1" x14ac:dyDescent="0.25">
      <c r="A354" s="382" t="s">
        <v>1395</v>
      </c>
      <c r="B354" s="382" t="s">
        <v>1396</v>
      </c>
      <c r="C354" s="636"/>
      <c r="D354" s="631">
        <v>65</v>
      </c>
      <c r="E354" s="408" t="s">
        <v>604</v>
      </c>
      <c r="F354" s="401">
        <v>45253</v>
      </c>
      <c r="G354" s="385" t="s">
        <v>590</v>
      </c>
      <c r="H354" s="386" t="s">
        <v>1397</v>
      </c>
      <c r="I354" s="573" t="s">
        <v>737</v>
      </c>
      <c r="J354" s="449" t="s">
        <v>1889</v>
      </c>
      <c r="K354" s="405" t="s">
        <v>443</v>
      </c>
      <c r="L354" s="405" t="s">
        <v>443</v>
      </c>
      <c r="M354" s="405" t="s">
        <v>443</v>
      </c>
      <c r="N354" s="405" t="s">
        <v>443</v>
      </c>
      <c r="O354" s="405" t="s">
        <v>443</v>
      </c>
      <c r="P354" s="405" t="s">
        <v>443</v>
      </c>
      <c r="Q354" s="405" t="s">
        <v>4</v>
      </c>
      <c r="R354" s="405" t="s">
        <v>443</v>
      </c>
      <c r="S354" s="405" t="s">
        <v>443</v>
      </c>
      <c r="T354" s="405" t="s">
        <v>443</v>
      </c>
      <c r="U354" s="405" t="s">
        <v>443</v>
      </c>
      <c r="V354" s="405" t="s">
        <v>443</v>
      </c>
    </row>
    <row r="355" spans="1:22" s="502" customFormat="1" ht="45" customHeight="1" x14ac:dyDescent="0.25">
      <c r="A355" s="382" t="s">
        <v>1400</v>
      </c>
      <c r="B355" s="382" t="s">
        <v>641</v>
      </c>
      <c r="C355" s="602"/>
      <c r="D355" s="631">
        <v>50</v>
      </c>
      <c r="E355" s="408" t="s">
        <v>589</v>
      </c>
      <c r="F355" s="401">
        <v>44949</v>
      </c>
      <c r="G355" s="385" t="s">
        <v>590</v>
      </c>
      <c r="H355" s="386">
        <v>172</v>
      </c>
      <c r="I355" s="573" t="s">
        <v>592</v>
      </c>
      <c r="J355" s="449" t="s">
        <v>1891</v>
      </c>
      <c r="K355" s="405" t="s">
        <v>443</v>
      </c>
      <c r="L355" s="405" t="s">
        <v>443</v>
      </c>
      <c r="M355" s="405" t="s">
        <v>443</v>
      </c>
      <c r="N355" s="405" t="s">
        <v>443</v>
      </c>
      <c r="O355" s="405" t="s">
        <v>443</v>
      </c>
      <c r="P355" s="405" t="s">
        <v>443</v>
      </c>
      <c r="Q355" s="405" t="s">
        <v>443</v>
      </c>
      <c r="R355" s="405" t="s">
        <v>4</v>
      </c>
      <c r="S355" s="405" t="s">
        <v>443</v>
      </c>
      <c r="T355" s="405" t="s">
        <v>443</v>
      </c>
      <c r="U355" s="405" t="s">
        <v>443</v>
      </c>
      <c r="V355" s="405" t="s">
        <v>443</v>
      </c>
    </row>
    <row r="356" spans="1:22" ht="45" customHeight="1" x14ac:dyDescent="0.25">
      <c r="A356" s="599" t="s">
        <v>1401</v>
      </c>
      <c r="B356" s="382" t="s">
        <v>758</v>
      </c>
      <c r="C356" s="408"/>
      <c r="D356" s="631">
        <v>55</v>
      </c>
      <c r="E356" s="408" t="s">
        <v>589</v>
      </c>
      <c r="F356" s="434">
        <v>42522</v>
      </c>
      <c r="G356" s="385" t="s">
        <v>590</v>
      </c>
      <c r="H356" s="386" t="s">
        <v>1402</v>
      </c>
      <c r="I356" s="573" t="s">
        <v>592</v>
      </c>
      <c r="J356" s="449" t="s">
        <v>25</v>
      </c>
      <c r="K356" s="405" t="s">
        <v>443</v>
      </c>
      <c r="L356" s="405" t="s">
        <v>443</v>
      </c>
      <c r="M356" s="405" t="s">
        <v>443</v>
      </c>
      <c r="N356" s="405" t="s">
        <v>443</v>
      </c>
      <c r="O356" s="405" t="s">
        <v>4</v>
      </c>
      <c r="P356" s="405" t="s">
        <v>443</v>
      </c>
      <c r="Q356" s="405" t="s">
        <v>443</v>
      </c>
      <c r="R356" s="405" t="s">
        <v>443</v>
      </c>
      <c r="S356" s="405" t="s">
        <v>443</v>
      </c>
      <c r="T356" s="405" t="s">
        <v>443</v>
      </c>
      <c r="U356" s="405" t="s">
        <v>443</v>
      </c>
      <c r="V356" s="405" t="s">
        <v>443</v>
      </c>
    </row>
    <row r="357" spans="1:22" ht="45" customHeight="1" x14ac:dyDescent="0.25">
      <c r="A357" s="599" t="s">
        <v>1403</v>
      </c>
      <c r="B357" s="382" t="s">
        <v>212</v>
      </c>
      <c r="C357" s="408"/>
      <c r="D357" s="631">
        <v>50</v>
      </c>
      <c r="E357" s="408" t="s">
        <v>604</v>
      </c>
      <c r="F357" s="434"/>
      <c r="G357" s="385" t="s">
        <v>590</v>
      </c>
      <c r="H357" s="386" t="s">
        <v>1934</v>
      </c>
      <c r="I357" s="573" t="s">
        <v>991</v>
      </c>
      <c r="J357" s="449" t="s">
        <v>87</v>
      </c>
      <c r="K357" s="405" t="s">
        <v>443</v>
      </c>
      <c r="L357" s="420" t="s">
        <v>35</v>
      </c>
      <c r="M357" s="405" t="s">
        <v>443</v>
      </c>
      <c r="N357" s="405" t="s">
        <v>443</v>
      </c>
      <c r="O357" s="405" t="s">
        <v>443</v>
      </c>
      <c r="P357" s="405" t="s">
        <v>443</v>
      </c>
      <c r="Q357" s="405" t="s">
        <v>443</v>
      </c>
      <c r="R357" s="405" t="s">
        <v>443</v>
      </c>
      <c r="S357" s="405" t="s">
        <v>443</v>
      </c>
      <c r="T357" s="405" t="s">
        <v>443</v>
      </c>
      <c r="U357" s="405" t="s">
        <v>443</v>
      </c>
      <c r="V357" s="405" t="s">
        <v>4</v>
      </c>
    </row>
    <row r="358" spans="1:22" ht="45" customHeight="1" x14ac:dyDescent="0.25">
      <c r="A358" s="655" t="s">
        <v>1405</v>
      </c>
      <c r="B358" s="382" t="s">
        <v>662</v>
      </c>
      <c r="C358" s="409"/>
      <c r="D358" s="631">
        <v>55</v>
      </c>
      <c r="E358" s="408" t="s">
        <v>604</v>
      </c>
      <c r="F358" s="434">
        <v>45283</v>
      </c>
      <c r="G358" s="385" t="s">
        <v>590</v>
      </c>
      <c r="H358" s="386" t="s">
        <v>1406</v>
      </c>
      <c r="I358" s="573" t="s">
        <v>592</v>
      </c>
      <c r="J358" s="449" t="s">
        <v>31</v>
      </c>
      <c r="K358" s="405" t="s">
        <v>443</v>
      </c>
      <c r="L358" s="405" t="s">
        <v>443</v>
      </c>
      <c r="M358" s="405" t="s">
        <v>443</v>
      </c>
      <c r="N358" s="405" t="s">
        <v>443</v>
      </c>
      <c r="O358" s="405" t="s">
        <v>443</v>
      </c>
      <c r="P358" s="405" t="s">
        <v>443</v>
      </c>
      <c r="Q358" s="405" t="s">
        <v>443</v>
      </c>
      <c r="R358" s="405" t="s">
        <v>443</v>
      </c>
      <c r="S358" s="405" t="s">
        <v>443</v>
      </c>
      <c r="T358" s="405" t="s">
        <v>4</v>
      </c>
      <c r="U358" s="405" t="s">
        <v>443</v>
      </c>
      <c r="V358" s="405" t="s">
        <v>443</v>
      </c>
    </row>
    <row r="359" spans="1:22" ht="45" customHeight="1" x14ac:dyDescent="0.25">
      <c r="A359" s="599" t="s">
        <v>1407</v>
      </c>
      <c r="B359" s="382" t="s">
        <v>99</v>
      </c>
      <c r="C359" s="408" t="s">
        <v>762</v>
      </c>
      <c r="D359" s="631">
        <v>65</v>
      </c>
      <c r="E359" s="408" t="s">
        <v>589</v>
      </c>
      <c r="F359" s="434">
        <v>44348</v>
      </c>
      <c r="G359" s="385" t="s">
        <v>590</v>
      </c>
      <c r="H359" s="386" t="s">
        <v>1408</v>
      </c>
      <c r="I359" s="573" t="s">
        <v>717</v>
      </c>
      <c r="J359" s="449" t="s">
        <v>100</v>
      </c>
      <c r="K359" s="405" t="s">
        <v>443</v>
      </c>
      <c r="L359" s="405" t="s">
        <v>443</v>
      </c>
      <c r="M359" s="405" t="s">
        <v>443</v>
      </c>
      <c r="N359" s="405" t="s">
        <v>443</v>
      </c>
      <c r="O359" s="405" t="s">
        <v>443</v>
      </c>
      <c r="P359" s="405" t="s">
        <v>443</v>
      </c>
      <c r="Q359" s="405" t="s">
        <v>443</v>
      </c>
      <c r="R359" s="405" t="s">
        <v>443</v>
      </c>
      <c r="S359" s="405" t="s">
        <v>443</v>
      </c>
      <c r="T359" s="405" t="s">
        <v>443</v>
      </c>
      <c r="U359" s="405" t="s">
        <v>443</v>
      </c>
      <c r="V359" s="405" t="s">
        <v>4</v>
      </c>
    </row>
    <row r="360" spans="1:22" ht="45" customHeight="1" x14ac:dyDescent="0.25">
      <c r="A360" s="599" t="s">
        <v>1409</v>
      </c>
      <c r="B360" s="382" t="s">
        <v>1410</v>
      </c>
      <c r="C360" s="408"/>
      <c r="D360" s="631">
        <v>70</v>
      </c>
      <c r="E360" s="408" t="s">
        <v>589</v>
      </c>
      <c r="F360" s="434">
        <v>45161</v>
      </c>
      <c r="G360" s="385" t="s">
        <v>590</v>
      </c>
      <c r="H360" s="386" t="s">
        <v>1411</v>
      </c>
      <c r="I360" s="573" t="s">
        <v>592</v>
      </c>
      <c r="J360" s="449" t="s">
        <v>42</v>
      </c>
      <c r="K360" s="405" t="s">
        <v>443</v>
      </c>
      <c r="L360" s="405" t="s">
        <v>443</v>
      </c>
      <c r="M360" s="405" t="s">
        <v>443</v>
      </c>
      <c r="N360" s="405" t="s">
        <v>443</v>
      </c>
      <c r="O360" s="405" t="s">
        <v>443</v>
      </c>
      <c r="P360" s="405" t="s">
        <v>443</v>
      </c>
      <c r="Q360" s="405" t="s">
        <v>443</v>
      </c>
      <c r="R360" s="405" t="s">
        <v>443</v>
      </c>
      <c r="S360" s="405" t="s">
        <v>443</v>
      </c>
      <c r="T360" s="405" t="s">
        <v>443</v>
      </c>
      <c r="U360" s="405" t="s">
        <v>443</v>
      </c>
      <c r="V360" s="405" t="s">
        <v>443</v>
      </c>
    </row>
    <row r="361" spans="1:22" ht="45" customHeight="1" x14ac:dyDescent="0.25">
      <c r="A361" s="599" t="s">
        <v>1412</v>
      </c>
      <c r="B361" s="382" t="s">
        <v>99</v>
      </c>
      <c r="C361" s="408"/>
      <c r="D361" s="631">
        <v>50</v>
      </c>
      <c r="E361" s="408" t="s">
        <v>589</v>
      </c>
      <c r="F361" s="434">
        <v>45283</v>
      </c>
      <c r="G361" s="385" t="s">
        <v>590</v>
      </c>
      <c r="H361" s="386" t="s">
        <v>1413</v>
      </c>
      <c r="I361" s="573" t="s">
        <v>592</v>
      </c>
      <c r="J361" s="449"/>
      <c r="K361" s="405" t="s">
        <v>443</v>
      </c>
      <c r="L361" s="405" t="s">
        <v>443</v>
      </c>
      <c r="M361" s="405" t="s">
        <v>443</v>
      </c>
      <c r="N361" s="405" t="s">
        <v>443</v>
      </c>
      <c r="O361" s="405" t="s">
        <v>443</v>
      </c>
      <c r="P361" s="405" t="s">
        <v>443</v>
      </c>
      <c r="Q361" s="405" t="s">
        <v>443</v>
      </c>
      <c r="R361" s="405" t="s">
        <v>443</v>
      </c>
      <c r="S361" s="405" t="s">
        <v>443</v>
      </c>
      <c r="T361" s="405" t="s">
        <v>443</v>
      </c>
      <c r="U361" s="405" t="s">
        <v>443</v>
      </c>
      <c r="V361" s="405" t="s">
        <v>443</v>
      </c>
    </row>
    <row r="362" spans="1:22" ht="45" customHeight="1" x14ac:dyDescent="0.25">
      <c r="A362" s="599" t="s">
        <v>1416</v>
      </c>
      <c r="B362" s="382" t="s">
        <v>99</v>
      </c>
      <c r="C362" s="408"/>
      <c r="D362" s="631">
        <v>50</v>
      </c>
      <c r="E362" s="408" t="s">
        <v>589</v>
      </c>
      <c r="F362" s="434">
        <v>45283</v>
      </c>
      <c r="G362" s="385" t="s">
        <v>590</v>
      </c>
      <c r="H362" s="386" t="s">
        <v>1413</v>
      </c>
      <c r="I362" s="573" t="s">
        <v>592</v>
      </c>
      <c r="J362" s="449"/>
      <c r="K362" s="405" t="s">
        <v>443</v>
      </c>
      <c r="L362" s="405" t="s">
        <v>443</v>
      </c>
      <c r="M362" s="405" t="s">
        <v>443</v>
      </c>
      <c r="N362" s="405" t="s">
        <v>443</v>
      </c>
      <c r="O362" s="405" t="s">
        <v>443</v>
      </c>
      <c r="P362" s="405" t="s">
        <v>443</v>
      </c>
      <c r="Q362" s="405" t="s">
        <v>443</v>
      </c>
      <c r="R362" s="405" t="s">
        <v>443</v>
      </c>
      <c r="S362" s="405" t="s">
        <v>443</v>
      </c>
      <c r="T362" s="405" t="s">
        <v>443</v>
      </c>
      <c r="U362" s="405" t="s">
        <v>443</v>
      </c>
      <c r="V362" s="405" t="s">
        <v>443</v>
      </c>
    </row>
    <row r="363" spans="1:22" ht="45" customHeight="1" x14ac:dyDescent="0.25">
      <c r="A363" s="382" t="s">
        <v>1417</v>
      </c>
      <c r="B363" s="382" t="s">
        <v>662</v>
      </c>
      <c r="C363" s="382" t="s">
        <v>662</v>
      </c>
      <c r="D363" s="631">
        <v>55</v>
      </c>
      <c r="E363" s="631" t="s">
        <v>604</v>
      </c>
      <c r="F363" s="401">
        <v>45650</v>
      </c>
      <c r="G363" s="385" t="s">
        <v>590</v>
      </c>
      <c r="H363" s="386" t="s">
        <v>1418</v>
      </c>
      <c r="I363" s="573" t="s">
        <v>601</v>
      </c>
      <c r="J363" s="449" t="s">
        <v>50</v>
      </c>
      <c r="K363" s="582"/>
      <c r="L363" s="586"/>
      <c r="M363" s="586"/>
      <c r="N363" s="586"/>
      <c r="O363" s="586"/>
      <c r="P363" s="586"/>
      <c r="Q363" s="405" t="s">
        <v>35</v>
      </c>
      <c r="R363" s="405" t="s">
        <v>35</v>
      </c>
      <c r="S363" s="405" t="s">
        <v>35</v>
      </c>
      <c r="T363" s="405" t="s">
        <v>35</v>
      </c>
      <c r="U363" s="405" t="s">
        <v>443</v>
      </c>
      <c r="V363" s="405" t="s">
        <v>443</v>
      </c>
    </row>
    <row r="364" spans="1:22" ht="45" customHeight="1" x14ac:dyDescent="0.25">
      <c r="A364" s="382" t="s">
        <v>1421</v>
      </c>
      <c r="B364" s="382" t="s">
        <v>662</v>
      </c>
      <c r="C364" s="409"/>
      <c r="D364" s="631">
        <v>55</v>
      </c>
      <c r="E364" s="631" t="s">
        <v>604</v>
      </c>
      <c r="F364" s="401">
        <v>45620</v>
      </c>
      <c r="G364" s="385" t="s">
        <v>590</v>
      </c>
      <c r="H364" s="386" t="s">
        <v>1422</v>
      </c>
      <c r="I364" s="573" t="s">
        <v>601</v>
      </c>
      <c r="J364" s="449" t="s">
        <v>25</v>
      </c>
      <c r="K364" s="582"/>
      <c r="L364" s="586"/>
      <c r="M364" s="586"/>
      <c r="N364" s="586"/>
      <c r="O364" s="586"/>
      <c r="P364" s="586"/>
      <c r="Q364" s="405" t="s">
        <v>35</v>
      </c>
      <c r="R364" s="405" t="s">
        <v>35</v>
      </c>
      <c r="S364" s="405" t="s">
        <v>35</v>
      </c>
      <c r="T364" s="405" t="s">
        <v>35</v>
      </c>
      <c r="U364" s="405" t="s">
        <v>443</v>
      </c>
      <c r="V364" s="405" t="s">
        <v>443</v>
      </c>
    </row>
    <row r="365" spans="1:22" ht="45" customHeight="1" x14ac:dyDescent="0.25">
      <c r="A365" s="382" t="s">
        <v>1423</v>
      </c>
      <c r="B365" s="382" t="s">
        <v>662</v>
      </c>
      <c r="C365" s="409"/>
      <c r="D365" s="631">
        <v>55</v>
      </c>
      <c r="E365" s="408" t="s">
        <v>604</v>
      </c>
      <c r="F365" s="401">
        <v>45620</v>
      </c>
      <c r="G365" s="385" t="s">
        <v>590</v>
      </c>
      <c r="H365" s="386" t="s">
        <v>1422</v>
      </c>
      <c r="I365" s="573" t="s">
        <v>601</v>
      </c>
      <c r="J365" s="449" t="s">
        <v>25</v>
      </c>
      <c r="K365" s="582"/>
      <c r="L365" s="586"/>
      <c r="M365" s="586"/>
      <c r="N365" s="586"/>
      <c r="O365" s="586"/>
      <c r="P365" s="586"/>
      <c r="Q365" s="405" t="s">
        <v>35</v>
      </c>
      <c r="R365" s="405" t="s">
        <v>35</v>
      </c>
      <c r="S365" s="405" t="s">
        <v>35</v>
      </c>
      <c r="T365" s="405" t="s">
        <v>35</v>
      </c>
      <c r="U365" s="405" t="s">
        <v>443</v>
      </c>
      <c r="V365" s="405" t="s">
        <v>443</v>
      </c>
    </row>
    <row r="366" spans="1:22" ht="45" customHeight="1" x14ac:dyDescent="0.25">
      <c r="A366" s="599" t="s">
        <v>1424</v>
      </c>
      <c r="B366" s="382" t="s">
        <v>662</v>
      </c>
      <c r="C366" s="602"/>
      <c r="D366" s="631">
        <v>50</v>
      </c>
      <c r="E366" s="408" t="s">
        <v>604</v>
      </c>
      <c r="F366" s="401">
        <v>44949</v>
      </c>
      <c r="G366" s="385" t="s">
        <v>590</v>
      </c>
      <c r="H366" s="386">
        <v>145</v>
      </c>
      <c r="I366" s="573" t="s">
        <v>596</v>
      </c>
      <c r="J366" s="449" t="s">
        <v>69</v>
      </c>
      <c r="K366" s="405" t="s">
        <v>443</v>
      </c>
      <c r="L366" s="405" t="s">
        <v>443</v>
      </c>
      <c r="M366" s="405" t="s">
        <v>443</v>
      </c>
      <c r="N366" s="405" t="s">
        <v>35</v>
      </c>
      <c r="O366" s="405" t="s">
        <v>443</v>
      </c>
      <c r="P366" s="405" t="s">
        <v>443</v>
      </c>
      <c r="Q366" s="405" t="s">
        <v>4</v>
      </c>
      <c r="R366" s="405" t="s">
        <v>443</v>
      </c>
      <c r="S366" s="405" t="s">
        <v>35</v>
      </c>
      <c r="T366" s="405" t="s">
        <v>35</v>
      </c>
      <c r="U366" s="405" t="s">
        <v>443</v>
      </c>
      <c r="V366" s="405" t="s">
        <v>443</v>
      </c>
    </row>
    <row r="367" spans="1:22" ht="45" customHeight="1" x14ac:dyDescent="0.25">
      <c r="A367" s="599" t="s">
        <v>1425</v>
      </c>
      <c r="B367" s="382" t="s">
        <v>1426</v>
      </c>
      <c r="C367" s="602"/>
      <c r="D367" s="631">
        <v>65</v>
      </c>
      <c r="E367" s="408" t="s">
        <v>604</v>
      </c>
      <c r="F367" s="401">
        <v>45346</v>
      </c>
      <c r="G367" s="385" t="s">
        <v>590</v>
      </c>
      <c r="H367" s="386" t="s">
        <v>1427</v>
      </c>
      <c r="I367" s="573" t="s">
        <v>737</v>
      </c>
      <c r="J367" s="449" t="s">
        <v>69</v>
      </c>
      <c r="K367" s="420" t="s">
        <v>35</v>
      </c>
      <c r="L367" s="405" t="s">
        <v>443</v>
      </c>
      <c r="M367" s="405" t="s">
        <v>35</v>
      </c>
      <c r="N367" s="405" t="s">
        <v>35</v>
      </c>
      <c r="O367" s="405" t="s">
        <v>35</v>
      </c>
      <c r="P367" s="405" t="s">
        <v>443</v>
      </c>
      <c r="Q367" s="405" t="s">
        <v>4</v>
      </c>
      <c r="R367" s="405" t="s">
        <v>443</v>
      </c>
      <c r="S367" s="405" t="s">
        <v>443</v>
      </c>
      <c r="T367" s="405" t="s">
        <v>443</v>
      </c>
      <c r="U367" s="405" t="s">
        <v>443</v>
      </c>
      <c r="V367" s="405" t="s">
        <v>443</v>
      </c>
    </row>
    <row r="368" spans="1:22" ht="45" customHeight="1" x14ac:dyDescent="0.25">
      <c r="A368" s="408" t="s">
        <v>1428</v>
      </c>
      <c r="B368" s="382" t="s">
        <v>638</v>
      </c>
      <c r="C368" s="408"/>
      <c r="D368" s="631">
        <v>55</v>
      </c>
      <c r="E368" s="408" t="s">
        <v>604</v>
      </c>
      <c r="F368" s="401"/>
      <c r="G368" s="385" t="s">
        <v>590</v>
      </c>
      <c r="H368" s="386" t="s">
        <v>416</v>
      </c>
      <c r="I368" s="609" t="s">
        <v>1237</v>
      </c>
      <c r="J368" s="449" t="s">
        <v>1908</v>
      </c>
      <c r="K368" s="405" t="s">
        <v>443</v>
      </c>
      <c r="L368" s="405" t="s">
        <v>443</v>
      </c>
      <c r="M368" s="405" t="s">
        <v>443</v>
      </c>
      <c r="N368" s="405" t="s">
        <v>443</v>
      </c>
      <c r="O368" s="405" t="s">
        <v>443</v>
      </c>
      <c r="P368" s="405" t="s">
        <v>4</v>
      </c>
      <c r="Q368" s="405" t="s">
        <v>443</v>
      </c>
      <c r="R368" s="405" t="s">
        <v>443</v>
      </c>
      <c r="S368" s="405" t="s">
        <v>443</v>
      </c>
      <c r="T368" s="405" t="s">
        <v>443</v>
      </c>
      <c r="U368" s="405" t="s">
        <v>443</v>
      </c>
      <c r="V368" s="405" t="s">
        <v>443</v>
      </c>
    </row>
    <row r="369" spans="1:22" ht="45" customHeight="1" x14ac:dyDescent="0.25">
      <c r="A369" s="408" t="s">
        <v>1429</v>
      </c>
      <c r="B369" s="382" t="s">
        <v>60</v>
      </c>
      <c r="C369" s="409" t="s">
        <v>1176</v>
      </c>
      <c r="D369" s="631">
        <v>55</v>
      </c>
      <c r="E369" s="408" t="s">
        <v>589</v>
      </c>
      <c r="F369" s="401">
        <v>44166</v>
      </c>
      <c r="G369" s="385" t="s">
        <v>590</v>
      </c>
      <c r="H369" s="386" t="s">
        <v>1430</v>
      </c>
      <c r="I369" s="573" t="s">
        <v>717</v>
      </c>
      <c r="J369" s="449" t="s">
        <v>50</v>
      </c>
      <c r="K369" s="405" t="s">
        <v>443</v>
      </c>
      <c r="L369" s="405" t="s">
        <v>443</v>
      </c>
      <c r="M369" s="405" t="s">
        <v>443</v>
      </c>
      <c r="N369" s="405" t="s">
        <v>443</v>
      </c>
      <c r="O369" s="405" t="s">
        <v>443</v>
      </c>
      <c r="P369" s="405" t="s">
        <v>443</v>
      </c>
      <c r="Q369" s="405" t="s">
        <v>443</v>
      </c>
      <c r="R369" s="405" t="s">
        <v>443</v>
      </c>
      <c r="S369" s="405" t="s">
        <v>443</v>
      </c>
      <c r="T369" s="405" t="s">
        <v>443</v>
      </c>
      <c r="U369" s="405" t="s">
        <v>443</v>
      </c>
      <c r="V369" s="405" t="s">
        <v>4</v>
      </c>
    </row>
    <row r="370" spans="1:22" ht="45" customHeight="1" x14ac:dyDescent="0.25">
      <c r="A370" s="408" t="s">
        <v>1431</v>
      </c>
      <c r="B370" s="382" t="s">
        <v>638</v>
      </c>
      <c r="C370" s="408"/>
      <c r="D370" s="631">
        <v>55</v>
      </c>
      <c r="E370" s="408" t="s">
        <v>604</v>
      </c>
      <c r="F370" s="401">
        <v>42370</v>
      </c>
      <c r="G370" s="385" t="s">
        <v>590</v>
      </c>
      <c r="H370" s="386" t="s">
        <v>416</v>
      </c>
      <c r="I370" s="609" t="s">
        <v>1237</v>
      </c>
      <c r="J370" s="449" t="s">
        <v>1908</v>
      </c>
      <c r="K370" s="405" t="s">
        <v>443</v>
      </c>
      <c r="L370" s="405" t="s">
        <v>443</v>
      </c>
      <c r="M370" s="405" t="s">
        <v>443</v>
      </c>
      <c r="N370" s="405" t="s">
        <v>443</v>
      </c>
      <c r="O370" s="405" t="s">
        <v>443</v>
      </c>
      <c r="P370" s="405" t="s">
        <v>4</v>
      </c>
      <c r="Q370" s="405" t="s">
        <v>443</v>
      </c>
      <c r="R370" s="405" t="s">
        <v>443</v>
      </c>
      <c r="S370" s="405" t="s">
        <v>443</v>
      </c>
      <c r="T370" s="405" t="s">
        <v>443</v>
      </c>
      <c r="U370" s="405" t="s">
        <v>443</v>
      </c>
      <c r="V370" s="405" t="s">
        <v>443</v>
      </c>
    </row>
    <row r="371" spans="1:22" ht="45" customHeight="1" x14ac:dyDescent="0.25">
      <c r="A371" s="382" t="s">
        <v>1432</v>
      </c>
      <c r="B371" s="382" t="s">
        <v>1396</v>
      </c>
      <c r="C371" s="408"/>
      <c r="D371" s="631">
        <v>55</v>
      </c>
      <c r="E371" s="408" t="s">
        <v>604</v>
      </c>
      <c r="F371" s="384"/>
      <c r="G371" s="385" t="s">
        <v>590</v>
      </c>
      <c r="H371" s="386" t="s">
        <v>1433</v>
      </c>
      <c r="I371" s="605" t="s">
        <v>648</v>
      </c>
      <c r="J371" s="449" t="s">
        <v>87</v>
      </c>
      <c r="K371" s="405" t="s">
        <v>443</v>
      </c>
      <c r="L371" s="405" t="s">
        <v>443</v>
      </c>
      <c r="M371" s="405" t="s">
        <v>443</v>
      </c>
      <c r="N371" s="405" t="s">
        <v>35</v>
      </c>
      <c r="O371" s="405" t="s">
        <v>443</v>
      </c>
      <c r="P371" s="405" t="s">
        <v>443</v>
      </c>
      <c r="Q371" s="405" t="s">
        <v>443</v>
      </c>
      <c r="R371" s="405" t="s">
        <v>443</v>
      </c>
      <c r="S371" s="405" t="s">
        <v>443</v>
      </c>
      <c r="T371" s="405" t="s">
        <v>443</v>
      </c>
      <c r="U371" s="405" t="s">
        <v>443</v>
      </c>
      <c r="V371" s="405" t="s">
        <v>443</v>
      </c>
    </row>
    <row r="372" spans="1:22" ht="45" customHeight="1" x14ac:dyDescent="0.25">
      <c r="A372" s="382" t="s">
        <v>1434</v>
      </c>
      <c r="B372" s="382" t="s">
        <v>598</v>
      </c>
      <c r="C372" s="408" t="s">
        <v>1875</v>
      </c>
      <c r="D372" s="631">
        <v>55</v>
      </c>
      <c r="E372" s="408" t="s">
        <v>604</v>
      </c>
      <c r="F372" s="446">
        <v>42353</v>
      </c>
      <c r="G372" s="385" t="s">
        <v>590</v>
      </c>
      <c r="H372" s="386" t="s">
        <v>1436</v>
      </c>
      <c r="I372" s="573" t="s">
        <v>656</v>
      </c>
      <c r="J372" s="449" t="s">
        <v>31</v>
      </c>
      <c r="K372" s="405" t="s">
        <v>443</v>
      </c>
      <c r="L372" s="405" t="s">
        <v>443</v>
      </c>
      <c r="M372" s="405" t="s">
        <v>443</v>
      </c>
      <c r="N372" s="405" t="s">
        <v>443</v>
      </c>
      <c r="O372" s="405" t="s">
        <v>443</v>
      </c>
      <c r="P372" s="405" t="s">
        <v>443</v>
      </c>
      <c r="Q372" s="405" t="s">
        <v>443</v>
      </c>
      <c r="R372" s="405" t="s">
        <v>443</v>
      </c>
      <c r="S372" s="405" t="s">
        <v>4</v>
      </c>
      <c r="T372" s="405" t="s">
        <v>443</v>
      </c>
      <c r="U372" s="405" t="s">
        <v>443</v>
      </c>
      <c r="V372" s="405" t="s">
        <v>443</v>
      </c>
    </row>
    <row r="373" spans="1:22" ht="45" customHeight="1" x14ac:dyDescent="0.25">
      <c r="A373" s="382" t="s">
        <v>1437</v>
      </c>
      <c r="B373" s="382" t="s">
        <v>140</v>
      </c>
      <c r="C373" s="602"/>
      <c r="D373" s="631">
        <v>50</v>
      </c>
      <c r="E373" s="408" t="s">
        <v>604</v>
      </c>
      <c r="F373" s="401">
        <v>44949</v>
      </c>
      <c r="G373" s="385" t="s">
        <v>590</v>
      </c>
      <c r="H373" s="386">
        <v>104</v>
      </c>
      <c r="I373" s="573" t="s">
        <v>596</v>
      </c>
      <c r="J373" s="449" t="s">
        <v>45</v>
      </c>
      <c r="K373" s="405" t="s">
        <v>443</v>
      </c>
      <c r="L373" s="405" t="s">
        <v>4</v>
      </c>
      <c r="M373" s="405" t="s">
        <v>443</v>
      </c>
      <c r="N373" s="405" t="s">
        <v>35</v>
      </c>
      <c r="O373" s="405" t="s">
        <v>443</v>
      </c>
      <c r="P373" s="405" t="s">
        <v>443</v>
      </c>
      <c r="Q373" s="405" t="s">
        <v>443</v>
      </c>
      <c r="R373" s="405" t="s">
        <v>443</v>
      </c>
      <c r="S373" s="405" t="s">
        <v>443</v>
      </c>
      <c r="T373" s="405" t="s">
        <v>443</v>
      </c>
      <c r="U373" s="405" t="s">
        <v>443</v>
      </c>
      <c r="V373" s="405" t="s">
        <v>443</v>
      </c>
    </row>
    <row r="374" spans="1:22" ht="45" customHeight="1" x14ac:dyDescent="0.25">
      <c r="A374" s="382" t="s">
        <v>1438</v>
      </c>
      <c r="B374" s="382" t="s">
        <v>99</v>
      </c>
      <c r="C374" s="408"/>
      <c r="D374" s="631">
        <v>55</v>
      </c>
      <c r="E374" s="408" t="s">
        <v>604</v>
      </c>
      <c r="F374" s="384"/>
      <c r="G374" s="385" t="s">
        <v>590</v>
      </c>
      <c r="H374" s="386" t="s">
        <v>1440</v>
      </c>
      <c r="I374" s="573" t="s">
        <v>656</v>
      </c>
      <c r="J374" s="449" t="s">
        <v>72</v>
      </c>
      <c r="K374" s="405" t="s">
        <v>443</v>
      </c>
      <c r="L374" s="405" t="s">
        <v>443</v>
      </c>
      <c r="M374" s="405" t="s">
        <v>443</v>
      </c>
      <c r="N374" s="405" t="s">
        <v>443</v>
      </c>
      <c r="O374" s="405" t="s">
        <v>443</v>
      </c>
      <c r="P374" s="405" t="s">
        <v>443</v>
      </c>
      <c r="Q374" s="405" t="s">
        <v>443</v>
      </c>
      <c r="R374" s="405" t="s">
        <v>443</v>
      </c>
      <c r="S374" s="405" t="s">
        <v>443</v>
      </c>
      <c r="T374" s="405" t="s">
        <v>4</v>
      </c>
      <c r="U374" s="405" t="s">
        <v>443</v>
      </c>
      <c r="V374" s="405" t="s">
        <v>443</v>
      </c>
    </row>
    <row r="375" spans="1:22" ht="45" customHeight="1" x14ac:dyDescent="0.25">
      <c r="A375" s="599" t="s">
        <v>1443</v>
      </c>
      <c r="B375" s="599" t="s">
        <v>800</v>
      </c>
      <c r="C375" s="599"/>
      <c r="D375" s="631">
        <v>50</v>
      </c>
      <c r="E375" s="408" t="s">
        <v>604</v>
      </c>
      <c r="F375" s="441"/>
      <c r="G375" s="385" t="s">
        <v>590</v>
      </c>
      <c r="H375" s="441">
        <v>119</v>
      </c>
      <c r="I375" s="605" t="s">
        <v>648</v>
      </c>
      <c r="J375" s="449" t="s">
        <v>53</v>
      </c>
      <c r="K375" s="405" t="s">
        <v>443</v>
      </c>
      <c r="L375" s="405" t="s">
        <v>443</v>
      </c>
      <c r="M375" s="405" t="s">
        <v>443</v>
      </c>
      <c r="N375" s="405" t="s">
        <v>443</v>
      </c>
      <c r="O375" s="405" t="s">
        <v>443</v>
      </c>
      <c r="P375" s="405" t="s">
        <v>443</v>
      </c>
      <c r="Q375" s="405" t="s">
        <v>443</v>
      </c>
      <c r="R375" s="405" t="s">
        <v>443</v>
      </c>
      <c r="S375" s="405" t="s">
        <v>443</v>
      </c>
      <c r="T375" s="420" t="s">
        <v>35</v>
      </c>
      <c r="U375" s="405" t="s">
        <v>443</v>
      </c>
      <c r="V375" s="405" t="s">
        <v>443</v>
      </c>
    </row>
    <row r="376" spans="1:22" ht="45" customHeight="1" x14ac:dyDescent="0.25">
      <c r="A376" s="599" t="s">
        <v>1444</v>
      </c>
      <c r="B376" s="408" t="s">
        <v>931</v>
      </c>
      <c r="C376" s="599" t="s">
        <v>1445</v>
      </c>
      <c r="D376" s="632">
        <v>65</v>
      </c>
      <c r="E376" s="408" t="s">
        <v>604</v>
      </c>
      <c r="F376" s="656">
        <v>44928</v>
      </c>
      <c r="G376" s="385" t="s">
        <v>590</v>
      </c>
      <c r="H376" s="441" t="s">
        <v>1446</v>
      </c>
      <c r="I376" s="573" t="s">
        <v>592</v>
      </c>
      <c r="J376" s="449" t="s">
        <v>50</v>
      </c>
      <c r="K376" s="405" t="s">
        <v>443</v>
      </c>
      <c r="L376" s="405" t="s">
        <v>443</v>
      </c>
      <c r="M376" s="405" t="s">
        <v>443</v>
      </c>
      <c r="N376" s="405" t="s">
        <v>443</v>
      </c>
      <c r="O376" s="405" t="s">
        <v>443</v>
      </c>
      <c r="P376" s="405" t="s">
        <v>443</v>
      </c>
      <c r="Q376" s="539" t="s">
        <v>1870</v>
      </c>
      <c r="R376" s="405" t="s">
        <v>443</v>
      </c>
      <c r="S376" s="405" t="s">
        <v>443</v>
      </c>
      <c r="T376" s="405" t="s">
        <v>443</v>
      </c>
      <c r="U376" s="405" t="s">
        <v>443</v>
      </c>
      <c r="V376" s="405" t="s">
        <v>443</v>
      </c>
    </row>
    <row r="377" spans="1:22" ht="45" customHeight="1" x14ac:dyDescent="0.25">
      <c r="A377" s="382" t="s">
        <v>1449</v>
      </c>
      <c r="B377" s="382" t="s">
        <v>641</v>
      </c>
      <c r="C377" s="602"/>
      <c r="D377" s="631">
        <v>50</v>
      </c>
      <c r="E377" s="408" t="s">
        <v>604</v>
      </c>
      <c r="F377" s="401">
        <v>44949</v>
      </c>
      <c r="G377" s="385" t="s">
        <v>590</v>
      </c>
      <c r="H377" s="386">
        <v>169</v>
      </c>
      <c r="I377" s="573" t="s">
        <v>596</v>
      </c>
      <c r="J377" s="449" t="s">
        <v>31</v>
      </c>
      <c r="K377" s="405" t="s">
        <v>443</v>
      </c>
      <c r="L377" s="405" t="s">
        <v>443</v>
      </c>
      <c r="M377" s="405" t="s">
        <v>443</v>
      </c>
      <c r="N377" s="405" t="s">
        <v>443</v>
      </c>
      <c r="O377" s="405" t="s">
        <v>443</v>
      </c>
      <c r="P377" s="405" t="s">
        <v>443</v>
      </c>
      <c r="Q377" s="405" t="s">
        <v>443</v>
      </c>
      <c r="R377" s="405" t="s">
        <v>443</v>
      </c>
      <c r="S377" s="405" t="s">
        <v>4</v>
      </c>
      <c r="T377" s="405" t="s">
        <v>443</v>
      </c>
      <c r="U377" s="405" t="s">
        <v>443</v>
      </c>
      <c r="V377" s="405" t="s">
        <v>443</v>
      </c>
    </row>
    <row r="378" spans="1:22" ht="45" customHeight="1" x14ac:dyDescent="0.25">
      <c r="A378" s="382" t="s">
        <v>1450</v>
      </c>
      <c r="B378" s="382" t="s">
        <v>1451</v>
      </c>
      <c r="C378" s="602"/>
      <c r="D378" s="631">
        <v>50</v>
      </c>
      <c r="E378" s="408" t="s">
        <v>604</v>
      </c>
      <c r="F378" s="401">
        <v>44949</v>
      </c>
      <c r="G378" s="385" t="s">
        <v>590</v>
      </c>
      <c r="H378" s="386">
        <v>61</v>
      </c>
      <c r="I378" s="573" t="s">
        <v>737</v>
      </c>
      <c r="J378" s="449" t="s">
        <v>20</v>
      </c>
      <c r="K378" s="405" t="s">
        <v>443</v>
      </c>
      <c r="L378" s="405" t="s">
        <v>443</v>
      </c>
      <c r="M378" s="405" t="s">
        <v>443</v>
      </c>
      <c r="N378" s="405" t="s">
        <v>4</v>
      </c>
      <c r="O378" s="405" t="s">
        <v>443</v>
      </c>
      <c r="P378" s="405" t="s">
        <v>443</v>
      </c>
      <c r="Q378" s="405" t="s">
        <v>443</v>
      </c>
      <c r="R378" s="405" t="s">
        <v>443</v>
      </c>
      <c r="S378" s="405" t="s">
        <v>443</v>
      </c>
      <c r="T378" s="405" t="s">
        <v>443</v>
      </c>
      <c r="U378" s="405" t="s">
        <v>443</v>
      </c>
      <c r="V378" s="405" t="s">
        <v>443</v>
      </c>
    </row>
    <row r="379" spans="1:22" ht="45" customHeight="1" x14ac:dyDescent="0.25">
      <c r="A379" s="382" t="s">
        <v>1452</v>
      </c>
      <c r="B379" s="382" t="s">
        <v>598</v>
      </c>
      <c r="C379" s="408" t="s">
        <v>1875</v>
      </c>
      <c r="D379" s="631">
        <v>55</v>
      </c>
      <c r="E379" s="408" t="s">
        <v>604</v>
      </c>
      <c r="F379" s="446">
        <v>42353</v>
      </c>
      <c r="G379" s="385" t="s">
        <v>590</v>
      </c>
      <c r="H379" s="386" t="s">
        <v>1453</v>
      </c>
      <c r="I379" s="573" t="s">
        <v>656</v>
      </c>
      <c r="J379" s="449" t="s">
        <v>50</v>
      </c>
      <c r="K379" s="405" t="s">
        <v>443</v>
      </c>
      <c r="L379" s="405" t="s">
        <v>443</v>
      </c>
      <c r="M379" s="405" t="s">
        <v>443</v>
      </c>
      <c r="N379" s="405" t="s">
        <v>443</v>
      </c>
      <c r="O379" s="405" t="s">
        <v>443</v>
      </c>
      <c r="P379" s="405" t="s">
        <v>443</v>
      </c>
      <c r="Q379" s="405" t="s">
        <v>4</v>
      </c>
      <c r="R379" s="405" t="s">
        <v>443</v>
      </c>
      <c r="S379" s="405" t="s">
        <v>443</v>
      </c>
      <c r="T379" s="405" t="s">
        <v>443</v>
      </c>
      <c r="U379" s="405" t="s">
        <v>443</v>
      </c>
      <c r="V379" s="405" t="s">
        <v>443</v>
      </c>
    </row>
    <row r="380" spans="1:22" ht="45" customHeight="1" x14ac:dyDescent="0.25">
      <c r="A380" s="382" t="s">
        <v>1454</v>
      </c>
      <c r="B380" s="408" t="s">
        <v>662</v>
      </c>
      <c r="C380" s="602"/>
      <c r="D380" s="631">
        <v>50</v>
      </c>
      <c r="E380" s="408" t="s">
        <v>589</v>
      </c>
      <c r="F380" s="401">
        <v>44949</v>
      </c>
      <c r="G380" s="385" t="s">
        <v>590</v>
      </c>
      <c r="H380" s="386">
        <v>370</v>
      </c>
      <c r="I380" s="573" t="s">
        <v>592</v>
      </c>
      <c r="J380" s="449" t="s">
        <v>31</v>
      </c>
      <c r="K380" s="405" t="s">
        <v>443</v>
      </c>
      <c r="L380" s="405" t="s">
        <v>443</v>
      </c>
      <c r="M380" s="405" t="s">
        <v>443</v>
      </c>
      <c r="N380" s="405" t="s">
        <v>443</v>
      </c>
      <c r="O380" s="405" t="s">
        <v>443</v>
      </c>
      <c r="P380" s="405" t="s">
        <v>443</v>
      </c>
      <c r="Q380" s="405" t="s">
        <v>443</v>
      </c>
      <c r="R380" s="405" t="s">
        <v>443</v>
      </c>
      <c r="S380" s="405" t="s">
        <v>443</v>
      </c>
      <c r="T380" s="405" t="s">
        <v>443</v>
      </c>
      <c r="U380" s="405" t="s">
        <v>4</v>
      </c>
      <c r="V380" s="405" t="s">
        <v>443</v>
      </c>
    </row>
    <row r="381" spans="1:22" ht="45" customHeight="1" x14ac:dyDescent="0.25">
      <c r="A381" s="382" t="s">
        <v>1455</v>
      </c>
      <c r="B381" s="382" t="s">
        <v>1456</v>
      </c>
      <c r="C381" s="408"/>
      <c r="D381" s="631">
        <v>55</v>
      </c>
      <c r="E381" s="408" t="s">
        <v>604</v>
      </c>
      <c r="F381" s="401">
        <v>45017</v>
      </c>
      <c r="G381" s="385" t="s">
        <v>590</v>
      </c>
      <c r="H381" s="386" t="s">
        <v>1457</v>
      </c>
      <c r="I381" s="573" t="s">
        <v>656</v>
      </c>
      <c r="J381" s="449" t="s">
        <v>20</v>
      </c>
      <c r="K381" s="405" t="s">
        <v>443</v>
      </c>
      <c r="L381" s="405" t="s">
        <v>443</v>
      </c>
      <c r="M381" s="405" t="s">
        <v>443</v>
      </c>
      <c r="N381" s="405" t="s">
        <v>4</v>
      </c>
      <c r="O381" s="405" t="s">
        <v>443</v>
      </c>
      <c r="P381" s="405" t="s">
        <v>443</v>
      </c>
      <c r="Q381" s="405" t="s">
        <v>443</v>
      </c>
      <c r="R381" s="405" t="s">
        <v>443</v>
      </c>
      <c r="S381" s="405" t="s">
        <v>443</v>
      </c>
      <c r="T381" s="405" t="s">
        <v>443</v>
      </c>
      <c r="U381" s="405" t="s">
        <v>443</v>
      </c>
      <c r="V381" s="405" t="s">
        <v>443</v>
      </c>
    </row>
    <row r="382" spans="1:22" ht="45" customHeight="1" x14ac:dyDescent="0.25">
      <c r="A382" s="408" t="s">
        <v>1458</v>
      </c>
      <c r="B382" s="382" t="s">
        <v>60</v>
      </c>
      <c r="C382" s="409" t="s">
        <v>1176</v>
      </c>
      <c r="D382" s="631">
        <v>55</v>
      </c>
      <c r="E382" s="408" t="s">
        <v>589</v>
      </c>
      <c r="F382" s="401">
        <v>43617</v>
      </c>
      <c r="G382" s="385" t="s">
        <v>590</v>
      </c>
      <c r="H382" s="386" t="s">
        <v>1460</v>
      </c>
      <c r="I382" s="573" t="s">
        <v>592</v>
      </c>
      <c r="J382" s="449" t="s">
        <v>20</v>
      </c>
      <c r="K382" s="405" t="s">
        <v>443</v>
      </c>
      <c r="L382" s="405" t="s">
        <v>443</v>
      </c>
      <c r="M382" s="405" t="s">
        <v>443</v>
      </c>
      <c r="N382" s="405" t="s">
        <v>4</v>
      </c>
      <c r="O382" s="405" t="s">
        <v>443</v>
      </c>
      <c r="P382" s="405" t="s">
        <v>443</v>
      </c>
      <c r="Q382" s="405" t="s">
        <v>443</v>
      </c>
      <c r="R382" s="405" t="s">
        <v>443</v>
      </c>
      <c r="S382" s="405" t="s">
        <v>443</v>
      </c>
      <c r="T382" s="405" t="s">
        <v>443</v>
      </c>
      <c r="U382" s="405" t="s">
        <v>443</v>
      </c>
      <c r="V382" s="405" t="s">
        <v>443</v>
      </c>
    </row>
    <row r="383" spans="1:22" ht="45" customHeight="1" x14ac:dyDescent="0.25">
      <c r="A383" s="382" t="s">
        <v>1461</v>
      </c>
      <c r="B383" s="382" t="s">
        <v>1462</v>
      </c>
      <c r="C383" s="408"/>
      <c r="D383" s="631">
        <v>55</v>
      </c>
      <c r="E383" s="408" t="s">
        <v>589</v>
      </c>
      <c r="F383" s="401">
        <v>43971</v>
      </c>
      <c r="G383" s="385" t="s">
        <v>590</v>
      </c>
      <c r="H383" s="386" t="s">
        <v>827</v>
      </c>
      <c r="I383" s="573" t="s">
        <v>592</v>
      </c>
      <c r="J383" s="449" t="s">
        <v>20</v>
      </c>
      <c r="K383" s="405" t="s">
        <v>443</v>
      </c>
      <c r="L383" s="405" t="s">
        <v>443</v>
      </c>
      <c r="M383" s="405" t="s">
        <v>443</v>
      </c>
      <c r="N383" s="405" t="s">
        <v>4</v>
      </c>
      <c r="O383" s="405" t="s">
        <v>443</v>
      </c>
      <c r="P383" s="405" t="s">
        <v>443</v>
      </c>
      <c r="Q383" s="405" t="s">
        <v>443</v>
      </c>
      <c r="R383" s="405" t="s">
        <v>443</v>
      </c>
      <c r="S383" s="405" t="s">
        <v>443</v>
      </c>
      <c r="T383" s="405" t="s">
        <v>443</v>
      </c>
      <c r="U383" s="405" t="s">
        <v>443</v>
      </c>
      <c r="V383" s="405" t="s">
        <v>443</v>
      </c>
    </row>
    <row r="384" spans="1:22" ht="45" customHeight="1" x14ac:dyDescent="0.25">
      <c r="A384" s="408" t="s">
        <v>1463</v>
      </c>
      <c r="B384" s="382" t="s">
        <v>89</v>
      </c>
      <c r="C384" s="409" t="s">
        <v>1464</v>
      </c>
      <c r="D384" s="631">
        <v>35</v>
      </c>
      <c r="E384" s="408" t="s">
        <v>589</v>
      </c>
      <c r="F384" s="401">
        <v>44256</v>
      </c>
      <c r="G384" s="385" t="s">
        <v>590</v>
      </c>
      <c r="H384" s="386" t="s">
        <v>1465</v>
      </c>
      <c r="I384" s="573" t="s">
        <v>592</v>
      </c>
      <c r="J384" s="449" t="s">
        <v>87</v>
      </c>
      <c r="K384" s="405" t="s">
        <v>443</v>
      </c>
      <c r="L384" s="405" t="s">
        <v>443</v>
      </c>
      <c r="M384" s="405" t="s">
        <v>443</v>
      </c>
      <c r="N384" s="405" t="s">
        <v>443</v>
      </c>
      <c r="O384" s="405" t="s">
        <v>443</v>
      </c>
      <c r="P384" s="405" t="s">
        <v>443</v>
      </c>
      <c r="Q384" s="405" t="s">
        <v>443</v>
      </c>
      <c r="R384" s="405" t="s">
        <v>443</v>
      </c>
      <c r="S384" s="405" t="s">
        <v>443</v>
      </c>
      <c r="T384" s="405" t="s">
        <v>443</v>
      </c>
      <c r="U384" s="405" t="s">
        <v>4</v>
      </c>
      <c r="V384" s="405" t="s">
        <v>443</v>
      </c>
    </row>
    <row r="385" spans="1:22" ht="32.25" customHeight="1" x14ac:dyDescent="0.25">
      <c r="A385" s="408" t="s">
        <v>1466</v>
      </c>
      <c r="B385" s="382" t="s">
        <v>89</v>
      </c>
      <c r="C385" s="409" t="s">
        <v>1467</v>
      </c>
      <c r="D385" s="631">
        <v>35</v>
      </c>
      <c r="E385" s="408" t="s">
        <v>589</v>
      </c>
      <c r="F385" s="401">
        <v>44256</v>
      </c>
      <c r="G385" s="385" t="s">
        <v>590</v>
      </c>
      <c r="H385" s="386" t="s">
        <v>1465</v>
      </c>
      <c r="I385" s="573" t="s">
        <v>592</v>
      </c>
      <c r="J385" s="449" t="s">
        <v>87</v>
      </c>
      <c r="K385" s="405" t="s">
        <v>443</v>
      </c>
      <c r="L385" s="405" t="s">
        <v>443</v>
      </c>
      <c r="M385" s="405" t="s">
        <v>443</v>
      </c>
      <c r="N385" s="405" t="s">
        <v>443</v>
      </c>
      <c r="O385" s="405" t="s">
        <v>443</v>
      </c>
      <c r="P385" s="405" t="s">
        <v>443</v>
      </c>
      <c r="Q385" s="405" t="s">
        <v>443</v>
      </c>
      <c r="R385" s="405" t="s">
        <v>443</v>
      </c>
      <c r="S385" s="405" t="s">
        <v>443</v>
      </c>
      <c r="T385" s="405" t="s">
        <v>443</v>
      </c>
      <c r="U385" s="405" t="s">
        <v>4</v>
      </c>
      <c r="V385" s="405" t="s">
        <v>443</v>
      </c>
    </row>
    <row r="386" spans="1:22" ht="45" customHeight="1" x14ac:dyDescent="0.25">
      <c r="A386" s="408" t="s">
        <v>1468</v>
      </c>
      <c r="B386" s="382" t="s">
        <v>89</v>
      </c>
      <c r="C386" s="409" t="s">
        <v>1469</v>
      </c>
      <c r="D386" s="631">
        <v>35</v>
      </c>
      <c r="E386" s="408" t="s">
        <v>589</v>
      </c>
      <c r="F386" s="401">
        <v>44256</v>
      </c>
      <c r="G386" s="385" t="s">
        <v>590</v>
      </c>
      <c r="H386" s="386" t="s">
        <v>1465</v>
      </c>
      <c r="I386" s="573" t="s">
        <v>592</v>
      </c>
      <c r="J386" s="449" t="s">
        <v>87</v>
      </c>
      <c r="K386" s="405" t="s">
        <v>443</v>
      </c>
      <c r="L386" s="405" t="s">
        <v>443</v>
      </c>
      <c r="M386" s="405" t="s">
        <v>443</v>
      </c>
      <c r="N386" s="405" t="s">
        <v>443</v>
      </c>
      <c r="O386" s="405" t="s">
        <v>443</v>
      </c>
      <c r="P386" s="405" t="s">
        <v>443</v>
      </c>
      <c r="Q386" s="405" t="s">
        <v>443</v>
      </c>
      <c r="R386" s="405" t="s">
        <v>443</v>
      </c>
      <c r="S386" s="405" t="s">
        <v>443</v>
      </c>
      <c r="T386" s="405" t="s">
        <v>443</v>
      </c>
      <c r="U386" s="405" t="s">
        <v>4</v>
      </c>
      <c r="V386" s="405" t="s">
        <v>443</v>
      </c>
    </row>
    <row r="387" spans="1:22" ht="45" customHeight="1" x14ac:dyDescent="0.25">
      <c r="A387" s="408" t="s">
        <v>1470</v>
      </c>
      <c r="B387" s="382" t="s">
        <v>89</v>
      </c>
      <c r="C387" s="409" t="s">
        <v>1471</v>
      </c>
      <c r="D387" s="631">
        <v>35</v>
      </c>
      <c r="E387" s="408" t="s">
        <v>589</v>
      </c>
      <c r="F387" s="401">
        <v>44256</v>
      </c>
      <c r="G387" s="385" t="s">
        <v>590</v>
      </c>
      <c r="H387" s="386" t="s">
        <v>1465</v>
      </c>
      <c r="I387" s="573" t="s">
        <v>592</v>
      </c>
      <c r="J387" s="449" t="s">
        <v>87</v>
      </c>
      <c r="K387" s="405" t="s">
        <v>443</v>
      </c>
      <c r="L387" s="405" t="s">
        <v>443</v>
      </c>
      <c r="M387" s="405" t="s">
        <v>443</v>
      </c>
      <c r="N387" s="405" t="s">
        <v>443</v>
      </c>
      <c r="O387" s="405" t="s">
        <v>443</v>
      </c>
      <c r="P387" s="405" t="s">
        <v>443</v>
      </c>
      <c r="Q387" s="405" t="s">
        <v>443</v>
      </c>
      <c r="R387" s="405" t="s">
        <v>443</v>
      </c>
      <c r="S387" s="405" t="s">
        <v>443</v>
      </c>
      <c r="T387" s="405" t="s">
        <v>443</v>
      </c>
      <c r="U387" s="405" t="s">
        <v>4</v>
      </c>
      <c r="V387" s="405" t="s">
        <v>443</v>
      </c>
    </row>
    <row r="388" spans="1:22" ht="45" customHeight="1" x14ac:dyDescent="0.25">
      <c r="A388" s="408" t="s">
        <v>1472</v>
      </c>
      <c r="B388" s="382" t="s">
        <v>89</v>
      </c>
      <c r="C388" s="409" t="s">
        <v>1473</v>
      </c>
      <c r="D388" s="631">
        <v>35</v>
      </c>
      <c r="E388" s="408" t="s">
        <v>589</v>
      </c>
      <c r="F388" s="401">
        <v>44256</v>
      </c>
      <c r="G388" s="385" t="s">
        <v>590</v>
      </c>
      <c r="H388" s="386" t="s">
        <v>1465</v>
      </c>
      <c r="I388" s="573" t="s">
        <v>592</v>
      </c>
      <c r="J388" s="449" t="s">
        <v>87</v>
      </c>
      <c r="K388" s="405" t="s">
        <v>443</v>
      </c>
      <c r="L388" s="405" t="s">
        <v>443</v>
      </c>
      <c r="M388" s="405" t="s">
        <v>443</v>
      </c>
      <c r="N388" s="405" t="s">
        <v>443</v>
      </c>
      <c r="O388" s="405" t="s">
        <v>443</v>
      </c>
      <c r="P388" s="405" t="s">
        <v>443</v>
      </c>
      <c r="Q388" s="405" t="s">
        <v>443</v>
      </c>
      <c r="R388" s="405" t="s">
        <v>443</v>
      </c>
      <c r="S388" s="405" t="s">
        <v>443</v>
      </c>
      <c r="T388" s="405" t="s">
        <v>443</v>
      </c>
      <c r="U388" s="405" t="s">
        <v>4</v>
      </c>
      <c r="V388" s="405" t="s">
        <v>443</v>
      </c>
    </row>
    <row r="389" spans="1:22" ht="45" customHeight="1" x14ac:dyDescent="0.25">
      <c r="A389" s="599" t="s">
        <v>1474</v>
      </c>
      <c r="B389" s="408" t="s">
        <v>662</v>
      </c>
      <c r="C389" s="599"/>
      <c r="D389" s="631">
        <v>50</v>
      </c>
      <c r="E389" s="408" t="s">
        <v>604</v>
      </c>
      <c r="F389" s="441"/>
      <c r="G389" s="385" t="s">
        <v>590</v>
      </c>
      <c r="H389" s="441">
        <v>120</v>
      </c>
      <c r="I389" s="605" t="s">
        <v>648</v>
      </c>
      <c r="J389" s="449" t="s">
        <v>45</v>
      </c>
      <c r="K389" s="405" t="s">
        <v>443</v>
      </c>
      <c r="L389" s="539" t="s">
        <v>1935</v>
      </c>
      <c r="M389" s="405" t="s">
        <v>443</v>
      </c>
      <c r="N389" s="405" t="s">
        <v>443</v>
      </c>
      <c r="O389" s="405" t="s">
        <v>443</v>
      </c>
      <c r="P389" s="405" t="s">
        <v>443</v>
      </c>
      <c r="Q389" s="405" t="s">
        <v>443</v>
      </c>
      <c r="R389" s="405" t="s">
        <v>443</v>
      </c>
      <c r="S389" s="405" t="s">
        <v>443</v>
      </c>
      <c r="T389" s="405" t="s">
        <v>443</v>
      </c>
      <c r="U389" s="420" t="s">
        <v>35</v>
      </c>
      <c r="V389" s="405" t="s">
        <v>443</v>
      </c>
    </row>
    <row r="390" spans="1:22" ht="45" customHeight="1" x14ac:dyDescent="0.25">
      <c r="A390" s="599" t="s">
        <v>1475</v>
      </c>
      <c r="B390" s="408" t="s">
        <v>758</v>
      </c>
      <c r="C390" s="408" t="s">
        <v>755</v>
      </c>
      <c r="D390" s="632">
        <v>55</v>
      </c>
      <c r="E390" s="408" t="s">
        <v>589</v>
      </c>
      <c r="F390" s="656">
        <v>45315</v>
      </c>
      <c r="G390" s="385" t="s">
        <v>590</v>
      </c>
      <c r="H390" s="441" t="s">
        <v>1476</v>
      </c>
      <c r="I390" s="573" t="s">
        <v>698</v>
      </c>
      <c r="J390" s="449" t="s">
        <v>87</v>
      </c>
      <c r="K390" s="420" t="s">
        <v>35</v>
      </c>
      <c r="L390" s="405" t="s">
        <v>443</v>
      </c>
      <c r="M390" s="405" t="s">
        <v>443</v>
      </c>
      <c r="N390" s="405" t="s">
        <v>443</v>
      </c>
      <c r="O390" s="405" t="s">
        <v>443</v>
      </c>
      <c r="P390" s="405" t="s">
        <v>443</v>
      </c>
      <c r="Q390" s="405" t="s">
        <v>443</v>
      </c>
      <c r="R390" s="405" t="s">
        <v>443</v>
      </c>
      <c r="S390" s="405" t="s">
        <v>35</v>
      </c>
      <c r="T390" s="405" t="s">
        <v>443</v>
      </c>
      <c r="U390" s="405" t="s">
        <v>4</v>
      </c>
      <c r="V390" s="405" t="s">
        <v>443</v>
      </c>
    </row>
    <row r="391" spans="1:22" ht="45" customHeight="1" x14ac:dyDescent="0.25">
      <c r="A391" s="599" t="s">
        <v>1475</v>
      </c>
      <c r="B391" s="408" t="s">
        <v>758</v>
      </c>
      <c r="C391" s="408" t="s">
        <v>760</v>
      </c>
      <c r="D391" s="632">
        <v>55</v>
      </c>
      <c r="E391" s="408" t="s">
        <v>589</v>
      </c>
      <c r="F391" s="656">
        <v>45315</v>
      </c>
      <c r="G391" s="385" t="s">
        <v>590</v>
      </c>
      <c r="H391" s="441" t="s">
        <v>1476</v>
      </c>
      <c r="I391" s="573" t="s">
        <v>698</v>
      </c>
      <c r="J391" s="449" t="s">
        <v>87</v>
      </c>
      <c r="K391" s="420" t="s">
        <v>35</v>
      </c>
      <c r="L391" s="405" t="s">
        <v>443</v>
      </c>
      <c r="M391" s="405" t="s">
        <v>443</v>
      </c>
      <c r="N391" s="405" t="s">
        <v>443</v>
      </c>
      <c r="O391" s="405" t="s">
        <v>443</v>
      </c>
      <c r="P391" s="405" t="s">
        <v>443</v>
      </c>
      <c r="Q391" s="405" t="s">
        <v>443</v>
      </c>
      <c r="R391" s="405" t="s">
        <v>443</v>
      </c>
      <c r="S391" s="405" t="s">
        <v>35</v>
      </c>
      <c r="T391" s="405" t="s">
        <v>443</v>
      </c>
      <c r="U391" s="405" t="s">
        <v>4</v>
      </c>
      <c r="V391" s="405" t="s">
        <v>443</v>
      </c>
    </row>
    <row r="392" spans="1:22" ht="45" customHeight="1" x14ac:dyDescent="0.25">
      <c r="A392" s="599" t="s">
        <v>1475</v>
      </c>
      <c r="B392" s="408" t="s">
        <v>758</v>
      </c>
      <c r="C392" s="408" t="s">
        <v>1477</v>
      </c>
      <c r="D392" s="632">
        <v>55</v>
      </c>
      <c r="E392" s="408" t="s">
        <v>589</v>
      </c>
      <c r="F392" s="656">
        <v>45315</v>
      </c>
      <c r="G392" s="385" t="s">
        <v>590</v>
      </c>
      <c r="H392" s="441" t="s">
        <v>1476</v>
      </c>
      <c r="I392" s="573" t="s">
        <v>698</v>
      </c>
      <c r="J392" s="449" t="s">
        <v>87</v>
      </c>
      <c r="K392" s="420" t="s">
        <v>35</v>
      </c>
      <c r="L392" s="405" t="s">
        <v>443</v>
      </c>
      <c r="M392" s="405" t="s">
        <v>443</v>
      </c>
      <c r="N392" s="405" t="s">
        <v>443</v>
      </c>
      <c r="O392" s="405" t="s">
        <v>443</v>
      </c>
      <c r="P392" s="405" t="s">
        <v>443</v>
      </c>
      <c r="Q392" s="405" t="s">
        <v>443</v>
      </c>
      <c r="R392" s="405" t="s">
        <v>443</v>
      </c>
      <c r="S392" s="405" t="s">
        <v>35</v>
      </c>
      <c r="T392" s="405" t="s">
        <v>443</v>
      </c>
      <c r="U392" s="405" t="s">
        <v>4</v>
      </c>
      <c r="V392" s="405" t="s">
        <v>443</v>
      </c>
    </row>
    <row r="393" spans="1:22" ht="45" customHeight="1" x14ac:dyDescent="0.25">
      <c r="A393" s="599" t="s">
        <v>1475</v>
      </c>
      <c r="B393" s="408" t="s">
        <v>758</v>
      </c>
      <c r="C393" s="408" t="s">
        <v>1478</v>
      </c>
      <c r="D393" s="632">
        <v>55</v>
      </c>
      <c r="E393" s="408" t="s">
        <v>589</v>
      </c>
      <c r="F393" s="656">
        <v>45315</v>
      </c>
      <c r="G393" s="385" t="s">
        <v>590</v>
      </c>
      <c r="H393" s="441" t="s">
        <v>1476</v>
      </c>
      <c r="I393" s="573" t="s">
        <v>698</v>
      </c>
      <c r="J393" s="449" t="s">
        <v>87</v>
      </c>
      <c r="K393" s="420" t="s">
        <v>35</v>
      </c>
      <c r="L393" s="405" t="s">
        <v>443</v>
      </c>
      <c r="M393" s="405" t="s">
        <v>443</v>
      </c>
      <c r="N393" s="405" t="s">
        <v>443</v>
      </c>
      <c r="O393" s="405" t="s">
        <v>443</v>
      </c>
      <c r="P393" s="405" t="s">
        <v>443</v>
      </c>
      <c r="Q393" s="405" t="s">
        <v>443</v>
      </c>
      <c r="R393" s="405" t="s">
        <v>443</v>
      </c>
      <c r="S393" s="405" t="s">
        <v>35</v>
      </c>
      <c r="T393" s="405" t="s">
        <v>443</v>
      </c>
      <c r="U393" s="405" t="s">
        <v>4</v>
      </c>
      <c r="V393" s="405" t="s">
        <v>443</v>
      </c>
    </row>
    <row r="394" spans="1:22" ht="45" customHeight="1" x14ac:dyDescent="0.25">
      <c r="A394" s="599" t="s">
        <v>1475</v>
      </c>
      <c r="B394" s="408" t="s">
        <v>758</v>
      </c>
      <c r="C394" s="408" t="s">
        <v>1479</v>
      </c>
      <c r="D394" s="632">
        <v>55</v>
      </c>
      <c r="E394" s="408" t="s">
        <v>589</v>
      </c>
      <c r="F394" s="656">
        <v>45315</v>
      </c>
      <c r="G394" s="385" t="s">
        <v>590</v>
      </c>
      <c r="H394" s="441" t="s">
        <v>1476</v>
      </c>
      <c r="I394" s="573" t="s">
        <v>698</v>
      </c>
      <c r="J394" s="449" t="s">
        <v>87</v>
      </c>
      <c r="K394" s="420" t="s">
        <v>35</v>
      </c>
      <c r="L394" s="405" t="s">
        <v>443</v>
      </c>
      <c r="M394" s="405" t="s">
        <v>443</v>
      </c>
      <c r="N394" s="405" t="s">
        <v>443</v>
      </c>
      <c r="O394" s="405" t="s">
        <v>443</v>
      </c>
      <c r="P394" s="405" t="s">
        <v>443</v>
      </c>
      <c r="Q394" s="405" t="s">
        <v>443</v>
      </c>
      <c r="R394" s="405" t="s">
        <v>443</v>
      </c>
      <c r="S394" s="405" t="s">
        <v>35</v>
      </c>
      <c r="T394" s="405" t="s">
        <v>443</v>
      </c>
      <c r="U394" s="405" t="s">
        <v>4</v>
      </c>
      <c r="V394" s="405" t="s">
        <v>443</v>
      </c>
    </row>
    <row r="395" spans="1:22" ht="45" customHeight="1" x14ac:dyDescent="0.25">
      <c r="A395" s="675" t="s">
        <v>1480</v>
      </c>
      <c r="B395" s="676" t="s">
        <v>1481</v>
      </c>
      <c r="C395" s="675"/>
      <c r="D395" s="677">
        <v>55</v>
      </c>
      <c r="E395" s="675" t="s">
        <v>604</v>
      </c>
      <c r="F395" s="678">
        <v>41214</v>
      </c>
      <c r="G395" s="385" t="s">
        <v>590</v>
      </c>
      <c r="H395" s="616" t="s">
        <v>1482</v>
      </c>
      <c r="I395" s="622" t="s">
        <v>656</v>
      </c>
      <c r="J395" s="626" t="s">
        <v>50</v>
      </c>
      <c r="K395" s="405" t="s">
        <v>443</v>
      </c>
      <c r="L395" s="405" t="s">
        <v>443</v>
      </c>
      <c r="M395" s="405" t="s">
        <v>443</v>
      </c>
      <c r="N395" s="405" t="s">
        <v>35</v>
      </c>
      <c r="O395" s="405" t="s">
        <v>35</v>
      </c>
      <c r="P395" s="405" t="s">
        <v>35</v>
      </c>
      <c r="Q395" s="462" t="s">
        <v>4</v>
      </c>
      <c r="R395" s="416" t="s">
        <v>1899</v>
      </c>
      <c r="S395" s="416" t="s">
        <v>1899</v>
      </c>
      <c r="T395" s="416" t="s">
        <v>1899</v>
      </c>
      <c r="U395" s="405" t="s">
        <v>35</v>
      </c>
      <c r="V395" s="405" t="s">
        <v>443</v>
      </c>
    </row>
    <row r="396" spans="1:22" ht="45" customHeight="1" x14ac:dyDescent="0.25">
      <c r="A396" s="599" t="s">
        <v>1487</v>
      </c>
      <c r="B396" s="382" t="s">
        <v>694</v>
      </c>
      <c r="C396" s="408" t="s">
        <v>1936</v>
      </c>
      <c r="D396" s="631">
        <v>50</v>
      </c>
      <c r="E396" s="408" t="s">
        <v>604</v>
      </c>
      <c r="F396" s="401">
        <v>45017</v>
      </c>
      <c r="G396" s="385" t="s">
        <v>590</v>
      </c>
      <c r="H396" s="386" t="s">
        <v>1489</v>
      </c>
      <c r="I396" s="573" t="s">
        <v>656</v>
      </c>
      <c r="J396" s="449" t="s">
        <v>40</v>
      </c>
      <c r="K396" s="405" t="s">
        <v>4</v>
      </c>
      <c r="L396" s="405" t="s">
        <v>443</v>
      </c>
      <c r="M396" s="405" t="s">
        <v>443</v>
      </c>
      <c r="N396" s="405" t="s">
        <v>443</v>
      </c>
      <c r="O396" s="405" t="s">
        <v>443</v>
      </c>
      <c r="P396" s="405" t="s">
        <v>443</v>
      </c>
      <c r="Q396" s="405" t="s">
        <v>443</v>
      </c>
      <c r="R396" s="405" t="s">
        <v>443</v>
      </c>
      <c r="S396" s="405" t="s">
        <v>443</v>
      </c>
      <c r="T396" s="405" t="s">
        <v>443</v>
      </c>
      <c r="U396" s="405" t="s">
        <v>443</v>
      </c>
      <c r="V396" s="405" t="s">
        <v>443</v>
      </c>
    </row>
    <row r="397" spans="1:22" ht="45" customHeight="1" x14ac:dyDescent="0.25">
      <c r="A397" s="382" t="s">
        <v>1490</v>
      </c>
      <c r="B397" s="382" t="s">
        <v>212</v>
      </c>
      <c r="C397" s="408"/>
      <c r="D397" s="631">
        <v>55</v>
      </c>
      <c r="E397" s="408" t="s">
        <v>604</v>
      </c>
      <c r="F397" s="384"/>
      <c r="G397" s="411" t="s">
        <v>590</v>
      </c>
      <c r="H397" s="386" t="s">
        <v>1491</v>
      </c>
      <c r="I397" s="573" t="s">
        <v>656</v>
      </c>
      <c r="J397" s="449" t="s">
        <v>1881</v>
      </c>
      <c r="K397" s="405" t="s">
        <v>443</v>
      </c>
      <c r="L397" s="405" t="s">
        <v>443</v>
      </c>
      <c r="M397" s="405" t="s">
        <v>443</v>
      </c>
      <c r="N397" s="405" t="s">
        <v>443</v>
      </c>
      <c r="O397" s="405" t="s">
        <v>4</v>
      </c>
      <c r="P397" s="405" t="s">
        <v>443</v>
      </c>
      <c r="Q397" s="405" t="s">
        <v>443</v>
      </c>
      <c r="R397" s="405" t="s">
        <v>443</v>
      </c>
      <c r="S397" s="405" t="s">
        <v>443</v>
      </c>
      <c r="T397" s="405" t="s">
        <v>35</v>
      </c>
      <c r="U397" s="405" t="s">
        <v>443</v>
      </c>
      <c r="V397" s="405" t="s">
        <v>443</v>
      </c>
    </row>
    <row r="398" spans="1:22" ht="45" customHeight="1" x14ac:dyDescent="0.25">
      <c r="A398" s="382" t="s">
        <v>1492</v>
      </c>
      <c r="B398" s="382" t="s">
        <v>1493</v>
      </c>
      <c r="C398" s="602"/>
      <c r="D398" s="631">
        <v>60</v>
      </c>
      <c r="E398" s="408" t="s">
        <v>604</v>
      </c>
      <c r="F398" s="401">
        <v>45069</v>
      </c>
      <c r="G398" s="385" t="s">
        <v>590</v>
      </c>
      <c r="H398" s="386" t="s">
        <v>1495</v>
      </c>
      <c r="I398" s="573" t="s">
        <v>717</v>
      </c>
      <c r="J398" s="449" t="s">
        <v>1881</v>
      </c>
      <c r="K398" s="405" t="s">
        <v>443</v>
      </c>
      <c r="L398" s="405" t="s">
        <v>443</v>
      </c>
      <c r="M398" s="405" t="s">
        <v>443</v>
      </c>
      <c r="N398" s="405" t="s">
        <v>443</v>
      </c>
      <c r="O398" s="405" t="s">
        <v>4</v>
      </c>
      <c r="P398" s="405" t="s">
        <v>443</v>
      </c>
      <c r="Q398" s="405" t="s">
        <v>443</v>
      </c>
      <c r="R398" s="405" t="s">
        <v>443</v>
      </c>
      <c r="S398" s="405" t="s">
        <v>443</v>
      </c>
      <c r="T398" s="405" t="s">
        <v>443</v>
      </c>
      <c r="U398" s="405" t="s">
        <v>443</v>
      </c>
      <c r="V398" s="405" t="s">
        <v>443</v>
      </c>
    </row>
    <row r="399" spans="1:22" ht="45" customHeight="1" x14ac:dyDescent="0.25">
      <c r="A399" s="382" t="s">
        <v>1496</v>
      </c>
      <c r="B399" s="382" t="s">
        <v>662</v>
      </c>
      <c r="C399" s="602" t="s">
        <v>1497</v>
      </c>
      <c r="D399" s="631">
        <v>50</v>
      </c>
      <c r="E399" s="408" t="s">
        <v>604</v>
      </c>
      <c r="F399" s="401">
        <v>44949</v>
      </c>
      <c r="G399" s="385" t="s">
        <v>590</v>
      </c>
      <c r="H399" s="386">
        <v>148</v>
      </c>
      <c r="I399" s="573" t="s">
        <v>645</v>
      </c>
      <c r="J399" s="449" t="s">
        <v>45</v>
      </c>
      <c r="K399" s="405" t="s">
        <v>443</v>
      </c>
      <c r="L399" s="405" t="s">
        <v>443</v>
      </c>
      <c r="M399" s="405" t="s">
        <v>443</v>
      </c>
      <c r="N399" s="405" t="s">
        <v>4</v>
      </c>
      <c r="O399" s="405" t="s">
        <v>443</v>
      </c>
      <c r="P399" s="405" t="s">
        <v>443</v>
      </c>
      <c r="Q399" s="405" t="s">
        <v>443</v>
      </c>
      <c r="R399" s="405" t="s">
        <v>443</v>
      </c>
      <c r="S399" s="405" t="s">
        <v>443</v>
      </c>
      <c r="T399" s="405" t="s">
        <v>443</v>
      </c>
      <c r="U399" s="405" t="s">
        <v>443</v>
      </c>
      <c r="V399" s="405" t="s">
        <v>443</v>
      </c>
    </row>
    <row r="400" spans="1:22" ht="45" customHeight="1" x14ac:dyDescent="0.25">
      <c r="A400" s="382" t="s">
        <v>1498</v>
      </c>
      <c r="B400" s="382" t="s">
        <v>1499</v>
      </c>
      <c r="C400" s="408"/>
      <c r="D400" s="631">
        <v>50</v>
      </c>
      <c r="E400" s="408" t="s">
        <v>604</v>
      </c>
      <c r="F400" s="401"/>
      <c r="G400" s="385" t="s">
        <v>590</v>
      </c>
      <c r="H400" s="386">
        <v>383</v>
      </c>
      <c r="I400" s="609" t="s">
        <v>606</v>
      </c>
      <c r="J400" s="524" t="s">
        <v>1891</v>
      </c>
      <c r="K400" s="405" t="s">
        <v>443</v>
      </c>
      <c r="L400" s="405" t="s">
        <v>443</v>
      </c>
      <c r="M400" s="405" t="s">
        <v>443</v>
      </c>
      <c r="N400" s="405" t="s">
        <v>443</v>
      </c>
      <c r="O400" s="405" t="s">
        <v>443</v>
      </c>
      <c r="P400" s="405" t="s">
        <v>443</v>
      </c>
      <c r="Q400" s="405" t="s">
        <v>443</v>
      </c>
      <c r="R400" s="405" t="s">
        <v>4</v>
      </c>
      <c r="S400" s="405" t="s">
        <v>443</v>
      </c>
      <c r="T400" s="405" t="s">
        <v>443</v>
      </c>
      <c r="U400" s="405" t="s">
        <v>443</v>
      </c>
      <c r="V400" s="405" t="s">
        <v>443</v>
      </c>
    </row>
    <row r="401" spans="1:22" ht="45" customHeight="1" x14ac:dyDescent="0.25">
      <c r="A401" s="382" t="s">
        <v>1500</v>
      </c>
      <c r="B401" s="382" t="s">
        <v>1501</v>
      </c>
      <c r="C401" s="409" t="s">
        <v>1937</v>
      </c>
      <c r="D401" s="631">
        <v>65</v>
      </c>
      <c r="E401" s="408" t="s">
        <v>604</v>
      </c>
      <c r="F401" s="401">
        <v>45620</v>
      </c>
      <c r="G401" s="385" t="s">
        <v>590</v>
      </c>
      <c r="H401" s="386" t="s">
        <v>1502</v>
      </c>
      <c r="I401" s="573" t="s">
        <v>656</v>
      </c>
      <c r="J401" s="449" t="s">
        <v>100</v>
      </c>
      <c r="K401" s="582"/>
      <c r="L401" s="586"/>
      <c r="M401" s="586"/>
      <c r="N401" s="586"/>
      <c r="O401" s="586"/>
      <c r="P401" s="586"/>
      <c r="Q401" s="586"/>
      <c r="R401" s="586"/>
      <c r="S401" s="586"/>
      <c r="T401" s="586"/>
      <c r="U401" s="405" t="s">
        <v>443</v>
      </c>
      <c r="V401" s="405" t="s">
        <v>443</v>
      </c>
    </row>
    <row r="402" spans="1:22" ht="45" customHeight="1" x14ac:dyDescent="0.25">
      <c r="A402" s="382" t="s">
        <v>1503</v>
      </c>
      <c r="B402" s="382" t="s">
        <v>1938</v>
      </c>
      <c r="C402" s="602"/>
      <c r="D402" s="631">
        <v>50</v>
      </c>
      <c r="E402" s="408" t="s">
        <v>604</v>
      </c>
      <c r="F402" s="401">
        <v>44949</v>
      </c>
      <c r="G402" s="385" t="s">
        <v>590</v>
      </c>
      <c r="H402" s="386">
        <v>152</v>
      </c>
      <c r="I402" s="573" t="s">
        <v>656</v>
      </c>
      <c r="J402" s="449" t="s">
        <v>69</v>
      </c>
      <c r="K402" s="405" t="s">
        <v>443</v>
      </c>
      <c r="L402" s="405" t="s">
        <v>443</v>
      </c>
      <c r="M402" s="405" t="s">
        <v>443</v>
      </c>
      <c r="N402" s="405" t="s">
        <v>443</v>
      </c>
      <c r="O402" s="405" t="s">
        <v>443</v>
      </c>
      <c r="P402" s="405" t="s">
        <v>443</v>
      </c>
      <c r="Q402" s="405" t="s">
        <v>443</v>
      </c>
      <c r="R402" s="405" t="s">
        <v>443</v>
      </c>
      <c r="S402" s="405" t="s">
        <v>443</v>
      </c>
      <c r="T402" s="405" t="s">
        <v>443</v>
      </c>
      <c r="U402" s="405" t="s">
        <v>443</v>
      </c>
      <c r="V402" s="405" t="s">
        <v>443</v>
      </c>
    </row>
    <row r="403" spans="1:22" ht="45" customHeight="1" x14ac:dyDescent="0.25">
      <c r="A403" s="382" t="s">
        <v>1506</v>
      </c>
      <c r="B403" s="382" t="s">
        <v>1507</v>
      </c>
      <c r="C403" s="408"/>
      <c r="D403" s="631">
        <v>55</v>
      </c>
      <c r="E403" s="408" t="s">
        <v>589</v>
      </c>
      <c r="F403" s="401">
        <v>44559</v>
      </c>
      <c r="G403" s="385" t="s">
        <v>590</v>
      </c>
      <c r="H403" s="386" t="s">
        <v>1508</v>
      </c>
      <c r="I403" s="573" t="s">
        <v>698</v>
      </c>
      <c r="J403" s="449" t="s">
        <v>50</v>
      </c>
      <c r="K403" s="405" t="s">
        <v>443</v>
      </c>
      <c r="L403" s="405" t="s">
        <v>443</v>
      </c>
      <c r="M403" s="405" t="s">
        <v>443</v>
      </c>
      <c r="N403" s="405" t="s">
        <v>443</v>
      </c>
      <c r="O403" s="405" t="s">
        <v>443</v>
      </c>
      <c r="P403" s="405" t="s">
        <v>443</v>
      </c>
      <c r="Q403" s="405" t="s">
        <v>4</v>
      </c>
      <c r="R403" s="405" t="s">
        <v>443</v>
      </c>
      <c r="S403" s="405" t="s">
        <v>35</v>
      </c>
      <c r="T403" s="405" t="s">
        <v>443</v>
      </c>
      <c r="U403" s="405" t="s">
        <v>443</v>
      </c>
      <c r="V403" s="405" t="s">
        <v>443</v>
      </c>
    </row>
    <row r="404" spans="1:22" ht="45" customHeight="1" x14ac:dyDescent="0.25">
      <c r="A404" s="382" t="s">
        <v>1509</v>
      </c>
      <c r="B404" s="382" t="s">
        <v>1510</v>
      </c>
      <c r="C404" s="408"/>
      <c r="D404" s="631">
        <v>55</v>
      </c>
      <c r="E404" s="408" t="s">
        <v>604</v>
      </c>
      <c r="F404" s="401">
        <v>44866</v>
      </c>
      <c r="G404" s="385" t="s">
        <v>590</v>
      </c>
      <c r="H404" s="386" t="s">
        <v>1511</v>
      </c>
      <c r="I404" s="573" t="s">
        <v>648</v>
      </c>
      <c r="J404" s="449" t="s">
        <v>53</v>
      </c>
      <c r="K404" s="405" t="s">
        <v>443</v>
      </c>
      <c r="L404" s="405" t="s">
        <v>443</v>
      </c>
      <c r="M404" s="405" t="s">
        <v>4</v>
      </c>
      <c r="N404" s="405" t="s">
        <v>443</v>
      </c>
      <c r="O404" s="405" t="s">
        <v>443</v>
      </c>
      <c r="P404" s="405" t="s">
        <v>443</v>
      </c>
      <c r="Q404" s="405" t="s">
        <v>443</v>
      </c>
      <c r="R404" s="405" t="s">
        <v>443</v>
      </c>
      <c r="S404" s="405" t="s">
        <v>443</v>
      </c>
      <c r="T404" s="405" t="s">
        <v>443</v>
      </c>
      <c r="U404" s="405" t="s">
        <v>443</v>
      </c>
      <c r="V404" s="405" t="s">
        <v>443</v>
      </c>
    </row>
    <row r="405" spans="1:22" ht="45" customHeight="1" x14ac:dyDescent="0.25">
      <c r="A405" s="382" t="s">
        <v>1512</v>
      </c>
      <c r="B405" s="382" t="s">
        <v>152</v>
      </c>
      <c r="C405" s="409" t="s">
        <v>1513</v>
      </c>
      <c r="D405" s="631">
        <v>55</v>
      </c>
      <c r="E405" s="408" t="s">
        <v>604</v>
      </c>
      <c r="F405" s="401">
        <v>43361</v>
      </c>
      <c r="G405" s="532" t="s">
        <v>66</v>
      </c>
      <c r="H405" s="386" t="s">
        <v>1514</v>
      </c>
      <c r="I405" s="573" t="s">
        <v>690</v>
      </c>
      <c r="J405" s="449" t="s">
        <v>31</v>
      </c>
      <c r="K405" s="405" t="s">
        <v>443</v>
      </c>
      <c r="L405" s="405" t="s">
        <v>443</v>
      </c>
      <c r="M405" s="405" t="s">
        <v>443</v>
      </c>
      <c r="N405" s="405" t="s">
        <v>443</v>
      </c>
      <c r="O405" s="405" t="s">
        <v>443</v>
      </c>
      <c r="P405" s="405" t="s">
        <v>443</v>
      </c>
      <c r="Q405" s="405" t="s">
        <v>443</v>
      </c>
      <c r="R405" s="405" t="s">
        <v>443</v>
      </c>
      <c r="S405" s="405" t="s">
        <v>443</v>
      </c>
      <c r="T405" s="405" t="s">
        <v>443</v>
      </c>
      <c r="U405" s="405" t="s">
        <v>35</v>
      </c>
      <c r="V405" s="405" t="s">
        <v>35</v>
      </c>
    </row>
    <row r="406" spans="1:22" ht="45" customHeight="1" x14ac:dyDescent="0.25">
      <c r="A406" s="599" t="s">
        <v>1515</v>
      </c>
      <c r="B406" s="408" t="s">
        <v>1516</v>
      </c>
      <c r="C406" s="599"/>
      <c r="D406" s="631">
        <v>50</v>
      </c>
      <c r="E406" s="408" t="s">
        <v>604</v>
      </c>
      <c r="F406" s="441"/>
      <c r="G406" s="385" t="s">
        <v>590</v>
      </c>
      <c r="H406" s="441">
        <v>423</v>
      </c>
      <c r="I406" s="605" t="s">
        <v>645</v>
      </c>
      <c r="J406" s="449" t="s">
        <v>45</v>
      </c>
      <c r="K406" s="405" t="s">
        <v>443</v>
      </c>
      <c r="L406" s="539" t="s">
        <v>1915</v>
      </c>
      <c r="M406" s="405" t="s">
        <v>443</v>
      </c>
      <c r="N406" s="405" t="s">
        <v>443</v>
      </c>
      <c r="O406" s="405" t="s">
        <v>443</v>
      </c>
      <c r="P406" s="405" t="s">
        <v>443</v>
      </c>
      <c r="Q406" s="405" t="s">
        <v>443</v>
      </c>
      <c r="R406" s="405" t="s">
        <v>443</v>
      </c>
      <c r="S406" s="405" t="s">
        <v>443</v>
      </c>
      <c r="T406" s="405" t="s">
        <v>443</v>
      </c>
      <c r="U406" s="405" t="s">
        <v>443</v>
      </c>
      <c r="V406" s="405" t="s">
        <v>443</v>
      </c>
    </row>
    <row r="407" spans="1:22" ht="45" customHeight="1" x14ac:dyDescent="0.25">
      <c r="A407" s="599" t="s">
        <v>1517</v>
      </c>
      <c r="B407" s="408" t="s">
        <v>931</v>
      </c>
      <c r="C407" s="599"/>
      <c r="D407" s="631">
        <v>50</v>
      </c>
      <c r="E407" s="408" t="s">
        <v>604</v>
      </c>
      <c r="F407" s="441"/>
      <c r="G407" s="385" t="s">
        <v>590</v>
      </c>
      <c r="H407" s="441">
        <v>403</v>
      </c>
      <c r="I407" s="605" t="s">
        <v>648</v>
      </c>
      <c r="J407" s="449" t="s">
        <v>40</v>
      </c>
      <c r="K407" s="539" t="s">
        <v>1939</v>
      </c>
      <c r="L407" s="405" t="s">
        <v>443</v>
      </c>
      <c r="M407" s="405" t="s">
        <v>443</v>
      </c>
      <c r="N407" s="405" t="s">
        <v>443</v>
      </c>
      <c r="O407" s="405" t="s">
        <v>443</v>
      </c>
      <c r="P407" s="405" t="s">
        <v>443</v>
      </c>
      <c r="Q407" s="405" t="s">
        <v>443</v>
      </c>
      <c r="R407" s="405" t="s">
        <v>443</v>
      </c>
      <c r="S407" s="405" t="s">
        <v>443</v>
      </c>
      <c r="T407" s="405" t="s">
        <v>443</v>
      </c>
      <c r="U407" s="405" t="s">
        <v>443</v>
      </c>
      <c r="V407" s="405" t="s">
        <v>443</v>
      </c>
    </row>
    <row r="408" spans="1:22" ht="45" customHeight="1" x14ac:dyDescent="0.25">
      <c r="A408" s="382" t="s">
        <v>1518</v>
      </c>
      <c r="B408" s="382" t="s">
        <v>662</v>
      </c>
      <c r="C408" s="602"/>
      <c r="D408" s="631">
        <v>55</v>
      </c>
      <c r="E408" s="408" t="s">
        <v>589</v>
      </c>
      <c r="F408" s="401">
        <v>45559</v>
      </c>
      <c r="G408" s="385" t="s">
        <v>590</v>
      </c>
      <c r="H408" s="386" t="s">
        <v>1519</v>
      </c>
      <c r="I408" s="573" t="s">
        <v>634</v>
      </c>
      <c r="J408" s="606" t="s">
        <v>50</v>
      </c>
      <c r="K408" s="405" t="s">
        <v>35</v>
      </c>
      <c r="L408" s="405" t="s">
        <v>35</v>
      </c>
      <c r="M408" s="405" t="s">
        <v>35</v>
      </c>
      <c r="N408" s="405" t="s">
        <v>35</v>
      </c>
      <c r="O408" s="405" t="s">
        <v>35</v>
      </c>
      <c r="P408" s="405" t="s">
        <v>35</v>
      </c>
      <c r="Q408" s="405" t="s">
        <v>35</v>
      </c>
      <c r="R408" s="405" t="s">
        <v>35</v>
      </c>
      <c r="S408" s="405" t="s">
        <v>443</v>
      </c>
      <c r="T408" s="405" t="s">
        <v>443</v>
      </c>
      <c r="U408" s="405" t="s">
        <v>35</v>
      </c>
      <c r="V408" s="405" t="s">
        <v>443</v>
      </c>
    </row>
    <row r="409" spans="1:22" ht="45" customHeight="1" x14ac:dyDescent="0.25">
      <c r="A409" s="382" t="s">
        <v>1523</v>
      </c>
      <c r="B409" s="382" t="s">
        <v>1940</v>
      </c>
      <c r="C409" s="602"/>
      <c r="D409" s="631">
        <v>50</v>
      </c>
      <c r="E409" s="408" t="s">
        <v>604</v>
      </c>
      <c r="F409" s="401">
        <v>44949</v>
      </c>
      <c r="G409" s="385" t="s">
        <v>590</v>
      </c>
      <c r="H409" s="386">
        <v>179</v>
      </c>
      <c r="I409" s="573" t="s">
        <v>877</v>
      </c>
      <c r="J409" s="449" t="s">
        <v>25</v>
      </c>
      <c r="K409" s="405" t="s">
        <v>443</v>
      </c>
      <c r="L409" s="405" t="s">
        <v>443</v>
      </c>
      <c r="M409" s="405" t="s">
        <v>443</v>
      </c>
      <c r="N409" s="405" t="s">
        <v>443</v>
      </c>
      <c r="O409" s="405" t="s">
        <v>4</v>
      </c>
      <c r="P409" s="405" t="s">
        <v>443</v>
      </c>
      <c r="Q409" s="405" t="s">
        <v>443</v>
      </c>
      <c r="R409" s="405" t="s">
        <v>443</v>
      </c>
      <c r="S409" s="405" t="s">
        <v>443</v>
      </c>
      <c r="T409" s="405" t="s">
        <v>443</v>
      </c>
      <c r="U409" s="405" t="s">
        <v>35</v>
      </c>
      <c r="V409" s="405" t="s">
        <v>443</v>
      </c>
    </row>
    <row r="410" spans="1:22" ht="78.75" customHeight="1" x14ac:dyDescent="0.25">
      <c r="A410" s="382" t="s">
        <v>1525</v>
      </c>
      <c r="B410" s="382" t="s">
        <v>99</v>
      </c>
      <c r="C410" s="386"/>
      <c r="D410" s="631">
        <v>55</v>
      </c>
      <c r="E410" s="408" t="s">
        <v>589</v>
      </c>
      <c r="F410" s="401">
        <v>45650</v>
      </c>
      <c r="G410" s="385" t="s">
        <v>590</v>
      </c>
      <c r="H410" s="386" t="s">
        <v>1527</v>
      </c>
      <c r="I410" s="573" t="s">
        <v>698</v>
      </c>
      <c r="J410" s="449" t="s">
        <v>1878</v>
      </c>
      <c r="K410" s="405" t="s">
        <v>35</v>
      </c>
      <c r="L410" s="405" t="s">
        <v>35</v>
      </c>
      <c r="M410" s="405" t="s">
        <v>35</v>
      </c>
      <c r="N410" s="405" t="s">
        <v>35</v>
      </c>
      <c r="O410" s="405" t="s">
        <v>35</v>
      </c>
      <c r="P410" s="405" t="s">
        <v>35</v>
      </c>
      <c r="Q410" s="405"/>
      <c r="R410" s="405" t="s">
        <v>35</v>
      </c>
      <c r="S410" s="405" t="s">
        <v>35</v>
      </c>
      <c r="T410" s="405" t="s">
        <v>35</v>
      </c>
      <c r="U410" s="405" t="s">
        <v>35</v>
      </c>
      <c r="V410" s="405" t="s">
        <v>443</v>
      </c>
    </row>
    <row r="411" spans="1:22" ht="92.25" customHeight="1" x14ac:dyDescent="0.25">
      <c r="A411" s="382" t="s">
        <v>1528</v>
      </c>
      <c r="B411" s="382" t="s">
        <v>1529</v>
      </c>
      <c r="C411" s="602"/>
      <c r="D411" s="631">
        <v>70</v>
      </c>
      <c r="E411" s="408" t="s">
        <v>604</v>
      </c>
      <c r="F411" s="401">
        <v>45017</v>
      </c>
      <c r="G411" s="385" t="s">
        <v>590</v>
      </c>
      <c r="H411" s="386" t="s">
        <v>1530</v>
      </c>
      <c r="I411" s="573" t="s">
        <v>877</v>
      </c>
      <c r="J411" s="449" t="s">
        <v>72</v>
      </c>
      <c r="K411" s="405" t="s">
        <v>443</v>
      </c>
      <c r="L411" s="405" t="s">
        <v>443</v>
      </c>
      <c r="M411" s="405" t="s">
        <v>443</v>
      </c>
      <c r="N411" s="405" t="s">
        <v>443</v>
      </c>
      <c r="O411" s="405" t="s">
        <v>443</v>
      </c>
      <c r="P411" s="405" t="s">
        <v>443</v>
      </c>
      <c r="Q411" s="405" t="s">
        <v>443</v>
      </c>
      <c r="R411" s="405" t="s">
        <v>443</v>
      </c>
      <c r="S411" s="405" t="s">
        <v>443</v>
      </c>
      <c r="T411" s="405" t="s">
        <v>443</v>
      </c>
      <c r="U411" s="405" t="s">
        <v>443</v>
      </c>
      <c r="V411" s="405" t="s">
        <v>443</v>
      </c>
    </row>
    <row r="412" spans="1:22" ht="45" customHeight="1" x14ac:dyDescent="0.25">
      <c r="A412" s="382" t="s">
        <v>1531</v>
      </c>
      <c r="B412" s="382" t="s">
        <v>140</v>
      </c>
      <c r="C412" s="602"/>
      <c r="D412" s="631">
        <v>65</v>
      </c>
      <c r="E412" s="408" t="s">
        <v>604</v>
      </c>
      <c r="F412" s="401">
        <v>45253</v>
      </c>
      <c r="G412" s="385" t="s">
        <v>590</v>
      </c>
      <c r="H412" s="386" t="s">
        <v>1532</v>
      </c>
      <c r="I412" s="573" t="s">
        <v>877</v>
      </c>
      <c r="J412" s="449" t="s">
        <v>100</v>
      </c>
      <c r="K412" s="405" t="s">
        <v>443</v>
      </c>
      <c r="L412" s="405" t="s">
        <v>443</v>
      </c>
      <c r="M412" s="405" t="s">
        <v>443</v>
      </c>
      <c r="N412" s="405" t="s">
        <v>443</v>
      </c>
      <c r="O412" s="405" t="s">
        <v>443</v>
      </c>
      <c r="P412" s="405" t="s">
        <v>443</v>
      </c>
      <c r="Q412" s="405" t="s">
        <v>443</v>
      </c>
      <c r="R412" s="405" t="s">
        <v>443</v>
      </c>
      <c r="S412" s="405" t="s">
        <v>4</v>
      </c>
      <c r="T412" s="405" t="s">
        <v>443</v>
      </c>
      <c r="U412" s="405" t="s">
        <v>443</v>
      </c>
      <c r="V412" s="405" t="s">
        <v>443</v>
      </c>
    </row>
    <row r="413" spans="1:22" ht="45" customHeight="1" x14ac:dyDescent="0.25">
      <c r="A413" s="382" t="s">
        <v>1533</v>
      </c>
      <c r="B413" s="382" t="s">
        <v>662</v>
      </c>
      <c r="C413" s="602"/>
      <c r="D413" s="631">
        <v>65</v>
      </c>
      <c r="E413" s="408" t="s">
        <v>594</v>
      </c>
      <c r="F413" s="401">
        <v>45444</v>
      </c>
      <c r="G413" s="385" t="s">
        <v>590</v>
      </c>
      <c r="H413" s="386" t="s">
        <v>1534</v>
      </c>
      <c r="I413" s="573" t="s">
        <v>596</v>
      </c>
      <c r="J413" s="449" t="s">
        <v>53</v>
      </c>
      <c r="K413" s="405" t="s">
        <v>35</v>
      </c>
      <c r="L413" s="405" t="s">
        <v>35</v>
      </c>
      <c r="M413" s="405" t="s">
        <v>35</v>
      </c>
      <c r="N413" s="405" t="s">
        <v>35</v>
      </c>
      <c r="O413" s="405" t="s">
        <v>35</v>
      </c>
      <c r="P413" s="405" t="s">
        <v>35</v>
      </c>
      <c r="Q413" s="405" t="s">
        <v>443</v>
      </c>
      <c r="R413" s="405" t="s">
        <v>443</v>
      </c>
      <c r="S413" s="405" t="s">
        <v>443</v>
      </c>
      <c r="T413" s="405" t="s">
        <v>443</v>
      </c>
      <c r="U413" s="405" t="s">
        <v>443</v>
      </c>
      <c r="V413" s="405" t="s">
        <v>443</v>
      </c>
    </row>
    <row r="414" spans="1:22" ht="45" customHeight="1" x14ac:dyDescent="0.25">
      <c r="A414" s="382" t="s">
        <v>1535</v>
      </c>
      <c r="B414" s="382" t="s">
        <v>662</v>
      </c>
      <c r="C414" s="602"/>
      <c r="D414" s="631">
        <v>50</v>
      </c>
      <c r="E414" s="408" t="s">
        <v>604</v>
      </c>
      <c r="F414" s="401">
        <v>44949</v>
      </c>
      <c r="G414" s="385" t="s">
        <v>590</v>
      </c>
      <c r="H414" s="386">
        <v>401</v>
      </c>
      <c r="I414" s="573" t="s">
        <v>877</v>
      </c>
      <c r="J414" s="449" t="s">
        <v>40</v>
      </c>
      <c r="K414" s="539" t="s">
        <v>1939</v>
      </c>
      <c r="L414" s="405" t="s">
        <v>443</v>
      </c>
      <c r="M414" s="405" t="s">
        <v>443</v>
      </c>
      <c r="N414" s="405" t="s">
        <v>443</v>
      </c>
      <c r="O414" s="405" t="s">
        <v>443</v>
      </c>
      <c r="P414" s="405" t="s">
        <v>443</v>
      </c>
      <c r="Q414" s="405" t="s">
        <v>35</v>
      </c>
      <c r="R414" s="405" t="s">
        <v>443</v>
      </c>
      <c r="S414" s="405" t="s">
        <v>443</v>
      </c>
      <c r="T414" s="405" t="s">
        <v>443</v>
      </c>
      <c r="U414" s="405" t="s">
        <v>443</v>
      </c>
      <c r="V414" s="405" t="s">
        <v>443</v>
      </c>
    </row>
    <row r="415" spans="1:22" ht="45" customHeight="1" x14ac:dyDescent="0.25">
      <c r="A415" s="382" t="s">
        <v>1536</v>
      </c>
      <c r="B415" s="382" t="s">
        <v>1529</v>
      </c>
      <c r="C415" s="602" t="s">
        <v>1537</v>
      </c>
      <c r="D415" s="631">
        <v>70</v>
      </c>
      <c r="E415" s="408" t="s">
        <v>604</v>
      </c>
      <c r="F415" s="401">
        <v>45283</v>
      </c>
      <c r="G415" s="385" t="s">
        <v>590</v>
      </c>
      <c r="H415" s="386" t="s">
        <v>1538</v>
      </c>
      <c r="I415" s="573" t="s">
        <v>877</v>
      </c>
      <c r="J415" s="449" t="s">
        <v>72</v>
      </c>
      <c r="K415" s="405" t="s">
        <v>443</v>
      </c>
      <c r="L415" s="405" t="s">
        <v>443</v>
      </c>
      <c r="M415" s="405" t="s">
        <v>443</v>
      </c>
      <c r="N415" s="405" t="s">
        <v>443</v>
      </c>
      <c r="O415" s="405" t="s">
        <v>443</v>
      </c>
      <c r="P415" s="405" t="s">
        <v>443</v>
      </c>
      <c r="Q415" s="405" t="s">
        <v>443</v>
      </c>
      <c r="R415" s="405" t="s">
        <v>443</v>
      </c>
      <c r="S415" s="405" t="s">
        <v>35</v>
      </c>
      <c r="T415" s="405" t="s">
        <v>443</v>
      </c>
      <c r="U415" s="405" t="s">
        <v>443</v>
      </c>
      <c r="V415" s="405" t="s">
        <v>443</v>
      </c>
    </row>
    <row r="416" spans="1:22" ht="45" customHeight="1" x14ac:dyDescent="0.25">
      <c r="A416" s="382" t="s">
        <v>1539</v>
      </c>
      <c r="B416" s="382" t="s">
        <v>212</v>
      </c>
      <c r="C416" s="408"/>
      <c r="D416" s="631">
        <v>55</v>
      </c>
      <c r="E416" s="408" t="s">
        <v>594</v>
      </c>
      <c r="F416" s="384"/>
      <c r="G416" s="385" t="s">
        <v>590</v>
      </c>
      <c r="H416" s="386" t="s">
        <v>509</v>
      </c>
      <c r="I416" s="622" t="s">
        <v>596</v>
      </c>
      <c r="J416" s="626" t="s">
        <v>610</v>
      </c>
      <c r="K416" s="405" t="s">
        <v>443</v>
      </c>
      <c r="L416" s="405" t="s">
        <v>443</v>
      </c>
      <c r="M416" s="405" t="s">
        <v>443</v>
      </c>
      <c r="N416" s="405" t="s">
        <v>443</v>
      </c>
      <c r="O416" s="405" t="s">
        <v>443</v>
      </c>
      <c r="P416" s="405" t="s">
        <v>443</v>
      </c>
      <c r="Q416" s="405" t="s">
        <v>443</v>
      </c>
      <c r="R416" s="405" t="s">
        <v>443</v>
      </c>
      <c r="S416" s="405" t="s">
        <v>443</v>
      </c>
      <c r="T416" s="405" t="s">
        <v>443</v>
      </c>
      <c r="U416" s="405" t="s">
        <v>443</v>
      </c>
      <c r="V416" s="405" t="s">
        <v>443</v>
      </c>
    </row>
    <row r="417" spans="1:22" ht="45" customHeight="1" x14ac:dyDescent="0.25">
      <c r="A417" s="382" t="s">
        <v>1540</v>
      </c>
      <c r="B417" s="382" t="s">
        <v>662</v>
      </c>
      <c r="C417" s="602"/>
      <c r="D417" s="631">
        <v>50</v>
      </c>
      <c r="E417" s="408" t="s">
        <v>604</v>
      </c>
      <c r="F417" s="401">
        <v>44949</v>
      </c>
      <c r="G417" s="385" t="s">
        <v>590</v>
      </c>
      <c r="H417" s="386" t="s">
        <v>1541</v>
      </c>
      <c r="I417" s="573" t="s">
        <v>877</v>
      </c>
      <c r="J417" s="449" t="s">
        <v>1925</v>
      </c>
      <c r="K417" s="405" t="s">
        <v>443</v>
      </c>
      <c r="L417" s="405" t="s">
        <v>443</v>
      </c>
      <c r="M417" s="405" t="s">
        <v>4</v>
      </c>
      <c r="N417" s="405" t="s">
        <v>443</v>
      </c>
      <c r="O417" s="405" t="s">
        <v>443</v>
      </c>
      <c r="P417" s="405" t="s">
        <v>443</v>
      </c>
      <c r="Q417" s="405" t="s">
        <v>35</v>
      </c>
      <c r="R417" s="405" t="s">
        <v>443</v>
      </c>
      <c r="S417" s="405" t="s">
        <v>443</v>
      </c>
      <c r="T417" s="405" t="s">
        <v>443</v>
      </c>
      <c r="U417" s="405" t="s">
        <v>443</v>
      </c>
      <c r="V417" s="405" t="s">
        <v>443</v>
      </c>
    </row>
    <row r="418" spans="1:22" ht="45" customHeight="1" x14ac:dyDescent="0.25">
      <c r="A418" s="382" t="s">
        <v>1542</v>
      </c>
      <c r="B418" s="382" t="s">
        <v>662</v>
      </c>
      <c r="C418" s="602"/>
      <c r="D418" s="631">
        <v>50</v>
      </c>
      <c r="E418" s="408" t="s">
        <v>604</v>
      </c>
      <c r="F418" s="401">
        <v>44949</v>
      </c>
      <c r="G418" s="385" t="s">
        <v>590</v>
      </c>
      <c r="H418" s="386">
        <v>381</v>
      </c>
      <c r="I418" s="573" t="s">
        <v>877</v>
      </c>
      <c r="J418" s="449" t="s">
        <v>69</v>
      </c>
      <c r="K418" s="405" t="s">
        <v>443</v>
      </c>
      <c r="L418" s="405" t="s">
        <v>443</v>
      </c>
      <c r="M418" s="405" t="s">
        <v>443</v>
      </c>
      <c r="N418" s="405" t="s">
        <v>443</v>
      </c>
      <c r="O418" s="405" t="s">
        <v>443</v>
      </c>
      <c r="P418" s="405" t="s">
        <v>443</v>
      </c>
      <c r="Q418" s="405" t="s">
        <v>443</v>
      </c>
      <c r="R418" s="405" t="s">
        <v>443</v>
      </c>
      <c r="S418" s="405" t="s">
        <v>443</v>
      </c>
      <c r="T418" s="405" t="s">
        <v>443</v>
      </c>
      <c r="U418" s="405" t="s">
        <v>443</v>
      </c>
      <c r="V418" s="405" t="s">
        <v>443</v>
      </c>
    </row>
    <row r="419" spans="1:22" ht="45" customHeight="1" x14ac:dyDescent="0.25">
      <c r="A419" s="382" t="s">
        <v>1543</v>
      </c>
      <c r="B419" s="382" t="s">
        <v>694</v>
      </c>
      <c r="C419" s="408" t="s">
        <v>1544</v>
      </c>
      <c r="D419" s="631">
        <v>50</v>
      </c>
      <c r="E419" s="408" t="s">
        <v>604</v>
      </c>
      <c r="F419" s="401">
        <v>45017</v>
      </c>
      <c r="G419" s="532" t="s">
        <v>66</v>
      </c>
      <c r="H419" s="386">
        <v>455</v>
      </c>
      <c r="I419" s="623" t="s">
        <v>690</v>
      </c>
      <c r="J419" s="449" t="s">
        <v>40</v>
      </c>
      <c r="K419" s="405" t="s">
        <v>4</v>
      </c>
      <c r="L419" s="405" t="s">
        <v>443</v>
      </c>
      <c r="M419" s="405" t="s">
        <v>443</v>
      </c>
      <c r="N419" s="405" t="s">
        <v>443</v>
      </c>
      <c r="O419" s="405" t="s">
        <v>443</v>
      </c>
      <c r="P419" s="405" t="s">
        <v>443</v>
      </c>
      <c r="Q419" s="405" t="s">
        <v>443</v>
      </c>
      <c r="R419" s="405" t="s">
        <v>443</v>
      </c>
      <c r="S419" s="420" t="s">
        <v>35</v>
      </c>
      <c r="T419" s="420" t="s">
        <v>35</v>
      </c>
      <c r="U419" s="405" t="s">
        <v>35</v>
      </c>
      <c r="V419" s="405" t="s">
        <v>35</v>
      </c>
    </row>
    <row r="420" spans="1:22" ht="45" customHeight="1" x14ac:dyDescent="0.25">
      <c r="A420" s="382" t="s">
        <v>1545</v>
      </c>
      <c r="B420" s="382" t="s">
        <v>662</v>
      </c>
      <c r="C420" s="408"/>
      <c r="D420" s="631">
        <v>55</v>
      </c>
      <c r="E420" s="408" t="s">
        <v>604</v>
      </c>
      <c r="F420" s="401">
        <v>45497</v>
      </c>
      <c r="G420" s="385" t="s">
        <v>590</v>
      </c>
      <c r="H420" s="386" t="s">
        <v>1546</v>
      </c>
      <c r="I420" s="609" t="s">
        <v>656</v>
      </c>
      <c r="J420" s="449" t="s">
        <v>53</v>
      </c>
      <c r="K420" s="405" t="s">
        <v>35</v>
      </c>
      <c r="L420" s="405" t="s">
        <v>35</v>
      </c>
      <c r="M420" s="405" t="s">
        <v>35</v>
      </c>
      <c r="N420" s="405" t="s">
        <v>35</v>
      </c>
      <c r="O420" s="405" t="s">
        <v>35</v>
      </c>
      <c r="P420" s="405" t="s">
        <v>35</v>
      </c>
      <c r="Q420" s="405" t="s">
        <v>443</v>
      </c>
      <c r="R420" s="405" t="s">
        <v>443</v>
      </c>
      <c r="S420" s="405" t="s">
        <v>443</v>
      </c>
      <c r="T420" s="405" t="s">
        <v>443</v>
      </c>
      <c r="U420" s="405" t="s">
        <v>443</v>
      </c>
      <c r="V420" s="405" t="s">
        <v>443</v>
      </c>
    </row>
    <row r="421" spans="1:22" ht="45" customHeight="1" x14ac:dyDescent="0.25">
      <c r="A421" s="382" t="s">
        <v>1547</v>
      </c>
      <c r="B421" s="382" t="s">
        <v>948</v>
      </c>
      <c r="C421" s="408"/>
      <c r="D421" s="631">
        <v>55</v>
      </c>
      <c r="E421" s="408" t="s">
        <v>604</v>
      </c>
      <c r="F421" s="401">
        <v>41334</v>
      </c>
      <c r="G421" s="385" t="s">
        <v>590</v>
      </c>
      <c r="H421" s="386" t="s">
        <v>1548</v>
      </c>
      <c r="I421" s="573" t="s">
        <v>656</v>
      </c>
      <c r="J421" s="449" t="s">
        <v>20</v>
      </c>
      <c r="K421" s="405" t="s">
        <v>443</v>
      </c>
      <c r="L421" s="405" t="s">
        <v>443</v>
      </c>
      <c r="M421" s="405" t="s">
        <v>443</v>
      </c>
      <c r="N421" s="405" t="s">
        <v>443</v>
      </c>
      <c r="O421" s="405" t="s">
        <v>443</v>
      </c>
      <c r="P421" s="405" t="s">
        <v>443</v>
      </c>
      <c r="Q421" s="405" t="s">
        <v>443</v>
      </c>
      <c r="R421" s="405" t="s">
        <v>443</v>
      </c>
      <c r="S421" s="405" t="s">
        <v>443</v>
      </c>
      <c r="T421" s="405" t="s">
        <v>35</v>
      </c>
      <c r="U421" s="405" t="s">
        <v>443</v>
      </c>
      <c r="V421" s="405" t="s">
        <v>443</v>
      </c>
    </row>
    <row r="422" spans="1:22" ht="45" customHeight="1" x14ac:dyDescent="0.25">
      <c r="A422" s="382" t="s">
        <v>1549</v>
      </c>
      <c r="B422" s="382" t="s">
        <v>1550</v>
      </c>
      <c r="C422" s="408"/>
      <c r="D422" s="631">
        <v>85</v>
      </c>
      <c r="E422" s="408" t="s">
        <v>604</v>
      </c>
      <c r="F422" s="401">
        <v>45078</v>
      </c>
      <c r="G422" s="385" t="s">
        <v>590</v>
      </c>
      <c r="H422" s="386" t="s">
        <v>767</v>
      </c>
      <c r="I422" s="573" t="s">
        <v>717</v>
      </c>
      <c r="J422" s="449" t="s">
        <v>610</v>
      </c>
      <c r="K422" s="405" t="s">
        <v>443</v>
      </c>
      <c r="L422" s="405" t="s">
        <v>443</v>
      </c>
      <c r="M422" s="405" t="s">
        <v>443</v>
      </c>
      <c r="N422" s="405" t="s">
        <v>443</v>
      </c>
      <c r="O422" s="405" t="s">
        <v>443</v>
      </c>
      <c r="P422" s="405" t="s">
        <v>443</v>
      </c>
      <c r="Q422" s="405" t="s">
        <v>443</v>
      </c>
      <c r="R422" s="405" t="s">
        <v>443</v>
      </c>
      <c r="S422" s="405" t="s">
        <v>443</v>
      </c>
      <c r="T422" s="405" t="s">
        <v>4</v>
      </c>
      <c r="U422" s="405" t="s">
        <v>443</v>
      </c>
      <c r="V422" s="405" t="s">
        <v>443</v>
      </c>
    </row>
    <row r="423" spans="1:22" ht="45" customHeight="1" x14ac:dyDescent="0.25">
      <c r="A423" s="382" t="s">
        <v>1551</v>
      </c>
      <c r="B423" s="382" t="s">
        <v>1552</v>
      </c>
      <c r="C423" s="408"/>
      <c r="D423" s="631">
        <v>55</v>
      </c>
      <c r="E423" s="408" t="s">
        <v>604</v>
      </c>
      <c r="F423" s="401">
        <v>45017</v>
      </c>
      <c r="G423" s="385" t="s">
        <v>590</v>
      </c>
      <c r="H423" s="386" t="s">
        <v>1553</v>
      </c>
      <c r="I423" s="573" t="s">
        <v>717</v>
      </c>
      <c r="J423" s="449" t="s">
        <v>20</v>
      </c>
      <c r="K423" s="405" t="s">
        <v>443</v>
      </c>
      <c r="L423" s="405" t="s">
        <v>443</v>
      </c>
      <c r="M423" s="405" t="s">
        <v>443</v>
      </c>
      <c r="N423" s="405" t="s">
        <v>4</v>
      </c>
      <c r="O423" s="405" t="s">
        <v>443</v>
      </c>
      <c r="P423" s="405" t="s">
        <v>443</v>
      </c>
      <c r="Q423" s="405" t="s">
        <v>443</v>
      </c>
      <c r="R423" s="405" t="s">
        <v>443</v>
      </c>
      <c r="S423" s="405" t="s">
        <v>443</v>
      </c>
      <c r="T423" s="405" t="s">
        <v>443</v>
      </c>
      <c r="U423" s="405" t="s">
        <v>443</v>
      </c>
      <c r="V423" s="405" t="s">
        <v>443</v>
      </c>
    </row>
    <row r="424" spans="1:22" ht="45" customHeight="1" x14ac:dyDescent="0.25">
      <c r="A424" s="382" t="s">
        <v>1554</v>
      </c>
      <c r="B424" s="382" t="s">
        <v>859</v>
      </c>
      <c r="C424" s="408"/>
      <c r="D424" s="631">
        <v>65</v>
      </c>
      <c r="E424" s="408" t="s">
        <v>594</v>
      </c>
      <c r="F424" s="401">
        <v>45346</v>
      </c>
      <c r="G424" s="385" t="s">
        <v>590</v>
      </c>
      <c r="H424" s="386" t="s">
        <v>767</v>
      </c>
      <c r="I424" s="573" t="s">
        <v>596</v>
      </c>
      <c r="J424" s="449" t="s">
        <v>31</v>
      </c>
      <c r="K424" s="420" t="s">
        <v>35</v>
      </c>
      <c r="L424" s="405" t="s">
        <v>443</v>
      </c>
      <c r="M424" s="405" t="s">
        <v>443</v>
      </c>
      <c r="N424" s="405" t="s">
        <v>443</v>
      </c>
      <c r="O424" s="405" t="s">
        <v>443</v>
      </c>
      <c r="P424" s="405" t="s">
        <v>443</v>
      </c>
      <c r="Q424" s="405" t="s">
        <v>443</v>
      </c>
      <c r="R424" s="405" t="s">
        <v>443</v>
      </c>
      <c r="S424" s="405" t="s">
        <v>443</v>
      </c>
      <c r="T424" s="405" t="s">
        <v>443</v>
      </c>
      <c r="U424" s="405" t="s">
        <v>443</v>
      </c>
      <c r="V424" s="405" t="s">
        <v>443</v>
      </c>
    </row>
    <row r="425" spans="1:22" ht="45" customHeight="1" x14ac:dyDescent="0.25">
      <c r="A425" s="382" t="s">
        <v>1555</v>
      </c>
      <c r="B425" s="382" t="s">
        <v>212</v>
      </c>
      <c r="C425" s="408"/>
      <c r="D425" s="631">
        <v>55</v>
      </c>
      <c r="E425" s="408" t="s">
        <v>604</v>
      </c>
      <c r="F425" s="384"/>
      <c r="G425" s="385" t="s">
        <v>590</v>
      </c>
      <c r="H425" s="386" t="s">
        <v>1556</v>
      </c>
      <c r="I425" s="573" t="s">
        <v>645</v>
      </c>
      <c r="J425" s="449" t="s">
        <v>1889</v>
      </c>
      <c r="K425" s="405" t="s">
        <v>443</v>
      </c>
      <c r="L425" s="405" t="s">
        <v>443</v>
      </c>
      <c r="M425" s="405" t="s">
        <v>443</v>
      </c>
      <c r="N425" s="405" t="s">
        <v>443</v>
      </c>
      <c r="O425" s="405" t="s">
        <v>443</v>
      </c>
      <c r="P425" s="405" t="s">
        <v>443</v>
      </c>
      <c r="Q425" s="405" t="s">
        <v>4</v>
      </c>
      <c r="R425" s="405" t="s">
        <v>35</v>
      </c>
      <c r="S425" s="405" t="s">
        <v>35</v>
      </c>
      <c r="T425" s="405" t="s">
        <v>443</v>
      </c>
      <c r="U425" s="405" t="s">
        <v>443</v>
      </c>
      <c r="V425" s="405" t="s">
        <v>443</v>
      </c>
    </row>
    <row r="426" spans="1:22" ht="45" customHeight="1" x14ac:dyDescent="0.25">
      <c r="A426" s="408" t="s">
        <v>1557</v>
      </c>
      <c r="B426" s="382" t="s">
        <v>712</v>
      </c>
      <c r="C426" s="408"/>
      <c r="D426" s="631">
        <v>65</v>
      </c>
      <c r="E426" s="408" t="s">
        <v>731</v>
      </c>
      <c r="F426" s="401">
        <v>45528</v>
      </c>
      <c r="G426" s="385" t="s">
        <v>590</v>
      </c>
      <c r="H426" s="386" t="s">
        <v>1558</v>
      </c>
      <c r="I426" s="573" t="s">
        <v>732</v>
      </c>
      <c r="J426" s="449" t="s">
        <v>72</v>
      </c>
      <c r="K426" s="405" t="s">
        <v>35</v>
      </c>
      <c r="L426" s="405" t="s">
        <v>35</v>
      </c>
      <c r="M426" s="405" t="s">
        <v>35</v>
      </c>
      <c r="N426" s="405" t="s">
        <v>35</v>
      </c>
      <c r="O426" s="405" t="s">
        <v>35</v>
      </c>
      <c r="P426" s="405" t="s">
        <v>35</v>
      </c>
      <c r="Q426" s="405" t="s">
        <v>35</v>
      </c>
      <c r="R426" s="405" t="s">
        <v>443</v>
      </c>
      <c r="S426" s="405" t="s">
        <v>443</v>
      </c>
      <c r="T426" s="405" t="s">
        <v>4</v>
      </c>
      <c r="U426" s="405" t="s">
        <v>443</v>
      </c>
      <c r="V426" s="405" t="s">
        <v>443</v>
      </c>
    </row>
    <row r="427" spans="1:22" ht="45" customHeight="1" x14ac:dyDescent="0.25">
      <c r="A427" s="408" t="s">
        <v>1562</v>
      </c>
      <c r="B427" s="382" t="s">
        <v>712</v>
      </c>
      <c r="C427" s="408"/>
      <c r="D427" s="631">
        <v>65</v>
      </c>
      <c r="E427" s="408" t="s">
        <v>731</v>
      </c>
      <c r="F427" s="401">
        <v>45528</v>
      </c>
      <c r="G427" s="385" t="s">
        <v>590</v>
      </c>
      <c r="H427" s="386" t="s">
        <v>1558</v>
      </c>
      <c r="I427" s="573" t="s">
        <v>732</v>
      </c>
      <c r="J427" s="449" t="s">
        <v>72</v>
      </c>
      <c r="K427" s="405" t="s">
        <v>35</v>
      </c>
      <c r="L427" s="405" t="s">
        <v>35</v>
      </c>
      <c r="M427" s="405" t="s">
        <v>35</v>
      </c>
      <c r="N427" s="405" t="s">
        <v>35</v>
      </c>
      <c r="O427" s="405" t="s">
        <v>35</v>
      </c>
      <c r="P427" s="405" t="s">
        <v>35</v>
      </c>
      <c r="Q427" s="405" t="s">
        <v>35</v>
      </c>
      <c r="R427" s="405" t="s">
        <v>443</v>
      </c>
      <c r="S427" s="405" t="s">
        <v>443</v>
      </c>
      <c r="T427" s="405" t="s">
        <v>4</v>
      </c>
      <c r="U427" s="405" t="s">
        <v>443</v>
      </c>
      <c r="V427" s="405" t="s">
        <v>443</v>
      </c>
    </row>
    <row r="428" spans="1:22" ht="45" customHeight="1" x14ac:dyDescent="0.25">
      <c r="A428" s="599" t="s">
        <v>1563</v>
      </c>
      <c r="B428" s="599" t="s">
        <v>1564</v>
      </c>
      <c r="C428" s="599"/>
      <c r="D428" s="632">
        <v>65</v>
      </c>
      <c r="E428" s="408" t="s">
        <v>604</v>
      </c>
      <c r="F428" s="441"/>
      <c r="G428" s="385" t="s">
        <v>590</v>
      </c>
      <c r="H428" s="441" t="s">
        <v>767</v>
      </c>
      <c r="I428" s="573" t="s">
        <v>648</v>
      </c>
      <c r="J428" s="449" t="s">
        <v>53</v>
      </c>
      <c r="K428" s="405" t="s">
        <v>443</v>
      </c>
      <c r="L428" s="405" t="s">
        <v>443</v>
      </c>
      <c r="M428" s="405" t="s">
        <v>4</v>
      </c>
      <c r="N428" s="405" t="s">
        <v>443</v>
      </c>
      <c r="O428" s="405" t="s">
        <v>443</v>
      </c>
      <c r="P428" s="405" t="s">
        <v>443</v>
      </c>
      <c r="Q428" s="405" t="s">
        <v>443</v>
      </c>
      <c r="R428" s="405" t="s">
        <v>443</v>
      </c>
      <c r="S428" s="405" t="s">
        <v>443</v>
      </c>
      <c r="T428" s="405" t="s">
        <v>443</v>
      </c>
      <c r="U428" s="405" t="s">
        <v>443</v>
      </c>
      <c r="V428" s="405" t="s">
        <v>443</v>
      </c>
    </row>
    <row r="429" spans="1:22" ht="45" customHeight="1" x14ac:dyDescent="0.25">
      <c r="A429" s="382" t="s">
        <v>1569</v>
      </c>
      <c r="B429" s="382" t="s">
        <v>1570</v>
      </c>
      <c r="C429" s="602"/>
      <c r="D429" s="631">
        <v>50</v>
      </c>
      <c r="E429" s="408" t="s">
        <v>604</v>
      </c>
      <c r="F429" s="401">
        <v>44949</v>
      </c>
      <c r="G429" s="385" t="s">
        <v>590</v>
      </c>
      <c r="H429" s="386" t="s">
        <v>1571</v>
      </c>
      <c r="I429" s="573" t="s">
        <v>606</v>
      </c>
      <c r="J429" s="449" t="s">
        <v>53</v>
      </c>
      <c r="K429" s="405" t="s">
        <v>443</v>
      </c>
      <c r="L429" s="405" t="s">
        <v>443</v>
      </c>
      <c r="M429" s="405" t="s">
        <v>443</v>
      </c>
      <c r="N429" s="405" t="s">
        <v>443</v>
      </c>
      <c r="O429" s="405" t="s">
        <v>443</v>
      </c>
      <c r="P429" s="405" t="s">
        <v>443</v>
      </c>
      <c r="Q429" s="405" t="s">
        <v>443</v>
      </c>
      <c r="R429" s="405" t="s">
        <v>443</v>
      </c>
      <c r="S429" s="405" t="s">
        <v>443</v>
      </c>
      <c r="T429" s="405" t="s">
        <v>443</v>
      </c>
      <c r="U429" s="405" t="s">
        <v>443</v>
      </c>
      <c r="V429" s="405" t="s">
        <v>443</v>
      </c>
    </row>
    <row r="430" spans="1:22" ht="45" customHeight="1" x14ac:dyDescent="0.25">
      <c r="A430" s="382" t="s">
        <v>1572</v>
      </c>
      <c r="B430" s="382" t="s">
        <v>694</v>
      </c>
      <c r="C430" s="408" t="s">
        <v>1941</v>
      </c>
      <c r="D430" s="631">
        <v>50</v>
      </c>
      <c r="E430" s="408" t="s">
        <v>594</v>
      </c>
      <c r="F430" s="401">
        <v>45017</v>
      </c>
      <c r="G430" s="385" t="s">
        <v>590</v>
      </c>
      <c r="H430" s="386">
        <v>448</v>
      </c>
      <c r="I430" s="573" t="s">
        <v>596</v>
      </c>
      <c r="J430" s="449" t="s">
        <v>53</v>
      </c>
      <c r="K430" s="405" t="s">
        <v>443</v>
      </c>
      <c r="L430" s="405" t="s">
        <v>443</v>
      </c>
      <c r="M430" s="405" t="s">
        <v>443</v>
      </c>
      <c r="N430" s="405" t="s">
        <v>4</v>
      </c>
      <c r="O430" s="405" t="s">
        <v>443</v>
      </c>
      <c r="P430" s="405" t="s">
        <v>443</v>
      </c>
      <c r="Q430" s="405" t="s">
        <v>443</v>
      </c>
      <c r="R430" s="405" t="s">
        <v>443</v>
      </c>
      <c r="S430" s="405" t="s">
        <v>443</v>
      </c>
      <c r="T430" s="405" t="s">
        <v>443</v>
      </c>
      <c r="U430" s="405" t="s">
        <v>443</v>
      </c>
      <c r="V430" s="405" t="s">
        <v>443</v>
      </c>
    </row>
    <row r="431" spans="1:22" ht="45" customHeight="1" x14ac:dyDescent="0.25">
      <c r="A431" s="382" t="s">
        <v>1574</v>
      </c>
      <c r="B431" s="382" t="s">
        <v>951</v>
      </c>
      <c r="C431" s="408"/>
      <c r="D431" s="631">
        <v>50</v>
      </c>
      <c r="E431" s="408" t="s">
        <v>604</v>
      </c>
      <c r="F431" s="401"/>
      <c r="G431" s="385" t="s">
        <v>590</v>
      </c>
      <c r="H431" s="386">
        <v>436</v>
      </c>
      <c r="I431" s="573" t="s">
        <v>1237</v>
      </c>
      <c r="J431" s="449" t="s">
        <v>40</v>
      </c>
      <c r="K431" s="405" t="s">
        <v>443</v>
      </c>
      <c r="L431" s="405" t="s">
        <v>443</v>
      </c>
      <c r="M431" s="405" t="s">
        <v>443</v>
      </c>
      <c r="N431" s="405" t="s">
        <v>4</v>
      </c>
      <c r="O431" s="405" t="s">
        <v>443</v>
      </c>
      <c r="P431" s="405" t="s">
        <v>35</v>
      </c>
      <c r="Q431" s="405" t="s">
        <v>443</v>
      </c>
      <c r="R431" s="405" t="s">
        <v>443</v>
      </c>
      <c r="S431" s="405" t="s">
        <v>443</v>
      </c>
      <c r="T431" s="405" t="s">
        <v>443</v>
      </c>
      <c r="U431" s="405" t="s">
        <v>443</v>
      </c>
      <c r="V431" s="405" t="s">
        <v>443</v>
      </c>
    </row>
    <row r="432" spans="1:22" ht="45" customHeight="1" x14ac:dyDescent="0.25">
      <c r="A432" s="599" t="s">
        <v>1576</v>
      </c>
      <c r="B432" s="408" t="s">
        <v>739</v>
      </c>
      <c r="C432" s="599"/>
      <c r="D432" s="631">
        <v>50</v>
      </c>
      <c r="E432" s="408" t="s">
        <v>604</v>
      </c>
      <c r="F432" s="441"/>
      <c r="G432" s="385" t="s">
        <v>590</v>
      </c>
      <c r="H432" s="441">
        <v>343</v>
      </c>
      <c r="I432" s="605" t="s">
        <v>648</v>
      </c>
      <c r="J432" s="449" t="s">
        <v>87</v>
      </c>
      <c r="K432" s="405" t="s">
        <v>443</v>
      </c>
      <c r="L432" s="405" t="s">
        <v>443</v>
      </c>
      <c r="M432" s="405" t="s">
        <v>443</v>
      </c>
      <c r="N432" s="405" t="s">
        <v>443</v>
      </c>
      <c r="O432" s="405" t="s">
        <v>443</v>
      </c>
      <c r="P432" s="405" t="s">
        <v>443</v>
      </c>
      <c r="Q432" s="405" t="s">
        <v>443</v>
      </c>
      <c r="R432" s="405" t="s">
        <v>443</v>
      </c>
      <c r="S432" s="405" t="s">
        <v>443</v>
      </c>
      <c r="T432" s="405" t="s">
        <v>443</v>
      </c>
      <c r="U432" s="405" t="s">
        <v>4</v>
      </c>
      <c r="V432" s="405" t="s">
        <v>443</v>
      </c>
    </row>
    <row r="433" spans="1:22" ht="45" customHeight="1" x14ac:dyDescent="0.25">
      <c r="A433" s="408" t="s">
        <v>1579</v>
      </c>
      <c r="B433" s="382" t="s">
        <v>1580</v>
      </c>
      <c r="C433" s="408" t="s">
        <v>1581</v>
      </c>
      <c r="D433" s="631">
        <v>55</v>
      </c>
      <c r="E433" s="408" t="s">
        <v>604</v>
      </c>
      <c r="F433" s="384"/>
      <c r="G433" s="385" t="s">
        <v>590</v>
      </c>
      <c r="H433" s="386" t="s">
        <v>300</v>
      </c>
      <c r="I433" s="573" t="s">
        <v>877</v>
      </c>
      <c r="J433" s="449" t="s">
        <v>25</v>
      </c>
      <c r="K433" s="420" t="s">
        <v>35</v>
      </c>
      <c r="L433" s="405" t="s">
        <v>443</v>
      </c>
      <c r="M433" s="405" t="s">
        <v>443</v>
      </c>
      <c r="N433" s="405" t="s">
        <v>443</v>
      </c>
      <c r="O433" s="405" t="s">
        <v>443</v>
      </c>
      <c r="P433" s="405" t="s">
        <v>443</v>
      </c>
      <c r="Q433" s="405" t="s">
        <v>35</v>
      </c>
      <c r="R433" s="405" t="s">
        <v>35</v>
      </c>
      <c r="S433" s="405" t="s">
        <v>443</v>
      </c>
      <c r="T433" s="405" t="s">
        <v>443</v>
      </c>
      <c r="U433" s="405" t="s">
        <v>443</v>
      </c>
      <c r="V433" s="405" t="s">
        <v>35</v>
      </c>
    </row>
    <row r="434" spans="1:22" ht="45" customHeight="1" x14ac:dyDescent="0.25">
      <c r="A434" s="408" t="s">
        <v>1585</v>
      </c>
      <c r="B434" s="382" t="s">
        <v>212</v>
      </c>
      <c r="C434" s="408"/>
      <c r="D434" s="631">
        <v>50</v>
      </c>
      <c r="E434" s="408" t="s">
        <v>604</v>
      </c>
      <c r="F434" s="471">
        <v>45192</v>
      </c>
      <c r="G434" s="385" t="s">
        <v>590</v>
      </c>
      <c r="H434" s="386" t="s">
        <v>1586</v>
      </c>
      <c r="I434" s="573" t="s">
        <v>645</v>
      </c>
      <c r="J434" s="449" t="s">
        <v>100</v>
      </c>
      <c r="K434" s="405" t="s">
        <v>443</v>
      </c>
      <c r="L434" s="405" t="s">
        <v>443</v>
      </c>
      <c r="M434" s="405" t="s">
        <v>443</v>
      </c>
      <c r="N434" s="405" t="s">
        <v>443</v>
      </c>
      <c r="O434" s="405" t="s">
        <v>443</v>
      </c>
      <c r="P434" s="405" t="s">
        <v>443</v>
      </c>
      <c r="Q434" s="405" t="s">
        <v>443</v>
      </c>
      <c r="R434" s="405" t="s">
        <v>4</v>
      </c>
      <c r="S434" s="405" t="s">
        <v>443</v>
      </c>
      <c r="T434" s="405" t="s">
        <v>443</v>
      </c>
      <c r="U434" s="405" t="s">
        <v>443</v>
      </c>
      <c r="V434" s="405" t="s">
        <v>443</v>
      </c>
    </row>
    <row r="435" spans="1:22" ht="45" customHeight="1" x14ac:dyDescent="0.25">
      <c r="A435" s="382" t="s">
        <v>1587</v>
      </c>
      <c r="B435" s="382" t="s">
        <v>736</v>
      </c>
      <c r="C435" s="408"/>
      <c r="D435" s="631">
        <v>50</v>
      </c>
      <c r="E435" s="408" t="s">
        <v>604</v>
      </c>
      <c r="F435" s="401">
        <v>44949</v>
      </c>
      <c r="G435" s="385" t="s">
        <v>590</v>
      </c>
      <c r="H435" s="386" t="s">
        <v>767</v>
      </c>
      <c r="I435" s="573" t="s">
        <v>606</v>
      </c>
      <c r="J435" s="449" t="s">
        <v>25</v>
      </c>
      <c r="K435" s="405" t="s">
        <v>443</v>
      </c>
      <c r="L435" s="405" t="s">
        <v>443</v>
      </c>
      <c r="M435" s="405" t="s">
        <v>443</v>
      </c>
      <c r="N435" s="405" t="s">
        <v>443</v>
      </c>
      <c r="O435" s="405" t="s">
        <v>4</v>
      </c>
      <c r="P435" s="405" t="s">
        <v>443</v>
      </c>
      <c r="Q435" s="405" t="s">
        <v>443</v>
      </c>
      <c r="R435" s="405" t="s">
        <v>443</v>
      </c>
      <c r="S435" s="405" t="s">
        <v>443</v>
      </c>
      <c r="T435" s="405" t="s">
        <v>443</v>
      </c>
      <c r="U435" s="405" t="s">
        <v>443</v>
      </c>
      <c r="V435" s="405" t="s">
        <v>443</v>
      </c>
    </row>
    <row r="436" spans="1:22" ht="45" customHeight="1" x14ac:dyDescent="0.25">
      <c r="A436" s="408" t="s">
        <v>1590</v>
      </c>
      <c r="B436" s="382" t="s">
        <v>1529</v>
      </c>
      <c r="C436" s="408" t="s">
        <v>1591</v>
      </c>
      <c r="D436" s="631">
        <v>55</v>
      </c>
      <c r="E436" s="408" t="s">
        <v>604</v>
      </c>
      <c r="F436" s="401">
        <v>44136</v>
      </c>
      <c r="G436" s="385" t="s">
        <v>590</v>
      </c>
      <c r="H436" s="386" t="s">
        <v>1592</v>
      </c>
      <c r="I436" s="573" t="s">
        <v>606</v>
      </c>
      <c r="J436" s="449" t="s">
        <v>72</v>
      </c>
      <c r="K436" s="405" t="s">
        <v>443</v>
      </c>
      <c r="L436" s="405" t="s">
        <v>443</v>
      </c>
      <c r="M436" s="405" t="s">
        <v>443</v>
      </c>
      <c r="N436" s="405" t="s">
        <v>443</v>
      </c>
      <c r="O436" s="405" t="s">
        <v>443</v>
      </c>
      <c r="P436" s="405" t="s">
        <v>443</v>
      </c>
      <c r="Q436" s="405" t="s">
        <v>443</v>
      </c>
      <c r="R436" s="405" t="s">
        <v>443</v>
      </c>
      <c r="S436" s="405" t="s">
        <v>443</v>
      </c>
      <c r="T436" s="405" t="s">
        <v>35</v>
      </c>
      <c r="U436" s="405" t="s">
        <v>4</v>
      </c>
      <c r="V436" s="405" t="s">
        <v>35</v>
      </c>
    </row>
    <row r="437" spans="1:22" ht="45" customHeight="1" x14ac:dyDescent="0.25">
      <c r="A437" s="408" t="s">
        <v>1593</v>
      </c>
      <c r="B437" s="382" t="s">
        <v>89</v>
      </c>
      <c r="C437" s="408"/>
      <c r="D437" s="631">
        <v>55</v>
      </c>
      <c r="E437" s="408" t="s">
        <v>604</v>
      </c>
      <c r="F437" s="401">
        <v>44094</v>
      </c>
      <c r="G437" s="385" t="s">
        <v>590</v>
      </c>
      <c r="H437" s="386" t="s">
        <v>1594</v>
      </c>
      <c r="I437" s="573" t="s">
        <v>592</v>
      </c>
      <c r="J437" s="449" t="s">
        <v>87</v>
      </c>
      <c r="K437" s="405" t="s">
        <v>443</v>
      </c>
      <c r="L437" s="405" t="s">
        <v>443</v>
      </c>
      <c r="M437" s="405" t="s">
        <v>443</v>
      </c>
      <c r="N437" s="405" t="s">
        <v>443</v>
      </c>
      <c r="O437" s="405" t="s">
        <v>443</v>
      </c>
      <c r="P437" s="405" t="s">
        <v>443</v>
      </c>
      <c r="Q437" s="405" t="s">
        <v>443</v>
      </c>
      <c r="R437" s="405" t="s">
        <v>443</v>
      </c>
      <c r="S437" s="405" t="s">
        <v>443</v>
      </c>
      <c r="T437" s="405" t="s">
        <v>443</v>
      </c>
      <c r="U437" s="405" t="s">
        <v>443</v>
      </c>
      <c r="V437" s="405" t="s">
        <v>443</v>
      </c>
    </row>
    <row r="438" spans="1:22" ht="45" customHeight="1" x14ac:dyDescent="0.25">
      <c r="A438" s="408" t="s">
        <v>1597</v>
      </c>
      <c r="B438" s="382" t="s">
        <v>1598</v>
      </c>
      <c r="C438" s="408"/>
      <c r="D438" s="631">
        <v>60</v>
      </c>
      <c r="E438" s="408" t="s">
        <v>604</v>
      </c>
      <c r="F438" s="401">
        <v>45047</v>
      </c>
      <c r="G438" s="385" t="s">
        <v>590</v>
      </c>
      <c r="H438" s="386" t="s">
        <v>1599</v>
      </c>
      <c r="I438" s="573" t="s">
        <v>621</v>
      </c>
      <c r="J438" s="449" t="s">
        <v>20</v>
      </c>
      <c r="K438" s="405" t="s">
        <v>443</v>
      </c>
      <c r="L438" s="405" t="s">
        <v>443</v>
      </c>
      <c r="M438" s="405" t="s">
        <v>443</v>
      </c>
      <c r="N438" s="405" t="s">
        <v>4</v>
      </c>
      <c r="O438" s="405" t="s">
        <v>443</v>
      </c>
      <c r="P438" s="405" t="s">
        <v>443</v>
      </c>
      <c r="Q438" s="405" t="s">
        <v>443</v>
      </c>
      <c r="R438" s="405" t="s">
        <v>443</v>
      </c>
      <c r="S438" s="405" t="s">
        <v>443</v>
      </c>
      <c r="T438" s="405" t="s">
        <v>443</v>
      </c>
      <c r="U438" s="405" t="s">
        <v>443</v>
      </c>
      <c r="V438" s="405" t="s">
        <v>443</v>
      </c>
    </row>
    <row r="439" spans="1:22" ht="45" customHeight="1" x14ac:dyDescent="0.25">
      <c r="A439" s="408" t="s">
        <v>1600</v>
      </c>
      <c r="B439" s="382" t="s">
        <v>212</v>
      </c>
      <c r="C439" s="408"/>
      <c r="D439" s="631">
        <v>55</v>
      </c>
      <c r="E439" s="408" t="s">
        <v>604</v>
      </c>
      <c r="F439" s="384"/>
      <c r="G439" s="385" t="s">
        <v>590</v>
      </c>
      <c r="H439" s="386" t="s">
        <v>1601</v>
      </c>
      <c r="I439" s="646" t="s">
        <v>877</v>
      </c>
      <c r="J439" s="449" t="s">
        <v>31</v>
      </c>
      <c r="K439" s="405" t="s">
        <v>443</v>
      </c>
      <c r="L439" s="405" t="s">
        <v>443</v>
      </c>
      <c r="M439" s="420" t="s">
        <v>35</v>
      </c>
      <c r="N439" s="405" t="s">
        <v>443</v>
      </c>
      <c r="O439" s="405" t="s">
        <v>35</v>
      </c>
      <c r="P439" s="405" t="s">
        <v>443</v>
      </c>
      <c r="Q439" s="405" t="s">
        <v>443</v>
      </c>
      <c r="R439" s="405" t="s">
        <v>443</v>
      </c>
      <c r="S439" s="405" t="s">
        <v>443</v>
      </c>
      <c r="T439" s="405" t="s">
        <v>4</v>
      </c>
      <c r="U439" s="405" t="s">
        <v>443</v>
      </c>
      <c r="V439" s="405" t="s">
        <v>443</v>
      </c>
    </row>
    <row r="440" spans="1:22" ht="45" customHeight="1" x14ac:dyDescent="0.25">
      <c r="A440" s="408" t="s">
        <v>1602</v>
      </c>
      <c r="B440" s="382" t="s">
        <v>152</v>
      </c>
      <c r="C440" s="754" t="s">
        <v>762</v>
      </c>
      <c r="D440" s="631">
        <v>65</v>
      </c>
      <c r="E440" s="408" t="s">
        <v>731</v>
      </c>
      <c r="F440" s="401">
        <v>44208</v>
      </c>
      <c r="G440" s="385" t="s">
        <v>590</v>
      </c>
      <c r="H440" s="386" t="s">
        <v>1603</v>
      </c>
      <c r="I440" s="573" t="s">
        <v>732</v>
      </c>
      <c r="J440" s="449" t="s">
        <v>69</v>
      </c>
      <c r="K440" s="379" t="s">
        <v>443</v>
      </c>
      <c r="L440" s="405" t="s">
        <v>443</v>
      </c>
      <c r="M440" s="405" t="s">
        <v>443</v>
      </c>
      <c r="N440" s="405" t="s">
        <v>443</v>
      </c>
      <c r="O440" s="405" t="s">
        <v>443</v>
      </c>
      <c r="P440" s="405" t="s">
        <v>4</v>
      </c>
      <c r="Q440" s="405" t="s">
        <v>443</v>
      </c>
      <c r="R440" s="405" t="s">
        <v>443</v>
      </c>
      <c r="S440" s="405" t="s">
        <v>443</v>
      </c>
      <c r="T440" s="405" t="s">
        <v>443</v>
      </c>
      <c r="U440" s="405" t="s">
        <v>443</v>
      </c>
      <c r="V440" s="405" t="s">
        <v>443</v>
      </c>
    </row>
    <row r="441" spans="1:22" ht="45" customHeight="1" x14ac:dyDescent="0.25">
      <c r="A441" s="408" t="s">
        <v>1604</v>
      </c>
      <c r="B441" s="382" t="s">
        <v>1141</v>
      </c>
      <c r="C441" s="754" t="s">
        <v>762</v>
      </c>
      <c r="D441" s="631">
        <v>65</v>
      </c>
      <c r="E441" s="408" t="s">
        <v>1011</v>
      </c>
      <c r="F441" s="401">
        <v>44409</v>
      </c>
      <c r="G441" s="385" t="s">
        <v>590</v>
      </c>
      <c r="H441" s="386" t="s">
        <v>1605</v>
      </c>
      <c r="I441" s="573" t="s">
        <v>698</v>
      </c>
      <c r="J441" s="449" t="s">
        <v>69</v>
      </c>
      <c r="K441" s="405" t="s">
        <v>443</v>
      </c>
      <c r="L441" s="405" t="s">
        <v>443</v>
      </c>
      <c r="M441" s="405" t="s">
        <v>443</v>
      </c>
      <c r="N441" s="405" t="s">
        <v>443</v>
      </c>
      <c r="O441" s="405" t="s">
        <v>443</v>
      </c>
      <c r="P441" s="405" t="s">
        <v>4</v>
      </c>
      <c r="Q441" s="405" t="s">
        <v>443</v>
      </c>
      <c r="R441" s="405" t="s">
        <v>443</v>
      </c>
      <c r="S441" s="405" t="s">
        <v>35</v>
      </c>
      <c r="T441" s="405" t="s">
        <v>443</v>
      </c>
      <c r="U441" s="405" t="s">
        <v>443</v>
      </c>
      <c r="V441" s="405" t="s">
        <v>443</v>
      </c>
    </row>
    <row r="442" spans="1:22" ht="45" customHeight="1" x14ac:dyDescent="0.25">
      <c r="A442" s="382" t="s">
        <v>1606</v>
      </c>
      <c r="B442" s="382" t="s">
        <v>152</v>
      </c>
      <c r="C442" s="408"/>
      <c r="D442" s="631">
        <v>55</v>
      </c>
      <c r="E442" s="408" t="s">
        <v>604</v>
      </c>
      <c r="F442" s="384" t="s">
        <v>1607</v>
      </c>
      <c r="G442" s="385" t="s">
        <v>590</v>
      </c>
      <c r="H442" s="386" t="s">
        <v>1608</v>
      </c>
      <c r="I442" s="573" t="s">
        <v>656</v>
      </c>
      <c r="J442" s="449" t="s">
        <v>1889</v>
      </c>
      <c r="K442" s="405" t="s">
        <v>443</v>
      </c>
      <c r="L442" s="405" t="s">
        <v>443</v>
      </c>
      <c r="M442" s="405" t="s">
        <v>443</v>
      </c>
      <c r="N442" s="405" t="s">
        <v>443</v>
      </c>
      <c r="O442" s="405" t="s">
        <v>443</v>
      </c>
      <c r="P442" s="405" t="s">
        <v>443</v>
      </c>
      <c r="Q442" s="405" t="s">
        <v>4</v>
      </c>
      <c r="R442" s="405" t="s">
        <v>443</v>
      </c>
      <c r="S442" s="405" t="s">
        <v>443</v>
      </c>
      <c r="T442" s="405" t="s">
        <v>443</v>
      </c>
      <c r="U442" s="405" t="s">
        <v>443</v>
      </c>
      <c r="V442" s="405" t="s">
        <v>443</v>
      </c>
    </row>
    <row r="443" spans="1:22" ht="45" customHeight="1" x14ac:dyDescent="0.25">
      <c r="A443" s="382" t="s">
        <v>1609</v>
      </c>
      <c r="B443" s="382" t="s">
        <v>705</v>
      </c>
      <c r="C443" s="409" t="s">
        <v>1610</v>
      </c>
      <c r="D443" s="631">
        <v>60</v>
      </c>
      <c r="E443" s="408" t="s">
        <v>1011</v>
      </c>
      <c r="F443" s="401">
        <v>45536</v>
      </c>
      <c r="G443" s="385" t="s">
        <v>590</v>
      </c>
      <c r="H443" s="560" t="s">
        <v>1611</v>
      </c>
      <c r="I443" s="573" t="s">
        <v>698</v>
      </c>
      <c r="J443" s="449" t="s">
        <v>42</v>
      </c>
      <c r="K443" s="405" t="s">
        <v>443</v>
      </c>
      <c r="L443" s="416" t="s">
        <v>1899</v>
      </c>
      <c r="M443" s="416" t="s">
        <v>1899</v>
      </c>
      <c r="N443" s="416" t="s">
        <v>1899</v>
      </c>
      <c r="O443" s="416" t="s">
        <v>1899</v>
      </c>
      <c r="P443" s="416" t="s">
        <v>1899</v>
      </c>
      <c r="Q443" s="416" t="s">
        <v>1899</v>
      </c>
      <c r="R443" s="416" t="s">
        <v>1899</v>
      </c>
      <c r="S443" s="405" t="s">
        <v>35</v>
      </c>
      <c r="T443" s="405" t="s">
        <v>443</v>
      </c>
      <c r="U443" s="405" t="s">
        <v>443</v>
      </c>
      <c r="V443" s="405" t="s">
        <v>4</v>
      </c>
    </row>
    <row r="444" spans="1:22" ht="45" customHeight="1" x14ac:dyDescent="0.25">
      <c r="A444" s="382" t="s">
        <v>1612</v>
      </c>
      <c r="B444" s="382" t="s">
        <v>705</v>
      </c>
      <c r="C444" s="409" t="s">
        <v>1610</v>
      </c>
      <c r="D444" s="631">
        <v>60</v>
      </c>
      <c r="E444" s="485" t="s">
        <v>1011</v>
      </c>
      <c r="F444" s="401">
        <v>45536</v>
      </c>
      <c r="G444" s="385" t="s">
        <v>590</v>
      </c>
      <c r="H444" s="560" t="s">
        <v>1611</v>
      </c>
      <c r="I444" s="573" t="s">
        <v>698</v>
      </c>
      <c r="J444" s="449" t="s">
        <v>42</v>
      </c>
      <c r="K444" s="405" t="s">
        <v>443</v>
      </c>
      <c r="L444" s="416" t="s">
        <v>1899</v>
      </c>
      <c r="M444" s="416" t="s">
        <v>1899</v>
      </c>
      <c r="N444" s="416" t="s">
        <v>1899</v>
      </c>
      <c r="O444" s="416" t="s">
        <v>1899</v>
      </c>
      <c r="P444" s="416" t="s">
        <v>1899</v>
      </c>
      <c r="Q444" s="416" t="s">
        <v>1899</v>
      </c>
      <c r="R444" s="416" t="s">
        <v>1899</v>
      </c>
      <c r="S444" s="405" t="s">
        <v>35</v>
      </c>
      <c r="T444" s="405" t="s">
        <v>443</v>
      </c>
      <c r="U444" s="405" t="s">
        <v>443</v>
      </c>
      <c r="V444" s="405" t="s">
        <v>4</v>
      </c>
    </row>
    <row r="445" spans="1:22" ht="45" customHeight="1" x14ac:dyDescent="0.25">
      <c r="A445" s="382" t="s">
        <v>1613</v>
      </c>
      <c r="B445" s="382" t="s">
        <v>1614</v>
      </c>
      <c r="C445" s="409" t="s">
        <v>760</v>
      </c>
      <c r="D445" s="631">
        <v>55</v>
      </c>
      <c r="E445" s="408" t="s">
        <v>731</v>
      </c>
      <c r="F445" s="401">
        <v>45467</v>
      </c>
      <c r="G445" s="385" t="s">
        <v>590</v>
      </c>
      <c r="H445" s="560" t="s">
        <v>1615</v>
      </c>
      <c r="I445" s="573" t="s">
        <v>732</v>
      </c>
      <c r="J445" s="449" t="s">
        <v>1926</v>
      </c>
      <c r="K445" s="405" t="s">
        <v>35</v>
      </c>
      <c r="L445" s="405" t="s">
        <v>35</v>
      </c>
      <c r="M445" s="405" t="s">
        <v>35</v>
      </c>
      <c r="N445" s="405" t="s">
        <v>35</v>
      </c>
      <c r="O445" s="405" t="s">
        <v>35</v>
      </c>
      <c r="P445" s="405" t="s">
        <v>443</v>
      </c>
      <c r="Q445" s="405" t="s">
        <v>443</v>
      </c>
      <c r="R445" s="405" t="s">
        <v>443</v>
      </c>
      <c r="S445" s="405" t="s">
        <v>443</v>
      </c>
      <c r="T445" s="405" t="s">
        <v>35</v>
      </c>
      <c r="U445" s="405" t="s">
        <v>35</v>
      </c>
      <c r="V445" s="405" t="s">
        <v>4</v>
      </c>
    </row>
    <row r="446" spans="1:22" ht="45" customHeight="1" x14ac:dyDescent="0.25">
      <c r="A446" s="382" t="s">
        <v>1613</v>
      </c>
      <c r="B446" s="382" t="s">
        <v>1614</v>
      </c>
      <c r="C446" s="409" t="s">
        <v>1477</v>
      </c>
      <c r="D446" s="631">
        <v>55</v>
      </c>
      <c r="E446" s="408" t="s">
        <v>731</v>
      </c>
      <c r="F446" s="401">
        <v>45467</v>
      </c>
      <c r="G446" s="385" t="s">
        <v>590</v>
      </c>
      <c r="H446" s="560" t="s">
        <v>1615</v>
      </c>
      <c r="I446" s="573" t="s">
        <v>732</v>
      </c>
      <c r="J446" s="449" t="s">
        <v>87</v>
      </c>
      <c r="K446" s="405" t="s">
        <v>35</v>
      </c>
      <c r="L446" s="405" t="s">
        <v>35</v>
      </c>
      <c r="M446" s="405" t="s">
        <v>35</v>
      </c>
      <c r="N446" s="405" t="s">
        <v>35</v>
      </c>
      <c r="O446" s="405" t="s">
        <v>35</v>
      </c>
      <c r="P446" s="405" t="s">
        <v>443</v>
      </c>
      <c r="Q446" s="405" t="s">
        <v>443</v>
      </c>
      <c r="R446" s="405" t="s">
        <v>443</v>
      </c>
      <c r="S446" s="405" t="s">
        <v>443</v>
      </c>
      <c r="T446" s="405" t="s">
        <v>443</v>
      </c>
      <c r="U446" s="405" t="s">
        <v>443</v>
      </c>
      <c r="V446" s="405" t="s">
        <v>4</v>
      </c>
    </row>
    <row r="447" spans="1:22" ht="45" customHeight="1" x14ac:dyDescent="0.25">
      <c r="A447" s="382" t="s">
        <v>1613</v>
      </c>
      <c r="B447" s="382" t="s">
        <v>1614</v>
      </c>
      <c r="C447" s="409" t="s">
        <v>1478</v>
      </c>
      <c r="D447" s="631">
        <v>55</v>
      </c>
      <c r="E447" s="408" t="s">
        <v>731</v>
      </c>
      <c r="F447" s="401">
        <v>45467</v>
      </c>
      <c r="G447" s="385" t="s">
        <v>590</v>
      </c>
      <c r="H447" s="560" t="s">
        <v>1615</v>
      </c>
      <c r="I447" s="573" t="s">
        <v>732</v>
      </c>
      <c r="J447" s="449" t="s">
        <v>87</v>
      </c>
      <c r="K447" s="405" t="s">
        <v>35</v>
      </c>
      <c r="L447" s="405" t="s">
        <v>35</v>
      </c>
      <c r="M447" s="405" t="s">
        <v>35</v>
      </c>
      <c r="N447" s="405" t="s">
        <v>35</v>
      </c>
      <c r="O447" s="405" t="s">
        <v>35</v>
      </c>
      <c r="P447" s="405" t="s">
        <v>443</v>
      </c>
      <c r="Q447" s="405" t="s">
        <v>443</v>
      </c>
      <c r="R447" s="405" t="s">
        <v>443</v>
      </c>
      <c r="S447" s="405" t="s">
        <v>443</v>
      </c>
      <c r="T447" s="405" t="s">
        <v>443</v>
      </c>
      <c r="U447" s="405" t="s">
        <v>443</v>
      </c>
      <c r="V447" s="405" t="s">
        <v>4</v>
      </c>
    </row>
    <row r="448" spans="1:22" ht="45" customHeight="1" x14ac:dyDescent="0.25">
      <c r="A448" s="382" t="s">
        <v>1613</v>
      </c>
      <c r="B448" s="382" t="s">
        <v>1614</v>
      </c>
      <c r="C448" s="409" t="s">
        <v>1479</v>
      </c>
      <c r="D448" s="631">
        <v>55</v>
      </c>
      <c r="E448" s="408" t="s">
        <v>731</v>
      </c>
      <c r="F448" s="401">
        <v>45467</v>
      </c>
      <c r="G448" s="385" t="s">
        <v>590</v>
      </c>
      <c r="H448" s="560" t="s">
        <v>1615</v>
      </c>
      <c r="I448" s="573" t="s">
        <v>732</v>
      </c>
      <c r="J448" s="449" t="s">
        <v>87</v>
      </c>
      <c r="K448" s="405" t="s">
        <v>35</v>
      </c>
      <c r="L448" s="405" t="s">
        <v>35</v>
      </c>
      <c r="M448" s="405" t="s">
        <v>35</v>
      </c>
      <c r="N448" s="405" t="s">
        <v>35</v>
      </c>
      <c r="O448" s="405" t="s">
        <v>35</v>
      </c>
      <c r="P448" s="420" t="s">
        <v>35</v>
      </c>
      <c r="Q448" s="420" t="s">
        <v>35</v>
      </c>
      <c r="R448" s="420" t="s">
        <v>35</v>
      </c>
      <c r="S448" s="420" t="s">
        <v>35</v>
      </c>
      <c r="T448" s="420" t="s">
        <v>35</v>
      </c>
      <c r="U448" s="405" t="s">
        <v>443</v>
      </c>
      <c r="V448" s="405" t="s">
        <v>4</v>
      </c>
    </row>
    <row r="449" spans="1:22" ht="45" customHeight="1" x14ac:dyDescent="0.25">
      <c r="A449" s="382" t="s">
        <v>1616</v>
      </c>
      <c r="B449" s="382" t="s">
        <v>1942</v>
      </c>
      <c r="C449" s="408" t="s">
        <v>1943</v>
      </c>
      <c r="D449" s="631">
        <v>55</v>
      </c>
      <c r="E449" s="408" t="s">
        <v>604</v>
      </c>
      <c r="F449" s="384"/>
      <c r="G449" s="385" t="s">
        <v>590</v>
      </c>
      <c r="H449" s="386" t="s">
        <v>1618</v>
      </c>
      <c r="I449" s="573" t="s">
        <v>606</v>
      </c>
      <c r="J449" s="449" t="s">
        <v>87</v>
      </c>
      <c r="K449" s="405" t="s">
        <v>443</v>
      </c>
      <c r="L449" s="405" t="s">
        <v>443</v>
      </c>
      <c r="M449" s="405" t="s">
        <v>443</v>
      </c>
      <c r="N449" s="405" t="s">
        <v>443</v>
      </c>
      <c r="O449" s="405" t="s">
        <v>443</v>
      </c>
      <c r="P449" s="405" t="s">
        <v>443</v>
      </c>
      <c r="Q449" s="405" t="s">
        <v>443</v>
      </c>
      <c r="R449" s="405" t="s">
        <v>443</v>
      </c>
      <c r="S449" s="405" t="s">
        <v>443</v>
      </c>
      <c r="T449" s="405" t="s">
        <v>443</v>
      </c>
      <c r="U449" s="405" t="s">
        <v>443</v>
      </c>
      <c r="V449" s="405" t="s">
        <v>4</v>
      </c>
    </row>
    <row r="450" spans="1:22" ht="45" customHeight="1" x14ac:dyDescent="0.25">
      <c r="A450" s="382" t="s">
        <v>1619</v>
      </c>
      <c r="B450" s="382" t="s">
        <v>705</v>
      </c>
      <c r="C450" s="408"/>
      <c r="D450" s="631">
        <v>60</v>
      </c>
      <c r="E450" s="408" t="s">
        <v>589</v>
      </c>
      <c r="F450" s="401">
        <v>45375</v>
      </c>
      <c r="G450" s="385" t="s">
        <v>590</v>
      </c>
      <c r="H450" s="386" t="s">
        <v>1620</v>
      </c>
      <c r="I450" s="573" t="s">
        <v>698</v>
      </c>
      <c r="J450" s="449" t="s">
        <v>40</v>
      </c>
      <c r="K450" s="420" t="s">
        <v>35</v>
      </c>
      <c r="L450" s="420" t="s">
        <v>35</v>
      </c>
      <c r="M450" s="405" t="s">
        <v>443</v>
      </c>
      <c r="N450" s="405" t="s">
        <v>443</v>
      </c>
      <c r="O450" s="405" t="s">
        <v>443</v>
      </c>
      <c r="P450" s="405" t="s">
        <v>443</v>
      </c>
      <c r="Q450" s="405" t="s">
        <v>443</v>
      </c>
      <c r="R450" s="405" t="s">
        <v>443</v>
      </c>
      <c r="S450" s="405" t="s">
        <v>35</v>
      </c>
      <c r="T450" s="405" t="s">
        <v>443</v>
      </c>
      <c r="U450" s="405" t="s">
        <v>443</v>
      </c>
      <c r="V450" s="405" t="s">
        <v>443</v>
      </c>
    </row>
    <row r="451" spans="1:22" ht="45" customHeight="1" x14ac:dyDescent="0.25">
      <c r="A451" s="599" t="s">
        <v>1621</v>
      </c>
      <c r="B451" s="408" t="s">
        <v>1622</v>
      </c>
      <c r="C451" s="408"/>
      <c r="D451" s="631">
        <v>55</v>
      </c>
      <c r="E451" s="408" t="s">
        <v>604</v>
      </c>
      <c r="F451" s="401">
        <v>42614</v>
      </c>
      <c r="G451" s="385" t="s">
        <v>590</v>
      </c>
      <c r="H451" s="386" t="s">
        <v>1623</v>
      </c>
      <c r="I451" s="573" t="s">
        <v>606</v>
      </c>
      <c r="J451" s="449" t="s">
        <v>87</v>
      </c>
      <c r="K451" s="405" t="s">
        <v>443</v>
      </c>
      <c r="L451" s="405" t="s">
        <v>443</v>
      </c>
      <c r="M451" s="405" t="s">
        <v>443</v>
      </c>
      <c r="N451" s="405" t="s">
        <v>443</v>
      </c>
      <c r="O451" s="405" t="s">
        <v>443</v>
      </c>
      <c r="P451" s="405" t="s">
        <v>443</v>
      </c>
      <c r="Q451" s="405" t="s">
        <v>443</v>
      </c>
      <c r="R451" s="405" t="s">
        <v>443</v>
      </c>
      <c r="S451" s="405" t="s">
        <v>443</v>
      </c>
      <c r="T451" s="405" t="s">
        <v>443</v>
      </c>
      <c r="U451" s="405" t="s">
        <v>443</v>
      </c>
      <c r="V451" s="405" t="s">
        <v>35</v>
      </c>
    </row>
    <row r="452" spans="1:22" ht="45" customHeight="1" x14ac:dyDescent="0.25">
      <c r="A452" s="408" t="s">
        <v>1624</v>
      </c>
      <c r="B452" s="382" t="s">
        <v>1625</v>
      </c>
      <c r="C452" s="408"/>
      <c r="D452" s="631">
        <v>55</v>
      </c>
      <c r="E452" s="408" t="s">
        <v>604</v>
      </c>
      <c r="F452" s="401">
        <v>41061</v>
      </c>
      <c r="G452" s="385" t="s">
        <v>590</v>
      </c>
      <c r="H452" s="386" t="s">
        <v>779</v>
      </c>
      <c r="I452" s="573" t="s">
        <v>606</v>
      </c>
      <c r="J452" s="524" t="s">
        <v>20</v>
      </c>
      <c r="K452" s="420" t="s">
        <v>35</v>
      </c>
      <c r="L452" s="405" t="s">
        <v>443</v>
      </c>
      <c r="M452" s="405" t="s">
        <v>443</v>
      </c>
      <c r="N452" s="405" t="s">
        <v>4</v>
      </c>
      <c r="O452" s="405" t="s">
        <v>443</v>
      </c>
      <c r="P452" s="405" t="s">
        <v>443</v>
      </c>
      <c r="Q452" s="405" t="s">
        <v>443</v>
      </c>
      <c r="R452" s="405" t="s">
        <v>443</v>
      </c>
      <c r="S452" s="405" t="s">
        <v>443</v>
      </c>
      <c r="T452" s="416" t="s">
        <v>1899</v>
      </c>
      <c r="U452" s="405" t="s">
        <v>443</v>
      </c>
      <c r="V452" s="405" t="s">
        <v>443</v>
      </c>
    </row>
    <row r="453" spans="1:22" ht="45" customHeight="1" x14ac:dyDescent="0.25">
      <c r="A453" s="382" t="s">
        <v>1626</v>
      </c>
      <c r="B453" s="382" t="s">
        <v>1627</v>
      </c>
      <c r="C453" s="408"/>
      <c r="D453" s="631">
        <v>55</v>
      </c>
      <c r="E453" s="408" t="s">
        <v>604</v>
      </c>
      <c r="F453" s="401">
        <v>42237</v>
      </c>
      <c r="G453" s="385" t="s">
        <v>590</v>
      </c>
      <c r="H453" s="386" t="s">
        <v>495</v>
      </c>
      <c r="I453" s="609" t="s">
        <v>1237</v>
      </c>
      <c r="J453" s="449" t="s">
        <v>50</v>
      </c>
      <c r="K453" s="405" t="s">
        <v>443</v>
      </c>
      <c r="L453" s="405" t="s">
        <v>443</v>
      </c>
      <c r="M453" s="405" t="s">
        <v>443</v>
      </c>
      <c r="N453" s="405" t="s">
        <v>443</v>
      </c>
      <c r="O453" s="405" t="s">
        <v>443</v>
      </c>
      <c r="P453" s="405" t="s">
        <v>443</v>
      </c>
      <c r="Q453" s="405" t="s">
        <v>443</v>
      </c>
      <c r="R453" s="405" t="s">
        <v>4</v>
      </c>
      <c r="S453" s="405" t="s">
        <v>443</v>
      </c>
      <c r="T453" s="405" t="s">
        <v>443</v>
      </c>
      <c r="U453" s="405" t="s">
        <v>443</v>
      </c>
      <c r="V453" s="405" t="s">
        <v>443</v>
      </c>
    </row>
    <row r="454" spans="1:22" ht="45" customHeight="1" x14ac:dyDescent="0.25">
      <c r="A454" s="382" t="s">
        <v>1630</v>
      </c>
      <c r="B454" s="382" t="s">
        <v>1631</v>
      </c>
      <c r="C454" s="409" t="s">
        <v>1176</v>
      </c>
      <c r="D454" s="631">
        <v>55</v>
      </c>
      <c r="E454" s="408" t="s">
        <v>604</v>
      </c>
      <c r="F454" s="401">
        <v>41654</v>
      </c>
      <c r="G454" s="385" t="s">
        <v>590</v>
      </c>
      <c r="H454" s="386" t="s">
        <v>1632</v>
      </c>
      <c r="I454" s="573" t="s">
        <v>877</v>
      </c>
      <c r="J454" s="449" t="s">
        <v>31</v>
      </c>
      <c r="K454" s="405" t="s">
        <v>443</v>
      </c>
      <c r="L454" s="405" t="s">
        <v>443</v>
      </c>
      <c r="M454" s="405" t="s">
        <v>443</v>
      </c>
      <c r="N454" s="405" t="s">
        <v>443</v>
      </c>
      <c r="O454" s="405" t="s">
        <v>443</v>
      </c>
      <c r="P454" s="405" t="s">
        <v>443</v>
      </c>
      <c r="Q454" s="405" t="s">
        <v>443</v>
      </c>
      <c r="R454" s="405" t="s">
        <v>443</v>
      </c>
      <c r="S454" s="405" t="s">
        <v>443</v>
      </c>
      <c r="T454" s="405" t="s">
        <v>4</v>
      </c>
      <c r="U454" s="405" t="s">
        <v>443</v>
      </c>
      <c r="V454" s="405" t="s">
        <v>443</v>
      </c>
    </row>
    <row r="455" spans="1:22" ht="45" customHeight="1" x14ac:dyDescent="0.25">
      <c r="A455" s="382" t="s">
        <v>1633</v>
      </c>
      <c r="B455" s="382" t="s">
        <v>89</v>
      </c>
      <c r="C455" s="409" t="s">
        <v>762</v>
      </c>
      <c r="D455" s="631">
        <v>65</v>
      </c>
      <c r="E455" s="408" t="s">
        <v>697</v>
      </c>
      <c r="F455" s="401">
        <v>44317</v>
      </c>
      <c r="G455" s="385" t="s">
        <v>590</v>
      </c>
      <c r="H455" s="386" t="s">
        <v>1634</v>
      </c>
      <c r="I455" s="573" t="s">
        <v>698</v>
      </c>
      <c r="J455" s="449" t="s">
        <v>69</v>
      </c>
      <c r="K455" s="405" t="s">
        <v>443</v>
      </c>
      <c r="L455" s="405" t="s">
        <v>443</v>
      </c>
      <c r="M455" s="405" t="s">
        <v>443</v>
      </c>
      <c r="N455" s="405" t="s">
        <v>443</v>
      </c>
      <c r="O455" s="405" t="s">
        <v>443</v>
      </c>
      <c r="P455" s="405" t="s">
        <v>443</v>
      </c>
      <c r="Q455" s="405" t="s">
        <v>4</v>
      </c>
      <c r="R455" s="405" t="s">
        <v>443</v>
      </c>
      <c r="S455" s="405" t="s">
        <v>35</v>
      </c>
      <c r="T455" s="405" t="s">
        <v>443</v>
      </c>
      <c r="U455" s="405" t="s">
        <v>443</v>
      </c>
      <c r="V455" s="405" t="s">
        <v>443</v>
      </c>
    </row>
    <row r="456" spans="1:22" ht="45" customHeight="1" x14ac:dyDescent="0.25">
      <c r="A456" s="382" t="s">
        <v>1635</v>
      </c>
      <c r="B456" s="382" t="s">
        <v>1636</v>
      </c>
      <c r="C456" s="408"/>
      <c r="D456" s="631">
        <v>55</v>
      </c>
      <c r="E456" s="408" t="s">
        <v>604</v>
      </c>
      <c r="F456" s="384"/>
      <c r="G456" s="385" t="s">
        <v>590</v>
      </c>
      <c r="H456" s="386" t="s">
        <v>1623</v>
      </c>
      <c r="I456" s="573" t="s">
        <v>606</v>
      </c>
      <c r="J456" s="449" t="s">
        <v>87</v>
      </c>
      <c r="K456" s="405" t="s">
        <v>443</v>
      </c>
      <c r="L456" s="405" t="s">
        <v>443</v>
      </c>
      <c r="M456" s="405" t="s">
        <v>443</v>
      </c>
      <c r="N456" s="405" t="s">
        <v>443</v>
      </c>
      <c r="O456" s="405" t="s">
        <v>443</v>
      </c>
      <c r="P456" s="405" t="s">
        <v>443</v>
      </c>
      <c r="Q456" s="405" t="s">
        <v>443</v>
      </c>
      <c r="R456" s="405" t="s">
        <v>443</v>
      </c>
      <c r="S456" s="405" t="s">
        <v>443</v>
      </c>
      <c r="T456" s="405" t="s">
        <v>443</v>
      </c>
      <c r="U456" s="405" t="s">
        <v>443</v>
      </c>
      <c r="V456" s="405" t="s">
        <v>443</v>
      </c>
    </row>
    <row r="457" spans="1:22" ht="45" customHeight="1" x14ac:dyDescent="0.25">
      <c r="A457" s="382" t="s">
        <v>1637</v>
      </c>
      <c r="B457" s="382" t="s">
        <v>641</v>
      </c>
      <c r="C457" s="602"/>
      <c r="D457" s="631">
        <v>50</v>
      </c>
      <c r="E457" s="408" t="s">
        <v>604</v>
      </c>
      <c r="F457" s="401">
        <v>44949</v>
      </c>
      <c r="G457" s="385" t="s">
        <v>590</v>
      </c>
      <c r="H457" s="386">
        <v>69</v>
      </c>
      <c r="I457" s="605" t="s">
        <v>645</v>
      </c>
      <c r="J457" s="449" t="s">
        <v>42</v>
      </c>
      <c r="K457" s="405" t="s">
        <v>443</v>
      </c>
      <c r="L457" s="405" t="s">
        <v>443</v>
      </c>
      <c r="M457" s="405" t="s">
        <v>443</v>
      </c>
      <c r="N457" s="405" t="s">
        <v>443</v>
      </c>
      <c r="O457" s="405" t="s">
        <v>443</v>
      </c>
      <c r="P457" s="405" t="s">
        <v>443</v>
      </c>
      <c r="Q457" s="405" t="s">
        <v>443</v>
      </c>
      <c r="R457" s="405" t="s">
        <v>443</v>
      </c>
      <c r="S457" s="405" t="s">
        <v>443</v>
      </c>
      <c r="T457" s="405" t="s">
        <v>443</v>
      </c>
      <c r="U457" s="405" t="s">
        <v>443</v>
      </c>
      <c r="V457" s="405" t="s">
        <v>443</v>
      </c>
    </row>
    <row r="458" spans="1:22" ht="45" customHeight="1" x14ac:dyDescent="0.25">
      <c r="A458" s="382" t="s">
        <v>1638</v>
      </c>
      <c r="B458" s="382" t="s">
        <v>1639</v>
      </c>
      <c r="C458" s="602"/>
      <c r="D458" s="631">
        <v>65</v>
      </c>
      <c r="E458" s="598" t="s">
        <v>604</v>
      </c>
      <c r="F458" s="401">
        <v>45253</v>
      </c>
      <c r="G458" s="385" t="s">
        <v>590</v>
      </c>
      <c r="H458" s="386" t="s">
        <v>1640</v>
      </c>
      <c r="I458" s="573" t="s">
        <v>877</v>
      </c>
      <c r="J458" s="449" t="s">
        <v>87</v>
      </c>
      <c r="K458" s="405" t="s">
        <v>443</v>
      </c>
      <c r="L458" s="405" t="s">
        <v>443</v>
      </c>
      <c r="M458" s="405" t="s">
        <v>443</v>
      </c>
      <c r="N458" s="405" t="s">
        <v>443</v>
      </c>
      <c r="O458" s="405" t="s">
        <v>443</v>
      </c>
      <c r="P458" s="405" t="s">
        <v>443</v>
      </c>
      <c r="Q458" s="405" t="s">
        <v>443</v>
      </c>
      <c r="R458" s="405" t="s">
        <v>443</v>
      </c>
      <c r="S458" s="405" t="s">
        <v>443</v>
      </c>
      <c r="T458" s="405" t="s">
        <v>443</v>
      </c>
      <c r="U458" s="405" t="s">
        <v>443</v>
      </c>
      <c r="V458" s="405" t="s">
        <v>4</v>
      </c>
    </row>
    <row r="459" spans="1:22" ht="45" customHeight="1" x14ac:dyDescent="0.25">
      <c r="A459" s="382" t="s">
        <v>1641</v>
      </c>
      <c r="B459" s="382" t="s">
        <v>140</v>
      </c>
      <c r="C459" s="602"/>
      <c r="D459" s="631">
        <v>65</v>
      </c>
      <c r="E459" s="408" t="s">
        <v>604</v>
      </c>
      <c r="F459" s="401">
        <v>45346</v>
      </c>
      <c r="G459" s="385" t="s">
        <v>590</v>
      </c>
      <c r="H459" s="616" t="s">
        <v>1642</v>
      </c>
      <c r="I459" s="573" t="s">
        <v>877</v>
      </c>
      <c r="J459" s="449" t="s">
        <v>72</v>
      </c>
      <c r="K459" s="420" t="s">
        <v>35</v>
      </c>
      <c r="L459" s="420" t="s">
        <v>35</v>
      </c>
      <c r="M459" s="405" t="s">
        <v>443</v>
      </c>
      <c r="N459" s="405" t="s">
        <v>443</v>
      </c>
      <c r="O459" s="405" t="s">
        <v>443</v>
      </c>
      <c r="P459" s="405" t="s">
        <v>35</v>
      </c>
      <c r="Q459" s="405" t="s">
        <v>443</v>
      </c>
      <c r="R459" s="405" t="s">
        <v>443</v>
      </c>
      <c r="S459" s="405" t="s">
        <v>443</v>
      </c>
      <c r="T459" s="405" t="s">
        <v>443</v>
      </c>
      <c r="U459" s="405" t="s">
        <v>443</v>
      </c>
      <c r="V459" s="405" t="s">
        <v>443</v>
      </c>
    </row>
    <row r="460" spans="1:22" ht="45" customHeight="1" x14ac:dyDescent="0.25">
      <c r="A460" s="382" t="s">
        <v>1643</v>
      </c>
      <c r="B460" s="599" t="s">
        <v>60</v>
      </c>
      <c r="C460" s="409" t="s">
        <v>1176</v>
      </c>
      <c r="D460" s="631">
        <v>55</v>
      </c>
      <c r="E460" s="408" t="s">
        <v>604</v>
      </c>
      <c r="F460" s="441"/>
      <c r="G460" s="385" t="s">
        <v>590</v>
      </c>
      <c r="H460" s="386" t="s">
        <v>1644</v>
      </c>
      <c r="I460" s="573" t="s">
        <v>877</v>
      </c>
      <c r="J460" s="449" t="s">
        <v>45</v>
      </c>
      <c r="K460" s="405" t="s">
        <v>443</v>
      </c>
      <c r="L460" s="539" t="s">
        <v>1915</v>
      </c>
      <c r="M460" s="405" t="s">
        <v>443</v>
      </c>
      <c r="N460" s="405" t="s">
        <v>443</v>
      </c>
      <c r="O460" s="405" t="s">
        <v>443</v>
      </c>
      <c r="P460" s="405" t="s">
        <v>443</v>
      </c>
      <c r="Q460" s="405" t="s">
        <v>443</v>
      </c>
      <c r="R460" s="405" t="s">
        <v>443</v>
      </c>
      <c r="S460" s="405" t="s">
        <v>443</v>
      </c>
      <c r="T460" s="405" t="s">
        <v>443</v>
      </c>
      <c r="U460" s="405" t="s">
        <v>443</v>
      </c>
      <c r="V460" s="405" t="s">
        <v>443</v>
      </c>
    </row>
    <row r="461" spans="1:22" ht="45" customHeight="1" x14ac:dyDescent="0.25">
      <c r="A461" s="382" t="s">
        <v>1645</v>
      </c>
      <c r="B461" s="599" t="s">
        <v>1646</v>
      </c>
      <c r="C461" s="409"/>
      <c r="D461" s="631">
        <v>85</v>
      </c>
      <c r="E461" s="408" t="s">
        <v>604</v>
      </c>
      <c r="F461" s="434">
        <v>45108</v>
      </c>
      <c r="G461" s="385" t="s">
        <v>590</v>
      </c>
      <c r="H461" s="616" t="s">
        <v>1647</v>
      </c>
      <c r="I461" s="573" t="s">
        <v>877</v>
      </c>
      <c r="J461" s="449" t="s">
        <v>87</v>
      </c>
      <c r="K461" s="405" t="s">
        <v>443</v>
      </c>
      <c r="L461" s="420" t="s">
        <v>35</v>
      </c>
      <c r="M461" s="405" t="s">
        <v>443</v>
      </c>
      <c r="N461" s="405" t="s">
        <v>443</v>
      </c>
      <c r="O461" s="405" t="s">
        <v>443</v>
      </c>
      <c r="P461" s="405" t="s">
        <v>35</v>
      </c>
      <c r="Q461" s="405" t="s">
        <v>443</v>
      </c>
      <c r="R461" s="405" t="s">
        <v>443</v>
      </c>
      <c r="S461" s="405" t="s">
        <v>443</v>
      </c>
      <c r="T461" s="405" t="s">
        <v>443</v>
      </c>
      <c r="U461" s="405" t="s">
        <v>443</v>
      </c>
      <c r="V461" s="405" t="s">
        <v>443</v>
      </c>
    </row>
    <row r="462" spans="1:22" ht="45" customHeight="1" x14ac:dyDescent="0.25">
      <c r="A462" s="382" t="s">
        <v>1648</v>
      </c>
      <c r="B462" s="382" t="s">
        <v>662</v>
      </c>
      <c r="C462" s="602"/>
      <c r="D462" s="631">
        <v>50</v>
      </c>
      <c r="E462" s="408" t="s">
        <v>604</v>
      </c>
      <c r="F462" s="401">
        <v>44949</v>
      </c>
      <c r="G462" s="385" t="s">
        <v>590</v>
      </c>
      <c r="H462" s="386">
        <v>149</v>
      </c>
      <c r="I462" s="605" t="s">
        <v>645</v>
      </c>
      <c r="J462" s="449" t="s">
        <v>1881</v>
      </c>
      <c r="K462" s="405" t="s">
        <v>443</v>
      </c>
      <c r="L462" s="405" t="s">
        <v>443</v>
      </c>
      <c r="M462" s="405" t="s">
        <v>443</v>
      </c>
      <c r="N462" s="405" t="s">
        <v>443</v>
      </c>
      <c r="O462" s="405" t="s">
        <v>4</v>
      </c>
      <c r="P462" s="405" t="s">
        <v>443</v>
      </c>
      <c r="Q462" s="405" t="s">
        <v>443</v>
      </c>
      <c r="R462" s="405" t="s">
        <v>443</v>
      </c>
      <c r="S462" s="405" t="s">
        <v>443</v>
      </c>
      <c r="T462" s="405" t="s">
        <v>443</v>
      </c>
      <c r="U462" s="405" t="s">
        <v>443</v>
      </c>
      <c r="V462" s="405" t="s">
        <v>443</v>
      </c>
    </row>
    <row r="463" spans="1:22" ht="45" customHeight="1" x14ac:dyDescent="0.25">
      <c r="A463" s="382" t="s">
        <v>1649</v>
      </c>
      <c r="B463" s="382" t="s">
        <v>598</v>
      </c>
      <c r="C463" s="602"/>
      <c r="D463" s="631">
        <v>50</v>
      </c>
      <c r="E463" s="408" t="s">
        <v>731</v>
      </c>
      <c r="F463" s="401">
        <v>44949</v>
      </c>
      <c r="G463" s="385" t="s">
        <v>590</v>
      </c>
      <c r="H463" s="386">
        <v>326</v>
      </c>
      <c r="I463" s="573" t="s">
        <v>732</v>
      </c>
      <c r="J463" s="449" t="s">
        <v>20</v>
      </c>
      <c r="K463" s="379" t="s">
        <v>443</v>
      </c>
      <c r="L463" s="405" t="s">
        <v>443</v>
      </c>
      <c r="M463" s="405" t="s">
        <v>443</v>
      </c>
      <c r="N463" s="405" t="s">
        <v>443</v>
      </c>
      <c r="O463" s="405" t="s">
        <v>443</v>
      </c>
      <c r="P463" s="405" t="s">
        <v>443</v>
      </c>
      <c r="Q463" s="405" t="s">
        <v>443</v>
      </c>
      <c r="R463" s="405" t="s">
        <v>4</v>
      </c>
      <c r="S463" s="405" t="s">
        <v>443</v>
      </c>
      <c r="T463" s="405" t="s">
        <v>443</v>
      </c>
      <c r="U463" s="405" t="s">
        <v>443</v>
      </c>
      <c r="V463" s="405" t="s">
        <v>443</v>
      </c>
    </row>
    <row r="464" spans="1:22" ht="45" customHeight="1" x14ac:dyDescent="0.25">
      <c r="A464" s="408" t="s">
        <v>1650</v>
      </c>
      <c r="B464" s="382" t="s">
        <v>638</v>
      </c>
      <c r="C464" s="408" t="s">
        <v>1944</v>
      </c>
      <c r="D464" s="631">
        <v>60</v>
      </c>
      <c r="E464" s="408" t="s">
        <v>604</v>
      </c>
      <c r="F464" s="401">
        <v>41821</v>
      </c>
      <c r="G464" s="385" t="s">
        <v>590</v>
      </c>
      <c r="H464" s="386" t="s">
        <v>1651</v>
      </c>
      <c r="I464" s="573" t="s">
        <v>606</v>
      </c>
      <c r="J464" s="449" t="s">
        <v>100</v>
      </c>
      <c r="K464" s="405" t="s">
        <v>443</v>
      </c>
      <c r="L464" s="405" t="s">
        <v>443</v>
      </c>
      <c r="M464" s="405" t="s">
        <v>443</v>
      </c>
      <c r="N464" s="405" t="s">
        <v>443</v>
      </c>
      <c r="O464" s="405" t="s">
        <v>443</v>
      </c>
      <c r="P464" s="405" t="s">
        <v>443</v>
      </c>
      <c r="Q464" s="405" t="s">
        <v>443</v>
      </c>
      <c r="R464" s="405" t="s">
        <v>443</v>
      </c>
      <c r="S464" s="405" t="s">
        <v>443</v>
      </c>
      <c r="T464" s="405" t="s">
        <v>443</v>
      </c>
      <c r="U464" s="405" t="s">
        <v>4</v>
      </c>
      <c r="V464" s="405" t="s">
        <v>443</v>
      </c>
    </row>
    <row r="465" spans="1:22" ht="45" customHeight="1" x14ac:dyDescent="0.25">
      <c r="A465" s="382" t="s">
        <v>1652</v>
      </c>
      <c r="B465" s="382" t="s">
        <v>99</v>
      </c>
      <c r="C465" s="408"/>
      <c r="D465" s="631">
        <v>55</v>
      </c>
      <c r="E465" s="408" t="s">
        <v>589</v>
      </c>
      <c r="F465" s="401">
        <v>44208</v>
      </c>
      <c r="G465" s="385" t="s">
        <v>590</v>
      </c>
      <c r="H465" s="386" t="s">
        <v>1653</v>
      </c>
      <c r="I465" s="573" t="s">
        <v>698</v>
      </c>
      <c r="J465" s="449" t="s">
        <v>20</v>
      </c>
      <c r="K465" s="405" t="s">
        <v>443</v>
      </c>
      <c r="L465" s="405" t="s">
        <v>443</v>
      </c>
      <c r="M465" s="405" t="s">
        <v>443</v>
      </c>
      <c r="N465" s="405" t="s">
        <v>1882</v>
      </c>
      <c r="O465" s="405" t="s">
        <v>443</v>
      </c>
      <c r="P465" s="405" t="s">
        <v>443</v>
      </c>
      <c r="Q465" s="405" t="s">
        <v>443</v>
      </c>
      <c r="R465" s="405" t="s">
        <v>443</v>
      </c>
      <c r="S465" s="405" t="s">
        <v>35</v>
      </c>
      <c r="T465" s="405" t="s">
        <v>443</v>
      </c>
      <c r="U465" s="405" t="s">
        <v>443</v>
      </c>
      <c r="V465" s="405" t="s">
        <v>443</v>
      </c>
    </row>
    <row r="466" spans="1:22" ht="45" customHeight="1" x14ac:dyDescent="0.25">
      <c r="A466" s="382" t="s">
        <v>1654</v>
      </c>
      <c r="B466" s="382" t="s">
        <v>1655</v>
      </c>
      <c r="C466" s="409"/>
      <c r="D466" s="631">
        <v>65</v>
      </c>
      <c r="E466" s="408" t="s">
        <v>604</v>
      </c>
      <c r="F466" s="401">
        <v>45253</v>
      </c>
      <c r="G466" s="385" t="s">
        <v>590</v>
      </c>
      <c r="H466" s="386" t="s">
        <v>1656</v>
      </c>
      <c r="I466" s="573" t="s">
        <v>606</v>
      </c>
      <c r="J466" s="449" t="s">
        <v>40</v>
      </c>
      <c r="K466" s="405" t="s">
        <v>443</v>
      </c>
      <c r="L466" s="405" t="s">
        <v>443</v>
      </c>
      <c r="M466" s="405" t="s">
        <v>443</v>
      </c>
      <c r="N466" s="405" t="s">
        <v>443</v>
      </c>
      <c r="O466" s="405" t="s">
        <v>443</v>
      </c>
      <c r="P466" s="405" t="s">
        <v>443</v>
      </c>
      <c r="Q466" s="405" t="s">
        <v>443</v>
      </c>
      <c r="R466" s="405" t="s">
        <v>443</v>
      </c>
      <c r="S466" s="405" t="s">
        <v>443</v>
      </c>
      <c r="T466" s="405" t="s">
        <v>443</v>
      </c>
      <c r="U466" s="405" t="s">
        <v>443</v>
      </c>
      <c r="V466" s="405" t="s">
        <v>443</v>
      </c>
    </row>
    <row r="467" spans="1:22" ht="45" customHeight="1" x14ac:dyDescent="0.25">
      <c r="A467" s="382" t="s">
        <v>1657</v>
      </c>
      <c r="B467" s="382" t="s">
        <v>1159</v>
      </c>
      <c r="C467" s="408"/>
      <c r="D467" s="631">
        <v>55</v>
      </c>
      <c r="E467" s="408" t="s">
        <v>604</v>
      </c>
      <c r="F467" s="401">
        <v>42248</v>
      </c>
      <c r="G467" s="385" t="s">
        <v>590</v>
      </c>
      <c r="H467" s="386" t="s">
        <v>1658</v>
      </c>
      <c r="I467" s="605" t="s">
        <v>634</v>
      </c>
      <c r="J467" s="449" t="s">
        <v>72</v>
      </c>
      <c r="K467" s="405" t="s">
        <v>443</v>
      </c>
      <c r="L467" s="405" t="s">
        <v>443</v>
      </c>
      <c r="M467" s="405" t="s">
        <v>443</v>
      </c>
      <c r="N467" s="405" t="s">
        <v>443</v>
      </c>
      <c r="O467" s="405" t="s">
        <v>443</v>
      </c>
      <c r="P467" s="405" t="s">
        <v>443</v>
      </c>
      <c r="Q467" s="405" t="s">
        <v>443</v>
      </c>
      <c r="R467" s="405" t="s">
        <v>443</v>
      </c>
      <c r="S467" s="405" t="s">
        <v>443</v>
      </c>
      <c r="T467" s="539" t="s">
        <v>1870</v>
      </c>
      <c r="U467" s="405" t="s">
        <v>35</v>
      </c>
      <c r="V467" s="405" t="s">
        <v>35</v>
      </c>
    </row>
    <row r="468" spans="1:22" ht="45" customHeight="1" x14ac:dyDescent="0.25">
      <c r="A468" s="382" t="s">
        <v>1659</v>
      </c>
      <c r="B468" s="382" t="s">
        <v>1660</v>
      </c>
      <c r="C468" s="602"/>
      <c r="D468" s="631">
        <v>50</v>
      </c>
      <c r="E468" s="408" t="s">
        <v>604</v>
      </c>
      <c r="F468" s="401">
        <v>44949</v>
      </c>
      <c r="G468" s="385" t="s">
        <v>590</v>
      </c>
      <c r="H468" s="386">
        <v>398</v>
      </c>
      <c r="I468" s="573" t="s">
        <v>1237</v>
      </c>
      <c r="J468" s="524" t="s">
        <v>25</v>
      </c>
      <c r="K468" s="405" t="s">
        <v>443</v>
      </c>
      <c r="L468" s="405" t="s">
        <v>443</v>
      </c>
      <c r="M468" s="405" t="s">
        <v>443</v>
      </c>
      <c r="N468" s="405" t="s">
        <v>443</v>
      </c>
      <c r="O468" s="405" t="s">
        <v>4</v>
      </c>
      <c r="P468" s="405" t="s">
        <v>35</v>
      </c>
      <c r="Q468" s="405" t="s">
        <v>443</v>
      </c>
      <c r="R468" s="405" t="s">
        <v>443</v>
      </c>
      <c r="S468" s="405" t="s">
        <v>443</v>
      </c>
      <c r="T468" s="405" t="s">
        <v>443</v>
      </c>
      <c r="U468" s="405" t="s">
        <v>443</v>
      </c>
      <c r="V468" s="405" t="s">
        <v>443</v>
      </c>
    </row>
    <row r="469" spans="1:22" ht="45" customHeight="1" x14ac:dyDescent="0.25">
      <c r="A469" s="382" t="s">
        <v>1661</v>
      </c>
      <c r="B469" s="382" t="s">
        <v>1646</v>
      </c>
      <c r="C469" s="602" t="s">
        <v>1945</v>
      </c>
      <c r="D469" s="631">
        <v>60</v>
      </c>
      <c r="E469" s="408" t="s">
        <v>604</v>
      </c>
      <c r="F469" s="401">
        <v>45346</v>
      </c>
      <c r="G469" s="385" t="s">
        <v>590</v>
      </c>
      <c r="H469" s="386" t="s">
        <v>1662</v>
      </c>
      <c r="I469" s="573" t="s">
        <v>877</v>
      </c>
      <c r="J469" s="524"/>
      <c r="K469" s="420" t="s">
        <v>35</v>
      </c>
      <c r="L469" s="420" t="s">
        <v>35</v>
      </c>
      <c r="M469" s="405" t="s">
        <v>443</v>
      </c>
      <c r="N469" s="405" t="s">
        <v>443</v>
      </c>
      <c r="O469" s="405" t="s">
        <v>443</v>
      </c>
      <c r="P469" s="405" t="s">
        <v>443</v>
      </c>
      <c r="Q469" s="405" t="s">
        <v>443</v>
      </c>
      <c r="R469" s="405" t="s">
        <v>443</v>
      </c>
      <c r="S469" s="405" t="s">
        <v>443</v>
      </c>
      <c r="T469" s="405" t="s">
        <v>4</v>
      </c>
      <c r="U469" s="405" t="s">
        <v>443</v>
      </c>
      <c r="V469" s="405" t="s">
        <v>443</v>
      </c>
    </row>
    <row r="470" spans="1:22" ht="45" customHeight="1" x14ac:dyDescent="0.25">
      <c r="A470" s="382" t="s">
        <v>1665</v>
      </c>
      <c r="B470" s="382" t="s">
        <v>1313</v>
      </c>
      <c r="C470" s="524" t="s">
        <v>984</v>
      </c>
      <c r="D470" s="631">
        <v>55</v>
      </c>
      <c r="E470" s="408" t="s">
        <v>731</v>
      </c>
      <c r="F470" s="401">
        <v>44949</v>
      </c>
      <c r="G470" s="385" t="s">
        <v>590</v>
      </c>
      <c r="H470" s="386">
        <v>327</v>
      </c>
      <c r="I470" s="573" t="s">
        <v>732</v>
      </c>
      <c r="J470" s="449" t="s">
        <v>40</v>
      </c>
      <c r="K470" s="539" t="s">
        <v>1939</v>
      </c>
      <c r="L470" s="405" t="s">
        <v>443</v>
      </c>
      <c r="M470" s="405" t="s">
        <v>443</v>
      </c>
      <c r="N470" s="405" t="s">
        <v>443</v>
      </c>
      <c r="O470" s="405" t="s">
        <v>443</v>
      </c>
      <c r="P470" s="405" t="s">
        <v>443</v>
      </c>
      <c r="Q470" s="405" t="s">
        <v>443</v>
      </c>
      <c r="R470" s="405" t="s">
        <v>443</v>
      </c>
      <c r="S470" s="405" t="s">
        <v>443</v>
      </c>
      <c r="T470" s="405" t="s">
        <v>443</v>
      </c>
      <c r="U470" s="405" t="s">
        <v>443</v>
      </c>
      <c r="V470" s="405" t="s">
        <v>443</v>
      </c>
    </row>
    <row r="471" spans="1:22" ht="45" customHeight="1" x14ac:dyDescent="0.25">
      <c r="A471" s="382" t="s">
        <v>1666</v>
      </c>
      <c r="B471" s="382" t="s">
        <v>1667</v>
      </c>
      <c r="C471" s="408"/>
      <c r="D471" s="631">
        <v>70</v>
      </c>
      <c r="E471" s="408" t="s">
        <v>604</v>
      </c>
      <c r="F471" s="401">
        <v>45170</v>
      </c>
      <c r="G471" s="385" t="s">
        <v>590</v>
      </c>
      <c r="H471" s="616" t="s">
        <v>1668</v>
      </c>
      <c r="I471" s="573" t="s">
        <v>592</v>
      </c>
      <c r="J471" s="449" t="s">
        <v>50</v>
      </c>
      <c r="K471" s="405" t="s">
        <v>443</v>
      </c>
      <c r="L471" s="405" t="s">
        <v>443</v>
      </c>
      <c r="M471" s="405" t="s">
        <v>443</v>
      </c>
      <c r="N471" s="405" t="s">
        <v>443</v>
      </c>
      <c r="O471" s="405" t="s">
        <v>443</v>
      </c>
      <c r="P471" s="405" t="s">
        <v>443</v>
      </c>
      <c r="Q471" s="405" t="s">
        <v>443</v>
      </c>
      <c r="R471" s="405" t="s">
        <v>443</v>
      </c>
      <c r="S471" s="405" t="s">
        <v>443</v>
      </c>
      <c r="T471" s="405" t="s">
        <v>443</v>
      </c>
      <c r="U471" s="405" t="s">
        <v>443</v>
      </c>
      <c r="V471" s="405" t="s">
        <v>443</v>
      </c>
    </row>
    <row r="472" spans="1:22" ht="45" customHeight="1" x14ac:dyDescent="0.25">
      <c r="A472" s="382" t="s">
        <v>1669</v>
      </c>
      <c r="B472" s="382" t="s">
        <v>99</v>
      </c>
      <c r="C472" s="408"/>
      <c r="D472" s="631">
        <v>55</v>
      </c>
      <c r="E472" s="408" t="s">
        <v>604</v>
      </c>
      <c r="F472" s="401"/>
      <c r="G472" s="385" t="s">
        <v>590</v>
      </c>
      <c r="H472" s="386" t="s">
        <v>1670</v>
      </c>
      <c r="I472" s="573" t="s">
        <v>877</v>
      </c>
      <c r="J472" s="449" t="s">
        <v>45</v>
      </c>
      <c r="K472" s="405" t="s">
        <v>443</v>
      </c>
      <c r="L472" s="535" t="s">
        <v>4</v>
      </c>
      <c r="M472" s="405" t="s">
        <v>443</v>
      </c>
      <c r="N472" s="405" t="s">
        <v>443</v>
      </c>
      <c r="O472" s="405" t="s">
        <v>443</v>
      </c>
      <c r="P472" s="405" t="s">
        <v>443</v>
      </c>
      <c r="Q472" s="405" t="s">
        <v>443</v>
      </c>
      <c r="R472" s="405" t="s">
        <v>443</v>
      </c>
      <c r="S472" s="405" t="s">
        <v>443</v>
      </c>
      <c r="T472" s="405" t="s">
        <v>443</v>
      </c>
      <c r="U472" s="405" t="s">
        <v>443</v>
      </c>
      <c r="V472" s="405" t="s">
        <v>443</v>
      </c>
    </row>
    <row r="473" spans="1:22" ht="45" customHeight="1" x14ac:dyDescent="0.25">
      <c r="A473" s="382" t="s">
        <v>1671</v>
      </c>
      <c r="B473" s="382" t="s">
        <v>1313</v>
      </c>
      <c r="C473" s="524" t="s">
        <v>984</v>
      </c>
      <c r="D473" s="631">
        <v>55</v>
      </c>
      <c r="E473" s="408" t="s">
        <v>731</v>
      </c>
      <c r="F473" s="401">
        <v>44949</v>
      </c>
      <c r="G473" s="385" t="s">
        <v>590</v>
      </c>
      <c r="H473" s="386">
        <v>327</v>
      </c>
      <c r="I473" s="573" t="s">
        <v>732</v>
      </c>
      <c r="J473" s="449" t="s">
        <v>50</v>
      </c>
      <c r="K473" s="379" t="s">
        <v>443</v>
      </c>
      <c r="L473" s="405" t="s">
        <v>443</v>
      </c>
      <c r="M473" s="405" t="s">
        <v>443</v>
      </c>
      <c r="N473" s="405" t="s">
        <v>443</v>
      </c>
      <c r="O473" s="405" t="s">
        <v>443</v>
      </c>
      <c r="P473" s="405" t="s">
        <v>443</v>
      </c>
      <c r="Q473" s="405" t="s">
        <v>443</v>
      </c>
      <c r="R473" s="405" t="s">
        <v>4</v>
      </c>
      <c r="S473" s="405" t="s">
        <v>443</v>
      </c>
      <c r="T473" s="405" t="s">
        <v>443</v>
      </c>
      <c r="U473" s="405" t="s">
        <v>443</v>
      </c>
      <c r="V473" s="405" t="s">
        <v>443</v>
      </c>
    </row>
    <row r="474" spans="1:22" ht="45" customHeight="1" x14ac:dyDescent="0.25">
      <c r="A474" s="382" t="s">
        <v>1672</v>
      </c>
      <c r="B474" s="382" t="s">
        <v>152</v>
      </c>
      <c r="C474" s="408"/>
      <c r="D474" s="631">
        <v>55</v>
      </c>
      <c r="E474" s="408" t="s">
        <v>604</v>
      </c>
      <c r="F474" s="401">
        <v>41609</v>
      </c>
      <c r="G474" s="385" t="s">
        <v>590</v>
      </c>
      <c r="H474" s="386" t="s">
        <v>1673</v>
      </c>
      <c r="I474" s="573" t="s">
        <v>606</v>
      </c>
      <c r="J474" s="449" t="s">
        <v>1891</v>
      </c>
      <c r="K474" s="405" t="s">
        <v>443</v>
      </c>
      <c r="L474" s="405" t="s">
        <v>443</v>
      </c>
      <c r="M474" s="405" t="s">
        <v>443</v>
      </c>
      <c r="N474" s="405" t="s">
        <v>443</v>
      </c>
      <c r="O474" s="405" t="s">
        <v>443</v>
      </c>
      <c r="P474" s="405" t="s">
        <v>443</v>
      </c>
      <c r="Q474" s="405" t="s">
        <v>443</v>
      </c>
      <c r="R474" s="405" t="s">
        <v>4</v>
      </c>
      <c r="S474" s="405" t="s">
        <v>443</v>
      </c>
      <c r="T474" s="405" t="s">
        <v>443</v>
      </c>
      <c r="U474" s="405" t="s">
        <v>443</v>
      </c>
      <c r="V474" s="405" t="s">
        <v>443</v>
      </c>
    </row>
    <row r="475" spans="1:22" ht="45" customHeight="1" x14ac:dyDescent="0.25">
      <c r="A475" s="382" t="s">
        <v>1674</v>
      </c>
      <c r="B475" s="382" t="s">
        <v>662</v>
      </c>
      <c r="C475" s="602"/>
      <c r="D475" s="631">
        <v>50</v>
      </c>
      <c r="E475" s="408" t="s">
        <v>604</v>
      </c>
      <c r="F475" s="401">
        <v>44949</v>
      </c>
      <c r="G475" s="385" t="s">
        <v>590</v>
      </c>
      <c r="H475" s="386">
        <v>184</v>
      </c>
      <c r="I475" s="605" t="s">
        <v>645</v>
      </c>
      <c r="J475" s="449" t="s">
        <v>20</v>
      </c>
      <c r="K475" s="405" t="s">
        <v>443</v>
      </c>
      <c r="L475" s="405" t="s">
        <v>443</v>
      </c>
      <c r="M475" s="405" t="s">
        <v>443</v>
      </c>
      <c r="N475" s="405" t="s">
        <v>4</v>
      </c>
      <c r="O475" s="405" t="s">
        <v>443</v>
      </c>
      <c r="P475" s="405" t="s">
        <v>443</v>
      </c>
      <c r="Q475" s="405" t="s">
        <v>443</v>
      </c>
      <c r="R475" s="405" t="s">
        <v>443</v>
      </c>
      <c r="S475" s="405" t="s">
        <v>443</v>
      </c>
      <c r="T475" s="405" t="s">
        <v>443</v>
      </c>
      <c r="U475" s="405" t="s">
        <v>443</v>
      </c>
      <c r="V475" s="405" t="s">
        <v>443</v>
      </c>
    </row>
    <row r="476" spans="1:22" ht="45" customHeight="1" x14ac:dyDescent="0.25">
      <c r="A476" s="382" t="s">
        <v>1675</v>
      </c>
      <c r="B476" s="382" t="s">
        <v>1313</v>
      </c>
      <c r="C476" s="524" t="s">
        <v>984</v>
      </c>
      <c r="D476" s="631">
        <v>55</v>
      </c>
      <c r="E476" s="408" t="s">
        <v>731</v>
      </c>
      <c r="F476" s="401">
        <v>44949</v>
      </c>
      <c r="G476" s="385" t="s">
        <v>590</v>
      </c>
      <c r="H476" s="386">
        <v>327</v>
      </c>
      <c r="I476" s="573" t="s">
        <v>732</v>
      </c>
      <c r="J476" s="449" t="s">
        <v>50</v>
      </c>
      <c r="K476" s="379" t="s">
        <v>443</v>
      </c>
      <c r="L476" s="405" t="s">
        <v>443</v>
      </c>
      <c r="M476" s="405" t="s">
        <v>443</v>
      </c>
      <c r="N476" s="405" t="s">
        <v>443</v>
      </c>
      <c r="O476" s="405" t="s">
        <v>443</v>
      </c>
      <c r="P476" s="405" t="s">
        <v>443</v>
      </c>
      <c r="Q476" s="405" t="s">
        <v>443</v>
      </c>
      <c r="R476" s="405" t="s">
        <v>4</v>
      </c>
      <c r="S476" s="405" t="s">
        <v>443</v>
      </c>
      <c r="T476" s="405" t="s">
        <v>443</v>
      </c>
      <c r="U476" s="405" t="s">
        <v>443</v>
      </c>
      <c r="V476" s="405" t="s">
        <v>443</v>
      </c>
    </row>
    <row r="477" spans="1:22" ht="45" customHeight="1" x14ac:dyDescent="0.25">
      <c r="A477" s="382" t="s">
        <v>1676</v>
      </c>
      <c r="B477" s="382" t="s">
        <v>989</v>
      </c>
      <c r="C477" s="408" t="s">
        <v>1677</v>
      </c>
      <c r="D477" s="631">
        <v>275</v>
      </c>
      <c r="E477" s="408" t="s">
        <v>589</v>
      </c>
      <c r="F477" s="401">
        <v>44256</v>
      </c>
      <c r="G477" s="385" t="s">
        <v>590</v>
      </c>
      <c r="H477" s="386" t="s">
        <v>827</v>
      </c>
      <c r="I477" s="573" t="s">
        <v>991</v>
      </c>
      <c r="J477" s="449" t="s">
        <v>45</v>
      </c>
      <c r="K477" s="405" t="s">
        <v>443</v>
      </c>
      <c r="L477" s="405" t="s">
        <v>443</v>
      </c>
      <c r="M477" s="405" t="s">
        <v>443</v>
      </c>
      <c r="N477" s="405" t="s">
        <v>443</v>
      </c>
      <c r="O477" s="405" t="s">
        <v>443</v>
      </c>
      <c r="P477" s="405" t="s">
        <v>443</v>
      </c>
      <c r="Q477" s="405" t="s">
        <v>443</v>
      </c>
      <c r="R477" s="405" t="s">
        <v>443</v>
      </c>
      <c r="S477" s="405" t="s">
        <v>443</v>
      </c>
      <c r="T477" s="405" t="s">
        <v>443</v>
      </c>
      <c r="U477" s="405" t="s">
        <v>443</v>
      </c>
      <c r="V477" s="405" t="s">
        <v>443</v>
      </c>
    </row>
    <row r="478" spans="1:22" ht="45" customHeight="1" x14ac:dyDescent="0.25">
      <c r="A478" s="382" t="s">
        <v>1678</v>
      </c>
      <c r="B478" s="382" t="s">
        <v>1313</v>
      </c>
      <c r="C478" s="524" t="s">
        <v>984</v>
      </c>
      <c r="D478" s="631">
        <v>55</v>
      </c>
      <c r="E478" s="408" t="s">
        <v>731</v>
      </c>
      <c r="F478" s="401">
        <v>44949</v>
      </c>
      <c r="G478" s="385" t="s">
        <v>590</v>
      </c>
      <c r="H478" s="386">
        <v>327</v>
      </c>
      <c r="I478" s="573" t="s">
        <v>732</v>
      </c>
      <c r="J478" s="449" t="s">
        <v>50</v>
      </c>
      <c r="K478" s="379" t="s">
        <v>443</v>
      </c>
      <c r="L478" s="405" t="s">
        <v>443</v>
      </c>
      <c r="M478" s="405" t="s">
        <v>443</v>
      </c>
      <c r="N478" s="405" t="s">
        <v>443</v>
      </c>
      <c r="O478" s="405" t="s">
        <v>443</v>
      </c>
      <c r="P478" s="405" t="s">
        <v>443</v>
      </c>
      <c r="Q478" s="405" t="s">
        <v>443</v>
      </c>
      <c r="R478" s="405" t="s">
        <v>4</v>
      </c>
      <c r="S478" s="405" t="s">
        <v>443</v>
      </c>
      <c r="T478" s="405" t="s">
        <v>443</v>
      </c>
      <c r="U478" s="405" t="s">
        <v>443</v>
      </c>
      <c r="V478" s="405" t="s">
        <v>443</v>
      </c>
    </row>
    <row r="479" spans="1:22" ht="45" customHeight="1" x14ac:dyDescent="0.25">
      <c r="A479" s="382" t="s">
        <v>1679</v>
      </c>
      <c r="B479" s="382" t="s">
        <v>1680</v>
      </c>
      <c r="C479" s="408"/>
      <c r="D479" s="631">
        <v>55</v>
      </c>
      <c r="E479" s="408" t="s">
        <v>604</v>
      </c>
      <c r="F479" s="589">
        <v>44986</v>
      </c>
      <c r="G479" s="385" t="s">
        <v>590</v>
      </c>
      <c r="H479" s="386" t="s">
        <v>1946</v>
      </c>
      <c r="I479" s="573" t="s">
        <v>717</v>
      </c>
      <c r="J479" s="449" t="s">
        <v>40</v>
      </c>
      <c r="K479" s="405" t="s">
        <v>443</v>
      </c>
      <c r="L479" s="405" t="s">
        <v>443</v>
      </c>
      <c r="M479" s="405" t="s">
        <v>443</v>
      </c>
      <c r="N479" s="405" t="s">
        <v>443</v>
      </c>
      <c r="O479" s="405" t="s">
        <v>443</v>
      </c>
      <c r="P479" s="405" t="s">
        <v>443</v>
      </c>
      <c r="Q479" s="405" t="s">
        <v>443</v>
      </c>
      <c r="R479" s="405" t="s">
        <v>443</v>
      </c>
      <c r="S479" s="405" t="s">
        <v>443</v>
      </c>
      <c r="T479" s="405" t="s">
        <v>443</v>
      </c>
      <c r="U479" s="405" t="s">
        <v>443</v>
      </c>
      <c r="V479" s="405" t="s">
        <v>443</v>
      </c>
    </row>
    <row r="480" spans="1:22" ht="45" customHeight="1" x14ac:dyDescent="0.25">
      <c r="A480" s="382" t="s">
        <v>1682</v>
      </c>
      <c r="B480" s="382" t="s">
        <v>1313</v>
      </c>
      <c r="C480" s="524" t="s">
        <v>984</v>
      </c>
      <c r="D480" s="631">
        <v>55</v>
      </c>
      <c r="E480" s="408" t="s">
        <v>731</v>
      </c>
      <c r="F480" s="401">
        <v>44949</v>
      </c>
      <c r="G480" s="385" t="s">
        <v>590</v>
      </c>
      <c r="H480" s="386">
        <v>327</v>
      </c>
      <c r="I480" s="573" t="s">
        <v>732</v>
      </c>
      <c r="J480" s="449" t="s">
        <v>1891</v>
      </c>
      <c r="K480" s="379" t="s">
        <v>443</v>
      </c>
      <c r="L480" s="405" t="s">
        <v>443</v>
      </c>
      <c r="M480" s="405" t="s">
        <v>443</v>
      </c>
      <c r="N480" s="405" t="s">
        <v>443</v>
      </c>
      <c r="O480" s="405" t="s">
        <v>443</v>
      </c>
      <c r="P480" s="405" t="s">
        <v>443</v>
      </c>
      <c r="Q480" s="405" t="s">
        <v>443</v>
      </c>
      <c r="R480" s="405" t="s">
        <v>4</v>
      </c>
      <c r="S480" s="405" t="s">
        <v>443</v>
      </c>
      <c r="T480" s="405" t="s">
        <v>443</v>
      </c>
      <c r="U480" s="405" t="s">
        <v>443</v>
      </c>
      <c r="V480" s="405" t="s">
        <v>443</v>
      </c>
    </row>
    <row r="481" spans="1:22" ht="45" customHeight="1" x14ac:dyDescent="0.25">
      <c r="A481" s="382" t="s">
        <v>1683</v>
      </c>
      <c r="B481" s="382" t="s">
        <v>598</v>
      </c>
      <c r="C481" s="408"/>
      <c r="D481" s="631">
        <v>50</v>
      </c>
      <c r="E481" s="408" t="s">
        <v>589</v>
      </c>
      <c r="F481" s="401"/>
      <c r="G481" s="385" t="s">
        <v>590</v>
      </c>
      <c r="H481" s="386" t="s">
        <v>1240</v>
      </c>
      <c r="I481" s="573" t="s">
        <v>698</v>
      </c>
      <c r="J481" s="449" t="s">
        <v>72</v>
      </c>
      <c r="K481" s="405" t="s">
        <v>443</v>
      </c>
      <c r="L481" s="405" t="s">
        <v>443</v>
      </c>
      <c r="M481" s="405" t="s">
        <v>443</v>
      </c>
      <c r="N481" s="405" t="s">
        <v>443</v>
      </c>
      <c r="O481" s="405" t="s">
        <v>443</v>
      </c>
      <c r="P481" s="405" t="s">
        <v>443</v>
      </c>
      <c r="Q481" s="405" t="s">
        <v>443</v>
      </c>
      <c r="R481" s="405" t="s">
        <v>443</v>
      </c>
      <c r="S481" s="405" t="s">
        <v>35</v>
      </c>
      <c r="T481" s="405" t="s">
        <v>443</v>
      </c>
      <c r="U481" s="405" t="s">
        <v>4</v>
      </c>
      <c r="V481" s="405" t="s">
        <v>443</v>
      </c>
    </row>
    <row r="482" spans="1:22" ht="45" customHeight="1" x14ac:dyDescent="0.25">
      <c r="A482" s="382" t="s">
        <v>1685</v>
      </c>
      <c r="B482" s="382" t="s">
        <v>989</v>
      </c>
      <c r="C482" s="408" t="s">
        <v>1686</v>
      </c>
      <c r="D482" s="631">
        <v>275</v>
      </c>
      <c r="E482" s="408" t="s">
        <v>1011</v>
      </c>
      <c r="F482" s="401">
        <v>44166</v>
      </c>
      <c r="G482" s="385" t="s">
        <v>590</v>
      </c>
      <c r="H482" s="386" t="s">
        <v>827</v>
      </c>
      <c r="I482" s="573" t="s">
        <v>991</v>
      </c>
      <c r="J482" s="449" t="s">
        <v>25</v>
      </c>
      <c r="K482" s="405" t="s">
        <v>443</v>
      </c>
      <c r="L482" s="405" t="s">
        <v>443</v>
      </c>
      <c r="M482" s="405" t="s">
        <v>443</v>
      </c>
      <c r="N482" s="405" t="s">
        <v>443</v>
      </c>
      <c r="O482" s="405" t="s">
        <v>4</v>
      </c>
      <c r="P482" s="405" t="s">
        <v>443</v>
      </c>
      <c r="Q482" s="405" t="s">
        <v>443</v>
      </c>
      <c r="R482" s="405" t="s">
        <v>443</v>
      </c>
      <c r="S482" s="405" t="s">
        <v>443</v>
      </c>
      <c r="T482" s="405" t="s">
        <v>443</v>
      </c>
      <c r="U482" s="405" t="s">
        <v>443</v>
      </c>
      <c r="V482" s="405" t="s">
        <v>443</v>
      </c>
    </row>
    <row r="483" spans="1:22" ht="45" customHeight="1" x14ac:dyDescent="0.25">
      <c r="A483" s="382" t="s">
        <v>1687</v>
      </c>
      <c r="B483" s="382" t="s">
        <v>662</v>
      </c>
      <c r="C483" s="602"/>
      <c r="D483" s="631">
        <v>50</v>
      </c>
      <c r="E483" s="408" t="s">
        <v>1011</v>
      </c>
      <c r="F483" s="401">
        <v>44949</v>
      </c>
      <c r="G483" s="385" t="s">
        <v>590</v>
      </c>
      <c r="H483" s="386">
        <v>421</v>
      </c>
      <c r="I483" s="573" t="s">
        <v>698</v>
      </c>
      <c r="J483" s="449" t="s">
        <v>31</v>
      </c>
      <c r="K483" s="405" t="s">
        <v>443</v>
      </c>
      <c r="L483" s="405" t="s">
        <v>443</v>
      </c>
      <c r="M483" s="405" t="s">
        <v>35</v>
      </c>
      <c r="N483" s="405" t="s">
        <v>443</v>
      </c>
      <c r="O483" s="405" t="s">
        <v>443</v>
      </c>
      <c r="P483" s="405" t="s">
        <v>443</v>
      </c>
      <c r="Q483" s="405" t="s">
        <v>443</v>
      </c>
      <c r="R483" s="405" t="s">
        <v>443</v>
      </c>
      <c r="S483" s="405" t="s">
        <v>35</v>
      </c>
      <c r="T483" s="405" t="s">
        <v>443</v>
      </c>
      <c r="U483" s="405" t="s">
        <v>443</v>
      </c>
      <c r="V483" s="405" t="s">
        <v>4</v>
      </c>
    </row>
    <row r="484" spans="1:22" ht="45" customHeight="1" x14ac:dyDescent="0.25">
      <c r="A484" s="382" t="s">
        <v>1688</v>
      </c>
      <c r="B484" s="382" t="s">
        <v>1313</v>
      </c>
      <c r="C484" s="524" t="s">
        <v>984</v>
      </c>
      <c r="D484" s="631">
        <v>50</v>
      </c>
      <c r="E484" s="408" t="s">
        <v>731</v>
      </c>
      <c r="F484" s="401">
        <v>44949</v>
      </c>
      <c r="G484" s="385" t="s">
        <v>590</v>
      </c>
      <c r="H484" s="386">
        <v>327</v>
      </c>
      <c r="I484" s="573" t="s">
        <v>732</v>
      </c>
      <c r="J484" s="449" t="s">
        <v>50</v>
      </c>
      <c r="K484" s="379" t="s">
        <v>443</v>
      </c>
      <c r="L484" s="405" t="s">
        <v>443</v>
      </c>
      <c r="M484" s="405" t="s">
        <v>443</v>
      </c>
      <c r="N484" s="405" t="s">
        <v>443</v>
      </c>
      <c r="O484" s="405" t="s">
        <v>443</v>
      </c>
      <c r="P484" s="405" t="s">
        <v>443</v>
      </c>
      <c r="Q484" s="405" t="s">
        <v>443</v>
      </c>
      <c r="R484" s="405" t="s">
        <v>4</v>
      </c>
      <c r="S484" s="405" t="s">
        <v>443</v>
      </c>
      <c r="T484" s="405" t="s">
        <v>443</v>
      </c>
      <c r="U484" s="405" t="s">
        <v>443</v>
      </c>
      <c r="V484" s="405" t="s">
        <v>443</v>
      </c>
    </row>
    <row r="485" spans="1:22" ht="45" customHeight="1" x14ac:dyDescent="0.25">
      <c r="A485" s="382" t="s">
        <v>1689</v>
      </c>
      <c r="B485" s="382" t="s">
        <v>1690</v>
      </c>
      <c r="C485" s="408" t="s">
        <v>1691</v>
      </c>
      <c r="D485" s="631">
        <v>55</v>
      </c>
      <c r="E485" s="408" t="s">
        <v>604</v>
      </c>
      <c r="F485" s="401">
        <v>42312</v>
      </c>
      <c r="G485" s="385" t="s">
        <v>590</v>
      </c>
      <c r="H485" s="386" t="s">
        <v>1692</v>
      </c>
      <c r="I485" s="573" t="s">
        <v>606</v>
      </c>
      <c r="J485" s="449" t="s">
        <v>72</v>
      </c>
      <c r="K485" s="405" t="s">
        <v>443</v>
      </c>
      <c r="L485" s="405" t="s">
        <v>443</v>
      </c>
      <c r="M485" s="405" t="s">
        <v>443</v>
      </c>
      <c r="N485" s="405" t="s">
        <v>443</v>
      </c>
      <c r="O485" s="405" t="s">
        <v>443</v>
      </c>
      <c r="P485" s="405" t="s">
        <v>443</v>
      </c>
      <c r="Q485" s="405" t="s">
        <v>443</v>
      </c>
      <c r="R485" s="405" t="s">
        <v>443</v>
      </c>
      <c r="S485" s="405" t="s">
        <v>443</v>
      </c>
      <c r="T485" s="539" t="s">
        <v>1870</v>
      </c>
      <c r="U485" s="405" t="s">
        <v>443</v>
      </c>
      <c r="V485" s="405" t="s">
        <v>443</v>
      </c>
    </row>
    <row r="486" spans="1:22" ht="45" customHeight="1" x14ac:dyDescent="0.25">
      <c r="A486" s="382" t="s">
        <v>1693</v>
      </c>
      <c r="B486" s="382" t="s">
        <v>1694</v>
      </c>
      <c r="C486" s="408"/>
      <c r="D486" s="631">
        <v>55</v>
      </c>
      <c r="E486" s="408" t="s">
        <v>604</v>
      </c>
      <c r="F486" s="384"/>
      <c r="G486" s="385" t="s">
        <v>590</v>
      </c>
      <c r="H486" s="386" t="s">
        <v>1695</v>
      </c>
      <c r="I486" s="573" t="s">
        <v>663</v>
      </c>
      <c r="J486" s="449" t="s">
        <v>50</v>
      </c>
      <c r="K486" s="405" t="s">
        <v>443</v>
      </c>
      <c r="L486" s="405" t="s">
        <v>443</v>
      </c>
      <c r="M486" s="405" t="s">
        <v>443</v>
      </c>
      <c r="N486" s="405" t="s">
        <v>35</v>
      </c>
      <c r="O486" s="405" t="s">
        <v>443</v>
      </c>
      <c r="P486" s="405" t="s">
        <v>443</v>
      </c>
      <c r="Q486" s="405" t="s">
        <v>4</v>
      </c>
      <c r="R486" s="405" t="s">
        <v>443</v>
      </c>
      <c r="S486" s="405" t="s">
        <v>443</v>
      </c>
      <c r="T486" s="405" t="s">
        <v>443</v>
      </c>
      <c r="U486" s="405" t="s">
        <v>443</v>
      </c>
      <c r="V486" s="405" t="s">
        <v>443</v>
      </c>
    </row>
    <row r="487" spans="1:22" ht="45" customHeight="1" x14ac:dyDescent="0.25">
      <c r="A487" s="382" t="s">
        <v>1696</v>
      </c>
      <c r="B487" s="382" t="s">
        <v>705</v>
      </c>
      <c r="C487" s="408"/>
      <c r="D487" s="631">
        <v>60</v>
      </c>
      <c r="E487" s="408" t="s">
        <v>594</v>
      </c>
      <c r="F487" s="401">
        <v>45078</v>
      </c>
      <c r="G487" s="385" t="s">
        <v>590</v>
      </c>
      <c r="H487" s="386" t="s">
        <v>1697</v>
      </c>
      <c r="I487" s="573" t="s">
        <v>596</v>
      </c>
      <c r="J487" s="449" t="s">
        <v>25</v>
      </c>
      <c r="K487" s="405" t="s">
        <v>443</v>
      </c>
      <c r="L487" s="405" t="s">
        <v>443</v>
      </c>
      <c r="M487" s="405" t="s">
        <v>443</v>
      </c>
      <c r="N487" s="405" t="s">
        <v>443</v>
      </c>
      <c r="O487" s="405" t="s">
        <v>443</v>
      </c>
      <c r="P487" s="405" t="s">
        <v>4</v>
      </c>
      <c r="Q487" s="405" t="s">
        <v>443</v>
      </c>
      <c r="R487" s="405" t="s">
        <v>443</v>
      </c>
      <c r="S487" s="405" t="s">
        <v>443</v>
      </c>
      <c r="T487" s="405" t="s">
        <v>443</v>
      </c>
      <c r="U487" s="405" t="s">
        <v>443</v>
      </c>
      <c r="V487" s="405" t="s">
        <v>443</v>
      </c>
    </row>
    <row r="488" spans="1:22" ht="45" customHeight="1" x14ac:dyDescent="0.25">
      <c r="A488" s="382" t="s">
        <v>1698</v>
      </c>
      <c r="B488" s="382" t="s">
        <v>1699</v>
      </c>
      <c r="C488" s="602"/>
      <c r="D488" s="631">
        <v>50</v>
      </c>
      <c r="E488" s="408" t="s">
        <v>604</v>
      </c>
      <c r="F488" s="401">
        <v>44949</v>
      </c>
      <c r="G488" s="385" t="s">
        <v>590</v>
      </c>
      <c r="H488" s="386">
        <v>399</v>
      </c>
      <c r="I488" s="573" t="s">
        <v>621</v>
      </c>
      <c r="J488" s="449" t="s">
        <v>42</v>
      </c>
      <c r="K488" s="405" t="s">
        <v>443</v>
      </c>
      <c r="L488" s="405" t="s">
        <v>443</v>
      </c>
      <c r="M488" s="405" t="s">
        <v>443</v>
      </c>
      <c r="N488" s="405" t="s">
        <v>443</v>
      </c>
      <c r="O488" s="405" t="s">
        <v>443</v>
      </c>
      <c r="P488" s="405" t="s">
        <v>443</v>
      </c>
      <c r="Q488" s="405" t="s">
        <v>443</v>
      </c>
      <c r="R488" s="405" t="s">
        <v>443</v>
      </c>
      <c r="S488" s="405" t="s">
        <v>443</v>
      </c>
      <c r="T488" s="405" t="s">
        <v>443</v>
      </c>
      <c r="U488" s="405" t="s">
        <v>443</v>
      </c>
      <c r="V488" s="405" t="s">
        <v>4</v>
      </c>
    </row>
    <row r="489" spans="1:22" ht="45" customHeight="1" x14ac:dyDescent="0.25">
      <c r="A489" s="408" t="s">
        <v>1700</v>
      </c>
      <c r="B489" s="382" t="s">
        <v>60</v>
      </c>
      <c r="C489" s="409" t="s">
        <v>1701</v>
      </c>
      <c r="D489" s="631">
        <v>55</v>
      </c>
      <c r="E489" s="408" t="s">
        <v>604</v>
      </c>
      <c r="F489" s="434">
        <v>43221</v>
      </c>
      <c r="G489" s="385" t="s">
        <v>590</v>
      </c>
      <c r="H489" s="386" t="s">
        <v>1702</v>
      </c>
      <c r="I489" s="573" t="s">
        <v>606</v>
      </c>
      <c r="J489" s="524" t="s">
        <v>1889</v>
      </c>
      <c r="K489" s="405" t="s">
        <v>443</v>
      </c>
      <c r="L489" s="405" t="s">
        <v>443</v>
      </c>
      <c r="M489" s="405" t="s">
        <v>443</v>
      </c>
      <c r="N489" s="405" t="s">
        <v>443</v>
      </c>
      <c r="O489" s="405" t="s">
        <v>443</v>
      </c>
      <c r="P489" s="405" t="s">
        <v>443</v>
      </c>
      <c r="Q489" s="405" t="s">
        <v>4</v>
      </c>
      <c r="R489" s="405" t="s">
        <v>443</v>
      </c>
      <c r="S489" s="405" t="s">
        <v>443</v>
      </c>
      <c r="T489" s="405" t="s">
        <v>443</v>
      </c>
      <c r="U489" s="405" t="s">
        <v>443</v>
      </c>
      <c r="V489" s="405" t="s">
        <v>443</v>
      </c>
    </row>
    <row r="490" spans="1:22" ht="45" customHeight="1" x14ac:dyDescent="0.25">
      <c r="A490" s="382" t="s">
        <v>1703</v>
      </c>
      <c r="B490" s="382" t="s">
        <v>662</v>
      </c>
      <c r="C490" s="602"/>
      <c r="D490" s="631">
        <v>50</v>
      </c>
      <c r="E490" s="408" t="s">
        <v>604</v>
      </c>
      <c r="F490" s="401">
        <v>44949</v>
      </c>
      <c r="G490" s="385" t="s">
        <v>590</v>
      </c>
      <c r="H490" s="386">
        <v>337</v>
      </c>
      <c r="I490" s="573" t="s">
        <v>667</v>
      </c>
      <c r="J490" s="524" t="s">
        <v>40</v>
      </c>
      <c r="K490" s="379" t="s">
        <v>1882</v>
      </c>
      <c r="L490" s="405" t="s">
        <v>443</v>
      </c>
      <c r="M490" s="420" t="s">
        <v>35</v>
      </c>
      <c r="N490" s="405" t="s">
        <v>443</v>
      </c>
      <c r="O490" s="405" t="s">
        <v>443</v>
      </c>
      <c r="P490" s="405" t="s">
        <v>35</v>
      </c>
      <c r="Q490" s="405" t="s">
        <v>443</v>
      </c>
      <c r="R490" s="405" t="s">
        <v>443</v>
      </c>
      <c r="S490" s="405" t="s">
        <v>443</v>
      </c>
      <c r="T490" s="405" t="s">
        <v>443</v>
      </c>
      <c r="U490" s="405" t="s">
        <v>443</v>
      </c>
      <c r="V490" s="405" t="s">
        <v>443</v>
      </c>
    </row>
    <row r="491" spans="1:22" ht="45" customHeight="1" x14ac:dyDescent="0.25">
      <c r="A491" s="382" t="s">
        <v>1704</v>
      </c>
      <c r="B491" s="435" t="s">
        <v>1529</v>
      </c>
      <c r="C491" s="524"/>
      <c r="D491" s="631">
        <v>65</v>
      </c>
      <c r="E491" s="408" t="s">
        <v>604</v>
      </c>
      <c r="F491" s="401">
        <v>45253</v>
      </c>
      <c r="G491" s="385" t="s">
        <v>590</v>
      </c>
      <c r="H491" s="386" t="s">
        <v>1706</v>
      </c>
      <c r="I491" s="573" t="s">
        <v>606</v>
      </c>
      <c r="J491" s="449" t="s">
        <v>69</v>
      </c>
      <c r="K491" s="405" t="s">
        <v>443</v>
      </c>
      <c r="L491" s="405" t="s">
        <v>443</v>
      </c>
      <c r="M491" s="405" t="s">
        <v>443</v>
      </c>
      <c r="N491" s="405" t="s">
        <v>443</v>
      </c>
      <c r="O491" s="405" t="s">
        <v>443</v>
      </c>
      <c r="P491" s="405" t="s">
        <v>443</v>
      </c>
      <c r="Q491" s="405" t="s">
        <v>35</v>
      </c>
      <c r="R491" s="405" t="s">
        <v>4</v>
      </c>
      <c r="S491" s="405" t="s">
        <v>443</v>
      </c>
      <c r="T491" s="405" t="s">
        <v>443</v>
      </c>
      <c r="U491" s="405" t="s">
        <v>443</v>
      </c>
      <c r="V491" s="405" t="s">
        <v>443</v>
      </c>
    </row>
    <row r="492" spans="1:22" ht="45" customHeight="1" x14ac:dyDescent="0.25">
      <c r="A492" s="382" t="s">
        <v>1707</v>
      </c>
      <c r="B492" s="435" t="s">
        <v>1708</v>
      </c>
      <c r="C492" s="408"/>
      <c r="D492" s="631">
        <v>55</v>
      </c>
      <c r="E492" s="408" t="s">
        <v>604</v>
      </c>
      <c r="F492" s="401">
        <v>44094</v>
      </c>
      <c r="G492" s="385" t="s">
        <v>590</v>
      </c>
      <c r="H492" s="386" t="s">
        <v>827</v>
      </c>
      <c r="I492" s="646" t="s">
        <v>606</v>
      </c>
      <c r="J492" s="449" t="s">
        <v>20</v>
      </c>
      <c r="K492" s="405" t="s">
        <v>443</v>
      </c>
      <c r="L492" s="405" t="s">
        <v>443</v>
      </c>
      <c r="M492" s="405" t="s">
        <v>443</v>
      </c>
      <c r="N492" s="405" t="s">
        <v>443</v>
      </c>
      <c r="O492" s="405" t="s">
        <v>443</v>
      </c>
      <c r="P492" s="405" t="s">
        <v>443</v>
      </c>
      <c r="Q492" s="405" t="s">
        <v>4</v>
      </c>
      <c r="R492" s="405" t="s">
        <v>443</v>
      </c>
      <c r="S492" s="405" t="s">
        <v>443</v>
      </c>
      <c r="T492" s="405" t="s">
        <v>443</v>
      </c>
      <c r="U492" s="405" t="s">
        <v>443</v>
      </c>
      <c r="V492" s="405" t="s">
        <v>443</v>
      </c>
    </row>
    <row r="493" spans="1:22" ht="45" customHeight="1" x14ac:dyDescent="0.25">
      <c r="A493" s="382" t="s">
        <v>1709</v>
      </c>
      <c r="B493" s="435" t="s">
        <v>729</v>
      </c>
      <c r="C493" s="524" t="s">
        <v>984</v>
      </c>
      <c r="D493" s="631">
        <v>55</v>
      </c>
      <c r="E493" s="408" t="s">
        <v>731</v>
      </c>
      <c r="F493" s="401">
        <v>44949</v>
      </c>
      <c r="G493" s="385" t="s">
        <v>590</v>
      </c>
      <c r="H493" s="386">
        <v>353</v>
      </c>
      <c r="I493" s="573" t="s">
        <v>732</v>
      </c>
      <c r="J493" s="449" t="s">
        <v>622</v>
      </c>
      <c r="K493" s="379" t="s">
        <v>443</v>
      </c>
      <c r="L493" s="405" t="s">
        <v>443</v>
      </c>
      <c r="M493" s="405" t="s">
        <v>443</v>
      </c>
      <c r="N493" s="405" t="s">
        <v>443</v>
      </c>
      <c r="O493" s="405" t="s">
        <v>443</v>
      </c>
      <c r="P493" s="405" t="s">
        <v>443</v>
      </c>
      <c r="Q493" s="405" t="s">
        <v>443</v>
      </c>
      <c r="R493" s="405" t="s">
        <v>443</v>
      </c>
      <c r="S493" s="405" t="s">
        <v>4</v>
      </c>
      <c r="T493" s="405" t="s">
        <v>443</v>
      </c>
      <c r="U493" s="405" t="s">
        <v>443</v>
      </c>
      <c r="V493" s="405" t="s">
        <v>443</v>
      </c>
    </row>
    <row r="494" spans="1:22" ht="45" customHeight="1" x14ac:dyDescent="0.25">
      <c r="A494" s="382" t="s">
        <v>1710</v>
      </c>
      <c r="B494" s="382" t="s">
        <v>662</v>
      </c>
      <c r="C494" s="602"/>
      <c r="D494" s="631">
        <v>50</v>
      </c>
      <c r="E494" s="408" t="s">
        <v>604</v>
      </c>
      <c r="F494" s="401">
        <v>44949</v>
      </c>
      <c r="G494" s="385" t="s">
        <v>590</v>
      </c>
      <c r="H494" s="386">
        <v>51</v>
      </c>
      <c r="I494" s="605" t="s">
        <v>645</v>
      </c>
      <c r="J494" s="606" t="s">
        <v>50</v>
      </c>
      <c r="K494" s="405" t="s">
        <v>443</v>
      </c>
      <c r="L494" s="405" t="s">
        <v>443</v>
      </c>
      <c r="M494" s="405" t="s">
        <v>443</v>
      </c>
      <c r="N494" s="405" t="s">
        <v>443</v>
      </c>
      <c r="O494" s="405" t="s">
        <v>443</v>
      </c>
      <c r="P494" s="405" t="s">
        <v>443</v>
      </c>
      <c r="Q494" s="405" t="s">
        <v>4</v>
      </c>
      <c r="R494" s="405" t="s">
        <v>443</v>
      </c>
      <c r="S494" s="405" t="s">
        <v>443</v>
      </c>
      <c r="T494" s="405" t="s">
        <v>443</v>
      </c>
      <c r="U494" s="405" t="s">
        <v>443</v>
      </c>
      <c r="V494" s="405" t="s">
        <v>443</v>
      </c>
    </row>
    <row r="495" spans="1:22" ht="45" customHeight="1" x14ac:dyDescent="0.25">
      <c r="A495" s="382" t="s">
        <v>1711</v>
      </c>
      <c r="B495" s="382" t="s">
        <v>712</v>
      </c>
      <c r="C495" s="408"/>
      <c r="D495" s="631">
        <v>65</v>
      </c>
      <c r="E495" s="408" t="s">
        <v>604</v>
      </c>
      <c r="F495" s="401">
        <v>45528</v>
      </c>
      <c r="G495" s="385" t="s">
        <v>590</v>
      </c>
      <c r="H495" s="386" t="s">
        <v>1712</v>
      </c>
      <c r="I495" s="573" t="s">
        <v>667</v>
      </c>
      <c r="J495" s="449" t="s">
        <v>72</v>
      </c>
      <c r="K495" s="405" t="s">
        <v>35</v>
      </c>
      <c r="L495" s="405" t="s">
        <v>35</v>
      </c>
      <c r="M495" s="405" t="s">
        <v>35</v>
      </c>
      <c r="N495" s="405" t="s">
        <v>35</v>
      </c>
      <c r="O495" s="405" t="s">
        <v>35</v>
      </c>
      <c r="P495" s="405" t="s">
        <v>35</v>
      </c>
      <c r="Q495" s="405" t="s">
        <v>35</v>
      </c>
      <c r="R495" s="405" t="s">
        <v>443</v>
      </c>
      <c r="S495" s="405" t="s">
        <v>443</v>
      </c>
      <c r="T495" s="405" t="s">
        <v>4</v>
      </c>
      <c r="U495" s="405" t="s">
        <v>443</v>
      </c>
      <c r="V495" s="405" t="s">
        <v>443</v>
      </c>
    </row>
    <row r="496" spans="1:22" ht="45" customHeight="1" x14ac:dyDescent="0.25">
      <c r="A496" s="382" t="s">
        <v>1713</v>
      </c>
      <c r="B496" s="382" t="s">
        <v>1714</v>
      </c>
      <c r="C496" s="602"/>
      <c r="D496" s="631">
        <v>50</v>
      </c>
      <c r="E496" s="408" t="s">
        <v>604</v>
      </c>
      <c r="F496" s="401">
        <v>44949</v>
      </c>
      <c r="G496" s="385" t="s">
        <v>590</v>
      </c>
      <c r="H496" s="386">
        <v>154</v>
      </c>
      <c r="I496" s="573" t="s">
        <v>667</v>
      </c>
      <c r="J496" s="449" t="s">
        <v>53</v>
      </c>
      <c r="K496" s="405" t="s">
        <v>443</v>
      </c>
      <c r="L496" s="405" t="s">
        <v>443</v>
      </c>
      <c r="M496" s="405" t="s">
        <v>1882</v>
      </c>
      <c r="N496" s="405" t="s">
        <v>443</v>
      </c>
      <c r="O496" s="405" t="s">
        <v>443</v>
      </c>
      <c r="P496" s="405" t="s">
        <v>35</v>
      </c>
      <c r="Q496" s="405" t="s">
        <v>443</v>
      </c>
      <c r="R496" s="405" t="s">
        <v>443</v>
      </c>
      <c r="S496" s="405" t="s">
        <v>443</v>
      </c>
      <c r="T496" s="405" t="s">
        <v>443</v>
      </c>
      <c r="U496" s="405" t="s">
        <v>443</v>
      </c>
      <c r="V496" s="405" t="s">
        <v>443</v>
      </c>
    </row>
    <row r="497" spans="1:22" ht="45" customHeight="1" x14ac:dyDescent="0.25">
      <c r="A497" s="382" t="s">
        <v>1717</v>
      </c>
      <c r="B497" s="382" t="s">
        <v>1718</v>
      </c>
      <c r="C497" s="408"/>
      <c r="D497" s="631">
        <v>55</v>
      </c>
      <c r="E497" s="408" t="s">
        <v>604</v>
      </c>
      <c r="F497" s="401">
        <v>44209</v>
      </c>
      <c r="G497" s="385" t="s">
        <v>590</v>
      </c>
      <c r="H497" s="386" t="s">
        <v>1719</v>
      </c>
      <c r="I497" s="573" t="s">
        <v>667</v>
      </c>
      <c r="J497" s="449" t="s">
        <v>45</v>
      </c>
      <c r="K497" s="405" t="s">
        <v>443</v>
      </c>
      <c r="L497" s="539" t="s">
        <v>1915</v>
      </c>
      <c r="M497" s="405" t="s">
        <v>443</v>
      </c>
      <c r="N497" s="405" t="s">
        <v>443</v>
      </c>
      <c r="O497" s="405" t="s">
        <v>443</v>
      </c>
      <c r="P497" s="405" t="s">
        <v>443</v>
      </c>
      <c r="Q497" s="405" t="s">
        <v>443</v>
      </c>
      <c r="R497" s="405" t="s">
        <v>443</v>
      </c>
      <c r="S497" s="405" t="s">
        <v>443</v>
      </c>
      <c r="T497" s="405" t="s">
        <v>443</v>
      </c>
      <c r="U497" s="405" t="s">
        <v>443</v>
      </c>
      <c r="V497" s="405" t="s">
        <v>443</v>
      </c>
    </row>
    <row r="498" spans="1:22" ht="45" customHeight="1" x14ac:dyDescent="0.25">
      <c r="A498" s="398" t="s">
        <v>1720</v>
      </c>
      <c r="B498" s="408" t="s">
        <v>60</v>
      </c>
      <c r="C498" s="408"/>
      <c r="D498" s="631">
        <v>55</v>
      </c>
      <c r="E498" s="408" t="s">
        <v>604</v>
      </c>
      <c r="F498" s="386"/>
      <c r="G498" s="385" t="s">
        <v>590</v>
      </c>
      <c r="H498" s="403" t="s">
        <v>1721</v>
      </c>
      <c r="I498" s="646" t="s">
        <v>663</v>
      </c>
      <c r="J498" s="606" t="s">
        <v>87</v>
      </c>
      <c r="K498" s="405" t="s">
        <v>443</v>
      </c>
      <c r="L498" s="405" t="s">
        <v>443</v>
      </c>
      <c r="M498" s="405" t="s">
        <v>443</v>
      </c>
      <c r="N498" s="405" t="s">
        <v>443</v>
      </c>
      <c r="O498" s="405" t="s">
        <v>443</v>
      </c>
      <c r="P498" s="405" t="s">
        <v>443</v>
      </c>
      <c r="Q498" s="539" t="s">
        <v>1870</v>
      </c>
      <c r="R498" s="405" t="s">
        <v>443</v>
      </c>
      <c r="S498" s="405" t="s">
        <v>443</v>
      </c>
      <c r="T498" s="405" t="s">
        <v>35</v>
      </c>
      <c r="U498" s="405" t="s">
        <v>443</v>
      </c>
      <c r="V498" s="405" t="s">
        <v>443</v>
      </c>
    </row>
    <row r="499" spans="1:22" ht="45" customHeight="1" x14ac:dyDescent="0.25">
      <c r="A499" s="382" t="s">
        <v>1724</v>
      </c>
      <c r="B499" s="382" t="s">
        <v>1725</v>
      </c>
      <c r="C499" s="408"/>
      <c r="D499" s="631">
        <v>55</v>
      </c>
      <c r="E499" s="408" t="s">
        <v>604</v>
      </c>
      <c r="F499" s="401">
        <v>43604</v>
      </c>
      <c r="G499" s="385" t="s">
        <v>590</v>
      </c>
      <c r="H499" s="386" t="s">
        <v>1726</v>
      </c>
      <c r="I499" s="573" t="s">
        <v>648</v>
      </c>
      <c r="J499" s="449" t="s">
        <v>72</v>
      </c>
      <c r="K499" s="405" t="s">
        <v>443</v>
      </c>
      <c r="L499" s="405" t="s">
        <v>443</v>
      </c>
      <c r="M499" s="405" t="s">
        <v>443</v>
      </c>
      <c r="N499" s="405" t="s">
        <v>443</v>
      </c>
      <c r="O499" s="405" t="s">
        <v>443</v>
      </c>
      <c r="P499" s="405" t="s">
        <v>443</v>
      </c>
      <c r="Q499" s="405" t="s">
        <v>443</v>
      </c>
      <c r="R499" s="405" t="s">
        <v>443</v>
      </c>
      <c r="S499" s="405" t="s">
        <v>443</v>
      </c>
      <c r="T499" s="405" t="s">
        <v>443</v>
      </c>
      <c r="U499" s="405" t="s">
        <v>443</v>
      </c>
      <c r="V499" s="405" t="s">
        <v>443</v>
      </c>
    </row>
    <row r="500" spans="1:22" ht="45" customHeight="1" x14ac:dyDescent="0.25">
      <c r="A500" s="382" t="s">
        <v>1727</v>
      </c>
      <c r="B500" s="382" t="s">
        <v>1728</v>
      </c>
      <c r="C500" s="408"/>
      <c r="D500" s="631">
        <v>50</v>
      </c>
      <c r="E500" s="408" t="s">
        <v>604</v>
      </c>
      <c r="F500" s="401"/>
      <c r="G500" s="385" t="s">
        <v>590</v>
      </c>
      <c r="H500" s="386">
        <v>414</v>
      </c>
      <c r="I500" s="573" t="s">
        <v>606</v>
      </c>
      <c r="J500" s="449" t="s">
        <v>42</v>
      </c>
      <c r="K500" s="405" t="s">
        <v>443</v>
      </c>
      <c r="L500" s="405" t="s">
        <v>443</v>
      </c>
      <c r="M500" s="405" t="s">
        <v>443</v>
      </c>
      <c r="N500" s="405" t="s">
        <v>443</v>
      </c>
      <c r="O500" s="405" t="s">
        <v>443</v>
      </c>
      <c r="P500" s="405" t="s">
        <v>443</v>
      </c>
      <c r="Q500" s="405" t="s">
        <v>443</v>
      </c>
      <c r="R500" s="405" t="s">
        <v>443</v>
      </c>
      <c r="S500" s="405" t="s">
        <v>443</v>
      </c>
      <c r="T500" s="405" t="s">
        <v>443</v>
      </c>
      <c r="U500" s="405" t="s">
        <v>443</v>
      </c>
      <c r="V500" s="405" t="s">
        <v>443</v>
      </c>
    </row>
    <row r="501" spans="1:22" ht="45" customHeight="1" x14ac:dyDescent="0.25">
      <c r="A501" s="382" t="s">
        <v>1729</v>
      </c>
      <c r="B501" s="382" t="s">
        <v>662</v>
      </c>
      <c r="C501" s="602" t="s">
        <v>1947</v>
      </c>
      <c r="D501" s="631">
        <v>50</v>
      </c>
      <c r="E501" s="408" t="s">
        <v>604</v>
      </c>
      <c r="F501" s="401">
        <v>44949</v>
      </c>
      <c r="G501" s="532" t="s">
        <v>1899</v>
      </c>
      <c r="H501" s="386">
        <v>122</v>
      </c>
      <c r="I501" s="573" t="s">
        <v>645</v>
      </c>
      <c r="J501" s="449" t="s">
        <v>50</v>
      </c>
      <c r="K501" s="405" t="s">
        <v>443</v>
      </c>
      <c r="L501" s="405" t="s">
        <v>443</v>
      </c>
      <c r="M501" s="405" t="s">
        <v>443</v>
      </c>
      <c r="N501" s="405" t="s">
        <v>443</v>
      </c>
      <c r="O501" s="405" t="s">
        <v>35</v>
      </c>
      <c r="P501" s="405" t="s">
        <v>35</v>
      </c>
      <c r="Q501" s="405" t="s">
        <v>35</v>
      </c>
      <c r="R501" s="405" t="s">
        <v>35</v>
      </c>
      <c r="S501" s="405" t="s">
        <v>35</v>
      </c>
      <c r="T501" s="405" t="s">
        <v>35</v>
      </c>
      <c r="U501" s="405" t="s">
        <v>35</v>
      </c>
      <c r="V501" s="405" t="s">
        <v>35</v>
      </c>
    </row>
    <row r="502" spans="1:22" ht="45" customHeight="1" x14ac:dyDescent="0.25">
      <c r="A502" s="599" t="s">
        <v>1731</v>
      </c>
      <c r="B502" s="382" t="s">
        <v>694</v>
      </c>
      <c r="C502" s="408" t="s">
        <v>1941</v>
      </c>
      <c r="D502" s="631">
        <v>50</v>
      </c>
      <c r="E502" s="408" t="s">
        <v>594</v>
      </c>
      <c r="F502" s="401">
        <v>45017</v>
      </c>
      <c r="G502" s="385" t="s">
        <v>590</v>
      </c>
      <c r="H502" s="441">
        <v>450</v>
      </c>
      <c r="I502" s="605" t="s">
        <v>596</v>
      </c>
      <c r="J502" s="626" t="s">
        <v>610</v>
      </c>
      <c r="K502" s="405" t="s">
        <v>443</v>
      </c>
      <c r="L502" s="405" t="s">
        <v>443</v>
      </c>
      <c r="M502" s="405" t="s">
        <v>443</v>
      </c>
      <c r="N502" s="405" t="s">
        <v>443</v>
      </c>
      <c r="O502" s="405" t="s">
        <v>443</v>
      </c>
      <c r="P502" s="405" t="s">
        <v>443</v>
      </c>
      <c r="Q502" s="405" t="s">
        <v>443</v>
      </c>
      <c r="R502" s="405" t="s">
        <v>443</v>
      </c>
      <c r="S502" s="405" t="s">
        <v>443</v>
      </c>
      <c r="T502" s="405" t="s">
        <v>4</v>
      </c>
      <c r="U502" s="405" t="s">
        <v>443</v>
      </c>
      <c r="V502" s="405" t="s">
        <v>443</v>
      </c>
    </row>
    <row r="503" spans="1:22" ht="45" customHeight="1" x14ac:dyDescent="0.25">
      <c r="A503" s="382" t="s">
        <v>1733</v>
      </c>
      <c r="B503" s="382" t="s">
        <v>638</v>
      </c>
      <c r="C503" s="408"/>
      <c r="D503" s="631">
        <v>55</v>
      </c>
      <c r="E503" s="408" t="s">
        <v>604</v>
      </c>
      <c r="F503" s="401">
        <v>43378</v>
      </c>
      <c r="G503" s="385" t="s">
        <v>590</v>
      </c>
      <c r="H503" s="386" t="s">
        <v>1734</v>
      </c>
      <c r="I503" s="573" t="s">
        <v>606</v>
      </c>
      <c r="J503" s="449" t="s">
        <v>31</v>
      </c>
      <c r="K503" s="405" t="s">
        <v>443</v>
      </c>
      <c r="L503" s="405" t="s">
        <v>443</v>
      </c>
      <c r="M503" s="405" t="s">
        <v>443</v>
      </c>
      <c r="N503" s="405" t="s">
        <v>443</v>
      </c>
      <c r="O503" s="405" t="s">
        <v>443</v>
      </c>
      <c r="P503" s="405" t="s">
        <v>443</v>
      </c>
      <c r="Q503" s="405" t="s">
        <v>443</v>
      </c>
      <c r="R503" s="405" t="s">
        <v>443</v>
      </c>
      <c r="S503" s="405" t="s">
        <v>443</v>
      </c>
      <c r="T503" s="405" t="s">
        <v>35</v>
      </c>
      <c r="U503" s="405" t="s">
        <v>4</v>
      </c>
      <c r="V503" s="405" t="s">
        <v>443</v>
      </c>
    </row>
    <row r="504" spans="1:22" ht="45" customHeight="1" x14ac:dyDescent="0.25">
      <c r="A504" s="408" t="s">
        <v>1735</v>
      </c>
      <c r="B504" s="382" t="s">
        <v>99</v>
      </c>
      <c r="C504" s="408"/>
      <c r="D504" s="631">
        <v>55</v>
      </c>
      <c r="E504" s="408" t="s">
        <v>604</v>
      </c>
      <c r="F504" s="384"/>
      <c r="G504" s="385" t="s">
        <v>590</v>
      </c>
      <c r="H504" s="386" t="s">
        <v>1737</v>
      </c>
      <c r="I504" s="573" t="s">
        <v>663</v>
      </c>
      <c r="J504" s="524" t="s">
        <v>1948</v>
      </c>
      <c r="K504" s="405" t="s">
        <v>443</v>
      </c>
      <c r="L504" s="405" t="s">
        <v>443</v>
      </c>
      <c r="M504" s="405" t="s">
        <v>443</v>
      </c>
      <c r="N504" s="405" t="s">
        <v>443</v>
      </c>
      <c r="O504" s="405" t="s">
        <v>443</v>
      </c>
      <c r="P504" s="405" t="s">
        <v>443</v>
      </c>
      <c r="Q504" s="405" t="s">
        <v>35</v>
      </c>
      <c r="R504" s="405" t="s">
        <v>443</v>
      </c>
      <c r="S504" s="405" t="s">
        <v>35</v>
      </c>
      <c r="T504" s="405" t="s">
        <v>35</v>
      </c>
      <c r="U504" s="405" t="s">
        <v>443</v>
      </c>
      <c r="V504" s="405" t="s">
        <v>443</v>
      </c>
    </row>
    <row r="505" spans="1:22" ht="45" customHeight="1" x14ac:dyDescent="0.25">
      <c r="A505" s="382" t="s">
        <v>1741</v>
      </c>
      <c r="B505" s="382" t="s">
        <v>1742</v>
      </c>
      <c r="C505" s="602"/>
      <c r="D505" s="631">
        <v>50</v>
      </c>
      <c r="E505" s="408" t="s">
        <v>604</v>
      </c>
      <c r="F505" s="401">
        <v>44949</v>
      </c>
      <c r="G505" s="385" t="s">
        <v>590</v>
      </c>
      <c r="H505" s="386">
        <v>11</v>
      </c>
      <c r="I505" s="605" t="s">
        <v>645</v>
      </c>
      <c r="J505" s="449" t="s">
        <v>622</v>
      </c>
      <c r="K505" s="405" t="s">
        <v>443</v>
      </c>
      <c r="L505" s="405" t="s">
        <v>443</v>
      </c>
      <c r="M505" s="405" t="s">
        <v>443</v>
      </c>
      <c r="N505" s="405" t="s">
        <v>443</v>
      </c>
      <c r="O505" s="405" t="s">
        <v>443</v>
      </c>
      <c r="P505" s="405" t="s">
        <v>443</v>
      </c>
      <c r="Q505" s="405" t="s">
        <v>443</v>
      </c>
      <c r="R505" s="405" t="s">
        <v>443</v>
      </c>
      <c r="S505" s="405" t="s">
        <v>4</v>
      </c>
      <c r="T505" s="405" t="s">
        <v>443</v>
      </c>
      <c r="U505" s="405" t="s">
        <v>443</v>
      </c>
      <c r="V505" s="405" t="s">
        <v>443</v>
      </c>
    </row>
    <row r="506" spans="1:22" ht="45" customHeight="1" x14ac:dyDescent="0.25">
      <c r="A506" s="382" t="s">
        <v>1743</v>
      </c>
      <c r="B506" s="382" t="s">
        <v>1699</v>
      </c>
      <c r="C506" s="602"/>
      <c r="D506" s="631">
        <v>50</v>
      </c>
      <c r="E506" s="408" t="s">
        <v>604</v>
      </c>
      <c r="F506" s="401">
        <v>44949</v>
      </c>
      <c r="G506" s="385" t="s">
        <v>590</v>
      </c>
      <c r="H506" s="386">
        <v>397</v>
      </c>
      <c r="I506" s="573" t="s">
        <v>606</v>
      </c>
      <c r="J506" s="524" t="s">
        <v>1908</v>
      </c>
      <c r="K506" s="405" t="s">
        <v>443</v>
      </c>
      <c r="L506" s="405" t="s">
        <v>443</v>
      </c>
      <c r="M506" s="405" t="s">
        <v>443</v>
      </c>
      <c r="N506" s="405" t="s">
        <v>443</v>
      </c>
      <c r="O506" s="405" t="s">
        <v>443</v>
      </c>
      <c r="P506" s="405" t="s">
        <v>4</v>
      </c>
      <c r="Q506" s="405" t="s">
        <v>443</v>
      </c>
      <c r="R506" s="405" t="s">
        <v>443</v>
      </c>
      <c r="S506" s="405" t="s">
        <v>443</v>
      </c>
      <c r="T506" s="405" t="s">
        <v>443</v>
      </c>
      <c r="U506" s="405" t="s">
        <v>443</v>
      </c>
      <c r="V506" s="405" t="s">
        <v>443</v>
      </c>
    </row>
    <row r="507" spans="1:22" ht="45" customHeight="1" x14ac:dyDescent="0.25">
      <c r="A507" s="408" t="s">
        <v>1744</v>
      </c>
      <c r="B507" s="382" t="s">
        <v>662</v>
      </c>
      <c r="C507" s="602"/>
      <c r="D507" s="631">
        <v>50</v>
      </c>
      <c r="E507" s="408" t="s">
        <v>594</v>
      </c>
      <c r="F507" s="401">
        <v>44949</v>
      </c>
      <c r="G507" s="385" t="s">
        <v>590</v>
      </c>
      <c r="H507" s="386">
        <v>144</v>
      </c>
      <c r="I507" s="573" t="s">
        <v>596</v>
      </c>
      <c r="J507" s="449" t="s">
        <v>100</v>
      </c>
      <c r="K507" s="405" t="s">
        <v>443</v>
      </c>
      <c r="L507" s="405" t="s">
        <v>443</v>
      </c>
      <c r="M507" s="405" t="s">
        <v>443</v>
      </c>
      <c r="N507" s="405" t="s">
        <v>35</v>
      </c>
      <c r="O507" s="405" t="s">
        <v>443</v>
      </c>
      <c r="P507" s="405" t="s">
        <v>443</v>
      </c>
      <c r="Q507" s="405" t="s">
        <v>443</v>
      </c>
      <c r="R507" s="539" t="s">
        <v>1870</v>
      </c>
      <c r="S507" s="405" t="s">
        <v>443</v>
      </c>
      <c r="T507" s="405" t="s">
        <v>443</v>
      </c>
      <c r="U507" s="405" t="s">
        <v>443</v>
      </c>
      <c r="V507" s="405" t="s">
        <v>443</v>
      </c>
    </row>
    <row r="508" spans="1:22" ht="45" customHeight="1" x14ac:dyDescent="0.25">
      <c r="A508" s="599" t="s">
        <v>1745</v>
      </c>
      <c r="B508" s="382" t="s">
        <v>694</v>
      </c>
      <c r="C508" s="408" t="s">
        <v>1941</v>
      </c>
      <c r="D508" s="631">
        <v>50</v>
      </c>
      <c r="E508" s="408" t="s">
        <v>594</v>
      </c>
      <c r="F508" s="401">
        <v>45017</v>
      </c>
      <c r="G508" s="385" t="s">
        <v>590</v>
      </c>
      <c r="H508" s="441">
        <v>449</v>
      </c>
      <c r="I508" s="605" t="s">
        <v>596</v>
      </c>
      <c r="J508" s="449" t="s">
        <v>53</v>
      </c>
      <c r="K508" s="405" t="s">
        <v>443</v>
      </c>
      <c r="L508" s="405" t="s">
        <v>443</v>
      </c>
      <c r="M508" s="405" t="s">
        <v>443</v>
      </c>
      <c r="N508" s="405" t="s">
        <v>1882</v>
      </c>
      <c r="O508" s="405" t="s">
        <v>443</v>
      </c>
      <c r="P508" s="405" t="s">
        <v>443</v>
      </c>
      <c r="Q508" s="405" t="s">
        <v>443</v>
      </c>
      <c r="R508" s="405" t="s">
        <v>443</v>
      </c>
      <c r="S508" s="405" t="s">
        <v>443</v>
      </c>
      <c r="T508" s="405" t="s">
        <v>443</v>
      </c>
      <c r="U508" s="405" t="s">
        <v>443</v>
      </c>
      <c r="V508" s="405" t="s">
        <v>443</v>
      </c>
    </row>
    <row r="509" spans="1:22" ht="45" customHeight="1" x14ac:dyDescent="0.25">
      <c r="A509" s="382" t="s">
        <v>1749</v>
      </c>
      <c r="B509" s="382" t="s">
        <v>638</v>
      </c>
      <c r="C509" s="409" t="s">
        <v>762</v>
      </c>
      <c r="D509" s="631">
        <v>65</v>
      </c>
      <c r="E509" s="408" t="s">
        <v>731</v>
      </c>
      <c r="F509" s="401">
        <v>44002</v>
      </c>
      <c r="G509" s="385" t="s">
        <v>590</v>
      </c>
      <c r="H509" s="386" t="s">
        <v>1750</v>
      </c>
      <c r="I509" s="573" t="s">
        <v>732</v>
      </c>
      <c r="J509" s="449" t="s">
        <v>25</v>
      </c>
      <c r="K509" s="379" t="s">
        <v>443</v>
      </c>
      <c r="L509" s="405" t="s">
        <v>443</v>
      </c>
      <c r="M509" s="405" t="s">
        <v>443</v>
      </c>
      <c r="N509" s="405" t="s">
        <v>443</v>
      </c>
      <c r="O509" s="405" t="s">
        <v>443</v>
      </c>
      <c r="P509" s="405" t="s">
        <v>443</v>
      </c>
      <c r="Q509" s="405" t="s">
        <v>443</v>
      </c>
      <c r="R509" s="405" t="s">
        <v>443</v>
      </c>
      <c r="S509" s="405" t="s">
        <v>443</v>
      </c>
      <c r="T509" s="405" t="s">
        <v>443</v>
      </c>
      <c r="U509" s="405" t="s">
        <v>443</v>
      </c>
      <c r="V509" s="405" t="s">
        <v>443</v>
      </c>
    </row>
    <row r="510" spans="1:22" ht="45" customHeight="1" x14ac:dyDescent="0.25">
      <c r="A510" s="382" t="s">
        <v>1751</v>
      </c>
      <c r="B510" s="382" t="s">
        <v>212</v>
      </c>
      <c r="C510" s="409"/>
      <c r="D510" s="631">
        <v>50</v>
      </c>
      <c r="E510" s="408" t="s">
        <v>594</v>
      </c>
      <c r="F510" s="401"/>
      <c r="G510" s="385" t="s">
        <v>590</v>
      </c>
      <c r="H510" s="386">
        <v>430</v>
      </c>
      <c r="I510" s="573" t="s">
        <v>596</v>
      </c>
      <c r="J510" s="449" t="s">
        <v>1878</v>
      </c>
      <c r="K510" s="405" t="s">
        <v>443</v>
      </c>
      <c r="L510" s="405" t="s">
        <v>443</v>
      </c>
      <c r="M510" s="405" t="s">
        <v>443</v>
      </c>
      <c r="N510" s="405" t="s">
        <v>443</v>
      </c>
      <c r="O510" s="405" t="s">
        <v>443</v>
      </c>
      <c r="P510" s="405" t="s">
        <v>443</v>
      </c>
      <c r="Q510" s="405" t="s">
        <v>443</v>
      </c>
      <c r="R510" s="405" t="s">
        <v>443</v>
      </c>
      <c r="S510" s="405" t="s">
        <v>443</v>
      </c>
      <c r="T510" s="405" t="s">
        <v>443</v>
      </c>
      <c r="U510" s="405" t="s">
        <v>443</v>
      </c>
      <c r="V510" s="405" t="s">
        <v>443</v>
      </c>
    </row>
    <row r="511" spans="1:22" ht="45" customHeight="1" x14ac:dyDescent="0.25">
      <c r="A511" s="406" t="s">
        <v>1752</v>
      </c>
      <c r="B511" s="426" t="s">
        <v>1753</v>
      </c>
      <c r="C511" s="414"/>
      <c r="D511" s="631">
        <v>65</v>
      </c>
      <c r="E511" s="408" t="s">
        <v>604</v>
      </c>
      <c r="F511" s="627" t="s">
        <v>1754</v>
      </c>
      <c r="G511" s="385" t="s">
        <v>590</v>
      </c>
      <c r="H511" s="406"/>
      <c r="I511" s="573" t="s">
        <v>592</v>
      </c>
      <c r="J511" s="449" t="s">
        <v>100</v>
      </c>
      <c r="K511" s="420" t="s">
        <v>35</v>
      </c>
      <c r="L511" s="405" t="s">
        <v>443</v>
      </c>
      <c r="M511" s="405" t="s">
        <v>443</v>
      </c>
      <c r="N511" s="405" t="s">
        <v>443</v>
      </c>
      <c r="O511" s="405" t="s">
        <v>443</v>
      </c>
      <c r="P511" s="405" t="s">
        <v>443</v>
      </c>
      <c r="Q511" s="405" t="s">
        <v>443</v>
      </c>
      <c r="R511" s="405" t="s">
        <v>4</v>
      </c>
      <c r="S511" s="405" t="s">
        <v>443</v>
      </c>
      <c r="T511" s="405" t="s">
        <v>443</v>
      </c>
      <c r="U511" s="405" t="s">
        <v>443</v>
      </c>
      <c r="V511" s="405" t="s">
        <v>443</v>
      </c>
    </row>
    <row r="512" spans="1:22" ht="45" customHeight="1" x14ac:dyDescent="0.25">
      <c r="A512" s="382" t="s">
        <v>1755</v>
      </c>
      <c r="B512" s="382" t="s">
        <v>1756</v>
      </c>
      <c r="C512" s="409" t="s">
        <v>1176</v>
      </c>
      <c r="D512" s="631">
        <v>55</v>
      </c>
      <c r="E512" s="408" t="s">
        <v>604</v>
      </c>
      <c r="F512" s="384"/>
      <c r="G512" s="385" t="s">
        <v>590</v>
      </c>
      <c r="H512" s="386" t="s">
        <v>1757</v>
      </c>
      <c r="I512" s="573" t="s">
        <v>621</v>
      </c>
      <c r="J512" s="449" t="s">
        <v>87</v>
      </c>
      <c r="K512" s="405" t="s">
        <v>443</v>
      </c>
      <c r="L512" s="405" t="s">
        <v>443</v>
      </c>
      <c r="M512" s="405" t="s">
        <v>443</v>
      </c>
      <c r="N512" s="405" t="s">
        <v>443</v>
      </c>
      <c r="O512" s="405" t="s">
        <v>443</v>
      </c>
      <c r="P512" s="405" t="s">
        <v>443</v>
      </c>
      <c r="Q512" s="405" t="s">
        <v>443</v>
      </c>
      <c r="R512" s="405" t="s">
        <v>443</v>
      </c>
      <c r="S512" s="405" t="s">
        <v>443</v>
      </c>
      <c r="T512" s="405" t="s">
        <v>443</v>
      </c>
      <c r="U512" s="405" t="s">
        <v>443</v>
      </c>
      <c r="V512" s="405" t="s">
        <v>443</v>
      </c>
    </row>
    <row r="513" spans="1:22" ht="45" customHeight="1" x14ac:dyDescent="0.25">
      <c r="A513" s="382" t="s">
        <v>1758</v>
      </c>
      <c r="B513" s="382" t="s">
        <v>99</v>
      </c>
      <c r="C513" s="408"/>
      <c r="D513" s="631">
        <v>60</v>
      </c>
      <c r="E513" s="408" t="s">
        <v>604</v>
      </c>
      <c r="F513" s="401">
        <v>45017</v>
      </c>
      <c r="G513" s="385" t="s">
        <v>590</v>
      </c>
      <c r="H513" s="386" t="s">
        <v>1759</v>
      </c>
      <c r="I513" s="573" t="s">
        <v>1237</v>
      </c>
      <c r="J513" s="449" t="s">
        <v>53</v>
      </c>
      <c r="K513" s="405" t="s">
        <v>443</v>
      </c>
      <c r="L513" s="405" t="s">
        <v>443</v>
      </c>
      <c r="M513" s="405" t="s">
        <v>443</v>
      </c>
      <c r="N513" s="405" t="s">
        <v>4</v>
      </c>
      <c r="O513" s="405" t="s">
        <v>443</v>
      </c>
      <c r="P513" s="405" t="s">
        <v>443</v>
      </c>
      <c r="Q513" s="405" t="s">
        <v>443</v>
      </c>
      <c r="R513" s="405" t="s">
        <v>443</v>
      </c>
      <c r="S513" s="405" t="s">
        <v>443</v>
      </c>
      <c r="T513" s="405" t="s">
        <v>443</v>
      </c>
      <c r="U513" s="405" t="s">
        <v>443</v>
      </c>
      <c r="V513" s="405" t="s">
        <v>443</v>
      </c>
    </row>
    <row r="514" spans="1:22" ht="45" customHeight="1" x14ac:dyDescent="0.25">
      <c r="A514" s="599" t="s">
        <v>1760</v>
      </c>
      <c r="B514" s="599" t="s">
        <v>1761</v>
      </c>
      <c r="C514" s="599"/>
      <c r="D514" s="632">
        <v>65</v>
      </c>
      <c r="E514" s="408" t="s">
        <v>604</v>
      </c>
      <c r="F514" s="441"/>
      <c r="G514" s="385" t="s">
        <v>590</v>
      </c>
      <c r="H514" s="441">
        <v>71</v>
      </c>
      <c r="I514" s="573" t="s">
        <v>648</v>
      </c>
      <c r="J514" s="449" t="s">
        <v>1762</v>
      </c>
      <c r="K514" s="405" t="s">
        <v>443</v>
      </c>
      <c r="L514" s="405" t="s">
        <v>443</v>
      </c>
      <c r="M514" s="405" t="s">
        <v>443</v>
      </c>
      <c r="N514" s="405" t="s">
        <v>443</v>
      </c>
      <c r="O514" s="405" t="s">
        <v>443</v>
      </c>
      <c r="P514" s="405" t="s">
        <v>443</v>
      </c>
      <c r="Q514" s="405" t="s">
        <v>443</v>
      </c>
      <c r="R514" s="405" t="s">
        <v>443</v>
      </c>
      <c r="S514" s="405" t="s">
        <v>443</v>
      </c>
      <c r="T514" s="405" t="s">
        <v>443</v>
      </c>
      <c r="U514" s="405" t="s">
        <v>443</v>
      </c>
      <c r="V514" s="405" t="s">
        <v>443</v>
      </c>
    </row>
    <row r="515" spans="1:22" ht="45" customHeight="1" x14ac:dyDescent="0.25">
      <c r="A515" s="599" t="s">
        <v>1763</v>
      </c>
      <c r="B515" s="382" t="s">
        <v>99</v>
      </c>
      <c r="C515" s="408"/>
      <c r="D515" s="631">
        <v>60</v>
      </c>
      <c r="E515" s="408" t="s">
        <v>604</v>
      </c>
      <c r="F515" s="401">
        <v>45017</v>
      </c>
      <c r="G515" s="385" t="s">
        <v>590</v>
      </c>
      <c r="H515" s="386" t="s">
        <v>1759</v>
      </c>
      <c r="I515" s="573" t="s">
        <v>1237</v>
      </c>
      <c r="J515" s="449" t="s">
        <v>53</v>
      </c>
      <c r="K515" s="405" t="s">
        <v>443</v>
      </c>
      <c r="L515" s="405" t="s">
        <v>443</v>
      </c>
      <c r="M515" s="405" t="s">
        <v>443</v>
      </c>
      <c r="N515" s="405" t="s">
        <v>4</v>
      </c>
      <c r="O515" s="405" t="s">
        <v>443</v>
      </c>
      <c r="P515" s="405" t="s">
        <v>443</v>
      </c>
      <c r="Q515" s="405" t="s">
        <v>443</v>
      </c>
      <c r="R515" s="405" t="s">
        <v>443</v>
      </c>
      <c r="S515" s="405" t="s">
        <v>443</v>
      </c>
      <c r="T515" s="405" t="s">
        <v>443</v>
      </c>
      <c r="U515" s="405" t="s">
        <v>443</v>
      </c>
      <c r="V515" s="405" t="s">
        <v>443</v>
      </c>
    </row>
    <row r="516" spans="1:22" ht="45" customHeight="1" x14ac:dyDescent="0.25">
      <c r="A516" s="599" t="s">
        <v>1764</v>
      </c>
      <c r="B516" s="382" t="s">
        <v>99</v>
      </c>
      <c r="C516" s="408"/>
      <c r="D516" s="631">
        <v>60</v>
      </c>
      <c r="E516" s="408" t="s">
        <v>604</v>
      </c>
      <c r="F516" s="401">
        <v>45017</v>
      </c>
      <c r="G516" s="385" t="s">
        <v>590</v>
      </c>
      <c r="H516" s="386" t="s">
        <v>1759</v>
      </c>
      <c r="I516" s="573" t="s">
        <v>1237</v>
      </c>
      <c r="J516" s="449" t="s">
        <v>53</v>
      </c>
      <c r="K516" s="405" t="s">
        <v>443</v>
      </c>
      <c r="L516" s="405" t="s">
        <v>443</v>
      </c>
      <c r="M516" s="405" t="s">
        <v>443</v>
      </c>
      <c r="N516" s="405" t="s">
        <v>4</v>
      </c>
      <c r="O516" s="405" t="s">
        <v>443</v>
      </c>
      <c r="P516" s="405" t="s">
        <v>443</v>
      </c>
      <c r="Q516" s="405" t="s">
        <v>443</v>
      </c>
      <c r="R516" s="405" t="s">
        <v>443</v>
      </c>
      <c r="S516" s="405" t="s">
        <v>443</v>
      </c>
      <c r="T516" s="405" t="s">
        <v>443</v>
      </c>
      <c r="U516" s="405" t="s">
        <v>443</v>
      </c>
      <c r="V516" s="405" t="s">
        <v>443</v>
      </c>
    </row>
    <row r="517" spans="1:22" ht="45" customHeight="1" x14ac:dyDescent="0.25">
      <c r="A517" s="382" t="s">
        <v>1765</v>
      </c>
      <c r="B517" s="382" t="s">
        <v>1766</v>
      </c>
      <c r="C517" s="408"/>
      <c r="D517" s="631">
        <v>55</v>
      </c>
      <c r="E517" s="408" t="s">
        <v>594</v>
      </c>
      <c r="F517" s="401">
        <v>44986</v>
      </c>
      <c r="G517" s="385" t="s">
        <v>590</v>
      </c>
      <c r="H517" s="386">
        <v>457</v>
      </c>
      <c r="I517" s="573" t="s">
        <v>596</v>
      </c>
      <c r="J517" s="449" t="s">
        <v>100</v>
      </c>
      <c r="K517" s="405" t="s">
        <v>443</v>
      </c>
      <c r="L517" s="405" t="s">
        <v>443</v>
      </c>
      <c r="M517" s="405" t="s">
        <v>443</v>
      </c>
      <c r="N517" s="405" t="s">
        <v>443</v>
      </c>
      <c r="O517" s="405" t="s">
        <v>443</v>
      </c>
      <c r="P517" s="405" t="s">
        <v>443</v>
      </c>
      <c r="Q517" s="405" t="s">
        <v>443</v>
      </c>
      <c r="R517" s="405" t="s">
        <v>443</v>
      </c>
      <c r="S517" s="539" t="s">
        <v>1870</v>
      </c>
      <c r="T517" s="405" t="s">
        <v>443</v>
      </c>
      <c r="U517" s="405" t="s">
        <v>443</v>
      </c>
      <c r="V517" s="405" t="s">
        <v>443</v>
      </c>
    </row>
    <row r="518" spans="1:22" ht="45" customHeight="1" x14ac:dyDescent="0.25">
      <c r="A518" s="408" t="s">
        <v>274</v>
      </c>
      <c r="B518" s="382" t="s">
        <v>1767</v>
      </c>
      <c r="C518" s="408"/>
      <c r="D518" s="631">
        <v>55</v>
      </c>
      <c r="E518" s="408" t="s">
        <v>604</v>
      </c>
      <c r="F518" s="401">
        <v>41456</v>
      </c>
      <c r="G518" s="385" t="s">
        <v>590</v>
      </c>
      <c r="H518" s="386" t="s">
        <v>1768</v>
      </c>
      <c r="I518" s="573" t="s">
        <v>621</v>
      </c>
      <c r="J518" s="524" t="s">
        <v>50</v>
      </c>
      <c r="K518" s="405" t="s">
        <v>443</v>
      </c>
      <c r="L518" s="405" t="s">
        <v>443</v>
      </c>
      <c r="M518" s="405" t="s">
        <v>443</v>
      </c>
      <c r="N518" s="405" t="s">
        <v>443</v>
      </c>
      <c r="O518" s="405" t="s">
        <v>443</v>
      </c>
      <c r="P518" s="405" t="s">
        <v>443</v>
      </c>
      <c r="Q518" s="405" t="s">
        <v>443</v>
      </c>
      <c r="R518" s="405" t="s">
        <v>443</v>
      </c>
      <c r="S518" s="405" t="s">
        <v>443</v>
      </c>
      <c r="T518" s="405" t="s">
        <v>443</v>
      </c>
      <c r="U518" s="405" t="s">
        <v>443</v>
      </c>
      <c r="V518" s="405" t="s">
        <v>443</v>
      </c>
    </row>
    <row r="519" spans="1:22" ht="45" customHeight="1" x14ac:dyDescent="0.25">
      <c r="A519" s="408" t="s">
        <v>1769</v>
      </c>
      <c r="B519" s="382" t="s">
        <v>818</v>
      </c>
      <c r="C519" s="409" t="s">
        <v>1445</v>
      </c>
      <c r="D519" s="631">
        <v>60</v>
      </c>
      <c r="E519" s="408" t="s">
        <v>604</v>
      </c>
      <c r="F519" s="401" t="s">
        <v>40</v>
      </c>
      <c r="G519" s="385" t="s">
        <v>590</v>
      </c>
      <c r="H519" s="386" t="s">
        <v>1770</v>
      </c>
      <c r="I519" s="573" t="s">
        <v>634</v>
      </c>
      <c r="J519" s="524" t="s">
        <v>622</v>
      </c>
      <c r="K519" s="405" t="s">
        <v>443</v>
      </c>
      <c r="L519" s="405" t="s">
        <v>443</v>
      </c>
      <c r="M519" s="405" t="s">
        <v>443</v>
      </c>
      <c r="N519" s="405" t="s">
        <v>443</v>
      </c>
      <c r="O519" s="405" t="s">
        <v>443</v>
      </c>
      <c r="P519" s="405" t="s">
        <v>443</v>
      </c>
      <c r="Q519" s="405" t="s">
        <v>443</v>
      </c>
      <c r="R519" s="405" t="s">
        <v>443</v>
      </c>
      <c r="S519" s="405" t="s">
        <v>4</v>
      </c>
      <c r="T519" s="405" t="s">
        <v>443</v>
      </c>
      <c r="U519" s="405" t="s">
        <v>35</v>
      </c>
      <c r="V519" s="405" t="s">
        <v>443</v>
      </c>
    </row>
    <row r="520" spans="1:22" ht="45" customHeight="1" x14ac:dyDescent="0.25">
      <c r="A520" s="408" t="s">
        <v>1771</v>
      </c>
      <c r="B520" s="382" t="s">
        <v>60</v>
      </c>
      <c r="C520" s="408" t="s">
        <v>1772</v>
      </c>
      <c r="D520" s="631">
        <v>65</v>
      </c>
      <c r="E520" s="408" t="s">
        <v>604</v>
      </c>
      <c r="F520" s="401">
        <v>45292</v>
      </c>
      <c r="G520" s="385" t="s">
        <v>590</v>
      </c>
      <c r="H520" s="386" t="s">
        <v>1773</v>
      </c>
      <c r="I520" s="573" t="s">
        <v>606</v>
      </c>
      <c r="J520" s="606" t="s">
        <v>42</v>
      </c>
      <c r="K520" s="405" t="s">
        <v>443</v>
      </c>
      <c r="L520" s="405" t="s">
        <v>443</v>
      </c>
      <c r="M520" s="405" t="s">
        <v>443</v>
      </c>
      <c r="N520" s="405" t="s">
        <v>443</v>
      </c>
      <c r="O520" s="405" t="s">
        <v>443</v>
      </c>
      <c r="P520" s="405" t="s">
        <v>443</v>
      </c>
      <c r="Q520" s="405" t="s">
        <v>443</v>
      </c>
      <c r="R520" s="405" t="s">
        <v>443</v>
      </c>
      <c r="S520" s="405" t="s">
        <v>443</v>
      </c>
      <c r="T520" s="405" t="s">
        <v>443</v>
      </c>
      <c r="U520" s="405" t="s">
        <v>443</v>
      </c>
      <c r="V520" s="405" t="s">
        <v>443</v>
      </c>
    </row>
    <row r="521" spans="1:22" ht="45" customHeight="1" x14ac:dyDescent="0.25">
      <c r="A521" s="382" t="s">
        <v>1774</v>
      </c>
      <c r="B521" s="382" t="s">
        <v>1775</v>
      </c>
      <c r="C521" s="408"/>
      <c r="D521" s="631">
        <v>55</v>
      </c>
      <c r="E521" s="408" t="s">
        <v>604</v>
      </c>
      <c r="F521" s="401">
        <v>42401</v>
      </c>
      <c r="G521" s="385" t="s">
        <v>590</v>
      </c>
      <c r="H521" s="386" t="s">
        <v>300</v>
      </c>
      <c r="I521" s="573" t="s">
        <v>645</v>
      </c>
      <c r="J521" s="449" t="s">
        <v>622</v>
      </c>
      <c r="K521" s="405" t="s">
        <v>443</v>
      </c>
      <c r="L521" s="405" t="s">
        <v>443</v>
      </c>
      <c r="M521" s="405" t="s">
        <v>443</v>
      </c>
      <c r="N521" s="405" t="s">
        <v>443</v>
      </c>
      <c r="O521" s="405" t="s">
        <v>443</v>
      </c>
      <c r="P521" s="379" t="s">
        <v>443</v>
      </c>
      <c r="Q521" s="405" t="s">
        <v>443</v>
      </c>
      <c r="R521" s="405" t="s">
        <v>443</v>
      </c>
      <c r="S521" s="405" t="s">
        <v>4</v>
      </c>
      <c r="T521" s="405" t="s">
        <v>443</v>
      </c>
      <c r="U521" s="379" t="s">
        <v>35</v>
      </c>
      <c r="V521" s="405" t="s">
        <v>443</v>
      </c>
    </row>
    <row r="522" spans="1:22" ht="45" customHeight="1" x14ac:dyDescent="0.25">
      <c r="A522" s="382" t="s">
        <v>1776</v>
      </c>
      <c r="B522" s="382" t="s">
        <v>662</v>
      </c>
      <c r="C522" s="408"/>
      <c r="D522" s="631">
        <v>65</v>
      </c>
      <c r="E522" s="408" t="s">
        <v>604</v>
      </c>
      <c r="F522" s="401">
        <v>45222</v>
      </c>
      <c r="G522" s="385" t="s">
        <v>590</v>
      </c>
      <c r="H522" s="616" t="s">
        <v>1777</v>
      </c>
      <c r="I522" s="573" t="s">
        <v>621</v>
      </c>
      <c r="J522" s="449" t="s">
        <v>31</v>
      </c>
      <c r="K522" s="379" t="s">
        <v>443</v>
      </c>
      <c r="L522" s="405" t="s">
        <v>443</v>
      </c>
      <c r="M522" s="405" t="s">
        <v>443</v>
      </c>
      <c r="N522" s="405" t="s">
        <v>443</v>
      </c>
      <c r="O522" s="405" t="s">
        <v>443</v>
      </c>
      <c r="P522" s="405" t="s">
        <v>443</v>
      </c>
      <c r="Q522" s="405" t="s">
        <v>443</v>
      </c>
      <c r="R522" s="405" t="s">
        <v>443</v>
      </c>
      <c r="S522" s="405" t="s">
        <v>443</v>
      </c>
      <c r="T522" s="405" t="s">
        <v>4</v>
      </c>
      <c r="U522" s="405" t="s">
        <v>443</v>
      </c>
      <c r="V522" s="405" t="s">
        <v>443</v>
      </c>
    </row>
    <row r="523" spans="1:22" ht="45" customHeight="1" x14ac:dyDescent="0.25">
      <c r="A523" s="382" t="s">
        <v>1778</v>
      </c>
      <c r="B523" s="382" t="s">
        <v>60</v>
      </c>
      <c r="C523" s="409" t="s">
        <v>1701</v>
      </c>
      <c r="D523" s="631">
        <v>55</v>
      </c>
      <c r="E523" s="408" t="s">
        <v>604</v>
      </c>
      <c r="F523" s="384"/>
      <c r="G523" s="385" t="s">
        <v>590</v>
      </c>
      <c r="H523" s="386" t="s">
        <v>1779</v>
      </c>
      <c r="I523" s="573" t="s">
        <v>663</v>
      </c>
      <c r="J523" s="449" t="s">
        <v>1878</v>
      </c>
      <c r="K523" s="405" t="s">
        <v>443</v>
      </c>
      <c r="L523" s="405" t="s">
        <v>443</v>
      </c>
      <c r="M523" s="405" t="s">
        <v>443</v>
      </c>
      <c r="N523" s="405" t="s">
        <v>443</v>
      </c>
      <c r="O523" s="405" t="s">
        <v>443</v>
      </c>
      <c r="P523" s="405" t="s">
        <v>443</v>
      </c>
      <c r="Q523" s="405" t="s">
        <v>443</v>
      </c>
      <c r="R523" s="405" t="s">
        <v>443</v>
      </c>
      <c r="S523" s="405" t="s">
        <v>4</v>
      </c>
      <c r="T523" s="405" t="s">
        <v>35</v>
      </c>
      <c r="U523" s="405" t="s">
        <v>443</v>
      </c>
      <c r="V523" s="405" t="s">
        <v>443</v>
      </c>
    </row>
    <row r="524" spans="1:22" ht="45" customHeight="1" x14ac:dyDescent="0.25">
      <c r="A524" s="382" t="s">
        <v>1783</v>
      </c>
      <c r="B524" s="382" t="s">
        <v>60</v>
      </c>
      <c r="C524" s="409" t="s">
        <v>1176</v>
      </c>
      <c r="D524" s="631">
        <v>55</v>
      </c>
      <c r="E524" s="408" t="s">
        <v>604</v>
      </c>
      <c r="F524" s="384"/>
      <c r="G524" s="385" t="s">
        <v>590</v>
      </c>
      <c r="H524" s="386" t="s">
        <v>1784</v>
      </c>
      <c r="I524" s="573" t="s">
        <v>663</v>
      </c>
      <c r="J524" s="449" t="s">
        <v>1878</v>
      </c>
      <c r="K524" s="405" t="s">
        <v>443</v>
      </c>
      <c r="L524" s="405" t="s">
        <v>443</v>
      </c>
      <c r="M524" s="405" t="s">
        <v>443</v>
      </c>
      <c r="N524" s="405" t="s">
        <v>443</v>
      </c>
      <c r="O524" s="405" t="s">
        <v>443</v>
      </c>
      <c r="P524" s="405" t="s">
        <v>443</v>
      </c>
      <c r="Q524" s="405" t="s">
        <v>443</v>
      </c>
      <c r="R524" s="405" t="s">
        <v>443</v>
      </c>
      <c r="S524" s="405" t="s">
        <v>4</v>
      </c>
      <c r="T524" s="405" t="s">
        <v>35</v>
      </c>
      <c r="U524" s="405" t="s">
        <v>443</v>
      </c>
      <c r="V524" s="405" t="s">
        <v>443</v>
      </c>
    </row>
    <row r="525" spans="1:22" ht="45" customHeight="1" x14ac:dyDescent="0.25">
      <c r="A525" s="382" t="s">
        <v>1785</v>
      </c>
      <c r="B525" s="382" t="s">
        <v>662</v>
      </c>
      <c r="C525" s="602"/>
      <c r="D525" s="631">
        <v>50</v>
      </c>
      <c r="E525" s="408" t="s">
        <v>604</v>
      </c>
      <c r="F525" s="401">
        <v>44949</v>
      </c>
      <c r="G525" s="385" t="s">
        <v>590</v>
      </c>
      <c r="H525" s="386">
        <v>185</v>
      </c>
      <c r="I525" s="605" t="s">
        <v>645</v>
      </c>
      <c r="J525" s="449" t="s">
        <v>20</v>
      </c>
      <c r="K525" s="405" t="s">
        <v>443</v>
      </c>
      <c r="L525" s="405" t="s">
        <v>443</v>
      </c>
      <c r="M525" s="405" t="s">
        <v>443</v>
      </c>
      <c r="N525" s="405" t="s">
        <v>4</v>
      </c>
      <c r="O525" s="405" t="s">
        <v>443</v>
      </c>
      <c r="P525" s="405" t="s">
        <v>443</v>
      </c>
      <c r="Q525" s="405" t="s">
        <v>443</v>
      </c>
      <c r="R525" s="405" t="s">
        <v>443</v>
      </c>
      <c r="S525" s="405" t="s">
        <v>443</v>
      </c>
      <c r="T525" s="405" t="s">
        <v>443</v>
      </c>
      <c r="U525" s="405" t="s">
        <v>443</v>
      </c>
      <c r="V525" s="405" t="s">
        <v>443</v>
      </c>
    </row>
    <row r="526" spans="1:22" ht="45" customHeight="1" x14ac:dyDescent="0.25">
      <c r="A526" s="382" t="s">
        <v>1786</v>
      </c>
      <c r="B526" s="382" t="s">
        <v>1787</v>
      </c>
      <c r="C526" s="602"/>
      <c r="D526" s="631">
        <v>50</v>
      </c>
      <c r="E526" s="408" t="s">
        <v>604</v>
      </c>
      <c r="F526" s="401">
        <v>44949</v>
      </c>
      <c r="G526" s="385" t="s">
        <v>590</v>
      </c>
      <c r="H526" s="386">
        <v>131</v>
      </c>
      <c r="I526" s="573" t="s">
        <v>663</v>
      </c>
      <c r="J526" s="449" t="s">
        <v>20</v>
      </c>
      <c r="K526" s="405" t="s">
        <v>443</v>
      </c>
      <c r="L526" s="405" t="s">
        <v>443</v>
      </c>
      <c r="M526" s="405" t="s">
        <v>443</v>
      </c>
      <c r="N526" s="405" t="s">
        <v>443</v>
      </c>
      <c r="O526" s="405" t="s">
        <v>443</v>
      </c>
      <c r="P526" s="405" t="s">
        <v>443</v>
      </c>
      <c r="Q526" s="405" t="s">
        <v>4</v>
      </c>
      <c r="R526" s="405" t="s">
        <v>443</v>
      </c>
      <c r="S526" s="405" t="s">
        <v>443</v>
      </c>
      <c r="T526" s="405" t="s">
        <v>443</v>
      </c>
      <c r="U526" s="405" t="s">
        <v>443</v>
      </c>
      <c r="V526" s="405" t="s">
        <v>35</v>
      </c>
    </row>
    <row r="527" spans="1:22" ht="45" customHeight="1" x14ac:dyDescent="0.25">
      <c r="A527" s="382" t="s">
        <v>1788</v>
      </c>
      <c r="B527" s="382" t="s">
        <v>1789</v>
      </c>
      <c r="C527" s="602"/>
      <c r="D527" s="631">
        <v>50</v>
      </c>
      <c r="E527" s="408" t="s">
        <v>604</v>
      </c>
      <c r="F527" s="401">
        <v>44949</v>
      </c>
      <c r="G527" s="385" t="s">
        <v>590</v>
      </c>
      <c r="H527" s="386">
        <v>376</v>
      </c>
      <c r="I527" s="573" t="s">
        <v>601</v>
      </c>
      <c r="J527" s="449" t="s">
        <v>31</v>
      </c>
      <c r="K527" s="405" t="s">
        <v>443</v>
      </c>
      <c r="L527" s="405" t="s">
        <v>443</v>
      </c>
      <c r="M527" s="405" t="s">
        <v>443</v>
      </c>
      <c r="N527" s="405" t="s">
        <v>443</v>
      </c>
      <c r="O527" s="405" t="s">
        <v>443</v>
      </c>
      <c r="P527" s="405" t="s">
        <v>35</v>
      </c>
      <c r="Q527" s="405" t="s">
        <v>443</v>
      </c>
      <c r="R527" s="405" t="s">
        <v>443</v>
      </c>
      <c r="S527" s="405" t="s">
        <v>443</v>
      </c>
      <c r="T527" s="405" t="s">
        <v>35</v>
      </c>
      <c r="U527" s="405" t="s">
        <v>443</v>
      </c>
      <c r="V527" s="405" t="s">
        <v>443</v>
      </c>
    </row>
    <row r="528" spans="1:22" ht="45" customHeight="1" x14ac:dyDescent="0.25">
      <c r="A528" s="382" t="s">
        <v>1790</v>
      </c>
      <c r="B528" s="382" t="s">
        <v>1791</v>
      </c>
      <c r="C528" s="409"/>
      <c r="D528" s="631">
        <v>50</v>
      </c>
      <c r="E528" s="408" t="s">
        <v>604</v>
      </c>
      <c r="F528" s="401"/>
      <c r="G528" s="385" t="s">
        <v>590</v>
      </c>
      <c r="H528" s="386" t="s">
        <v>1792</v>
      </c>
      <c r="I528" s="573" t="s">
        <v>601</v>
      </c>
      <c r="J528" s="626" t="s">
        <v>610</v>
      </c>
      <c r="K528" s="405" t="s">
        <v>443</v>
      </c>
      <c r="L528" s="405" t="s">
        <v>443</v>
      </c>
      <c r="M528" s="405" t="s">
        <v>443</v>
      </c>
      <c r="N528" s="405" t="s">
        <v>443</v>
      </c>
      <c r="O528" s="405" t="s">
        <v>443</v>
      </c>
      <c r="P528" s="405" t="s">
        <v>35</v>
      </c>
      <c r="Q528" s="405" t="s">
        <v>443</v>
      </c>
      <c r="R528" s="405" t="s">
        <v>443</v>
      </c>
      <c r="S528" s="405" t="s">
        <v>443</v>
      </c>
      <c r="T528" s="405" t="s">
        <v>4</v>
      </c>
      <c r="U528" s="405" t="s">
        <v>443</v>
      </c>
      <c r="V528" s="405" t="s">
        <v>443</v>
      </c>
    </row>
    <row r="529" spans="1:22" ht="45" customHeight="1" x14ac:dyDescent="0.25">
      <c r="A529" s="599" t="s">
        <v>1793</v>
      </c>
      <c r="B529" s="382" t="s">
        <v>694</v>
      </c>
      <c r="C529" s="408" t="s">
        <v>1936</v>
      </c>
      <c r="D529" s="631">
        <v>50</v>
      </c>
      <c r="E529" s="408" t="s">
        <v>594</v>
      </c>
      <c r="F529" s="401">
        <v>45017</v>
      </c>
      <c r="G529" s="385" t="s">
        <v>590</v>
      </c>
      <c r="H529" s="441">
        <v>451</v>
      </c>
      <c r="I529" s="646" t="s">
        <v>596</v>
      </c>
      <c r="J529" s="449" t="s">
        <v>53</v>
      </c>
      <c r="K529" s="405" t="s">
        <v>443</v>
      </c>
      <c r="L529" s="405" t="s">
        <v>443</v>
      </c>
      <c r="M529" s="405" t="s">
        <v>443</v>
      </c>
      <c r="N529" s="405" t="s">
        <v>4</v>
      </c>
      <c r="O529" s="405" t="s">
        <v>35</v>
      </c>
      <c r="P529" s="405" t="s">
        <v>443</v>
      </c>
      <c r="Q529" s="405" t="s">
        <v>443</v>
      </c>
      <c r="R529" s="405" t="s">
        <v>443</v>
      </c>
      <c r="S529" s="405" t="s">
        <v>443</v>
      </c>
      <c r="T529" s="405" t="s">
        <v>443</v>
      </c>
      <c r="U529" s="405" t="s">
        <v>443</v>
      </c>
      <c r="V529" s="405" t="s">
        <v>443</v>
      </c>
    </row>
    <row r="530" spans="1:22" ht="45" customHeight="1" x14ac:dyDescent="0.25">
      <c r="A530" s="382" t="s">
        <v>1794</v>
      </c>
      <c r="B530" s="382" t="s">
        <v>1795</v>
      </c>
      <c r="C530" s="408"/>
      <c r="D530" s="631">
        <v>55</v>
      </c>
      <c r="E530" s="408" t="s">
        <v>604</v>
      </c>
      <c r="F530" s="401">
        <v>44409</v>
      </c>
      <c r="G530" s="385" t="s">
        <v>590</v>
      </c>
      <c r="H530" s="386" t="s">
        <v>1796</v>
      </c>
      <c r="I530" s="573" t="s">
        <v>737</v>
      </c>
      <c r="J530" s="449" t="s">
        <v>20</v>
      </c>
      <c r="K530" s="379" t="s">
        <v>443</v>
      </c>
      <c r="L530" s="379" t="s">
        <v>443</v>
      </c>
      <c r="M530" s="379" t="s">
        <v>443</v>
      </c>
      <c r="N530" s="379" t="s">
        <v>4</v>
      </c>
      <c r="O530" s="379" t="s">
        <v>443</v>
      </c>
      <c r="P530" s="379" t="s">
        <v>443</v>
      </c>
      <c r="Q530" s="379" t="s">
        <v>443</v>
      </c>
      <c r="R530" s="379" t="s">
        <v>443</v>
      </c>
      <c r="S530" s="379" t="s">
        <v>443</v>
      </c>
      <c r="T530" s="405" t="s">
        <v>443</v>
      </c>
      <c r="U530" s="405" t="s">
        <v>443</v>
      </c>
      <c r="V530" s="405" t="s">
        <v>443</v>
      </c>
    </row>
    <row r="531" spans="1:22" ht="45" customHeight="1" x14ac:dyDescent="0.25">
      <c r="A531" s="382" t="s">
        <v>1797</v>
      </c>
      <c r="B531" s="382" t="s">
        <v>1646</v>
      </c>
      <c r="C531" s="408"/>
      <c r="D531" s="631">
        <v>65</v>
      </c>
      <c r="E531" s="408" t="s">
        <v>731</v>
      </c>
      <c r="F531" s="401">
        <v>44572</v>
      </c>
      <c r="G531" s="385" t="s">
        <v>590</v>
      </c>
      <c r="H531" s="386" t="s">
        <v>1798</v>
      </c>
      <c r="I531" s="573" t="s">
        <v>732</v>
      </c>
      <c r="J531" s="449" t="s">
        <v>100</v>
      </c>
      <c r="K531" s="379" t="s">
        <v>443</v>
      </c>
      <c r="L531" s="405" t="s">
        <v>443</v>
      </c>
      <c r="M531" s="405" t="s">
        <v>443</v>
      </c>
      <c r="N531" s="405" t="s">
        <v>443</v>
      </c>
      <c r="O531" s="405" t="s">
        <v>443</v>
      </c>
      <c r="P531" s="405" t="s">
        <v>443</v>
      </c>
      <c r="Q531" s="405" t="s">
        <v>443</v>
      </c>
      <c r="R531" s="405" t="s">
        <v>443</v>
      </c>
      <c r="S531" s="405" t="s">
        <v>443</v>
      </c>
      <c r="T531" s="405" t="s">
        <v>443</v>
      </c>
      <c r="U531" s="405" t="s">
        <v>4</v>
      </c>
      <c r="V531" s="405" t="s">
        <v>443</v>
      </c>
    </row>
    <row r="532" spans="1:22" ht="45" customHeight="1" x14ac:dyDescent="0.25">
      <c r="A532" s="382" t="s">
        <v>1799</v>
      </c>
      <c r="B532" s="382" t="s">
        <v>1949</v>
      </c>
      <c r="C532" s="409"/>
      <c r="D532" s="631">
        <v>65</v>
      </c>
      <c r="E532" s="408" t="s">
        <v>731</v>
      </c>
      <c r="F532" s="401">
        <v>43831</v>
      </c>
      <c r="G532" s="385" t="s">
        <v>590</v>
      </c>
      <c r="H532" s="386" t="s">
        <v>1800</v>
      </c>
      <c r="I532" s="573" t="s">
        <v>732</v>
      </c>
      <c r="J532" s="449" t="s">
        <v>25</v>
      </c>
      <c r="K532" s="379" t="s">
        <v>443</v>
      </c>
      <c r="L532" s="405" t="s">
        <v>443</v>
      </c>
      <c r="M532" s="405" t="s">
        <v>443</v>
      </c>
      <c r="N532" s="405" t="s">
        <v>443</v>
      </c>
      <c r="O532" s="405" t="s">
        <v>4</v>
      </c>
      <c r="P532" s="405" t="s">
        <v>443</v>
      </c>
      <c r="Q532" s="405" t="s">
        <v>443</v>
      </c>
      <c r="R532" s="405" t="s">
        <v>443</v>
      </c>
      <c r="S532" s="405" t="s">
        <v>443</v>
      </c>
      <c r="T532" s="405" t="s">
        <v>443</v>
      </c>
      <c r="U532" s="405" t="s">
        <v>443</v>
      </c>
      <c r="V532" s="405" t="s">
        <v>443</v>
      </c>
    </row>
    <row r="533" spans="1:22" ht="45" customHeight="1" x14ac:dyDescent="0.25">
      <c r="A533" s="382" t="s">
        <v>1801</v>
      </c>
      <c r="B533" s="382" t="s">
        <v>1802</v>
      </c>
      <c r="C533" s="408" t="s">
        <v>1950</v>
      </c>
      <c r="D533" s="631">
        <v>100</v>
      </c>
      <c r="E533" s="408" t="s">
        <v>731</v>
      </c>
      <c r="F533" s="401"/>
      <c r="G533" s="385" t="s">
        <v>590</v>
      </c>
      <c r="H533" s="386">
        <v>459</v>
      </c>
      <c r="I533" s="573" t="s">
        <v>732</v>
      </c>
      <c r="J533" s="449" t="s">
        <v>45</v>
      </c>
      <c r="K533" s="379" t="s">
        <v>443</v>
      </c>
      <c r="L533" s="405" t="s">
        <v>443</v>
      </c>
      <c r="M533" s="405" t="s">
        <v>443</v>
      </c>
      <c r="N533" s="405" t="s">
        <v>443</v>
      </c>
      <c r="O533" s="405" t="s">
        <v>443</v>
      </c>
      <c r="P533" s="405" t="s">
        <v>443</v>
      </c>
      <c r="Q533" s="405" t="s">
        <v>443</v>
      </c>
      <c r="R533" s="405" t="s">
        <v>35</v>
      </c>
      <c r="S533" s="405" t="s">
        <v>443</v>
      </c>
      <c r="T533" s="405" t="s">
        <v>443</v>
      </c>
      <c r="U533" s="405" t="s">
        <v>443</v>
      </c>
      <c r="V533" s="405" t="s">
        <v>443</v>
      </c>
    </row>
    <row r="534" spans="1:22" ht="45" customHeight="1" x14ac:dyDescent="0.25">
      <c r="A534" s="599" t="s">
        <v>1804</v>
      </c>
      <c r="B534" s="408" t="s">
        <v>1805</v>
      </c>
      <c r="C534" s="408"/>
      <c r="D534" s="631">
        <v>55</v>
      </c>
      <c r="E534" s="408" t="s">
        <v>604</v>
      </c>
      <c r="F534" s="401">
        <v>42767</v>
      </c>
      <c r="G534" s="385" t="s">
        <v>590</v>
      </c>
      <c r="H534" s="386" t="s">
        <v>1806</v>
      </c>
      <c r="I534" s="573" t="s">
        <v>663</v>
      </c>
      <c r="J534" s="449" t="s">
        <v>53</v>
      </c>
      <c r="K534" s="405" t="s">
        <v>443</v>
      </c>
      <c r="L534" s="405" t="s">
        <v>443</v>
      </c>
      <c r="M534" s="405" t="s">
        <v>1882</v>
      </c>
      <c r="N534" s="405" t="s">
        <v>443</v>
      </c>
      <c r="O534" s="405" t="s">
        <v>443</v>
      </c>
      <c r="P534" s="405" t="s">
        <v>443</v>
      </c>
      <c r="Q534" s="405" t="s">
        <v>443</v>
      </c>
      <c r="R534" s="405" t="s">
        <v>443</v>
      </c>
      <c r="S534" s="405" t="s">
        <v>443</v>
      </c>
      <c r="T534" s="405" t="s">
        <v>443</v>
      </c>
      <c r="U534" s="405" t="s">
        <v>443</v>
      </c>
      <c r="V534" s="405" t="s">
        <v>443</v>
      </c>
    </row>
    <row r="535" spans="1:22" ht="45" customHeight="1" x14ac:dyDescent="0.25">
      <c r="A535" s="382" t="s">
        <v>1807</v>
      </c>
      <c r="B535" s="382" t="s">
        <v>662</v>
      </c>
      <c r="C535" s="602"/>
      <c r="D535" s="631">
        <v>50</v>
      </c>
      <c r="E535" s="408" t="s">
        <v>604</v>
      </c>
      <c r="F535" s="401">
        <v>44949</v>
      </c>
      <c r="G535" s="385" t="s">
        <v>590</v>
      </c>
      <c r="H535" s="386">
        <v>50</v>
      </c>
      <c r="I535" s="605" t="s">
        <v>645</v>
      </c>
      <c r="J535" s="449" t="s">
        <v>25</v>
      </c>
      <c r="K535" s="405" t="s">
        <v>443</v>
      </c>
      <c r="L535" s="405" t="s">
        <v>443</v>
      </c>
      <c r="M535" s="405" t="s">
        <v>443</v>
      </c>
      <c r="N535" s="405" t="s">
        <v>443</v>
      </c>
      <c r="O535" s="405" t="s">
        <v>4</v>
      </c>
      <c r="P535" s="405" t="s">
        <v>443</v>
      </c>
      <c r="Q535" s="405" t="s">
        <v>443</v>
      </c>
      <c r="R535" s="405" t="s">
        <v>443</v>
      </c>
      <c r="S535" s="405" t="s">
        <v>443</v>
      </c>
      <c r="T535" s="405" t="s">
        <v>443</v>
      </c>
      <c r="U535" s="405" t="s">
        <v>443</v>
      </c>
      <c r="V535" s="405" t="s">
        <v>443</v>
      </c>
    </row>
    <row r="536" spans="1:22" ht="45" customHeight="1" x14ac:dyDescent="0.25">
      <c r="A536" s="599" t="s">
        <v>1808</v>
      </c>
      <c r="B536" s="382" t="s">
        <v>662</v>
      </c>
      <c r="C536" s="408"/>
      <c r="D536" s="631">
        <v>65</v>
      </c>
      <c r="E536" s="408" t="s">
        <v>604</v>
      </c>
      <c r="F536" s="401">
        <v>45222</v>
      </c>
      <c r="G536" s="385" t="s">
        <v>590</v>
      </c>
      <c r="H536" s="386" t="s">
        <v>1809</v>
      </c>
      <c r="I536" s="573" t="s">
        <v>621</v>
      </c>
      <c r="J536" s="449" t="s">
        <v>45</v>
      </c>
      <c r="K536" s="405" t="s">
        <v>443</v>
      </c>
      <c r="L536" s="405" t="s">
        <v>4</v>
      </c>
      <c r="M536" s="405" t="s">
        <v>443</v>
      </c>
      <c r="N536" s="405" t="s">
        <v>443</v>
      </c>
      <c r="O536" s="405" t="s">
        <v>443</v>
      </c>
      <c r="P536" s="405" t="s">
        <v>443</v>
      </c>
      <c r="Q536" s="405" t="s">
        <v>443</v>
      </c>
      <c r="R536" s="405" t="s">
        <v>443</v>
      </c>
      <c r="S536" s="405" t="s">
        <v>443</v>
      </c>
      <c r="T536" s="405" t="s">
        <v>443</v>
      </c>
      <c r="U536" s="405" t="s">
        <v>443</v>
      </c>
      <c r="V536" s="405" t="s">
        <v>443</v>
      </c>
    </row>
    <row r="537" spans="1:22" ht="45" customHeight="1" x14ac:dyDescent="0.25">
      <c r="A537" s="382" t="s">
        <v>1810</v>
      </c>
      <c r="B537" s="382" t="s">
        <v>800</v>
      </c>
      <c r="C537" s="408"/>
      <c r="D537" s="631">
        <v>55</v>
      </c>
      <c r="E537" s="408" t="s">
        <v>604</v>
      </c>
      <c r="F537" s="401">
        <v>42005</v>
      </c>
      <c r="G537" s="385" t="s">
        <v>590</v>
      </c>
      <c r="H537" s="386" t="s">
        <v>1811</v>
      </c>
      <c r="I537" s="609" t="s">
        <v>1237</v>
      </c>
      <c r="J537" s="449" t="s">
        <v>1881</v>
      </c>
      <c r="K537" s="420" t="s">
        <v>35</v>
      </c>
      <c r="L537" s="405" t="s">
        <v>443</v>
      </c>
      <c r="M537" s="405" t="s">
        <v>443</v>
      </c>
      <c r="N537" s="405" t="s">
        <v>443</v>
      </c>
      <c r="O537" s="405" t="s">
        <v>4</v>
      </c>
      <c r="P537" s="405" t="s">
        <v>443</v>
      </c>
      <c r="Q537" s="405" t="s">
        <v>443</v>
      </c>
      <c r="R537" s="405" t="s">
        <v>443</v>
      </c>
      <c r="S537" s="405" t="s">
        <v>443</v>
      </c>
      <c r="T537" s="405" t="s">
        <v>443</v>
      </c>
      <c r="U537" s="405" t="s">
        <v>443</v>
      </c>
      <c r="V537" s="405" t="s">
        <v>443</v>
      </c>
    </row>
    <row r="538" spans="1:22" ht="45" customHeight="1" x14ac:dyDescent="0.25">
      <c r="A538" s="382" t="s">
        <v>1812</v>
      </c>
      <c r="B538" s="382" t="s">
        <v>99</v>
      </c>
      <c r="C538" s="602"/>
      <c r="D538" s="631">
        <v>50</v>
      </c>
      <c r="E538" s="408" t="s">
        <v>612</v>
      </c>
      <c r="F538" s="401">
        <v>44949</v>
      </c>
      <c r="G538" s="385" t="s">
        <v>590</v>
      </c>
      <c r="H538" s="386">
        <v>374</v>
      </c>
      <c r="I538" s="573" t="s">
        <v>613</v>
      </c>
      <c r="J538" s="449" t="s">
        <v>72</v>
      </c>
      <c r="K538" s="379" t="s">
        <v>443</v>
      </c>
      <c r="L538" s="405" t="s">
        <v>443</v>
      </c>
      <c r="M538" s="405" t="s">
        <v>443</v>
      </c>
      <c r="N538" s="405" t="s">
        <v>443</v>
      </c>
      <c r="O538" s="405" t="s">
        <v>443</v>
      </c>
      <c r="P538" s="405" t="s">
        <v>443</v>
      </c>
      <c r="Q538" s="405" t="s">
        <v>443</v>
      </c>
      <c r="R538" s="405" t="s">
        <v>443</v>
      </c>
      <c r="S538" s="405" t="s">
        <v>443</v>
      </c>
      <c r="T538" s="405" t="s">
        <v>443</v>
      </c>
      <c r="U538" s="405" t="s">
        <v>4</v>
      </c>
      <c r="V538" s="405" t="s">
        <v>443</v>
      </c>
    </row>
    <row r="539" spans="1:22" ht="45" customHeight="1" x14ac:dyDescent="0.25">
      <c r="A539" s="382" t="s">
        <v>1814</v>
      </c>
      <c r="B539" s="382" t="s">
        <v>1766</v>
      </c>
      <c r="C539" s="408" t="s">
        <v>1951</v>
      </c>
      <c r="D539" s="631">
        <v>65</v>
      </c>
      <c r="E539" s="408" t="s">
        <v>612</v>
      </c>
      <c r="F539" s="401">
        <v>45253</v>
      </c>
      <c r="G539" s="385" t="s">
        <v>590</v>
      </c>
      <c r="H539" s="386" t="s">
        <v>1815</v>
      </c>
      <c r="I539" s="573" t="s">
        <v>613</v>
      </c>
      <c r="J539" s="449" t="s">
        <v>31</v>
      </c>
      <c r="K539" s="405" t="s">
        <v>443</v>
      </c>
      <c r="L539" s="405" t="s">
        <v>443</v>
      </c>
      <c r="M539" s="405" t="s">
        <v>443</v>
      </c>
      <c r="N539" s="405" t="s">
        <v>443</v>
      </c>
      <c r="O539" s="405" t="s">
        <v>443</v>
      </c>
      <c r="P539" s="405" t="s">
        <v>35</v>
      </c>
      <c r="Q539" s="405" t="s">
        <v>443</v>
      </c>
      <c r="R539" s="405" t="s">
        <v>443</v>
      </c>
      <c r="S539" s="405" t="s">
        <v>443</v>
      </c>
      <c r="T539" s="405" t="s">
        <v>443</v>
      </c>
      <c r="U539" s="405" t="s">
        <v>4</v>
      </c>
      <c r="V539" s="405" t="s">
        <v>443</v>
      </c>
    </row>
    <row r="540" spans="1:22" ht="45" customHeight="1" x14ac:dyDescent="0.25">
      <c r="A540" s="382" t="s">
        <v>1816</v>
      </c>
      <c r="B540" s="382" t="s">
        <v>1818</v>
      </c>
      <c r="C540" s="409" t="s">
        <v>1819</v>
      </c>
      <c r="D540" s="631">
        <v>65</v>
      </c>
      <c r="E540" s="408" t="s">
        <v>612</v>
      </c>
      <c r="F540" s="401">
        <v>44348</v>
      </c>
      <c r="G540" s="385" t="s">
        <v>590</v>
      </c>
      <c r="H540" s="386" t="s">
        <v>1820</v>
      </c>
      <c r="I540" s="573" t="s">
        <v>1172</v>
      </c>
      <c r="J540" s="449" t="s">
        <v>50</v>
      </c>
      <c r="K540" s="379" t="s">
        <v>443</v>
      </c>
      <c r="L540" s="405" t="s">
        <v>443</v>
      </c>
      <c r="M540" s="405" t="s">
        <v>443</v>
      </c>
      <c r="N540" s="405" t="s">
        <v>443</v>
      </c>
      <c r="O540" s="405" t="s">
        <v>443</v>
      </c>
      <c r="P540" s="405" t="s">
        <v>443</v>
      </c>
      <c r="Q540" s="405" t="s">
        <v>443</v>
      </c>
      <c r="R540" s="405" t="s">
        <v>443</v>
      </c>
      <c r="S540" s="405" t="s">
        <v>443</v>
      </c>
      <c r="T540" s="405" t="s">
        <v>4</v>
      </c>
      <c r="U540" s="405" t="s">
        <v>35</v>
      </c>
      <c r="V540" s="405" t="s">
        <v>443</v>
      </c>
    </row>
    <row r="541" spans="1:22" ht="45" customHeight="1" x14ac:dyDescent="0.25">
      <c r="A541" s="382" t="s">
        <v>1816</v>
      </c>
      <c r="B541" s="382" t="s">
        <v>989</v>
      </c>
      <c r="C541" s="408" t="s">
        <v>1817</v>
      </c>
      <c r="D541" s="631">
        <v>275</v>
      </c>
      <c r="E541" s="408" t="s">
        <v>612</v>
      </c>
      <c r="F541" s="401">
        <v>44063</v>
      </c>
      <c r="G541" s="385" t="s">
        <v>590</v>
      </c>
      <c r="H541" s="386" t="s">
        <v>827</v>
      </c>
      <c r="I541" s="573" t="s">
        <v>991</v>
      </c>
      <c r="J541" s="449" t="s">
        <v>87</v>
      </c>
      <c r="K541" s="405" t="s">
        <v>443</v>
      </c>
      <c r="L541" s="405" t="s">
        <v>443</v>
      </c>
      <c r="M541" s="405" t="s">
        <v>443</v>
      </c>
      <c r="N541" s="405" t="s">
        <v>443</v>
      </c>
      <c r="O541" s="405" t="s">
        <v>443</v>
      </c>
      <c r="P541" s="405" t="s">
        <v>443</v>
      </c>
      <c r="Q541" s="405" t="s">
        <v>443</v>
      </c>
      <c r="R541" s="405" t="s">
        <v>443</v>
      </c>
      <c r="S541" s="405" t="s">
        <v>443</v>
      </c>
      <c r="T541" s="405" t="s">
        <v>443</v>
      </c>
      <c r="U541" s="405" t="s">
        <v>4</v>
      </c>
      <c r="V541" s="405" t="s">
        <v>443</v>
      </c>
    </row>
    <row r="542" spans="1:22" ht="45" customHeight="1" x14ac:dyDescent="0.25">
      <c r="A542" s="382" t="s">
        <v>1821</v>
      </c>
      <c r="B542" s="382" t="s">
        <v>1104</v>
      </c>
      <c r="C542" s="409" t="s">
        <v>762</v>
      </c>
      <c r="D542" s="631">
        <v>65</v>
      </c>
      <c r="E542" s="408" t="s">
        <v>612</v>
      </c>
      <c r="F542" s="401">
        <v>43797</v>
      </c>
      <c r="G542" s="385" t="s">
        <v>590</v>
      </c>
      <c r="H542" s="386" t="s">
        <v>1822</v>
      </c>
      <c r="I542" s="573" t="s">
        <v>1172</v>
      </c>
      <c r="J542" s="449" t="s">
        <v>72</v>
      </c>
      <c r="K542" s="379" t="s">
        <v>443</v>
      </c>
      <c r="L542" s="405" t="s">
        <v>443</v>
      </c>
      <c r="M542" s="405" t="s">
        <v>443</v>
      </c>
      <c r="N542" s="405" t="s">
        <v>443</v>
      </c>
      <c r="O542" s="405" t="s">
        <v>443</v>
      </c>
      <c r="P542" s="405" t="s">
        <v>443</v>
      </c>
      <c r="Q542" s="405" t="s">
        <v>443</v>
      </c>
      <c r="R542" s="405" t="s">
        <v>443</v>
      </c>
      <c r="S542" s="405" t="s">
        <v>443</v>
      </c>
      <c r="T542" s="405" t="s">
        <v>443</v>
      </c>
      <c r="U542" s="405" t="s">
        <v>4</v>
      </c>
      <c r="V542" s="405" t="s">
        <v>443</v>
      </c>
    </row>
    <row r="543" spans="1:22" ht="45" customHeight="1" x14ac:dyDescent="0.25">
      <c r="A543" s="382" t="s">
        <v>1823</v>
      </c>
      <c r="B543" s="382" t="s">
        <v>99</v>
      </c>
      <c r="C543" s="602"/>
      <c r="D543" s="631">
        <v>50</v>
      </c>
      <c r="E543" s="408" t="s">
        <v>612</v>
      </c>
      <c r="F543" s="401">
        <v>44949</v>
      </c>
      <c r="G543" s="385" t="s">
        <v>590</v>
      </c>
      <c r="H543" s="386">
        <v>355</v>
      </c>
      <c r="I543" s="573" t="s">
        <v>1172</v>
      </c>
      <c r="J543" s="449" t="s">
        <v>53</v>
      </c>
      <c r="K543" s="379" t="s">
        <v>443</v>
      </c>
      <c r="L543" s="405" t="s">
        <v>443</v>
      </c>
      <c r="M543" s="405" t="s">
        <v>443</v>
      </c>
      <c r="N543" s="405" t="s">
        <v>4</v>
      </c>
      <c r="O543" s="405" t="s">
        <v>443</v>
      </c>
      <c r="P543" s="405" t="s">
        <v>443</v>
      </c>
      <c r="Q543" s="405" t="s">
        <v>443</v>
      </c>
      <c r="R543" s="405" t="s">
        <v>443</v>
      </c>
      <c r="S543" s="405" t="s">
        <v>443</v>
      </c>
      <c r="T543" s="405" t="s">
        <v>443</v>
      </c>
      <c r="U543" s="405" t="s">
        <v>35</v>
      </c>
      <c r="V543" s="405" t="s">
        <v>443</v>
      </c>
    </row>
    <row r="544" spans="1:22" ht="45" customHeight="1" x14ac:dyDescent="0.25">
      <c r="A544" s="382" t="s">
        <v>1824</v>
      </c>
      <c r="B544" s="382" t="s">
        <v>662</v>
      </c>
      <c r="C544" s="602"/>
      <c r="D544" s="631">
        <v>50</v>
      </c>
      <c r="E544" s="408" t="s">
        <v>612</v>
      </c>
      <c r="F544" s="401">
        <v>44986</v>
      </c>
      <c r="G544" s="385" t="s">
        <v>590</v>
      </c>
      <c r="H544" s="386">
        <v>444</v>
      </c>
      <c r="I544" s="573" t="s">
        <v>1172</v>
      </c>
      <c r="J544" s="449" t="s">
        <v>50</v>
      </c>
      <c r="K544" s="379" t="s">
        <v>443</v>
      </c>
      <c r="L544" s="405" t="s">
        <v>443</v>
      </c>
      <c r="M544" s="405" t="s">
        <v>443</v>
      </c>
      <c r="N544" s="405" t="s">
        <v>443</v>
      </c>
      <c r="O544" s="405" t="s">
        <v>443</v>
      </c>
      <c r="P544" s="405" t="s">
        <v>443</v>
      </c>
      <c r="Q544" s="405" t="s">
        <v>4</v>
      </c>
      <c r="R544" s="405" t="s">
        <v>443</v>
      </c>
      <c r="S544" s="405" t="s">
        <v>443</v>
      </c>
      <c r="T544" s="405" t="s">
        <v>443</v>
      </c>
      <c r="U544" s="462" t="s">
        <v>1952</v>
      </c>
      <c r="V544" s="405" t="s">
        <v>443</v>
      </c>
    </row>
    <row r="545" spans="1:22" ht="45" customHeight="1" x14ac:dyDescent="0.25">
      <c r="A545" s="408" t="s">
        <v>1825</v>
      </c>
      <c r="B545" s="382" t="s">
        <v>662</v>
      </c>
      <c r="C545" s="408"/>
      <c r="D545" s="631">
        <v>55</v>
      </c>
      <c r="E545" s="408" t="s">
        <v>589</v>
      </c>
      <c r="F545" s="434">
        <v>45559</v>
      </c>
      <c r="G545" s="465" t="s">
        <v>590</v>
      </c>
      <c r="H545" s="386" t="s">
        <v>1826</v>
      </c>
      <c r="I545" s="573" t="s">
        <v>601</v>
      </c>
      <c r="J545" s="524" t="s">
        <v>40</v>
      </c>
      <c r="K545" s="405" t="s">
        <v>35</v>
      </c>
      <c r="L545" s="405" t="s">
        <v>35</v>
      </c>
      <c r="M545" s="405" t="s">
        <v>35</v>
      </c>
      <c r="N545" s="405" t="s">
        <v>35</v>
      </c>
      <c r="O545" s="405" t="s">
        <v>35</v>
      </c>
      <c r="P545" s="405" t="s">
        <v>35</v>
      </c>
      <c r="Q545" s="405" t="s">
        <v>35</v>
      </c>
      <c r="R545" s="405" t="s">
        <v>35</v>
      </c>
      <c r="S545" s="405" t="s">
        <v>35</v>
      </c>
      <c r="T545" s="405" t="s">
        <v>35</v>
      </c>
      <c r="U545" s="405" t="s">
        <v>443</v>
      </c>
      <c r="V545" s="405" t="s">
        <v>35</v>
      </c>
    </row>
    <row r="546" spans="1:22" ht="82.5" customHeight="1" x14ac:dyDescent="0.25">
      <c r="A546" s="382" t="s">
        <v>1827</v>
      </c>
      <c r="B546" s="382" t="s">
        <v>1953</v>
      </c>
      <c r="C546" s="602" t="s">
        <v>1954</v>
      </c>
      <c r="D546" s="631">
        <v>65</v>
      </c>
      <c r="E546" s="408" t="s">
        <v>612</v>
      </c>
      <c r="F546" s="401">
        <v>45192</v>
      </c>
      <c r="G546" s="385" t="s">
        <v>590</v>
      </c>
      <c r="H546" s="616" t="s">
        <v>1829</v>
      </c>
      <c r="I546" s="573" t="s">
        <v>1172</v>
      </c>
      <c r="J546" s="449" t="s">
        <v>45</v>
      </c>
      <c r="K546" s="379" t="s">
        <v>443</v>
      </c>
      <c r="L546" s="539" t="s">
        <v>1955</v>
      </c>
      <c r="M546" s="405" t="s">
        <v>443</v>
      </c>
      <c r="N546" s="405" t="s">
        <v>443</v>
      </c>
      <c r="O546" s="405" t="s">
        <v>443</v>
      </c>
      <c r="P546" s="405" t="s">
        <v>443</v>
      </c>
      <c r="Q546" s="405" t="s">
        <v>443</v>
      </c>
      <c r="R546" s="405" t="s">
        <v>443</v>
      </c>
      <c r="S546" s="405" t="s">
        <v>443</v>
      </c>
      <c r="T546" s="405" t="s">
        <v>443</v>
      </c>
      <c r="U546" s="405" t="s">
        <v>35</v>
      </c>
      <c r="V546" s="405" t="s">
        <v>443</v>
      </c>
    </row>
    <row r="547" spans="1:22" ht="45" customHeight="1" x14ac:dyDescent="0.25">
      <c r="A547" s="382" t="s">
        <v>1830</v>
      </c>
      <c r="B547" s="382" t="s">
        <v>60</v>
      </c>
      <c r="C547" s="409" t="s">
        <v>1832</v>
      </c>
      <c r="D547" s="631">
        <v>65</v>
      </c>
      <c r="E547" s="408" t="s">
        <v>612</v>
      </c>
      <c r="F547" s="401">
        <v>44228</v>
      </c>
      <c r="G547" s="385" t="s">
        <v>590</v>
      </c>
      <c r="H547" s="386" t="s">
        <v>1833</v>
      </c>
      <c r="I547" s="573" t="s">
        <v>1172</v>
      </c>
      <c r="J547" s="449" t="s">
        <v>20</v>
      </c>
      <c r="K547" s="379" t="s">
        <v>443</v>
      </c>
      <c r="L547" s="405" t="s">
        <v>443</v>
      </c>
      <c r="M547" s="405" t="s">
        <v>443</v>
      </c>
      <c r="N547" s="405" t="s">
        <v>4</v>
      </c>
      <c r="O547" s="405" t="s">
        <v>443</v>
      </c>
      <c r="P547" s="405" t="s">
        <v>443</v>
      </c>
      <c r="Q547" s="405" t="s">
        <v>35</v>
      </c>
      <c r="R547" s="405" t="s">
        <v>443</v>
      </c>
      <c r="S547" s="405" t="s">
        <v>443</v>
      </c>
      <c r="T547" s="405" t="s">
        <v>443</v>
      </c>
      <c r="U547" s="405" t="s">
        <v>35</v>
      </c>
      <c r="V547" s="405" t="s">
        <v>443</v>
      </c>
    </row>
    <row r="548" spans="1:22" ht="45" customHeight="1" x14ac:dyDescent="0.25">
      <c r="A548" s="382" t="s">
        <v>1834</v>
      </c>
      <c r="B548" s="382" t="s">
        <v>99</v>
      </c>
      <c r="C548" s="408"/>
      <c r="D548" s="631">
        <v>50</v>
      </c>
      <c r="E548" s="408" t="s">
        <v>612</v>
      </c>
      <c r="F548" s="401"/>
      <c r="G548" s="385" t="s">
        <v>590</v>
      </c>
      <c r="H548" s="386">
        <v>415</v>
      </c>
      <c r="I548" s="573" t="s">
        <v>1172</v>
      </c>
      <c r="J548" s="449" t="s">
        <v>42</v>
      </c>
      <c r="K548" s="379" t="s">
        <v>443</v>
      </c>
      <c r="L548" s="405" t="s">
        <v>443</v>
      </c>
      <c r="M548" s="405" t="s">
        <v>443</v>
      </c>
      <c r="N548" s="405" t="s">
        <v>443</v>
      </c>
      <c r="O548" s="405" t="s">
        <v>443</v>
      </c>
      <c r="P548" s="405" t="s">
        <v>443</v>
      </c>
      <c r="Q548" s="405" t="s">
        <v>443</v>
      </c>
      <c r="R548" s="405" t="s">
        <v>443</v>
      </c>
      <c r="S548" s="405" t="s">
        <v>443</v>
      </c>
      <c r="T548" s="405" t="s">
        <v>443</v>
      </c>
      <c r="U548" s="405" t="s">
        <v>35</v>
      </c>
      <c r="V548" s="405" t="s">
        <v>4</v>
      </c>
    </row>
    <row r="549" spans="1:22" ht="45" customHeight="1" x14ac:dyDescent="0.25">
      <c r="A549" s="382" t="s">
        <v>1835</v>
      </c>
      <c r="B549" s="382" t="s">
        <v>1836</v>
      </c>
      <c r="C549" s="602"/>
      <c r="D549" s="631">
        <v>50</v>
      </c>
      <c r="E549" s="408" t="s">
        <v>612</v>
      </c>
      <c r="F549" s="401">
        <v>44949</v>
      </c>
      <c r="G549" s="385" t="s">
        <v>590</v>
      </c>
      <c r="H549" s="386">
        <v>360</v>
      </c>
      <c r="I549" s="573" t="s">
        <v>1172</v>
      </c>
      <c r="J549" s="449" t="s">
        <v>20</v>
      </c>
      <c r="K549" s="379" t="s">
        <v>443</v>
      </c>
      <c r="L549" s="405" t="s">
        <v>443</v>
      </c>
      <c r="M549" s="405" t="s">
        <v>443</v>
      </c>
      <c r="N549" s="405" t="s">
        <v>4</v>
      </c>
      <c r="O549" s="405" t="s">
        <v>443</v>
      </c>
      <c r="P549" s="405" t="s">
        <v>443</v>
      </c>
      <c r="Q549" s="405" t="s">
        <v>443</v>
      </c>
      <c r="R549" s="405" t="s">
        <v>443</v>
      </c>
      <c r="S549" s="405" t="s">
        <v>443</v>
      </c>
      <c r="T549" s="405" t="s">
        <v>443</v>
      </c>
      <c r="U549" s="405" t="s">
        <v>35</v>
      </c>
      <c r="V549" s="405" t="s">
        <v>443</v>
      </c>
    </row>
    <row r="550" spans="1:22" ht="45" customHeight="1" x14ac:dyDescent="0.25">
      <c r="A550" s="382" t="s">
        <v>1838</v>
      </c>
      <c r="B550" s="382" t="s">
        <v>212</v>
      </c>
      <c r="C550" s="602"/>
      <c r="D550" s="631">
        <v>50</v>
      </c>
      <c r="E550" s="408" t="s">
        <v>612</v>
      </c>
      <c r="F550" s="401">
        <v>44949</v>
      </c>
      <c r="G550" s="385" t="s">
        <v>590</v>
      </c>
      <c r="H550" s="386">
        <v>354</v>
      </c>
      <c r="I550" s="573" t="s">
        <v>1172</v>
      </c>
      <c r="J550" s="449" t="s">
        <v>1891</v>
      </c>
      <c r="K550" s="379" t="s">
        <v>443</v>
      </c>
      <c r="L550" s="405" t="s">
        <v>443</v>
      </c>
      <c r="M550" s="405" t="s">
        <v>443</v>
      </c>
      <c r="N550" s="405" t="s">
        <v>443</v>
      </c>
      <c r="O550" s="405" t="s">
        <v>443</v>
      </c>
      <c r="P550" s="405" t="s">
        <v>443</v>
      </c>
      <c r="Q550" s="405" t="s">
        <v>443</v>
      </c>
      <c r="R550" s="405" t="s">
        <v>1882</v>
      </c>
      <c r="S550" s="405" t="s">
        <v>443</v>
      </c>
      <c r="T550" s="405" t="s">
        <v>443</v>
      </c>
      <c r="U550" s="405" t="s">
        <v>35</v>
      </c>
      <c r="V550" s="405" t="s">
        <v>443</v>
      </c>
    </row>
    <row r="551" spans="1:22" ht="45" customHeight="1" x14ac:dyDescent="0.25">
      <c r="A551" s="382" t="s">
        <v>1839</v>
      </c>
      <c r="B551" s="382" t="s">
        <v>1956</v>
      </c>
      <c r="C551" s="602"/>
      <c r="D551" s="631">
        <v>55</v>
      </c>
      <c r="E551" s="408" t="s">
        <v>612</v>
      </c>
      <c r="F551" s="401"/>
      <c r="G551" s="385" t="s">
        <v>590</v>
      </c>
      <c r="H551" s="386">
        <v>441</v>
      </c>
      <c r="I551" s="573" t="s">
        <v>1172</v>
      </c>
      <c r="J551" s="449" t="s">
        <v>53</v>
      </c>
      <c r="K551" s="379" t="s">
        <v>443</v>
      </c>
      <c r="L551" s="405" t="s">
        <v>443</v>
      </c>
      <c r="M551" s="405" t="s">
        <v>1882</v>
      </c>
      <c r="N551" s="405" t="s">
        <v>443</v>
      </c>
      <c r="O551" s="405" t="s">
        <v>443</v>
      </c>
      <c r="P551" s="405" t="s">
        <v>443</v>
      </c>
      <c r="Q551" s="405" t="s">
        <v>443</v>
      </c>
      <c r="R551" s="405" t="s">
        <v>443</v>
      </c>
      <c r="S551" s="405" t="s">
        <v>443</v>
      </c>
      <c r="T551" s="405" t="s">
        <v>443</v>
      </c>
      <c r="U551" s="405" t="s">
        <v>35</v>
      </c>
      <c r="V551" s="405" t="s">
        <v>443</v>
      </c>
    </row>
    <row r="552" spans="1:22" ht="38.25" customHeight="1" x14ac:dyDescent="0.25">
      <c r="A552" s="382" t="s">
        <v>1841</v>
      </c>
      <c r="B552" s="382" t="s">
        <v>771</v>
      </c>
      <c r="C552" s="408"/>
      <c r="D552" s="631">
        <v>50</v>
      </c>
      <c r="E552" s="408" t="s">
        <v>612</v>
      </c>
      <c r="F552" s="401"/>
      <c r="G552" s="385" t="s">
        <v>590</v>
      </c>
      <c r="H552" s="386">
        <v>389</v>
      </c>
      <c r="I552" s="573" t="s">
        <v>1172</v>
      </c>
      <c r="J552" s="449" t="s">
        <v>42</v>
      </c>
      <c r="K552" s="379" t="s">
        <v>443</v>
      </c>
      <c r="L552" s="405" t="s">
        <v>443</v>
      </c>
      <c r="M552" s="405" t="s">
        <v>443</v>
      </c>
      <c r="N552" s="405" t="s">
        <v>443</v>
      </c>
      <c r="O552" s="405" t="s">
        <v>443</v>
      </c>
      <c r="P552" s="405" t="s">
        <v>443</v>
      </c>
      <c r="Q552" s="405" t="s">
        <v>443</v>
      </c>
      <c r="R552" s="405" t="s">
        <v>443</v>
      </c>
      <c r="S552" s="405" t="s">
        <v>443</v>
      </c>
      <c r="T552" s="405" t="s">
        <v>443</v>
      </c>
      <c r="U552" s="405" t="s">
        <v>35</v>
      </c>
      <c r="V552" s="539" t="s">
        <v>4</v>
      </c>
    </row>
    <row r="553" spans="1:22" ht="45" customHeight="1" x14ac:dyDescent="0.25">
      <c r="A553" s="382" t="s">
        <v>1842</v>
      </c>
      <c r="B553" s="382" t="s">
        <v>1843</v>
      </c>
      <c r="C553" s="602"/>
      <c r="D553" s="631">
        <v>50</v>
      </c>
      <c r="E553" s="408" t="s">
        <v>612</v>
      </c>
      <c r="F553" s="401">
        <v>44949</v>
      </c>
      <c r="G553" s="385" t="s">
        <v>590</v>
      </c>
      <c r="H553" s="386">
        <v>357</v>
      </c>
      <c r="I553" s="573" t="s">
        <v>1172</v>
      </c>
      <c r="J553" s="449" t="s">
        <v>72</v>
      </c>
      <c r="K553" s="379" t="s">
        <v>443</v>
      </c>
      <c r="L553" s="405" t="s">
        <v>443</v>
      </c>
      <c r="M553" s="405" t="s">
        <v>443</v>
      </c>
      <c r="N553" s="405" t="s">
        <v>443</v>
      </c>
      <c r="O553" s="405" t="s">
        <v>443</v>
      </c>
      <c r="P553" s="405" t="s">
        <v>443</v>
      </c>
      <c r="Q553" s="405" t="s">
        <v>443</v>
      </c>
      <c r="R553" s="405" t="s">
        <v>443</v>
      </c>
      <c r="S553" s="405" t="s">
        <v>443</v>
      </c>
      <c r="T553" s="448" t="s">
        <v>443</v>
      </c>
      <c r="U553" s="539" t="s">
        <v>4</v>
      </c>
      <c r="V553" s="405" t="s">
        <v>443</v>
      </c>
    </row>
    <row r="554" spans="1:22" ht="75" x14ac:dyDescent="0.25">
      <c r="A554" s="382" t="s">
        <v>1844</v>
      </c>
      <c r="B554" s="382" t="s">
        <v>1845</v>
      </c>
      <c r="C554" s="409" t="s">
        <v>1957</v>
      </c>
      <c r="D554" s="631">
        <v>50</v>
      </c>
      <c r="E554" s="408" t="s">
        <v>612</v>
      </c>
      <c r="F554" s="401">
        <v>44949</v>
      </c>
      <c r="G554" s="385" t="s">
        <v>590</v>
      </c>
      <c r="H554" s="386">
        <v>380</v>
      </c>
      <c r="I554" s="573" t="s">
        <v>1172</v>
      </c>
      <c r="J554" s="449" t="s">
        <v>100</v>
      </c>
      <c r="K554" s="379" t="s">
        <v>443</v>
      </c>
      <c r="L554" s="405" t="s">
        <v>443</v>
      </c>
      <c r="M554" s="405" t="s">
        <v>443</v>
      </c>
      <c r="N554" s="405" t="s">
        <v>443</v>
      </c>
      <c r="O554" s="405" t="s">
        <v>443</v>
      </c>
      <c r="P554" s="405" t="s">
        <v>443</v>
      </c>
      <c r="Q554" s="405" t="s">
        <v>443</v>
      </c>
      <c r="R554" s="405" t="s">
        <v>443</v>
      </c>
      <c r="S554" s="405" t="s">
        <v>443</v>
      </c>
      <c r="T554" s="405" t="s">
        <v>35</v>
      </c>
      <c r="U554" s="405" t="s">
        <v>35</v>
      </c>
      <c r="V554" s="405" t="s">
        <v>443</v>
      </c>
    </row>
    <row r="555" spans="1:22" ht="30" x14ac:dyDescent="0.25">
      <c r="A555" s="382" t="s">
        <v>1846</v>
      </c>
      <c r="B555" s="382" t="s">
        <v>60</v>
      </c>
      <c r="C555" s="409" t="s">
        <v>1847</v>
      </c>
      <c r="D555" s="631">
        <v>65</v>
      </c>
      <c r="E555" s="408" t="s">
        <v>612</v>
      </c>
      <c r="F555" s="401">
        <v>44713</v>
      </c>
      <c r="G555" s="385" t="s">
        <v>590</v>
      </c>
      <c r="H555" s="386" t="s">
        <v>827</v>
      </c>
      <c r="I555" s="573" t="s">
        <v>1172</v>
      </c>
      <c r="J555" s="449" t="s">
        <v>45</v>
      </c>
      <c r="K555" s="379" t="s">
        <v>443</v>
      </c>
      <c r="L555" s="405" t="s">
        <v>443</v>
      </c>
      <c r="M555" s="539" t="s">
        <v>1905</v>
      </c>
      <c r="N555" s="405" t="s">
        <v>443</v>
      </c>
      <c r="O555" s="405" t="s">
        <v>443</v>
      </c>
      <c r="P555" s="405" t="s">
        <v>443</v>
      </c>
      <c r="Q555" s="405" t="s">
        <v>443</v>
      </c>
      <c r="R555" s="405" t="s">
        <v>443</v>
      </c>
      <c r="S555" s="405" t="s">
        <v>443</v>
      </c>
      <c r="T555" s="405" t="s">
        <v>443</v>
      </c>
      <c r="U555" s="405" t="s">
        <v>35</v>
      </c>
      <c r="V555" s="405" t="s">
        <v>443</v>
      </c>
    </row>
    <row r="556" spans="1:22" ht="42" customHeight="1" x14ac:dyDescent="0.25">
      <c r="A556" s="382" t="s">
        <v>1848</v>
      </c>
      <c r="B556" s="382" t="s">
        <v>662</v>
      </c>
      <c r="C556" s="602"/>
      <c r="D556" s="631">
        <v>50</v>
      </c>
      <c r="E556" s="408" t="s">
        <v>604</v>
      </c>
      <c r="F556" s="401">
        <v>44949</v>
      </c>
      <c r="G556" s="385" t="s">
        <v>590</v>
      </c>
      <c r="H556" s="386">
        <v>159</v>
      </c>
      <c r="I556" s="573" t="s">
        <v>663</v>
      </c>
      <c r="J556" s="449" t="s">
        <v>1908</v>
      </c>
      <c r="K556" s="405" t="s">
        <v>443</v>
      </c>
      <c r="L556" s="405" t="s">
        <v>443</v>
      </c>
      <c r="M556" s="405" t="s">
        <v>443</v>
      </c>
      <c r="N556" s="405" t="s">
        <v>443</v>
      </c>
      <c r="O556" s="405" t="s">
        <v>443</v>
      </c>
      <c r="P556" s="405" t="s">
        <v>4</v>
      </c>
      <c r="Q556" s="405" t="s">
        <v>443</v>
      </c>
      <c r="R556" s="405" t="s">
        <v>35</v>
      </c>
      <c r="S556" s="405" t="s">
        <v>443</v>
      </c>
      <c r="T556" s="405" t="s">
        <v>443</v>
      </c>
      <c r="U556" s="405" t="s">
        <v>443</v>
      </c>
      <c r="V556" s="405" t="s">
        <v>443</v>
      </c>
    </row>
    <row r="557" spans="1:22" ht="15" x14ac:dyDescent="0.25">
      <c r="A557" s="382" t="s">
        <v>1849</v>
      </c>
      <c r="B557" s="382" t="s">
        <v>1850</v>
      </c>
      <c r="C557" s="602"/>
      <c r="D557" s="631">
        <v>50</v>
      </c>
      <c r="E557" s="408" t="s">
        <v>612</v>
      </c>
      <c r="F557" s="401">
        <v>44949</v>
      </c>
      <c r="G557" s="385" t="s">
        <v>590</v>
      </c>
      <c r="H557" s="386">
        <v>369</v>
      </c>
      <c r="I557" s="573" t="s">
        <v>1172</v>
      </c>
      <c r="J557" s="449" t="s">
        <v>42</v>
      </c>
      <c r="K557" s="379" t="s">
        <v>443</v>
      </c>
      <c r="L557" s="405" t="s">
        <v>443</v>
      </c>
      <c r="M557" s="405" t="s">
        <v>443</v>
      </c>
      <c r="N557" s="405" t="s">
        <v>443</v>
      </c>
      <c r="O557" s="405" t="s">
        <v>443</v>
      </c>
      <c r="P557" s="405" t="s">
        <v>443</v>
      </c>
      <c r="Q557" s="405" t="s">
        <v>443</v>
      </c>
      <c r="R557" s="405" t="s">
        <v>443</v>
      </c>
      <c r="S557" s="405" t="s">
        <v>443</v>
      </c>
      <c r="T557" s="405" t="s">
        <v>443</v>
      </c>
      <c r="U557" s="405" t="s">
        <v>35</v>
      </c>
      <c r="V557" s="405" t="s">
        <v>4</v>
      </c>
    </row>
    <row r="558" spans="1:22" ht="45" customHeight="1" x14ac:dyDescent="0.25">
      <c r="A558" s="382" t="s">
        <v>1851</v>
      </c>
      <c r="B558" s="382" t="s">
        <v>140</v>
      </c>
      <c r="C558" s="408" t="s">
        <v>1852</v>
      </c>
      <c r="D558" s="631">
        <v>60</v>
      </c>
      <c r="E558" s="408" t="s">
        <v>612</v>
      </c>
      <c r="F558" s="401">
        <v>45292</v>
      </c>
      <c r="G558" s="385" t="s">
        <v>590</v>
      </c>
      <c r="H558" s="616" t="s">
        <v>1853</v>
      </c>
      <c r="I558" s="573" t="s">
        <v>1172</v>
      </c>
      <c r="J558" s="449" t="s">
        <v>25</v>
      </c>
      <c r="K558" s="405" t="s">
        <v>443</v>
      </c>
      <c r="L558" s="405" t="s">
        <v>443</v>
      </c>
      <c r="M558" s="405" t="s">
        <v>443</v>
      </c>
      <c r="N558" s="405" t="s">
        <v>443</v>
      </c>
      <c r="O558" s="405" t="s">
        <v>443</v>
      </c>
      <c r="P558" s="405" t="s">
        <v>35</v>
      </c>
      <c r="Q558" s="405" t="s">
        <v>443</v>
      </c>
      <c r="R558" s="405" t="s">
        <v>443</v>
      </c>
      <c r="S558" s="405" t="s">
        <v>443</v>
      </c>
      <c r="T558" s="405" t="s">
        <v>443</v>
      </c>
      <c r="U558" s="405" t="s">
        <v>35</v>
      </c>
      <c r="V558" s="405" t="s">
        <v>443</v>
      </c>
    </row>
    <row r="559" spans="1:22" ht="30" customHeight="1" x14ac:dyDescent="0.25">
      <c r="A559" s="382" t="s">
        <v>1854</v>
      </c>
      <c r="B559" s="382" t="s">
        <v>1855</v>
      </c>
      <c r="C559" s="408"/>
      <c r="D559" s="631">
        <v>70</v>
      </c>
      <c r="E559" s="408" t="s">
        <v>612</v>
      </c>
      <c r="F559" s="401">
        <v>45100</v>
      </c>
      <c r="G559" s="385" t="s">
        <v>590</v>
      </c>
      <c r="H559" s="386"/>
      <c r="I559" s="573" t="s">
        <v>991</v>
      </c>
      <c r="J559" s="449" t="s">
        <v>53</v>
      </c>
      <c r="K559" s="405" t="s">
        <v>443</v>
      </c>
      <c r="L559" s="405" t="s">
        <v>443</v>
      </c>
      <c r="M559" s="405" t="s">
        <v>4</v>
      </c>
      <c r="N559" s="405" t="s">
        <v>35</v>
      </c>
      <c r="O559" s="405" t="s">
        <v>443</v>
      </c>
      <c r="P559" s="405" t="s">
        <v>443</v>
      </c>
      <c r="Q559" s="405" t="s">
        <v>443</v>
      </c>
      <c r="R559" s="405" t="s">
        <v>443</v>
      </c>
      <c r="S559" s="405" t="s">
        <v>443</v>
      </c>
      <c r="T559" s="405" t="s">
        <v>443</v>
      </c>
      <c r="U559" s="405" t="s">
        <v>443</v>
      </c>
      <c r="V559" s="405" t="s">
        <v>443</v>
      </c>
    </row>
    <row r="560" spans="1:22" ht="30" customHeight="1" x14ac:dyDescent="0.25">
      <c r="A560" s="382" t="s">
        <v>1856</v>
      </c>
      <c r="B560" s="382" t="s">
        <v>771</v>
      </c>
      <c r="C560" s="408"/>
      <c r="D560" s="631">
        <v>70</v>
      </c>
      <c r="E560" s="408" t="s">
        <v>612</v>
      </c>
      <c r="F560" s="401">
        <v>45108</v>
      </c>
      <c r="G560" s="385" t="s">
        <v>590</v>
      </c>
      <c r="H560" s="386" t="s">
        <v>1857</v>
      </c>
      <c r="I560" s="573" t="s">
        <v>1172</v>
      </c>
      <c r="J560" s="449" t="s">
        <v>45</v>
      </c>
      <c r="K560" s="379" t="s">
        <v>443</v>
      </c>
      <c r="L560" s="420" t="s">
        <v>35</v>
      </c>
      <c r="M560" s="420" t="s">
        <v>35</v>
      </c>
      <c r="N560" s="420" t="s">
        <v>35</v>
      </c>
      <c r="O560" s="405" t="s">
        <v>443</v>
      </c>
      <c r="P560" s="405" t="s">
        <v>35</v>
      </c>
      <c r="Q560" s="405" t="s">
        <v>35</v>
      </c>
      <c r="R560" s="405" t="s">
        <v>443</v>
      </c>
      <c r="S560" s="405" t="s">
        <v>443</v>
      </c>
      <c r="T560" s="405" t="s">
        <v>443</v>
      </c>
      <c r="U560" s="405" t="s">
        <v>35</v>
      </c>
      <c r="V560" s="405" t="s">
        <v>443</v>
      </c>
    </row>
    <row r="561" spans="1:22" ht="30" customHeight="1" x14ac:dyDescent="0.25">
      <c r="A561" s="382" t="s">
        <v>1858</v>
      </c>
      <c r="B561" s="382" t="s">
        <v>1348</v>
      </c>
      <c r="C561" s="409" t="s">
        <v>762</v>
      </c>
      <c r="D561" s="631">
        <v>65</v>
      </c>
      <c r="E561" s="408" t="s">
        <v>612</v>
      </c>
      <c r="F561" s="401">
        <v>43831</v>
      </c>
      <c r="G561" s="385" t="s">
        <v>590</v>
      </c>
      <c r="H561" s="386" t="s">
        <v>1859</v>
      </c>
      <c r="I561" s="573" t="s">
        <v>1172</v>
      </c>
      <c r="J561" s="449" t="s">
        <v>45</v>
      </c>
      <c r="K561" s="379" t="s">
        <v>443</v>
      </c>
      <c r="L561" s="539" t="s">
        <v>1915</v>
      </c>
      <c r="M561" s="405" t="s">
        <v>443</v>
      </c>
      <c r="N561" s="405" t="s">
        <v>443</v>
      </c>
      <c r="O561" s="405" t="s">
        <v>443</v>
      </c>
      <c r="P561" s="405" t="s">
        <v>443</v>
      </c>
      <c r="Q561" s="405" t="s">
        <v>443</v>
      </c>
      <c r="R561" s="405" t="s">
        <v>443</v>
      </c>
      <c r="S561" s="405" t="s">
        <v>443</v>
      </c>
      <c r="T561" s="405" t="s">
        <v>443</v>
      </c>
      <c r="U561" s="405" t="s">
        <v>35</v>
      </c>
      <c r="V561" s="405" t="s">
        <v>443</v>
      </c>
    </row>
    <row r="562" spans="1:22" ht="30" customHeight="1" x14ac:dyDescent="0.25">
      <c r="A562" s="382" t="s">
        <v>1860</v>
      </c>
      <c r="B562" s="382" t="s">
        <v>1861</v>
      </c>
      <c r="C562" s="602"/>
      <c r="D562" s="631">
        <v>50</v>
      </c>
      <c r="E562" s="408" t="s">
        <v>612</v>
      </c>
      <c r="F562" s="401">
        <v>44949</v>
      </c>
      <c r="G562" s="385" t="s">
        <v>590</v>
      </c>
      <c r="H562" s="386">
        <v>350</v>
      </c>
      <c r="I562" s="573" t="s">
        <v>1172</v>
      </c>
      <c r="J562" s="449" t="s">
        <v>25</v>
      </c>
      <c r="K562" s="379" t="s">
        <v>443</v>
      </c>
      <c r="L562" s="405" t="s">
        <v>443</v>
      </c>
      <c r="M562" s="405" t="s">
        <v>443</v>
      </c>
      <c r="N562" s="405" t="s">
        <v>443</v>
      </c>
      <c r="O562" s="405" t="s">
        <v>4</v>
      </c>
      <c r="P562" s="405" t="s">
        <v>443</v>
      </c>
      <c r="Q562" s="405" t="s">
        <v>443</v>
      </c>
      <c r="R562" s="405" t="s">
        <v>443</v>
      </c>
      <c r="S562" s="405" t="s">
        <v>443</v>
      </c>
      <c r="T562" s="405" t="s">
        <v>443</v>
      </c>
      <c r="U562" s="405" t="s">
        <v>35</v>
      </c>
      <c r="V562" s="405" t="s">
        <v>443</v>
      </c>
    </row>
    <row r="563" spans="1:22" ht="30" customHeight="1" x14ac:dyDescent="0.25">
      <c r="A563" s="382" t="s">
        <v>1862</v>
      </c>
      <c r="B563" s="382" t="s">
        <v>1861</v>
      </c>
      <c r="C563" s="602"/>
      <c r="D563" s="631">
        <v>50</v>
      </c>
      <c r="E563" s="408" t="s">
        <v>612</v>
      </c>
      <c r="F563" s="401">
        <v>44949</v>
      </c>
      <c r="G563" s="385" t="s">
        <v>590</v>
      </c>
      <c r="H563" s="386">
        <v>375</v>
      </c>
      <c r="I563" s="573" t="s">
        <v>1172</v>
      </c>
      <c r="J563" s="449" t="s">
        <v>25</v>
      </c>
      <c r="K563" s="379" t="s">
        <v>443</v>
      </c>
      <c r="L563" s="405" t="s">
        <v>443</v>
      </c>
      <c r="M563" s="405" t="s">
        <v>443</v>
      </c>
      <c r="N563" s="405" t="s">
        <v>443</v>
      </c>
      <c r="O563" s="405" t="s">
        <v>4</v>
      </c>
      <c r="P563" s="405" t="s">
        <v>443</v>
      </c>
      <c r="Q563" s="405" t="s">
        <v>443</v>
      </c>
      <c r="R563" s="405" t="s">
        <v>443</v>
      </c>
      <c r="S563" s="405" t="s">
        <v>443</v>
      </c>
      <c r="T563" s="405" t="s">
        <v>443</v>
      </c>
      <c r="U563" s="405" t="s">
        <v>35</v>
      </c>
      <c r="V563" s="405" t="s">
        <v>443</v>
      </c>
    </row>
    <row r="564" spans="1:22" ht="67.5" customHeight="1" x14ac:dyDescent="0.25">
      <c r="A564" s="382" t="s">
        <v>1863</v>
      </c>
      <c r="B564" s="382" t="s">
        <v>1864</v>
      </c>
      <c r="C564" s="602"/>
      <c r="D564" s="631">
        <v>50</v>
      </c>
      <c r="E564" s="408" t="s">
        <v>612</v>
      </c>
      <c r="F564" s="401">
        <v>44949</v>
      </c>
      <c r="G564" s="385" t="s">
        <v>590</v>
      </c>
      <c r="H564" s="386" t="s">
        <v>827</v>
      </c>
      <c r="I564" s="573" t="s">
        <v>1172</v>
      </c>
      <c r="J564" s="449" t="s">
        <v>40</v>
      </c>
      <c r="K564" s="657" t="s">
        <v>4</v>
      </c>
      <c r="L564" s="405" t="s">
        <v>443</v>
      </c>
      <c r="M564" s="405" t="s">
        <v>443</v>
      </c>
      <c r="N564" s="405" t="s">
        <v>443</v>
      </c>
      <c r="O564" s="405" t="s">
        <v>443</v>
      </c>
      <c r="P564" s="405" t="s">
        <v>443</v>
      </c>
      <c r="Q564" s="405" t="s">
        <v>443</v>
      </c>
      <c r="R564" s="405" t="s">
        <v>443</v>
      </c>
      <c r="S564" s="405" t="s">
        <v>443</v>
      </c>
      <c r="T564" s="405" t="s">
        <v>443</v>
      </c>
      <c r="U564" s="405" t="s">
        <v>35</v>
      </c>
      <c r="V564" s="405" t="s">
        <v>443</v>
      </c>
    </row>
    <row r="565" spans="1:22" ht="45" customHeight="1" x14ac:dyDescent="0.25">
      <c r="A565" s="382" t="s">
        <v>1865</v>
      </c>
      <c r="B565" s="382" t="s">
        <v>1864</v>
      </c>
      <c r="C565" s="602"/>
      <c r="D565" s="631">
        <v>50</v>
      </c>
      <c r="E565" s="408" t="s">
        <v>612</v>
      </c>
      <c r="F565" s="401">
        <v>44949</v>
      </c>
      <c r="G565" s="385" t="s">
        <v>590</v>
      </c>
      <c r="H565" s="386" t="s">
        <v>827</v>
      </c>
      <c r="I565" s="573" t="s">
        <v>1172</v>
      </c>
      <c r="J565" s="449" t="s">
        <v>40</v>
      </c>
      <c r="K565" s="657" t="s">
        <v>4</v>
      </c>
      <c r="L565" s="405" t="s">
        <v>443</v>
      </c>
      <c r="M565" s="405" t="s">
        <v>443</v>
      </c>
      <c r="N565" s="405" t="s">
        <v>443</v>
      </c>
      <c r="O565" s="405" t="s">
        <v>443</v>
      </c>
      <c r="P565" s="405" t="s">
        <v>443</v>
      </c>
      <c r="Q565" s="405" t="s">
        <v>443</v>
      </c>
      <c r="R565" s="405" t="s">
        <v>443</v>
      </c>
      <c r="S565" s="405" t="s">
        <v>443</v>
      </c>
      <c r="T565" s="405" t="s">
        <v>443</v>
      </c>
      <c r="U565" s="405" t="s">
        <v>35</v>
      </c>
      <c r="V565" s="405" t="s">
        <v>443</v>
      </c>
    </row>
    <row r="566" spans="1:22" ht="45" customHeight="1" x14ac:dyDescent="0.25">
      <c r="A566" s="382" t="s">
        <v>1866</v>
      </c>
      <c r="B566" s="382" t="s">
        <v>1867</v>
      </c>
      <c r="C566" s="602"/>
      <c r="D566" s="631">
        <v>55</v>
      </c>
      <c r="E566" s="408" t="s">
        <v>612</v>
      </c>
      <c r="F566" s="401">
        <v>45650</v>
      </c>
      <c r="G566" s="532" t="s">
        <v>1958</v>
      </c>
      <c r="H566" s="386" t="s">
        <v>690</v>
      </c>
      <c r="I566" s="573" t="s">
        <v>1172</v>
      </c>
      <c r="J566" s="449" t="s">
        <v>610</v>
      </c>
      <c r="K566" s="582"/>
      <c r="L566" s="586"/>
      <c r="M566" s="586"/>
      <c r="N566" s="586"/>
      <c r="O566" s="586"/>
      <c r="P566" s="586"/>
      <c r="Q566" s="405"/>
      <c r="R566" s="405"/>
      <c r="S566" s="405"/>
      <c r="T566" s="405"/>
      <c r="U566" s="405"/>
      <c r="V566" s="405" t="s">
        <v>35</v>
      </c>
    </row>
    <row r="567" spans="1:22" ht="30" customHeight="1" x14ac:dyDescent="0.25">
      <c r="A567" s="382" t="s">
        <v>1868</v>
      </c>
      <c r="B567" s="382" t="s">
        <v>758</v>
      </c>
      <c r="C567" s="602"/>
      <c r="D567" s="631">
        <v>50</v>
      </c>
      <c r="E567" s="408" t="s">
        <v>612</v>
      </c>
      <c r="F567" s="401"/>
      <c r="G567" s="385" t="s">
        <v>590</v>
      </c>
      <c r="H567" s="386">
        <v>417</v>
      </c>
      <c r="I567" s="573" t="s">
        <v>1172</v>
      </c>
      <c r="J567" s="449" t="s">
        <v>20</v>
      </c>
      <c r="K567" s="379" t="s">
        <v>443</v>
      </c>
      <c r="L567" s="405" t="s">
        <v>443</v>
      </c>
      <c r="M567" s="405" t="s">
        <v>443</v>
      </c>
      <c r="N567" s="586" t="s">
        <v>4</v>
      </c>
      <c r="O567" s="405" t="s">
        <v>443</v>
      </c>
      <c r="P567" s="405" t="s">
        <v>443</v>
      </c>
      <c r="Q567" s="405" t="s">
        <v>443</v>
      </c>
      <c r="R567" s="405" t="s">
        <v>443</v>
      </c>
      <c r="S567" s="405" t="s">
        <v>443</v>
      </c>
      <c r="T567" s="405" t="s">
        <v>443</v>
      </c>
      <c r="U567" s="405" t="s">
        <v>35</v>
      </c>
      <c r="V567" s="405" t="s">
        <v>443</v>
      </c>
    </row>
    <row r="568" spans="1:22" ht="30" customHeight="1" x14ac:dyDescent="0.2">
      <c r="A568" s="582"/>
      <c r="B568" s="582"/>
      <c r="C568" s="583"/>
      <c r="D568" s="629"/>
      <c r="E568" s="583"/>
      <c r="F568" s="584"/>
      <c r="G568" s="583"/>
      <c r="H568" s="585"/>
      <c r="I568" s="586"/>
      <c r="J568" s="582"/>
      <c r="K568" s="582"/>
      <c r="L568" s="586"/>
      <c r="M568" s="586"/>
      <c r="N568" s="586"/>
      <c r="O568" s="586"/>
      <c r="P568" s="586"/>
      <c r="Q568" s="586"/>
      <c r="R568" s="586"/>
      <c r="S568" s="586"/>
      <c r="T568" s="586"/>
      <c r="U568" s="586"/>
      <c r="V568" s="586"/>
    </row>
    <row r="569" spans="1:22" ht="15" x14ac:dyDescent="0.2">
      <c r="A569" s="382"/>
      <c r="B569" s="382"/>
      <c r="C569" s="602"/>
      <c r="D569" s="631"/>
      <c r="E569" s="408"/>
      <c r="F569" s="401"/>
      <c r="G569" s="385"/>
      <c r="H569" s="386"/>
      <c r="I569" s="573"/>
      <c r="J569" s="449"/>
      <c r="K569" s="582"/>
      <c r="L569" s="586"/>
      <c r="M569" s="586"/>
      <c r="N569" s="586"/>
      <c r="O569" s="586"/>
      <c r="P569" s="586"/>
      <c r="Q569" s="586"/>
      <c r="R569" s="586"/>
      <c r="S569" s="586"/>
      <c r="T569" s="586"/>
      <c r="U569" s="586"/>
      <c r="V569" s="586"/>
    </row>
    <row r="570" spans="1:22" ht="15" x14ac:dyDescent="0.2">
      <c r="A570" s="382"/>
      <c r="B570" s="382"/>
      <c r="C570" s="602"/>
      <c r="D570" s="631"/>
      <c r="E570" s="408"/>
      <c r="F570" s="401"/>
      <c r="G570" s="385"/>
      <c r="H570" s="386"/>
      <c r="I570" s="573"/>
      <c r="J570" s="449"/>
      <c r="K570" s="582"/>
      <c r="L570" s="586"/>
      <c r="M570" s="586"/>
      <c r="N570" s="586"/>
      <c r="O570" s="586"/>
      <c r="P570" s="586"/>
      <c r="Q570" s="586"/>
      <c r="R570" s="586"/>
      <c r="S570" s="586"/>
      <c r="T570" s="586"/>
      <c r="U570" s="586"/>
      <c r="V570" s="586"/>
    </row>
    <row r="571" spans="1:22" ht="15" x14ac:dyDescent="0.2">
      <c r="A571" s="382"/>
      <c r="B571" s="382"/>
      <c r="C571" s="602"/>
      <c r="D571" s="631"/>
      <c r="E571" s="408"/>
      <c r="F571" s="401"/>
      <c r="G571" s="385"/>
      <c r="H571" s="386"/>
      <c r="I571" s="573"/>
      <c r="J571" s="449"/>
      <c r="K571" s="582"/>
      <c r="L571" s="586"/>
      <c r="M571" s="586"/>
      <c r="N571" s="586"/>
      <c r="O571" s="586"/>
      <c r="P571" s="586"/>
      <c r="Q571" s="586"/>
      <c r="R571" s="586"/>
      <c r="S571" s="586"/>
      <c r="T571" s="586"/>
      <c r="U571" s="586"/>
      <c r="V571" s="586"/>
    </row>
    <row r="572" spans="1:22" ht="15" x14ac:dyDescent="0.2">
      <c r="A572" s="382"/>
      <c r="B572" s="382"/>
      <c r="C572" s="602"/>
      <c r="D572" s="631"/>
      <c r="E572" s="408"/>
      <c r="F572" s="401"/>
      <c r="G572" s="385"/>
      <c r="H572" s="386"/>
      <c r="I572" s="573"/>
      <c r="J572" s="449"/>
      <c r="K572" s="582"/>
      <c r="L572" s="586"/>
      <c r="M572" s="586"/>
      <c r="N572" s="586"/>
      <c r="O572" s="586"/>
      <c r="P572" s="586"/>
      <c r="Q572" s="586"/>
      <c r="R572" s="586"/>
      <c r="S572" s="586"/>
      <c r="T572" s="586"/>
      <c r="U572" s="586"/>
      <c r="V572" s="586"/>
    </row>
    <row r="573" spans="1:22" ht="15" x14ac:dyDescent="0.2">
      <c r="A573" s="382"/>
      <c r="B573" s="382"/>
      <c r="C573" s="602"/>
      <c r="D573" s="631"/>
      <c r="E573" s="408"/>
      <c r="F573" s="401"/>
      <c r="G573" s="385"/>
      <c r="H573" s="386"/>
      <c r="I573" s="573"/>
      <c r="J573" s="449"/>
      <c r="K573" s="582"/>
      <c r="L573" s="586"/>
      <c r="M573" s="586"/>
      <c r="N573" s="586"/>
      <c r="O573" s="586"/>
      <c r="P573" s="586"/>
      <c r="Q573" s="586"/>
      <c r="R573" s="586"/>
      <c r="S573" s="586"/>
      <c r="T573" s="586"/>
      <c r="U573" s="586"/>
      <c r="V573" s="586"/>
    </row>
    <row r="574" spans="1:22" ht="15" x14ac:dyDescent="0.2">
      <c r="A574" s="382"/>
      <c r="B574" s="382"/>
      <c r="C574" s="602"/>
      <c r="D574" s="631"/>
      <c r="E574" s="408"/>
      <c r="F574" s="401"/>
      <c r="G574" s="385"/>
      <c r="H574" s="386"/>
      <c r="I574" s="573"/>
      <c r="J574" s="449"/>
      <c r="K574" s="582"/>
      <c r="L574" s="586"/>
      <c r="M574" s="586"/>
      <c r="N574" s="586"/>
      <c r="O574" s="586"/>
      <c r="P574" s="586"/>
      <c r="Q574" s="586"/>
      <c r="R574" s="586"/>
      <c r="S574" s="586"/>
      <c r="T574" s="586"/>
      <c r="U574" s="586"/>
      <c r="V574" s="586"/>
    </row>
    <row r="575" spans="1:22" ht="15" x14ac:dyDescent="0.2">
      <c r="A575" s="382"/>
      <c r="B575" s="382"/>
      <c r="C575" s="602"/>
      <c r="D575" s="631"/>
      <c r="E575" s="408"/>
      <c r="F575" s="401"/>
      <c r="G575" s="385"/>
      <c r="H575" s="401"/>
      <c r="I575" s="573"/>
      <c r="J575" s="449"/>
      <c r="K575" s="582"/>
      <c r="L575" s="586"/>
      <c r="M575" s="586"/>
      <c r="N575" s="586"/>
      <c r="O575" s="586"/>
      <c r="P575" s="586"/>
      <c r="Q575" s="586"/>
      <c r="R575" s="586"/>
      <c r="S575" s="586"/>
      <c r="T575" s="586"/>
      <c r="U575" s="586"/>
      <c r="V575" s="586"/>
    </row>
    <row r="576" spans="1:22" ht="15" x14ac:dyDescent="0.2">
      <c r="A576" s="382"/>
      <c r="B576" s="382"/>
      <c r="C576" s="602"/>
      <c r="D576" s="631"/>
      <c r="E576" s="408"/>
      <c r="F576" s="401"/>
      <c r="G576" s="385"/>
      <c r="H576" s="386"/>
      <c r="I576" s="573"/>
      <c r="J576" s="449"/>
      <c r="K576" s="582"/>
      <c r="L576" s="586"/>
      <c r="M576" s="586"/>
      <c r="N576" s="586"/>
      <c r="O576" s="586"/>
      <c r="P576" s="586"/>
      <c r="Q576" s="586"/>
      <c r="R576" s="586"/>
      <c r="S576" s="586"/>
      <c r="T576" s="586"/>
      <c r="U576" s="586"/>
      <c r="V576" s="586"/>
    </row>
    <row r="577" spans="1:22" ht="15" x14ac:dyDescent="0.2">
      <c r="A577" s="382"/>
      <c r="B577" s="382"/>
      <c r="C577" s="602"/>
      <c r="D577" s="631"/>
      <c r="E577" s="408"/>
      <c r="F577" s="401"/>
      <c r="G577" s="385"/>
      <c r="H577" s="386"/>
      <c r="I577" s="573"/>
      <c r="J577" s="449"/>
      <c r="K577" s="582"/>
      <c r="L577" s="586"/>
      <c r="M577" s="586"/>
      <c r="N577" s="586"/>
      <c r="O577" s="586"/>
      <c r="P577" s="586"/>
      <c r="Q577" s="586"/>
      <c r="R577" s="586"/>
      <c r="S577" s="586"/>
      <c r="T577" s="586"/>
      <c r="U577" s="586"/>
      <c r="V577" s="586"/>
    </row>
    <row r="578" spans="1:22" ht="15" x14ac:dyDescent="0.2">
      <c r="A578" s="382"/>
      <c r="B578" s="382"/>
      <c r="C578" s="602"/>
      <c r="D578" s="631"/>
      <c r="E578" s="408"/>
      <c r="F578" s="401"/>
      <c r="G578" s="385"/>
      <c r="H578" s="386"/>
      <c r="I578" s="573"/>
      <c r="J578" s="449"/>
      <c r="K578" s="582"/>
      <c r="L578" s="586"/>
      <c r="M578" s="586"/>
      <c r="N578" s="586"/>
      <c r="O578" s="586"/>
      <c r="P578" s="586"/>
      <c r="Q578" s="586"/>
      <c r="R578" s="586"/>
      <c r="S578" s="586"/>
      <c r="T578" s="586"/>
      <c r="U578" s="586"/>
      <c r="V578" s="586"/>
    </row>
  </sheetData>
  <autoFilter ref="A1:V568" xr:uid="{00000000-0009-0000-0000-000003000000}">
    <sortState xmlns:xlrd2="http://schemas.microsoft.com/office/spreadsheetml/2017/richdata2" ref="A2:V568">
      <sortCondition ref="A1:A568"/>
    </sortState>
  </autoFilter>
  <dataConsolidate/>
  <phoneticPr fontId="9" type="noConversion"/>
  <conditionalFormatting sqref="A411:H411">
    <cfRule type="expression" dxfId="5975" priority="68">
      <formula>ROW()=CELL("row")</formula>
    </cfRule>
  </conditionalFormatting>
  <conditionalFormatting sqref="A324:U410 A412:U567 I411:U411 A1:XFD1 A568:XFD1048576 A2:U322">
    <cfRule type="expression" dxfId="5974" priority="129">
      <formula>ROW()=CELL("row")</formula>
    </cfRule>
  </conditionalFormatting>
  <conditionalFormatting sqref="K324:R558 K360:T360 Q361:T362 K122:R322">
    <cfRule type="cellIs" dxfId="5973" priority="174" operator="equal">
      <formula>"X"</formula>
    </cfRule>
  </conditionalFormatting>
  <conditionalFormatting sqref="K558:S558">
    <cfRule type="cellIs" dxfId="5972" priority="173" operator="equal">
      <formula>"ANNUAL"</formula>
    </cfRule>
  </conditionalFormatting>
  <conditionalFormatting sqref="K2:U64 U64:U65 K65:R120 Q101:T101 K121:Q121 S324:U556 T552:T558 U555:U562">
    <cfRule type="cellIs" dxfId="5971" priority="265" operator="equal">
      <formula>"X"</formula>
    </cfRule>
  </conditionalFormatting>
  <conditionalFormatting sqref="K1:V1 K2:U64 J50 U64:U65 K65:R120 S65:U312 Q101:T101 K121:Q121 K122:R312 K324:R550 S324:U567 K360:U360 Q361:U362 L559:R1048576 R563:U563 S568:V1048576 K313:U322">
    <cfRule type="cellIs" dxfId="5970" priority="290" operator="equal">
      <formula>"ANNUAL"</formula>
    </cfRule>
  </conditionalFormatting>
  <conditionalFormatting sqref="N424">
    <cfRule type="cellIs" dxfId="5969" priority="262" operator="equal">
      <formula>"ANNUAL"</formula>
    </cfRule>
  </conditionalFormatting>
  <conditionalFormatting sqref="N552:N556">
    <cfRule type="cellIs" dxfId="5968" priority="264" operator="equal">
      <formula>"ANNUAL"</formula>
    </cfRule>
  </conditionalFormatting>
  <conditionalFormatting sqref="N436:O436 N441:O441 N471:O471 N473:O473">
    <cfRule type="cellIs" dxfId="5967" priority="246" operator="equal">
      <formula>"ANNUAL"</formula>
    </cfRule>
  </conditionalFormatting>
  <conditionalFormatting sqref="N489:O489 N504:O504 N509:O509">
    <cfRule type="cellIs" dxfId="5966" priority="250" operator="equal">
      <formula>"ANNUAL"</formula>
    </cfRule>
  </conditionalFormatting>
  <conditionalFormatting sqref="N492:O492 O498">
    <cfRule type="cellIs" dxfId="5965" priority="249" operator="equal">
      <formula>"ANNUAL"</formula>
    </cfRule>
  </conditionalFormatting>
  <conditionalFormatting sqref="N512:O512 N528:O528">
    <cfRule type="cellIs" dxfId="5964" priority="248" operator="equal">
      <formula>"ANNUAL"</formula>
    </cfRule>
  </conditionalFormatting>
  <conditionalFormatting sqref="O4 O246 O250:O251 O259 O261 O263:O264 O266:O268 O271 O276 O530 O532">
    <cfRule type="cellIs" dxfId="5963" priority="253" operator="equal">
      <formula>"ANNUAL"</formula>
    </cfRule>
  </conditionalFormatting>
  <conditionalFormatting sqref="O425">
    <cfRule type="cellIs" dxfId="5962" priority="247" operator="equal">
      <formula>"ANNUAL"</formula>
    </cfRule>
  </conditionalFormatting>
  <conditionalFormatting sqref="O548 O551:O552">
    <cfRule type="cellIs" dxfId="5961" priority="255" operator="equal">
      <formula>"ANNUAL"</formula>
    </cfRule>
  </conditionalFormatting>
  <conditionalFormatting sqref="O555:O557">
    <cfRule type="cellIs" dxfId="5960" priority="257" operator="equal">
      <formula>"ANNUAL"</formula>
    </cfRule>
  </conditionalFormatting>
  <conditionalFormatting sqref="P20 P22:P24 P32 P50:P51 P57 P59 P85:P87 P94:Q94 P96:P97 P129 P188:P190 P397">
    <cfRule type="cellIs" dxfId="5959" priority="220" operator="equal">
      <formula>"ANNUAL"</formula>
    </cfRule>
  </conditionalFormatting>
  <conditionalFormatting sqref="P40 P55 P67">
    <cfRule type="cellIs" dxfId="5958" priority="240" operator="equal">
      <formula>"ANNUAL"</formula>
    </cfRule>
  </conditionalFormatting>
  <conditionalFormatting sqref="P62">
    <cfRule type="cellIs" dxfId="5957" priority="219" operator="equal">
      <formula>"ANNUAL"</formula>
    </cfRule>
  </conditionalFormatting>
  <conditionalFormatting sqref="P73:P74 P111 P273:P275 P278 P282:P283 P288:P290 P294 P302 P419:P421">
    <cfRule type="cellIs" dxfId="5956" priority="234" operator="equal">
      <formula>"ANNUAL"</formula>
    </cfRule>
  </conditionalFormatting>
  <conditionalFormatting sqref="P76:P79">
    <cfRule type="cellIs" dxfId="5955" priority="241" operator="equal">
      <formula>"ANNUAL"</formula>
    </cfRule>
  </conditionalFormatting>
  <conditionalFormatting sqref="P137 P140">
    <cfRule type="cellIs" dxfId="5954" priority="243" operator="equal">
      <formula>"ANNUAL"</formula>
    </cfRule>
  </conditionalFormatting>
  <conditionalFormatting sqref="P165 P171 P178 P180:P182">
    <cfRule type="cellIs" dxfId="5953" priority="244" operator="equal">
      <formula>"ANNUAL"</formula>
    </cfRule>
  </conditionalFormatting>
  <conditionalFormatting sqref="P205 P217 P219 P222:P223 P236 O256:P256 P258:P259">
    <cfRule type="cellIs" dxfId="5952" priority="225" operator="equal">
      <formula>"ANNUAL"</formula>
    </cfRule>
  </conditionalFormatting>
  <conditionalFormatting sqref="P230 P270 P362:P363 P369:P382 P394">
    <cfRule type="cellIs" dxfId="5951" priority="245" operator="equal">
      <formula>"ANNUAL"</formula>
    </cfRule>
  </conditionalFormatting>
  <conditionalFormatting sqref="P266">
    <cfRule type="cellIs" dxfId="5950" priority="223" operator="equal">
      <formula>"ANNUAL"</formula>
    </cfRule>
  </conditionalFormatting>
  <conditionalFormatting sqref="P367 P390:Q390 K551:K554">
    <cfRule type="cellIs" dxfId="5949" priority="275" operator="equal">
      <formula>"ANNUAL"</formula>
    </cfRule>
  </conditionalFormatting>
  <conditionalFormatting sqref="P423 P426 P452:P456">
    <cfRule type="cellIs" dxfId="5948" priority="218" operator="equal">
      <formula>"ANNUAL"</formula>
    </cfRule>
  </conditionalFormatting>
  <conditionalFormatting sqref="P431:P433 Q433 P463:P464 P523:P526">
    <cfRule type="cellIs" dxfId="5947" priority="221" operator="equal">
      <formula>"ANNUAL"</formula>
    </cfRule>
  </conditionalFormatting>
  <conditionalFormatting sqref="P449 P485:Q485 P519:P520">
    <cfRule type="cellIs" dxfId="5946" priority="236" operator="equal">
      <formula>"ANNUAL"</formula>
    </cfRule>
  </conditionalFormatting>
  <conditionalFormatting sqref="P466:P470 P498:P499">
    <cfRule type="cellIs" dxfId="5945" priority="237" operator="equal">
      <formula>"ANNUAL"</formula>
    </cfRule>
  </conditionalFormatting>
  <conditionalFormatting sqref="P474:P475 P492:P493 P501:P506 P508:P512">
    <cfRule type="cellIs" dxfId="5944" priority="216" operator="equal">
      <formula>"ANNUAL"</formula>
    </cfRule>
  </conditionalFormatting>
  <conditionalFormatting sqref="P478:P484 P489:P490">
    <cfRule type="cellIs" dxfId="5943" priority="217" operator="equal">
      <formula>"ANNUAL"</formula>
    </cfRule>
  </conditionalFormatting>
  <conditionalFormatting sqref="P18:Q18 P100:Q100 Q136 Q154 P157:Q157 Q526 Q539:Q549 R542:R546">
    <cfRule type="cellIs" dxfId="5942" priority="206" operator="equal">
      <formula>"ANNUAL"</formula>
    </cfRule>
  </conditionalFormatting>
  <conditionalFormatting sqref="Q3 P6:P8 P12:Q12 P26 P69:P70 P90:P91 P104:P105 P109 P126 P193:P196 P200:R200 P215:Q215 Q392 Q417 N439:Q439 P441:P444 P446:Q446 Q475:R475">
    <cfRule type="cellIs" dxfId="5941" priority="214" operator="equal">
      <formula>"ANNUAL"</formula>
    </cfRule>
  </conditionalFormatting>
  <conditionalFormatting sqref="Q9 Q52 Q76:Q78 Q82:R82 Q128:Q129 Q139:R139 Q141:Q144 Q150:Q152 Q158 P162:R162 Q164 Q168:R169 Q171:R172 Q175:R175 Q180 Q182 Q184:R184 Q189:Q190 Q193 Q196:R196 Q231 P292:Q292 P458:R458 R503 R505:R506 Q528:R528">
    <cfRule type="cellIs" dxfId="5940" priority="183" operator="equal">
      <formula>"ANNUAL"</formula>
    </cfRule>
  </conditionalFormatting>
  <conditionalFormatting sqref="Q15">
    <cfRule type="cellIs" dxfId="5939" priority="199" operator="equal">
      <formula>"ANNUAL"</formula>
    </cfRule>
  </conditionalFormatting>
  <conditionalFormatting sqref="Q17:Q19">
    <cfRule type="cellIs" dxfId="5938" priority="198" operator="equal">
      <formula>"ANNUAL"</formula>
    </cfRule>
  </conditionalFormatting>
  <conditionalFormatting sqref="Q21:Q25">
    <cfRule type="cellIs" dxfId="5937" priority="154" operator="equal">
      <formula>"ANNUAL"</formula>
    </cfRule>
  </conditionalFormatting>
  <conditionalFormatting sqref="Q27:Q31">
    <cfRule type="cellIs" dxfId="5936" priority="193" operator="equal">
      <formula>"ANNUAL"</formula>
    </cfRule>
  </conditionalFormatting>
  <conditionalFormatting sqref="Q33:Q44 R38 R40 R42 Q50:R50 P65:R65 R70 R93 R96 R102 R106:R107 R130 R161 R198:R199 R205:R206 R250 R275 R382:R386 R391 R394 R397 R431 R440 R455 Q471:R471 Q473:R473">
    <cfRule type="cellIs" dxfId="5935" priority="188" operator="equal">
      <formula>"ANNUAL"</formula>
    </cfRule>
  </conditionalFormatting>
  <conditionalFormatting sqref="Q63 Q80">
    <cfRule type="cellIs" dxfId="5934" priority="200" operator="equal">
      <formula>"ANNUAL"</formula>
    </cfRule>
  </conditionalFormatting>
  <conditionalFormatting sqref="Q66:Q68 Q70:Q72 Q74 Q98:Q99 P107:Q107 Q120:Q121 P131:Q131 Q223:Q224 O254:Q254 Q381:Q386 Q397:Q398 P416:Q416 Q420 Q484">
    <cfRule type="cellIs" dxfId="5933" priority="190" operator="equal">
      <formula>"ANNUAL"</formula>
    </cfRule>
  </conditionalFormatting>
  <conditionalFormatting sqref="Q82">
    <cfRule type="cellIs" dxfId="5932" priority="10" operator="equal">
      <formula>"X"</formula>
    </cfRule>
  </conditionalFormatting>
  <conditionalFormatting sqref="Q87:Q88 Q102:Q103 Q112 Q114">
    <cfRule type="cellIs" dxfId="5931" priority="202" operator="equal">
      <formula>"ANNUAL"</formula>
    </cfRule>
  </conditionalFormatting>
  <conditionalFormatting sqref="Q125 P149:Q149">
    <cfRule type="cellIs" dxfId="5930" priority="203" operator="equal">
      <formula>"ANNUAL"</formula>
    </cfRule>
  </conditionalFormatting>
  <conditionalFormatting sqref="Q281">
    <cfRule type="cellIs" dxfId="5929" priority="204" operator="equal">
      <formula>"ANNUAL"</formula>
    </cfRule>
  </conditionalFormatting>
  <conditionalFormatting sqref="Q348:Q349 Q351:Q352">
    <cfRule type="cellIs" dxfId="5928" priority="211" operator="equal">
      <formula>"ANNUAL"</formula>
    </cfRule>
  </conditionalFormatting>
  <conditionalFormatting sqref="Q362">
    <cfRule type="cellIs" dxfId="5927" priority="186" operator="equal">
      <formula>"ANNUAL"</formula>
    </cfRule>
  </conditionalFormatting>
  <conditionalFormatting sqref="Q364 Q366 Q373 Q389:Q390 Q394:Q395">
    <cfRule type="cellIs" dxfId="5926" priority="184" operator="equal">
      <formula>"ANNUAL"</formula>
    </cfRule>
  </conditionalFormatting>
  <conditionalFormatting sqref="Q400:Q403 K557">
    <cfRule type="cellIs" dxfId="5925" priority="274" operator="equal">
      <formula>"ANNUAL"</formula>
    </cfRule>
  </conditionalFormatting>
  <conditionalFormatting sqref="Q423:Q424 Q445 Q449:Q452 P460:R460 Q463:Q465">
    <cfRule type="cellIs" dxfId="5924" priority="213" operator="equal">
      <formula>"ANNUAL"</formula>
    </cfRule>
  </conditionalFormatting>
  <conditionalFormatting sqref="Q439:Q442 Q454:Q456">
    <cfRule type="cellIs" dxfId="5923" priority="205" operator="equal">
      <formula>"ANNUAL"</formula>
    </cfRule>
  </conditionalFormatting>
  <conditionalFormatting sqref="Q532 Q534:Q535 O534:P546 Q537 P548:P557">
    <cfRule type="cellIs" dxfId="5922" priority="212" operator="equal">
      <formula>"ANNUAL"</formula>
    </cfRule>
  </conditionalFormatting>
  <conditionalFormatting sqref="Q560">
    <cfRule type="cellIs" dxfId="5921" priority="8" operator="equal">
      <formula>"X"</formula>
    </cfRule>
    <cfRule type="cellIs" dxfId="5920" priority="9" operator="equal">
      <formula>"ANNUAL"</formula>
    </cfRule>
  </conditionalFormatting>
  <conditionalFormatting sqref="Q186:R186">
    <cfRule type="cellIs" dxfId="5919" priority="179" operator="equal">
      <formula>"ANNUAL"</formula>
    </cfRule>
  </conditionalFormatting>
  <conditionalFormatting sqref="Q563:U563">
    <cfRule type="cellIs" dxfId="5918" priority="92" operator="equal">
      <formula>"X"</formula>
    </cfRule>
    <cfRule type="cellIs" dxfId="5917" priority="93" operator="equal">
      <formula>"ANNUAL"</formula>
    </cfRule>
  </conditionalFormatting>
  <conditionalFormatting sqref="R23 R25 R29 R35 R98 R111:R112 R148 R176 R191 R193:R194 R244 R480 R485:R487">
    <cfRule type="cellIs" dxfId="5916" priority="196" operator="equal">
      <formula>"ANNUAL"</formula>
    </cfRule>
  </conditionalFormatting>
  <conditionalFormatting sqref="R169">
    <cfRule type="cellIs" dxfId="5915" priority="180" operator="equal">
      <formula>"ANNUAL"</formula>
    </cfRule>
  </conditionalFormatting>
  <conditionalFormatting sqref="R400">
    <cfRule type="cellIs" dxfId="5914" priority="178" operator="equal">
      <formula>"ANNUAL"</formula>
    </cfRule>
  </conditionalFormatting>
  <conditionalFormatting sqref="R423">
    <cfRule type="cellIs" dxfId="5913" priority="181" operator="equal">
      <formula>"ANNUAL"</formula>
    </cfRule>
  </conditionalFormatting>
  <conditionalFormatting sqref="R427 R429 Q429:Q431 R444:R445 R448:R451 R459 R461:R462 Q479:R479 Q503:Q504 Q509:Q510 Q513:Q514">
    <cfRule type="cellIs" dxfId="5912" priority="185" operator="equal">
      <formula>"ANNUAL"</formula>
    </cfRule>
  </conditionalFormatting>
  <conditionalFormatting sqref="R433:R434">
    <cfRule type="cellIs" dxfId="5911" priority="182" operator="equal">
      <formula>"ANNUAL"</formula>
    </cfRule>
  </conditionalFormatting>
  <conditionalFormatting sqref="R482 Q487:Q490 R490 Q493:R493 Q496:R496 Q510:R510">
    <cfRule type="cellIs" dxfId="5910" priority="187" operator="equal">
      <formula>"ANNUAL"</formula>
    </cfRule>
  </conditionalFormatting>
  <conditionalFormatting sqref="S9 S14 S63 S69 S72 S98:S99">
    <cfRule type="cellIs" dxfId="5909" priority="159" operator="equal">
      <formula>"X"</formula>
    </cfRule>
  </conditionalFormatting>
  <conditionalFormatting sqref="S23 S25 S29 S35 S60">
    <cfRule type="cellIs" dxfId="5908" priority="170" operator="equal">
      <formula>"X"</formula>
    </cfRule>
  </conditionalFormatting>
  <conditionalFormatting sqref="S74">
    <cfRule type="cellIs" dxfId="5907" priority="11" operator="equal">
      <formula>"X"</formula>
    </cfRule>
  </conditionalFormatting>
  <conditionalFormatting sqref="S105:S106 S110:S115 S124 S126:S127">
    <cfRule type="cellIs" dxfId="5906" priority="140" operator="equal">
      <formula>"X"</formula>
    </cfRule>
  </conditionalFormatting>
  <conditionalFormatting sqref="S113">
    <cfRule type="cellIs" dxfId="5905" priority="166" operator="equal">
      <formula>"ANNUAL"</formula>
    </cfRule>
  </conditionalFormatting>
  <conditionalFormatting sqref="S131">
    <cfRule type="cellIs" dxfId="5904" priority="137" operator="equal">
      <formula>"X"</formula>
    </cfRule>
  </conditionalFormatting>
  <conditionalFormatting sqref="S148 S191 S193:S194 S486:S488">
    <cfRule type="cellIs" dxfId="5903" priority="172" operator="equal">
      <formula>"X"</formula>
    </cfRule>
  </conditionalFormatting>
  <conditionalFormatting sqref="S154">
    <cfRule type="cellIs" dxfId="5902" priority="147" operator="equal">
      <formula>"X"</formula>
    </cfRule>
  </conditionalFormatting>
  <conditionalFormatting sqref="S160:S162">
    <cfRule type="cellIs" dxfId="5901" priority="153" operator="equal">
      <formula>"X"</formula>
    </cfRule>
  </conditionalFormatting>
  <conditionalFormatting sqref="S168:S169 S171">
    <cfRule type="cellIs" dxfId="5900" priority="161" operator="equal">
      <formula>"X"</formula>
    </cfRule>
  </conditionalFormatting>
  <conditionalFormatting sqref="S175:S177">
    <cfRule type="cellIs" dxfId="5899" priority="152" operator="equal">
      <formula>"X"</formula>
    </cfRule>
  </conditionalFormatting>
  <conditionalFormatting sqref="S184 S196 S207:S208 S227:S229 S231:S232">
    <cfRule type="cellIs" dxfId="5898" priority="162" operator="equal">
      <formula>"X"</formula>
    </cfRule>
  </conditionalFormatting>
  <conditionalFormatting sqref="S186:S187">
    <cfRule type="cellIs" dxfId="5897" priority="168" operator="equal">
      <formula>"X"</formula>
    </cfRule>
  </conditionalFormatting>
  <conditionalFormatting sqref="S187">
    <cfRule type="cellIs" dxfId="5896" priority="169" operator="equal">
      <formula>"ANNUAL"</formula>
    </cfRule>
  </conditionalFormatting>
  <conditionalFormatting sqref="S204:S205">
    <cfRule type="cellIs" dxfId="5895" priority="130" operator="equal">
      <formula>"X"</formula>
    </cfRule>
  </conditionalFormatting>
  <conditionalFormatting sqref="S205 S218 S220 S223 S237 S252:S253 S256:S257 R259:S259">
    <cfRule type="cellIs" dxfId="5894" priority="136" operator="equal">
      <formula>"ANNUAL"</formula>
    </cfRule>
  </conditionalFormatting>
  <conditionalFormatting sqref="S218 S237 S252:S253 S256:S257 S259">
    <cfRule type="cellIs" dxfId="5893" priority="135" operator="equal">
      <formula>"X"</formula>
    </cfRule>
  </conditionalFormatting>
  <conditionalFormatting sqref="S220">
    <cfRule type="cellIs" dxfId="5892" priority="132" operator="equal">
      <formula>"X"</formula>
    </cfRule>
  </conditionalFormatting>
  <conditionalFormatting sqref="S223:S225">
    <cfRule type="cellIs" dxfId="5891" priority="131" operator="equal">
      <formula>"X"</formula>
    </cfRule>
  </conditionalFormatting>
  <conditionalFormatting sqref="S234">
    <cfRule type="cellIs" dxfId="5890" priority="160" operator="equal">
      <formula>"X"</formula>
    </cfRule>
  </conditionalFormatting>
  <conditionalFormatting sqref="S239:S241 S243:S245">
    <cfRule type="cellIs" dxfId="5889" priority="163" operator="equal">
      <formula>"X"</formula>
    </cfRule>
  </conditionalFormatting>
  <conditionalFormatting sqref="S247">
    <cfRule type="cellIs" dxfId="5888" priority="175" operator="equal">
      <formula>"ANNUAL"</formula>
    </cfRule>
  </conditionalFormatting>
  <conditionalFormatting sqref="S248:S249">
    <cfRule type="cellIs" dxfId="5887" priority="148" operator="equal">
      <formula>"X"</formula>
    </cfRule>
  </conditionalFormatting>
  <conditionalFormatting sqref="S262 S264 S533:S535 S537:S546 R548:S549 L551:S557">
    <cfRule type="cellIs" dxfId="5886" priority="176" operator="equal">
      <formula>"ANNUAL"</formula>
    </cfRule>
  </conditionalFormatting>
  <conditionalFormatting sqref="S266:S268 S273 S277:S278 S530:S532">
    <cfRule type="cellIs" dxfId="5885" priority="133" operator="equal">
      <formula>"X"</formula>
    </cfRule>
  </conditionalFormatting>
  <conditionalFormatting sqref="S266:S269 R273:S273 R277:S277 S530:S531">
    <cfRule type="cellIs" dxfId="5884" priority="134" operator="equal">
      <formula>"ANNUAL"</formula>
    </cfRule>
  </conditionalFormatting>
  <conditionalFormatting sqref="S309">
    <cfRule type="cellIs" dxfId="5883" priority="146" operator="equal">
      <formula>"X"</formula>
    </cfRule>
  </conditionalFormatting>
  <conditionalFormatting sqref="S311 S341 S351 S468 S473 S550:S558">
    <cfRule type="cellIs" dxfId="5882" priority="151" operator="equal">
      <formula>"X"</formula>
    </cfRule>
  </conditionalFormatting>
  <conditionalFormatting sqref="S326">
    <cfRule type="cellIs" dxfId="5881" priority="165" operator="equal">
      <formula>"X"</formula>
    </cfRule>
  </conditionalFormatting>
  <conditionalFormatting sqref="S334">
    <cfRule type="cellIs" dxfId="5880" priority="144" operator="equal">
      <formula>"X"</formula>
    </cfRule>
  </conditionalFormatting>
  <conditionalFormatting sqref="S344">
    <cfRule type="cellIs" dxfId="5879" priority="149" operator="equal">
      <formula>"X"</formula>
    </cfRule>
  </conditionalFormatting>
  <conditionalFormatting sqref="S347:S348">
    <cfRule type="cellIs" dxfId="5878" priority="164" operator="equal">
      <formula>"X"</formula>
    </cfRule>
  </conditionalFormatting>
  <conditionalFormatting sqref="S401">
    <cfRule type="cellIs" dxfId="5877" priority="138" operator="equal">
      <formula>"X"</formula>
    </cfRule>
  </conditionalFormatting>
  <conditionalFormatting sqref="S403">
    <cfRule type="cellIs" dxfId="5876" priority="142" operator="equal">
      <formula>"X"</formula>
    </cfRule>
  </conditionalFormatting>
  <conditionalFormatting sqref="S406:S407">
    <cfRule type="cellIs" dxfId="5875" priority="139" operator="equal">
      <formula>"X"</formula>
    </cfRule>
  </conditionalFormatting>
  <conditionalFormatting sqref="S409:S411 S425:S427 S431 S446:S447 S450:S453 S461 S464:S465">
    <cfRule type="cellIs" dxfId="5874" priority="143" operator="equal">
      <formula>"X"</formula>
    </cfRule>
  </conditionalFormatting>
  <conditionalFormatting sqref="S480:S483 S491">
    <cfRule type="cellIs" dxfId="5873" priority="156" operator="equal">
      <formula>"X"</formula>
    </cfRule>
  </conditionalFormatting>
  <conditionalFormatting sqref="S484">
    <cfRule type="cellIs" dxfId="5872" priority="177" operator="equal">
      <formula>"ANNUAL"</formula>
    </cfRule>
  </conditionalFormatting>
  <conditionalFormatting sqref="S494 S497 S511">
    <cfRule type="cellIs" dxfId="5871" priority="157" operator="equal">
      <formula>"X"</formula>
    </cfRule>
  </conditionalFormatting>
  <conditionalFormatting sqref="S54:T54 S67:T67 S85:T85 S90:T90 S103:T103 S129:T129 S139:S140 S143:T143 S150 S280 S358:T358 S370 S521">
    <cfRule type="cellIs" dxfId="5870" priority="167" operator="equal">
      <formula>"X"</formula>
    </cfRule>
  </conditionalFormatting>
  <conditionalFormatting sqref="S215:T215 S392 S420 S440 S442:S443 S455:T455 S457 S476:T476">
    <cfRule type="cellIs" dxfId="5869" priority="158" operator="equal">
      <formula>"X"</formula>
    </cfRule>
  </conditionalFormatting>
  <conditionalFormatting sqref="S444:T444">
    <cfRule type="cellIs" dxfId="5868" priority="99" operator="equal">
      <formula>"ANNUAL"</formula>
    </cfRule>
  </conditionalFormatting>
  <conditionalFormatting sqref="S397:T397 S65:U322">
    <cfRule type="cellIs" dxfId="5867" priority="141" operator="equal">
      <formula>"X"</formula>
    </cfRule>
  </conditionalFormatting>
  <conditionalFormatting sqref="S444:U444">
    <cfRule type="cellIs" dxfId="5866" priority="98" operator="equal">
      <formula>"X"</formula>
    </cfRule>
  </conditionalFormatting>
  <conditionalFormatting sqref="T38 T40">
    <cfRule type="cellIs" dxfId="5865" priority="115" operator="equal">
      <formula>"ANNUAL"</formula>
    </cfRule>
  </conditionalFormatting>
  <conditionalFormatting sqref="T52">
    <cfRule type="cellIs" dxfId="5864" priority="126" operator="equal">
      <formula>"X"</formula>
    </cfRule>
  </conditionalFormatting>
  <conditionalFormatting sqref="T96 T102 T107 T168 T199 T206:T207 T251 T272 T276 T383:T387 T395 T402 T433 T435:T436 T442 T447 T457">
    <cfRule type="cellIs" dxfId="5863" priority="114" operator="equal">
      <formula>"ANNUAL"</formula>
    </cfRule>
  </conditionalFormatting>
  <conditionalFormatting sqref="T105 T110 T124 T126:T127 T131 T198 T210">
    <cfRule type="cellIs" dxfId="5862" priority="108" operator="equal">
      <formula>"X"</formula>
    </cfRule>
  </conditionalFormatting>
  <conditionalFormatting sqref="T113:T115 T140 T151 T225 T232 T250 T281 T359:T360 T371 T522:T525">
    <cfRule type="cellIs" dxfId="5861" priority="113" operator="equal">
      <formula>"X"</formula>
    </cfRule>
  </conditionalFormatting>
  <conditionalFormatting sqref="T178 T203 T219 T342 T352 T469 T473:T475 T533 T551 T312:T313">
    <cfRule type="cellIs" dxfId="5860" priority="103" operator="equal">
      <formula>"ANNUAL"</formula>
    </cfRule>
  </conditionalFormatting>
  <conditionalFormatting sqref="T178 T203:T204 T338:T342 T352 T468:T470 T474 T533:T536 T549:T558 T312:T313">
    <cfRule type="cellIs" dxfId="5859" priority="102" operator="equal">
      <formula>"X"</formula>
    </cfRule>
  </conditionalFormatting>
  <conditionalFormatting sqref="T200">
    <cfRule type="cellIs" dxfId="5858" priority="155" operator="equal">
      <formula>"X"</formula>
    </cfRule>
  </conditionalFormatting>
  <conditionalFormatting sqref="T248">
    <cfRule type="cellIs" dxfId="5857" priority="122" operator="equal">
      <formula>"X"</formula>
    </cfRule>
  </conditionalFormatting>
  <conditionalFormatting sqref="T258">
    <cfRule type="cellIs" dxfId="5856" priority="119" operator="equal">
      <formula>"X"</formula>
    </cfRule>
  </conditionalFormatting>
  <conditionalFormatting sqref="T265:T266">
    <cfRule type="cellIs" dxfId="5855" priority="112" operator="equal">
      <formula>"X"</formula>
    </cfRule>
  </conditionalFormatting>
  <conditionalFormatting sqref="T269:T270">
    <cfRule type="cellIs" dxfId="5854" priority="121" operator="equal">
      <formula>"X"</formula>
    </cfRule>
  </conditionalFormatting>
  <conditionalFormatting sqref="T293 T298 T303 T305:T307 T330:T331 T336">
    <cfRule type="cellIs" dxfId="5853" priority="128" operator="equal">
      <formula>"X"</formula>
    </cfRule>
  </conditionalFormatting>
  <conditionalFormatting sqref="T368">
    <cfRule type="cellIs" dxfId="5852" priority="116" operator="equal">
      <formula>"X"</formula>
    </cfRule>
  </conditionalFormatting>
  <conditionalFormatting sqref="T401 T403:T404 T406:T407 T409:T411 T425">
    <cfRule type="cellIs" dxfId="5851" priority="107" operator="equal">
      <formula>"X"</formula>
    </cfRule>
  </conditionalFormatting>
  <conditionalFormatting sqref="T432 T437:T440 T462:U462 T472 T485 T501">
    <cfRule type="cellIs" dxfId="5850" priority="127" operator="equal">
      <formula>"X"</formula>
    </cfRule>
  </conditionalFormatting>
  <conditionalFormatting sqref="T450:T453">
    <cfRule type="cellIs" dxfId="5849" priority="105" operator="equal">
      <formula>"X"</formula>
    </cfRule>
  </conditionalFormatting>
  <conditionalFormatting sqref="T464:T465">
    <cfRule type="cellIs" dxfId="5848" priority="104" operator="equal">
      <formula>"X"</formula>
    </cfRule>
  </conditionalFormatting>
  <conditionalFormatting sqref="T538:T547">
    <cfRule type="cellIs" dxfId="5847" priority="117" operator="equal">
      <formula>"X"</formula>
    </cfRule>
  </conditionalFormatting>
  <conditionalFormatting sqref="T546">
    <cfRule type="cellIs" dxfId="5846" priority="118" operator="equal">
      <formula>"ANNUAL"</formula>
    </cfRule>
  </conditionalFormatting>
  <conditionalFormatting sqref="T69:U69">
    <cfRule type="cellIs" dxfId="5845" priority="124" operator="equal">
      <formula>"X"</formula>
    </cfRule>
  </conditionalFormatting>
  <conditionalFormatting sqref="T407:U407">
    <cfRule type="cellIs" dxfId="5844" priority="85" operator="equal">
      <formula>"X"</formula>
    </cfRule>
  </conditionalFormatting>
  <conditionalFormatting sqref="U3:U4 T47:U47 U85 T219:U219 U360:U363 U412 U426 U483 U498 U503:U504 U506 U523:U525">
    <cfRule type="cellIs" dxfId="5843" priority="94" operator="equal">
      <formula>"X"</formula>
    </cfRule>
  </conditionalFormatting>
  <conditionalFormatting sqref="U7:U8 U11:U12 U24 U44:U45 U224:U225 U239">
    <cfRule type="cellIs" dxfId="5842" priority="91" operator="equal">
      <formula>"X"</formula>
    </cfRule>
  </conditionalFormatting>
  <conditionalFormatting sqref="U38:U40 U87:U88 U216:U217 U252:U255 U283:U290">
    <cfRule type="cellIs" dxfId="5841" priority="73" operator="equal">
      <formula>"X"</formula>
    </cfRule>
  </conditionalFormatting>
  <conditionalFormatting sqref="U92:U94">
    <cfRule type="cellIs" dxfId="5840" priority="52" operator="equal">
      <formula>"X"</formula>
    </cfRule>
  </conditionalFormatting>
  <conditionalFormatting sqref="U104 U201 U207:U209">
    <cfRule type="cellIs" dxfId="5839" priority="88" operator="equal">
      <formula>"X"</formula>
    </cfRule>
  </conditionalFormatting>
  <conditionalFormatting sqref="U163 U180:U181 U205 U222 U346 U356">
    <cfRule type="cellIs" dxfId="5838" priority="82" operator="equal">
      <formula>"X"</formula>
    </cfRule>
  </conditionalFormatting>
  <conditionalFormatting sqref="U168 U173 U297 U299 U320 U324:U326">
    <cfRule type="cellIs" dxfId="5837" priority="95" operator="equal">
      <formula>"X"</formula>
    </cfRule>
  </conditionalFormatting>
  <conditionalFormatting sqref="U213">
    <cfRule type="cellIs" dxfId="5836" priority="84" operator="equal">
      <formula>"X"</formula>
    </cfRule>
  </conditionalFormatting>
  <conditionalFormatting sqref="U257:U259">
    <cfRule type="cellIs" dxfId="5835" priority="74" operator="equal">
      <formula>"X"</formula>
    </cfRule>
  </conditionalFormatting>
  <conditionalFormatting sqref="U263 U268:U270">
    <cfRule type="cellIs" dxfId="5834" priority="90" operator="equal">
      <formula>"X"</formula>
    </cfRule>
  </conditionalFormatting>
  <conditionalFormatting sqref="U278:U279 U293:U294">
    <cfRule type="cellIs" dxfId="5833" priority="78" operator="equal">
      <formula>"X"</formula>
    </cfRule>
  </conditionalFormatting>
  <conditionalFormatting sqref="U301">
    <cfRule type="cellIs" dxfId="5832" priority="65" operator="equal">
      <formula>"X"</formula>
    </cfRule>
  </conditionalFormatting>
  <conditionalFormatting sqref="U305 U328:U329 U335:U338 U340 T349:U349 U369:U371 U373:U374 U378 U400:U401 U419:U420">
    <cfRule type="cellIs" dxfId="5831" priority="72" operator="equal">
      <formula>"X"</formula>
    </cfRule>
  </conditionalFormatting>
  <conditionalFormatting sqref="U307 U351 U367 U452 U512:U515 U311:U317">
    <cfRule type="cellIs" dxfId="5830" priority="79" operator="equal">
      <formula>"X"</formula>
    </cfRule>
  </conditionalFormatting>
  <conditionalFormatting sqref="U329">
    <cfRule type="cellIs" dxfId="5829" priority="97" operator="equal">
      <formula>"ANNUAL"</formula>
    </cfRule>
  </conditionalFormatting>
  <conditionalFormatting sqref="U380">
    <cfRule type="cellIs" dxfId="5828" priority="66" operator="equal">
      <formula>"X"</formula>
    </cfRule>
  </conditionalFormatting>
  <conditionalFormatting sqref="U394">
    <cfRule type="cellIs" dxfId="5827" priority="71" operator="equal">
      <formula>"ANNUAL"</formula>
    </cfRule>
  </conditionalFormatting>
  <conditionalFormatting sqref="U394:U396">
    <cfRule type="cellIs" dxfId="5826" priority="70" operator="equal">
      <formula>"X"</formula>
    </cfRule>
  </conditionalFormatting>
  <conditionalFormatting sqref="U408:U409">
    <cfRule type="cellIs" dxfId="5825" priority="69" operator="equal">
      <formula>"X"</formula>
    </cfRule>
  </conditionalFormatting>
  <conditionalFormatting sqref="U438 U447">
    <cfRule type="cellIs" dxfId="5824" priority="87" operator="equal">
      <formula>"X"</formula>
    </cfRule>
  </conditionalFormatting>
  <conditionalFormatting sqref="U440:U441">
    <cfRule type="cellIs" dxfId="5823" priority="51" operator="equal">
      <formula>"X"</formula>
    </cfRule>
  </conditionalFormatting>
  <conditionalFormatting sqref="U541">
    <cfRule type="cellIs" dxfId="5822" priority="96" operator="equal">
      <formula>"X"</formula>
    </cfRule>
  </conditionalFormatting>
  <conditionalFormatting sqref="U558">
    <cfRule type="cellIs" dxfId="5821" priority="83" operator="equal">
      <formula>"X"</formula>
    </cfRule>
  </conditionalFormatting>
  <conditionalFormatting sqref="U564:U565">
    <cfRule type="cellIs" dxfId="5820" priority="6" operator="equal">
      <formula>"X"</formula>
    </cfRule>
  </conditionalFormatting>
  <conditionalFormatting sqref="U567">
    <cfRule type="cellIs" dxfId="5819" priority="5" operator="equal">
      <formula>"X"</formula>
    </cfRule>
  </conditionalFormatting>
  <conditionalFormatting sqref="U49:V49 U70:V70 U149:V149">
    <cfRule type="cellIs" dxfId="5818" priority="34" operator="equal">
      <formula>"X"</formula>
    </cfRule>
  </conditionalFormatting>
  <conditionalFormatting sqref="U56:V56 U62:V62 U80:V80 U102:V102 U185:V185">
    <cfRule type="cellIs" dxfId="5817" priority="45" operator="equal">
      <formula>"X"</formula>
    </cfRule>
  </conditionalFormatting>
  <conditionalFormatting sqref="U97:V97 U109:V109 U170:V170">
    <cfRule type="cellIs" dxfId="5816" priority="44" operator="equal">
      <formula>"X"</formula>
    </cfRule>
  </conditionalFormatting>
  <conditionalFormatting sqref="U111:V111 U237:V237">
    <cfRule type="cellIs" dxfId="5815" priority="40" operator="equal">
      <formula>"X"</formula>
    </cfRule>
  </conditionalFormatting>
  <conditionalFormatting sqref="U119:V122">
    <cfRule type="cellIs" dxfId="5814" priority="25" operator="equal">
      <formula>"X"</formula>
    </cfRule>
  </conditionalFormatting>
  <conditionalFormatting sqref="U206:V206">
    <cfRule type="cellIs" dxfId="5813" priority="43" operator="equal">
      <formula>"ANNUAL"</formula>
    </cfRule>
  </conditionalFormatting>
  <conditionalFormatting sqref="U331:V331">
    <cfRule type="cellIs" dxfId="5812" priority="29" operator="equal">
      <formula>"X"</formula>
    </cfRule>
  </conditionalFormatting>
  <conditionalFormatting sqref="U418:V418">
    <cfRule type="cellIs" dxfId="5811" priority="42" operator="equal">
      <formula>"ANNUAL"</formula>
    </cfRule>
  </conditionalFormatting>
  <conditionalFormatting sqref="U467:V467">
    <cfRule type="cellIs" dxfId="5810" priority="38" operator="equal">
      <formula>"X"</formula>
    </cfRule>
  </conditionalFormatting>
  <conditionalFormatting sqref="U536:V536">
    <cfRule type="cellIs" dxfId="5809" priority="41" operator="equal">
      <formula>"X"</formula>
    </cfRule>
  </conditionalFormatting>
  <conditionalFormatting sqref="V2:V4 U19:V20 U135:V137 U220:V220 V225 V360:V367 V413 V416 V424 U430:V430 V487 V502">
    <cfRule type="cellIs" dxfId="5808" priority="26" operator="equal">
      <formula>"X"</formula>
    </cfRule>
  </conditionalFormatting>
  <conditionalFormatting sqref="V324:V400 V402:V556 V2:V322">
    <cfRule type="cellIs" dxfId="5807" priority="48" operator="equal">
      <formula>"X"</formula>
    </cfRule>
  </conditionalFormatting>
  <conditionalFormatting sqref="V324:V400 V402:V567 V2:V322">
    <cfRule type="cellIs" dxfId="5806" priority="49" operator="equal">
      <formula>"ANNUAL"</formula>
    </cfRule>
  </conditionalFormatting>
  <conditionalFormatting sqref="V8:V9 V16 V28 V33 V37 V46:V47 V52:V54 V59">
    <cfRule type="cellIs" dxfId="5805" priority="18" operator="equal">
      <formula>"X"</formula>
    </cfRule>
  </conditionalFormatting>
  <conditionalFormatting sqref="V14 V75 V162 V176 V358">
    <cfRule type="cellIs" dxfId="5804" priority="37" operator="equal">
      <formula>"X"</formula>
    </cfRule>
  </conditionalFormatting>
  <conditionalFormatting sqref="V39 V85:V88 V157 V216:V218 V252:V254 V283:V284 V286:V292 V305:V306 V321:V329 V333:V337 V340:V346 V350:V351 V372:V374 V376:V388 V390:V397 V402:V403 V420:V421 V440:V442">
    <cfRule type="cellIs" dxfId="5803" priority="14" operator="equal">
      <formula>"X"</formula>
    </cfRule>
  </conditionalFormatting>
  <conditionalFormatting sqref="V91:V94 V104:V105 V115:V117 V128 V131 V142">
    <cfRule type="cellIs" dxfId="5802" priority="21" operator="equal">
      <formula>"X"</formula>
    </cfRule>
  </conditionalFormatting>
  <conditionalFormatting sqref="V153 V228 V235 V354:V356 V527:V533">
    <cfRule type="cellIs" dxfId="5801" priority="20" operator="equal">
      <formula>"X"</formula>
    </cfRule>
  </conditionalFormatting>
  <conditionalFormatting sqref="V167 V230 V242 V246 V257 V265 V267 U274:V275 V301:V303 V348">
    <cfRule type="cellIs" dxfId="5800" priority="17" operator="equal">
      <formula>"X"</formula>
    </cfRule>
  </conditionalFormatting>
  <conditionalFormatting sqref="V181">
    <cfRule type="cellIs" dxfId="5799" priority="33" operator="equal">
      <formula>"X"</formula>
    </cfRule>
  </conditionalFormatting>
  <conditionalFormatting sqref="V208:V209 V279 V410">
    <cfRule type="cellIs" dxfId="5798" priority="23" operator="equal">
      <formula>"X"</formula>
    </cfRule>
  </conditionalFormatting>
  <conditionalFormatting sqref="V295:V296 V298:V299">
    <cfRule type="cellIs" dxfId="5797" priority="32" operator="equal">
      <formula>"X"</formula>
    </cfRule>
  </conditionalFormatting>
  <conditionalFormatting sqref="V308:V310 V426:V427">
    <cfRule type="cellIs" dxfId="5796" priority="36" operator="equal">
      <formula>"X"</formula>
    </cfRule>
  </conditionalFormatting>
  <conditionalFormatting sqref="V317:V318">
    <cfRule type="cellIs" dxfId="5795" priority="31" operator="equal">
      <formula>"X"</formula>
    </cfRule>
  </conditionalFormatting>
  <conditionalFormatting sqref="V323">
    <cfRule type="cellIs" dxfId="5794" priority="30" operator="equal">
      <formula>"ANNUAL"</formula>
    </cfRule>
  </conditionalFormatting>
  <conditionalFormatting sqref="V436">
    <cfRule type="cellIs" dxfId="5793" priority="13" operator="equal">
      <formula>"ANNUAL"</formula>
    </cfRule>
  </conditionalFormatting>
  <conditionalFormatting sqref="V437:V438">
    <cfRule type="cellIs" dxfId="5792" priority="16" operator="equal">
      <formula>"X"</formula>
    </cfRule>
  </conditionalFormatting>
  <conditionalFormatting sqref="V450 V455 V465 U480:V481">
    <cfRule type="cellIs" dxfId="5791" priority="22" operator="equal">
      <formula>"X"</formula>
    </cfRule>
  </conditionalFormatting>
  <conditionalFormatting sqref="V463 V470:V471 V473 U476:V476 V478 V484 V493">
    <cfRule type="cellIs" dxfId="5790" priority="35" operator="equal">
      <formula>"X"</formula>
    </cfRule>
  </conditionalFormatting>
  <conditionalFormatting sqref="V507:V512 V517:V518 V522">
    <cfRule type="cellIs" dxfId="5789" priority="15" operator="equal">
      <formula>"X"</formula>
    </cfRule>
  </conditionalFormatting>
  <conditionalFormatting sqref="V545">
    <cfRule type="cellIs" dxfId="5788" priority="27" operator="equal">
      <formula>"X"</formula>
    </cfRule>
    <cfRule type="cellIs" dxfId="5787" priority="28" operator="equal">
      <formula>"ANNUAL"</formula>
    </cfRule>
  </conditionalFormatting>
  <conditionalFormatting sqref="V559">
    <cfRule type="cellIs" dxfId="5786" priority="19" operator="equal">
      <formula>"X"</formula>
    </cfRule>
  </conditionalFormatting>
  <conditionalFormatting sqref="V566">
    <cfRule type="cellIs" dxfId="5785" priority="12" operator="equal">
      <formula>"X"</formula>
    </cfRule>
  </conditionalFormatting>
  <conditionalFormatting sqref="V402:XFD567 W401:XFD401 V2:XFD400">
    <cfRule type="expression" dxfId="5784" priority="47">
      <formula>ROW()=CELL("row")</formula>
    </cfRule>
  </conditionalFormatting>
  <conditionalFormatting sqref="V401">
    <cfRule type="expression" dxfId="5783" priority="2">
      <formula>ROW()=CELL("row")</formula>
    </cfRule>
  </conditionalFormatting>
  <conditionalFormatting sqref="V401">
    <cfRule type="cellIs" dxfId="5782" priority="3" operator="equal">
      <formula>"X"</formula>
    </cfRule>
  </conditionalFormatting>
  <conditionalFormatting sqref="V401">
    <cfRule type="cellIs" dxfId="5781" priority="4" operator="equal">
      <formula>"ANNUAL"</formula>
    </cfRule>
  </conditionalFormatting>
  <conditionalFormatting sqref="V401">
    <cfRule type="cellIs" dxfId="5780" priority="1" operator="equal">
      <formula>"X"</formula>
    </cfRule>
  </conditionalFormatting>
  <pageMargins left="0.23622047244094491" right="0.23622047244094491" top="0.78" bottom="0.15748031496062992" header="0.15748031496062992" footer="0.51181102362204722"/>
  <pageSetup scale="55" fitToHeight="0" orientation="landscape" r:id="rId1"/>
  <headerFooter alignWithMargins="0">
    <oddHeader>&amp;CMONTHLY FIRE ALARM SYSTEM TESTING - NOVEMBER 2015-OCTOBER 2016</oddHead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DD284-097D-45DA-A66F-D9312A0874C7}">
  <dimension ref="A1:V586"/>
  <sheetViews>
    <sheetView workbookViewId="0">
      <selection activeCell="A3" sqref="A3:V586"/>
    </sheetView>
  </sheetViews>
  <sheetFormatPr defaultColWidth="8.85546875" defaultRowHeight="12.75" x14ac:dyDescent="0.2"/>
  <cols>
    <col min="1" max="1" width="52.7109375" bestFit="1" customWidth="1"/>
    <col min="2" max="2" width="56.140625" bestFit="1" customWidth="1"/>
    <col min="3" max="3" width="92.28515625" bestFit="1" customWidth="1"/>
    <col min="4" max="4" width="14.28515625" bestFit="1" customWidth="1"/>
    <col min="5" max="5" width="17.42578125" bestFit="1" customWidth="1"/>
    <col min="6" max="6" width="14.42578125" bestFit="1" customWidth="1"/>
    <col min="7" max="7" width="42.42578125" bestFit="1" customWidth="1"/>
    <col min="8" max="8" width="24.140625" bestFit="1" customWidth="1"/>
    <col min="9" max="9" width="12.28515625" bestFit="1" customWidth="1"/>
    <col min="10" max="10" width="10.85546875" bestFit="1" customWidth="1"/>
    <col min="11" max="12" width="12.140625" bestFit="1" customWidth="1"/>
    <col min="13" max="14" width="9.28515625" bestFit="1" customWidth="1"/>
    <col min="15" max="16" width="12.140625" bestFit="1" customWidth="1"/>
    <col min="17" max="17" width="9.28515625" bestFit="1" customWidth="1"/>
    <col min="18" max="19" width="9.42578125" bestFit="1" customWidth="1"/>
    <col min="20" max="22" width="9.28515625" bestFit="1" customWidth="1"/>
  </cols>
  <sheetData>
    <row r="1" spans="1:22" x14ac:dyDescent="0.2">
      <c r="A1" s="134" t="s">
        <v>1959</v>
      </c>
    </row>
    <row r="3" spans="1:22" x14ac:dyDescent="0.2">
      <c r="A3" t="s">
        <v>1</v>
      </c>
      <c r="B3" t="s">
        <v>581</v>
      </c>
      <c r="C3" t="s">
        <v>582</v>
      </c>
      <c r="D3" t="s">
        <v>583</v>
      </c>
      <c r="E3" t="s">
        <v>584</v>
      </c>
      <c r="F3" t="s">
        <v>585</v>
      </c>
      <c r="G3" t="s">
        <v>217</v>
      </c>
      <c r="H3" t="s">
        <v>223</v>
      </c>
      <c r="I3" t="s">
        <v>3</v>
      </c>
      <c r="J3" t="s">
        <v>4</v>
      </c>
      <c r="K3" t="s">
        <v>1960</v>
      </c>
      <c r="L3" t="s">
        <v>1961</v>
      </c>
      <c r="M3" t="s">
        <v>1962</v>
      </c>
      <c r="N3" t="s">
        <v>1963</v>
      </c>
      <c r="O3" t="s">
        <v>1964</v>
      </c>
      <c r="P3" t="s">
        <v>1965</v>
      </c>
      <c r="Q3" t="s">
        <v>1966</v>
      </c>
      <c r="R3" t="s">
        <v>1967</v>
      </c>
      <c r="S3" t="s">
        <v>1968</v>
      </c>
      <c r="T3" t="s">
        <v>1969</v>
      </c>
      <c r="U3" t="s">
        <v>1970</v>
      </c>
      <c r="V3" t="s">
        <v>1971</v>
      </c>
    </row>
    <row r="4" spans="1:22" x14ac:dyDescent="0.2">
      <c r="A4" t="s">
        <v>586</v>
      </c>
      <c r="B4" t="s">
        <v>587</v>
      </c>
      <c r="C4" t="s">
        <v>588</v>
      </c>
      <c r="D4">
        <v>75</v>
      </c>
      <c r="E4" t="s">
        <v>589</v>
      </c>
      <c r="F4" s="717">
        <v>45559</v>
      </c>
      <c r="G4" t="s">
        <v>590</v>
      </c>
      <c r="H4" t="s">
        <v>591</v>
      </c>
      <c r="I4" t="s">
        <v>592</v>
      </c>
      <c r="J4" t="s">
        <v>25</v>
      </c>
      <c r="K4" t="s">
        <v>443</v>
      </c>
      <c r="L4" t="s">
        <v>443</v>
      </c>
      <c r="M4" t="s">
        <v>443</v>
      </c>
      <c r="N4" t="s">
        <v>443</v>
      </c>
      <c r="O4" t="s">
        <v>4</v>
      </c>
      <c r="P4" t="s">
        <v>443</v>
      </c>
      <c r="Q4" t="s">
        <v>443</v>
      </c>
      <c r="R4" t="s">
        <v>443</v>
      </c>
    </row>
    <row r="5" spans="1:22" x14ac:dyDescent="0.2">
      <c r="A5" t="s">
        <v>593</v>
      </c>
      <c r="B5" t="s">
        <v>152</v>
      </c>
      <c r="D5">
        <v>55</v>
      </c>
      <c r="E5" t="s">
        <v>594</v>
      </c>
      <c r="F5" s="717">
        <v>41730</v>
      </c>
      <c r="G5" t="s">
        <v>590</v>
      </c>
      <c r="H5" t="s">
        <v>595</v>
      </c>
      <c r="I5" t="s">
        <v>596</v>
      </c>
      <c r="J5" t="s">
        <v>25</v>
      </c>
      <c r="K5" t="s">
        <v>443</v>
      </c>
      <c r="L5" t="s">
        <v>35</v>
      </c>
      <c r="M5" t="s">
        <v>443</v>
      </c>
      <c r="N5" t="s">
        <v>443</v>
      </c>
      <c r="O5" t="s">
        <v>4</v>
      </c>
      <c r="P5" t="s">
        <v>35</v>
      </c>
      <c r="Q5" t="s">
        <v>443</v>
      </c>
      <c r="R5" t="s">
        <v>443</v>
      </c>
    </row>
    <row r="6" spans="1:22" x14ac:dyDescent="0.2">
      <c r="A6" t="s">
        <v>597</v>
      </c>
      <c r="B6" t="s">
        <v>598</v>
      </c>
      <c r="D6">
        <v>55</v>
      </c>
      <c r="E6" t="s">
        <v>589</v>
      </c>
      <c r="F6" s="717">
        <v>45559</v>
      </c>
      <c r="G6" t="s">
        <v>590</v>
      </c>
      <c r="H6" t="s">
        <v>600</v>
      </c>
      <c r="I6" t="s">
        <v>601</v>
      </c>
      <c r="J6" t="s">
        <v>25</v>
      </c>
      <c r="K6" t="s">
        <v>443</v>
      </c>
      <c r="L6" t="s">
        <v>443</v>
      </c>
      <c r="M6" t="s">
        <v>443</v>
      </c>
      <c r="N6" t="s">
        <v>443</v>
      </c>
      <c r="O6" t="s">
        <v>443</v>
      </c>
      <c r="P6" t="s">
        <v>4</v>
      </c>
      <c r="Q6" t="s">
        <v>35</v>
      </c>
      <c r="R6" t="s">
        <v>35</v>
      </c>
    </row>
    <row r="7" spans="1:22" x14ac:dyDescent="0.2">
      <c r="A7" t="s">
        <v>602</v>
      </c>
      <c r="B7" t="s">
        <v>603</v>
      </c>
      <c r="D7">
        <v>60</v>
      </c>
      <c r="E7" t="s">
        <v>604</v>
      </c>
      <c r="F7" s="717">
        <v>45589</v>
      </c>
      <c r="G7" t="s">
        <v>590</v>
      </c>
      <c r="H7" t="s">
        <v>605</v>
      </c>
      <c r="I7" t="s">
        <v>606</v>
      </c>
      <c r="J7" t="s">
        <v>69</v>
      </c>
      <c r="K7" t="s">
        <v>443</v>
      </c>
      <c r="L7" t="s">
        <v>443</v>
      </c>
      <c r="M7" t="s">
        <v>443</v>
      </c>
      <c r="N7" t="s">
        <v>443</v>
      </c>
      <c r="O7" t="s">
        <v>443</v>
      </c>
      <c r="P7" t="s">
        <v>443</v>
      </c>
      <c r="Q7" t="s">
        <v>443</v>
      </c>
    </row>
    <row r="8" spans="1:22" ht="25.5" x14ac:dyDescent="0.2">
      <c r="A8" t="s">
        <v>607</v>
      </c>
      <c r="B8" t="s">
        <v>608</v>
      </c>
      <c r="D8">
        <v>55</v>
      </c>
      <c r="E8" t="s">
        <v>604</v>
      </c>
      <c r="F8" s="717">
        <v>43313</v>
      </c>
      <c r="G8" t="s">
        <v>590</v>
      </c>
      <c r="H8" s="75" t="s">
        <v>609</v>
      </c>
      <c r="I8" t="s">
        <v>606</v>
      </c>
      <c r="J8" t="s">
        <v>610</v>
      </c>
      <c r="K8" t="s">
        <v>443</v>
      </c>
      <c r="L8" t="s">
        <v>443</v>
      </c>
      <c r="M8" t="s">
        <v>443</v>
      </c>
      <c r="N8" t="s">
        <v>443</v>
      </c>
      <c r="O8" t="s">
        <v>443</v>
      </c>
      <c r="P8" t="s">
        <v>443</v>
      </c>
      <c r="Q8" t="s">
        <v>443</v>
      </c>
    </row>
    <row r="9" spans="1:22" x14ac:dyDescent="0.2">
      <c r="A9" t="s">
        <v>611</v>
      </c>
      <c r="B9" t="s">
        <v>89</v>
      </c>
      <c r="D9">
        <v>50</v>
      </c>
      <c r="E9" t="s">
        <v>612</v>
      </c>
      <c r="F9" s="717">
        <v>44949</v>
      </c>
      <c r="G9" t="s">
        <v>590</v>
      </c>
      <c r="H9">
        <v>358</v>
      </c>
      <c r="I9" t="s">
        <v>613</v>
      </c>
      <c r="J9" t="s">
        <v>614</v>
      </c>
      <c r="K9" t="s">
        <v>443</v>
      </c>
      <c r="L9" t="s">
        <v>443</v>
      </c>
      <c r="M9" t="s">
        <v>4</v>
      </c>
      <c r="N9" t="s">
        <v>443</v>
      </c>
      <c r="O9" t="s">
        <v>443</v>
      </c>
      <c r="P9" t="s">
        <v>443</v>
      </c>
      <c r="Q9" t="s">
        <v>443</v>
      </c>
    </row>
    <row r="10" spans="1:22" x14ac:dyDescent="0.2">
      <c r="A10" t="s">
        <v>615</v>
      </c>
      <c r="B10" t="s">
        <v>616</v>
      </c>
      <c r="D10">
        <v>75</v>
      </c>
      <c r="E10" t="s">
        <v>612</v>
      </c>
      <c r="F10" s="717">
        <v>45863</v>
      </c>
      <c r="G10" t="s">
        <v>590</v>
      </c>
      <c r="H10" t="s">
        <v>617</v>
      </c>
      <c r="I10" t="s">
        <v>613</v>
      </c>
      <c r="J10" t="s">
        <v>610</v>
      </c>
      <c r="K10" t="s">
        <v>35</v>
      </c>
      <c r="L10" t="s">
        <v>35</v>
      </c>
      <c r="M10" t="s">
        <v>35</v>
      </c>
      <c r="N10" t="s">
        <v>35</v>
      </c>
      <c r="O10" t="s">
        <v>35</v>
      </c>
      <c r="P10" t="s">
        <v>35</v>
      </c>
      <c r="Q10" t="s">
        <v>35</v>
      </c>
    </row>
    <row r="11" spans="1:22" x14ac:dyDescent="0.2">
      <c r="A11" t="s">
        <v>618</v>
      </c>
      <c r="B11" t="s">
        <v>598</v>
      </c>
      <c r="D11">
        <v>55</v>
      </c>
      <c r="E11" t="s">
        <v>589</v>
      </c>
      <c r="F11" s="717">
        <v>45559</v>
      </c>
      <c r="G11" t="s">
        <v>590</v>
      </c>
      <c r="H11" t="s">
        <v>600</v>
      </c>
      <c r="I11" t="s">
        <v>601</v>
      </c>
      <c r="J11" t="s">
        <v>25</v>
      </c>
      <c r="K11" t="s">
        <v>443</v>
      </c>
      <c r="L11" t="s">
        <v>443</v>
      </c>
      <c r="M11" t="s">
        <v>443</v>
      </c>
      <c r="N11" t="s">
        <v>443</v>
      </c>
      <c r="O11" t="s">
        <v>443</v>
      </c>
      <c r="P11" t="s">
        <v>4</v>
      </c>
      <c r="Q11" t="s">
        <v>35</v>
      </c>
      <c r="R11" t="s">
        <v>443</v>
      </c>
    </row>
    <row r="12" spans="1:22" x14ac:dyDescent="0.2">
      <c r="A12" t="s">
        <v>619</v>
      </c>
      <c r="B12" t="s">
        <v>662</v>
      </c>
      <c r="D12">
        <v>50</v>
      </c>
      <c r="E12" t="s">
        <v>604</v>
      </c>
      <c r="F12" s="717">
        <v>44949</v>
      </c>
      <c r="G12" t="s">
        <v>590</v>
      </c>
      <c r="H12">
        <v>146</v>
      </c>
      <c r="I12" t="s">
        <v>621</v>
      </c>
      <c r="J12" t="s">
        <v>622</v>
      </c>
      <c r="K12" t="s">
        <v>443</v>
      </c>
      <c r="L12" t="s">
        <v>443</v>
      </c>
      <c r="M12" t="s">
        <v>443</v>
      </c>
      <c r="N12" t="s">
        <v>443</v>
      </c>
      <c r="O12" t="s">
        <v>443</v>
      </c>
      <c r="P12" t="s">
        <v>443</v>
      </c>
      <c r="Q12" t="s">
        <v>443</v>
      </c>
      <c r="S12" t="s">
        <v>4</v>
      </c>
    </row>
    <row r="13" spans="1:22" x14ac:dyDescent="0.2">
      <c r="A13" t="s">
        <v>623</v>
      </c>
      <c r="B13" t="s">
        <v>624</v>
      </c>
      <c r="D13">
        <v>55</v>
      </c>
      <c r="E13" t="s">
        <v>604</v>
      </c>
      <c r="F13" s="717">
        <v>44174</v>
      </c>
      <c r="G13" t="s">
        <v>590</v>
      </c>
      <c r="H13" t="s">
        <v>625</v>
      </c>
      <c r="I13" t="s">
        <v>606</v>
      </c>
      <c r="J13" t="s">
        <v>146</v>
      </c>
      <c r="K13" t="s">
        <v>443</v>
      </c>
      <c r="L13" t="s">
        <v>4</v>
      </c>
      <c r="M13" t="s">
        <v>443</v>
      </c>
      <c r="N13" t="s">
        <v>443</v>
      </c>
      <c r="O13" t="s">
        <v>443</v>
      </c>
      <c r="P13" t="s">
        <v>443</v>
      </c>
      <c r="Q13" t="s">
        <v>443</v>
      </c>
    </row>
    <row r="14" spans="1:22" x14ac:dyDescent="0.2">
      <c r="A14" t="s">
        <v>626</v>
      </c>
      <c r="B14" t="s">
        <v>627</v>
      </c>
      <c r="D14">
        <v>50</v>
      </c>
      <c r="E14" t="s">
        <v>612</v>
      </c>
      <c r="F14" s="717">
        <v>44949</v>
      </c>
      <c r="G14" t="s">
        <v>590</v>
      </c>
      <c r="H14">
        <v>349</v>
      </c>
      <c r="I14" t="s">
        <v>613</v>
      </c>
      <c r="J14" t="s">
        <v>614</v>
      </c>
      <c r="K14" t="s">
        <v>443</v>
      </c>
      <c r="L14" t="s">
        <v>4</v>
      </c>
      <c r="M14" t="s">
        <v>35</v>
      </c>
      <c r="N14" t="s">
        <v>443</v>
      </c>
      <c r="O14" t="s">
        <v>443</v>
      </c>
      <c r="P14" t="s">
        <v>443</v>
      </c>
      <c r="Q14" t="s">
        <v>443</v>
      </c>
    </row>
    <row r="15" spans="1:22" x14ac:dyDescent="0.2">
      <c r="A15" t="s">
        <v>628</v>
      </c>
      <c r="B15" t="s">
        <v>629</v>
      </c>
      <c r="D15">
        <v>75</v>
      </c>
      <c r="E15" t="s">
        <v>612</v>
      </c>
      <c r="F15" s="717">
        <v>44228</v>
      </c>
      <c r="G15" t="s">
        <v>590</v>
      </c>
      <c r="H15" t="s">
        <v>630</v>
      </c>
      <c r="I15" t="s">
        <v>613</v>
      </c>
      <c r="J15" t="s">
        <v>25</v>
      </c>
      <c r="K15" t="s">
        <v>443</v>
      </c>
      <c r="L15" t="s">
        <v>443</v>
      </c>
      <c r="M15" t="s">
        <v>443</v>
      </c>
      <c r="N15" t="s">
        <v>443</v>
      </c>
      <c r="O15" t="s">
        <v>443</v>
      </c>
      <c r="P15" t="s">
        <v>4</v>
      </c>
      <c r="Q15" t="s">
        <v>443</v>
      </c>
    </row>
    <row r="16" spans="1:22" x14ac:dyDescent="0.2">
      <c r="A16" t="s">
        <v>631</v>
      </c>
      <c r="B16" t="s">
        <v>632</v>
      </c>
      <c r="D16">
        <v>70</v>
      </c>
      <c r="E16" t="s">
        <v>604</v>
      </c>
      <c r="F16" s="717">
        <v>45161</v>
      </c>
      <c r="G16" t="s">
        <v>590</v>
      </c>
      <c r="H16" t="s">
        <v>633</v>
      </c>
      <c r="I16" t="s">
        <v>634</v>
      </c>
      <c r="J16" t="s">
        <v>635</v>
      </c>
      <c r="K16" t="s">
        <v>4</v>
      </c>
      <c r="L16" t="s">
        <v>443</v>
      </c>
      <c r="M16" t="s">
        <v>443</v>
      </c>
      <c r="N16" t="s">
        <v>443</v>
      </c>
      <c r="O16" t="s">
        <v>443</v>
      </c>
      <c r="P16" t="s">
        <v>443</v>
      </c>
      <c r="Q16" t="s">
        <v>443</v>
      </c>
      <c r="R16" t="s">
        <v>443</v>
      </c>
    </row>
    <row r="17" spans="1:18" x14ac:dyDescent="0.2">
      <c r="A17" t="s">
        <v>636</v>
      </c>
      <c r="B17" t="s">
        <v>99</v>
      </c>
      <c r="D17">
        <v>60</v>
      </c>
      <c r="E17" t="s">
        <v>589</v>
      </c>
      <c r="G17" t="s">
        <v>590</v>
      </c>
      <c r="H17" t="s">
        <v>465</v>
      </c>
      <c r="I17" t="s">
        <v>592</v>
      </c>
      <c r="J17" t="s">
        <v>25</v>
      </c>
      <c r="K17" t="s">
        <v>35</v>
      </c>
      <c r="L17" t="s">
        <v>35</v>
      </c>
      <c r="M17" t="s">
        <v>35</v>
      </c>
      <c r="N17" t="s">
        <v>35</v>
      </c>
      <c r="O17" t="s">
        <v>35</v>
      </c>
      <c r="P17" t="s">
        <v>4</v>
      </c>
      <c r="Q17" t="s">
        <v>443</v>
      </c>
      <c r="R17" t="s">
        <v>443</v>
      </c>
    </row>
    <row r="18" spans="1:18" ht="25.5" x14ac:dyDescent="0.2">
      <c r="A18" t="s">
        <v>637</v>
      </c>
      <c r="B18" t="s">
        <v>638</v>
      </c>
      <c r="D18">
        <v>55</v>
      </c>
      <c r="E18" t="s">
        <v>604</v>
      </c>
      <c r="G18" t="s">
        <v>590</v>
      </c>
      <c r="H18" s="75" t="s">
        <v>639</v>
      </c>
      <c r="I18" t="s">
        <v>606</v>
      </c>
      <c r="J18" t="s">
        <v>53</v>
      </c>
      <c r="K18" t="s">
        <v>443</v>
      </c>
      <c r="L18" t="s">
        <v>443</v>
      </c>
      <c r="M18" t="s">
        <v>4</v>
      </c>
      <c r="N18" t="s">
        <v>443</v>
      </c>
      <c r="O18" t="s">
        <v>443</v>
      </c>
      <c r="P18" t="s">
        <v>443</v>
      </c>
      <c r="Q18" t="s">
        <v>443</v>
      </c>
    </row>
    <row r="19" spans="1:18" x14ac:dyDescent="0.2">
      <c r="A19" t="s">
        <v>640</v>
      </c>
      <c r="B19" t="s">
        <v>641</v>
      </c>
      <c r="D19">
        <v>50</v>
      </c>
      <c r="E19" t="s">
        <v>604</v>
      </c>
      <c r="F19" s="717">
        <v>44949</v>
      </c>
      <c r="G19" t="s">
        <v>590</v>
      </c>
      <c r="H19">
        <v>171</v>
      </c>
      <c r="I19" t="s">
        <v>621</v>
      </c>
      <c r="J19" t="s">
        <v>100</v>
      </c>
      <c r="K19" t="s">
        <v>443</v>
      </c>
      <c r="L19" t="s">
        <v>443</v>
      </c>
      <c r="M19" t="s">
        <v>443</v>
      </c>
      <c r="N19" t="s">
        <v>443</v>
      </c>
      <c r="O19" t="s">
        <v>443</v>
      </c>
      <c r="P19" t="s">
        <v>443</v>
      </c>
      <c r="Q19" t="s">
        <v>443</v>
      </c>
    </row>
    <row r="20" spans="1:18" x14ac:dyDescent="0.2">
      <c r="A20" t="s">
        <v>642</v>
      </c>
      <c r="B20" t="s">
        <v>643</v>
      </c>
      <c r="D20">
        <v>55</v>
      </c>
      <c r="E20" t="s">
        <v>604</v>
      </c>
      <c r="F20" s="717">
        <v>45713</v>
      </c>
      <c r="G20" t="s">
        <v>590</v>
      </c>
      <c r="H20" t="s">
        <v>644</v>
      </c>
      <c r="I20" t="s">
        <v>645</v>
      </c>
      <c r="J20" t="s">
        <v>25</v>
      </c>
      <c r="K20" t="s">
        <v>35</v>
      </c>
      <c r="L20" t="s">
        <v>443</v>
      </c>
      <c r="M20" t="s">
        <v>443</v>
      </c>
      <c r="N20" t="s">
        <v>443</v>
      </c>
      <c r="O20" t="s">
        <v>443</v>
      </c>
      <c r="P20" t="s">
        <v>4</v>
      </c>
      <c r="Q20" t="s">
        <v>443</v>
      </c>
      <c r="R20" t="s">
        <v>443</v>
      </c>
    </row>
    <row r="21" spans="1:18" ht="25.5" x14ac:dyDescent="0.2">
      <c r="A21" t="s">
        <v>646</v>
      </c>
      <c r="B21" t="s">
        <v>60</v>
      </c>
      <c r="D21">
        <v>75</v>
      </c>
      <c r="E21" t="s">
        <v>604</v>
      </c>
      <c r="F21" s="717">
        <v>41214</v>
      </c>
      <c r="G21" t="s">
        <v>590</v>
      </c>
      <c r="H21" s="75" t="s">
        <v>647</v>
      </c>
      <c r="I21" t="s">
        <v>648</v>
      </c>
      <c r="J21" t="s">
        <v>622</v>
      </c>
      <c r="K21" t="s">
        <v>443</v>
      </c>
      <c r="L21" t="s">
        <v>443</v>
      </c>
      <c r="M21" t="s">
        <v>443</v>
      </c>
      <c r="N21" t="s">
        <v>443</v>
      </c>
      <c r="O21" t="s">
        <v>443</v>
      </c>
      <c r="P21" t="s">
        <v>443</v>
      </c>
      <c r="Q21" t="s">
        <v>443</v>
      </c>
      <c r="R21" t="s">
        <v>4</v>
      </c>
    </row>
    <row r="22" spans="1:18" x14ac:dyDescent="0.2">
      <c r="A22" t="s">
        <v>649</v>
      </c>
      <c r="B22" t="s">
        <v>641</v>
      </c>
      <c r="D22">
        <v>60</v>
      </c>
      <c r="E22" t="s">
        <v>604</v>
      </c>
      <c r="G22" t="s">
        <v>590</v>
      </c>
      <c r="H22">
        <v>163</v>
      </c>
      <c r="I22" t="s">
        <v>634</v>
      </c>
      <c r="J22" t="s">
        <v>146</v>
      </c>
      <c r="K22" t="s">
        <v>443</v>
      </c>
      <c r="L22" t="s">
        <v>4</v>
      </c>
      <c r="M22" t="s">
        <v>443</v>
      </c>
      <c r="N22" t="s">
        <v>443</v>
      </c>
      <c r="O22" t="s">
        <v>443</v>
      </c>
      <c r="P22" t="s">
        <v>443</v>
      </c>
      <c r="Q22" t="s">
        <v>443</v>
      </c>
      <c r="R22" t="s">
        <v>443</v>
      </c>
    </row>
    <row r="23" spans="1:18" x14ac:dyDescent="0.2">
      <c r="A23" t="s">
        <v>650</v>
      </c>
      <c r="B23" t="s">
        <v>651</v>
      </c>
      <c r="D23">
        <v>50</v>
      </c>
      <c r="E23" t="s">
        <v>594</v>
      </c>
      <c r="G23" t="s">
        <v>590</v>
      </c>
      <c r="H23" t="s">
        <v>652</v>
      </c>
      <c r="I23" t="s">
        <v>596</v>
      </c>
      <c r="J23" t="s">
        <v>25</v>
      </c>
      <c r="K23" t="s">
        <v>443</v>
      </c>
      <c r="L23" t="s">
        <v>443</v>
      </c>
      <c r="M23" t="s">
        <v>443</v>
      </c>
      <c r="N23" t="s">
        <v>443</v>
      </c>
      <c r="O23" t="s">
        <v>4</v>
      </c>
      <c r="P23" t="s">
        <v>35</v>
      </c>
      <c r="Q23" t="s">
        <v>443</v>
      </c>
      <c r="R23" t="s">
        <v>443</v>
      </c>
    </row>
    <row r="24" spans="1:18" x14ac:dyDescent="0.2">
      <c r="A24" t="s">
        <v>653</v>
      </c>
      <c r="B24" t="s">
        <v>654</v>
      </c>
      <c r="D24">
        <v>55</v>
      </c>
      <c r="E24" t="s">
        <v>604</v>
      </c>
      <c r="F24" s="717">
        <v>45712</v>
      </c>
      <c r="G24" t="s">
        <v>590</v>
      </c>
      <c r="H24" t="s">
        <v>655</v>
      </c>
      <c r="I24" t="s">
        <v>656</v>
      </c>
      <c r="J24" t="s">
        <v>657</v>
      </c>
      <c r="K24" t="s">
        <v>35</v>
      </c>
      <c r="L24" t="s">
        <v>443</v>
      </c>
      <c r="M24" t="s">
        <v>443</v>
      </c>
      <c r="N24" t="s">
        <v>443</v>
      </c>
      <c r="O24" t="s">
        <v>443</v>
      </c>
      <c r="P24" t="s">
        <v>443</v>
      </c>
      <c r="Q24" t="s">
        <v>443</v>
      </c>
    </row>
    <row r="25" spans="1:18" x14ac:dyDescent="0.2">
      <c r="A25" t="s">
        <v>658</v>
      </c>
      <c r="B25" t="s">
        <v>598</v>
      </c>
      <c r="D25">
        <v>55</v>
      </c>
      <c r="E25" t="s">
        <v>589</v>
      </c>
      <c r="F25" s="717">
        <v>45559</v>
      </c>
      <c r="G25" t="s">
        <v>590</v>
      </c>
      <c r="H25" t="s">
        <v>600</v>
      </c>
      <c r="I25" t="s">
        <v>601</v>
      </c>
      <c r="J25" t="s">
        <v>614</v>
      </c>
      <c r="K25" t="s">
        <v>443</v>
      </c>
      <c r="L25" t="s">
        <v>4</v>
      </c>
      <c r="M25" t="s">
        <v>443</v>
      </c>
      <c r="N25" t="s">
        <v>443</v>
      </c>
      <c r="O25" t="s">
        <v>443</v>
      </c>
      <c r="P25" t="s">
        <v>35</v>
      </c>
      <c r="Q25" t="s">
        <v>35</v>
      </c>
      <c r="R25" t="s">
        <v>443</v>
      </c>
    </row>
    <row r="26" spans="1:18" ht="25.5" x14ac:dyDescent="0.2">
      <c r="A26" t="s">
        <v>659</v>
      </c>
      <c r="B26" t="s">
        <v>119</v>
      </c>
      <c r="D26">
        <v>55</v>
      </c>
      <c r="E26" t="s">
        <v>604</v>
      </c>
      <c r="G26" t="s">
        <v>590</v>
      </c>
      <c r="H26" s="75" t="s">
        <v>660</v>
      </c>
      <c r="I26" t="s">
        <v>645</v>
      </c>
      <c r="J26" t="s">
        <v>610</v>
      </c>
      <c r="K26" t="s">
        <v>443</v>
      </c>
      <c r="L26" t="s">
        <v>443</v>
      </c>
      <c r="M26" t="s">
        <v>443</v>
      </c>
      <c r="N26" t="s">
        <v>443</v>
      </c>
      <c r="O26" t="s">
        <v>443</v>
      </c>
      <c r="P26" t="s">
        <v>443</v>
      </c>
      <c r="Q26" t="s">
        <v>443</v>
      </c>
      <c r="R26" t="s">
        <v>443</v>
      </c>
    </row>
    <row r="27" spans="1:18" x14ac:dyDescent="0.2">
      <c r="A27" t="s">
        <v>661</v>
      </c>
      <c r="B27" t="s">
        <v>662</v>
      </c>
      <c r="D27">
        <v>50</v>
      </c>
      <c r="E27" t="s">
        <v>604</v>
      </c>
      <c r="F27" s="717">
        <v>44949</v>
      </c>
      <c r="G27" t="s">
        <v>590</v>
      </c>
      <c r="H27">
        <v>183</v>
      </c>
      <c r="I27" t="s">
        <v>663</v>
      </c>
      <c r="J27" t="s">
        <v>25</v>
      </c>
      <c r="K27" t="s">
        <v>443</v>
      </c>
      <c r="L27" t="s">
        <v>443</v>
      </c>
      <c r="M27" t="s">
        <v>443</v>
      </c>
      <c r="N27" t="s">
        <v>443</v>
      </c>
      <c r="O27" t="s">
        <v>35</v>
      </c>
      <c r="P27" t="s">
        <v>443</v>
      </c>
      <c r="Q27" t="s">
        <v>443</v>
      </c>
      <c r="R27" t="s">
        <v>443</v>
      </c>
    </row>
    <row r="28" spans="1:18" x14ac:dyDescent="0.2">
      <c r="A28" t="s">
        <v>664</v>
      </c>
      <c r="B28" t="s">
        <v>665</v>
      </c>
      <c r="D28">
        <v>55</v>
      </c>
      <c r="E28" t="s">
        <v>604</v>
      </c>
      <c r="F28" s="717">
        <v>44075</v>
      </c>
      <c r="G28" t="s">
        <v>590</v>
      </c>
      <c r="H28" t="s">
        <v>666</v>
      </c>
      <c r="I28" t="s">
        <v>667</v>
      </c>
      <c r="J28" t="s">
        <v>69</v>
      </c>
      <c r="K28" t="s">
        <v>443</v>
      </c>
      <c r="L28" t="s">
        <v>443</v>
      </c>
      <c r="M28" t="s">
        <v>443</v>
      </c>
      <c r="N28" t="s">
        <v>443</v>
      </c>
      <c r="O28" t="s">
        <v>443</v>
      </c>
      <c r="P28" t="s">
        <v>4</v>
      </c>
      <c r="Q28" t="s">
        <v>443</v>
      </c>
      <c r="R28" t="s">
        <v>443</v>
      </c>
    </row>
    <row r="29" spans="1:18" x14ac:dyDescent="0.2">
      <c r="A29" t="s">
        <v>668</v>
      </c>
      <c r="B29" t="s">
        <v>669</v>
      </c>
      <c r="D29">
        <v>55</v>
      </c>
      <c r="E29" t="s">
        <v>612</v>
      </c>
      <c r="G29" t="s">
        <v>590</v>
      </c>
      <c r="H29">
        <v>93</v>
      </c>
      <c r="I29" t="s">
        <v>613</v>
      </c>
      <c r="J29" t="s">
        <v>657</v>
      </c>
      <c r="K29" t="s">
        <v>443</v>
      </c>
      <c r="L29" t="s">
        <v>443</v>
      </c>
      <c r="M29" t="s">
        <v>443</v>
      </c>
      <c r="N29" t="s">
        <v>443</v>
      </c>
      <c r="O29" t="s">
        <v>443</v>
      </c>
      <c r="P29" t="s">
        <v>443</v>
      </c>
      <c r="Q29" t="s">
        <v>443</v>
      </c>
    </row>
    <row r="30" spans="1:18" x14ac:dyDescent="0.2">
      <c r="A30" t="s">
        <v>670</v>
      </c>
      <c r="B30" t="s">
        <v>598</v>
      </c>
      <c r="D30">
        <v>50</v>
      </c>
      <c r="E30" t="s">
        <v>604</v>
      </c>
      <c r="F30" s="717">
        <v>44949</v>
      </c>
      <c r="G30" t="s">
        <v>590</v>
      </c>
      <c r="H30">
        <v>111</v>
      </c>
      <c r="I30" t="s">
        <v>667</v>
      </c>
      <c r="J30" t="s">
        <v>53</v>
      </c>
      <c r="K30" t="s">
        <v>443</v>
      </c>
      <c r="L30" t="s">
        <v>443</v>
      </c>
      <c r="M30" t="s">
        <v>443</v>
      </c>
      <c r="N30" t="s">
        <v>4</v>
      </c>
      <c r="O30" t="s">
        <v>443</v>
      </c>
      <c r="P30" t="s">
        <v>443</v>
      </c>
      <c r="Q30" t="s">
        <v>443</v>
      </c>
      <c r="R30" t="s">
        <v>443</v>
      </c>
    </row>
    <row r="31" spans="1:18" x14ac:dyDescent="0.2">
      <c r="A31" t="s">
        <v>671</v>
      </c>
      <c r="B31" t="s">
        <v>672</v>
      </c>
      <c r="D31">
        <v>65</v>
      </c>
      <c r="E31" t="s">
        <v>604</v>
      </c>
      <c r="F31" s="717">
        <v>45253</v>
      </c>
      <c r="G31" t="s">
        <v>590</v>
      </c>
      <c r="H31" t="s">
        <v>673</v>
      </c>
      <c r="I31" t="s">
        <v>645</v>
      </c>
      <c r="J31" t="s">
        <v>20</v>
      </c>
      <c r="K31" t="s">
        <v>443</v>
      </c>
      <c r="L31" t="s">
        <v>443</v>
      </c>
      <c r="M31" t="s">
        <v>443</v>
      </c>
      <c r="N31" t="s">
        <v>4</v>
      </c>
      <c r="O31" t="s">
        <v>443</v>
      </c>
      <c r="P31" t="s">
        <v>443</v>
      </c>
      <c r="Q31" t="s">
        <v>443</v>
      </c>
      <c r="R31" t="s">
        <v>443</v>
      </c>
    </row>
    <row r="32" spans="1:18" ht="25.5" x14ac:dyDescent="0.2">
      <c r="A32" t="s">
        <v>674</v>
      </c>
      <c r="B32" t="s">
        <v>152</v>
      </c>
      <c r="D32">
        <v>55</v>
      </c>
      <c r="E32" t="s">
        <v>604</v>
      </c>
      <c r="F32" s="717">
        <v>42186</v>
      </c>
      <c r="G32" t="s">
        <v>590</v>
      </c>
      <c r="H32" s="75" t="s">
        <v>675</v>
      </c>
      <c r="I32" t="s">
        <v>648</v>
      </c>
      <c r="J32" t="s">
        <v>635</v>
      </c>
      <c r="K32" t="s">
        <v>443</v>
      </c>
      <c r="L32" t="s">
        <v>443</v>
      </c>
      <c r="M32" t="s">
        <v>443</v>
      </c>
      <c r="N32" t="s">
        <v>4</v>
      </c>
      <c r="O32" t="s">
        <v>443</v>
      </c>
      <c r="P32" t="s">
        <v>443</v>
      </c>
      <c r="Q32" t="s">
        <v>443</v>
      </c>
      <c r="R32" t="s">
        <v>443</v>
      </c>
    </row>
    <row r="33" spans="1:19" x14ac:dyDescent="0.2">
      <c r="A33" t="s">
        <v>676</v>
      </c>
      <c r="B33" t="s">
        <v>140</v>
      </c>
      <c r="D33">
        <v>50</v>
      </c>
      <c r="E33" t="s">
        <v>604</v>
      </c>
      <c r="F33" s="717">
        <v>44949</v>
      </c>
      <c r="G33" t="s">
        <v>590</v>
      </c>
      <c r="H33">
        <v>92</v>
      </c>
      <c r="I33" t="s">
        <v>621</v>
      </c>
      <c r="J33" t="s">
        <v>657</v>
      </c>
      <c r="K33" t="s">
        <v>443</v>
      </c>
      <c r="L33" t="s">
        <v>443</v>
      </c>
      <c r="M33" t="s">
        <v>443</v>
      </c>
      <c r="N33" t="s">
        <v>443</v>
      </c>
      <c r="O33" t="s">
        <v>443</v>
      </c>
      <c r="P33" t="s">
        <v>443</v>
      </c>
      <c r="Q33" t="s">
        <v>443</v>
      </c>
    </row>
    <row r="34" spans="1:19" ht="25.5" x14ac:dyDescent="0.2">
      <c r="A34" t="s">
        <v>677</v>
      </c>
      <c r="B34" t="s">
        <v>212</v>
      </c>
      <c r="D34">
        <v>55</v>
      </c>
      <c r="E34" t="s">
        <v>604</v>
      </c>
      <c r="F34" s="717">
        <v>42476</v>
      </c>
      <c r="G34" t="s">
        <v>590</v>
      </c>
      <c r="H34" s="75" t="s">
        <v>678</v>
      </c>
      <c r="I34" t="s">
        <v>667</v>
      </c>
      <c r="J34" t="s">
        <v>50</v>
      </c>
      <c r="K34" t="s">
        <v>443</v>
      </c>
      <c r="L34" t="s">
        <v>443</v>
      </c>
      <c r="M34" t="s">
        <v>443</v>
      </c>
      <c r="N34" t="s">
        <v>443</v>
      </c>
      <c r="O34" t="s">
        <v>443</v>
      </c>
      <c r="P34" t="s">
        <v>443</v>
      </c>
      <c r="Q34" t="s">
        <v>4</v>
      </c>
      <c r="R34" t="s">
        <v>443</v>
      </c>
    </row>
    <row r="35" spans="1:19" ht="25.5" x14ac:dyDescent="0.2">
      <c r="A35" t="s">
        <v>679</v>
      </c>
      <c r="B35" t="s">
        <v>99</v>
      </c>
      <c r="D35">
        <v>55</v>
      </c>
      <c r="E35" t="s">
        <v>604</v>
      </c>
      <c r="F35" s="717">
        <v>41791</v>
      </c>
      <c r="G35" t="s">
        <v>590</v>
      </c>
      <c r="H35" s="75" t="s">
        <v>680</v>
      </c>
      <c r="I35" t="s">
        <v>645</v>
      </c>
      <c r="J35" t="s">
        <v>635</v>
      </c>
      <c r="K35" t="s">
        <v>443</v>
      </c>
      <c r="L35" t="s">
        <v>443</v>
      </c>
      <c r="M35" t="s">
        <v>443</v>
      </c>
      <c r="N35" t="s">
        <v>443</v>
      </c>
      <c r="O35" t="s">
        <v>4</v>
      </c>
      <c r="P35" t="s">
        <v>443</v>
      </c>
      <c r="Q35" t="s">
        <v>443</v>
      </c>
      <c r="R35" t="s">
        <v>443</v>
      </c>
    </row>
    <row r="36" spans="1:19" ht="25.5" x14ac:dyDescent="0.2">
      <c r="A36" t="s">
        <v>681</v>
      </c>
      <c r="B36" t="s">
        <v>662</v>
      </c>
      <c r="D36">
        <v>60</v>
      </c>
      <c r="E36" t="s">
        <v>604</v>
      </c>
      <c r="F36" s="717">
        <v>45017</v>
      </c>
      <c r="G36" t="s">
        <v>590</v>
      </c>
      <c r="H36" s="75" t="s">
        <v>682</v>
      </c>
      <c r="I36" t="s">
        <v>663</v>
      </c>
      <c r="J36" t="s">
        <v>146</v>
      </c>
      <c r="K36" t="s">
        <v>4</v>
      </c>
      <c r="L36" t="s">
        <v>443</v>
      </c>
      <c r="M36" t="s">
        <v>443</v>
      </c>
      <c r="N36" t="s">
        <v>443</v>
      </c>
      <c r="O36" t="s">
        <v>443</v>
      </c>
      <c r="P36" t="s">
        <v>443</v>
      </c>
      <c r="Q36" t="s">
        <v>443</v>
      </c>
      <c r="R36" t="s">
        <v>443</v>
      </c>
    </row>
    <row r="37" spans="1:19" ht="25.5" x14ac:dyDescent="0.2">
      <c r="A37" t="s">
        <v>683</v>
      </c>
      <c r="B37" t="s">
        <v>99</v>
      </c>
      <c r="D37">
        <v>55</v>
      </c>
      <c r="E37" t="s">
        <v>604</v>
      </c>
      <c r="F37" s="717">
        <v>41821</v>
      </c>
      <c r="G37" t="s">
        <v>590</v>
      </c>
      <c r="H37" s="75" t="s">
        <v>684</v>
      </c>
      <c r="I37" t="s">
        <v>663</v>
      </c>
      <c r="J37" t="s">
        <v>50</v>
      </c>
      <c r="K37" t="s">
        <v>443</v>
      </c>
      <c r="L37" t="s">
        <v>443</v>
      </c>
      <c r="M37" t="s">
        <v>443</v>
      </c>
      <c r="N37" t="s">
        <v>443</v>
      </c>
      <c r="O37" t="s">
        <v>443</v>
      </c>
      <c r="P37" t="s">
        <v>443</v>
      </c>
      <c r="Q37" t="s">
        <v>443</v>
      </c>
      <c r="R37" t="s">
        <v>443</v>
      </c>
    </row>
    <row r="38" spans="1:19" x14ac:dyDescent="0.2">
      <c r="A38" t="s">
        <v>685</v>
      </c>
      <c r="B38" t="s">
        <v>598</v>
      </c>
      <c r="D38">
        <v>70</v>
      </c>
      <c r="E38" t="s">
        <v>604</v>
      </c>
      <c r="F38" s="717">
        <v>45192</v>
      </c>
      <c r="G38" t="s">
        <v>590</v>
      </c>
      <c r="H38" t="s">
        <v>686</v>
      </c>
      <c r="I38" t="s">
        <v>621</v>
      </c>
      <c r="J38" t="s">
        <v>50</v>
      </c>
      <c r="K38" t="s">
        <v>443</v>
      </c>
      <c r="L38" t="s">
        <v>443</v>
      </c>
      <c r="M38" t="s">
        <v>443</v>
      </c>
      <c r="N38" t="s">
        <v>443</v>
      </c>
      <c r="O38" t="s">
        <v>443</v>
      </c>
      <c r="P38" t="s">
        <v>443</v>
      </c>
      <c r="Q38" t="s">
        <v>4</v>
      </c>
    </row>
    <row r="39" spans="1:19" x14ac:dyDescent="0.2">
      <c r="A39" t="s">
        <v>1868</v>
      </c>
      <c r="B39" t="s">
        <v>758</v>
      </c>
      <c r="D39">
        <v>50</v>
      </c>
      <c r="E39" t="s">
        <v>612</v>
      </c>
      <c r="G39" t="s">
        <v>590</v>
      </c>
      <c r="H39">
        <v>417</v>
      </c>
      <c r="I39" t="s">
        <v>1172</v>
      </c>
      <c r="J39" t="s">
        <v>20</v>
      </c>
      <c r="K39" t="s">
        <v>443</v>
      </c>
      <c r="L39" t="s">
        <v>443</v>
      </c>
      <c r="M39" t="s">
        <v>443</v>
      </c>
      <c r="N39" t="s">
        <v>4</v>
      </c>
      <c r="O39" t="s">
        <v>443</v>
      </c>
      <c r="P39" t="s">
        <v>443</v>
      </c>
      <c r="Q39" t="s">
        <v>443</v>
      </c>
      <c r="R39" t="s">
        <v>443</v>
      </c>
    </row>
    <row r="40" spans="1:19" x14ac:dyDescent="0.2">
      <c r="A40" t="s">
        <v>691</v>
      </c>
      <c r="B40" t="s">
        <v>692</v>
      </c>
      <c r="D40">
        <v>55</v>
      </c>
      <c r="E40" t="s">
        <v>604</v>
      </c>
      <c r="F40" s="717">
        <v>45039</v>
      </c>
      <c r="G40" t="s">
        <v>590</v>
      </c>
      <c r="H40">
        <v>435</v>
      </c>
      <c r="I40" t="s">
        <v>667</v>
      </c>
      <c r="J40" t="s">
        <v>53</v>
      </c>
      <c r="K40" t="s">
        <v>35</v>
      </c>
      <c r="L40" t="s">
        <v>443</v>
      </c>
      <c r="M40" t="s">
        <v>35</v>
      </c>
      <c r="N40" t="s">
        <v>4</v>
      </c>
      <c r="O40" t="s">
        <v>35</v>
      </c>
      <c r="P40" t="s">
        <v>35</v>
      </c>
      <c r="Q40" t="s">
        <v>35</v>
      </c>
      <c r="R40" t="s">
        <v>443</v>
      </c>
    </row>
    <row r="41" spans="1:19" x14ac:dyDescent="0.2">
      <c r="A41" t="s">
        <v>693</v>
      </c>
      <c r="B41" t="s">
        <v>694</v>
      </c>
      <c r="D41">
        <v>55</v>
      </c>
      <c r="E41" t="s">
        <v>604</v>
      </c>
      <c r="F41" s="717">
        <v>45017</v>
      </c>
      <c r="G41" t="s">
        <v>590</v>
      </c>
      <c r="H41">
        <v>445</v>
      </c>
      <c r="I41" t="s">
        <v>645</v>
      </c>
      <c r="J41" t="s">
        <v>100</v>
      </c>
      <c r="K41" t="s">
        <v>443</v>
      </c>
      <c r="L41" t="s">
        <v>443</v>
      </c>
      <c r="M41" t="s">
        <v>443</v>
      </c>
      <c r="N41" t="s">
        <v>443</v>
      </c>
      <c r="O41" t="s">
        <v>443</v>
      </c>
      <c r="P41" t="s">
        <v>443</v>
      </c>
      <c r="Q41" t="s">
        <v>443</v>
      </c>
      <c r="R41" t="s">
        <v>443</v>
      </c>
      <c r="S41" t="s">
        <v>4</v>
      </c>
    </row>
    <row r="42" spans="1:19" x14ac:dyDescent="0.2">
      <c r="A42" t="s">
        <v>695</v>
      </c>
      <c r="B42" t="s">
        <v>598</v>
      </c>
      <c r="D42">
        <v>70</v>
      </c>
      <c r="E42" t="s">
        <v>604</v>
      </c>
      <c r="F42" s="717">
        <v>45192</v>
      </c>
      <c r="G42" t="s">
        <v>590</v>
      </c>
      <c r="H42" t="s">
        <v>686</v>
      </c>
      <c r="I42" t="s">
        <v>621</v>
      </c>
      <c r="J42" t="s">
        <v>50</v>
      </c>
      <c r="K42" t="s">
        <v>443</v>
      </c>
      <c r="L42" t="s">
        <v>443</v>
      </c>
      <c r="M42" t="s">
        <v>443</v>
      </c>
      <c r="N42" t="s">
        <v>443</v>
      </c>
      <c r="O42" t="s">
        <v>443</v>
      </c>
      <c r="P42" t="s">
        <v>443</v>
      </c>
      <c r="Q42" t="s">
        <v>4</v>
      </c>
    </row>
    <row r="43" spans="1:19" x14ac:dyDescent="0.2">
      <c r="A43" t="s">
        <v>696</v>
      </c>
      <c r="B43" t="s">
        <v>662</v>
      </c>
      <c r="D43">
        <v>50</v>
      </c>
      <c r="E43" t="s">
        <v>697</v>
      </c>
      <c r="G43" t="s">
        <v>590</v>
      </c>
      <c r="H43">
        <v>424</v>
      </c>
      <c r="I43" t="s">
        <v>698</v>
      </c>
      <c r="J43" t="s">
        <v>635</v>
      </c>
      <c r="K43" t="s">
        <v>443</v>
      </c>
      <c r="L43" t="s">
        <v>443</v>
      </c>
      <c r="M43" t="s">
        <v>443</v>
      </c>
      <c r="N43" t="s">
        <v>443</v>
      </c>
      <c r="O43" t="s">
        <v>443</v>
      </c>
      <c r="P43" t="s">
        <v>443</v>
      </c>
      <c r="Q43" t="s">
        <v>443</v>
      </c>
      <c r="R43" t="s">
        <v>443</v>
      </c>
      <c r="S43" t="s">
        <v>443</v>
      </c>
    </row>
    <row r="44" spans="1:19" ht="25.5" x14ac:dyDescent="0.2">
      <c r="A44" t="s">
        <v>699</v>
      </c>
      <c r="B44" t="s">
        <v>700</v>
      </c>
      <c r="D44">
        <v>55</v>
      </c>
      <c r="E44" t="s">
        <v>604</v>
      </c>
      <c r="F44" s="717">
        <v>43891</v>
      </c>
      <c r="G44" t="s">
        <v>590</v>
      </c>
      <c r="H44" s="75" t="s">
        <v>701</v>
      </c>
      <c r="I44" t="s">
        <v>656</v>
      </c>
      <c r="J44" t="s">
        <v>100</v>
      </c>
      <c r="K44" t="s">
        <v>443</v>
      </c>
      <c r="L44" t="s">
        <v>443</v>
      </c>
      <c r="M44" t="s">
        <v>443</v>
      </c>
      <c r="N44" t="s">
        <v>443</v>
      </c>
      <c r="O44" t="s">
        <v>443</v>
      </c>
      <c r="P44" t="s">
        <v>443</v>
      </c>
      <c r="Q44" t="s">
        <v>443</v>
      </c>
      <c r="R44" t="s">
        <v>4</v>
      </c>
    </row>
    <row r="45" spans="1:19" x14ac:dyDescent="0.2">
      <c r="A45" t="s">
        <v>702</v>
      </c>
      <c r="B45" t="s">
        <v>662</v>
      </c>
      <c r="D45">
        <v>50</v>
      </c>
      <c r="E45" t="s">
        <v>697</v>
      </c>
      <c r="G45" t="s">
        <v>590</v>
      </c>
      <c r="H45">
        <v>424</v>
      </c>
      <c r="I45" t="s">
        <v>698</v>
      </c>
      <c r="J45" t="s">
        <v>635</v>
      </c>
      <c r="K45" t="s">
        <v>443</v>
      </c>
      <c r="L45" t="s">
        <v>443</v>
      </c>
      <c r="M45" t="s">
        <v>443</v>
      </c>
      <c r="N45" t="s">
        <v>443</v>
      </c>
      <c r="O45" t="s">
        <v>443</v>
      </c>
      <c r="P45" t="s">
        <v>443</v>
      </c>
      <c r="Q45" t="s">
        <v>443</v>
      </c>
      <c r="R45" t="s">
        <v>443</v>
      </c>
      <c r="S45" t="s">
        <v>443</v>
      </c>
    </row>
    <row r="46" spans="1:19" x14ac:dyDescent="0.2">
      <c r="A46" t="s">
        <v>703</v>
      </c>
      <c r="B46" t="s">
        <v>140</v>
      </c>
      <c r="D46">
        <v>50</v>
      </c>
      <c r="E46" t="s">
        <v>604</v>
      </c>
      <c r="G46" t="s">
        <v>590</v>
      </c>
      <c r="H46">
        <v>68</v>
      </c>
      <c r="I46" t="s">
        <v>648</v>
      </c>
      <c r="J46" t="s">
        <v>20</v>
      </c>
      <c r="K46" t="s">
        <v>443</v>
      </c>
      <c r="L46" t="s">
        <v>443</v>
      </c>
      <c r="M46" t="s">
        <v>443</v>
      </c>
      <c r="N46" t="s">
        <v>4</v>
      </c>
      <c r="O46" t="s">
        <v>443</v>
      </c>
      <c r="P46" t="s">
        <v>443</v>
      </c>
      <c r="Q46" t="s">
        <v>443</v>
      </c>
      <c r="R46" t="s">
        <v>443</v>
      </c>
    </row>
    <row r="47" spans="1:19" x14ac:dyDescent="0.2">
      <c r="A47" t="s">
        <v>704</v>
      </c>
      <c r="B47" t="s">
        <v>705</v>
      </c>
      <c r="D47">
        <v>60</v>
      </c>
      <c r="E47" t="s">
        <v>604</v>
      </c>
      <c r="F47" s="717">
        <v>45078</v>
      </c>
      <c r="G47" t="s">
        <v>590</v>
      </c>
      <c r="H47" t="s">
        <v>706</v>
      </c>
      <c r="I47" t="s">
        <v>645</v>
      </c>
      <c r="J47" t="s">
        <v>69</v>
      </c>
      <c r="K47" t="s">
        <v>443</v>
      </c>
      <c r="L47" t="s">
        <v>443</v>
      </c>
      <c r="M47" t="s">
        <v>443</v>
      </c>
      <c r="N47" t="s">
        <v>443</v>
      </c>
      <c r="O47" t="s">
        <v>4</v>
      </c>
      <c r="P47" t="s">
        <v>443</v>
      </c>
      <c r="Q47" t="s">
        <v>443</v>
      </c>
      <c r="R47" t="s">
        <v>443</v>
      </c>
    </row>
    <row r="48" spans="1:19" x14ac:dyDescent="0.2">
      <c r="A48" t="s">
        <v>707</v>
      </c>
      <c r="B48" t="s">
        <v>212</v>
      </c>
      <c r="D48">
        <v>50</v>
      </c>
      <c r="E48" t="s">
        <v>604</v>
      </c>
      <c r="G48" t="s">
        <v>590</v>
      </c>
      <c r="H48">
        <v>332</v>
      </c>
      <c r="I48" t="s">
        <v>648</v>
      </c>
      <c r="J48" t="s">
        <v>635</v>
      </c>
      <c r="K48" t="s">
        <v>443</v>
      </c>
      <c r="L48" t="s">
        <v>443</v>
      </c>
      <c r="M48" t="s">
        <v>443</v>
      </c>
      <c r="N48" t="s">
        <v>443</v>
      </c>
      <c r="O48" t="s">
        <v>443</v>
      </c>
      <c r="P48" t="s">
        <v>443</v>
      </c>
      <c r="Q48" t="s">
        <v>443</v>
      </c>
      <c r="R48" t="s">
        <v>443</v>
      </c>
    </row>
    <row r="49" spans="1:19" x14ac:dyDescent="0.2">
      <c r="A49" t="s">
        <v>708</v>
      </c>
      <c r="B49" t="s">
        <v>152</v>
      </c>
      <c r="D49">
        <v>50</v>
      </c>
      <c r="E49" t="s">
        <v>612</v>
      </c>
      <c r="F49" s="717">
        <v>44949</v>
      </c>
      <c r="G49" t="s">
        <v>590</v>
      </c>
      <c r="H49">
        <v>392</v>
      </c>
      <c r="I49" t="s">
        <v>613</v>
      </c>
      <c r="J49" t="s">
        <v>25</v>
      </c>
      <c r="K49" t="s">
        <v>443</v>
      </c>
      <c r="L49" t="s">
        <v>443</v>
      </c>
      <c r="M49" t="s">
        <v>443</v>
      </c>
      <c r="N49" t="s">
        <v>443</v>
      </c>
      <c r="O49" t="s">
        <v>443</v>
      </c>
      <c r="P49" t="s">
        <v>4</v>
      </c>
      <c r="Q49" t="s">
        <v>443</v>
      </c>
    </row>
    <row r="50" spans="1:19" x14ac:dyDescent="0.2">
      <c r="A50" t="s">
        <v>709</v>
      </c>
      <c r="B50" t="s">
        <v>152</v>
      </c>
      <c r="D50">
        <v>50</v>
      </c>
      <c r="E50" t="s">
        <v>612</v>
      </c>
      <c r="F50" s="717">
        <v>44949</v>
      </c>
      <c r="G50" t="s">
        <v>590</v>
      </c>
      <c r="H50">
        <v>392</v>
      </c>
      <c r="I50" t="s">
        <v>613</v>
      </c>
      <c r="J50" t="s">
        <v>25</v>
      </c>
      <c r="K50" t="s">
        <v>443</v>
      </c>
      <c r="L50" t="s">
        <v>443</v>
      </c>
      <c r="M50" t="s">
        <v>443</v>
      </c>
      <c r="N50" t="s">
        <v>443</v>
      </c>
      <c r="O50" t="s">
        <v>443</v>
      </c>
      <c r="P50" t="s">
        <v>4</v>
      </c>
      <c r="Q50" t="s">
        <v>443</v>
      </c>
    </row>
    <row r="51" spans="1:19" x14ac:dyDescent="0.2">
      <c r="A51" t="s">
        <v>710</v>
      </c>
      <c r="B51" t="s">
        <v>662</v>
      </c>
      <c r="D51">
        <v>50</v>
      </c>
      <c r="E51" t="s">
        <v>604</v>
      </c>
      <c r="F51" s="717">
        <v>44949</v>
      </c>
      <c r="G51" t="s">
        <v>590</v>
      </c>
      <c r="H51">
        <v>186</v>
      </c>
      <c r="I51" t="s">
        <v>621</v>
      </c>
      <c r="J51" t="s">
        <v>622</v>
      </c>
      <c r="K51" t="s">
        <v>443</v>
      </c>
      <c r="L51" t="s">
        <v>443</v>
      </c>
      <c r="M51" t="s">
        <v>443</v>
      </c>
      <c r="N51" t="s">
        <v>443</v>
      </c>
      <c r="O51" t="s">
        <v>443</v>
      </c>
      <c r="P51" t="s">
        <v>443</v>
      </c>
      <c r="Q51" t="s">
        <v>443</v>
      </c>
    </row>
    <row r="52" spans="1:19" x14ac:dyDescent="0.2">
      <c r="A52" t="s">
        <v>711</v>
      </c>
      <c r="B52" t="s">
        <v>712</v>
      </c>
      <c r="D52">
        <v>65</v>
      </c>
      <c r="E52" t="s">
        <v>594</v>
      </c>
      <c r="F52" s="717">
        <v>45505</v>
      </c>
      <c r="G52" t="s">
        <v>590</v>
      </c>
      <c r="H52" t="s">
        <v>713</v>
      </c>
      <c r="I52" t="s">
        <v>596</v>
      </c>
      <c r="J52" t="s">
        <v>50</v>
      </c>
      <c r="K52" t="s">
        <v>443</v>
      </c>
      <c r="L52" t="s">
        <v>35</v>
      </c>
      <c r="M52" t="s">
        <v>443</v>
      </c>
      <c r="N52" t="s">
        <v>443</v>
      </c>
      <c r="O52" t="s">
        <v>443</v>
      </c>
      <c r="P52" t="s">
        <v>443</v>
      </c>
      <c r="Q52" t="s">
        <v>443</v>
      </c>
      <c r="R52" t="s">
        <v>4</v>
      </c>
    </row>
    <row r="53" spans="1:19" ht="25.5" x14ac:dyDescent="0.2">
      <c r="A53" t="s">
        <v>714</v>
      </c>
      <c r="B53" t="s">
        <v>119</v>
      </c>
      <c r="C53" s="75" t="s">
        <v>1972</v>
      </c>
      <c r="D53">
        <v>60</v>
      </c>
      <c r="E53" t="s">
        <v>604</v>
      </c>
      <c r="F53" s="717">
        <v>44559</v>
      </c>
      <c r="G53" t="s">
        <v>590</v>
      </c>
      <c r="H53" s="75" t="s">
        <v>716</v>
      </c>
      <c r="I53" t="s">
        <v>717</v>
      </c>
      <c r="J53" t="s">
        <v>53</v>
      </c>
      <c r="K53" t="s">
        <v>443</v>
      </c>
      <c r="L53" t="s">
        <v>443</v>
      </c>
      <c r="M53" t="s">
        <v>4</v>
      </c>
      <c r="N53" t="s">
        <v>35</v>
      </c>
      <c r="O53" t="s">
        <v>443</v>
      </c>
      <c r="P53" t="s">
        <v>443</v>
      </c>
      <c r="Q53" t="s">
        <v>443</v>
      </c>
      <c r="R53" t="s">
        <v>443</v>
      </c>
    </row>
    <row r="54" spans="1:19" x14ac:dyDescent="0.2">
      <c r="A54" t="s">
        <v>718</v>
      </c>
      <c r="B54" t="s">
        <v>719</v>
      </c>
      <c r="D54">
        <v>75</v>
      </c>
      <c r="E54" t="s">
        <v>612</v>
      </c>
      <c r="F54" s="717">
        <v>45772</v>
      </c>
      <c r="G54" t="s">
        <v>590</v>
      </c>
      <c r="H54" t="s">
        <v>720</v>
      </c>
      <c r="I54" t="s">
        <v>613</v>
      </c>
      <c r="J54" t="s">
        <v>657</v>
      </c>
      <c r="K54" t="s">
        <v>35</v>
      </c>
      <c r="L54" t="s">
        <v>35</v>
      </c>
      <c r="M54" t="s">
        <v>35</v>
      </c>
      <c r="N54" t="s">
        <v>443</v>
      </c>
      <c r="O54" t="s">
        <v>443</v>
      </c>
      <c r="P54" t="s">
        <v>443</v>
      </c>
      <c r="Q54" t="s">
        <v>443</v>
      </c>
    </row>
    <row r="55" spans="1:19" x14ac:dyDescent="0.2">
      <c r="A55" t="s">
        <v>721</v>
      </c>
      <c r="B55" t="s">
        <v>99</v>
      </c>
      <c r="D55">
        <v>55</v>
      </c>
      <c r="E55" t="s">
        <v>604</v>
      </c>
      <c r="F55" s="717">
        <v>42689</v>
      </c>
      <c r="G55" t="s">
        <v>590</v>
      </c>
      <c r="H55" t="s">
        <v>722</v>
      </c>
      <c r="I55" t="s">
        <v>601</v>
      </c>
      <c r="J55" t="s">
        <v>146</v>
      </c>
      <c r="K55" t="s">
        <v>4</v>
      </c>
      <c r="L55" t="s">
        <v>443</v>
      </c>
      <c r="M55" t="s">
        <v>443</v>
      </c>
      <c r="N55" t="s">
        <v>443</v>
      </c>
      <c r="O55" t="s">
        <v>443</v>
      </c>
      <c r="P55" t="s">
        <v>443</v>
      </c>
      <c r="Q55" t="s">
        <v>443</v>
      </c>
      <c r="R55" t="s">
        <v>443</v>
      </c>
    </row>
    <row r="56" spans="1:19" x14ac:dyDescent="0.2">
      <c r="A56" t="s">
        <v>723</v>
      </c>
      <c r="B56" t="s">
        <v>724</v>
      </c>
      <c r="C56" t="s">
        <v>725</v>
      </c>
      <c r="D56">
        <v>60</v>
      </c>
      <c r="E56" t="s">
        <v>604</v>
      </c>
      <c r="F56" s="717">
        <v>45346</v>
      </c>
      <c r="G56" t="s">
        <v>590</v>
      </c>
      <c r="H56" t="s">
        <v>726</v>
      </c>
      <c r="I56" t="s">
        <v>645</v>
      </c>
      <c r="J56" t="s">
        <v>622</v>
      </c>
      <c r="K56" t="s">
        <v>443</v>
      </c>
      <c r="L56" t="s">
        <v>443</v>
      </c>
      <c r="M56" t="s">
        <v>443</v>
      </c>
      <c r="N56" t="s">
        <v>443</v>
      </c>
      <c r="O56" t="s">
        <v>443</v>
      </c>
      <c r="P56" t="s">
        <v>443</v>
      </c>
      <c r="Q56" t="s">
        <v>443</v>
      </c>
      <c r="R56" t="s">
        <v>443</v>
      </c>
    </row>
    <row r="57" spans="1:19" x14ac:dyDescent="0.2">
      <c r="A57" t="s">
        <v>727</v>
      </c>
      <c r="B57" t="s">
        <v>140</v>
      </c>
      <c r="D57">
        <v>50</v>
      </c>
      <c r="E57" t="s">
        <v>594</v>
      </c>
      <c r="G57" t="s">
        <v>590</v>
      </c>
      <c r="H57">
        <v>373</v>
      </c>
      <c r="I57" t="s">
        <v>634</v>
      </c>
      <c r="J57" t="s">
        <v>53</v>
      </c>
      <c r="K57" t="s">
        <v>443</v>
      </c>
      <c r="L57" t="s">
        <v>443</v>
      </c>
      <c r="M57" t="s">
        <v>443</v>
      </c>
      <c r="N57" t="s">
        <v>443</v>
      </c>
      <c r="O57" t="s">
        <v>443</v>
      </c>
      <c r="P57" t="s">
        <v>443</v>
      </c>
      <c r="Q57" t="s">
        <v>443</v>
      </c>
      <c r="R57" t="s">
        <v>443</v>
      </c>
    </row>
    <row r="58" spans="1:19" x14ac:dyDescent="0.2">
      <c r="A58" t="s">
        <v>728</v>
      </c>
      <c r="B58" t="s">
        <v>729</v>
      </c>
      <c r="C58" t="s">
        <v>730</v>
      </c>
      <c r="D58">
        <v>55</v>
      </c>
      <c r="E58" t="s">
        <v>731</v>
      </c>
      <c r="F58" s="717">
        <v>44949</v>
      </c>
      <c r="G58" t="s">
        <v>590</v>
      </c>
      <c r="H58">
        <v>412</v>
      </c>
      <c r="I58" t="s">
        <v>732</v>
      </c>
      <c r="J58" t="s">
        <v>622</v>
      </c>
      <c r="K58" t="s">
        <v>443</v>
      </c>
      <c r="L58" t="s">
        <v>443</v>
      </c>
      <c r="M58" t="s">
        <v>443</v>
      </c>
      <c r="N58" t="s">
        <v>443</v>
      </c>
      <c r="O58" t="s">
        <v>443</v>
      </c>
      <c r="P58" t="s">
        <v>443</v>
      </c>
      <c r="Q58" t="s">
        <v>443</v>
      </c>
      <c r="R58" t="s">
        <v>443</v>
      </c>
      <c r="S58" t="s">
        <v>4</v>
      </c>
    </row>
    <row r="59" spans="1:19" x14ac:dyDescent="0.2">
      <c r="A59" t="s">
        <v>733</v>
      </c>
      <c r="B59" t="s">
        <v>734</v>
      </c>
      <c r="D59">
        <v>50</v>
      </c>
      <c r="E59" t="s">
        <v>604</v>
      </c>
      <c r="F59" s="717">
        <v>44949</v>
      </c>
      <c r="G59" t="s">
        <v>590</v>
      </c>
      <c r="H59">
        <v>42</v>
      </c>
      <c r="I59" t="s">
        <v>621</v>
      </c>
      <c r="J59" t="s">
        <v>622</v>
      </c>
      <c r="K59" t="s">
        <v>443</v>
      </c>
      <c r="L59" t="s">
        <v>443</v>
      </c>
      <c r="M59" t="s">
        <v>443</v>
      </c>
      <c r="N59" t="s">
        <v>443</v>
      </c>
      <c r="O59" t="s">
        <v>443</v>
      </c>
      <c r="P59" t="s">
        <v>443</v>
      </c>
      <c r="Q59" t="s">
        <v>443</v>
      </c>
    </row>
    <row r="60" spans="1:19" x14ac:dyDescent="0.2">
      <c r="A60" t="s">
        <v>735</v>
      </c>
      <c r="B60" t="s">
        <v>736</v>
      </c>
      <c r="D60">
        <v>50</v>
      </c>
      <c r="E60" t="s">
        <v>604</v>
      </c>
      <c r="F60" s="717">
        <v>44949</v>
      </c>
      <c r="G60" t="s">
        <v>590</v>
      </c>
      <c r="H60">
        <v>124</v>
      </c>
      <c r="I60" t="s">
        <v>737</v>
      </c>
      <c r="J60" t="s">
        <v>50</v>
      </c>
      <c r="K60" t="s">
        <v>443</v>
      </c>
      <c r="L60" t="s">
        <v>443</v>
      </c>
      <c r="M60" t="s">
        <v>443</v>
      </c>
      <c r="N60" t="s">
        <v>443</v>
      </c>
      <c r="O60" t="s">
        <v>443</v>
      </c>
      <c r="P60" t="s">
        <v>4</v>
      </c>
      <c r="Q60" t="s">
        <v>443</v>
      </c>
      <c r="R60" t="s">
        <v>443</v>
      </c>
    </row>
    <row r="61" spans="1:19" x14ac:dyDescent="0.2">
      <c r="A61" t="s">
        <v>738</v>
      </c>
      <c r="B61" t="s">
        <v>739</v>
      </c>
      <c r="D61">
        <v>50</v>
      </c>
      <c r="E61" t="s">
        <v>604</v>
      </c>
      <c r="G61" t="s">
        <v>590</v>
      </c>
      <c r="H61">
        <v>307</v>
      </c>
      <c r="I61" t="s">
        <v>648</v>
      </c>
      <c r="J61" t="s">
        <v>53</v>
      </c>
      <c r="K61" t="s">
        <v>443</v>
      </c>
      <c r="L61" t="s">
        <v>443</v>
      </c>
      <c r="M61" t="s">
        <v>443</v>
      </c>
      <c r="N61" t="s">
        <v>443</v>
      </c>
      <c r="O61" t="s">
        <v>443</v>
      </c>
      <c r="P61" t="s">
        <v>443</v>
      </c>
      <c r="Q61" t="s">
        <v>443</v>
      </c>
      <c r="R61" t="s">
        <v>443</v>
      </c>
    </row>
    <row r="62" spans="1:19" x14ac:dyDescent="0.2">
      <c r="A62" t="s">
        <v>740</v>
      </c>
      <c r="B62" t="s">
        <v>741</v>
      </c>
      <c r="D62">
        <v>125</v>
      </c>
      <c r="E62" t="s">
        <v>604</v>
      </c>
      <c r="F62" s="717">
        <v>45833</v>
      </c>
      <c r="G62" t="s">
        <v>590</v>
      </c>
      <c r="H62" t="s">
        <v>742</v>
      </c>
      <c r="I62" t="s">
        <v>663</v>
      </c>
      <c r="J62" t="s">
        <v>25</v>
      </c>
      <c r="K62" t="s">
        <v>35</v>
      </c>
      <c r="L62" t="s">
        <v>35</v>
      </c>
      <c r="M62" t="s">
        <v>35</v>
      </c>
      <c r="N62" t="s">
        <v>35</v>
      </c>
      <c r="O62" t="s">
        <v>443</v>
      </c>
      <c r="P62" t="s">
        <v>35</v>
      </c>
      <c r="Q62" t="s">
        <v>443</v>
      </c>
      <c r="R62" t="s">
        <v>443</v>
      </c>
    </row>
    <row r="63" spans="1:19" x14ac:dyDescent="0.2">
      <c r="A63" t="s">
        <v>743</v>
      </c>
      <c r="B63" t="s">
        <v>712</v>
      </c>
      <c r="D63">
        <v>65</v>
      </c>
      <c r="E63" t="s">
        <v>594</v>
      </c>
      <c r="F63" s="717">
        <v>45505</v>
      </c>
      <c r="G63" t="s">
        <v>590</v>
      </c>
      <c r="H63" t="s">
        <v>744</v>
      </c>
      <c r="I63" t="s">
        <v>596</v>
      </c>
      <c r="J63" t="s">
        <v>50</v>
      </c>
      <c r="K63" t="s">
        <v>443</v>
      </c>
      <c r="L63" t="s">
        <v>35</v>
      </c>
      <c r="M63" t="s">
        <v>443</v>
      </c>
      <c r="N63" t="s">
        <v>443</v>
      </c>
      <c r="O63" t="s">
        <v>443</v>
      </c>
      <c r="P63" t="s">
        <v>443</v>
      </c>
      <c r="Q63" t="s">
        <v>443</v>
      </c>
      <c r="R63" t="s">
        <v>4</v>
      </c>
    </row>
    <row r="64" spans="1:19" x14ac:dyDescent="0.2">
      <c r="A64" t="s">
        <v>745</v>
      </c>
      <c r="B64" t="s">
        <v>99</v>
      </c>
      <c r="D64">
        <v>60</v>
      </c>
      <c r="E64" t="s">
        <v>604</v>
      </c>
      <c r="F64" s="717">
        <v>45017</v>
      </c>
      <c r="G64" t="s">
        <v>590</v>
      </c>
      <c r="H64" t="s">
        <v>746</v>
      </c>
      <c r="I64" t="s">
        <v>663</v>
      </c>
      <c r="J64" t="s">
        <v>53</v>
      </c>
      <c r="K64" t="s">
        <v>443</v>
      </c>
      <c r="L64" t="s">
        <v>443</v>
      </c>
      <c r="M64" t="s">
        <v>443</v>
      </c>
      <c r="N64" t="s">
        <v>443</v>
      </c>
      <c r="O64" t="s">
        <v>443</v>
      </c>
      <c r="P64" t="s">
        <v>443</v>
      </c>
      <c r="Q64" t="s">
        <v>443</v>
      </c>
      <c r="R64" t="s">
        <v>443</v>
      </c>
    </row>
    <row r="65" spans="1:19" x14ac:dyDescent="0.2">
      <c r="A65" t="s">
        <v>747</v>
      </c>
      <c r="B65" t="s">
        <v>748</v>
      </c>
      <c r="C65" t="s">
        <v>1894</v>
      </c>
      <c r="D65">
        <v>125</v>
      </c>
      <c r="E65" t="s">
        <v>604</v>
      </c>
      <c r="F65" s="717">
        <v>45346</v>
      </c>
      <c r="G65" t="s">
        <v>590</v>
      </c>
      <c r="H65" t="s">
        <v>749</v>
      </c>
      <c r="I65" t="s">
        <v>645</v>
      </c>
      <c r="J65" t="s">
        <v>25</v>
      </c>
      <c r="K65" t="s">
        <v>443</v>
      </c>
      <c r="L65" t="s">
        <v>443</v>
      </c>
      <c r="M65" t="s">
        <v>443</v>
      </c>
      <c r="N65" t="s">
        <v>443</v>
      </c>
      <c r="O65" t="s">
        <v>4</v>
      </c>
      <c r="P65" t="s">
        <v>443</v>
      </c>
      <c r="Q65" t="s">
        <v>443</v>
      </c>
      <c r="R65" t="s">
        <v>443</v>
      </c>
    </row>
    <row r="66" spans="1:19" x14ac:dyDescent="0.2">
      <c r="A66" t="s">
        <v>750</v>
      </c>
      <c r="B66" t="s">
        <v>662</v>
      </c>
      <c r="D66">
        <v>50</v>
      </c>
      <c r="E66" t="s">
        <v>604</v>
      </c>
      <c r="G66" t="s">
        <v>590</v>
      </c>
      <c r="H66">
        <v>344</v>
      </c>
      <c r="I66" t="s">
        <v>621</v>
      </c>
      <c r="J66" t="s">
        <v>100</v>
      </c>
      <c r="K66" t="s">
        <v>443</v>
      </c>
      <c r="L66" t="s">
        <v>443</v>
      </c>
      <c r="M66" t="s">
        <v>443</v>
      </c>
      <c r="N66" t="s">
        <v>443</v>
      </c>
      <c r="O66" t="s">
        <v>443</v>
      </c>
      <c r="P66" t="s">
        <v>443</v>
      </c>
      <c r="Q66" t="s">
        <v>443</v>
      </c>
    </row>
    <row r="67" spans="1:19" x14ac:dyDescent="0.2">
      <c r="A67" t="s">
        <v>751</v>
      </c>
      <c r="B67" t="s">
        <v>752</v>
      </c>
      <c r="D67">
        <v>50</v>
      </c>
      <c r="E67" t="s">
        <v>604</v>
      </c>
      <c r="F67" s="717">
        <v>44949</v>
      </c>
      <c r="G67" t="s">
        <v>590</v>
      </c>
      <c r="H67">
        <v>127</v>
      </c>
      <c r="I67" t="s">
        <v>667</v>
      </c>
      <c r="J67" t="s">
        <v>53</v>
      </c>
      <c r="K67" t="s">
        <v>443</v>
      </c>
      <c r="L67" t="s">
        <v>443</v>
      </c>
      <c r="M67" t="s">
        <v>443</v>
      </c>
      <c r="N67" t="s">
        <v>4</v>
      </c>
      <c r="O67" t="s">
        <v>443</v>
      </c>
      <c r="P67" t="s">
        <v>443</v>
      </c>
      <c r="Q67" t="s">
        <v>443</v>
      </c>
      <c r="R67" t="s">
        <v>443</v>
      </c>
    </row>
    <row r="68" spans="1:19" x14ac:dyDescent="0.2">
      <c r="A68" t="s">
        <v>753</v>
      </c>
      <c r="B68" t="s">
        <v>754</v>
      </c>
      <c r="C68" t="s">
        <v>755</v>
      </c>
      <c r="D68">
        <v>75</v>
      </c>
      <c r="E68" t="s">
        <v>731</v>
      </c>
      <c r="F68" s="717">
        <v>45833</v>
      </c>
      <c r="G68" t="s">
        <v>590</v>
      </c>
      <c r="H68" t="s">
        <v>756</v>
      </c>
      <c r="I68" t="s">
        <v>732</v>
      </c>
      <c r="J68" t="s">
        <v>610</v>
      </c>
      <c r="K68" t="s">
        <v>35</v>
      </c>
      <c r="L68" t="s">
        <v>35</v>
      </c>
      <c r="M68" t="s">
        <v>35</v>
      </c>
      <c r="N68" t="s">
        <v>35</v>
      </c>
      <c r="O68" t="s">
        <v>35</v>
      </c>
      <c r="P68" t="s">
        <v>443</v>
      </c>
      <c r="Q68" t="s">
        <v>443</v>
      </c>
      <c r="R68" t="s">
        <v>443</v>
      </c>
    </row>
    <row r="69" spans="1:19" x14ac:dyDescent="0.2">
      <c r="A69" t="s">
        <v>757</v>
      </c>
      <c r="B69" t="s">
        <v>758</v>
      </c>
      <c r="D69">
        <v>55</v>
      </c>
      <c r="E69" t="s">
        <v>604</v>
      </c>
      <c r="G69" t="s">
        <v>590</v>
      </c>
      <c r="H69" t="s">
        <v>444</v>
      </c>
      <c r="I69" t="s">
        <v>634</v>
      </c>
      <c r="J69" t="s">
        <v>50</v>
      </c>
      <c r="K69" t="s">
        <v>443</v>
      </c>
      <c r="L69" t="s">
        <v>443</v>
      </c>
      <c r="M69" t="s">
        <v>443</v>
      </c>
      <c r="N69" t="s">
        <v>443</v>
      </c>
      <c r="O69" t="s">
        <v>443</v>
      </c>
      <c r="P69" t="s">
        <v>443</v>
      </c>
      <c r="Q69" t="s">
        <v>443</v>
      </c>
      <c r="R69" t="s">
        <v>4</v>
      </c>
    </row>
    <row r="70" spans="1:19" x14ac:dyDescent="0.2">
      <c r="A70" t="s">
        <v>759</v>
      </c>
      <c r="B70" t="s">
        <v>754</v>
      </c>
      <c r="C70" t="s">
        <v>760</v>
      </c>
      <c r="D70">
        <v>75</v>
      </c>
      <c r="E70" t="s">
        <v>731</v>
      </c>
      <c r="F70" s="717">
        <v>45833</v>
      </c>
      <c r="G70" t="s">
        <v>590</v>
      </c>
      <c r="H70" t="s">
        <v>756</v>
      </c>
      <c r="I70" t="s">
        <v>732</v>
      </c>
      <c r="J70" t="s">
        <v>610</v>
      </c>
      <c r="K70" t="s">
        <v>35</v>
      </c>
      <c r="L70" t="s">
        <v>35</v>
      </c>
      <c r="M70" t="s">
        <v>35</v>
      </c>
      <c r="N70" t="s">
        <v>35</v>
      </c>
      <c r="O70" t="s">
        <v>35</v>
      </c>
      <c r="P70" t="s">
        <v>443</v>
      </c>
      <c r="Q70" t="s">
        <v>443</v>
      </c>
      <c r="R70" t="s">
        <v>443</v>
      </c>
    </row>
    <row r="71" spans="1:19" ht="25.5" x14ac:dyDescent="0.2">
      <c r="A71" t="s">
        <v>761</v>
      </c>
      <c r="B71" t="s">
        <v>152</v>
      </c>
      <c r="C71" t="s">
        <v>762</v>
      </c>
      <c r="D71">
        <v>65</v>
      </c>
      <c r="E71" t="s">
        <v>594</v>
      </c>
      <c r="F71" s="717">
        <v>44378</v>
      </c>
      <c r="G71" t="s">
        <v>590</v>
      </c>
      <c r="H71" s="75" t="s">
        <v>763</v>
      </c>
      <c r="I71" t="s">
        <v>764</v>
      </c>
      <c r="J71" t="s">
        <v>100</v>
      </c>
      <c r="K71" t="s">
        <v>443</v>
      </c>
      <c r="L71" t="s">
        <v>443</v>
      </c>
      <c r="M71" t="s">
        <v>443</v>
      </c>
      <c r="N71" t="s">
        <v>443</v>
      </c>
      <c r="O71" t="s">
        <v>443</v>
      </c>
      <c r="P71" t="s">
        <v>443</v>
      </c>
      <c r="Q71" t="s">
        <v>443</v>
      </c>
      <c r="S71" t="s">
        <v>4</v>
      </c>
    </row>
    <row r="72" spans="1:19" x14ac:dyDescent="0.2">
      <c r="A72" t="s">
        <v>765</v>
      </c>
      <c r="B72" t="s">
        <v>766</v>
      </c>
      <c r="D72">
        <v>50</v>
      </c>
      <c r="E72" t="s">
        <v>604</v>
      </c>
      <c r="F72" s="717">
        <v>44949</v>
      </c>
      <c r="G72" t="s">
        <v>590</v>
      </c>
      <c r="H72" t="s">
        <v>767</v>
      </c>
      <c r="I72" t="s">
        <v>606</v>
      </c>
      <c r="J72" t="s">
        <v>614</v>
      </c>
      <c r="K72" t="s">
        <v>35</v>
      </c>
      <c r="L72" t="s">
        <v>443</v>
      </c>
      <c r="M72" t="s">
        <v>4</v>
      </c>
      <c r="N72" t="s">
        <v>443</v>
      </c>
      <c r="O72" t="s">
        <v>443</v>
      </c>
      <c r="P72" t="s">
        <v>443</v>
      </c>
      <c r="Q72" t="s">
        <v>443</v>
      </c>
    </row>
    <row r="73" spans="1:19" x14ac:dyDescent="0.2">
      <c r="A73" t="s">
        <v>768</v>
      </c>
      <c r="B73" t="s">
        <v>662</v>
      </c>
      <c r="D73">
        <v>55</v>
      </c>
      <c r="E73" t="s">
        <v>604</v>
      </c>
      <c r="F73" s="717">
        <v>45589</v>
      </c>
      <c r="G73" t="s">
        <v>590</v>
      </c>
      <c r="H73" t="s">
        <v>769</v>
      </c>
      <c r="I73" t="s">
        <v>645</v>
      </c>
      <c r="J73" t="s">
        <v>69</v>
      </c>
      <c r="K73" t="s">
        <v>443</v>
      </c>
      <c r="L73" t="s">
        <v>443</v>
      </c>
      <c r="M73" t="s">
        <v>443</v>
      </c>
      <c r="N73" t="s">
        <v>443</v>
      </c>
      <c r="O73" t="s">
        <v>443</v>
      </c>
      <c r="P73" t="s">
        <v>443</v>
      </c>
      <c r="Q73" t="s">
        <v>443</v>
      </c>
      <c r="R73" t="s">
        <v>443</v>
      </c>
    </row>
    <row r="74" spans="1:19" x14ac:dyDescent="0.2">
      <c r="A74" t="s">
        <v>770</v>
      </c>
      <c r="B74" t="s">
        <v>771</v>
      </c>
      <c r="D74">
        <v>50</v>
      </c>
      <c r="E74" t="s">
        <v>604</v>
      </c>
      <c r="F74" s="717">
        <v>44949</v>
      </c>
      <c r="G74" t="s">
        <v>590</v>
      </c>
      <c r="H74">
        <v>4</v>
      </c>
      <c r="I74" t="s">
        <v>645</v>
      </c>
      <c r="J74" t="s">
        <v>622</v>
      </c>
      <c r="K74" t="s">
        <v>443</v>
      </c>
      <c r="L74" t="s">
        <v>443</v>
      </c>
      <c r="M74" t="s">
        <v>443</v>
      </c>
      <c r="N74" t="s">
        <v>443</v>
      </c>
      <c r="O74" t="s">
        <v>443</v>
      </c>
      <c r="P74" t="s">
        <v>443</v>
      </c>
      <c r="Q74" t="s">
        <v>443</v>
      </c>
      <c r="R74" t="s">
        <v>443</v>
      </c>
    </row>
    <row r="75" spans="1:19" x14ac:dyDescent="0.2">
      <c r="A75" t="s">
        <v>772</v>
      </c>
      <c r="B75" t="s">
        <v>1897</v>
      </c>
      <c r="D75">
        <v>50</v>
      </c>
      <c r="E75" t="s">
        <v>604</v>
      </c>
      <c r="F75" s="717">
        <v>44949</v>
      </c>
      <c r="G75" t="s">
        <v>590</v>
      </c>
      <c r="H75">
        <v>321</v>
      </c>
      <c r="I75" t="s">
        <v>663</v>
      </c>
      <c r="J75" t="s">
        <v>657</v>
      </c>
      <c r="K75" t="s">
        <v>443</v>
      </c>
      <c r="L75" t="s">
        <v>443</v>
      </c>
      <c r="M75" t="s">
        <v>443</v>
      </c>
      <c r="N75" t="s">
        <v>443</v>
      </c>
      <c r="O75" t="s">
        <v>443</v>
      </c>
      <c r="P75" t="s">
        <v>35</v>
      </c>
      <c r="Q75" t="s">
        <v>35</v>
      </c>
      <c r="R75" t="s">
        <v>443</v>
      </c>
    </row>
    <row r="76" spans="1:19" x14ac:dyDescent="0.2">
      <c r="A76" t="s">
        <v>773</v>
      </c>
      <c r="B76" t="s">
        <v>774</v>
      </c>
      <c r="D76">
        <v>50</v>
      </c>
      <c r="E76" t="s">
        <v>604</v>
      </c>
      <c r="G76" t="s">
        <v>590</v>
      </c>
      <c r="H76">
        <v>427</v>
      </c>
      <c r="I76" t="s">
        <v>737</v>
      </c>
      <c r="J76" t="s">
        <v>657</v>
      </c>
      <c r="K76" t="s">
        <v>443</v>
      </c>
      <c r="L76" t="s">
        <v>443</v>
      </c>
      <c r="M76" t="s">
        <v>443</v>
      </c>
      <c r="N76" t="s">
        <v>443</v>
      </c>
      <c r="O76" t="s">
        <v>443</v>
      </c>
      <c r="P76" t="s">
        <v>443</v>
      </c>
      <c r="Q76" t="s">
        <v>443</v>
      </c>
      <c r="R76" t="s">
        <v>443</v>
      </c>
    </row>
    <row r="77" spans="1:19" x14ac:dyDescent="0.2">
      <c r="A77" t="s">
        <v>775</v>
      </c>
      <c r="B77" t="s">
        <v>140</v>
      </c>
      <c r="D77">
        <v>50</v>
      </c>
      <c r="E77" t="s">
        <v>604</v>
      </c>
      <c r="G77" t="s">
        <v>590</v>
      </c>
      <c r="H77">
        <v>100</v>
      </c>
      <c r="I77" t="s">
        <v>648</v>
      </c>
      <c r="J77" t="s">
        <v>53</v>
      </c>
      <c r="K77" t="s">
        <v>443</v>
      </c>
      <c r="L77" t="s">
        <v>443</v>
      </c>
      <c r="M77" t="s">
        <v>4</v>
      </c>
      <c r="N77" t="s">
        <v>443</v>
      </c>
      <c r="O77" t="s">
        <v>443</v>
      </c>
      <c r="P77" t="s">
        <v>443</v>
      </c>
      <c r="Q77" t="s">
        <v>443</v>
      </c>
      <c r="R77" t="s">
        <v>443</v>
      </c>
    </row>
    <row r="78" spans="1:19" x14ac:dyDescent="0.2">
      <c r="A78" t="s">
        <v>776</v>
      </c>
      <c r="B78" t="s">
        <v>777</v>
      </c>
      <c r="C78" t="s">
        <v>778</v>
      </c>
      <c r="D78">
        <v>65</v>
      </c>
      <c r="E78" t="s">
        <v>604</v>
      </c>
      <c r="F78" s="717">
        <v>41153</v>
      </c>
      <c r="G78" t="s">
        <v>590</v>
      </c>
      <c r="H78" t="s">
        <v>779</v>
      </c>
      <c r="I78" t="s">
        <v>606</v>
      </c>
      <c r="J78" t="s">
        <v>20</v>
      </c>
      <c r="K78" t="s">
        <v>443</v>
      </c>
      <c r="L78" t="s">
        <v>443</v>
      </c>
      <c r="M78" t="s">
        <v>443</v>
      </c>
      <c r="N78" t="s">
        <v>443</v>
      </c>
      <c r="O78" t="s">
        <v>443</v>
      </c>
      <c r="P78" t="s">
        <v>4</v>
      </c>
      <c r="Q78" t="s">
        <v>443</v>
      </c>
    </row>
    <row r="79" spans="1:19" x14ac:dyDescent="0.2">
      <c r="A79" t="s">
        <v>1865</v>
      </c>
      <c r="B79" t="s">
        <v>1864</v>
      </c>
      <c r="D79">
        <v>50</v>
      </c>
      <c r="E79" t="s">
        <v>612</v>
      </c>
      <c r="F79" s="717">
        <v>44949</v>
      </c>
      <c r="G79" t="s">
        <v>590</v>
      </c>
      <c r="H79" t="s">
        <v>827</v>
      </c>
      <c r="I79" t="s">
        <v>1172</v>
      </c>
      <c r="J79" t="s">
        <v>146</v>
      </c>
      <c r="K79" t="s">
        <v>443</v>
      </c>
      <c r="L79" t="s">
        <v>4</v>
      </c>
      <c r="M79" t="s">
        <v>443</v>
      </c>
      <c r="N79" t="s">
        <v>443</v>
      </c>
      <c r="O79" t="s">
        <v>443</v>
      </c>
      <c r="P79" t="s">
        <v>443</v>
      </c>
      <c r="Q79" t="s">
        <v>443</v>
      </c>
      <c r="R79" t="s">
        <v>443</v>
      </c>
    </row>
    <row r="80" spans="1:19" x14ac:dyDescent="0.2">
      <c r="A80" t="s">
        <v>782</v>
      </c>
      <c r="B80" t="s">
        <v>598</v>
      </c>
      <c r="D80">
        <v>70</v>
      </c>
      <c r="E80" t="s">
        <v>604</v>
      </c>
      <c r="F80" s="717">
        <v>45170</v>
      </c>
      <c r="G80" t="s">
        <v>590</v>
      </c>
      <c r="H80" t="s">
        <v>783</v>
      </c>
      <c r="I80" t="s">
        <v>645</v>
      </c>
      <c r="J80" t="s">
        <v>69</v>
      </c>
      <c r="K80" t="s">
        <v>443</v>
      </c>
      <c r="L80" t="s">
        <v>443</v>
      </c>
      <c r="M80" t="s">
        <v>443</v>
      </c>
      <c r="N80" t="s">
        <v>443</v>
      </c>
      <c r="O80" t="s">
        <v>443</v>
      </c>
      <c r="P80" t="s">
        <v>4</v>
      </c>
      <c r="Q80" t="s">
        <v>443</v>
      </c>
      <c r="R80" t="s">
        <v>443</v>
      </c>
    </row>
    <row r="81" spans="1:19" x14ac:dyDescent="0.2">
      <c r="A81" t="s">
        <v>784</v>
      </c>
      <c r="B81" t="s">
        <v>785</v>
      </c>
      <c r="D81">
        <v>55</v>
      </c>
      <c r="E81" t="s">
        <v>604</v>
      </c>
      <c r="F81" s="717">
        <v>41791</v>
      </c>
      <c r="G81" t="s">
        <v>590</v>
      </c>
      <c r="H81" t="s">
        <v>300</v>
      </c>
      <c r="I81" t="s">
        <v>606</v>
      </c>
      <c r="J81" t="s">
        <v>20</v>
      </c>
      <c r="K81" t="s">
        <v>443</v>
      </c>
      <c r="L81" t="s">
        <v>443</v>
      </c>
      <c r="M81" t="s">
        <v>443</v>
      </c>
      <c r="N81" t="s">
        <v>443</v>
      </c>
      <c r="O81" t="s">
        <v>4</v>
      </c>
      <c r="P81" t="s">
        <v>443</v>
      </c>
      <c r="Q81" t="s">
        <v>443</v>
      </c>
    </row>
    <row r="82" spans="1:19" x14ac:dyDescent="0.2">
      <c r="A82" t="s">
        <v>786</v>
      </c>
      <c r="B82" t="s">
        <v>712</v>
      </c>
      <c r="D82">
        <v>65</v>
      </c>
      <c r="E82" t="s">
        <v>604</v>
      </c>
      <c r="F82" s="717">
        <v>45527</v>
      </c>
      <c r="G82" t="s">
        <v>590</v>
      </c>
      <c r="H82" t="s">
        <v>787</v>
      </c>
      <c r="I82" t="s">
        <v>645</v>
      </c>
      <c r="J82" t="s">
        <v>50</v>
      </c>
      <c r="K82" t="s">
        <v>443</v>
      </c>
      <c r="L82" t="s">
        <v>443</v>
      </c>
      <c r="M82" t="s">
        <v>443</v>
      </c>
      <c r="N82" t="s">
        <v>35</v>
      </c>
      <c r="O82" t="s">
        <v>443</v>
      </c>
      <c r="P82" t="s">
        <v>443</v>
      </c>
      <c r="Q82" t="s">
        <v>4</v>
      </c>
      <c r="R82" t="s">
        <v>443</v>
      </c>
    </row>
    <row r="83" spans="1:19" x14ac:dyDescent="0.2">
      <c r="A83" t="s">
        <v>788</v>
      </c>
      <c r="B83" t="s">
        <v>662</v>
      </c>
      <c r="D83">
        <v>50</v>
      </c>
      <c r="E83" t="s">
        <v>604</v>
      </c>
      <c r="F83" s="717">
        <v>44949</v>
      </c>
      <c r="G83" t="s">
        <v>590</v>
      </c>
      <c r="H83">
        <v>162</v>
      </c>
      <c r="I83" t="s">
        <v>645</v>
      </c>
      <c r="J83" t="s">
        <v>100</v>
      </c>
      <c r="K83" t="s">
        <v>443</v>
      </c>
      <c r="L83" t="s">
        <v>443</v>
      </c>
      <c r="M83" t="s">
        <v>443</v>
      </c>
      <c r="N83" t="s">
        <v>443</v>
      </c>
      <c r="O83" t="s">
        <v>443</v>
      </c>
      <c r="P83" t="s">
        <v>443</v>
      </c>
      <c r="Q83" t="s">
        <v>443</v>
      </c>
      <c r="R83" t="s">
        <v>443</v>
      </c>
      <c r="S83" t="s">
        <v>4</v>
      </c>
    </row>
    <row r="84" spans="1:19" x14ac:dyDescent="0.2">
      <c r="A84" t="s">
        <v>789</v>
      </c>
      <c r="B84" t="s">
        <v>790</v>
      </c>
      <c r="D84">
        <v>55</v>
      </c>
      <c r="E84" t="s">
        <v>589</v>
      </c>
      <c r="G84" t="s">
        <v>590</v>
      </c>
      <c r="H84" t="s">
        <v>503</v>
      </c>
      <c r="I84" t="s">
        <v>592</v>
      </c>
      <c r="J84" t="s">
        <v>614</v>
      </c>
      <c r="K84" t="s">
        <v>443</v>
      </c>
      <c r="L84" t="s">
        <v>443</v>
      </c>
      <c r="M84" t="s">
        <v>443</v>
      </c>
      <c r="N84" t="s">
        <v>443</v>
      </c>
      <c r="O84" t="s">
        <v>35</v>
      </c>
      <c r="P84" t="s">
        <v>35</v>
      </c>
      <c r="Q84" t="s">
        <v>35</v>
      </c>
      <c r="R84" t="s">
        <v>35</v>
      </c>
    </row>
    <row r="85" spans="1:19" x14ac:dyDescent="0.2">
      <c r="A85" t="s">
        <v>1862</v>
      </c>
      <c r="B85" t="s">
        <v>1861</v>
      </c>
      <c r="D85">
        <v>50</v>
      </c>
      <c r="E85" t="s">
        <v>612</v>
      </c>
      <c r="F85" s="717">
        <v>44949</v>
      </c>
      <c r="G85" t="s">
        <v>590</v>
      </c>
      <c r="H85">
        <v>375</v>
      </c>
      <c r="I85" t="s">
        <v>1172</v>
      </c>
      <c r="J85" t="s">
        <v>25</v>
      </c>
      <c r="K85" t="s">
        <v>443</v>
      </c>
      <c r="L85" t="s">
        <v>35</v>
      </c>
      <c r="M85" t="s">
        <v>443</v>
      </c>
      <c r="N85" t="s">
        <v>443</v>
      </c>
      <c r="O85" t="s">
        <v>443</v>
      </c>
      <c r="P85" t="s">
        <v>4</v>
      </c>
      <c r="Q85" t="s">
        <v>443</v>
      </c>
      <c r="R85" t="s">
        <v>443</v>
      </c>
    </row>
    <row r="86" spans="1:19" x14ac:dyDescent="0.2">
      <c r="A86" t="s">
        <v>795</v>
      </c>
      <c r="B86" t="s">
        <v>796</v>
      </c>
      <c r="D86">
        <v>50</v>
      </c>
      <c r="E86" t="s">
        <v>604</v>
      </c>
      <c r="F86" s="717">
        <v>44949</v>
      </c>
      <c r="G86" t="s">
        <v>590</v>
      </c>
      <c r="H86">
        <v>322</v>
      </c>
      <c r="I86" t="s">
        <v>667</v>
      </c>
      <c r="J86" t="s">
        <v>622</v>
      </c>
      <c r="K86" t="s">
        <v>443</v>
      </c>
      <c r="L86" t="s">
        <v>443</v>
      </c>
      <c r="M86" t="s">
        <v>443</v>
      </c>
      <c r="N86" t="s">
        <v>443</v>
      </c>
      <c r="O86" t="s">
        <v>443</v>
      </c>
      <c r="P86" t="s">
        <v>443</v>
      </c>
      <c r="Q86" t="s">
        <v>443</v>
      </c>
      <c r="R86" t="s">
        <v>4</v>
      </c>
    </row>
    <row r="87" spans="1:19" x14ac:dyDescent="0.2">
      <c r="A87" t="s">
        <v>797</v>
      </c>
      <c r="B87" t="s">
        <v>662</v>
      </c>
      <c r="D87">
        <v>60</v>
      </c>
      <c r="E87" t="s">
        <v>604</v>
      </c>
      <c r="F87" s="717">
        <v>45448</v>
      </c>
      <c r="G87" t="s">
        <v>590</v>
      </c>
      <c r="H87" t="s">
        <v>798</v>
      </c>
      <c r="I87" t="s">
        <v>648</v>
      </c>
      <c r="J87" t="s">
        <v>100</v>
      </c>
      <c r="K87" t="s">
        <v>443</v>
      </c>
      <c r="L87" t="s">
        <v>443</v>
      </c>
      <c r="M87" t="s">
        <v>443</v>
      </c>
      <c r="N87" t="s">
        <v>443</v>
      </c>
      <c r="O87" t="s">
        <v>443</v>
      </c>
      <c r="P87" t="s">
        <v>443</v>
      </c>
      <c r="Q87" t="s">
        <v>4</v>
      </c>
      <c r="R87" t="s">
        <v>443</v>
      </c>
    </row>
    <row r="88" spans="1:19" x14ac:dyDescent="0.2">
      <c r="A88" t="s">
        <v>799</v>
      </c>
      <c r="B88" t="s">
        <v>800</v>
      </c>
      <c r="D88">
        <v>65</v>
      </c>
      <c r="E88" t="s">
        <v>604</v>
      </c>
      <c r="G88" t="s">
        <v>590</v>
      </c>
      <c r="H88">
        <v>406</v>
      </c>
      <c r="I88" t="s">
        <v>634</v>
      </c>
      <c r="J88" t="s">
        <v>146</v>
      </c>
      <c r="K88" t="s">
        <v>443</v>
      </c>
      <c r="L88" t="s">
        <v>4</v>
      </c>
      <c r="M88" t="s">
        <v>443</v>
      </c>
      <c r="N88" t="s">
        <v>443</v>
      </c>
      <c r="O88" t="s">
        <v>443</v>
      </c>
      <c r="P88" t="s">
        <v>443</v>
      </c>
      <c r="Q88" t="s">
        <v>443</v>
      </c>
      <c r="R88" t="s">
        <v>443</v>
      </c>
    </row>
    <row r="89" spans="1:19" x14ac:dyDescent="0.2">
      <c r="A89" t="s">
        <v>801</v>
      </c>
      <c r="B89" t="s">
        <v>140</v>
      </c>
      <c r="D89">
        <v>50</v>
      </c>
      <c r="E89" t="s">
        <v>604</v>
      </c>
      <c r="G89" t="s">
        <v>590</v>
      </c>
      <c r="H89">
        <v>346</v>
      </c>
      <c r="I89" t="s">
        <v>648</v>
      </c>
      <c r="J89" t="s">
        <v>622</v>
      </c>
      <c r="K89" t="s">
        <v>443</v>
      </c>
      <c r="L89" t="s">
        <v>443</v>
      </c>
      <c r="M89" t="s">
        <v>443</v>
      </c>
      <c r="N89" t="s">
        <v>443</v>
      </c>
      <c r="O89" t="s">
        <v>443</v>
      </c>
      <c r="P89" t="s">
        <v>443</v>
      </c>
      <c r="Q89" t="s">
        <v>443</v>
      </c>
      <c r="R89" t="s">
        <v>443</v>
      </c>
    </row>
    <row r="90" spans="1:19" x14ac:dyDescent="0.2">
      <c r="A90" t="s">
        <v>802</v>
      </c>
      <c r="B90" t="s">
        <v>598</v>
      </c>
      <c r="D90">
        <v>55</v>
      </c>
      <c r="E90" t="s">
        <v>604</v>
      </c>
      <c r="F90" s="717">
        <v>45620</v>
      </c>
      <c r="G90" t="s">
        <v>590</v>
      </c>
      <c r="H90" t="s">
        <v>1903</v>
      </c>
      <c r="I90" t="s">
        <v>596</v>
      </c>
      <c r="J90" t="s">
        <v>635</v>
      </c>
      <c r="K90" t="s">
        <v>4</v>
      </c>
      <c r="L90" t="s">
        <v>443</v>
      </c>
      <c r="M90" t="s">
        <v>35</v>
      </c>
      <c r="N90" t="s">
        <v>443</v>
      </c>
      <c r="O90" t="s">
        <v>443</v>
      </c>
      <c r="P90" t="s">
        <v>35</v>
      </c>
      <c r="Q90" t="s">
        <v>443</v>
      </c>
      <c r="R90" t="s">
        <v>443</v>
      </c>
    </row>
    <row r="91" spans="1:19" x14ac:dyDescent="0.2">
      <c r="A91" t="s">
        <v>804</v>
      </c>
      <c r="B91" t="s">
        <v>805</v>
      </c>
      <c r="D91">
        <v>50</v>
      </c>
      <c r="E91" t="s">
        <v>604</v>
      </c>
      <c r="G91" t="s">
        <v>590</v>
      </c>
      <c r="H91">
        <v>164</v>
      </c>
      <c r="I91" t="s">
        <v>648</v>
      </c>
      <c r="J91" t="s">
        <v>53</v>
      </c>
      <c r="K91" t="s">
        <v>443</v>
      </c>
      <c r="L91" t="s">
        <v>443</v>
      </c>
      <c r="M91" t="s">
        <v>443</v>
      </c>
      <c r="N91" t="s">
        <v>4</v>
      </c>
      <c r="O91" t="s">
        <v>443</v>
      </c>
      <c r="P91" t="s">
        <v>443</v>
      </c>
      <c r="Q91" t="s">
        <v>443</v>
      </c>
      <c r="R91" t="s">
        <v>443</v>
      </c>
    </row>
    <row r="92" spans="1:19" ht="25.5" x14ac:dyDescent="0.2">
      <c r="A92" t="s">
        <v>806</v>
      </c>
      <c r="B92" t="s">
        <v>807</v>
      </c>
      <c r="D92">
        <v>55</v>
      </c>
      <c r="E92" t="s">
        <v>604</v>
      </c>
      <c r="F92" s="717">
        <v>42005</v>
      </c>
      <c r="G92" t="s">
        <v>590</v>
      </c>
      <c r="H92" s="75" t="s">
        <v>808</v>
      </c>
      <c r="I92" t="s">
        <v>648</v>
      </c>
      <c r="J92" t="s">
        <v>50</v>
      </c>
      <c r="K92" t="s">
        <v>443</v>
      </c>
      <c r="L92" t="s">
        <v>443</v>
      </c>
      <c r="M92" t="s">
        <v>443</v>
      </c>
      <c r="N92" t="s">
        <v>443</v>
      </c>
      <c r="O92" t="s">
        <v>443</v>
      </c>
      <c r="P92" t="s">
        <v>4</v>
      </c>
      <c r="Q92" t="s">
        <v>443</v>
      </c>
      <c r="R92" t="s">
        <v>443</v>
      </c>
    </row>
    <row r="93" spans="1:19" x14ac:dyDescent="0.2">
      <c r="A93" t="s">
        <v>809</v>
      </c>
      <c r="B93" t="s">
        <v>810</v>
      </c>
      <c r="D93">
        <v>50</v>
      </c>
      <c r="E93" t="s">
        <v>604</v>
      </c>
      <c r="G93" t="s">
        <v>590</v>
      </c>
      <c r="H93">
        <v>340</v>
      </c>
      <c r="I93" t="s">
        <v>634</v>
      </c>
      <c r="J93" t="s">
        <v>614</v>
      </c>
      <c r="K93" t="s">
        <v>443</v>
      </c>
      <c r="L93" t="s">
        <v>1870</v>
      </c>
      <c r="M93" t="s">
        <v>443</v>
      </c>
      <c r="N93" t="s">
        <v>443</v>
      </c>
      <c r="O93" t="s">
        <v>443</v>
      </c>
      <c r="P93" t="s">
        <v>443</v>
      </c>
      <c r="Q93" t="s">
        <v>443</v>
      </c>
      <c r="R93" t="s">
        <v>443</v>
      </c>
    </row>
    <row r="94" spans="1:19" ht="25.5" x14ac:dyDescent="0.2">
      <c r="A94" t="s">
        <v>811</v>
      </c>
      <c r="B94" t="s">
        <v>107</v>
      </c>
      <c r="D94">
        <v>55</v>
      </c>
      <c r="E94" t="s">
        <v>604</v>
      </c>
      <c r="G94" t="s">
        <v>590</v>
      </c>
      <c r="H94" s="75" t="s">
        <v>812</v>
      </c>
      <c r="I94" t="s">
        <v>645</v>
      </c>
      <c r="J94" t="s">
        <v>622</v>
      </c>
      <c r="K94" t="s">
        <v>443</v>
      </c>
      <c r="L94" t="s">
        <v>443</v>
      </c>
      <c r="M94" t="s">
        <v>443</v>
      </c>
      <c r="N94" t="s">
        <v>443</v>
      </c>
      <c r="O94" t="s">
        <v>443</v>
      </c>
      <c r="P94" t="s">
        <v>443</v>
      </c>
      <c r="Q94" t="s">
        <v>443</v>
      </c>
      <c r="R94" t="s">
        <v>443</v>
      </c>
    </row>
    <row r="95" spans="1:19" x14ac:dyDescent="0.2">
      <c r="A95" t="s">
        <v>813</v>
      </c>
      <c r="B95" t="s">
        <v>662</v>
      </c>
      <c r="D95">
        <v>50</v>
      </c>
      <c r="E95" t="s">
        <v>594</v>
      </c>
      <c r="F95" s="717">
        <v>44949</v>
      </c>
      <c r="G95" t="s">
        <v>590</v>
      </c>
      <c r="H95">
        <v>368</v>
      </c>
      <c r="I95" t="s">
        <v>596</v>
      </c>
      <c r="J95" t="s">
        <v>20</v>
      </c>
      <c r="K95" t="s">
        <v>443</v>
      </c>
      <c r="L95" t="s">
        <v>443</v>
      </c>
      <c r="M95" t="s">
        <v>443</v>
      </c>
      <c r="N95" t="s">
        <v>4</v>
      </c>
      <c r="O95" t="s">
        <v>443</v>
      </c>
      <c r="P95" t="s">
        <v>443</v>
      </c>
      <c r="Q95" t="s">
        <v>443</v>
      </c>
      <c r="R95" t="s">
        <v>443</v>
      </c>
    </row>
    <row r="96" spans="1:19" x14ac:dyDescent="0.2">
      <c r="A96" t="s">
        <v>814</v>
      </c>
      <c r="B96" t="s">
        <v>662</v>
      </c>
      <c r="D96">
        <v>50</v>
      </c>
      <c r="E96" t="s">
        <v>815</v>
      </c>
      <c r="F96" s="717">
        <v>44949</v>
      </c>
      <c r="G96" t="s">
        <v>590</v>
      </c>
      <c r="H96">
        <v>108</v>
      </c>
      <c r="I96" t="s">
        <v>737</v>
      </c>
      <c r="J96" t="s">
        <v>50</v>
      </c>
      <c r="K96" t="s">
        <v>443</v>
      </c>
      <c r="L96" t="s">
        <v>443</v>
      </c>
      <c r="M96" t="s">
        <v>443</v>
      </c>
      <c r="N96" t="s">
        <v>443</v>
      </c>
      <c r="O96" t="s">
        <v>443</v>
      </c>
      <c r="P96" t="s">
        <v>443</v>
      </c>
      <c r="Q96" t="s">
        <v>4</v>
      </c>
      <c r="R96" t="s">
        <v>443</v>
      </c>
    </row>
    <row r="97" spans="1:19" x14ac:dyDescent="0.2">
      <c r="A97" t="s">
        <v>816</v>
      </c>
      <c r="B97" t="s">
        <v>212</v>
      </c>
      <c r="D97">
        <v>50</v>
      </c>
      <c r="E97" t="s">
        <v>604</v>
      </c>
      <c r="G97" t="s">
        <v>590</v>
      </c>
      <c r="H97">
        <v>366</v>
      </c>
      <c r="I97" t="s">
        <v>656</v>
      </c>
      <c r="J97" t="s">
        <v>25</v>
      </c>
      <c r="K97" t="s">
        <v>443</v>
      </c>
      <c r="L97" t="s">
        <v>443</v>
      </c>
      <c r="M97" t="s">
        <v>443</v>
      </c>
      <c r="N97" t="s">
        <v>443</v>
      </c>
      <c r="O97" t="s">
        <v>4</v>
      </c>
      <c r="P97" t="s">
        <v>443</v>
      </c>
      <c r="Q97" t="s">
        <v>443</v>
      </c>
    </row>
    <row r="98" spans="1:19" x14ac:dyDescent="0.2">
      <c r="A98" t="s">
        <v>817</v>
      </c>
      <c r="B98" t="s">
        <v>818</v>
      </c>
      <c r="D98">
        <v>65</v>
      </c>
      <c r="E98" t="s">
        <v>594</v>
      </c>
      <c r="F98" s="717">
        <v>45253</v>
      </c>
      <c r="G98" t="s">
        <v>590</v>
      </c>
      <c r="H98" t="s">
        <v>819</v>
      </c>
      <c r="I98" t="s">
        <v>764</v>
      </c>
      <c r="J98" t="s">
        <v>622</v>
      </c>
      <c r="K98" t="s">
        <v>443</v>
      </c>
      <c r="L98" t="s">
        <v>443</v>
      </c>
      <c r="M98" t="s">
        <v>443</v>
      </c>
      <c r="N98" t="s">
        <v>443</v>
      </c>
      <c r="O98" t="s">
        <v>443</v>
      </c>
      <c r="P98" t="s">
        <v>443</v>
      </c>
      <c r="Q98" t="s">
        <v>443</v>
      </c>
    </row>
    <row r="99" spans="1:19" x14ac:dyDescent="0.2">
      <c r="A99" t="s">
        <v>820</v>
      </c>
      <c r="B99" t="s">
        <v>662</v>
      </c>
      <c r="D99">
        <v>50</v>
      </c>
      <c r="E99" t="s">
        <v>604</v>
      </c>
      <c r="G99" t="s">
        <v>590</v>
      </c>
      <c r="H99">
        <v>404</v>
      </c>
      <c r="I99" t="s">
        <v>634</v>
      </c>
      <c r="J99" t="s">
        <v>50</v>
      </c>
      <c r="K99" t="s">
        <v>443</v>
      </c>
      <c r="L99" t="s">
        <v>443</v>
      </c>
      <c r="M99" t="s">
        <v>443</v>
      </c>
      <c r="N99" t="s">
        <v>443</v>
      </c>
      <c r="O99" t="s">
        <v>443</v>
      </c>
      <c r="P99" t="s">
        <v>4</v>
      </c>
      <c r="Q99" t="s">
        <v>443</v>
      </c>
      <c r="R99" t="s">
        <v>443</v>
      </c>
    </row>
    <row r="100" spans="1:19" x14ac:dyDescent="0.2">
      <c r="A100" t="s">
        <v>821</v>
      </c>
      <c r="B100" t="s">
        <v>662</v>
      </c>
      <c r="D100">
        <v>50</v>
      </c>
      <c r="E100" t="s">
        <v>604</v>
      </c>
      <c r="F100" s="717">
        <v>44949</v>
      </c>
      <c r="G100" t="s">
        <v>590</v>
      </c>
      <c r="H100">
        <v>386</v>
      </c>
      <c r="I100" t="s">
        <v>645</v>
      </c>
      <c r="J100" t="s">
        <v>25</v>
      </c>
      <c r="K100" t="s">
        <v>443</v>
      </c>
      <c r="L100" t="s">
        <v>443</v>
      </c>
      <c r="M100" t="s">
        <v>443</v>
      </c>
      <c r="N100" t="s">
        <v>443</v>
      </c>
      <c r="O100" t="s">
        <v>4</v>
      </c>
      <c r="P100" t="s">
        <v>443</v>
      </c>
      <c r="Q100" t="s">
        <v>35</v>
      </c>
      <c r="R100" t="s">
        <v>443</v>
      </c>
    </row>
    <row r="101" spans="1:19" x14ac:dyDescent="0.2">
      <c r="A101" t="s">
        <v>822</v>
      </c>
      <c r="B101" t="s">
        <v>662</v>
      </c>
      <c r="D101">
        <v>50</v>
      </c>
      <c r="E101" t="s">
        <v>604</v>
      </c>
      <c r="F101" s="717">
        <v>44949</v>
      </c>
      <c r="G101" t="s">
        <v>590</v>
      </c>
      <c r="H101">
        <v>409</v>
      </c>
      <c r="I101" t="s">
        <v>737</v>
      </c>
      <c r="J101" t="s">
        <v>614</v>
      </c>
      <c r="K101" t="s">
        <v>443</v>
      </c>
      <c r="L101" t="s">
        <v>4</v>
      </c>
      <c r="M101" t="s">
        <v>443</v>
      </c>
      <c r="N101" t="s">
        <v>443</v>
      </c>
      <c r="O101" t="s">
        <v>443</v>
      </c>
      <c r="P101" t="s">
        <v>443</v>
      </c>
      <c r="Q101" t="s">
        <v>35</v>
      </c>
      <c r="R101" t="s">
        <v>443</v>
      </c>
    </row>
    <row r="102" spans="1:19" x14ac:dyDescent="0.2">
      <c r="A102" t="s">
        <v>823</v>
      </c>
      <c r="B102" t="s">
        <v>705</v>
      </c>
      <c r="D102">
        <v>60</v>
      </c>
      <c r="E102" t="s">
        <v>594</v>
      </c>
      <c r="F102" s="717">
        <v>45078</v>
      </c>
      <c r="G102" t="s">
        <v>590</v>
      </c>
      <c r="H102" t="s">
        <v>824</v>
      </c>
      <c r="I102" t="s">
        <v>596</v>
      </c>
      <c r="J102" t="s">
        <v>53</v>
      </c>
      <c r="K102" t="s">
        <v>443</v>
      </c>
      <c r="L102" t="s">
        <v>443</v>
      </c>
      <c r="M102" t="s">
        <v>443</v>
      </c>
      <c r="N102" t="s">
        <v>443</v>
      </c>
      <c r="O102" t="s">
        <v>443</v>
      </c>
      <c r="P102" t="s">
        <v>443</v>
      </c>
      <c r="Q102" t="s">
        <v>443</v>
      </c>
      <c r="R102" t="s">
        <v>443</v>
      </c>
    </row>
    <row r="103" spans="1:19" x14ac:dyDescent="0.2">
      <c r="A103" t="s">
        <v>825</v>
      </c>
      <c r="B103" t="s">
        <v>826</v>
      </c>
      <c r="D103">
        <v>55</v>
      </c>
      <c r="E103" t="s">
        <v>604</v>
      </c>
      <c r="F103" s="717">
        <v>44287</v>
      </c>
      <c r="G103" t="s">
        <v>590</v>
      </c>
      <c r="H103" t="s">
        <v>827</v>
      </c>
      <c r="I103" t="s">
        <v>601</v>
      </c>
      <c r="J103" t="s">
        <v>53</v>
      </c>
      <c r="K103" t="s">
        <v>443</v>
      </c>
      <c r="L103" t="s">
        <v>443</v>
      </c>
      <c r="M103" t="s">
        <v>4</v>
      </c>
      <c r="N103" t="s">
        <v>35</v>
      </c>
      <c r="O103" t="s">
        <v>35</v>
      </c>
      <c r="P103" t="s">
        <v>35</v>
      </c>
      <c r="Q103" t="s">
        <v>443</v>
      </c>
      <c r="R103" t="s">
        <v>443</v>
      </c>
    </row>
    <row r="104" spans="1:19" x14ac:dyDescent="0.2">
      <c r="A104" t="s">
        <v>828</v>
      </c>
      <c r="B104" t="s">
        <v>99</v>
      </c>
      <c r="D104">
        <v>55</v>
      </c>
      <c r="E104" t="s">
        <v>697</v>
      </c>
      <c r="F104" s="717">
        <v>44348</v>
      </c>
      <c r="G104" t="s">
        <v>590</v>
      </c>
      <c r="H104" t="s">
        <v>829</v>
      </c>
      <c r="I104" t="s">
        <v>698</v>
      </c>
      <c r="J104" t="s">
        <v>100</v>
      </c>
      <c r="K104" t="s">
        <v>443</v>
      </c>
      <c r="L104" t="s">
        <v>443</v>
      </c>
      <c r="M104" t="s">
        <v>443</v>
      </c>
      <c r="N104" t="s">
        <v>35</v>
      </c>
      <c r="O104" t="s">
        <v>443</v>
      </c>
      <c r="P104" t="s">
        <v>443</v>
      </c>
      <c r="Q104" t="s">
        <v>443</v>
      </c>
      <c r="R104" t="s">
        <v>443</v>
      </c>
      <c r="S104" t="s">
        <v>4</v>
      </c>
    </row>
    <row r="105" spans="1:19" ht="25.5" x14ac:dyDescent="0.2">
      <c r="A105" t="s">
        <v>830</v>
      </c>
      <c r="B105" t="s">
        <v>831</v>
      </c>
      <c r="D105">
        <v>55</v>
      </c>
      <c r="E105" t="s">
        <v>604</v>
      </c>
      <c r="G105" t="s">
        <v>590</v>
      </c>
      <c r="H105" s="75" t="s">
        <v>832</v>
      </c>
      <c r="I105" t="s">
        <v>621</v>
      </c>
      <c r="J105" t="s">
        <v>622</v>
      </c>
      <c r="K105" t="s">
        <v>443</v>
      </c>
      <c r="L105" t="s">
        <v>443</v>
      </c>
      <c r="M105" t="s">
        <v>443</v>
      </c>
      <c r="N105" t="s">
        <v>443</v>
      </c>
      <c r="O105" t="s">
        <v>443</v>
      </c>
      <c r="P105" t="s">
        <v>443</v>
      </c>
      <c r="Q105" t="s">
        <v>443</v>
      </c>
    </row>
    <row r="106" spans="1:19" x14ac:dyDescent="0.2">
      <c r="A106" t="s">
        <v>1860</v>
      </c>
      <c r="B106" t="s">
        <v>1861</v>
      </c>
      <c r="D106">
        <v>50</v>
      </c>
      <c r="E106" t="s">
        <v>612</v>
      </c>
      <c r="F106" s="717">
        <v>44949</v>
      </c>
      <c r="G106" t="s">
        <v>590</v>
      </c>
      <c r="H106">
        <v>350</v>
      </c>
      <c r="I106" t="s">
        <v>1172</v>
      </c>
      <c r="J106" t="s">
        <v>25</v>
      </c>
      <c r="K106" t="s">
        <v>443</v>
      </c>
      <c r="L106" t="s">
        <v>443</v>
      </c>
      <c r="M106" t="s">
        <v>443</v>
      </c>
      <c r="N106" t="s">
        <v>443</v>
      </c>
      <c r="O106" t="s">
        <v>4</v>
      </c>
      <c r="P106" t="s">
        <v>443</v>
      </c>
      <c r="Q106" t="s">
        <v>443</v>
      </c>
      <c r="R106" t="s">
        <v>443</v>
      </c>
    </row>
    <row r="107" spans="1:19" x14ac:dyDescent="0.2">
      <c r="A107" t="s">
        <v>1858</v>
      </c>
      <c r="B107" t="s">
        <v>1348</v>
      </c>
      <c r="C107" t="s">
        <v>762</v>
      </c>
      <c r="D107">
        <v>65</v>
      </c>
      <c r="E107" t="s">
        <v>612</v>
      </c>
      <c r="F107" s="717">
        <v>43831</v>
      </c>
      <c r="G107" t="s">
        <v>590</v>
      </c>
      <c r="H107" t="s">
        <v>1859</v>
      </c>
      <c r="I107" t="s">
        <v>1172</v>
      </c>
      <c r="J107" t="s">
        <v>614</v>
      </c>
      <c r="K107" t="s">
        <v>443</v>
      </c>
      <c r="L107" t="s">
        <v>443</v>
      </c>
      <c r="M107" t="s">
        <v>4</v>
      </c>
      <c r="N107" t="s">
        <v>443</v>
      </c>
      <c r="O107" t="s">
        <v>443</v>
      </c>
      <c r="P107" t="s">
        <v>443</v>
      </c>
      <c r="Q107" t="s">
        <v>443</v>
      </c>
      <c r="R107" t="s">
        <v>443</v>
      </c>
    </row>
    <row r="108" spans="1:19" x14ac:dyDescent="0.2">
      <c r="A108" t="s">
        <v>838</v>
      </c>
      <c r="B108" t="s">
        <v>662</v>
      </c>
      <c r="D108">
        <v>50</v>
      </c>
      <c r="E108" t="s">
        <v>604</v>
      </c>
      <c r="F108" s="717">
        <v>44949</v>
      </c>
      <c r="G108" t="s">
        <v>590</v>
      </c>
      <c r="H108">
        <v>133</v>
      </c>
      <c r="I108" t="s">
        <v>645</v>
      </c>
      <c r="J108" t="s">
        <v>53</v>
      </c>
      <c r="K108" t="s">
        <v>443</v>
      </c>
      <c r="L108" t="s">
        <v>443</v>
      </c>
      <c r="M108" t="s">
        <v>443</v>
      </c>
      <c r="N108" t="s">
        <v>4</v>
      </c>
      <c r="O108" t="s">
        <v>443</v>
      </c>
      <c r="P108" t="s">
        <v>443</v>
      </c>
      <c r="Q108" t="s">
        <v>443</v>
      </c>
      <c r="R108" t="s">
        <v>443</v>
      </c>
    </row>
    <row r="109" spans="1:19" ht="25.5" x14ac:dyDescent="0.2">
      <c r="A109" t="s">
        <v>839</v>
      </c>
      <c r="B109" t="s">
        <v>840</v>
      </c>
      <c r="C109" s="75" t="s">
        <v>1973</v>
      </c>
      <c r="D109">
        <v>65</v>
      </c>
      <c r="E109" t="s">
        <v>697</v>
      </c>
      <c r="F109" s="717">
        <v>44185</v>
      </c>
      <c r="G109" t="s">
        <v>590</v>
      </c>
      <c r="H109" s="75" t="s">
        <v>842</v>
      </c>
      <c r="I109" t="s">
        <v>698</v>
      </c>
      <c r="J109" t="s">
        <v>20</v>
      </c>
      <c r="K109" t="s">
        <v>443</v>
      </c>
      <c r="L109" t="s">
        <v>443</v>
      </c>
      <c r="M109" t="s">
        <v>443</v>
      </c>
      <c r="N109" t="s">
        <v>4</v>
      </c>
      <c r="O109" t="s">
        <v>443</v>
      </c>
      <c r="P109" t="s">
        <v>443</v>
      </c>
      <c r="Q109" t="s">
        <v>443</v>
      </c>
      <c r="R109" t="s">
        <v>443</v>
      </c>
      <c r="S109" t="s">
        <v>443</v>
      </c>
    </row>
    <row r="110" spans="1:19" x14ac:dyDescent="0.2">
      <c r="A110" t="s">
        <v>843</v>
      </c>
      <c r="B110" t="s">
        <v>643</v>
      </c>
      <c r="D110">
        <v>55</v>
      </c>
      <c r="E110" t="s">
        <v>604</v>
      </c>
      <c r="F110" s="717">
        <v>45713</v>
      </c>
      <c r="G110" t="s">
        <v>590</v>
      </c>
      <c r="H110" t="s">
        <v>844</v>
      </c>
      <c r="I110" t="s">
        <v>601</v>
      </c>
      <c r="J110" t="s">
        <v>69</v>
      </c>
      <c r="K110" t="s">
        <v>35</v>
      </c>
      <c r="L110" t="s">
        <v>443</v>
      </c>
      <c r="M110" t="s">
        <v>443</v>
      </c>
      <c r="N110" t="s">
        <v>443</v>
      </c>
      <c r="O110" t="s">
        <v>35</v>
      </c>
      <c r="P110" t="s">
        <v>4</v>
      </c>
      <c r="Q110" t="s">
        <v>35</v>
      </c>
      <c r="R110" t="s">
        <v>35</v>
      </c>
    </row>
    <row r="111" spans="1:19" x14ac:dyDescent="0.2">
      <c r="A111" t="s">
        <v>845</v>
      </c>
      <c r="B111" t="s">
        <v>662</v>
      </c>
      <c r="D111">
        <v>50</v>
      </c>
      <c r="E111" t="s">
        <v>604</v>
      </c>
      <c r="F111" s="717">
        <v>44949</v>
      </c>
      <c r="G111" t="s">
        <v>590</v>
      </c>
      <c r="H111">
        <v>180</v>
      </c>
      <c r="I111" t="s">
        <v>663</v>
      </c>
      <c r="J111" t="s">
        <v>146</v>
      </c>
      <c r="K111" t="s">
        <v>4</v>
      </c>
      <c r="L111" t="s">
        <v>443</v>
      </c>
      <c r="M111" t="s">
        <v>443</v>
      </c>
      <c r="N111" t="s">
        <v>443</v>
      </c>
      <c r="O111" t="s">
        <v>443</v>
      </c>
      <c r="P111" t="s">
        <v>35</v>
      </c>
      <c r="Q111" t="s">
        <v>443</v>
      </c>
      <c r="R111" t="s">
        <v>443</v>
      </c>
    </row>
    <row r="112" spans="1:19" x14ac:dyDescent="0.2">
      <c r="A112" t="s">
        <v>847</v>
      </c>
      <c r="B112" t="s">
        <v>848</v>
      </c>
      <c r="D112">
        <v>55</v>
      </c>
      <c r="E112" t="s">
        <v>604</v>
      </c>
      <c r="F112" s="717">
        <v>45658</v>
      </c>
      <c r="G112" t="s">
        <v>590</v>
      </c>
      <c r="H112" t="s">
        <v>849</v>
      </c>
      <c r="I112" t="s">
        <v>663</v>
      </c>
      <c r="J112" t="s">
        <v>657</v>
      </c>
      <c r="K112" t="s">
        <v>35</v>
      </c>
      <c r="L112" t="s">
        <v>443</v>
      </c>
      <c r="M112" t="s">
        <v>443</v>
      </c>
      <c r="N112" t="s">
        <v>443</v>
      </c>
      <c r="O112" t="s">
        <v>35</v>
      </c>
      <c r="P112" t="s">
        <v>443</v>
      </c>
      <c r="Q112" t="s">
        <v>443</v>
      </c>
      <c r="R112" t="s">
        <v>443</v>
      </c>
    </row>
    <row r="113" spans="1:19" x14ac:dyDescent="0.2">
      <c r="A113" t="s">
        <v>850</v>
      </c>
      <c r="B113" t="s">
        <v>662</v>
      </c>
      <c r="D113">
        <v>50</v>
      </c>
      <c r="E113" t="s">
        <v>604</v>
      </c>
      <c r="F113" s="717">
        <v>44949</v>
      </c>
      <c r="G113" t="s">
        <v>590</v>
      </c>
      <c r="H113">
        <v>136</v>
      </c>
      <c r="I113" t="s">
        <v>667</v>
      </c>
      <c r="J113" t="s">
        <v>657</v>
      </c>
      <c r="K113" t="s">
        <v>443</v>
      </c>
      <c r="L113" t="s">
        <v>443</v>
      </c>
      <c r="M113" t="s">
        <v>443</v>
      </c>
      <c r="N113" t="s">
        <v>35</v>
      </c>
      <c r="O113" t="s">
        <v>443</v>
      </c>
      <c r="P113" t="s">
        <v>443</v>
      </c>
      <c r="Q113" t="s">
        <v>443</v>
      </c>
      <c r="R113" t="s">
        <v>443</v>
      </c>
    </row>
    <row r="114" spans="1:19" x14ac:dyDescent="0.2">
      <c r="A114" t="s">
        <v>851</v>
      </c>
      <c r="B114" t="s">
        <v>99</v>
      </c>
      <c r="D114">
        <v>50</v>
      </c>
      <c r="E114" t="s">
        <v>604</v>
      </c>
      <c r="F114" s="717">
        <v>44949</v>
      </c>
      <c r="G114" t="s">
        <v>590</v>
      </c>
      <c r="H114" t="s">
        <v>852</v>
      </c>
      <c r="I114" t="s">
        <v>606</v>
      </c>
      <c r="J114" t="s">
        <v>610</v>
      </c>
      <c r="K114" t="s">
        <v>443</v>
      </c>
      <c r="L114" t="s">
        <v>443</v>
      </c>
      <c r="M114" t="s">
        <v>443</v>
      </c>
      <c r="N114" t="s">
        <v>443</v>
      </c>
      <c r="O114" t="s">
        <v>443</v>
      </c>
      <c r="P114" t="s">
        <v>443</v>
      </c>
      <c r="Q114" t="s">
        <v>443</v>
      </c>
    </row>
    <row r="115" spans="1:19" x14ac:dyDescent="0.2">
      <c r="A115" t="s">
        <v>853</v>
      </c>
      <c r="B115" t="s">
        <v>662</v>
      </c>
      <c r="D115">
        <v>55</v>
      </c>
      <c r="E115" t="s">
        <v>604</v>
      </c>
      <c r="F115" s="717">
        <v>45619</v>
      </c>
      <c r="G115" t="s">
        <v>590</v>
      </c>
      <c r="H115" t="s">
        <v>854</v>
      </c>
      <c r="I115" t="s">
        <v>667</v>
      </c>
      <c r="J115" t="s">
        <v>69</v>
      </c>
      <c r="K115" t="s">
        <v>443</v>
      </c>
      <c r="L115" t="s">
        <v>443</v>
      </c>
      <c r="M115" t="s">
        <v>443</v>
      </c>
      <c r="N115" t="s">
        <v>443</v>
      </c>
      <c r="O115" t="s">
        <v>443</v>
      </c>
      <c r="P115" t="s">
        <v>443</v>
      </c>
      <c r="Q115" t="s">
        <v>443</v>
      </c>
      <c r="R115" t="s">
        <v>4</v>
      </c>
    </row>
    <row r="116" spans="1:19" x14ac:dyDescent="0.2">
      <c r="A116" t="s">
        <v>1856</v>
      </c>
      <c r="B116" t="s">
        <v>771</v>
      </c>
      <c r="D116">
        <v>70</v>
      </c>
      <c r="E116" t="s">
        <v>612</v>
      </c>
      <c r="F116" s="717">
        <v>45108</v>
      </c>
      <c r="G116" t="s">
        <v>590</v>
      </c>
      <c r="H116" t="s">
        <v>1857</v>
      </c>
      <c r="I116" t="s">
        <v>1172</v>
      </c>
      <c r="J116" t="s">
        <v>614</v>
      </c>
      <c r="K116" t="s">
        <v>443</v>
      </c>
      <c r="L116" t="s">
        <v>4</v>
      </c>
      <c r="M116" t="s">
        <v>443</v>
      </c>
      <c r="N116" t="s">
        <v>443</v>
      </c>
      <c r="O116" t="s">
        <v>443</v>
      </c>
      <c r="P116" t="s">
        <v>443</v>
      </c>
      <c r="Q116" t="s">
        <v>443</v>
      </c>
      <c r="R116" t="s">
        <v>443</v>
      </c>
    </row>
    <row r="117" spans="1:19" x14ac:dyDescent="0.2">
      <c r="A117" t="s">
        <v>858</v>
      </c>
      <c r="B117" t="s">
        <v>859</v>
      </c>
      <c r="D117">
        <v>55</v>
      </c>
      <c r="E117" t="s">
        <v>594</v>
      </c>
      <c r="F117" s="717">
        <v>44337</v>
      </c>
      <c r="G117" t="s">
        <v>590</v>
      </c>
      <c r="H117" t="s">
        <v>827</v>
      </c>
      <c r="I117" t="s">
        <v>596</v>
      </c>
      <c r="J117" t="s">
        <v>25</v>
      </c>
      <c r="K117" t="s">
        <v>443</v>
      </c>
      <c r="L117" t="s">
        <v>443</v>
      </c>
      <c r="M117" t="s">
        <v>443</v>
      </c>
      <c r="N117" t="s">
        <v>443</v>
      </c>
      <c r="O117" t="s">
        <v>4</v>
      </c>
      <c r="P117" t="s">
        <v>443</v>
      </c>
      <c r="Q117" t="s">
        <v>443</v>
      </c>
      <c r="R117" t="s">
        <v>443</v>
      </c>
    </row>
    <row r="118" spans="1:19" x14ac:dyDescent="0.2">
      <c r="A118" t="s">
        <v>296</v>
      </c>
      <c r="B118" t="s">
        <v>800</v>
      </c>
      <c r="C118" t="s">
        <v>864</v>
      </c>
      <c r="D118">
        <v>50</v>
      </c>
      <c r="E118" t="s">
        <v>604</v>
      </c>
      <c r="F118" s="717">
        <v>44949</v>
      </c>
      <c r="G118" t="s">
        <v>590</v>
      </c>
      <c r="H118">
        <v>405</v>
      </c>
      <c r="I118" t="s">
        <v>645</v>
      </c>
      <c r="J118" t="s">
        <v>53</v>
      </c>
      <c r="K118" t="s">
        <v>443</v>
      </c>
      <c r="L118" t="s">
        <v>443</v>
      </c>
      <c r="M118" t="s">
        <v>443</v>
      </c>
      <c r="N118" t="s">
        <v>4</v>
      </c>
      <c r="O118" t="s">
        <v>443</v>
      </c>
      <c r="P118" t="s">
        <v>443</v>
      </c>
      <c r="Q118" t="s">
        <v>443</v>
      </c>
      <c r="R118" t="s">
        <v>443</v>
      </c>
    </row>
    <row r="119" spans="1:19" x14ac:dyDescent="0.2">
      <c r="A119" t="s">
        <v>861</v>
      </c>
      <c r="B119" t="s">
        <v>598</v>
      </c>
      <c r="D119">
        <v>50</v>
      </c>
      <c r="E119" t="s">
        <v>697</v>
      </c>
      <c r="F119" s="717">
        <v>44949</v>
      </c>
      <c r="G119" t="s">
        <v>590</v>
      </c>
      <c r="H119">
        <v>440</v>
      </c>
      <c r="I119" t="s">
        <v>698</v>
      </c>
      <c r="J119" t="s">
        <v>146</v>
      </c>
      <c r="K119" t="s">
        <v>4</v>
      </c>
      <c r="L119" t="s">
        <v>443</v>
      </c>
      <c r="M119" t="s">
        <v>443</v>
      </c>
      <c r="N119" t="s">
        <v>443</v>
      </c>
      <c r="O119" t="s">
        <v>443</v>
      </c>
      <c r="P119" t="s">
        <v>443</v>
      </c>
      <c r="Q119" t="s">
        <v>443</v>
      </c>
      <c r="R119" t="s">
        <v>443</v>
      </c>
      <c r="S119" t="s">
        <v>443</v>
      </c>
    </row>
    <row r="120" spans="1:19" x14ac:dyDescent="0.2">
      <c r="A120" t="s">
        <v>862</v>
      </c>
      <c r="B120" t="s">
        <v>598</v>
      </c>
      <c r="D120">
        <v>50</v>
      </c>
      <c r="E120" t="s">
        <v>604</v>
      </c>
      <c r="F120" s="717">
        <v>44949</v>
      </c>
      <c r="G120" t="s">
        <v>590</v>
      </c>
      <c r="H120">
        <v>178</v>
      </c>
      <c r="I120" t="s">
        <v>737</v>
      </c>
      <c r="J120" t="s">
        <v>53</v>
      </c>
      <c r="K120" t="s">
        <v>443</v>
      </c>
      <c r="L120" t="s">
        <v>443</v>
      </c>
      <c r="M120" t="s">
        <v>4</v>
      </c>
      <c r="N120" t="s">
        <v>443</v>
      </c>
      <c r="O120" t="s">
        <v>443</v>
      </c>
      <c r="P120" t="s">
        <v>443</v>
      </c>
      <c r="Q120" t="s">
        <v>443</v>
      </c>
      <c r="R120" t="s">
        <v>443</v>
      </c>
    </row>
    <row r="121" spans="1:19" ht="25.5" x14ac:dyDescent="0.2">
      <c r="A121" t="s">
        <v>863</v>
      </c>
      <c r="B121" t="s">
        <v>119</v>
      </c>
      <c r="C121" t="s">
        <v>864</v>
      </c>
      <c r="D121">
        <v>55</v>
      </c>
      <c r="E121" t="s">
        <v>604</v>
      </c>
      <c r="F121" s="717">
        <v>44185</v>
      </c>
      <c r="G121" t="s">
        <v>590</v>
      </c>
      <c r="H121" s="75" t="s">
        <v>865</v>
      </c>
      <c r="I121" t="s">
        <v>645</v>
      </c>
      <c r="J121" t="s">
        <v>614</v>
      </c>
      <c r="K121" t="s">
        <v>443</v>
      </c>
      <c r="L121" t="s">
        <v>4</v>
      </c>
      <c r="M121" t="s">
        <v>35</v>
      </c>
      <c r="N121" t="s">
        <v>35</v>
      </c>
      <c r="O121" t="s">
        <v>443</v>
      </c>
      <c r="P121" t="s">
        <v>443</v>
      </c>
      <c r="Q121" t="s">
        <v>443</v>
      </c>
      <c r="R121" t="s">
        <v>443</v>
      </c>
    </row>
    <row r="122" spans="1:19" x14ac:dyDescent="0.2">
      <c r="A122" t="s">
        <v>1854</v>
      </c>
      <c r="B122" t="s">
        <v>1855</v>
      </c>
      <c r="D122">
        <v>70</v>
      </c>
      <c r="E122" t="s">
        <v>612</v>
      </c>
      <c r="F122" s="717">
        <v>45100</v>
      </c>
      <c r="G122" t="s">
        <v>590</v>
      </c>
      <c r="I122" t="s">
        <v>991</v>
      </c>
      <c r="J122" t="s">
        <v>53</v>
      </c>
      <c r="K122" t="s">
        <v>443</v>
      </c>
      <c r="L122" t="s">
        <v>443</v>
      </c>
      <c r="M122" t="s">
        <v>443</v>
      </c>
      <c r="N122" t="s">
        <v>4</v>
      </c>
      <c r="O122" t="s">
        <v>35</v>
      </c>
      <c r="P122" t="s">
        <v>443</v>
      </c>
      <c r="Q122" t="s">
        <v>443</v>
      </c>
    </row>
    <row r="123" spans="1:19" x14ac:dyDescent="0.2">
      <c r="A123" t="s">
        <v>868</v>
      </c>
      <c r="B123" t="s">
        <v>598</v>
      </c>
      <c r="D123">
        <v>50</v>
      </c>
      <c r="E123" t="s">
        <v>604</v>
      </c>
      <c r="F123" s="717">
        <v>44949</v>
      </c>
      <c r="G123" t="s">
        <v>590</v>
      </c>
      <c r="H123">
        <v>136</v>
      </c>
      <c r="I123" t="s">
        <v>667</v>
      </c>
      <c r="J123" t="s">
        <v>657</v>
      </c>
      <c r="K123" t="s">
        <v>443</v>
      </c>
      <c r="L123" t="s">
        <v>443</v>
      </c>
      <c r="M123" t="s">
        <v>443</v>
      </c>
      <c r="N123" t="s">
        <v>443</v>
      </c>
      <c r="O123" t="s">
        <v>443</v>
      </c>
      <c r="P123" t="s">
        <v>443</v>
      </c>
      <c r="Q123" t="s">
        <v>443</v>
      </c>
      <c r="R123" t="s">
        <v>443</v>
      </c>
    </row>
    <row r="124" spans="1:19" x14ac:dyDescent="0.2">
      <c r="A124" t="s">
        <v>869</v>
      </c>
      <c r="B124" t="s">
        <v>598</v>
      </c>
      <c r="D124">
        <v>50</v>
      </c>
      <c r="E124" t="s">
        <v>697</v>
      </c>
      <c r="F124" s="717">
        <v>44949</v>
      </c>
      <c r="G124" t="s">
        <v>590</v>
      </c>
      <c r="H124">
        <v>440</v>
      </c>
      <c r="I124" t="s">
        <v>698</v>
      </c>
      <c r="J124" t="s">
        <v>146</v>
      </c>
      <c r="K124" t="s">
        <v>4</v>
      </c>
      <c r="L124" t="s">
        <v>443</v>
      </c>
      <c r="M124" t="s">
        <v>443</v>
      </c>
      <c r="N124" t="s">
        <v>443</v>
      </c>
      <c r="O124" t="s">
        <v>443</v>
      </c>
      <c r="P124" t="s">
        <v>443</v>
      </c>
      <c r="Q124" t="s">
        <v>443</v>
      </c>
      <c r="R124" t="s">
        <v>443</v>
      </c>
      <c r="S124" t="s">
        <v>443</v>
      </c>
    </row>
    <row r="125" spans="1:19" x14ac:dyDescent="0.2">
      <c r="A125" t="s">
        <v>870</v>
      </c>
      <c r="B125" t="s">
        <v>629</v>
      </c>
      <c r="D125">
        <v>50</v>
      </c>
      <c r="E125" t="s">
        <v>604</v>
      </c>
      <c r="G125" t="s">
        <v>590</v>
      </c>
      <c r="H125">
        <v>137</v>
      </c>
      <c r="I125" t="s">
        <v>648</v>
      </c>
      <c r="J125" t="s">
        <v>100</v>
      </c>
      <c r="K125" t="s">
        <v>443</v>
      </c>
      <c r="L125" t="s">
        <v>443</v>
      </c>
      <c r="M125" t="s">
        <v>443</v>
      </c>
      <c r="N125" t="s">
        <v>443</v>
      </c>
      <c r="O125" t="s">
        <v>443</v>
      </c>
      <c r="P125" t="s">
        <v>443</v>
      </c>
      <c r="Q125" t="s">
        <v>443</v>
      </c>
      <c r="R125" t="s">
        <v>443</v>
      </c>
    </row>
    <row r="126" spans="1:19" x14ac:dyDescent="0.2">
      <c r="A126" t="s">
        <v>871</v>
      </c>
      <c r="B126" t="s">
        <v>872</v>
      </c>
      <c r="D126">
        <v>60</v>
      </c>
      <c r="E126" t="s">
        <v>604</v>
      </c>
      <c r="F126" s="717">
        <v>45436</v>
      </c>
      <c r="G126" t="s">
        <v>590</v>
      </c>
      <c r="H126" t="s">
        <v>873</v>
      </c>
      <c r="I126" t="s">
        <v>656</v>
      </c>
      <c r="J126" t="s">
        <v>146</v>
      </c>
      <c r="K126" t="s">
        <v>4</v>
      </c>
      <c r="L126" t="s">
        <v>443</v>
      </c>
      <c r="M126" t="s">
        <v>443</v>
      </c>
      <c r="N126" t="s">
        <v>443</v>
      </c>
      <c r="O126" t="s">
        <v>443</v>
      </c>
      <c r="P126" t="s">
        <v>443</v>
      </c>
      <c r="Q126" t="s">
        <v>443</v>
      </c>
    </row>
    <row r="127" spans="1:19" ht="25.5" x14ac:dyDescent="0.2">
      <c r="A127" t="s">
        <v>874</v>
      </c>
      <c r="B127" t="s">
        <v>875</v>
      </c>
      <c r="D127">
        <v>55</v>
      </c>
      <c r="E127" t="s">
        <v>604</v>
      </c>
      <c r="F127" s="717">
        <v>44167</v>
      </c>
      <c r="G127" t="s">
        <v>590</v>
      </c>
      <c r="H127" s="75" t="s">
        <v>876</v>
      </c>
      <c r="I127" t="s">
        <v>877</v>
      </c>
      <c r="J127" t="s">
        <v>146</v>
      </c>
      <c r="K127" t="s">
        <v>1870</v>
      </c>
      <c r="L127" t="s">
        <v>443</v>
      </c>
      <c r="M127" t="s">
        <v>443</v>
      </c>
      <c r="N127" t="s">
        <v>443</v>
      </c>
      <c r="O127" t="s">
        <v>35</v>
      </c>
      <c r="P127" t="s">
        <v>443</v>
      </c>
      <c r="Q127" t="s">
        <v>443</v>
      </c>
    </row>
    <row r="128" spans="1:19" ht="25.5" x14ac:dyDescent="0.2">
      <c r="A128" t="s">
        <v>878</v>
      </c>
      <c r="B128" t="s">
        <v>212</v>
      </c>
      <c r="D128">
        <v>55</v>
      </c>
      <c r="E128" t="s">
        <v>604</v>
      </c>
      <c r="F128" s="717">
        <v>40483</v>
      </c>
      <c r="G128" t="s">
        <v>590</v>
      </c>
      <c r="H128" s="75" t="s">
        <v>879</v>
      </c>
      <c r="I128" t="s">
        <v>667</v>
      </c>
      <c r="J128" t="s">
        <v>635</v>
      </c>
      <c r="K128" t="s">
        <v>4</v>
      </c>
      <c r="L128" t="s">
        <v>443</v>
      </c>
      <c r="M128" t="s">
        <v>443</v>
      </c>
      <c r="N128" t="s">
        <v>443</v>
      </c>
      <c r="O128" t="s">
        <v>443</v>
      </c>
      <c r="P128" t="s">
        <v>443</v>
      </c>
      <c r="Q128" t="s">
        <v>443</v>
      </c>
      <c r="R128" t="s">
        <v>443</v>
      </c>
    </row>
    <row r="129" spans="1:18" x14ac:dyDescent="0.2">
      <c r="A129" t="s">
        <v>880</v>
      </c>
      <c r="B129" t="s">
        <v>662</v>
      </c>
      <c r="D129">
        <v>50</v>
      </c>
      <c r="E129" t="s">
        <v>604</v>
      </c>
      <c r="G129" t="s">
        <v>590</v>
      </c>
      <c r="H129">
        <v>408</v>
      </c>
      <c r="I129" t="s">
        <v>667</v>
      </c>
      <c r="J129" t="s">
        <v>53</v>
      </c>
      <c r="K129" t="s">
        <v>443</v>
      </c>
      <c r="L129" t="s">
        <v>443</v>
      </c>
      <c r="M129" t="s">
        <v>443</v>
      </c>
      <c r="N129" t="s">
        <v>4</v>
      </c>
      <c r="O129" t="s">
        <v>443</v>
      </c>
      <c r="P129" t="s">
        <v>443</v>
      </c>
      <c r="Q129" t="s">
        <v>443</v>
      </c>
      <c r="R129" t="s">
        <v>443</v>
      </c>
    </row>
    <row r="130" spans="1:18" x14ac:dyDescent="0.2">
      <c r="A130" t="s">
        <v>881</v>
      </c>
      <c r="B130" t="s">
        <v>736</v>
      </c>
      <c r="D130">
        <v>50</v>
      </c>
      <c r="E130" t="s">
        <v>604</v>
      </c>
      <c r="F130" s="717">
        <v>44949</v>
      </c>
      <c r="G130" t="s">
        <v>590</v>
      </c>
      <c r="H130">
        <v>101</v>
      </c>
      <c r="I130" t="s">
        <v>737</v>
      </c>
      <c r="J130" t="s">
        <v>622</v>
      </c>
      <c r="K130" t="s">
        <v>443</v>
      </c>
      <c r="L130" t="s">
        <v>443</v>
      </c>
      <c r="M130" t="s">
        <v>443</v>
      </c>
      <c r="N130" t="s">
        <v>443</v>
      </c>
      <c r="O130" t="s">
        <v>443</v>
      </c>
      <c r="P130" t="s">
        <v>443</v>
      </c>
      <c r="Q130" t="s">
        <v>443</v>
      </c>
      <c r="R130" t="s">
        <v>4</v>
      </c>
    </row>
    <row r="131" spans="1:18" x14ac:dyDescent="0.2">
      <c r="A131" t="s">
        <v>882</v>
      </c>
      <c r="B131" t="s">
        <v>89</v>
      </c>
      <c r="D131">
        <v>50</v>
      </c>
      <c r="E131" t="s">
        <v>815</v>
      </c>
      <c r="F131" s="717">
        <v>44949</v>
      </c>
      <c r="G131" t="s">
        <v>590</v>
      </c>
      <c r="H131">
        <v>306</v>
      </c>
      <c r="I131" t="s">
        <v>737</v>
      </c>
      <c r="J131" t="s">
        <v>50</v>
      </c>
      <c r="K131" t="s">
        <v>443</v>
      </c>
      <c r="L131" t="s">
        <v>443</v>
      </c>
      <c r="M131" t="s">
        <v>443</v>
      </c>
      <c r="N131" t="s">
        <v>443</v>
      </c>
      <c r="O131" t="s">
        <v>443</v>
      </c>
      <c r="P131" t="s">
        <v>443</v>
      </c>
      <c r="Q131" t="s">
        <v>4</v>
      </c>
      <c r="R131" t="s">
        <v>443</v>
      </c>
    </row>
    <row r="132" spans="1:18" ht="25.5" x14ac:dyDescent="0.2">
      <c r="A132" t="s">
        <v>883</v>
      </c>
      <c r="B132" t="s">
        <v>884</v>
      </c>
      <c r="D132">
        <v>55</v>
      </c>
      <c r="E132" t="s">
        <v>604</v>
      </c>
      <c r="F132" s="717">
        <v>44774</v>
      </c>
      <c r="G132" t="s">
        <v>590</v>
      </c>
      <c r="H132" s="75" t="s">
        <v>885</v>
      </c>
      <c r="I132" t="s">
        <v>737</v>
      </c>
      <c r="J132" t="s">
        <v>20</v>
      </c>
      <c r="K132" t="s">
        <v>443</v>
      </c>
      <c r="L132" t="s">
        <v>443</v>
      </c>
      <c r="M132" t="s">
        <v>443</v>
      </c>
      <c r="N132" t="s">
        <v>4</v>
      </c>
      <c r="O132" t="s">
        <v>443</v>
      </c>
      <c r="P132" t="s">
        <v>443</v>
      </c>
      <c r="Q132" t="s">
        <v>443</v>
      </c>
      <c r="R132" t="s">
        <v>443</v>
      </c>
    </row>
    <row r="133" spans="1:18" ht="25.5" x14ac:dyDescent="0.2">
      <c r="A133" t="s">
        <v>886</v>
      </c>
      <c r="B133" t="s">
        <v>694</v>
      </c>
      <c r="C133" s="75" t="s">
        <v>1974</v>
      </c>
      <c r="D133">
        <v>55</v>
      </c>
      <c r="E133" t="s">
        <v>604</v>
      </c>
      <c r="F133" s="717">
        <v>45017</v>
      </c>
      <c r="G133" t="s">
        <v>590</v>
      </c>
      <c r="H133">
        <v>453</v>
      </c>
      <c r="I133" t="s">
        <v>764</v>
      </c>
      <c r="J133" t="s">
        <v>69</v>
      </c>
      <c r="K133" t="s">
        <v>443</v>
      </c>
      <c r="L133" t="s">
        <v>443</v>
      </c>
      <c r="M133" t="s">
        <v>443</v>
      </c>
      <c r="N133" t="s">
        <v>443</v>
      </c>
      <c r="O133" t="s">
        <v>443</v>
      </c>
      <c r="P133" t="s">
        <v>443</v>
      </c>
      <c r="Q133" t="s">
        <v>4</v>
      </c>
    </row>
    <row r="134" spans="1:18" x14ac:dyDescent="0.2">
      <c r="A134" t="s">
        <v>888</v>
      </c>
      <c r="B134" t="s">
        <v>662</v>
      </c>
      <c r="D134">
        <v>50</v>
      </c>
      <c r="E134" t="s">
        <v>594</v>
      </c>
      <c r="F134" s="717">
        <v>44949</v>
      </c>
      <c r="G134" t="s">
        <v>590</v>
      </c>
      <c r="H134">
        <v>413</v>
      </c>
      <c r="I134" t="s">
        <v>764</v>
      </c>
      <c r="J134" t="s">
        <v>69</v>
      </c>
      <c r="K134" t="s">
        <v>443</v>
      </c>
      <c r="L134" t="s">
        <v>443</v>
      </c>
      <c r="M134" t="s">
        <v>443</v>
      </c>
      <c r="N134" t="s">
        <v>443</v>
      </c>
      <c r="O134" t="s">
        <v>443</v>
      </c>
      <c r="P134" t="s">
        <v>4</v>
      </c>
      <c r="Q134" t="s">
        <v>443</v>
      </c>
    </row>
    <row r="135" spans="1:18" x14ac:dyDescent="0.2">
      <c r="A135" t="s">
        <v>889</v>
      </c>
      <c r="B135" t="s">
        <v>662</v>
      </c>
      <c r="D135">
        <v>50</v>
      </c>
      <c r="E135" t="s">
        <v>594</v>
      </c>
      <c r="F135" s="717">
        <v>44949</v>
      </c>
      <c r="G135" t="s">
        <v>590</v>
      </c>
      <c r="H135">
        <v>413</v>
      </c>
      <c r="I135" t="s">
        <v>764</v>
      </c>
      <c r="J135" t="s">
        <v>69</v>
      </c>
      <c r="K135" t="s">
        <v>443</v>
      </c>
      <c r="L135" t="s">
        <v>443</v>
      </c>
      <c r="M135" t="s">
        <v>443</v>
      </c>
      <c r="N135" t="s">
        <v>443</v>
      </c>
      <c r="O135" t="s">
        <v>443</v>
      </c>
      <c r="P135" t="s">
        <v>4</v>
      </c>
      <c r="Q135" t="s">
        <v>443</v>
      </c>
    </row>
    <row r="136" spans="1:18" x14ac:dyDescent="0.2">
      <c r="A136" t="s">
        <v>890</v>
      </c>
      <c r="B136" t="s">
        <v>662</v>
      </c>
      <c r="D136">
        <v>50</v>
      </c>
      <c r="E136" t="s">
        <v>594</v>
      </c>
      <c r="F136" s="717">
        <v>44949</v>
      </c>
      <c r="G136" t="s">
        <v>590</v>
      </c>
      <c r="H136">
        <v>413</v>
      </c>
      <c r="I136" t="s">
        <v>764</v>
      </c>
      <c r="J136" t="s">
        <v>25</v>
      </c>
      <c r="K136" t="s">
        <v>443</v>
      </c>
      <c r="L136" t="s">
        <v>443</v>
      </c>
      <c r="M136" t="s">
        <v>443</v>
      </c>
      <c r="N136" t="s">
        <v>443</v>
      </c>
      <c r="O136" t="s">
        <v>443</v>
      </c>
      <c r="P136" t="s">
        <v>4</v>
      </c>
      <c r="Q136" t="s">
        <v>443</v>
      </c>
    </row>
    <row r="137" spans="1:18" x14ac:dyDescent="0.2">
      <c r="A137" t="s">
        <v>891</v>
      </c>
      <c r="B137" t="s">
        <v>662</v>
      </c>
      <c r="D137">
        <v>50</v>
      </c>
      <c r="E137" t="s">
        <v>594</v>
      </c>
      <c r="F137" s="717">
        <v>44949</v>
      </c>
      <c r="G137" t="s">
        <v>590</v>
      </c>
      <c r="H137">
        <v>413</v>
      </c>
      <c r="I137" t="s">
        <v>764</v>
      </c>
      <c r="J137" t="s">
        <v>25</v>
      </c>
      <c r="K137" t="s">
        <v>443</v>
      </c>
      <c r="L137" t="s">
        <v>443</v>
      </c>
      <c r="M137" t="s">
        <v>443</v>
      </c>
      <c r="N137" t="s">
        <v>443</v>
      </c>
      <c r="O137" t="s">
        <v>443</v>
      </c>
      <c r="P137" t="s">
        <v>4</v>
      </c>
      <c r="Q137" t="s">
        <v>443</v>
      </c>
    </row>
    <row r="138" spans="1:18" ht="25.5" x14ac:dyDescent="0.2">
      <c r="A138" t="s">
        <v>892</v>
      </c>
      <c r="B138" t="s">
        <v>872</v>
      </c>
      <c r="D138">
        <v>55</v>
      </c>
      <c r="E138" t="s">
        <v>604</v>
      </c>
      <c r="F138" s="717">
        <v>44228</v>
      </c>
      <c r="G138" t="s">
        <v>590</v>
      </c>
      <c r="H138" s="75" t="s">
        <v>893</v>
      </c>
      <c r="I138" t="s">
        <v>663</v>
      </c>
      <c r="J138" t="s">
        <v>610</v>
      </c>
      <c r="K138" t="s">
        <v>443</v>
      </c>
      <c r="L138" t="s">
        <v>443</v>
      </c>
      <c r="M138" t="s">
        <v>443</v>
      </c>
      <c r="N138" t="s">
        <v>443</v>
      </c>
      <c r="O138" t="s">
        <v>443</v>
      </c>
      <c r="P138" t="s">
        <v>35</v>
      </c>
      <c r="Q138" t="s">
        <v>443</v>
      </c>
      <c r="R138" t="s">
        <v>443</v>
      </c>
    </row>
    <row r="139" spans="1:18" ht="25.5" x14ac:dyDescent="0.2">
      <c r="A139" t="s">
        <v>894</v>
      </c>
      <c r="B139" t="s">
        <v>152</v>
      </c>
      <c r="D139">
        <v>55</v>
      </c>
      <c r="E139" t="s">
        <v>604</v>
      </c>
      <c r="F139" s="717">
        <v>42036</v>
      </c>
      <c r="G139" t="s">
        <v>590</v>
      </c>
      <c r="H139" s="75" t="s">
        <v>895</v>
      </c>
      <c r="I139" t="s">
        <v>648</v>
      </c>
      <c r="J139" t="s">
        <v>657</v>
      </c>
      <c r="K139" t="s">
        <v>443</v>
      </c>
      <c r="L139" t="s">
        <v>443</v>
      </c>
      <c r="M139" t="s">
        <v>443</v>
      </c>
      <c r="N139" t="s">
        <v>443</v>
      </c>
      <c r="O139" t="s">
        <v>443</v>
      </c>
      <c r="P139" t="s">
        <v>443</v>
      </c>
      <c r="Q139" t="s">
        <v>443</v>
      </c>
      <c r="R139" t="s">
        <v>443</v>
      </c>
    </row>
    <row r="140" spans="1:18" x14ac:dyDescent="0.2">
      <c r="A140" t="s">
        <v>896</v>
      </c>
      <c r="B140" t="s">
        <v>662</v>
      </c>
      <c r="D140">
        <v>50</v>
      </c>
      <c r="E140" t="s">
        <v>604</v>
      </c>
      <c r="F140" s="717">
        <v>44949</v>
      </c>
      <c r="G140" t="s">
        <v>590</v>
      </c>
      <c r="H140">
        <v>153</v>
      </c>
      <c r="I140" t="s">
        <v>663</v>
      </c>
      <c r="J140" t="s">
        <v>20</v>
      </c>
      <c r="K140" t="s">
        <v>443</v>
      </c>
      <c r="L140" t="s">
        <v>443</v>
      </c>
      <c r="M140" t="s">
        <v>443</v>
      </c>
      <c r="N140" t="s">
        <v>4</v>
      </c>
      <c r="O140" t="s">
        <v>443</v>
      </c>
      <c r="P140" t="s">
        <v>443</v>
      </c>
      <c r="Q140" t="s">
        <v>443</v>
      </c>
      <c r="R140" t="s">
        <v>443</v>
      </c>
    </row>
    <row r="141" spans="1:18" x14ac:dyDescent="0.2">
      <c r="A141" t="s">
        <v>897</v>
      </c>
      <c r="B141" t="s">
        <v>898</v>
      </c>
      <c r="D141">
        <v>50</v>
      </c>
      <c r="E141" t="s">
        <v>604</v>
      </c>
      <c r="F141" s="717">
        <v>44949</v>
      </c>
      <c r="G141" t="s">
        <v>590</v>
      </c>
      <c r="H141">
        <v>339</v>
      </c>
      <c r="I141" t="s">
        <v>877</v>
      </c>
      <c r="J141" t="s">
        <v>25</v>
      </c>
      <c r="K141" t="s">
        <v>443</v>
      </c>
      <c r="L141" t="s">
        <v>443</v>
      </c>
      <c r="M141" t="s">
        <v>443</v>
      </c>
      <c r="N141" t="s">
        <v>443</v>
      </c>
      <c r="O141" t="s">
        <v>443</v>
      </c>
      <c r="P141" t="s">
        <v>443</v>
      </c>
      <c r="Q141" t="s">
        <v>443</v>
      </c>
      <c r="R141" t="s">
        <v>4</v>
      </c>
    </row>
    <row r="142" spans="1:18" ht="25.5" x14ac:dyDescent="0.2">
      <c r="A142" t="s">
        <v>899</v>
      </c>
      <c r="B142" t="s">
        <v>694</v>
      </c>
      <c r="C142" s="75" t="s">
        <v>1974</v>
      </c>
      <c r="D142">
        <v>55</v>
      </c>
      <c r="E142" t="s">
        <v>604</v>
      </c>
      <c r="F142" s="717">
        <v>45017</v>
      </c>
      <c r="G142" t="s">
        <v>590</v>
      </c>
      <c r="H142">
        <v>453</v>
      </c>
      <c r="I142" t="s">
        <v>764</v>
      </c>
      <c r="J142" t="s">
        <v>69</v>
      </c>
      <c r="K142" t="s">
        <v>443</v>
      </c>
      <c r="L142" t="s">
        <v>443</v>
      </c>
      <c r="M142" t="s">
        <v>443</v>
      </c>
      <c r="N142" t="s">
        <v>443</v>
      </c>
      <c r="O142" t="s">
        <v>443</v>
      </c>
      <c r="P142" t="s">
        <v>443</v>
      </c>
      <c r="Q142" t="s">
        <v>443</v>
      </c>
      <c r="R142" t="s">
        <v>4</v>
      </c>
    </row>
    <row r="143" spans="1:18" x14ac:dyDescent="0.2">
      <c r="A143" t="s">
        <v>900</v>
      </c>
      <c r="B143" t="s">
        <v>901</v>
      </c>
      <c r="D143">
        <v>50</v>
      </c>
      <c r="E143" t="s">
        <v>815</v>
      </c>
      <c r="G143" t="s">
        <v>590</v>
      </c>
      <c r="H143">
        <v>3</v>
      </c>
      <c r="I143" t="s">
        <v>737</v>
      </c>
      <c r="J143" t="s">
        <v>25</v>
      </c>
      <c r="K143" t="s">
        <v>443</v>
      </c>
      <c r="L143" t="s">
        <v>443</v>
      </c>
      <c r="M143" t="s">
        <v>443</v>
      </c>
      <c r="N143" t="s">
        <v>443</v>
      </c>
      <c r="O143" t="s">
        <v>4</v>
      </c>
      <c r="P143" t="s">
        <v>443</v>
      </c>
      <c r="Q143" t="s">
        <v>443</v>
      </c>
      <c r="R143" t="s">
        <v>443</v>
      </c>
    </row>
    <row r="144" spans="1:18" ht="25.5" x14ac:dyDescent="0.2">
      <c r="A144" t="s">
        <v>902</v>
      </c>
      <c r="B144" t="s">
        <v>638</v>
      </c>
      <c r="D144">
        <v>55</v>
      </c>
      <c r="E144" t="s">
        <v>604</v>
      </c>
      <c r="F144" s="717">
        <v>44743</v>
      </c>
      <c r="G144" t="s">
        <v>590</v>
      </c>
      <c r="H144" s="75" t="s">
        <v>903</v>
      </c>
      <c r="I144" t="s">
        <v>877</v>
      </c>
      <c r="J144" t="s">
        <v>69</v>
      </c>
      <c r="K144" t="s">
        <v>443</v>
      </c>
      <c r="L144" t="s">
        <v>443</v>
      </c>
      <c r="M144" t="s">
        <v>443</v>
      </c>
      <c r="N144" t="s">
        <v>443</v>
      </c>
      <c r="O144" t="s">
        <v>443</v>
      </c>
      <c r="P144" t="s">
        <v>443</v>
      </c>
      <c r="Q144" t="s">
        <v>4</v>
      </c>
    </row>
    <row r="145" spans="1:19" ht="25.5" x14ac:dyDescent="0.2">
      <c r="A145" t="s">
        <v>904</v>
      </c>
      <c r="B145" t="s">
        <v>905</v>
      </c>
      <c r="D145">
        <v>55</v>
      </c>
      <c r="E145" t="s">
        <v>604</v>
      </c>
      <c r="F145" s="717">
        <v>44002</v>
      </c>
      <c r="G145" t="s">
        <v>590</v>
      </c>
      <c r="H145" s="75" t="s">
        <v>906</v>
      </c>
      <c r="I145" t="s">
        <v>634</v>
      </c>
      <c r="J145" t="s">
        <v>53</v>
      </c>
      <c r="K145" t="s">
        <v>443</v>
      </c>
      <c r="L145" t="s">
        <v>443</v>
      </c>
      <c r="M145" t="s">
        <v>4</v>
      </c>
      <c r="N145" t="s">
        <v>443</v>
      </c>
      <c r="O145" t="s">
        <v>443</v>
      </c>
      <c r="P145" t="s">
        <v>443</v>
      </c>
      <c r="Q145" t="s">
        <v>443</v>
      </c>
      <c r="R145" t="s">
        <v>443</v>
      </c>
    </row>
    <row r="146" spans="1:19" x14ac:dyDescent="0.2">
      <c r="A146" t="s">
        <v>907</v>
      </c>
      <c r="B146" t="s">
        <v>908</v>
      </c>
      <c r="D146">
        <v>65</v>
      </c>
      <c r="E146" t="s">
        <v>815</v>
      </c>
      <c r="F146" s="717">
        <v>45266</v>
      </c>
      <c r="G146" t="s">
        <v>590</v>
      </c>
      <c r="H146" t="s">
        <v>909</v>
      </c>
      <c r="I146" t="s">
        <v>737</v>
      </c>
      <c r="J146" t="s">
        <v>100</v>
      </c>
      <c r="K146" t="s">
        <v>443</v>
      </c>
      <c r="L146" t="s">
        <v>443</v>
      </c>
      <c r="M146" t="s">
        <v>443</v>
      </c>
      <c r="N146" t="s">
        <v>443</v>
      </c>
      <c r="O146" t="s">
        <v>443</v>
      </c>
      <c r="P146" t="s">
        <v>443</v>
      </c>
      <c r="Q146" t="s">
        <v>443</v>
      </c>
      <c r="R146" t="s">
        <v>4</v>
      </c>
    </row>
    <row r="147" spans="1:19" x14ac:dyDescent="0.2">
      <c r="A147" t="s">
        <v>910</v>
      </c>
      <c r="B147" t="s">
        <v>212</v>
      </c>
      <c r="C147" t="s">
        <v>911</v>
      </c>
      <c r="D147">
        <v>50</v>
      </c>
      <c r="E147" t="s">
        <v>604</v>
      </c>
      <c r="F147" s="717">
        <v>45283</v>
      </c>
      <c r="G147" t="s">
        <v>590</v>
      </c>
      <c r="H147">
        <v>161</v>
      </c>
      <c r="I147" t="s">
        <v>645</v>
      </c>
      <c r="J147" t="s">
        <v>50</v>
      </c>
      <c r="K147" t="s">
        <v>443</v>
      </c>
      <c r="L147" t="s">
        <v>443</v>
      </c>
      <c r="M147" t="s">
        <v>443</v>
      </c>
      <c r="N147" t="s">
        <v>443</v>
      </c>
      <c r="O147" t="s">
        <v>443</v>
      </c>
      <c r="P147" t="s">
        <v>4</v>
      </c>
      <c r="Q147" t="s">
        <v>443</v>
      </c>
      <c r="R147" t="s">
        <v>443</v>
      </c>
    </row>
    <row r="148" spans="1:19" x14ac:dyDescent="0.2">
      <c r="A148" t="s">
        <v>914</v>
      </c>
      <c r="B148" t="s">
        <v>915</v>
      </c>
      <c r="D148">
        <v>75</v>
      </c>
      <c r="E148" t="s">
        <v>604</v>
      </c>
      <c r="F148" s="717">
        <v>45833</v>
      </c>
      <c r="G148" t="s">
        <v>590</v>
      </c>
      <c r="H148" t="s">
        <v>916</v>
      </c>
      <c r="I148" t="s">
        <v>663</v>
      </c>
      <c r="J148" t="s">
        <v>53</v>
      </c>
      <c r="K148" t="s">
        <v>35</v>
      </c>
      <c r="L148" t="s">
        <v>35</v>
      </c>
      <c r="M148" t="s">
        <v>35</v>
      </c>
      <c r="N148" t="s">
        <v>35</v>
      </c>
      <c r="O148" t="s">
        <v>35</v>
      </c>
      <c r="P148" t="s">
        <v>443</v>
      </c>
      <c r="Q148" t="s">
        <v>443</v>
      </c>
      <c r="R148" t="s">
        <v>443</v>
      </c>
    </row>
    <row r="149" spans="1:19" x14ac:dyDescent="0.2">
      <c r="A149" t="s">
        <v>917</v>
      </c>
      <c r="B149" t="s">
        <v>662</v>
      </c>
      <c r="D149">
        <v>50</v>
      </c>
      <c r="E149" t="s">
        <v>604</v>
      </c>
      <c r="F149" s="717">
        <v>44949</v>
      </c>
      <c r="G149" t="s">
        <v>590</v>
      </c>
      <c r="H149">
        <v>382</v>
      </c>
      <c r="I149" t="s">
        <v>877</v>
      </c>
      <c r="J149" t="s">
        <v>25</v>
      </c>
      <c r="K149" t="s">
        <v>443</v>
      </c>
      <c r="L149" t="s">
        <v>443</v>
      </c>
      <c r="M149" t="s">
        <v>443</v>
      </c>
      <c r="N149" t="s">
        <v>443</v>
      </c>
      <c r="O149" t="s">
        <v>4</v>
      </c>
      <c r="P149" t="s">
        <v>443</v>
      </c>
      <c r="Q149" t="s">
        <v>443</v>
      </c>
    </row>
    <row r="150" spans="1:19" x14ac:dyDescent="0.2">
      <c r="A150" t="s">
        <v>918</v>
      </c>
      <c r="B150" t="s">
        <v>739</v>
      </c>
      <c r="D150">
        <v>50</v>
      </c>
      <c r="E150" t="s">
        <v>604</v>
      </c>
      <c r="G150" t="s">
        <v>590</v>
      </c>
      <c r="H150">
        <v>173</v>
      </c>
      <c r="I150" t="s">
        <v>648</v>
      </c>
      <c r="J150" t="s">
        <v>622</v>
      </c>
      <c r="K150" t="s">
        <v>443</v>
      </c>
      <c r="L150" t="s">
        <v>443</v>
      </c>
      <c r="M150" t="s">
        <v>443</v>
      </c>
      <c r="N150" t="s">
        <v>443</v>
      </c>
      <c r="O150" t="s">
        <v>443</v>
      </c>
      <c r="P150" t="s">
        <v>443</v>
      </c>
      <c r="Q150" t="s">
        <v>443</v>
      </c>
      <c r="R150" t="s">
        <v>443</v>
      </c>
      <c r="S150" t="s">
        <v>4</v>
      </c>
    </row>
    <row r="151" spans="1:19" x14ac:dyDescent="0.2">
      <c r="A151" t="s">
        <v>919</v>
      </c>
      <c r="B151" t="s">
        <v>920</v>
      </c>
      <c r="D151">
        <v>65</v>
      </c>
      <c r="E151" t="s">
        <v>604</v>
      </c>
      <c r="F151" s="717">
        <v>45833</v>
      </c>
      <c r="G151" t="s">
        <v>590</v>
      </c>
      <c r="H151" t="s">
        <v>921</v>
      </c>
      <c r="I151" t="s">
        <v>877</v>
      </c>
      <c r="J151" t="s">
        <v>20</v>
      </c>
      <c r="K151" t="s">
        <v>35</v>
      </c>
      <c r="L151" t="s">
        <v>35</v>
      </c>
      <c r="M151" t="s">
        <v>35</v>
      </c>
      <c r="N151" t="s">
        <v>35</v>
      </c>
      <c r="O151" t="s">
        <v>35</v>
      </c>
      <c r="P151" t="s">
        <v>443</v>
      </c>
      <c r="Q151" t="s">
        <v>35</v>
      </c>
    </row>
    <row r="152" spans="1:19" x14ac:dyDescent="0.2">
      <c r="A152" t="s">
        <v>1851</v>
      </c>
      <c r="B152" t="s">
        <v>140</v>
      </c>
      <c r="C152" t="s">
        <v>1852</v>
      </c>
      <c r="D152">
        <v>60</v>
      </c>
      <c r="E152" t="s">
        <v>612</v>
      </c>
      <c r="F152" s="717">
        <v>45292</v>
      </c>
      <c r="G152" t="s">
        <v>590</v>
      </c>
      <c r="H152" t="s">
        <v>1853</v>
      </c>
      <c r="I152" t="s">
        <v>1172</v>
      </c>
      <c r="J152" t="s">
        <v>25</v>
      </c>
      <c r="K152" t="s">
        <v>443</v>
      </c>
      <c r="L152" t="s">
        <v>443</v>
      </c>
      <c r="M152" t="s">
        <v>443</v>
      </c>
      <c r="N152" t="s">
        <v>443</v>
      </c>
      <c r="O152" t="s">
        <v>443</v>
      </c>
      <c r="P152" t="s">
        <v>4</v>
      </c>
      <c r="Q152" t="s">
        <v>443</v>
      </c>
      <c r="R152" t="s">
        <v>443</v>
      </c>
    </row>
    <row r="153" spans="1:19" ht="25.5" x14ac:dyDescent="0.2">
      <c r="A153" t="s">
        <v>924</v>
      </c>
      <c r="B153" t="s">
        <v>694</v>
      </c>
      <c r="C153" s="75" t="s">
        <v>1974</v>
      </c>
      <c r="D153">
        <v>55</v>
      </c>
      <c r="E153" t="s">
        <v>594</v>
      </c>
      <c r="F153" s="717">
        <v>45192</v>
      </c>
      <c r="G153" t="s">
        <v>590</v>
      </c>
      <c r="H153" t="s">
        <v>925</v>
      </c>
      <c r="I153" t="s">
        <v>596</v>
      </c>
      <c r="J153" t="s">
        <v>610</v>
      </c>
      <c r="K153" t="s">
        <v>443</v>
      </c>
      <c r="L153" t="s">
        <v>443</v>
      </c>
      <c r="M153" t="s">
        <v>443</v>
      </c>
      <c r="N153" t="s">
        <v>443</v>
      </c>
      <c r="O153" t="s">
        <v>443</v>
      </c>
      <c r="P153" t="s">
        <v>443</v>
      </c>
      <c r="Q153" t="s">
        <v>443</v>
      </c>
      <c r="R153" t="s">
        <v>443</v>
      </c>
    </row>
    <row r="154" spans="1:19" ht="25.5" x14ac:dyDescent="0.2">
      <c r="A154" t="s">
        <v>926</v>
      </c>
      <c r="B154" t="s">
        <v>694</v>
      </c>
      <c r="C154" s="75" t="s">
        <v>1974</v>
      </c>
      <c r="D154">
        <v>55</v>
      </c>
      <c r="E154" t="s">
        <v>594</v>
      </c>
      <c r="F154" s="717">
        <v>45017</v>
      </c>
      <c r="G154" t="s">
        <v>590</v>
      </c>
      <c r="H154">
        <v>447</v>
      </c>
      <c r="I154" t="s">
        <v>596</v>
      </c>
      <c r="J154" t="s">
        <v>635</v>
      </c>
      <c r="K154" t="s">
        <v>443</v>
      </c>
      <c r="L154" t="s">
        <v>443</v>
      </c>
      <c r="M154" t="s">
        <v>443</v>
      </c>
      <c r="N154" t="s">
        <v>443</v>
      </c>
      <c r="O154" t="s">
        <v>4</v>
      </c>
      <c r="P154" t="s">
        <v>443</v>
      </c>
      <c r="Q154" t="s">
        <v>443</v>
      </c>
      <c r="R154" t="s">
        <v>443</v>
      </c>
    </row>
    <row r="155" spans="1:19" ht="25.5" x14ac:dyDescent="0.2">
      <c r="A155" t="s">
        <v>927</v>
      </c>
      <c r="B155" t="s">
        <v>694</v>
      </c>
      <c r="C155" s="75" t="s">
        <v>1974</v>
      </c>
      <c r="D155">
        <v>55</v>
      </c>
      <c r="E155" t="s">
        <v>604</v>
      </c>
      <c r="F155" s="717">
        <v>45017</v>
      </c>
      <c r="G155" t="s">
        <v>590</v>
      </c>
      <c r="H155">
        <v>453</v>
      </c>
      <c r="I155" t="s">
        <v>764</v>
      </c>
      <c r="J155" t="s">
        <v>69</v>
      </c>
      <c r="K155" t="s">
        <v>443</v>
      </c>
      <c r="L155" t="s">
        <v>443</v>
      </c>
      <c r="M155" t="s">
        <v>443</v>
      </c>
      <c r="N155" t="s">
        <v>443</v>
      </c>
      <c r="O155" t="s">
        <v>443</v>
      </c>
      <c r="P155" t="s">
        <v>443</v>
      </c>
      <c r="Q155" t="s">
        <v>443</v>
      </c>
      <c r="R155" t="s">
        <v>4</v>
      </c>
    </row>
    <row r="156" spans="1:19" x14ac:dyDescent="0.2">
      <c r="A156" t="s">
        <v>928</v>
      </c>
      <c r="B156" t="s">
        <v>705</v>
      </c>
      <c r="D156">
        <v>60</v>
      </c>
      <c r="E156" t="s">
        <v>604</v>
      </c>
      <c r="F156" s="717">
        <v>45078</v>
      </c>
      <c r="G156" t="s">
        <v>590</v>
      </c>
      <c r="H156" t="s">
        <v>929</v>
      </c>
      <c r="I156" t="s">
        <v>663</v>
      </c>
      <c r="J156" t="s">
        <v>53</v>
      </c>
      <c r="K156" t="s">
        <v>443</v>
      </c>
      <c r="L156" t="s">
        <v>443</v>
      </c>
      <c r="M156" t="s">
        <v>443</v>
      </c>
      <c r="N156" t="s">
        <v>443</v>
      </c>
      <c r="O156" t="s">
        <v>443</v>
      </c>
      <c r="P156" t="s">
        <v>443</v>
      </c>
      <c r="Q156" t="s">
        <v>443</v>
      </c>
      <c r="R156" t="s">
        <v>4</v>
      </c>
    </row>
    <row r="157" spans="1:19" x14ac:dyDescent="0.2">
      <c r="A157" t="s">
        <v>930</v>
      </c>
      <c r="B157" t="s">
        <v>931</v>
      </c>
      <c r="D157">
        <v>50</v>
      </c>
      <c r="E157" t="s">
        <v>594</v>
      </c>
      <c r="G157" t="s">
        <v>590</v>
      </c>
      <c r="H157">
        <v>174</v>
      </c>
      <c r="I157" t="s">
        <v>634</v>
      </c>
      <c r="J157" t="s">
        <v>25</v>
      </c>
      <c r="K157" t="s">
        <v>443</v>
      </c>
      <c r="L157" t="s">
        <v>443</v>
      </c>
      <c r="M157" t="s">
        <v>443</v>
      </c>
      <c r="N157" t="s">
        <v>443</v>
      </c>
      <c r="O157" t="s">
        <v>4</v>
      </c>
      <c r="P157" t="s">
        <v>443</v>
      </c>
      <c r="Q157" t="s">
        <v>443</v>
      </c>
      <c r="R157" t="s">
        <v>443</v>
      </c>
    </row>
    <row r="158" spans="1:19" x14ac:dyDescent="0.2">
      <c r="A158" t="s">
        <v>932</v>
      </c>
      <c r="B158" t="s">
        <v>705</v>
      </c>
      <c r="D158">
        <v>60</v>
      </c>
      <c r="E158" t="s">
        <v>604</v>
      </c>
      <c r="F158" s="717">
        <v>45078</v>
      </c>
      <c r="G158" t="s">
        <v>590</v>
      </c>
      <c r="H158" t="s">
        <v>933</v>
      </c>
      <c r="I158" t="s">
        <v>667</v>
      </c>
      <c r="J158" t="s">
        <v>610</v>
      </c>
      <c r="K158" t="s">
        <v>443</v>
      </c>
      <c r="L158" t="s">
        <v>443</v>
      </c>
      <c r="M158" t="s">
        <v>443</v>
      </c>
      <c r="N158" t="s">
        <v>443</v>
      </c>
      <c r="O158" t="s">
        <v>443</v>
      </c>
      <c r="P158" t="s">
        <v>443</v>
      </c>
      <c r="Q158" t="s">
        <v>443</v>
      </c>
      <c r="R158" t="s">
        <v>443</v>
      </c>
    </row>
    <row r="159" spans="1:19" ht="25.5" x14ac:dyDescent="0.2">
      <c r="A159" t="s">
        <v>934</v>
      </c>
      <c r="B159" t="s">
        <v>935</v>
      </c>
      <c r="D159">
        <v>55</v>
      </c>
      <c r="E159" t="s">
        <v>815</v>
      </c>
      <c r="F159" s="717">
        <v>44501</v>
      </c>
      <c r="G159" t="s">
        <v>590</v>
      </c>
      <c r="H159" s="75" t="s">
        <v>936</v>
      </c>
      <c r="I159" t="s">
        <v>737</v>
      </c>
      <c r="J159" t="s">
        <v>146</v>
      </c>
      <c r="K159" t="s">
        <v>4</v>
      </c>
      <c r="L159" t="s">
        <v>443</v>
      </c>
      <c r="M159" t="s">
        <v>443</v>
      </c>
      <c r="N159" t="s">
        <v>443</v>
      </c>
      <c r="O159" t="s">
        <v>443</v>
      </c>
      <c r="P159" t="s">
        <v>443</v>
      </c>
      <c r="Q159" t="s">
        <v>443</v>
      </c>
      <c r="R159" t="s">
        <v>443</v>
      </c>
    </row>
    <row r="160" spans="1:19" x14ac:dyDescent="0.2">
      <c r="A160" t="s">
        <v>937</v>
      </c>
      <c r="B160" t="s">
        <v>113</v>
      </c>
      <c r="D160">
        <v>50</v>
      </c>
      <c r="E160" t="s">
        <v>604</v>
      </c>
      <c r="G160" t="s">
        <v>590</v>
      </c>
      <c r="H160">
        <v>30</v>
      </c>
      <c r="I160" t="s">
        <v>634</v>
      </c>
      <c r="J160" t="s">
        <v>622</v>
      </c>
      <c r="K160" t="s">
        <v>443</v>
      </c>
      <c r="L160" t="s">
        <v>443</v>
      </c>
      <c r="M160" t="s">
        <v>443</v>
      </c>
      <c r="N160" t="s">
        <v>443</v>
      </c>
      <c r="O160" t="s">
        <v>443</v>
      </c>
      <c r="P160" t="s">
        <v>443</v>
      </c>
      <c r="Q160" t="s">
        <v>443</v>
      </c>
      <c r="R160" t="s">
        <v>443</v>
      </c>
    </row>
    <row r="161" spans="1:19" ht="25.5" x14ac:dyDescent="0.2">
      <c r="A161" t="s">
        <v>938</v>
      </c>
      <c r="B161" t="s">
        <v>694</v>
      </c>
      <c r="C161" s="75" t="s">
        <v>1975</v>
      </c>
      <c r="D161">
        <v>55</v>
      </c>
      <c r="E161" t="s">
        <v>604</v>
      </c>
      <c r="F161" s="717">
        <v>45017</v>
      </c>
      <c r="G161" t="s">
        <v>590</v>
      </c>
      <c r="H161">
        <v>452</v>
      </c>
      <c r="I161" t="s">
        <v>663</v>
      </c>
      <c r="J161" t="s">
        <v>100</v>
      </c>
      <c r="K161" t="s">
        <v>443</v>
      </c>
      <c r="L161" t="s">
        <v>443</v>
      </c>
      <c r="M161" t="s">
        <v>443</v>
      </c>
      <c r="N161" t="s">
        <v>443</v>
      </c>
      <c r="O161" t="s">
        <v>443</v>
      </c>
      <c r="P161" t="s">
        <v>443</v>
      </c>
      <c r="Q161" t="s">
        <v>443</v>
      </c>
      <c r="R161" t="s">
        <v>35</v>
      </c>
    </row>
    <row r="162" spans="1:19" x14ac:dyDescent="0.2">
      <c r="A162" t="s">
        <v>940</v>
      </c>
      <c r="B162" t="s">
        <v>705</v>
      </c>
      <c r="D162">
        <v>60</v>
      </c>
      <c r="E162" t="s">
        <v>815</v>
      </c>
      <c r="F162" s="717">
        <v>45078</v>
      </c>
      <c r="G162" t="s">
        <v>590</v>
      </c>
      <c r="H162" t="s">
        <v>941</v>
      </c>
      <c r="I162" t="s">
        <v>737</v>
      </c>
      <c r="J162" t="s">
        <v>610</v>
      </c>
      <c r="K162" t="s">
        <v>443</v>
      </c>
      <c r="L162" t="s">
        <v>443</v>
      </c>
      <c r="M162" t="s">
        <v>443</v>
      </c>
      <c r="N162" t="s">
        <v>443</v>
      </c>
      <c r="O162" t="s">
        <v>443</v>
      </c>
      <c r="P162" t="s">
        <v>443</v>
      </c>
      <c r="Q162" t="s">
        <v>443</v>
      </c>
      <c r="R162" t="s">
        <v>443</v>
      </c>
    </row>
    <row r="163" spans="1:19" x14ac:dyDescent="0.2">
      <c r="A163" t="s">
        <v>942</v>
      </c>
      <c r="B163" t="s">
        <v>837</v>
      </c>
      <c r="C163" t="s">
        <v>943</v>
      </c>
      <c r="D163">
        <v>125</v>
      </c>
      <c r="E163" t="s">
        <v>604</v>
      </c>
      <c r="F163" s="717">
        <v>45802</v>
      </c>
      <c r="G163" t="s">
        <v>590</v>
      </c>
      <c r="H163" t="s">
        <v>944</v>
      </c>
      <c r="I163" t="s">
        <v>663</v>
      </c>
      <c r="J163" t="s">
        <v>53</v>
      </c>
      <c r="K163" t="s">
        <v>35</v>
      </c>
      <c r="L163" t="s">
        <v>35</v>
      </c>
      <c r="M163" t="s">
        <v>35</v>
      </c>
      <c r="N163" t="s">
        <v>35</v>
      </c>
      <c r="O163" t="s">
        <v>443</v>
      </c>
      <c r="P163" t="s">
        <v>443</v>
      </c>
      <c r="Q163" t="s">
        <v>35</v>
      </c>
      <c r="R163" t="s">
        <v>443</v>
      </c>
    </row>
    <row r="164" spans="1:19" ht="25.5" x14ac:dyDescent="0.2">
      <c r="A164" t="s">
        <v>945</v>
      </c>
      <c r="B164" t="s">
        <v>152</v>
      </c>
      <c r="D164">
        <v>55</v>
      </c>
      <c r="E164" t="s">
        <v>604</v>
      </c>
      <c r="F164" s="717">
        <v>42036</v>
      </c>
      <c r="G164" t="s">
        <v>590</v>
      </c>
      <c r="H164" s="75" t="s">
        <v>946</v>
      </c>
      <c r="I164" t="s">
        <v>663</v>
      </c>
      <c r="J164" t="s">
        <v>657</v>
      </c>
      <c r="K164" t="s">
        <v>443</v>
      </c>
      <c r="L164" t="s">
        <v>443</v>
      </c>
      <c r="M164" t="s">
        <v>443</v>
      </c>
      <c r="N164" t="s">
        <v>443</v>
      </c>
      <c r="O164" t="s">
        <v>443</v>
      </c>
      <c r="P164" t="s">
        <v>35</v>
      </c>
      <c r="Q164" t="s">
        <v>35</v>
      </c>
      <c r="R164" t="s">
        <v>35</v>
      </c>
    </row>
    <row r="165" spans="1:19" ht="25.5" x14ac:dyDescent="0.2">
      <c r="A165" t="s">
        <v>947</v>
      </c>
      <c r="B165" t="s">
        <v>948</v>
      </c>
      <c r="D165">
        <v>55</v>
      </c>
      <c r="E165" t="s">
        <v>604</v>
      </c>
      <c r="F165" s="717">
        <v>42248</v>
      </c>
      <c r="G165" t="s">
        <v>590</v>
      </c>
      <c r="H165" s="75" t="s">
        <v>949</v>
      </c>
      <c r="I165" t="s">
        <v>877</v>
      </c>
      <c r="J165" t="s">
        <v>69</v>
      </c>
      <c r="K165" t="s">
        <v>443</v>
      </c>
      <c r="L165" t="s">
        <v>443</v>
      </c>
      <c r="M165" t="s">
        <v>443</v>
      </c>
      <c r="N165" t="s">
        <v>443</v>
      </c>
      <c r="O165" t="s">
        <v>4</v>
      </c>
      <c r="P165" t="s">
        <v>443</v>
      </c>
      <c r="Q165" t="s">
        <v>443</v>
      </c>
    </row>
    <row r="166" spans="1:19" x14ac:dyDescent="0.2">
      <c r="A166" t="s">
        <v>950</v>
      </c>
      <c r="B166" t="s">
        <v>951</v>
      </c>
      <c r="D166">
        <v>55</v>
      </c>
      <c r="E166" t="s">
        <v>604</v>
      </c>
      <c r="F166" s="717">
        <v>45559</v>
      </c>
      <c r="G166" t="s">
        <v>590</v>
      </c>
      <c r="H166" t="s">
        <v>952</v>
      </c>
      <c r="I166" t="s">
        <v>648</v>
      </c>
      <c r="J166" t="s">
        <v>50</v>
      </c>
      <c r="K166" t="s">
        <v>443</v>
      </c>
      <c r="L166" t="s">
        <v>443</v>
      </c>
      <c r="M166" t="s">
        <v>443</v>
      </c>
      <c r="N166" t="s">
        <v>443</v>
      </c>
      <c r="O166" t="s">
        <v>443</v>
      </c>
      <c r="P166" t="s">
        <v>443</v>
      </c>
      <c r="Q166" t="s">
        <v>443</v>
      </c>
      <c r="R166" t="s">
        <v>4</v>
      </c>
    </row>
    <row r="167" spans="1:19" x14ac:dyDescent="0.2">
      <c r="A167" t="s">
        <v>953</v>
      </c>
      <c r="B167" t="s">
        <v>212</v>
      </c>
      <c r="D167">
        <v>50</v>
      </c>
      <c r="E167" t="s">
        <v>604</v>
      </c>
      <c r="G167" t="s">
        <v>590</v>
      </c>
      <c r="H167">
        <v>461</v>
      </c>
      <c r="I167" t="s">
        <v>601</v>
      </c>
      <c r="J167" t="s">
        <v>69</v>
      </c>
      <c r="K167" t="s">
        <v>443</v>
      </c>
      <c r="L167" t="s">
        <v>443</v>
      </c>
      <c r="M167" t="s">
        <v>443</v>
      </c>
      <c r="N167" t="s">
        <v>443</v>
      </c>
      <c r="O167" t="s">
        <v>443</v>
      </c>
      <c r="P167" t="s">
        <v>4</v>
      </c>
      <c r="Q167" t="s">
        <v>443</v>
      </c>
      <c r="R167" t="s">
        <v>443</v>
      </c>
    </row>
    <row r="168" spans="1:19" x14ac:dyDescent="0.2">
      <c r="A168" t="s">
        <v>954</v>
      </c>
      <c r="B168" t="s">
        <v>736</v>
      </c>
      <c r="D168">
        <v>65</v>
      </c>
      <c r="E168" t="s">
        <v>604</v>
      </c>
      <c r="G168" t="s">
        <v>590</v>
      </c>
      <c r="H168" t="s">
        <v>767</v>
      </c>
      <c r="I168" t="s">
        <v>634</v>
      </c>
      <c r="J168" t="s">
        <v>50</v>
      </c>
      <c r="K168" t="s">
        <v>443</v>
      </c>
      <c r="L168" t="s">
        <v>443</v>
      </c>
      <c r="M168" t="s">
        <v>443</v>
      </c>
      <c r="N168" t="s">
        <v>443</v>
      </c>
      <c r="O168" t="s">
        <v>443</v>
      </c>
      <c r="P168" t="s">
        <v>443</v>
      </c>
      <c r="Q168" t="s">
        <v>4</v>
      </c>
      <c r="R168" t="s">
        <v>443</v>
      </c>
    </row>
    <row r="169" spans="1:19" ht="25.5" x14ac:dyDescent="0.2">
      <c r="A169" t="s">
        <v>955</v>
      </c>
      <c r="B169" t="s">
        <v>956</v>
      </c>
      <c r="D169">
        <v>55</v>
      </c>
      <c r="E169" t="s">
        <v>604</v>
      </c>
      <c r="F169" s="717">
        <v>42719</v>
      </c>
      <c r="G169" t="s">
        <v>590</v>
      </c>
      <c r="H169" s="75" t="s">
        <v>957</v>
      </c>
      <c r="I169" t="s">
        <v>667</v>
      </c>
      <c r="J169" t="s">
        <v>25</v>
      </c>
      <c r="K169" t="s">
        <v>443</v>
      </c>
      <c r="L169" t="s">
        <v>443</v>
      </c>
      <c r="M169" t="s">
        <v>443</v>
      </c>
      <c r="N169" t="s">
        <v>443</v>
      </c>
      <c r="O169" t="s">
        <v>443</v>
      </c>
      <c r="P169" t="s">
        <v>443</v>
      </c>
      <c r="Q169" t="s">
        <v>443</v>
      </c>
      <c r="R169" t="s">
        <v>443</v>
      </c>
      <c r="S169" t="s">
        <v>4</v>
      </c>
    </row>
    <row r="170" spans="1:19" x14ac:dyDescent="0.2">
      <c r="A170" t="s">
        <v>958</v>
      </c>
      <c r="B170" t="s">
        <v>598</v>
      </c>
      <c r="D170">
        <v>60</v>
      </c>
      <c r="E170" t="s">
        <v>604</v>
      </c>
      <c r="G170" t="s">
        <v>590</v>
      </c>
      <c r="H170">
        <v>396</v>
      </c>
      <c r="I170" t="s">
        <v>634</v>
      </c>
      <c r="J170" t="s">
        <v>960</v>
      </c>
      <c r="K170" t="s">
        <v>443</v>
      </c>
      <c r="L170" t="s">
        <v>443</v>
      </c>
      <c r="M170" t="s">
        <v>443</v>
      </c>
      <c r="N170" t="s">
        <v>443</v>
      </c>
      <c r="O170" t="s">
        <v>35</v>
      </c>
      <c r="P170" t="s">
        <v>443</v>
      </c>
      <c r="Q170" t="s">
        <v>443</v>
      </c>
      <c r="R170" t="s">
        <v>443</v>
      </c>
    </row>
    <row r="171" spans="1:19" ht="25.5" x14ac:dyDescent="0.2">
      <c r="A171" t="s">
        <v>961</v>
      </c>
      <c r="B171" t="s">
        <v>113</v>
      </c>
      <c r="D171">
        <v>55</v>
      </c>
      <c r="E171" t="s">
        <v>604</v>
      </c>
      <c r="F171" s="717">
        <v>42826</v>
      </c>
      <c r="G171" t="s">
        <v>590</v>
      </c>
      <c r="H171" s="75" t="s">
        <v>962</v>
      </c>
      <c r="I171" t="s">
        <v>737</v>
      </c>
      <c r="J171" t="s">
        <v>657</v>
      </c>
      <c r="K171" t="s">
        <v>443</v>
      </c>
      <c r="L171" t="s">
        <v>443</v>
      </c>
      <c r="M171" t="s">
        <v>443</v>
      </c>
      <c r="N171" t="s">
        <v>443</v>
      </c>
      <c r="O171" t="s">
        <v>443</v>
      </c>
      <c r="P171" t="s">
        <v>443</v>
      </c>
      <c r="Q171" t="s">
        <v>443</v>
      </c>
      <c r="R171" t="s">
        <v>443</v>
      </c>
      <c r="S171" t="s">
        <v>4</v>
      </c>
    </row>
    <row r="172" spans="1:19" x14ac:dyDescent="0.2">
      <c r="A172" t="s">
        <v>963</v>
      </c>
      <c r="B172" t="s">
        <v>964</v>
      </c>
      <c r="D172">
        <v>65</v>
      </c>
      <c r="E172" t="s">
        <v>604</v>
      </c>
      <c r="G172" t="s">
        <v>590</v>
      </c>
      <c r="H172">
        <v>395</v>
      </c>
      <c r="I172" t="s">
        <v>634</v>
      </c>
      <c r="J172" t="s">
        <v>50</v>
      </c>
      <c r="K172" t="s">
        <v>443</v>
      </c>
      <c r="L172" t="s">
        <v>443</v>
      </c>
      <c r="M172" t="s">
        <v>443</v>
      </c>
      <c r="N172" t="s">
        <v>443</v>
      </c>
      <c r="O172" t="s">
        <v>443</v>
      </c>
      <c r="P172" t="s">
        <v>443</v>
      </c>
      <c r="Q172" t="s">
        <v>443</v>
      </c>
      <c r="R172" t="s">
        <v>443</v>
      </c>
    </row>
    <row r="173" spans="1:19" ht="25.5" x14ac:dyDescent="0.2">
      <c r="A173" t="s">
        <v>965</v>
      </c>
      <c r="B173" t="s">
        <v>99</v>
      </c>
      <c r="D173">
        <v>55</v>
      </c>
      <c r="E173" t="s">
        <v>604</v>
      </c>
      <c r="F173" s="717">
        <v>44774</v>
      </c>
      <c r="G173" t="s">
        <v>590</v>
      </c>
      <c r="H173" s="75" t="s">
        <v>966</v>
      </c>
      <c r="I173" t="s">
        <v>663</v>
      </c>
      <c r="J173" t="s">
        <v>53</v>
      </c>
      <c r="K173" t="s">
        <v>443</v>
      </c>
      <c r="L173" t="s">
        <v>443</v>
      </c>
      <c r="M173" t="s">
        <v>4</v>
      </c>
      <c r="N173" t="s">
        <v>443</v>
      </c>
      <c r="O173" t="s">
        <v>443</v>
      </c>
      <c r="P173" t="s">
        <v>443</v>
      </c>
      <c r="Q173" t="s">
        <v>443</v>
      </c>
      <c r="R173" t="s">
        <v>443</v>
      </c>
    </row>
    <row r="174" spans="1:19" x14ac:dyDescent="0.2">
      <c r="A174" t="s">
        <v>967</v>
      </c>
      <c r="B174" t="s">
        <v>212</v>
      </c>
      <c r="D174">
        <v>50</v>
      </c>
      <c r="E174" t="s">
        <v>604</v>
      </c>
      <c r="F174" s="717">
        <v>44949</v>
      </c>
      <c r="G174" t="s">
        <v>590</v>
      </c>
      <c r="H174">
        <v>141</v>
      </c>
      <c r="I174" t="s">
        <v>663</v>
      </c>
      <c r="J174" t="s">
        <v>146</v>
      </c>
      <c r="K174" t="s">
        <v>4</v>
      </c>
      <c r="L174" t="s">
        <v>443</v>
      </c>
      <c r="M174" t="s">
        <v>443</v>
      </c>
      <c r="N174" t="s">
        <v>443</v>
      </c>
      <c r="O174" t="s">
        <v>443</v>
      </c>
      <c r="P174" t="s">
        <v>443</v>
      </c>
      <c r="Q174" t="s">
        <v>443</v>
      </c>
      <c r="R174" t="s">
        <v>443</v>
      </c>
    </row>
    <row r="175" spans="1:19" x14ac:dyDescent="0.2">
      <c r="A175" t="s">
        <v>968</v>
      </c>
      <c r="B175" t="s">
        <v>969</v>
      </c>
      <c r="D175">
        <v>50</v>
      </c>
      <c r="E175" t="s">
        <v>604</v>
      </c>
      <c r="F175" s="717">
        <v>44949</v>
      </c>
      <c r="G175" t="s">
        <v>590</v>
      </c>
      <c r="H175">
        <v>112</v>
      </c>
      <c r="I175" t="s">
        <v>656</v>
      </c>
      <c r="J175" t="s">
        <v>622</v>
      </c>
      <c r="K175" t="s">
        <v>443</v>
      </c>
      <c r="L175" t="s">
        <v>443</v>
      </c>
      <c r="M175" t="s">
        <v>443</v>
      </c>
      <c r="N175" t="s">
        <v>443</v>
      </c>
      <c r="O175" t="s">
        <v>443</v>
      </c>
      <c r="P175" t="s">
        <v>443</v>
      </c>
      <c r="Q175" t="s">
        <v>443</v>
      </c>
    </row>
    <row r="176" spans="1:19" x14ac:dyDescent="0.2">
      <c r="A176" t="s">
        <v>970</v>
      </c>
      <c r="B176" t="s">
        <v>971</v>
      </c>
      <c r="D176">
        <v>60</v>
      </c>
      <c r="E176" t="s">
        <v>604</v>
      </c>
      <c r="F176" s="717">
        <v>45283</v>
      </c>
      <c r="G176" t="s">
        <v>590</v>
      </c>
      <c r="H176" t="s">
        <v>972</v>
      </c>
      <c r="I176" t="s">
        <v>663</v>
      </c>
      <c r="J176" t="s">
        <v>146</v>
      </c>
      <c r="K176" t="s">
        <v>1870</v>
      </c>
      <c r="L176" t="s">
        <v>443</v>
      </c>
      <c r="M176" t="s">
        <v>443</v>
      </c>
      <c r="N176" t="s">
        <v>443</v>
      </c>
      <c r="O176" t="s">
        <v>443</v>
      </c>
      <c r="P176" t="s">
        <v>443</v>
      </c>
      <c r="Q176" t="s">
        <v>35</v>
      </c>
      <c r="R176" t="s">
        <v>35</v>
      </c>
    </row>
    <row r="177" spans="1:19" x14ac:dyDescent="0.2">
      <c r="A177" t="s">
        <v>973</v>
      </c>
      <c r="B177" t="s">
        <v>974</v>
      </c>
      <c r="D177">
        <v>75</v>
      </c>
      <c r="E177" t="s">
        <v>604</v>
      </c>
      <c r="F177" s="717">
        <v>45863</v>
      </c>
      <c r="G177" t="s">
        <v>590</v>
      </c>
      <c r="H177" t="s">
        <v>975</v>
      </c>
      <c r="I177" t="s">
        <v>634</v>
      </c>
      <c r="J177" t="s">
        <v>635</v>
      </c>
      <c r="K177" t="s">
        <v>35</v>
      </c>
      <c r="L177" t="s">
        <v>35</v>
      </c>
      <c r="M177" t="s">
        <v>35</v>
      </c>
      <c r="N177" t="s">
        <v>35</v>
      </c>
      <c r="O177" t="s">
        <v>35</v>
      </c>
      <c r="P177" t="s">
        <v>35</v>
      </c>
      <c r="Q177" t="s">
        <v>443</v>
      </c>
      <c r="R177" t="s">
        <v>443</v>
      </c>
    </row>
    <row r="178" spans="1:19" x14ac:dyDescent="0.2">
      <c r="A178" t="s">
        <v>979</v>
      </c>
      <c r="B178" t="s">
        <v>980</v>
      </c>
      <c r="D178">
        <v>55</v>
      </c>
      <c r="E178" t="s">
        <v>604</v>
      </c>
      <c r="F178" s="717">
        <v>43862</v>
      </c>
      <c r="G178" t="s">
        <v>590</v>
      </c>
      <c r="H178" t="s">
        <v>981</v>
      </c>
      <c r="I178" t="s">
        <v>877</v>
      </c>
      <c r="J178" t="s">
        <v>25</v>
      </c>
      <c r="K178" t="s">
        <v>443</v>
      </c>
      <c r="L178" t="s">
        <v>443</v>
      </c>
      <c r="M178" t="s">
        <v>443</v>
      </c>
      <c r="N178" t="s">
        <v>443</v>
      </c>
      <c r="O178" t="s">
        <v>4</v>
      </c>
      <c r="P178" t="s">
        <v>443</v>
      </c>
      <c r="Q178" t="s">
        <v>443</v>
      </c>
    </row>
    <row r="179" spans="1:19" x14ac:dyDescent="0.2">
      <c r="A179" t="s">
        <v>982</v>
      </c>
      <c r="B179" t="s">
        <v>752</v>
      </c>
      <c r="D179">
        <v>65</v>
      </c>
      <c r="E179" t="s">
        <v>604</v>
      </c>
      <c r="G179" t="s">
        <v>590</v>
      </c>
      <c r="H179">
        <v>138</v>
      </c>
      <c r="I179" t="s">
        <v>634</v>
      </c>
      <c r="J179" t="s">
        <v>146</v>
      </c>
      <c r="K179" t="s">
        <v>443</v>
      </c>
      <c r="L179" t="s">
        <v>443</v>
      </c>
      <c r="M179" t="s">
        <v>443</v>
      </c>
      <c r="N179" t="s">
        <v>4</v>
      </c>
      <c r="O179" t="s">
        <v>443</v>
      </c>
      <c r="P179" t="s">
        <v>443</v>
      </c>
      <c r="Q179" t="s">
        <v>443</v>
      </c>
      <c r="R179" t="s">
        <v>443</v>
      </c>
    </row>
    <row r="180" spans="1:19" x14ac:dyDescent="0.2">
      <c r="A180" t="s">
        <v>983</v>
      </c>
      <c r="B180" t="s">
        <v>729</v>
      </c>
      <c r="C180" t="s">
        <v>984</v>
      </c>
      <c r="D180">
        <v>85</v>
      </c>
      <c r="E180" t="s">
        <v>604</v>
      </c>
      <c r="F180" s="717">
        <v>44949</v>
      </c>
      <c r="G180" t="s">
        <v>590</v>
      </c>
      <c r="H180">
        <v>347</v>
      </c>
      <c r="I180" t="s">
        <v>663</v>
      </c>
      <c r="J180" t="s">
        <v>20</v>
      </c>
      <c r="K180" t="s">
        <v>443</v>
      </c>
      <c r="L180" t="s">
        <v>443</v>
      </c>
      <c r="M180" t="s">
        <v>443</v>
      </c>
      <c r="N180" t="s">
        <v>443</v>
      </c>
      <c r="O180" t="s">
        <v>4</v>
      </c>
      <c r="P180" t="s">
        <v>35</v>
      </c>
      <c r="Q180" t="s">
        <v>443</v>
      </c>
      <c r="R180" t="s">
        <v>443</v>
      </c>
    </row>
    <row r="181" spans="1:19" x14ac:dyDescent="0.2">
      <c r="A181" t="s">
        <v>985</v>
      </c>
      <c r="B181" t="s">
        <v>758</v>
      </c>
      <c r="D181">
        <v>55</v>
      </c>
      <c r="E181" t="s">
        <v>589</v>
      </c>
      <c r="F181" s="717">
        <v>43422</v>
      </c>
      <c r="G181" t="s">
        <v>590</v>
      </c>
      <c r="H181" t="s">
        <v>986</v>
      </c>
      <c r="I181" t="s">
        <v>592</v>
      </c>
      <c r="J181" t="s">
        <v>614</v>
      </c>
      <c r="K181" t="s">
        <v>443</v>
      </c>
      <c r="L181" t="s">
        <v>4</v>
      </c>
      <c r="M181" t="s">
        <v>443</v>
      </c>
      <c r="N181" t="s">
        <v>443</v>
      </c>
      <c r="O181" t="s">
        <v>443</v>
      </c>
      <c r="P181" t="s">
        <v>443</v>
      </c>
      <c r="Q181" t="s">
        <v>443</v>
      </c>
      <c r="R181" t="s">
        <v>443</v>
      </c>
    </row>
    <row r="182" spans="1:19" ht="25.5" x14ac:dyDescent="0.2">
      <c r="A182" t="s">
        <v>988</v>
      </c>
      <c r="B182" t="s">
        <v>989</v>
      </c>
      <c r="C182" s="75" t="s">
        <v>990</v>
      </c>
      <c r="D182">
        <v>275</v>
      </c>
      <c r="E182" t="s">
        <v>594</v>
      </c>
      <c r="F182" s="717">
        <v>44278</v>
      </c>
      <c r="G182" t="s">
        <v>590</v>
      </c>
      <c r="H182" t="s">
        <v>827</v>
      </c>
      <c r="I182" t="s">
        <v>991</v>
      </c>
      <c r="J182" t="s">
        <v>610</v>
      </c>
      <c r="K182" t="s">
        <v>443</v>
      </c>
      <c r="L182" t="s">
        <v>443</v>
      </c>
      <c r="M182" t="s">
        <v>443</v>
      </c>
      <c r="N182" t="s">
        <v>443</v>
      </c>
      <c r="O182" t="s">
        <v>443</v>
      </c>
      <c r="P182" t="s">
        <v>443</v>
      </c>
      <c r="Q182" t="s">
        <v>443</v>
      </c>
    </row>
    <row r="183" spans="1:19" ht="25.5" x14ac:dyDescent="0.2">
      <c r="A183" t="s">
        <v>992</v>
      </c>
      <c r="B183" t="s">
        <v>993</v>
      </c>
      <c r="D183">
        <v>55</v>
      </c>
      <c r="E183" t="s">
        <v>604</v>
      </c>
      <c r="F183" s="717">
        <v>44774</v>
      </c>
      <c r="G183" t="s">
        <v>590</v>
      </c>
      <c r="H183" s="75" t="s">
        <v>994</v>
      </c>
      <c r="I183" t="s">
        <v>645</v>
      </c>
      <c r="J183" t="s">
        <v>50</v>
      </c>
      <c r="K183" t="s">
        <v>443</v>
      </c>
      <c r="L183" t="s">
        <v>443</v>
      </c>
      <c r="M183" t="s">
        <v>443</v>
      </c>
      <c r="N183" t="s">
        <v>443</v>
      </c>
      <c r="O183" t="s">
        <v>443</v>
      </c>
      <c r="P183" t="s">
        <v>443</v>
      </c>
      <c r="Q183" t="s">
        <v>4</v>
      </c>
      <c r="R183" t="s">
        <v>443</v>
      </c>
    </row>
    <row r="184" spans="1:19" x14ac:dyDescent="0.2">
      <c r="A184" t="s">
        <v>998</v>
      </c>
      <c r="B184" t="s">
        <v>212</v>
      </c>
      <c r="D184">
        <v>50</v>
      </c>
      <c r="E184" t="s">
        <v>604</v>
      </c>
      <c r="F184" s="717">
        <v>44949</v>
      </c>
      <c r="G184" t="s">
        <v>590</v>
      </c>
      <c r="H184">
        <v>140</v>
      </c>
      <c r="I184" t="s">
        <v>999</v>
      </c>
      <c r="J184" t="s">
        <v>100</v>
      </c>
      <c r="K184" t="s">
        <v>443</v>
      </c>
      <c r="L184" t="s">
        <v>443</v>
      </c>
      <c r="M184" t="s">
        <v>443</v>
      </c>
      <c r="N184" t="s">
        <v>443</v>
      </c>
      <c r="O184" t="s">
        <v>443</v>
      </c>
      <c r="P184" t="s">
        <v>443</v>
      </c>
      <c r="Q184" t="s">
        <v>443</v>
      </c>
      <c r="R184" t="s">
        <v>4</v>
      </c>
    </row>
    <row r="185" spans="1:19" x14ac:dyDescent="0.2">
      <c r="A185" t="s">
        <v>1000</v>
      </c>
      <c r="B185" t="s">
        <v>931</v>
      </c>
      <c r="D185">
        <v>50</v>
      </c>
      <c r="E185" t="s">
        <v>604</v>
      </c>
      <c r="G185" t="s">
        <v>590</v>
      </c>
      <c r="H185" t="s">
        <v>1001</v>
      </c>
      <c r="I185" t="s">
        <v>634</v>
      </c>
      <c r="J185" t="s">
        <v>614</v>
      </c>
      <c r="K185" t="s">
        <v>443</v>
      </c>
      <c r="L185" t="s">
        <v>4</v>
      </c>
      <c r="M185" t="s">
        <v>443</v>
      </c>
      <c r="N185" t="s">
        <v>443</v>
      </c>
      <c r="O185" t="s">
        <v>443</v>
      </c>
      <c r="P185" t="s">
        <v>443</v>
      </c>
      <c r="Q185" t="s">
        <v>443</v>
      </c>
      <c r="R185" t="s">
        <v>443</v>
      </c>
    </row>
    <row r="186" spans="1:19" x14ac:dyDescent="0.2">
      <c r="A186" t="s">
        <v>1002</v>
      </c>
      <c r="B186" t="s">
        <v>662</v>
      </c>
      <c r="D186">
        <v>50</v>
      </c>
      <c r="E186" t="s">
        <v>604</v>
      </c>
      <c r="F186" s="717">
        <v>44949</v>
      </c>
      <c r="G186" t="s">
        <v>590</v>
      </c>
      <c r="H186">
        <v>147</v>
      </c>
      <c r="I186" t="s">
        <v>621</v>
      </c>
      <c r="J186" t="s">
        <v>50</v>
      </c>
      <c r="K186" t="s">
        <v>443</v>
      </c>
      <c r="L186" t="s">
        <v>443</v>
      </c>
      <c r="M186" t="s">
        <v>443</v>
      </c>
      <c r="N186" t="s">
        <v>443</v>
      </c>
      <c r="O186" t="s">
        <v>443</v>
      </c>
      <c r="P186" t="s">
        <v>443</v>
      </c>
      <c r="Q186" t="s">
        <v>4</v>
      </c>
    </row>
    <row r="187" spans="1:19" ht="25.5" x14ac:dyDescent="0.2">
      <c r="A187" t="s">
        <v>1006</v>
      </c>
      <c r="B187" t="s">
        <v>948</v>
      </c>
      <c r="D187">
        <v>55</v>
      </c>
      <c r="E187" t="s">
        <v>604</v>
      </c>
      <c r="G187" t="s">
        <v>590</v>
      </c>
      <c r="H187" s="75" t="s">
        <v>1007</v>
      </c>
      <c r="I187" t="s">
        <v>601</v>
      </c>
      <c r="J187" t="s">
        <v>100</v>
      </c>
      <c r="K187" t="s">
        <v>443</v>
      </c>
      <c r="L187" t="s">
        <v>443</v>
      </c>
      <c r="M187" t="s">
        <v>443</v>
      </c>
      <c r="N187" t="s">
        <v>443</v>
      </c>
      <c r="O187" t="s">
        <v>443</v>
      </c>
      <c r="P187" t="s">
        <v>443</v>
      </c>
      <c r="Q187" t="s">
        <v>443</v>
      </c>
      <c r="R187" t="s">
        <v>443</v>
      </c>
    </row>
    <row r="188" spans="1:19" x14ac:dyDescent="0.2">
      <c r="A188" t="s">
        <v>1008</v>
      </c>
      <c r="B188" t="s">
        <v>140</v>
      </c>
      <c r="D188">
        <v>50</v>
      </c>
      <c r="E188" t="s">
        <v>604</v>
      </c>
      <c r="G188" t="s">
        <v>590</v>
      </c>
      <c r="H188">
        <v>95</v>
      </c>
      <c r="I188" t="s">
        <v>634</v>
      </c>
      <c r="J188" t="s">
        <v>50</v>
      </c>
      <c r="K188" t="s">
        <v>443</v>
      </c>
      <c r="L188" t="s">
        <v>443</v>
      </c>
      <c r="M188" t="s">
        <v>443</v>
      </c>
      <c r="N188" t="s">
        <v>443</v>
      </c>
      <c r="O188" t="s">
        <v>443</v>
      </c>
      <c r="P188" t="s">
        <v>443</v>
      </c>
      <c r="Q188" t="s">
        <v>4</v>
      </c>
      <c r="R188" t="s">
        <v>443</v>
      </c>
    </row>
    <row r="189" spans="1:19" ht="25.5" x14ac:dyDescent="0.2">
      <c r="A189" t="s">
        <v>1009</v>
      </c>
      <c r="B189" t="s">
        <v>840</v>
      </c>
      <c r="C189" s="75" t="s">
        <v>1973</v>
      </c>
      <c r="D189">
        <v>65</v>
      </c>
      <c r="E189" t="s">
        <v>1011</v>
      </c>
      <c r="F189" s="717">
        <v>43831</v>
      </c>
      <c r="G189" t="s">
        <v>590</v>
      </c>
      <c r="H189" t="s">
        <v>1012</v>
      </c>
      <c r="I189" t="s">
        <v>698</v>
      </c>
      <c r="J189" t="s">
        <v>69</v>
      </c>
      <c r="K189" t="s">
        <v>443</v>
      </c>
      <c r="L189" t="s">
        <v>443</v>
      </c>
      <c r="M189" t="s">
        <v>443</v>
      </c>
      <c r="N189" t="s">
        <v>443</v>
      </c>
      <c r="O189" t="s">
        <v>443</v>
      </c>
      <c r="P189" t="s">
        <v>443</v>
      </c>
      <c r="Q189" t="s">
        <v>4</v>
      </c>
      <c r="R189" t="s">
        <v>443</v>
      </c>
      <c r="S189" t="s">
        <v>443</v>
      </c>
    </row>
    <row r="190" spans="1:19" x14ac:dyDescent="0.2">
      <c r="A190" t="s">
        <v>1013</v>
      </c>
      <c r="B190" t="s">
        <v>140</v>
      </c>
      <c r="C190" t="s">
        <v>1014</v>
      </c>
      <c r="D190">
        <v>50</v>
      </c>
      <c r="E190" t="s">
        <v>604</v>
      </c>
      <c r="F190" s="717">
        <v>44949</v>
      </c>
      <c r="G190" t="s">
        <v>590</v>
      </c>
      <c r="H190">
        <v>97</v>
      </c>
      <c r="I190" t="s">
        <v>999</v>
      </c>
      <c r="J190" t="s">
        <v>53</v>
      </c>
      <c r="K190" t="s">
        <v>443</v>
      </c>
      <c r="L190" t="s">
        <v>443</v>
      </c>
      <c r="M190" t="s">
        <v>4</v>
      </c>
      <c r="N190" t="s">
        <v>443</v>
      </c>
      <c r="O190" t="s">
        <v>443</v>
      </c>
      <c r="P190" t="s">
        <v>35</v>
      </c>
      <c r="Q190" t="s">
        <v>35</v>
      </c>
      <c r="R190" t="s">
        <v>35</v>
      </c>
    </row>
    <row r="191" spans="1:19" x14ac:dyDescent="0.2">
      <c r="A191" t="s">
        <v>1015</v>
      </c>
      <c r="B191" t="s">
        <v>140</v>
      </c>
      <c r="D191">
        <v>50</v>
      </c>
      <c r="E191" t="s">
        <v>604</v>
      </c>
      <c r="F191" s="717">
        <v>44949</v>
      </c>
      <c r="G191" t="s">
        <v>590</v>
      </c>
      <c r="H191">
        <v>96</v>
      </c>
      <c r="I191" t="s">
        <v>999</v>
      </c>
      <c r="J191" t="s">
        <v>69</v>
      </c>
      <c r="K191" t="s">
        <v>443</v>
      </c>
      <c r="L191" t="s">
        <v>443</v>
      </c>
      <c r="M191" t="s">
        <v>443</v>
      </c>
      <c r="N191" t="s">
        <v>443</v>
      </c>
      <c r="O191" t="s">
        <v>443</v>
      </c>
      <c r="P191" t="s">
        <v>4</v>
      </c>
      <c r="Q191" t="s">
        <v>443</v>
      </c>
    </row>
    <row r="192" spans="1:19" x14ac:dyDescent="0.2">
      <c r="A192" t="s">
        <v>1016</v>
      </c>
      <c r="B192" t="s">
        <v>662</v>
      </c>
      <c r="D192">
        <v>50</v>
      </c>
      <c r="E192" t="s">
        <v>604</v>
      </c>
      <c r="F192" s="717">
        <v>44949</v>
      </c>
      <c r="G192" t="s">
        <v>590</v>
      </c>
      <c r="H192">
        <v>107</v>
      </c>
      <c r="I192" t="s">
        <v>601</v>
      </c>
      <c r="J192" t="s">
        <v>657</v>
      </c>
      <c r="K192" t="s">
        <v>443</v>
      </c>
      <c r="L192" t="s">
        <v>443</v>
      </c>
      <c r="M192" t="s">
        <v>443</v>
      </c>
      <c r="N192" t="s">
        <v>443</v>
      </c>
      <c r="O192" t="s">
        <v>443</v>
      </c>
      <c r="P192" t="s">
        <v>443</v>
      </c>
      <c r="Q192" t="s">
        <v>35</v>
      </c>
      <c r="R192" t="s">
        <v>443</v>
      </c>
    </row>
    <row r="193" spans="1:18" x14ac:dyDescent="0.2">
      <c r="A193" t="s">
        <v>1017</v>
      </c>
      <c r="B193" t="s">
        <v>1018</v>
      </c>
      <c r="D193">
        <v>65</v>
      </c>
      <c r="E193" t="s">
        <v>604</v>
      </c>
      <c r="F193" s="717">
        <v>45741</v>
      </c>
      <c r="G193" t="s">
        <v>590</v>
      </c>
      <c r="H193" t="s">
        <v>1019</v>
      </c>
      <c r="I193" t="s">
        <v>634</v>
      </c>
      <c r="J193" t="s">
        <v>50</v>
      </c>
      <c r="K193" t="s">
        <v>35</v>
      </c>
      <c r="L193" t="s">
        <v>35</v>
      </c>
      <c r="M193" t="s">
        <v>443</v>
      </c>
      <c r="N193" t="s">
        <v>443</v>
      </c>
      <c r="O193" t="s">
        <v>443</v>
      </c>
      <c r="P193" t="s">
        <v>443</v>
      </c>
      <c r="Q193" t="s">
        <v>443</v>
      </c>
      <c r="R193" t="s">
        <v>4</v>
      </c>
    </row>
    <row r="194" spans="1:18" x14ac:dyDescent="0.2">
      <c r="A194" t="s">
        <v>1849</v>
      </c>
      <c r="B194" t="s">
        <v>1850</v>
      </c>
      <c r="D194">
        <v>50</v>
      </c>
      <c r="E194" t="s">
        <v>612</v>
      </c>
      <c r="F194" s="717">
        <v>44949</v>
      </c>
      <c r="G194" t="s">
        <v>590</v>
      </c>
      <c r="H194">
        <v>369</v>
      </c>
      <c r="I194" t="s">
        <v>1172</v>
      </c>
      <c r="J194" t="s">
        <v>635</v>
      </c>
      <c r="K194" t="s">
        <v>443</v>
      </c>
      <c r="L194" t="s">
        <v>443</v>
      </c>
      <c r="M194" t="s">
        <v>443</v>
      </c>
      <c r="N194" t="s">
        <v>443</v>
      </c>
      <c r="O194" t="s">
        <v>443</v>
      </c>
      <c r="P194" t="s">
        <v>443</v>
      </c>
      <c r="Q194" t="s">
        <v>443</v>
      </c>
      <c r="R194" t="s">
        <v>443</v>
      </c>
    </row>
    <row r="195" spans="1:18" ht="25.5" x14ac:dyDescent="0.2">
      <c r="A195" t="s">
        <v>1027</v>
      </c>
      <c r="B195" t="s">
        <v>1028</v>
      </c>
      <c r="D195">
        <v>55</v>
      </c>
      <c r="E195" t="s">
        <v>604</v>
      </c>
      <c r="F195" s="717">
        <v>41730</v>
      </c>
      <c r="G195" t="s">
        <v>590</v>
      </c>
      <c r="H195" s="75" t="s">
        <v>1029</v>
      </c>
      <c r="I195" t="s">
        <v>999</v>
      </c>
      <c r="J195" t="s">
        <v>100</v>
      </c>
      <c r="K195" t="s">
        <v>443</v>
      </c>
      <c r="L195" t="s">
        <v>443</v>
      </c>
      <c r="M195" t="s">
        <v>35</v>
      </c>
      <c r="N195" t="s">
        <v>35</v>
      </c>
      <c r="O195" t="s">
        <v>35</v>
      </c>
      <c r="P195" t="s">
        <v>443</v>
      </c>
      <c r="Q195" t="s">
        <v>443</v>
      </c>
      <c r="R195" t="s">
        <v>4</v>
      </c>
    </row>
    <row r="196" spans="1:18" x14ac:dyDescent="0.2">
      <c r="A196" t="s">
        <v>1030</v>
      </c>
      <c r="B196" t="s">
        <v>662</v>
      </c>
      <c r="D196">
        <v>55</v>
      </c>
      <c r="E196" t="s">
        <v>604</v>
      </c>
      <c r="F196" s="717">
        <v>45375</v>
      </c>
      <c r="G196" t="s">
        <v>590</v>
      </c>
      <c r="H196" t="s">
        <v>1031</v>
      </c>
      <c r="I196" t="s">
        <v>592</v>
      </c>
      <c r="J196" t="s">
        <v>622</v>
      </c>
      <c r="K196" t="s">
        <v>443</v>
      </c>
      <c r="L196" t="s">
        <v>443</v>
      </c>
      <c r="M196" t="s">
        <v>443</v>
      </c>
      <c r="N196" t="s">
        <v>443</v>
      </c>
      <c r="O196" t="s">
        <v>443</v>
      </c>
      <c r="P196" t="s">
        <v>443</v>
      </c>
      <c r="Q196" t="s">
        <v>443</v>
      </c>
      <c r="R196" t="s">
        <v>443</v>
      </c>
    </row>
    <row r="197" spans="1:18" ht="25.5" x14ac:dyDescent="0.2">
      <c r="A197" t="s">
        <v>1032</v>
      </c>
      <c r="B197" t="s">
        <v>662</v>
      </c>
      <c r="D197">
        <v>60</v>
      </c>
      <c r="E197" t="s">
        <v>604</v>
      </c>
      <c r="F197" s="717">
        <v>45047</v>
      </c>
      <c r="G197" t="s">
        <v>590</v>
      </c>
      <c r="H197" s="75" t="s">
        <v>1033</v>
      </c>
      <c r="I197" t="s">
        <v>634</v>
      </c>
      <c r="J197" t="s">
        <v>614</v>
      </c>
      <c r="K197" t="s">
        <v>443</v>
      </c>
      <c r="L197" t="s">
        <v>443</v>
      </c>
      <c r="M197" t="s">
        <v>4</v>
      </c>
      <c r="N197" t="s">
        <v>443</v>
      </c>
      <c r="O197" t="s">
        <v>443</v>
      </c>
      <c r="P197" t="s">
        <v>443</v>
      </c>
      <c r="Q197" t="s">
        <v>443</v>
      </c>
      <c r="R197" t="s">
        <v>443</v>
      </c>
    </row>
    <row r="198" spans="1:18" x14ac:dyDescent="0.2">
      <c r="A198" t="s">
        <v>1034</v>
      </c>
      <c r="B198" t="s">
        <v>662</v>
      </c>
      <c r="D198">
        <v>50</v>
      </c>
      <c r="E198" t="s">
        <v>604</v>
      </c>
      <c r="F198" s="717">
        <v>44949</v>
      </c>
      <c r="G198" t="s">
        <v>590</v>
      </c>
      <c r="H198">
        <v>329</v>
      </c>
      <c r="I198" t="s">
        <v>999</v>
      </c>
      <c r="J198" t="s">
        <v>657</v>
      </c>
      <c r="K198" t="s">
        <v>443</v>
      </c>
      <c r="L198" t="s">
        <v>443</v>
      </c>
      <c r="M198" t="s">
        <v>443</v>
      </c>
      <c r="N198" t="s">
        <v>443</v>
      </c>
      <c r="O198" t="s">
        <v>443</v>
      </c>
      <c r="P198" t="s">
        <v>443</v>
      </c>
      <c r="Q198" t="s">
        <v>443</v>
      </c>
    </row>
    <row r="199" spans="1:18" x14ac:dyDescent="0.2">
      <c r="A199" t="s">
        <v>1035</v>
      </c>
      <c r="B199" t="s">
        <v>662</v>
      </c>
      <c r="D199">
        <v>50</v>
      </c>
      <c r="E199" t="s">
        <v>604</v>
      </c>
      <c r="F199" s="717">
        <v>44949</v>
      </c>
      <c r="G199" t="s">
        <v>590</v>
      </c>
      <c r="H199">
        <v>74</v>
      </c>
      <c r="I199" t="s">
        <v>667</v>
      </c>
      <c r="J199" t="s">
        <v>25</v>
      </c>
      <c r="K199" t="s">
        <v>443</v>
      </c>
      <c r="L199" t="s">
        <v>443</v>
      </c>
      <c r="M199" t="s">
        <v>443</v>
      </c>
      <c r="N199" t="s">
        <v>443</v>
      </c>
      <c r="O199" t="s">
        <v>443</v>
      </c>
      <c r="P199" t="s">
        <v>4</v>
      </c>
      <c r="Q199" t="s">
        <v>443</v>
      </c>
      <c r="R199" t="s">
        <v>35</v>
      </c>
    </row>
    <row r="200" spans="1:18" x14ac:dyDescent="0.2">
      <c r="A200" t="s">
        <v>1036</v>
      </c>
      <c r="B200" t="s">
        <v>989</v>
      </c>
      <c r="C200" t="s">
        <v>1037</v>
      </c>
      <c r="D200">
        <v>275</v>
      </c>
      <c r="E200" t="s">
        <v>604</v>
      </c>
      <c r="F200" s="717">
        <v>44287</v>
      </c>
      <c r="G200" t="s">
        <v>590</v>
      </c>
      <c r="H200" t="s">
        <v>827</v>
      </c>
      <c r="I200" t="s">
        <v>991</v>
      </c>
      <c r="J200" t="s">
        <v>53</v>
      </c>
      <c r="K200" t="s">
        <v>443</v>
      </c>
      <c r="L200" t="s">
        <v>443</v>
      </c>
      <c r="M200" t="s">
        <v>4</v>
      </c>
      <c r="N200" t="s">
        <v>443</v>
      </c>
      <c r="O200" t="s">
        <v>443</v>
      </c>
      <c r="P200" t="s">
        <v>443</v>
      </c>
      <c r="Q200" t="s">
        <v>443</v>
      </c>
    </row>
    <row r="201" spans="1:18" ht="25.5" x14ac:dyDescent="0.2">
      <c r="A201" t="s">
        <v>1038</v>
      </c>
      <c r="B201" t="s">
        <v>974</v>
      </c>
      <c r="D201">
        <v>55</v>
      </c>
      <c r="E201" t="s">
        <v>604</v>
      </c>
      <c r="G201" t="s">
        <v>590</v>
      </c>
      <c r="H201" s="75" t="s">
        <v>1039</v>
      </c>
      <c r="I201" t="s">
        <v>601</v>
      </c>
      <c r="J201" t="s">
        <v>146</v>
      </c>
      <c r="K201" t="s">
        <v>1870</v>
      </c>
      <c r="L201" t="s">
        <v>443</v>
      </c>
      <c r="M201" t="s">
        <v>443</v>
      </c>
      <c r="N201" t="s">
        <v>443</v>
      </c>
      <c r="O201" t="s">
        <v>443</v>
      </c>
      <c r="P201" t="s">
        <v>443</v>
      </c>
      <c r="Q201" t="s">
        <v>443</v>
      </c>
      <c r="R201" t="s">
        <v>443</v>
      </c>
    </row>
    <row r="202" spans="1:18" x14ac:dyDescent="0.2">
      <c r="A202" t="s">
        <v>1040</v>
      </c>
      <c r="B202" t="s">
        <v>140</v>
      </c>
      <c r="D202">
        <v>50</v>
      </c>
      <c r="E202" t="s">
        <v>815</v>
      </c>
      <c r="G202" t="s">
        <v>590</v>
      </c>
      <c r="H202">
        <v>364</v>
      </c>
      <c r="I202" t="s">
        <v>634</v>
      </c>
      <c r="J202" t="s">
        <v>50</v>
      </c>
      <c r="K202" t="s">
        <v>443</v>
      </c>
      <c r="L202" t="s">
        <v>443</v>
      </c>
      <c r="M202" t="s">
        <v>443</v>
      </c>
      <c r="N202" t="s">
        <v>443</v>
      </c>
      <c r="O202" t="s">
        <v>443</v>
      </c>
      <c r="P202" t="s">
        <v>443</v>
      </c>
      <c r="Q202" t="s">
        <v>4</v>
      </c>
      <c r="R202" t="s">
        <v>443</v>
      </c>
    </row>
    <row r="203" spans="1:18" ht="25.5" x14ac:dyDescent="0.2">
      <c r="A203" t="s">
        <v>1041</v>
      </c>
      <c r="B203" t="s">
        <v>989</v>
      </c>
      <c r="C203" s="75" t="s">
        <v>1042</v>
      </c>
      <c r="D203">
        <v>275</v>
      </c>
      <c r="E203" t="s">
        <v>604</v>
      </c>
      <c r="F203" s="717">
        <v>44185</v>
      </c>
      <c r="G203" t="s">
        <v>590</v>
      </c>
      <c r="H203" t="s">
        <v>827</v>
      </c>
      <c r="I203" t="s">
        <v>717</v>
      </c>
      <c r="J203" t="s">
        <v>614</v>
      </c>
      <c r="K203" t="s">
        <v>443</v>
      </c>
      <c r="L203" t="s">
        <v>443</v>
      </c>
      <c r="M203" t="s">
        <v>443</v>
      </c>
      <c r="N203" t="s">
        <v>35</v>
      </c>
      <c r="O203" t="s">
        <v>443</v>
      </c>
      <c r="P203" t="s">
        <v>443</v>
      </c>
      <c r="Q203" t="s">
        <v>443</v>
      </c>
      <c r="R203" t="s">
        <v>443</v>
      </c>
    </row>
    <row r="204" spans="1:18" ht="25.5" x14ac:dyDescent="0.2">
      <c r="A204" t="s">
        <v>1043</v>
      </c>
      <c r="B204" t="s">
        <v>1044</v>
      </c>
      <c r="D204">
        <v>55</v>
      </c>
      <c r="E204" t="s">
        <v>604</v>
      </c>
      <c r="F204" s="717">
        <v>44044</v>
      </c>
      <c r="G204" t="s">
        <v>590</v>
      </c>
      <c r="H204" s="75" t="s">
        <v>1045</v>
      </c>
      <c r="I204" t="s">
        <v>634</v>
      </c>
      <c r="J204" t="s">
        <v>20</v>
      </c>
      <c r="K204" t="s">
        <v>443</v>
      </c>
      <c r="L204" t="s">
        <v>443</v>
      </c>
      <c r="M204" t="s">
        <v>443</v>
      </c>
      <c r="N204" t="s">
        <v>443</v>
      </c>
      <c r="O204" t="s">
        <v>4</v>
      </c>
      <c r="P204" t="s">
        <v>443</v>
      </c>
      <c r="Q204" t="s">
        <v>443</v>
      </c>
      <c r="R204" t="s">
        <v>443</v>
      </c>
    </row>
    <row r="205" spans="1:18" ht="25.5" x14ac:dyDescent="0.2">
      <c r="A205" t="s">
        <v>1046</v>
      </c>
      <c r="B205" t="s">
        <v>152</v>
      </c>
      <c r="D205">
        <v>55</v>
      </c>
      <c r="E205" t="s">
        <v>604</v>
      </c>
      <c r="F205" s="717">
        <v>41852</v>
      </c>
      <c r="G205" t="s">
        <v>590</v>
      </c>
      <c r="H205" s="75" t="s">
        <v>1047</v>
      </c>
      <c r="I205" t="s">
        <v>596</v>
      </c>
      <c r="J205" t="s">
        <v>53</v>
      </c>
      <c r="K205" t="s">
        <v>443</v>
      </c>
      <c r="L205" t="s">
        <v>35</v>
      </c>
      <c r="M205" t="s">
        <v>443</v>
      </c>
      <c r="N205" t="s">
        <v>4</v>
      </c>
      <c r="O205" t="s">
        <v>443</v>
      </c>
      <c r="P205" t="s">
        <v>443</v>
      </c>
      <c r="Q205" t="s">
        <v>443</v>
      </c>
      <c r="R205" t="s">
        <v>443</v>
      </c>
    </row>
    <row r="206" spans="1:18" x14ac:dyDescent="0.2">
      <c r="A206" t="s">
        <v>1048</v>
      </c>
      <c r="B206" t="s">
        <v>1049</v>
      </c>
      <c r="C206" t="s">
        <v>1050</v>
      </c>
      <c r="D206">
        <v>65</v>
      </c>
      <c r="E206" t="s">
        <v>604</v>
      </c>
      <c r="G206" t="s">
        <v>590</v>
      </c>
      <c r="H206">
        <v>56</v>
      </c>
      <c r="I206" t="s">
        <v>648</v>
      </c>
      <c r="J206" t="s">
        <v>25</v>
      </c>
      <c r="K206" t="s">
        <v>443</v>
      </c>
      <c r="L206" t="s">
        <v>443</v>
      </c>
      <c r="M206" t="s">
        <v>443</v>
      </c>
      <c r="N206" t="s">
        <v>443</v>
      </c>
      <c r="O206" t="s">
        <v>4</v>
      </c>
      <c r="P206" t="s">
        <v>443</v>
      </c>
      <c r="Q206" t="s">
        <v>443</v>
      </c>
      <c r="R206" t="s">
        <v>443</v>
      </c>
    </row>
    <row r="207" spans="1:18" x14ac:dyDescent="0.2">
      <c r="A207" t="s">
        <v>1051</v>
      </c>
      <c r="B207" t="s">
        <v>1052</v>
      </c>
      <c r="D207">
        <v>65</v>
      </c>
      <c r="E207" t="s">
        <v>604</v>
      </c>
      <c r="F207" s="717">
        <v>45713</v>
      </c>
      <c r="G207" t="s">
        <v>590</v>
      </c>
      <c r="H207" t="s">
        <v>1053</v>
      </c>
      <c r="I207" t="s">
        <v>999</v>
      </c>
      <c r="J207" t="s">
        <v>20</v>
      </c>
      <c r="K207" t="s">
        <v>35</v>
      </c>
      <c r="L207" t="s">
        <v>443</v>
      </c>
      <c r="M207" t="s">
        <v>443</v>
      </c>
      <c r="N207" t="s">
        <v>4</v>
      </c>
      <c r="O207" t="s">
        <v>443</v>
      </c>
      <c r="P207" t="s">
        <v>443</v>
      </c>
      <c r="Q207" t="s">
        <v>443</v>
      </c>
    </row>
    <row r="208" spans="1:18" x14ac:dyDescent="0.2">
      <c r="A208" t="s">
        <v>1054</v>
      </c>
      <c r="B208" t="s">
        <v>662</v>
      </c>
      <c r="D208">
        <v>50</v>
      </c>
      <c r="E208" t="s">
        <v>604</v>
      </c>
      <c r="F208" s="717">
        <v>44949</v>
      </c>
      <c r="G208" t="s">
        <v>590</v>
      </c>
      <c r="H208">
        <v>330</v>
      </c>
      <c r="I208" t="s">
        <v>999</v>
      </c>
      <c r="J208" t="s">
        <v>657</v>
      </c>
      <c r="K208" t="s">
        <v>443</v>
      </c>
      <c r="L208" t="s">
        <v>443</v>
      </c>
      <c r="M208" t="s">
        <v>443</v>
      </c>
      <c r="N208" t="s">
        <v>443</v>
      </c>
      <c r="O208" t="s">
        <v>443</v>
      </c>
      <c r="P208" t="s">
        <v>35</v>
      </c>
      <c r="Q208" t="s">
        <v>443</v>
      </c>
    </row>
    <row r="209" spans="1:19" x14ac:dyDescent="0.2">
      <c r="A209" t="s">
        <v>1055</v>
      </c>
      <c r="B209" t="s">
        <v>1056</v>
      </c>
      <c r="C209" t="s">
        <v>1057</v>
      </c>
      <c r="D209">
        <v>70</v>
      </c>
      <c r="E209" t="s">
        <v>604</v>
      </c>
      <c r="F209" s="717">
        <v>45467</v>
      </c>
      <c r="G209" t="s">
        <v>590</v>
      </c>
      <c r="H209" t="s">
        <v>1058</v>
      </c>
      <c r="I209" t="s">
        <v>634</v>
      </c>
      <c r="J209" t="s">
        <v>53</v>
      </c>
      <c r="K209" t="s">
        <v>443</v>
      </c>
      <c r="L209" t="s">
        <v>443</v>
      </c>
      <c r="M209" t="s">
        <v>443</v>
      </c>
      <c r="N209" t="s">
        <v>4</v>
      </c>
      <c r="O209" t="s">
        <v>443</v>
      </c>
      <c r="P209" t="s">
        <v>443</v>
      </c>
      <c r="Q209" t="s">
        <v>443</v>
      </c>
      <c r="R209" t="s">
        <v>443</v>
      </c>
    </row>
    <row r="210" spans="1:19" ht="25.5" x14ac:dyDescent="0.2">
      <c r="A210" t="s">
        <v>1059</v>
      </c>
      <c r="B210" t="s">
        <v>152</v>
      </c>
      <c r="D210">
        <v>55</v>
      </c>
      <c r="E210" t="s">
        <v>604</v>
      </c>
      <c r="G210" t="s">
        <v>590</v>
      </c>
      <c r="H210" s="75" t="s">
        <v>1060</v>
      </c>
      <c r="I210" t="s">
        <v>667</v>
      </c>
      <c r="J210" t="s">
        <v>614</v>
      </c>
      <c r="K210" t="s">
        <v>443</v>
      </c>
      <c r="L210" t="s">
        <v>4</v>
      </c>
      <c r="M210" t="s">
        <v>443</v>
      </c>
      <c r="N210" t="s">
        <v>443</v>
      </c>
      <c r="O210" t="s">
        <v>443</v>
      </c>
      <c r="P210" t="s">
        <v>443</v>
      </c>
      <c r="Q210" t="s">
        <v>443</v>
      </c>
      <c r="R210" t="s">
        <v>443</v>
      </c>
    </row>
    <row r="211" spans="1:19" x14ac:dyDescent="0.2">
      <c r="A211" t="s">
        <v>1061</v>
      </c>
      <c r="B211" t="s">
        <v>1062</v>
      </c>
      <c r="D211">
        <v>65</v>
      </c>
      <c r="E211" t="s">
        <v>604</v>
      </c>
      <c r="F211" s="717">
        <v>45346</v>
      </c>
      <c r="G211" t="s">
        <v>590</v>
      </c>
      <c r="H211" t="s">
        <v>1063</v>
      </c>
      <c r="I211" t="s">
        <v>667</v>
      </c>
      <c r="J211" t="s">
        <v>20</v>
      </c>
      <c r="K211" t="s">
        <v>443</v>
      </c>
      <c r="L211" t="s">
        <v>443</v>
      </c>
      <c r="M211" t="s">
        <v>443</v>
      </c>
      <c r="N211" t="s">
        <v>4</v>
      </c>
      <c r="O211" t="s">
        <v>443</v>
      </c>
      <c r="P211" t="s">
        <v>443</v>
      </c>
      <c r="Q211" t="s">
        <v>443</v>
      </c>
      <c r="R211" t="s">
        <v>443</v>
      </c>
    </row>
    <row r="212" spans="1:19" x14ac:dyDescent="0.2">
      <c r="A212" t="s">
        <v>1064</v>
      </c>
      <c r="B212" t="s">
        <v>969</v>
      </c>
      <c r="D212">
        <v>50</v>
      </c>
      <c r="E212" t="s">
        <v>604</v>
      </c>
      <c r="G212" t="s">
        <v>590</v>
      </c>
      <c r="H212">
        <v>167</v>
      </c>
      <c r="I212" t="s">
        <v>634</v>
      </c>
      <c r="J212" t="s">
        <v>622</v>
      </c>
      <c r="K212" t="s">
        <v>443</v>
      </c>
      <c r="L212" t="s">
        <v>443</v>
      </c>
      <c r="M212" t="s">
        <v>443</v>
      </c>
      <c r="N212" t="s">
        <v>443</v>
      </c>
      <c r="O212" t="s">
        <v>443</v>
      </c>
      <c r="P212" t="s">
        <v>443</v>
      </c>
      <c r="Q212" t="s">
        <v>443</v>
      </c>
      <c r="R212" t="s">
        <v>443</v>
      </c>
    </row>
    <row r="213" spans="1:19" x14ac:dyDescent="0.2">
      <c r="A213" t="s">
        <v>1065</v>
      </c>
      <c r="B213" t="s">
        <v>739</v>
      </c>
      <c r="D213">
        <v>50</v>
      </c>
      <c r="E213" t="s">
        <v>604</v>
      </c>
      <c r="G213" t="s">
        <v>590</v>
      </c>
      <c r="H213">
        <v>336</v>
      </c>
      <c r="I213" t="s">
        <v>634</v>
      </c>
      <c r="J213" t="s">
        <v>25</v>
      </c>
      <c r="K213" t="s">
        <v>443</v>
      </c>
      <c r="L213" t="s">
        <v>443</v>
      </c>
      <c r="M213" t="s">
        <v>443</v>
      </c>
      <c r="N213" t="s">
        <v>443</v>
      </c>
      <c r="O213" t="s">
        <v>4</v>
      </c>
      <c r="P213" t="s">
        <v>443</v>
      </c>
      <c r="Q213" t="s">
        <v>443</v>
      </c>
      <c r="R213" t="s">
        <v>443</v>
      </c>
    </row>
    <row r="214" spans="1:19" x14ac:dyDescent="0.2">
      <c r="A214" t="s">
        <v>1066</v>
      </c>
      <c r="B214" t="s">
        <v>736</v>
      </c>
      <c r="D214">
        <v>50</v>
      </c>
      <c r="E214" t="s">
        <v>604</v>
      </c>
      <c r="F214" s="717">
        <v>44949</v>
      </c>
      <c r="G214" t="s">
        <v>590</v>
      </c>
      <c r="H214">
        <v>335</v>
      </c>
      <c r="I214" t="s">
        <v>717</v>
      </c>
      <c r="J214" t="s">
        <v>53</v>
      </c>
      <c r="K214" t="s">
        <v>443</v>
      </c>
      <c r="L214" t="s">
        <v>443</v>
      </c>
      <c r="M214" t="s">
        <v>4</v>
      </c>
      <c r="N214" t="s">
        <v>35</v>
      </c>
      <c r="O214" t="s">
        <v>443</v>
      </c>
      <c r="P214" t="s">
        <v>443</v>
      </c>
      <c r="Q214" t="s">
        <v>443</v>
      </c>
      <c r="R214" t="s">
        <v>443</v>
      </c>
    </row>
    <row r="215" spans="1:19" ht="25.5" x14ac:dyDescent="0.2">
      <c r="A215" t="s">
        <v>1067</v>
      </c>
      <c r="B215" t="s">
        <v>1068</v>
      </c>
      <c r="D215">
        <v>55</v>
      </c>
      <c r="E215" t="s">
        <v>604</v>
      </c>
      <c r="F215" s="717">
        <v>44866</v>
      </c>
      <c r="G215" t="s">
        <v>590</v>
      </c>
      <c r="H215" s="75" t="s">
        <v>1069</v>
      </c>
      <c r="I215" t="s">
        <v>667</v>
      </c>
      <c r="J215" t="s">
        <v>622</v>
      </c>
      <c r="K215" t="s">
        <v>443</v>
      </c>
      <c r="L215" t="s">
        <v>443</v>
      </c>
      <c r="M215" t="s">
        <v>443</v>
      </c>
      <c r="N215" t="s">
        <v>443</v>
      </c>
      <c r="O215" t="s">
        <v>443</v>
      </c>
      <c r="P215" t="s">
        <v>443</v>
      </c>
      <c r="Q215" t="s">
        <v>443</v>
      </c>
      <c r="R215" t="s">
        <v>443</v>
      </c>
      <c r="S215" t="s">
        <v>4</v>
      </c>
    </row>
    <row r="216" spans="1:19" ht="25.5" x14ac:dyDescent="0.2">
      <c r="A216" t="s">
        <v>1070</v>
      </c>
      <c r="B216" t="s">
        <v>152</v>
      </c>
      <c r="D216">
        <v>55</v>
      </c>
      <c r="E216" t="s">
        <v>604</v>
      </c>
      <c r="F216" s="717">
        <v>43800</v>
      </c>
      <c r="G216" t="s">
        <v>590</v>
      </c>
      <c r="H216" s="75" t="s">
        <v>1071</v>
      </c>
      <c r="I216" t="s">
        <v>634</v>
      </c>
      <c r="J216" t="s">
        <v>610</v>
      </c>
      <c r="K216" t="s">
        <v>443</v>
      </c>
      <c r="L216" t="s">
        <v>443</v>
      </c>
      <c r="M216" t="s">
        <v>443</v>
      </c>
      <c r="N216" t="s">
        <v>443</v>
      </c>
      <c r="O216" t="s">
        <v>443</v>
      </c>
      <c r="P216" t="s">
        <v>443</v>
      </c>
      <c r="Q216" t="s">
        <v>443</v>
      </c>
      <c r="R216" t="s">
        <v>443</v>
      </c>
    </row>
    <row r="217" spans="1:19" ht="25.5" x14ac:dyDescent="0.2">
      <c r="A217" t="s">
        <v>1072</v>
      </c>
      <c r="B217" t="s">
        <v>185</v>
      </c>
      <c r="D217">
        <v>55</v>
      </c>
      <c r="E217" t="s">
        <v>604</v>
      </c>
      <c r="F217" s="717">
        <v>42558</v>
      </c>
      <c r="G217" t="s">
        <v>590</v>
      </c>
      <c r="H217" s="75" t="s">
        <v>1073</v>
      </c>
      <c r="I217" t="s">
        <v>667</v>
      </c>
      <c r="J217" t="s">
        <v>53</v>
      </c>
      <c r="K217" t="s">
        <v>443</v>
      </c>
      <c r="L217" t="s">
        <v>443</v>
      </c>
      <c r="M217" t="s">
        <v>443</v>
      </c>
      <c r="N217" t="s">
        <v>443</v>
      </c>
      <c r="O217" t="s">
        <v>4</v>
      </c>
      <c r="P217" t="s">
        <v>443</v>
      </c>
      <c r="Q217" t="s">
        <v>443</v>
      </c>
      <c r="R217" t="s">
        <v>443</v>
      </c>
    </row>
    <row r="218" spans="1:19" x14ac:dyDescent="0.2">
      <c r="A218" t="s">
        <v>1074</v>
      </c>
      <c r="B218" t="s">
        <v>1075</v>
      </c>
      <c r="D218">
        <v>50</v>
      </c>
      <c r="E218" t="s">
        <v>604</v>
      </c>
      <c r="F218" s="717">
        <v>44949</v>
      </c>
      <c r="G218" t="s">
        <v>590</v>
      </c>
      <c r="H218">
        <v>52</v>
      </c>
      <c r="I218" t="s">
        <v>667</v>
      </c>
      <c r="J218" t="s">
        <v>50</v>
      </c>
      <c r="K218" t="s">
        <v>443</v>
      </c>
      <c r="L218" t="s">
        <v>443</v>
      </c>
      <c r="M218" t="s">
        <v>443</v>
      </c>
      <c r="N218" t="s">
        <v>443</v>
      </c>
      <c r="O218" t="s">
        <v>443</v>
      </c>
      <c r="P218" t="s">
        <v>443</v>
      </c>
      <c r="Q218" t="s">
        <v>4</v>
      </c>
      <c r="R218" t="s">
        <v>443</v>
      </c>
    </row>
    <row r="219" spans="1:19" x14ac:dyDescent="0.2">
      <c r="A219" t="s">
        <v>1076</v>
      </c>
      <c r="B219" t="s">
        <v>140</v>
      </c>
      <c r="D219">
        <v>50</v>
      </c>
      <c r="E219" t="s">
        <v>604</v>
      </c>
      <c r="G219" t="s">
        <v>590</v>
      </c>
      <c r="H219">
        <v>157</v>
      </c>
      <c r="I219" t="s">
        <v>634</v>
      </c>
      <c r="J219" t="s">
        <v>100</v>
      </c>
      <c r="K219" t="s">
        <v>443</v>
      </c>
      <c r="L219" t="s">
        <v>443</v>
      </c>
      <c r="M219" t="s">
        <v>443</v>
      </c>
      <c r="N219" t="s">
        <v>443</v>
      </c>
      <c r="O219" t="s">
        <v>443</v>
      </c>
      <c r="P219" t="s">
        <v>443</v>
      </c>
      <c r="Q219" t="s">
        <v>4</v>
      </c>
      <c r="R219" t="s">
        <v>443</v>
      </c>
    </row>
    <row r="220" spans="1:19" x14ac:dyDescent="0.2">
      <c r="A220" t="s">
        <v>1077</v>
      </c>
      <c r="B220" t="s">
        <v>662</v>
      </c>
      <c r="D220">
        <v>50</v>
      </c>
      <c r="E220" t="s">
        <v>604</v>
      </c>
      <c r="F220" s="717">
        <v>44949</v>
      </c>
      <c r="G220" t="s">
        <v>590</v>
      </c>
      <c r="H220">
        <v>158</v>
      </c>
      <c r="I220" t="s">
        <v>999</v>
      </c>
      <c r="J220" t="s">
        <v>53</v>
      </c>
      <c r="K220" t="s">
        <v>443</v>
      </c>
      <c r="L220" t="s">
        <v>4</v>
      </c>
      <c r="M220" t="s">
        <v>443</v>
      </c>
      <c r="N220" t="s">
        <v>443</v>
      </c>
      <c r="O220" t="s">
        <v>443</v>
      </c>
      <c r="P220" t="s">
        <v>443</v>
      </c>
      <c r="Q220" t="s">
        <v>443</v>
      </c>
    </row>
    <row r="221" spans="1:19" x14ac:dyDescent="0.2">
      <c r="A221" t="s">
        <v>1078</v>
      </c>
      <c r="B221" t="s">
        <v>662</v>
      </c>
      <c r="D221">
        <v>50</v>
      </c>
      <c r="E221" t="s">
        <v>604</v>
      </c>
      <c r="F221" s="717">
        <v>44949</v>
      </c>
      <c r="G221" t="s">
        <v>590</v>
      </c>
      <c r="H221">
        <v>379</v>
      </c>
      <c r="I221" t="s">
        <v>877</v>
      </c>
      <c r="J221" t="s">
        <v>20</v>
      </c>
      <c r="K221" t="s">
        <v>443</v>
      </c>
      <c r="L221" t="s">
        <v>443</v>
      </c>
      <c r="M221" t="s">
        <v>443</v>
      </c>
      <c r="N221" t="s">
        <v>4</v>
      </c>
      <c r="O221" t="s">
        <v>443</v>
      </c>
      <c r="P221" t="s">
        <v>443</v>
      </c>
      <c r="Q221" t="s">
        <v>443</v>
      </c>
    </row>
    <row r="222" spans="1:19" x14ac:dyDescent="0.2">
      <c r="A222" t="s">
        <v>1079</v>
      </c>
      <c r="B222" t="s">
        <v>1080</v>
      </c>
      <c r="D222">
        <v>65</v>
      </c>
      <c r="E222" t="s">
        <v>1011</v>
      </c>
      <c r="F222" s="717">
        <v>44189</v>
      </c>
      <c r="G222" t="s">
        <v>590</v>
      </c>
      <c r="H222" t="s">
        <v>1081</v>
      </c>
      <c r="I222" t="s">
        <v>698</v>
      </c>
      <c r="J222" t="s">
        <v>657</v>
      </c>
      <c r="K222" t="s">
        <v>443</v>
      </c>
      <c r="L222" t="s">
        <v>35</v>
      </c>
      <c r="M222" t="s">
        <v>443</v>
      </c>
      <c r="N222" t="s">
        <v>443</v>
      </c>
      <c r="O222" t="s">
        <v>443</v>
      </c>
      <c r="P222" t="s">
        <v>443</v>
      </c>
      <c r="Q222" t="s">
        <v>443</v>
      </c>
      <c r="R222" t="s">
        <v>443</v>
      </c>
      <c r="S222" t="s">
        <v>443</v>
      </c>
    </row>
    <row r="223" spans="1:19" ht="25.5" x14ac:dyDescent="0.2">
      <c r="A223" t="s">
        <v>1082</v>
      </c>
      <c r="B223" t="s">
        <v>89</v>
      </c>
      <c r="D223">
        <v>55</v>
      </c>
      <c r="E223" t="s">
        <v>604</v>
      </c>
      <c r="F223" s="717">
        <v>41426</v>
      </c>
      <c r="G223" t="s">
        <v>590</v>
      </c>
      <c r="H223" s="75" t="s">
        <v>1083</v>
      </c>
      <c r="I223" t="s">
        <v>667</v>
      </c>
      <c r="J223" t="s">
        <v>610</v>
      </c>
      <c r="K223" t="s">
        <v>443</v>
      </c>
      <c r="L223" t="s">
        <v>443</v>
      </c>
      <c r="M223" t="s">
        <v>443</v>
      </c>
      <c r="N223" t="s">
        <v>443</v>
      </c>
      <c r="O223" t="s">
        <v>443</v>
      </c>
      <c r="P223" t="s">
        <v>443</v>
      </c>
      <c r="Q223" t="s">
        <v>443</v>
      </c>
      <c r="R223" t="s">
        <v>443</v>
      </c>
    </row>
    <row r="224" spans="1:19" x14ac:dyDescent="0.2">
      <c r="A224" t="s">
        <v>1084</v>
      </c>
      <c r="B224" t="s">
        <v>638</v>
      </c>
      <c r="C224" t="s">
        <v>1085</v>
      </c>
      <c r="D224">
        <v>65</v>
      </c>
      <c r="E224" t="s">
        <v>815</v>
      </c>
      <c r="F224" s="717">
        <v>45436</v>
      </c>
      <c r="G224" t="s">
        <v>590</v>
      </c>
      <c r="H224" t="s">
        <v>1086</v>
      </c>
      <c r="I224" t="s">
        <v>606</v>
      </c>
      <c r="J224" t="s">
        <v>100</v>
      </c>
      <c r="K224" t="s">
        <v>443</v>
      </c>
      <c r="L224" t="s">
        <v>443</v>
      </c>
      <c r="M224" t="s">
        <v>443</v>
      </c>
      <c r="N224" t="s">
        <v>443</v>
      </c>
      <c r="O224" t="s">
        <v>443</v>
      </c>
      <c r="P224" t="s">
        <v>443</v>
      </c>
      <c r="Q224" t="s">
        <v>443</v>
      </c>
    </row>
    <row r="225" spans="1:19" x14ac:dyDescent="0.2">
      <c r="A225" t="s">
        <v>1087</v>
      </c>
      <c r="B225" t="s">
        <v>818</v>
      </c>
      <c r="D225">
        <v>70</v>
      </c>
      <c r="E225" t="s">
        <v>815</v>
      </c>
      <c r="F225" s="717">
        <v>45161</v>
      </c>
      <c r="G225" t="s">
        <v>590</v>
      </c>
      <c r="H225" t="s">
        <v>1088</v>
      </c>
      <c r="I225" t="s">
        <v>999</v>
      </c>
      <c r="J225" t="s">
        <v>50</v>
      </c>
      <c r="K225" t="s">
        <v>443</v>
      </c>
      <c r="L225" t="s">
        <v>443</v>
      </c>
      <c r="M225" t="s">
        <v>443</v>
      </c>
      <c r="N225" t="s">
        <v>443</v>
      </c>
      <c r="O225" t="s">
        <v>443</v>
      </c>
      <c r="P225" t="s">
        <v>443</v>
      </c>
      <c r="Q225" t="s">
        <v>4</v>
      </c>
    </row>
    <row r="226" spans="1:19" x14ac:dyDescent="0.2">
      <c r="A226" t="s">
        <v>1089</v>
      </c>
      <c r="B226" t="s">
        <v>989</v>
      </c>
      <c r="C226" t="s">
        <v>1037</v>
      </c>
      <c r="D226">
        <v>275</v>
      </c>
      <c r="E226" t="s">
        <v>731</v>
      </c>
      <c r="F226" s="717">
        <v>44287</v>
      </c>
      <c r="G226" t="s">
        <v>590</v>
      </c>
      <c r="H226" t="s">
        <v>827</v>
      </c>
      <c r="I226" t="s">
        <v>991</v>
      </c>
      <c r="J226" t="s">
        <v>622</v>
      </c>
      <c r="K226" t="s">
        <v>443</v>
      </c>
      <c r="L226" t="s">
        <v>443</v>
      </c>
      <c r="M226" t="s">
        <v>4</v>
      </c>
      <c r="N226" t="s">
        <v>443</v>
      </c>
      <c r="O226" t="s">
        <v>443</v>
      </c>
      <c r="P226" t="s">
        <v>443</v>
      </c>
      <c r="Q226" t="s">
        <v>443</v>
      </c>
    </row>
    <row r="227" spans="1:19" x14ac:dyDescent="0.2">
      <c r="A227" t="s">
        <v>1848</v>
      </c>
      <c r="B227" t="s">
        <v>662</v>
      </c>
      <c r="D227">
        <v>50</v>
      </c>
      <c r="E227" t="s">
        <v>604</v>
      </c>
      <c r="F227" s="717">
        <v>44949</v>
      </c>
      <c r="G227" t="s">
        <v>590</v>
      </c>
      <c r="H227">
        <v>159</v>
      </c>
      <c r="I227" t="s">
        <v>663</v>
      </c>
      <c r="J227" t="s">
        <v>69</v>
      </c>
      <c r="K227" t="s">
        <v>443</v>
      </c>
      <c r="L227" t="s">
        <v>443</v>
      </c>
      <c r="M227" t="s">
        <v>443</v>
      </c>
      <c r="N227" t="s">
        <v>443</v>
      </c>
      <c r="O227" t="s">
        <v>443</v>
      </c>
      <c r="P227" t="s">
        <v>4</v>
      </c>
      <c r="Q227" t="s">
        <v>443</v>
      </c>
      <c r="R227" t="s">
        <v>443</v>
      </c>
    </row>
    <row r="228" spans="1:19" x14ac:dyDescent="0.2">
      <c r="A228" t="s">
        <v>1092</v>
      </c>
      <c r="B228" t="s">
        <v>1093</v>
      </c>
      <c r="D228">
        <v>55</v>
      </c>
      <c r="E228" t="s">
        <v>1094</v>
      </c>
      <c r="G228" t="s">
        <v>590</v>
      </c>
      <c r="H228" t="s">
        <v>827</v>
      </c>
      <c r="I228" t="s">
        <v>613</v>
      </c>
      <c r="J228" t="s">
        <v>146</v>
      </c>
      <c r="K228" t="s">
        <v>443</v>
      </c>
      <c r="L228" t="s">
        <v>4</v>
      </c>
      <c r="M228" t="s">
        <v>443</v>
      </c>
      <c r="N228" t="s">
        <v>35</v>
      </c>
      <c r="O228" t="s">
        <v>35</v>
      </c>
      <c r="P228" t="s">
        <v>35</v>
      </c>
      <c r="Q228" t="s">
        <v>35</v>
      </c>
    </row>
    <row r="229" spans="1:19" ht="25.5" x14ac:dyDescent="0.2">
      <c r="A229" t="s">
        <v>1095</v>
      </c>
      <c r="B229" t="s">
        <v>840</v>
      </c>
      <c r="C229" s="75" t="s">
        <v>1973</v>
      </c>
      <c r="D229">
        <v>65</v>
      </c>
      <c r="E229" t="s">
        <v>1011</v>
      </c>
      <c r="F229" s="717">
        <v>44189</v>
      </c>
      <c r="G229" t="s">
        <v>590</v>
      </c>
      <c r="H229" t="s">
        <v>1097</v>
      </c>
      <c r="I229" t="s">
        <v>698</v>
      </c>
      <c r="J229" t="s">
        <v>20</v>
      </c>
      <c r="K229" t="s">
        <v>443</v>
      </c>
      <c r="L229" t="s">
        <v>443</v>
      </c>
      <c r="M229" t="s">
        <v>443</v>
      </c>
      <c r="N229" t="s">
        <v>4</v>
      </c>
      <c r="O229" t="s">
        <v>443</v>
      </c>
      <c r="P229" t="s">
        <v>443</v>
      </c>
      <c r="Q229" t="s">
        <v>443</v>
      </c>
      <c r="R229" t="s">
        <v>443</v>
      </c>
      <c r="S229" t="s">
        <v>443</v>
      </c>
    </row>
    <row r="230" spans="1:19" ht="25.5" x14ac:dyDescent="0.2">
      <c r="A230" t="s">
        <v>1098</v>
      </c>
      <c r="B230" t="s">
        <v>840</v>
      </c>
      <c r="C230" s="75" t="s">
        <v>1973</v>
      </c>
      <c r="D230">
        <v>65</v>
      </c>
      <c r="E230" t="s">
        <v>1011</v>
      </c>
      <c r="F230" s="717">
        <v>43881</v>
      </c>
      <c r="G230" t="s">
        <v>590</v>
      </c>
      <c r="H230" t="s">
        <v>1099</v>
      </c>
      <c r="I230" t="s">
        <v>698</v>
      </c>
      <c r="J230" t="s">
        <v>20</v>
      </c>
      <c r="K230" t="s">
        <v>443</v>
      </c>
      <c r="L230" t="s">
        <v>443</v>
      </c>
      <c r="M230" t="s">
        <v>443</v>
      </c>
      <c r="N230" t="s">
        <v>4</v>
      </c>
      <c r="O230" t="s">
        <v>443</v>
      </c>
      <c r="P230" t="s">
        <v>443</v>
      </c>
      <c r="Q230" t="s">
        <v>443</v>
      </c>
      <c r="R230" t="s">
        <v>443</v>
      </c>
      <c r="S230" t="s">
        <v>443</v>
      </c>
    </row>
    <row r="231" spans="1:19" x14ac:dyDescent="0.2">
      <c r="A231" t="s">
        <v>1100</v>
      </c>
      <c r="B231" t="s">
        <v>598</v>
      </c>
      <c r="D231">
        <v>50</v>
      </c>
      <c r="E231" t="s">
        <v>604</v>
      </c>
      <c r="F231" s="717">
        <v>44949</v>
      </c>
      <c r="G231" t="s">
        <v>590</v>
      </c>
      <c r="H231">
        <v>175</v>
      </c>
      <c r="I231" t="s">
        <v>999</v>
      </c>
      <c r="J231" t="s">
        <v>25</v>
      </c>
      <c r="K231" t="s">
        <v>443</v>
      </c>
      <c r="L231" t="s">
        <v>443</v>
      </c>
      <c r="M231" t="s">
        <v>443</v>
      </c>
      <c r="N231" t="s">
        <v>443</v>
      </c>
      <c r="O231" t="s">
        <v>443</v>
      </c>
      <c r="P231" t="s">
        <v>443</v>
      </c>
      <c r="Q231" t="s">
        <v>4</v>
      </c>
    </row>
    <row r="232" spans="1:19" x14ac:dyDescent="0.2">
      <c r="A232" t="s">
        <v>1101</v>
      </c>
      <c r="B232" t="s">
        <v>1102</v>
      </c>
      <c r="D232">
        <v>50</v>
      </c>
      <c r="E232" t="s">
        <v>604</v>
      </c>
      <c r="G232" t="s">
        <v>590</v>
      </c>
      <c r="H232">
        <v>384</v>
      </c>
      <c r="I232" t="s">
        <v>999</v>
      </c>
      <c r="J232" t="s">
        <v>69</v>
      </c>
      <c r="K232" t="s">
        <v>35</v>
      </c>
      <c r="L232" t="s">
        <v>443</v>
      </c>
      <c r="M232" t="s">
        <v>443</v>
      </c>
      <c r="N232" t="s">
        <v>443</v>
      </c>
      <c r="O232" t="s">
        <v>443</v>
      </c>
      <c r="P232" t="s">
        <v>4</v>
      </c>
      <c r="Q232" t="s">
        <v>443</v>
      </c>
    </row>
    <row r="233" spans="1:19" ht="25.5" x14ac:dyDescent="0.2">
      <c r="A233" t="s">
        <v>1103</v>
      </c>
      <c r="B233" t="s">
        <v>1104</v>
      </c>
      <c r="D233">
        <v>55</v>
      </c>
      <c r="E233" t="s">
        <v>604</v>
      </c>
      <c r="F233" s="717">
        <v>43391</v>
      </c>
      <c r="G233" t="s">
        <v>590</v>
      </c>
      <c r="H233" s="75" t="s">
        <v>1105</v>
      </c>
      <c r="I233" t="s">
        <v>877</v>
      </c>
      <c r="J233" t="s">
        <v>657</v>
      </c>
      <c r="K233" t="s">
        <v>443</v>
      </c>
      <c r="L233" t="s">
        <v>443</v>
      </c>
      <c r="M233" t="s">
        <v>443</v>
      </c>
      <c r="N233" t="s">
        <v>443</v>
      </c>
      <c r="O233" t="s">
        <v>443</v>
      </c>
      <c r="P233" t="s">
        <v>443</v>
      </c>
      <c r="Q233" t="s">
        <v>443</v>
      </c>
    </row>
    <row r="234" spans="1:19" x14ac:dyDescent="0.2">
      <c r="A234" t="s">
        <v>1106</v>
      </c>
      <c r="B234" t="s">
        <v>119</v>
      </c>
      <c r="D234">
        <v>50</v>
      </c>
      <c r="E234" t="s">
        <v>604</v>
      </c>
      <c r="F234" s="717">
        <v>44949</v>
      </c>
      <c r="G234" t="s">
        <v>590</v>
      </c>
      <c r="H234">
        <v>181</v>
      </c>
      <c r="I234" t="s">
        <v>999</v>
      </c>
      <c r="J234" t="s">
        <v>146</v>
      </c>
      <c r="K234" t="s">
        <v>4</v>
      </c>
      <c r="L234" t="s">
        <v>443</v>
      </c>
      <c r="M234" t="s">
        <v>443</v>
      </c>
      <c r="N234" t="s">
        <v>443</v>
      </c>
      <c r="O234" t="s">
        <v>443</v>
      </c>
      <c r="P234" t="s">
        <v>443</v>
      </c>
      <c r="Q234" t="s">
        <v>443</v>
      </c>
    </row>
    <row r="235" spans="1:19" ht="25.5" x14ac:dyDescent="0.2">
      <c r="A235" t="s">
        <v>1107</v>
      </c>
      <c r="B235" t="s">
        <v>119</v>
      </c>
      <c r="D235">
        <v>55</v>
      </c>
      <c r="E235" t="s">
        <v>604</v>
      </c>
      <c r="F235" s="717">
        <v>41456</v>
      </c>
      <c r="G235" t="s">
        <v>590</v>
      </c>
      <c r="H235" s="75" t="s">
        <v>1108</v>
      </c>
      <c r="I235" t="s">
        <v>999</v>
      </c>
      <c r="J235" t="s">
        <v>614</v>
      </c>
      <c r="K235" t="s">
        <v>443</v>
      </c>
      <c r="L235" t="s">
        <v>4</v>
      </c>
      <c r="M235" t="s">
        <v>443</v>
      </c>
      <c r="N235" t="s">
        <v>443</v>
      </c>
      <c r="O235" t="s">
        <v>443</v>
      </c>
      <c r="P235" t="s">
        <v>443</v>
      </c>
      <c r="Q235" t="s">
        <v>443</v>
      </c>
    </row>
    <row r="236" spans="1:19" x14ac:dyDescent="0.2">
      <c r="A236" t="s">
        <v>1109</v>
      </c>
      <c r="B236" t="s">
        <v>662</v>
      </c>
      <c r="D236">
        <v>55</v>
      </c>
      <c r="E236" t="s">
        <v>604</v>
      </c>
      <c r="F236" s="717">
        <v>45650</v>
      </c>
      <c r="G236" t="s">
        <v>590</v>
      </c>
      <c r="H236" t="s">
        <v>1110</v>
      </c>
      <c r="I236" t="s">
        <v>999</v>
      </c>
      <c r="J236" t="s">
        <v>622</v>
      </c>
      <c r="K236" t="s">
        <v>35</v>
      </c>
      <c r="L236" t="s">
        <v>35</v>
      </c>
      <c r="M236" t="s">
        <v>443</v>
      </c>
      <c r="N236" t="s">
        <v>443</v>
      </c>
      <c r="O236" t="s">
        <v>443</v>
      </c>
      <c r="P236" t="s">
        <v>443</v>
      </c>
      <c r="Q236" t="s">
        <v>443</v>
      </c>
      <c r="R236" t="s">
        <v>4</v>
      </c>
    </row>
    <row r="237" spans="1:19" x14ac:dyDescent="0.2">
      <c r="A237" t="s">
        <v>1111</v>
      </c>
      <c r="B237" t="s">
        <v>662</v>
      </c>
      <c r="D237">
        <v>50</v>
      </c>
      <c r="E237" t="s">
        <v>604</v>
      </c>
      <c r="F237" s="717">
        <v>44949</v>
      </c>
      <c r="G237" t="s">
        <v>590</v>
      </c>
      <c r="H237">
        <v>177</v>
      </c>
      <c r="I237" t="s">
        <v>656</v>
      </c>
      <c r="J237" t="s">
        <v>25</v>
      </c>
      <c r="K237" t="s">
        <v>443</v>
      </c>
      <c r="L237" t="s">
        <v>443</v>
      </c>
      <c r="M237" t="s">
        <v>443</v>
      </c>
      <c r="N237" t="s">
        <v>443</v>
      </c>
      <c r="O237" t="s">
        <v>4</v>
      </c>
      <c r="P237" t="s">
        <v>443</v>
      </c>
      <c r="Q237" t="s">
        <v>443</v>
      </c>
    </row>
    <row r="238" spans="1:19" x14ac:dyDescent="0.2">
      <c r="A238" t="s">
        <v>1112</v>
      </c>
      <c r="B238" t="s">
        <v>662</v>
      </c>
      <c r="D238">
        <v>50</v>
      </c>
      <c r="E238" t="s">
        <v>604</v>
      </c>
      <c r="F238" s="717">
        <v>44949</v>
      </c>
      <c r="G238" t="s">
        <v>590</v>
      </c>
      <c r="H238">
        <v>362</v>
      </c>
      <c r="I238" t="s">
        <v>656</v>
      </c>
      <c r="J238" t="s">
        <v>25</v>
      </c>
      <c r="K238" t="s">
        <v>443</v>
      </c>
      <c r="L238" t="s">
        <v>443</v>
      </c>
      <c r="M238" t="s">
        <v>443</v>
      </c>
      <c r="N238" t="s">
        <v>443</v>
      </c>
      <c r="O238" t="s">
        <v>443</v>
      </c>
      <c r="P238" t="s">
        <v>4</v>
      </c>
      <c r="Q238" t="s">
        <v>443</v>
      </c>
    </row>
    <row r="239" spans="1:19" x14ac:dyDescent="0.2">
      <c r="A239" t="s">
        <v>1113</v>
      </c>
      <c r="B239" t="s">
        <v>712</v>
      </c>
      <c r="D239">
        <v>65</v>
      </c>
      <c r="E239" t="s">
        <v>731</v>
      </c>
      <c r="F239" s="717">
        <v>45528</v>
      </c>
      <c r="G239" t="s">
        <v>590</v>
      </c>
      <c r="H239" t="s">
        <v>1115</v>
      </c>
      <c r="I239" t="s">
        <v>732</v>
      </c>
      <c r="J239" t="s">
        <v>635</v>
      </c>
      <c r="K239" t="s">
        <v>35</v>
      </c>
      <c r="L239" t="s">
        <v>443</v>
      </c>
      <c r="M239" t="s">
        <v>443</v>
      </c>
      <c r="N239" t="s">
        <v>443</v>
      </c>
      <c r="O239" t="s">
        <v>443</v>
      </c>
      <c r="P239" t="s">
        <v>443</v>
      </c>
      <c r="Q239" t="s">
        <v>35</v>
      </c>
      <c r="R239" t="s">
        <v>4</v>
      </c>
    </row>
    <row r="240" spans="1:19" x14ac:dyDescent="0.2">
      <c r="A240" t="s">
        <v>1116</v>
      </c>
      <c r="B240" t="s">
        <v>212</v>
      </c>
      <c r="D240">
        <v>55</v>
      </c>
      <c r="E240" t="s">
        <v>604</v>
      </c>
      <c r="G240" t="s">
        <v>590</v>
      </c>
      <c r="H240" t="s">
        <v>300</v>
      </c>
      <c r="I240" t="s">
        <v>606</v>
      </c>
      <c r="J240" t="s">
        <v>657</v>
      </c>
      <c r="K240" t="s">
        <v>443</v>
      </c>
      <c r="L240" t="s">
        <v>443</v>
      </c>
      <c r="M240" t="s">
        <v>443</v>
      </c>
      <c r="N240" t="s">
        <v>443</v>
      </c>
      <c r="O240" t="s">
        <v>443</v>
      </c>
      <c r="P240" t="s">
        <v>35</v>
      </c>
      <c r="Q240" t="s">
        <v>443</v>
      </c>
    </row>
    <row r="241" spans="1:18" x14ac:dyDescent="0.2">
      <c r="A241" t="s">
        <v>1117</v>
      </c>
      <c r="B241" t="s">
        <v>99</v>
      </c>
      <c r="D241">
        <v>40</v>
      </c>
      <c r="E241" t="s">
        <v>604</v>
      </c>
      <c r="F241" s="717">
        <v>44429</v>
      </c>
      <c r="G241" t="s">
        <v>590</v>
      </c>
      <c r="H241" t="s">
        <v>1118</v>
      </c>
      <c r="I241" t="s">
        <v>596</v>
      </c>
      <c r="J241" t="s">
        <v>20</v>
      </c>
      <c r="K241" t="s">
        <v>443</v>
      </c>
      <c r="L241" t="s">
        <v>443</v>
      </c>
      <c r="M241" t="s">
        <v>35</v>
      </c>
      <c r="N241" t="s">
        <v>443</v>
      </c>
      <c r="O241" t="s">
        <v>4</v>
      </c>
      <c r="P241" t="s">
        <v>443</v>
      </c>
      <c r="Q241" t="s">
        <v>443</v>
      </c>
      <c r="R241" t="s">
        <v>443</v>
      </c>
    </row>
    <row r="242" spans="1:18" x14ac:dyDescent="0.2">
      <c r="A242" t="s">
        <v>1119</v>
      </c>
      <c r="B242" t="s">
        <v>1120</v>
      </c>
      <c r="D242">
        <v>50</v>
      </c>
      <c r="E242" t="s">
        <v>612</v>
      </c>
      <c r="F242" s="717">
        <v>44949</v>
      </c>
      <c r="G242" t="s">
        <v>590</v>
      </c>
      <c r="H242" t="s">
        <v>827</v>
      </c>
      <c r="I242" t="s">
        <v>613</v>
      </c>
      <c r="J242" t="s">
        <v>146</v>
      </c>
      <c r="K242" t="s">
        <v>443</v>
      </c>
      <c r="L242" t="s">
        <v>4</v>
      </c>
      <c r="M242" t="s">
        <v>443</v>
      </c>
      <c r="N242" t="s">
        <v>443</v>
      </c>
      <c r="O242" t="s">
        <v>443</v>
      </c>
      <c r="P242" t="s">
        <v>443</v>
      </c>
      <c r="Q242" t="s">
        <v>443</v>
      </c>
    </row>
    <row r="243" spans="1:18" x14ac:dyDescent="0.2">
      <c r="A243" t="s">
        <v>1121</v>
      </c>
      <c r="B243" t="s">
        <v>1122</v>
      </c>
      <c r="D243">
        <v>60</v>
      </c>
      <c r="E243" t="s">
        <v>612</v>
      </c>
      <c r="F243" s="717">
        <v>45017</v>
      </c>
      <c r="G243" t="s">
        <v>590</v>
      </c>
      <c r="H243" t="s">
        <v>767</v>
      </c>
      <c r="I243" t="s">
        <v>991</v>
      </c>
      <c r="J243" t="s">
        <v>53</v>
      </c>
      <c r="K243" t="s">
        <v>443</v>
      </c>
      <c r="L243" t="s">
        <v>443</v>
      </c>
      <c r="M243" t="s">
        <v>4</v>
      </c>
      <c r="N243" t="s">
        <v>443</v>
      </c>
      <c r="O243" t="s">
        <v>443</v>
      </c>
      <c r="P243" t="s">
        <v>443</v>
      </c>
      <c r="Q243" t="s">
        <v>443</v>
      </c>
    </row>
    <row r="244" spans="1:18" x14ac:dyDescent="0.2">
      <c r="A244" t="s">
        <v>1123</v>
      </c>
      <c r="B244" t="s">
        <v>1124</v>
      </c>
      <c r="D244">
        <v>55</v>
      </c>
      <c r="E244" t="s">
        <v>612</v>
      </c>
      <c r="F244" s="717">
        <v>45017</v>
      </c>
      <c r="G244" t="s">
        <v>590</v>
      </c>
      <c r="H244" t="s">
        <v>1125</v>
      </c>
      <c r="I244" t="s">
        <v>613</v>
      </c>
      <c r="J244" t="s">
        <v>622</v>
      </c>
      <c r="K244" t="s">
        <v>443</v>
      </c>
      <c r="L244" t="s">
        <v>443</v>
      </c>
      <c r="M244" t="s">
        <v>443</v>
      </c>
      <c r="N244" t="s">
        <v>443</v>
      </c>
      <c r="O244" t="s">
        <v>443</v>
      </c>
      <c r="P244" t="s">
        <v>443</v>
      </c>
      <c r="Q244" t="s">
        <v>443</v>
      </c>
      <c r="R244" t="s">
        <v>4</v>
      </c>
    </row>
    <row r="245" spans="1:18" ht="25.5" x14ac:dyDescent="0.2">
      <c r="A245" s="75" t="s">
        <v>1126</v>
      </c>
      <c r="B245" s="75" t="s">
        <v>1127</v>
      </c>
      <c r="C245" t="s">
        <v>1128</v>
      </c>
      <c r="D245">
        <v>55</v>
      </c>
      <c r="E245" t="s">
        <v>604</v>
      </c>
      <c r="F245" s="717">
        <v>44409</v>
      </c>
      <c r="G245" t="s">
        <v>590</v>
      </c>
      <c r="H245" s="75" t="s">
        <v>1129</v>
      </c>
      <c r="I245" t="s">
        <v>999</v>
      </c>
      <c r="J245" t="s">
        <v>20</v>
      </c>
      <c r="K245" t="s">
        <v>443</v>
      </c>
      <c r="L245" t="s">
        <v>443</v>
      </c>
      <c r="M245" t="s">
        <v>443</v>
      </c>
      <c r="N245" t="s">
        <v>443</v>
      </c>
      <c r="O245" t="s">
        <v>4</v>
      </c>
      <c r="P245" t="s">
        <v>443</v>
      </c>
      <c r="Q245" t="s">
        <v>443</v>
      </c>
    </row>
    <row r="246" spans="1:18" x14ac:dyDescent="0.2">
      <c r="A246" t="s">
        <v>1130</v>
      </c>
      <c r="B246" t="s">
        <v>99</v>
      </c>
      <c r="D246">
        <v>40</v>
      </c>
      <c r="E246" t="s">
        <v>604</v>
      </c>
      <c r="F246" s="717">
        <v>44460</v>
      </c>
      <c r="G246" t="s">
        <v>590</v>
      </c>
      <c r="H246" t="s">
        <v>1118</v>
      </c>
      <c r="I246" t="s">
        <v>596</v>
      </c>
      <c r="J246" t="s">
        <v>25</v>
      </c>
      <c r="K246" t="s">
        <v>443</v>
      </c>
      <c r="L246" t="s">
        <v>443</v>
      </c>
      <c r="M246" t="s">
        <v>35</v>
      </c>
      <c r="N246" t="s">
        <v>443</v>
      </c>
      <c r="O246" t="s">
        <v>4</v>
      </c>
      <c r="P246" t="s">
        <v>443</v>
      </c>
      <c r="Q246" t="s">
        <v>443</v>
      </c>
      <c r="R246" t="s">
        <v>443</v>
      </c>
    </row>
    <row r="247" spans="1:18" x14ac:dyDescent="0.2">
      <c r="A247" t="s">
        <v>1131</v>
      </c>
      <c r="B247" t="s">
        <v>1124</v>
      </c>
      <c r="D247">
        <v>55</v>
      </c>
      <c r="E247" t="s">
        <v>612</v>
      </c>
      <c r="F247" s="717">
        <v>45017</v>
      </c>
      <c r="G247" t="s">
        <v>590</v>
      </c>
      <c r="H247" t="s">
        <v>1125</v>
      </c>
      <c r="I247" t="s">
        <v>613</v>
      </c>
      <c r="J247" t="s">
        <v>622</v>
      </c>
      <c r="K247" t="s">
        <v>443</v>
      </c>
      <c r="L247" t="s">
        <v>443</v>
      </c>
      <c r="M247" t="s">
        <v>443</v>
      </c>
      <c r="N247" t="s">
        <v>443</v>
      </c>
      <c r="O247" t="s">
        <v>443</v>
      </c>
      <c r="P247" t="s">
        <v>443</v>
      </c>
      <c r="Q247" t="s">
        <v>443</v>
      </c>
      <c r="R247" t="s">
        <v>4</v>
      </c>
    </row>
    <row r="248" spans="1:18" ht="25.5" x14ac:dyDescent="0.2">
      <c r="A248" t="s">
        <v>1132</v>
      </c>
      <c r="B248" t="s">
        <v>1133</v>
      </c>
      <c r="D248">
        <v>55</v>
      </c>
      <c r="E248" t="s">
        <v>604</v>
      </c>
      <c r="F248" s="717">
        <v>42005</v>
      </c>
      <c r="G248" t="s">
        <v>590</v>
      </c>
      <c r="H248" s="75" t="s">
        <v>1134</v>
      </c>
      <c r="I248" t="s">
        <v>648</v>
      </c>
      <c r="J248" t="s">
        <v>20</v>
      </c>
      <c r="K248" t="s">
        <v>443</v>
      </c>
      <c r="L248" t="s">
        <v>443</v>
      </c>
      <c r="M248" t="s">
        <v>443</v>
      </c>
      <c r="N248" t="s">
        <v>443</v>
      </c>
      <c r="O248" t="s">
        <v>4</v>
      </c>
      <c r="P248" t="s">
        <v>443</v>
      </c>
      <c r="Q248" t="s">
        <v>443</v>
      </c>
      <c r="R248" t="s">
        <v>443</v>
      </c>
    </row>
    <row r="249" spans="1:18" x14ac:dyDescent="0.2">
      <c r="A249" t="s">
        <v>1135</v>
      </c>
      <c r="B249" t="s">
        <v>212</v>
      </c>
      <c r="D249">
        <v>55</v>
      </c>
      <c r="E249" t="s">
        <v>815</v>
      </c>
      <c r="G249" t="s">
        <v>590</v>
      </c>
      <c r="H249">
        <v>428</v>
      </c>
      <c r="I249" t="s">
        <v>737</v>
      </c>
      <c r="J249" t="s">
        <v>146</v>
      </c>
      <c r="K249" t="s">
        <v>443</v>
      </c>
      <c r="L249" t="s">
        <v>443</v>
      </c>
      <c r="M249" t="s">
        <v>443</v>
      </c>
      <c r="N249" t="s">
        <v>443</v>
      </c>
      <c r="O249" t="s">
        <v>4</v>
      </c>
      <c r="P249" t="s">
        <v>443</v>
      </c>
      <c r="Q249" t="s">
        <v>443</v>
      </c>
      <c r="R249" t="s">
        <v>443</v>
      </c>
    </row>
    <row r="250" spans="1:18" x14ac:dyDescent="0.2">
      <c r="A250" t="s">
        <v>1136</v>
      </c>
      <c r="B250" t="s">
        <v>662</v>
      </c>
      <c r="D250">
        <v>50</v>
      </c>
      <c r="E250" t="s">
        <v>815</v>
      </c>
      <c r="F250" s="717">
        <v>44949</v>
      </c>
      <c r="G250" t="s">
        <v>590</v>
      </c>
      <c r="H250">
        <v>338</v>
      </c>
      <c r="I250" t="s">
        <v>999</v>
      </c>
      <c r="J250" t="s">
        <v>610</v>
      </c>
      <c r="K250" t="s">
        <v>443</v>
      </c>
      <c r="L250" t="s">
        <v>443</v>
      </c>
      <c r="M250" t="s">
        <v>443</v>
      </c>
      <c r="N250" t="s">
        <v>443</v>
      </c>
      <c r="O250" t="s">
        <v>443</v>
      </c>
      <c r="P250" t="s">
        <v>443</v>
      </c>
      <c r="Q250" t="s">
        <v>443</v>
      </c>
    </row>
    <row r="251" spans="1:18" ht="25.5" x14ac:dyDescent="0.2">
      <c r="A251" t="s">
        <v>1137</v>
      </c>
      <c r="B251" t="s">
        <v>140</v>
      </c>
      <c r="D251">
        <v>55</v>
      </c>
      <c r="E251" t="s">
        <v>604</v>
      </c>
      <c r="G251" t="s">
        <v>590</v>
      </c>
      <c r="H251" s="75" t="s">
        <v>1138</v>
      </c>
      <c r="I251" t="s">
        <v>621</v>
      </c>
      <c r="J251" t="s">
        <v>20</v>
      </c>
      <c r="K251" t="s">
        <v>443</v>
      </c>
      <c r="L251" t="s">
        <v>443</v>
      </c>
      <c r="M251" t="s">
        <v>443</v>
      </c>
      <c r="N251" t="s">
        <v>4</v>
      </c>
      <c r="O251" t="s">
        <v>443</v>
      </c>
      <c r="P251" t="s">
        <v>443</v>
      </c>
      <c r="Q251" t="s">
        <v>443</v>
      </c>
    </row>
    <row r="252" spans="1:18" x14ac:dyDescent="0.2">
      <c r="A252" t="s">
        <v>1139</v>
      </c>
      <c r="B252" t="s">
        <v>140</v>
      </c>
      <c r="D252">
        <v>50</v>
      </c>
      <c r="E252" t="s">
        <v>815</v>
      </c>
      <c r="G252" t="s">
        <v>590</v>
      </c>
      <c r="H252">
        <v>419</v>
      </c>
      <c r="I252" t="s">
        <v>999</v>
      </c>
      <c r="J252" t="s">
        <v>610</v>
      </c>
      <c r="K252" t="s">
        <v>443</v>
      </c>
      <c r="L252" t="s">
        <v>443</v>
      </c>
      <c r="M252" t="s">
        <v>443</v>
      </c>
      <c r="N252" t="s">
        <v>443</v>
      </c>
      <c r="O252" t="s">
        <v>443</v>
      </c>
      <c r="P252" t="s">
        <v>443</v>
      </c>
      <c r="Q252" t="s">
        <v>443</v>
      </c>
    </row>
    <row r="253" spans="1:18" x14ac:dyDescent="0.2">
      <c r="A253" t="s">
        <v>1140</v>
      </c>
      <c r="B253" t="s">
        <v>1141</v>
      </c>
      <c r="D253">
        <v>50</v>
      </c>
      <c r="E253" t="s">
        <v>815</v>
      </c>
      <c r="F253" s="717">
        <v>44949</v>
      </c>
      <c r="G253" t="s">
        <v>590</v>
      </c>
      <c r="H253">
        <v>390</v>
      </c>
      <c r="I253" t="s">
        <v>999</v>
      </c>
      <c r="J253" t="s">
        <v>50</v>
      </c>
      <c r="K253" t="s">
        <v>443</v>
      </c>
      <c r="L253" t="s">
        <v>443</v>
      </c>
      <c r="M253" t="s">
        <v>443</v>
      </c>
      <c r="N253" t="s">
        <v>443</v>
      </c>
      <c r="O253" t="s">
        <v>443</v>
      </c>
      <c r="P253" t="s">
        <v>443</v>
      </c>
      <c r="Q253" t="s">
        <v>4</v>
      </c>
    </row>
    <row r="254" spans="1:18" x14ac:dyDescent="0.2">
      <c r="A254" t="s">
        <v>1142</v>
      </c>
      <c r="B254" t="s">
        <v>662</v>
      </c>
      <c r="D254">
        <v>50</v>
      </c>
      <c r="E254" t="s">
        <v>604</v>
      </c>
      <c r="F254" s="717">
        <v>44949</v>
      </c>
      <c r="G254" t="s">
        <v>590</v>
      </c>
      <c r="H254">
        <v>305</v>
      </c>
      <c r="I254" t="s">
        <v>999</v>
      </c>
      <c r="J254" t="s">
        <v>146</v>
      </c>
      <c r="K254" t="s">
        <v>443</v>
      </c>
      <c r="L254" t="s">
        <v>443</v>
      </c>
      <c r="M254" t="s">
        <v>4</v>
      </c>
      <c r="N254" t="s">
        <v>443</v>
      </c>
      <c r="O254" t="s">
        <v>443</v>
      </c>
      <c r="P254" t="s">
        <v>443</v>
      </c>
      <c r="Q254" t="s">
        <v>443</v>
      </c>
    </row>
    <row r="255" spans="1:18" x14ac:dyDescent="0.2">
      <c r="A255" t="s">
        <v>1143</v>
      </c>
      <c r="B255" t="s">
        <v>212</v>
      </c>
      <c r="D255">
        <v>70</v>
      </c>
      <c r="E255" t="s">
        <v>604</v>
      </c>
      <c r="F255" s="717">
        <v>45130</v>
      </c>
      <c r="G255" t="s">
        <v>590</v>
      </c>
      <c r="H255" t="s">
        <v>1144</v>
      </c>
      <c r="I255" t="s">
        <v>634</v>
      </c>
      <c r="J255" t="s">
        <v>610</v>
      </c>
      <c r="K255" t="s">
        <v>443</v>
      </c>
      <c r="L255" t="s">
        <v>443</v>
      </c>
      <c r="M255" t="s">
        <v>443</v>
      </c>
      <c r="N255" t="s">
        <v>443</v>
      </c>
      <c r="O255" t="s">
        <v>443</v>
      </c>
      <c r="P255" t="s">
        <v>443</v>
      </c>
      <c r="Q255" t="s">
        <v>443</v>
      </c>
      <c r="R255" t="s">
        <v>443</v>
      </c>
    </row>
    <row r="256" spans="1:18" x14ac:dyDescent="0.2">
      <c r="A256" t="s">
        <v>1145</v>
      </c>
      <c r="B256" t="s">
        <v>641</v>
      </c>
      <c r="D256">
        <v>50</v>
      </c>
      <c r="E256" t="s">
        <v>604</v>
      </c>
      <c r="F256" s="717">
        <v>44949</v>
      </c>
      <c r="G256" t="s">
        <v>590</v>
      </c>
      <c r="H256">
        <v>165</v>
      </c>
      <c r="I256" t="s">
        <v>737</v>
      </c>
      <c r="J256" t="s">
        <v>657</v>
      </c>
      <c r="K256" t="s">
        <v>35</v>
      </c>
      <c r="L256" t="s">
        <v>443</v>
      </c>
      <c r="M256" t="s">
        <v>443</v>
      </c>
      <c r="N256" t="s">
        <v>443</v>
      </c>
      <c r="O256" t="s">
        <v>443</v>
      </c>
      <c r="P256" t="s">
        <v>443</v>
      </c>
      <c r="Q256" t="s">
        <v>443</v>
      </c>
      <c r="R256" t="s">
        <v>443</v>
      </c>
    </row>
    <row r="257" spans="1:18" x14ac:dyDescent="0.2">
      <c r="A257" t="s">
        <v>1146</v>
      </c>
      <c r="B257" t="s">
        <v>1141</v>
      </c>
      <c r="D257">
        <v>50</v>
      </c>
      <c r="E257" t="s">
        <v>815</v>
      </c>
      <c r="F257" s="717">
        <v>44949</v>
      </c>
      <c r="G257" t="s">
        <v>590</v>
      </c>
      <c r="H257">
        <v>390</v>
      </c>
      <c r="I257" t="s">
        <v>999</v>
      </c>
      <c r="J257" t="s">
        <v>50</v>
      </c>
      <c r="K257" t="s">
        <v>443</v>
      </c>
      <c r="L257" t="s">
        <v>443</v>
      </c>
      <c r="M257" t="s">
        <v>443</v>
      </c>
      <c r="N257" t="s">
        <v>443</v>
      </c>
      <c r="O257" t="s">
        <v>443</v>
      </c>
      <c r="P257" t="s">
        <v>443</v>
      </c>
      <c r="Q257" t="s">
        <v>4</v>
      </c>
    </row>
    <row r="258" spans="1:18" ht="25.5" x14ac:dyDescent="0.2">
      <c r="A258" t="s">
        <v>1147</v>
      </c>
      <c r="B258" t="s">
        <v>694</v>
      </c>
      <c r="C258" s="75" t="s">
        <v>1148</v>
      </c>
      <c r="D258">
        <v>60</v>
      </c>
      <c r="E258" t="s">
        <v>604</v>
      </c>
      <c r="F258" s="717">
        <v>45017</v>
      </c>
      <c r="G258" t="s">
        <v>590</v>
      </c>
      <c r="H258" s="75" t="s">
        <v>1149</v>
      </c>
      <c r="I258" t="s">
        <v>656</v>
      </c>
      <c r="J258" t="s">
        <v>69</v>
      </c>
      <c r="K258" t="s">
        <v>443</v>
      </c>
      <c r="L258" t="s">
        <v>443</v>
      </c>
      <c r="M258" t="s">
        <v>443</v>
      </c>
      <c r="N258" t="s">
        <v>443</v>
      </c>
      <c r="O258" t="s">
        <v>443</v>
      </c>
      <c r="P258" t="s">
        <v>443</v>
      </c>
      <c r="Q258" t="s">
        <v>443</v>
      </c>
      <c r="R258" t="s">
        <v>4</v>
      </c>
    </row>
    <row r="259" spans="1:18" x14ac:dyDescent="0.2">
      <c r="A259" t="s">
        <v>1150</v>
      </c>
      <c r="B259" t="s">
        <v>641</v>
      </c>
      <c r="D259">
        <v>50</v>
      </c>
      <c r="E259" t="s">
        <v>815</v>
      </c>
      <c r="F259" s="717">
        <v>44949</v>
      </c>
      <c r="G259" t="s">
        <v>590</v>
      </c>
      <c r="H259">
        <v>170</v>
      </c>
      <c r="I259" t="s">
        <v>999</v>
      </c>
      <c r="J259" t="s">
        <v>614</v>
      </c>
      <c r="K259" t="s">
        <v>443</v>
      </c>
      <c r="L259" t="s">
        <v>4</v>
      </c>
      <c r="M259" t="s">
        <v>443</v>
      </c>
      <c r="N259" t="s">
        <v>443</v>
      </c>
      <c r="O259" t="s">
        <v>443</v>
      </c>
      <c r="P259" t="s">
        <v>443</v>
      </c>
      <c r="Q259" t="s">
        <v>443</v>
      </c>
    </row>
    <row r="260" spans="1:18" x14ac:dyDescent="0.2">
      <c r="A260" t="s">
        <v>1151</v>
      </c>
      <c r="B260" t="s">
        <v>662</v>
      </c>
      <c r="D260">
        <v>50</v>
      </c>
      <c r="E260" t="s">
        <v>604</v>
      </c>
      <c r="F260" s="717">
        <v>44949</v>
      </c>
      <c r="G260" t="s">
        <v>590</v>
      </c>
      <c r="H260">
        <v>155</v>
      </c>
      <c r="I260" t="s">
        <v>999</v>
      </c>
      <c r="J260" t="s">
        <v>622</v>
      </c>
      <c r="K260" t="s">
        <v>443</v>
      </c>
      <c r="L260" t="s">
        <v>443</v>
      </c>
      <c r="M260" t="s">
        <v>443</v>
      </c>
      <c r="N260" t="s">
        <v>443</v>
      </c>
      <c r="O260" t="s">
        <v>443</v>
      </c>
      <c r="P260" t="s">
        <v>443</v>
      </c>
      <c r="Q260" t="s">
        <v>4</v>
      </c>
    </row>
    <row r="261" spans="1:18" x14ac:dyDescent="0.2">
      <c r="A261" t="s">
        <v>1152</v>
      </c>
      <c r="B261" t="s">
        <v>1093</v>
      </c>
      <c r="D261">
        <v>55</v>
      </c>
      <c r="E261" t="s">
        <v>612</v>
      </c>
      <c r="G261" t="s">
        <v>590</v>
      </c>
      <c r="H261" t="s">
        <v>827</v>
      </c>
      <c r="I261" t="s">
        <v>613</v>
      </c>
      <c r="J261" t="s">
        <v>53</v>
      </c>
      <c r="K261" t="s">
        <v>443</v>
      </c>
      <c r="L261" t="s">
        <v>443</v>
      </c>
      <c r="M261" t="s">
        <v>4</v>
      </c>
      <c r="N261" t="s">
        <v>35</v>
      </c>
      <c r="O261" t="s">
        <v>35</v>
      </c>
      <c r="P261" t="s">
        <v>443</v>
      </c>
      <c r="Q261" t="s">
        <v>35</v>
      </c>
    </row>
    <row r="262" spans="1:18" x14ac:dyDescent="0.2">
      <c r="A262" t="s">
        <v>1153</v>
      </c>
      <c r="B262" t="s">
        <v>1154</v>
      </c>
      <c r="D262">
        <v>60</v>
      </c>
      <c r="E262" t="s">
        <v>604</v>
      </c>
      <c r="F262" s="717">
        <v>45559</v>
      </c>
      <c r="G262" t="s">
        <v>590</v>
      </c>
      <c r="H262" t="s">
        <v>1155</v>
      </c>
      <c r="I262" t="s">
        <v>999</v>
      </c>
      <c r="J262" t="s">
        <v>69</v>
      </c>
      <c r="K262" t="s">
        <v>443</v>
      </c>
      <c r="L262" t="s">
        <v>443</v>
      </c>
      <c r="M262" t="s">
        <v>443</v>
      </c>
      <c r="N262" t="s">
        <v>443</v>
      </c>
      <c r="O262" t="s">
        <v>443</v>
      </c>
      <c r="P262" t="s">
        <v>443</v>
      </c>
      <c r="Q262" t="s">
        <v>443</v>
      </c>
    </row>
    <row r="263" spans="1:18" ht="25.5" x14ac:dyDescent="0.2">
      <c r="A263" t="s">
        <v>1846</v>
      </c>
      <c r="B263" s="75" t="s">
        <v>1831</v>
      </c>
      <c r="C263" s="75" t="s">
        <v>1819</v>
      </c>
      <c r="D263">
        <v>65</v>
      </c>
      <c r="E263" t="s">
        <v>612</v>
      </c>
      <c r="F263" s="717">
        <v>44713</v>
      </c>
      <c r="G263" t="s">
        <v>590</v>
      </c>
      <c r="H263" t="s">
        <v>827</v>
      </c>
      <c r="I263" t="s">
        <v>1172</v>
      </c>
      <c r="J263" t="s">
        <v>614</v>
      </c>
      <c r="K263" t="s">
        <v>443</v>
      </c>
      <c r="L263" t="s">
        <v>443</v>
      </c>
      <c r="M263" t="s">
        <v>4</v>
      </c>
      <c r="N263" t="s">
        <v>443</v>
      </c>
      <c r="O263" t="s">
        <v>443</v>
      </c>
      <c r="P263" t="s">
        <v>443</v>
      </c>
      <c r="Q263" t="s">
        <v>443</v>
      </c>
      <c r="R263" t="s">
        <v>443</v>
      </c>
    </row>
    <row r="264" spans="1:18" x14ac:dyDescent="0.2">
      <c r="A264" t="s">
        <v>1158</v>
      </c>
      <c r="B264" t="s">
        <v>1159</v>
      </c>
      <c r="D264">
        <v>50</v>
      </c>
      <c r="E264" t="s">
        <v>604</v>
      </c>
      <c r="F264" s="717">
        <v>44949</v>
      </c>
      <c r="G264" t="s">
        <v>590</v>
      </c>
      <c r="H264">
        <v>367</v>
      </c>
      <c r="I264" t="s">
        <v>999</v>
      </c>
      <c r="J264" t="s">
        <v>25</v>
      </c>
      <c r="K264" t="s">
        <v>443</v>
      </c>
      <c r="L264" t="s">
        <v>443</v>
      </c>
      <c r="M264" t="s">
        <v>35</v>
      </c>
      <c r="N264" t="s">
        <v>443</v>
      </c>
      <c r="O264" t="s">
        <v>4</v>
      </c>
      <c r="P264" t="s">
        <v>443</v>
      </c>
      <c r="Q264" t="s">
        <v>443</v>
      </c>
    </row>
    <row r="265" spans="1:18" x14ac:dyDescent="0.2">
      <c r="A265" t="s">
        <v>1160</v>
      </c>
      <c r="B265" t="s">
        <v>694</v>
      </c>
      <c r="C265" t="s">
        <v>1161</v>
      </c>
      <c r="D265">
        <v>55</v>
      </c>
      <c r="E265" t="s">
        <v>604</v>
      </c>
      <c r="F265" s="717">
        <v>45017</v>
      </c>
      <c r="G265" t="s">
        <v>590</v>
      </c>
      <c r="H265">
        <v>446</v>
      </c>
      <c r="I265" t="s">
        <v>999</v>
      </c>
      <c r="J265" t="s">
        <v>614</v>
      </c>
      <c r="K265" t="s">
        <v>443</v>
      </c>
      <c r="L265" t="s">
        <v>443</v>
      </c>
      <c r="M265" t="s">
        <v>443</v>
      </c>
      <c r="N265" t="s">
        <v>4</v>
      </c>
      <c r="O265" t="s">
        <v>35</v>
      </c>
      <c r="P265" t="s">
        <v>443</v>
      </c>
      <c r="Q265" t="s">
        <v>443</v>
      </c>
    </row>
    <row r="266" spans="1:18" x14ac:dyDescent="0.2">
      <c r="A266" t="s">
        <v>1162</v>
      </c>
      <c r="B266" t="s">
        <v>662</v>
      </c>
      <c r="D266">
        <v>50</v>
      </c>
      <c r="E266" t="s">
        <v>815</v>
      </c>
      <c r="F266" s="717">
        <v>44949</v>
      </c>
      <c r="G266" t="s">
        <v>590</v>
      </c>
      <c r="H266">
        <v>134</v>
      </c>
      <c r="I266" t="s">
        <v>999</v>
      </c>
      <c r="J266" t="s">
        <v>100</v>
      </c>
      <c r="K266" t="s">
        <v>443</v>
      </c>
      <c r="L266" t="s">
        <v>443</v>
      </c>
      <c r="M266" t="s">
        <v>443</v>
      </c>
      <c r="N266" t="s">
        <v>443</v>
      </c>
      <c r="O266" t="s">
        <v>443</v>
      </c>
      <c r="P266" t="s">
        <v>443</v>
      </c>
      <c r="Q266" t="s">
        <v>443</v>
      </c>
      <c r="R266" t="s">
        <v>4</v>
      </c>
    </row>
    <row r="267" spans="1:18" x14ac:dyDescent="0.2">
      <c r="A267" t="s">
        <v>1163</v>
      </c>
      <c r="B267" t="s">
        <v>662</v>
      </c>
      <c r="D267">
        <v>50</v>
      </c>
      <c r="E267" t="s">
        <v>604</v>
      </c>
      <c r="F267" s="717">
        <v>44949</v>
      </c>
      <c r="G267" t="s">
        <v>590</v>
      </c>
      <c r="H267">
        <v>62</v>
      </c>
      <c r="I267" t="s">
        <v>621</v>
      </c>
      <c r="J267" t="s">
        <v>53</v>
      </c>
      <c r="K267" t="s">
        <v>443</v>
      </c>
      <c r="L267" t="s">
        <v>443</v>
      </c>
      <c r="M267" t="s">
        <v>4</v>
      </c>
      <c r="N267" t="s">
        <v>443</v>
      </c>
      <c r="O267" t="s">
        <v>443</v>
      </c>
      <c r="P267" t="s">
        <v>443</v>
      </c>
      <c r="Q267" t="s">
        <v>443</v>
      </c>
    </row>
    <row r="268" spans="1:18" x14ac:dyDescent="0.2">
      <c r="A268" t="s">
        <v>1164</v>
      </c>
      <c r="B268" t="s">
        <v>212</v>
      </c>
      <c r="D268">
        <v>65</v>
      </c>
      <c r="E268" t="s">
        <v>815</v>
      </c>
      <c r="F268" s="717">
        <v>45406</v>
      </c>
      <c r="G268" t="s">
        <v>590</v>
      </c>
      <c r="H268" t="s">
        <v>1165</v>
      </c>
      <c r="I268" t="s">
        <v>999</v>
      </c>
      <c r="J268" t="s">
        <v>146</v>
      </c>
      <c r="K268" t="s">
        <v>4</v>
      </c>
      <c r="L268" t="s">
        <v>443</v>
      </c>
      <c r="M268" t="s">
        <v>443</v>
      </c>
      <c r="N268" t="s">
        <v>443</v>
      </c>
      <c r="O268" t="s">
        <v>443</v>
      </c>
      <c r="P268" t="s">
        <v>443</v>
      </c>
      <c r="Q268" t="s">
        <v>443</v>
      </c>
    </row>
    <row r="269" spans="1:18" ht="25.5" x14ac:dyDescent="0.2">
      <c r="A269" t="s">
        <v>1166</v>
      </c>
      <c r="B269" t="s">
        <v>948</v>
      </c>
      <c r="D269">
        <v>55</v>
      </c>
      <c r="E269" t="s">
        <v>604</v>
      </c>
      <c r="F269" s="717">
        <v>41214</v>
      </c>
      <c r="G269" t="s">
        <v>590</v>
      </c>
      <c r="H269" s="75" t="s">
        <v>1167</v>
      </c>
      <c r="I269" t="s">
        <v>667</v>
      </c>
      <c r="J269" t="s">
        <v>50</v>
      </c>
      <c r="K269" t="s">
        <v>443</v>
      </c>
      <c r="L269" t="s">
        <v>443</v>
      </c>
      <c r="M269" t="s">
        <v>443</v>
      </c>
      <c r="N269" t="s">
        <v>443</v>
      </c>
      <c r="O269" t="s">
        <v>443</v>
      </c>
      <c r="P269" t="s">
        <v>443</v>
      </c>
      <c r="Q269" t="s">
        <v>4</v>
      </c>
      <c r="R269" t="s">
        <v>443</v>
      </c>
    </row>
    <row r="270" spans="1:18" x14ac:dyDescent="0.2">
      <c r="A270" t="s">
        <v>1168</v>
      </c>
      <c r="B270" t="s">
        <v>662</v>
      </c>
      <c r="D270">
        <v>50</v>
      </c>
      <c r="E270" t="s">
        <v>815</v>
      </c>
      <c r="F270" s="717">
        <v>44949</v>
      </c>
      <c r="G270" t="s">
        <v>590</v>
      </c>
      <c r="H270">
        <v>156</v>
      </c>
      <c r="I270" t="s">
        <v>999</v>
      </c>
      <c r="J270" t="s">
        <v>25</v>
      </c>
      <c r="K270" t="s">
        <v>443</v>
      </c>
      <c r="L270" t="s">
        <v>443</v>
      </c>
      <c r="M270" t="s">
        <v>443</v>
      </c>
      <c r="N270" t="s">
        <v>443</v>
      </c>
      <c r="O270" t="s">
        <v>443</v>
      </c>
      <c r="P270" t="s">
        <v>4</v>
      </c>
      <c r="Q270" t="s">
        <v>443</v>
      </c>
    </row>
    <row r="271" spans="1:18" x14ac:dyDescent="0.2">
      <c r="A271" t="s">
        <v>1169</v>
      </c>
      <c r="B271" t="s">
        <v>662</v>
      </c>
      <c r="D271">
        <v>50</v>
      </c>
      <c r="E271" t="s">
        <v>604</v>
      </c>
      <c r="F271" s="717">
        <v>44949</v>
      </c>
      <c r="G271" t="s">
        <v>590</v>
      </c>
      <c r="H271">
        <v>301</v>
      </c>
      <c r="I271" t="s">
        <v>999</v>
      </c>
      <c r="J271" t="s">
        <v>622</v>
      </c>
      <c r="K271" t="s">
        <v>443</v>
      </c>
      <c r="L271" t="s">
        <v>443</v>
      </c>
      <c r="M271" t="s">
        <v>443</v>
      </c>
      <c r="N271" t="s">
        <v>35</v>
      </c>
      <c r="O271" t="s">
        <v>443</v>
      </c>
      <c r="P271" t="s">
        <v>443</v>
      </c>
      <c r="Q271" t="s">
        <v>4</v>
      </c>
    </row>
    <row r="272" spans="1:18" x14ac:dyDescent="0.2">
      <c r="A272" t="s">
        <v>1170</v>
      </c>
      <c r="B272" t="s">
        <v>1171</v>
      </c>
      <c r="D272">
        <v>50</v>
      </c>
      <c r="E272" t="s">
        <v>612</v>
      </c>
      <c r="F272" s="717">
        <v>44949</v>
      </c>
      <c r="G272" t="s">
        <v>590</v>
      </c>
      <c r="H272" t="s">
        <v>827</v>
      </c>
      <c r="I272" t="s">
        <v>1172</v>
      </c>
      <c r="J272" t="s">
        <v>146</v>
      </c>
      <c r="K272" t="s">
        <v>443</v>
      </c>
      <c r="L272" t="s">
        <v>4</v>
      </c>
      <c r="M272" t="s">
        <v>35</v>
      </c>
      <c r="N272" t="s">
        <v>35</v>
      </c>
      <c r="O272" t="s">
        <v>443</v>
      </c>
      <c r="P272" t="s">
        <v>443</v>
      </c>
      <c r="Q272" t="s">
        <v>443</v>
      </c>
      <c r="R272" t="s">
        <v>443</v>
      </c>
    </row>
    <row r="273" spans="1:19" x14ac:dyDescent="0.2">
      <c r="A273" t="s">
        <v>1173</v>
      </c>
      <c r="B273" t="s">
        <v>212</v>
      </c>
      <c r="D273">
        <v>125</v>
      </c>
      <c r="E273" t="s">
        <v>604</v>
      </c>
      <c r="F273" s="717">
        <v>45444</v>
      </c>
      <c r="G273" t="s">
        <v>590</v>
      </c>
      <c r="H273" t="s">
        <v>1174</v>
      </c>
      <c r="I273" t="s">
        <v>656</v>
      </c>
      <c r="J273" t="s">
        <v>622</v>
      </c>
      <c r="K273" t="s">
        <v>443</v>
      </c>
      <c r="L273" t="s">
        <v>443</v>
      </c>
      <c r="M273" t="s">
        <v>443</v>
      </c>
      <c r="N273" t="s">
        <v>443</v>
      </c>
      <c r="O273" t="s">
        <v>443</v>
      </c>
      <c r="P273" t="s">
        <v>443</v>
      </c>
      <c r="Q273" t="s">
        <v>443</v>
      </c>
    </row>
    <row r="274" spans="1:19" ht="25.5" x14ac:dyDescent="0.2">
      <c r="A274" t="s">
        <v>1175</v>
      </c>
      <c r="B274" t="s">
        <v>60</v>
      </c>
      <c r="C274" s="75" t="s">
        <v>1976</v>
      </c>
      <c r="D274">
        <v>55</v>
      </c>
      <c r="E274" t="s">
        <v>604</v>
      </c>
      <c r="G274" t="s">
        <v>590</v>
      </c>
      <c r="H274" s="75" t="s">
        <v>1177</v>
      </c>
      <c r="I274" t="s">
        <v>737</v>
      </c>
      <c r="J274" t="s">
        <v>25</v>
      </c>
      <c r="K274" t="s">
        <v>443</v>
      </c>
      <c r="L274" t="s">
        <v>443</v>
      </c>
      <c r="M274" t="s">
        <v>443</v>
      </c>
      <c r="N274" t="s">
        <v>443</v>
      </c>
      <c r="O274" t="s">
        <v>443</v>
      </c>
      <c r="P274" t="s">
        <v>4</v>
      </c>
      <c r="Q274" t="s">
        <v>443</v>
      </c>
      <c r="R274" t="s">
        <v>443</v>
      </c>
    </row>
    <row r="275" spans="1:19" x14ac:dyDescent="0.2">
      <c r="A275" t="s">
        <v>1178</v>
      </c>
      <c r="B275" t="s">
        <v>1179</v>
      </c>
      <c r="C275" t="s">
        <v>762</v>
      </c>
      <c r="D275">
        <v>65</v>
      </c>
      <c r="E275" t="s">
        <v>589</v>
      </c>
      <c r="F275" s="717">
        <v>43709</v>
      </c>
      <c r="G275" t="s">
        <v>590</v>
      </c>
      <c r="H275" t="s">
        <v>1180</v>
      </c>
      <c r="I275" t="s">
        <v>698</v>
      </c>
      <c r="J275" t="s">
        <v>614</v>
      </c>
      <c r="K275" t="s">
        <v>35</v>
      </c>
      <c r="L275" t="s">
        <v>4</v>
      </c>
      <c r="M275" t="s">
        <v>443</v>
      </c>
      <c r="N275" t="s">
        <v>443</v>
      </c>
      <c r="O275" t="s">
        <v>443</v>
      </c>
      <c r="P275" t="s">
        <v>443</v>
      </c>
      <c r="Q275" t="s">
        <v>443</v>
      </c>
      <c r="R275" t="s">
        <v>35</v>
      </c>
      <c r="S275" t="s">
        <v>443</v>
      </c>
    </row>
    <row r="276" spans="1:19" x14ac:dyDescent="0.2">
      <c r="A276" t="s">
        <v>1183</v>
      </c>
      <c r="B276" t="s">
        <v>1184</v>
      </c>
      <c r="D276">
        <v>50</v>
      </c>
      <c r="E276" t="s">
        <v>612</v>
      </c>
      <c r="G276" t="s">
        <v>590</v>
      </c>
      <c r="H276">
        <v>429</v>
      </c>
      <c r="I276" t="s">
        <v>613</v>
      </c>
      <c r="J276" t="s">
        <v>69</v>
      </c>
      <c r="K276" t="s">
        <v>443</v>
      </c>
      <c r="L276" t="s">
        <v>443</v>
      </c>
      <c r="M276" t="s">
        <v>443</v>
      </c>
      <c r="N276" t="s">
        <v>443</v>
      </c>
      <c r="O276" t="s">
        <v>443</v>
      </c>
      <c r="P276" t="s">
        <v>443</v>
      </c>
      <c r="Q276" t="s">
        <v>4</v>
      </c>
    </row>
    <row r="277" spans="1:19" x14ac:dyDescent="0.2">
      <c r="A277" t="s">
        <v>1185</v>
      </c>
      <c r="B277" t="s">
        <v>1186</v>
      </c>
      <c r="D277">
        <v>60</v>
      </c>
      <c r="E277" t="s">
        <v>612</v>
      </c>
      <c r="F277" t="s">
        <v>20</v>
      </c>
      <c r="G277" t="s">
        <v>590</v>
      </c>
      <c r="H277" t="s">
        <v>767</v>
      </c>
      <c r="I277" t="s">
        <v>613</v>
      </c>
      <c r="J277" t="s">
        <v>614</v>
      </c>
      <c r="K277" t="s">
        <v>443</v>
      </c>
      <c r="L277" t="s">
        <v>4</v>
      </c>
      <c r="M277" t="s">
        <v>443</v>
      </c>
      <c r="N277" t="s">
        <v>443</v>
      </c>
      <c r="O277" t="s">
        <v>443</v>
      </c>
      <c r="P277" t="s">
        <v>35</v>
      </c>
      <c r="Q277" t="s">
        <v>443</v>
      </c>
    </row>
    <row r="278" spans="1:19" ht="25.5" x14ac:dyDescent="0.2">
      <c r="A278" t="s">
        <v>1187</v>
      </c>
      <c r="B278" t="s">
        <v>638</v>
      </c>
      <c r="D278">
        <v>55</v>
      </c>
      <c r="E278" t="s">
        <v>604</v>
      </c>
      <c r="G278" t="s">
        <v>590</v>
      </c>
      <c r="H278" s="75" t="s">
        <v>1188</v>
      </c>
      <c r="I278" t="s">
        <v>621</v>
      </c>
      <c r="J278" t="s">
        <v>50</v>
      </c>
      <c r="K278" t="s">
        <v>443</v>
      </c>
      <c r="L278" t="s">
        <v>443</v>
      </c>
      <c r="M278" t="s">
        <v>443</v>
      </c>
      <c r="N278" t="s">
        <v>443</v>
      </c>
      <c r="O278" t="s">
        <v>443</v>
      </c>
      <c r="P278" t="s">
        <v>443</v>
      </c>
      <c r="Q278" t="s">
        <v>4</v>
      </c>
    </row>
    <row r="279" spans="1:19" ht="25.5" x14ac:dyDescent="0.2">
      <c r="A279" t="s">
        <v>1189</v>
      </c>
      <c r="B279" t="s">
        <v>1133</v>
      </c>
      <c r="D279">
        <v>55</v>
      </c>
      <c r="E279" t="s">
        <v>604</v>
      </c>
      <c r="F279" s="717">
        <v>42005</v>
      </c>
      <c r="G279" t="s">
        <v>590</v>
      </c>
      <c r="H279" s="75" t="s">
        <v>1190</v>
      </c>
      <c r="I279" t="s">
        <v>648</v>
      </c>
      <c r="J279" t="s">
        <v>20</v>
      </c>
      <c r="K279" t="s">
        <v>443</v>
      </c>
      <c r="L279" t="s">
        <v>443</v>
      </c>
      <c r="M279" t="s">
        <v>443</v>
      </c>
      <c r="N279" t="s">
        <v>443</v>
      </c>
      <c r="O279" t="s">
        <v>4</v>
      </c>
      <c r="P279" t="s">
        <v>443</v>
      </c>
      <c r="Q279" t="s">
        <v>443</v>
      </c>
      <c r="R279" t="s">
        <v>443</v>
      </c>
    </row>
    <row r="280" spans="1:19" x14ac:dyDescent="0.2">
      <c r="A280" t="s">
        <v>1191</v>
      </c>
      <c r="B280" t="s">
        <v>1186</v>
      </c>
      <c r="D280">
        <v>60</v>
      </c>
      <c r="E280" t="s">
        <v>612</v>
      </c>
      <c r="F280" t="s">
        <v>20</v>
      </c>
      <c r="G280" t="s">
        <v>590</v>
      </c>
      <c r="H280" t="s">
        <v>767</v>
      </c>
      <c r="I280" t="s">
        <v>613</v>
      </c>
      <c r="J280" t="s">
        <v>614</v>
      </c>
      <c r="K280" t="s">
        <v>443</v>
      </c>
      <c r="L280" t="s">
        <v>4</v>
      </c>
      <c r="M280" t="s">
        <v>443</v>
      </c>
      <c r="N280" t="s">
        <v>443</v>
      </c>
      <c r="O280" t="s">
        <v>443</v>
      </c>
      <c r="P280" t="s">
        <v>443</v>
      </c>
      <c r="Q280" t="s">
        <v>443</v>
      </c>
    </row>
    <row r="281" spans="1:19" x14ac:dyDescent="0.2">
      <c r="A281" t="s">
        <v>1193</v>
      </c>
      <c r="B281" t="s">
        <v>758</v>
      </c>
      <c r="C281" t="s">
        <v>762</v>
      </c>
      <c r="D281">
        <v>65</v>
      </c>
      <c r="E281" t="s">
        <v>612</v>
      </c>
      <c r="F281" s="717">
        <v>44063</v>
      </c>
      <c r="G281" t="s">
        <v>590</v>
      </c>
      <c r="H281" t="s">
        <v>1194</v>
      </c>
      <c r="I281" t="s">
        <v>613</v>
      </c>
      <c r="J281" t="s">
        <v>53</v>
      </c>
      <c r="K281" t="s">
        <v>443</v>
      </c>
      <c r="L281" t="s">
        <v>443</v>
      </c>
      <c r="M281" t="s">
        <v>4</v>
      </c>
      <c r="N281" t="s">
        <v>35</v>
      </c>
      <c r="O281" t="s">
        <v>443</v>
      </c>
      <c r="P281" t="s">
        <v>443</v>
      </c>
      <c r="Q281" t="s">
        <v>443</v>
      </c>
    </row>
    <row r="282" spans="1:19" x14ac:dyDescent="0.2">
      <c r="A282" t="s">
        <v>1195</v>
      </c>
      <c r="B282" t="s">
        <v>1196</v>
      </c>
      <c r="C282" t="s">
        <v>1197</v>
      </c>
      <c r="D282">
        <v>50</v>
      </c>
      <c r="E282" t="s">
        <v>612</v>
      </c>
      <c r="F282" s="717">
        <v>44949</v>
      </c>
      <c r="G282" t="s">
        <v>590</v>
      </c>
      <c r="H282">
        <v>377</v>
      </c>
      <c r="I282" t="s">
        <v>1172</v>
      </c>
      <c r="J282" t="s">
        <v>610</v>
      </c>
      <c r="K282" t="s">
        <v>443</v>
      </c>
      <c r="L282" t="s">
        <v>443</v>
      </c>
      <c r="M282" t="s">
        <v>443</v>
      </c>
      <c r="N282" t="s">
        <v>443</v>
      </c>
      <c r="O282" t="s">
        <v>443</v>
      </c>
      <c r="P282" t="s">
        <v>443</v>
      </c>
      <c r="Q282" t="s">
        <v>443</v>
      </c>
      <c r="R282" t="s">
        <v>443</v>
      </c>
    </row>
    <row r="283" spans="1:19" x14ac:dyDescent="0.2">
      <c r="A283" t="s">
        <v>1198</v>
      </c>
      <c r="B283" t="s">
        <v>1199</v>
      </c>
      <c r="D283">
        <v>50</v>
      </c>
      <c r="E283" t="s">
        <v>612</v>
      </c>
      <c r="G283" t="s">
        <v>590</v>
      </c>
      <c r="H283">
        <v>425</v>
      </c>
      <c r="I283" t="s">
        <v>613</v>
      </c>
      <c r="J283" t="s">
        <v>622</v>
      </c>
      <c r="K283" t="s">
        <v>443</v>
      </c>
      <c r="L283" t="s">
        <v>443</v>
      </c>
      <c r="M283" t="s">
        <v>443</v>
      </c>
      <c r="N283" t="s">
        <v>443</v>
      </c>
      <c r="O283" t="s">
        <v>443</v>
      </c>
      <c r="P283" t="s">
        <v>443</v>
      </c>
      <c r="Q283" t="s">
        <v>443</v>
      </c>
    </row>
    <row r="284" spans="1:19" x14ac:dyDescent="0.2">
      <c r="A284" t="s">
        <v>1200</v>
      </c>
      <c r="B284" t="s">
        <v>662</v>
      </c>
      <c r="D284">
        <v>60</v>
      </c>
      <c r="E284" t="s">
        <v>604</v>
      </c>
      <c r="F284" s="717">
        <v>44950</v>
      </c>
      <c r="G284" t="s">
        <v>590</v>
      </c>
      <c r="H284" t="s">
        <v>1201</v>
      </c>
      <c r="I284" t="s">
        <v>667</v>
      </c>
      <c r="J284" t="s">
        <v>614</v>
      </c>
      <c r="K284" t="s">
        <v>443</v>
      </c>
      <c r="L284" t="s">
        <v>443</v>
      </c>
      <c r="M284" t="s">
        <v>4</v>
      </c>
      <c r="N284" t="s">
        <v>443</v>
      </c>
      <c r="O284" t="s">
        <v>443</v>
      </c>
      <c r="P284" t="s">
        <v>443</v>
      </c>
      <c r="Q284" t="s">
        <v>443</v>
      </c>
      <c r="R284" t="s">
        <v>443</v>
      </c>
    </row>
    <row r="285" spans="1:19" x14ac:dyDescent="0.2">
      <c r="A285" t="s">
        <v>1202</v>
      </c>
      <c r="B285" t="s">
        <v>638</v>
      </c>
      <c r="D285">
        <v>65</v>
      </c>
      <c r="E285" t="s">
        <v>612</v>
      </c>
      <c r="F285" s="717">
        <v>44805</v>
      </c>
      <c r="G285" t="s">
        <v>590</v>
      </c>
      <c r="H285" t="s">
        <v>1203</v>
      </c>
      <c r="I285" t="s">
        <v>613</v>
      </c>
      <c r="J285" t="s">
        <v>622</v>
      </c>
      <c r="K285" t="s">
        <v>443</v>
      </c>
      <c r="L285" t="s">
        <v>443</v>
      </c>
      <c r="M285" t="s">
        <v>443</v>
      </c>
      <c r="N285" t="s">
        <v>443</v>
      </c>
      <c r="O285" t="s">
        <v>443</v>
      </c>
      <c r="P285" t="s">
        <v>443</v>
      </c>
      <c r="Q285" t="s">
        <v>443</v>
      </c>
      <c r="S285" t="s">
        <v>4</v>
      </c>
    </row>
    <row r="286" spans="1:19" x14ac:dyDescent="0.2">
      <c r="A286" t="s">
        <v>1204</v>
      </c>
      <c r="B286" t="s">
        <v>800</v>
      </c>
      <c r="D286">
        <v>50</v>
      </c>
      <c r="E286" t="s">
        <v>604</v>
      </c>
      <c r="G286" t="s">
        <v>590</v>
      </c>
      <c r="H286">
        <v>411</v>
      </c>
      <c r="I286" t="s">
        <v>621</v>
      </c>
      <c r="J286" t="s">
        <v>614</v>
      </c>
      <c r="K286" t="s">
        <v>443</v>
      </c>
      <c r="L286" t="s">
        <v>4</v>
      </c>
      <c r="M286" t="s">
        <v>443</v>
      </c>
      <c r="N286" t="s">
        <v>443</v>
      </c>
      <c r="O286" t="s">
        <v>443</v>
      </c>
      <c r="P286" t="s">
        <v>443</v>
      </c>
      <c r="Q286" t="s">
        <v>443</v>
      </c>
    </row>
    <row r="287" spans="1:19" x14ac:dyDescent="0.2">
      <c r="A287" t="s">
        <v>1205</v>
      </c>
      <c r="B287" t="s">
        <v>974</v>
      </c>
      <c r="C287" t="s">
        <v>1206</v>
      </c>
      <c r="D287">
        <v>75</v>
      </c>
      <c r="E287" t="s">
        <v>604</v>
      </c>
      <c r="F287" s="717">
        <v>45863</v>
      </c>
      <c r="G287" t="s">
        <v>590</v>
      </c>
      <c r="H287" t="s">
        <v>1207</v>
      </c>
      <c r="I287" t="s">
        <v>656</v>
      </c>
      <c r="J287" t="s">
        <v>146</v>
      </c>
      <c r="K287" t="s">
        <v>35</v>
      </c>
      <c r="L287" t="s">
        <v>35</v>
      </c>
      <c r="M287" t="s">
        <v>35</v>
      </c>
      <c r="N287" t="s">
        <v>35</v>
      </c>
      <c r="O287" t="s">
        <v>35</v>
      </c>
      <c r="P287" t="s">
        <v>35</v>
      </c>
      <c r="Q287" t="s">
        <v>443</v>
      </c>
    </row>
    <row r="288" spans="1:19" x14ac:dyDescent="0.2">
      <c r="A288" t="s">
        <v>1208</v>
      </c>
      <c r="B288" t="s">
        <v>774</v>
      </c>
      <c r="D288">
        <v>50</v>
      </c>
      <c r="E288" t="s">
        <v>612</v>
      </c>
      <c r="G288" t="s">
        <v>590</v>
      </c>
      <c r="H288">
        <v>434</v>
      </c>
      <c r="I288" t="s">
        <v>1172</v>
      </c>
      <c r="J288" t="s">
        <v>610</v>
      </c>
      <c r="K288" t="s">
        <v>443</v>
      </c>
      <c r="L288" t="s">
        <v>443</v>
      </c>
      <c r="M288" t="s">
        <v>443</v>
      </c>
      <c r="N288" t="s">
        <v>443</v>
      </c>
      <c r="O288" t="s">
        <v>443</v>
      </c>
      <c r="P288" t="s">
        <v>443</v>
      </c>
      <c r="Q288" t="s">
        <v>443</v>
      </c>
      <c r="R288" t="s">
        <v>443</v>
      </c>
    </row>
    <row r="289" spans="1:19" x14ac:dyDescent="0.2">
      <c r="A289" t="s">
        <v>1212</v>
      </c>
      <c r="B289" t="s">
        <v>662</v>
      </c>
      <c r="D289">
        <v>50</v>
      </c>
      <c r="E289" t="s">
        <v>604</v>
      </c>
      <c r="F289" s="717">
        <v>44949</v>
      </c>
      <c r="G289" t="s">
        <v>590</v>
      </c>
      <c r="H289">
        <v>63</v>
      </c>
      <c r="I289" t="s">
        <v>621</v>
      </c>
      <c r="J289" t="s">
        <v>53</v>
      </c>
      <c r="K289" t="s">
        <v>443</v>
      </c>
      <c r="L289" t="s">
        <v>443</v>
      </c>
      <c r="M289" t="s">
        <v>4</v>
      </c>
      <c r="N289" t="s">
        <v>443</v>
      </c>
      <c r="O289" t="s">
        <v>443</v>
      </c>
      <c r="P289" t="s">
        <v>443</v>
      </c>
      <c r="Q289" t="s">
        <v>443</v>
      </c>
    </row>
    <row r="290" spans="1:19" x14ac:dyDescent="0.2">
      <c r="A290" t="s">
        <v>1213</v>
      </c>
      <c r="B290" t="s">
        <v>758</v>
      </c>
      <c r="D290">
        <v>50</v>
      </c>
      <c r="E290" t="s">
        <v>612</v>
      </c>
      <c r="F290" s="717">
        <v>45047</v>
      </c>
      <c r="G290" t="s">
        <v>590</v>
      </c>
      <c r="H290">
        <v>416</v>
      </c>
      <c r="I290" t="s">
        <v>1172</v>
      </c>
      <c r="J290" t="s">
        <v>146</v>
      </c>
      <c r="K290" t="s">
        <v>443</v>
      </c>
      <c r="L290" t="s">
        <v>4</v>
      </c>
      <c r="M290" t="s">
        <v>443</v>
      </c>
      <c r="N290" t="s">
        <v>443</v>
      </c>
      <c r="O290" t="s">
        <v>443</v>
      </c>
      <c r="P290" t="s">
        <v>443</v>
      </c>
      <c r="Q290" t="s">
        <v>443</v>
      </c>
      <c r="R290" t="s">
        <v>443</v>
      </c>
    </row>
    <row r="291" spans="1:19" x14ac:dyDescent="0.2">
      <c r="A291" t="s">
        <v>1214</v>
      </c>
      <c r="B291" t="s">
        <v>1196</v>
      </c>
      <c r="D291">
        <v>65</v>
      </c>
      <c r="E291" t="s">
        <v>612</v>
      </c>
      <c r="F291" s="717">
        <v>45192</v>
      </c>
      <c r="G291" t="s">
        <v>590</v>
      </c>
      <c r="H291" t="s">
        <v>1215</v>
      </c>
      <c r="I291" t="s">
        <v>613</v>
      </c>
      <c r="J291" t="s">
        <v>635</v>
      </c>
      <c r="K291" t="s">
        <v>443</v>
      </c>
      <c r="L291" t="s">
        <v>443</v>
      </c>
      <c r="M291" t="s">
        <v>443</v>
      </c>
      <c r="N291" t="s">
        <v>443</v>
      </c>
      <c r="O291" t="s">
        <v>443</v>
      </c>
      <c r="P291" t="s">
        <v>443</v>
      </c>
      <c r="Q291" t="s">
        <v>443</v>
      </c>
    </row>
    <row r="292" spans="1:19" x14ac:dyDescent="0.2">
      <c r="A292" t="s">
        <v>1216</v>
      </c>
      <c r="B292" t="s">
        <v>1217</v>
      </c>
      <c r="C292" t="s">
        <v>1872</v>
      </c>
      <c r="D292">
        <v>60</v>
      </c>
      <c r="E292" t="s">
        <v>612</v>
      </c>
      <c r="F292" s="717">
        <v>45283</v>
      </c>
      <c r="G292" t="s">
        <v>590</v>
      </c>
      <c r="H292" t="s">
        <v>1218</v>
      </c>
      <c r="I292" t="s">
        <v>613</v>
      </c>
      <c r="J292" t="s">
        <v>50</v>
      </c>
      <c r="K292" t="s">
        <v>443</v>
      </c>
      <c r="L292" t="s">
        <v>443</v>
      </c>
      <c r="M292" t="s">
        <v>443</v>
      </c>
      <c r="N292" t="s">
        <v>443</v>
      </c>
      <c r="O292" t="s">
        <v>443</v>
      </c>
      <c r="P292" t="s">
        <v>443</v>
      </c>
      <c r="Q292" t="s">
        <v>443</v>
      </c>
      <c r="R292" t="s">
        <v>4</v>
      </c>
    </row>
    <row r="293" spans="1:19" x14ac:dyDescent="0.2">
      <c r="A293" t="s">
        <v>1219</v>
      </c>
      <c r="B293" t="s">
        <v>1196</v>
      </c>
      <c r="D293">
        <v>65</v>
      </c>
      <c r="E293" t="s">
        <v>612</v>
      </c>
      <c r="F293" s="717">
        <v>43983</v>
      </c>
      <c r="G293" t="s">
        <v>590</v>
      </c>
      <c r="H293" t="s">
        <v>1220</v>
      </c>
      <c r="I293" t="s">
        <v>613</v>
      </c>
      <c r="J293" t="s">
        <v>50</v>
      </c>
      <c r="K293" t="s">
        <v>443</v>
      </c>
      <c r="L293" t="s">
        <v>443</v>
      </c>
      <c r="M293" t="s">
        <v>443</v>
      </c>
      <c r="N293" t="s">
        <v>443</v>
      </c>
      <c r="O293" t="s">
        <v>443</v>
      </c>
      <c r="P293" t="s">
        <v>443</v>
      </c>
      <c r="Q293" t="s">
        <v>4</v>
      </c>
    </row>
    <row r="294" spans="1:19" x14ac:dyDescent="0.2">
      <c r="A294" t="s">
        <v>1221</v>
      </c>
      <c r="B294" t="s">
        <v>1222</v>
      </c>
      <c r="D294">
        <v>50</v>
      </c>
      <c r="E294" t="s">
        <v>612</v>
      </c>
      <c r="F294" s="717">
        <v>44949</v>
      </c>
      <c r="G294" t="s">
        <v>590</v>
      </c>
      <c r="H294">
        <v>359</v>
      </c>
      <c r="I294" t="s">
        <v>1172</v>
      </c>
      <c r="J294" t="s">
        <v>635</v>
      </c>
      <c r="K294" t="s">
        <v>443</v>
      </c>
      <c r="L294" t="s">
        <v>443</v>
      </c>
      <c r="M294" t="s">
        <v>443</v>
      </c>
      <c r="N294" t="s">
        <v>443</v>
      </c>
      <c r="O294" t="s">
        <v>443</v>
      </c>
      <c r="P294" t="s">
        <v>443</v>
      </c>
      <c r="Q294" t="s">
        <v>443</v>
      </c>
      <c r="R294" t="s">
        <v>443</v>
      </c>
    </row>
    <row r="295" spans="1:19" x14ac:dyDescent="0.2">
      <c r="A295" t="s">
        <v>1223</v>
      </c>
      <c r="B295" t="s">
        <v>662</v>
      </c>
      <c r="D295">
        <v>50</v>
      </c>
      <c r="E295" t="s">
        <v>612</v>
      </c>
      <c r="F295" s="717">
        <v>44986</v>
      </c>
      <c r="G295" t="s">
        <v>590</v>
      </c>
      <c r="H295">
        <v>444</v>
      </c>
      <c r="I295" t="s">
        <v>1172</v>
      </c>
      <c r="J295" t="s">
        <v>50</v>
      </c>
      <c r="K295" t="s">
        <v>443</v>
      </c>
      <c r="L295" t="s">
        <v>443</v>
      </c>
      <c r="M295" t="s">
        <v>443</v>
      </c>
      <c r="N295" t="s">
        <v>443</v>
      </c>
      <c r="O295" t="s">
        <v>443</v>
      </c>
      <c r="P295" t="s">
        <v>443</v>
      </c>
      <c r="Q295" t="s">
        <v>4</v>
      </c>
      <c r="R295" t="s">
        <v>443</v>
      </c>
    </row>
    <row r="296" spans="1:19" x14ac:dyDescent="0.2">
      <c r="A296" t="s">
        <v>1224</v>
      </c>
      <c r="B296" t="s">
        <v>810</v>
      </c>
      <c r="C296" t="s">
        <v>1225</v>
      </c>
      <c r="D296">
        <v>50</v>
      </c>
      <c r="E296" t="s">
        <v>604</v>
      </c>
      <c r="G296" t="s">
        <v>590</v>
      </c>
      <c r="H296">
        <v>407</v>
      </c>
      <c r="I296" t="s">
        <v>648</v>
      </c>
      <c r="J296" t="s">
        <v>614</v>
      </c>
      <c r="K296" t="s">
        <v>443</v>
      </c>
      <c r="L296" t="s">
        <v>443</v>
      </c>
      <c r="M296" t="s">
        <v>4</v>
      </c>
      <c r="N296" t="s">
        <v>443</v>
      </c>
      <c r="O296" t="s">
        <v>443</v>
      </c>
      <c r="P296" t="s">
        <v>443</v>
      </c>
      <c r="Q296" t="s">
        <v>443</v>
      </c>
      <c r="R296" t="s">
        <v>443</v>
      </c>
    </row>
    <row r="297" spans="1:19" x14ac:dyDescent="0.2">
      <c r="A297" t="s">
        <v>1226</v>
      </c>
      <c r="B297" t="s">
        <v>1227</v>
      </c>
      <c r="C297" t="s">
        <v>762</v>
      </c>
      <c r="D297">
        <v>65</v>
      </c>
      <c r="E297" t="s">
        <v>1011</v>
      </c>
      <c r="F297" s="717">
        <v>44197</v>
      </c>
      <c r="G297" t="s">
        <v>590</v>
      </c>
      <c r="H297" t="s">
        <v>1228</v>
      </c>
      <c r="I297" t="s">
        <v>698</v>
      </c>
      <c r="J297" t="s">
        <v>25</v>
      </c>
      <c r="K297" t="s">
        <v>443</v>
      </c>
      <c r="L297" t="s">
        <v>443</v>
      </c>
      <c r="M297" t="s">
        <v>35</v>
      </c>
      <c r="N297" t="s">
        <v>443</v>
      </c>
      <c r="O297" t="s">
        <v>4</v>
      </c>
      <c r="P297" t="s">
        <v>443</v>
      </c>
      <c r="Q297" t="s">
        <v>443</v>
      </c>
      <c r="R297" t="s">
        <v>443</v>
      </c>
      <c r="S297" t="s">
        <v>443</v>
      </c>
    </row>
    <row r="298" spans="1:19" x14ac:dyDescent="0.2">
      <c r="A298" t="s">
        <v>1229</v>
      </c>
      <c r="B298" t="s">
        <v>1230</v>
      </c>
      <c r="D298">
        <v>50</v>
      </c>
      <c r="E298" t="s">
        <v>612</v>
      </c>
      <c r="G298" t="s">
        <v>590</v>
      </c>
      <c r="H298">
        <v>391</v>
      </c>
      <c r="I298" t="s">
        <v>613</v>
      </c>
      <c r="J298" t="s">
        <v>50</v>
      </c>
      <c r="K298" t="s">
        <v>443</v>
      </c>
      <c r="L298" t="s">
        <v>443</v>
      </c>
      <c r="M298" t="s">
        <v>443</v>
      </c>
      <c r="N298" t="s">
        <v>443</v>
      </c>
      <c r="O298" t="s">
        <v>443</v>
      </c>
      <c r="P298" t="s">
        <v>4</v>
      </c>
      <c r="Q298" t="s">
        <v>443</v>
      </c>
    </row>
    <row r="299" spans="1:19" x14ac:dyDescent="0.2">
      <c r="A299" t="s">
        <v>1231</v>
      </c>
      <c r="B299" t="s">
        <v>837</v>
      </c>
      <c r="D299">
        <v>55</v>
      </c>
      <c r="E299" t="s">
        <v>604</v>
      </c>
      <c r="F299" s="717">
        <v>45741</v>
      </c>
      <c r="G299" t="s">
        <v>590</v>
      </c>
      <c r="H299" t="s">
        <v>1232</v>
      </c>
      <c r="I299" t="s">
        <v>656</v>
      </c>
      <c r="J299" t="s">
        <v>622</v>
      </c>
      <c r="K299" t="s">
        <v>35</v>
      </c>
      <c r="L299" t="s">
        <v>35</v>
      </c>
      <c r="M299" t="s">
        <v>443</v>
      </c>
      <c r="N299" t="s">
        <v>4</v>
      </c>
      <c r="O299" t="s">
        <v>443</v>
      </c>
      <c r="P299" t="s">
        <v>443</v>
      </c>
      <c r="Q299" t="s">
        <v>443</v>
      </c>
    </row>
    <row r="300" spans="1:19" x14ac:dyDescent="0.2">
      <c r="A300" t="s">
        <v>1233</v>
      </c>
      <c r="B300" t="s">
        <v>758</v>
      </c>
      <c r="D300">
        <v>60</v>
      </c>
      <c r="E300" t="s">
        <v>604</v>
      </c>
      <c r="F300" s="717">
        <v>45346</v>
      </c>
      <c r="G300" t="s">
        <v>590</v>
      </c>
      <c r="H300" t="s">
        <v>1234</v>
      </c>
      <c r="I300" t="s">
        <v>667</v>
      </c>
      <c r="J300" t="s">
        <v>50</v>
      </c>
      <c r="K300" t="s">
        <v>443</v>
      </c>
      <c r="L300" t="s">
        <v>443</v>
      </c>
      <c r="M300" t="s">
        <v>443</v>
      </c>
      <c r="N300" t="s">
        <v>443</v>
      </c>
      <c r="O300" t="s">
        <v>443</v>
      </c>
      <c r="P300" t="s">
        <v>443</v>
      </c>
      <c r="Q300" t="s">
        <v>4</v>
      </c>
      <c r="R300" t="s">
        <v>443</v>
      </c>
    </row>
    <row r="301" spans="1:19" x14ac:dyDescent="0.2">
      <c r="A301" t="s">
        <v>1235</v>
      </c>
      <c r="B301" t="s">
        <v>705</v>
      </c>
      <c r="D301">
        <v>60</v>
      </c>
      <c r="E301" t="s">
        <v>604</v>
      </c>
      <c r="F301" s="717">
        <v>45078</v>
      </c>
      <c r="G301" t="s">
        <v>590</v>
      </c>
      <c r="H301" t="s">
        <v>1236</v>
      </c>
      <c r="I301" t="s">
        <v>1237</v>
      </c>
      <c r="J301" t="s">
        <v>53</v>
      </c>
      <c r="K301" t="s">
        <v>443</v>
      </c>
      <c r="L301" t="s">
        <v>443</v>
      </c>
      <c r="M301" t="s">
        <v>4</v>
      </c>
      <c r="N301" t="s">
        <v>443</v>
      </c>
      <c r="O301" t="s">
        <v>443</v>
      </c>
      <c r="P301" t="s">
        <v>443</v>
      </c>
      <c r="Q301" t="s">
        <v>443</v>
      </c>
    </row>
    <row r="302" spans="1:19" x14ac:dyDescent="0.2">
      <c r="A302" t="s">
        <v>1238</v>
      </c>
      <c r="B302" t="s">
        <v>598</v>
      </c>
      <c r="D302">
        <v>50</v>
      </c>
      <c r="E302" t="s">
        <v>1011</v>
      </c>
      <c r="G302" t="s">
        <v>590</v>
      </c>
      <c r="H302" t="s">
        <v>1240</v>
      </c>
      <c r="I302" t="s">
        <v>698</v>
      </c>
      <c r="J302" t="s">
        <v>610</v>
      </c>
      <c r="K302" t="s">
        <v>443</v>
      </c>
      <c r="L302" t="s">
        <v>443</v>
      </c>
      <c r="M302" t="s">
        <v>35</v>
      </c>
      <c r="N302" t="s">
        <v>443</v>
      </c>
      <c r="O302" t="s">
        <v>443</v>
      </c>
      <c r="P302" t="s">
        <v>443</v>
      </c>
      <c r="Q302" t="s">
        <v>443</v>
      </c>
      <c r="R302" t="s">
        <v>443</v>
      </c>
      <c r="S302" t="s">
        <v>443</v>
      </c>
    </row>
    <row r="303" spans="1:19" x14ac:dyDescent="0.2">
      <c r="A303" t="s">
        <v>1241</v>
      </c>
      <c r="B303" t="s">
        <v>1242</v>
      </c>
      <c r="C303" t="s">
        <v>1243</v>
      </c>
      <c r="D303">
        <v>50</v>
      </c>
      <c r="E303" t="s">
        <v>612</v>
      </c>
      <c r="F303" s="717">
        <v>44949</v>
      </c>
      <c r="G303" t="s">
        <v>590</v>
      </c>
      <c r="H303" t="s">
        <v>827</v>
      </c>
      <c r="I303" t="s">
        <v>613</v>
      </c>
      <c r="J303" t="s">
        <v>69</v>
      </c>
      <c r="K303" t="s">
        <v>443</v>
      </c>
      <c r="L303" t="s">
        <v>443</v>
      </c>
      <c r="M303" t="s">
        <v>443</v>
      </c>
      <c r="N303" t="s">
        <v>443</v>
      </c>
      <c r="O303" t="s">
        <v>443</v>
      </c>
      <c r="P303" t="s">
        <v>4</v>
      </c>
      <c r="Q303" t="s">
        <v>443</v>
      </c>
    </row>
    <row r="304" spans="1:19" x14ac:dyDescent="0.2">
      <c r="A304" t="s">
        <v>1244</v>
      </c>
      <c r="B304" t="s">
        <v>641</v>
      </c>
      <c r="D304">
        <v>50</v>
      </c>
      <c r="E304" t="s">
        <v>604</v>
      </c>
      <c r="F304" s="717">
        <v>44949</v>
      </c>
      <c r="G304" t="s">
        <v>590</v>
      </c>
      <c r="H304">
        <v>35</v>
      </c>
      <c r="I304" t="s">
        <v>667</v>
      </c>
      <c r="J304" t="s">
        <v>53</v>
      </c>
      <c r="K304" t="s">
        <v>443</v>
      </c>
      <c r="L304" t="s">
        <v>443</v>
      </c>
      <c r="M304" t="s">
        <v>443</v>
      </c>
      <c r="N304" t="s">
        <v>4</v>
      </c>
      <c r="O304" t="s">
        <v>443</v>
      </c>
      <c r="P304" t="s">
        <v>443</v>
      </c>
      <c r="Q304" t="s">
        <v>443</v>
      </c>
      <c r="R304" t="s">
        <v>443</v>
      </c>
    </row>
    <row r="305" spans="1:18" x14ac:dyDescent="0.2">
      <c r="A305" t="s">
        <v>1245</v>
      </c>
      <c r="B305" t="s">
        <v>1246</v>
      </c>
      <c r="C305" t="s">
        <v>1247</v>
      </c>
      <c r="D305">
        <v>55</v>
      </c>
      <c r="E305" t="s">
        <v>612</v>
      </c>
      <c r="F305" s="717">
        <v>45713</v>
      </c>
      <c r="G305" t="s">
        <v>590</v>
      </c>
      <c r="H305" t="s">
        <v>1248</v>
      </c>
      <c r="I305" t="s">
        <v>613</v>
      </c>
      <c r="J305" t="s">
        <v>20</v>
      </c>
      <c r="K305" t="s">
        <v>35</v>
      </c>
      <c r="L305" t="s">
        <v>443</v>
      </c>
      <c r="M305" t="s">
        <v>443</v>
      </c>
      <c r="N305" t="s">
        <v>4</v>
      </c>
      <c r="O305" t="s">
        <v>443</v>
      </c>
      <c r="P305" t="s">
        <v>443</v>
      </c>
      <c r="Q305" t="s">
        <v>443</v>
      </c>
    </row>
    <row r="306" spans="1:18" x14ac:dyDescent="0.2">
      <c r="A306" t="s">
        <v>1249</v>
      </c>
      <c r="B306" t="s">
        <v>598</v>
      </c>
      <c r="D306">
        <v>50</v>
      </c>
      <c r="E306" t="s">
        <v>815</v>
      </c>
      <c r="F306" s="717">
        <v>44949</v>
      </c>
      <c r="G306" t="s">
        <v>590</v>
      </c>
      <c r="H306">
        <v>98</v>
      </c>
      <c r="I306" t="s">
        <v>999</v>
      </c>
      <c r="J306" t="s">
        <v>20</v>
      </c>
      <c r="K306" t="s">
        <v>443</v>
      </c>
      <c r="L306" t="s">
        <v>443</v>
      </c>
      <c r="M306" t="s">
        <v>443</v>
      </c>
      <c r="N306" t="s">
        <v>4</v>
      </c>
      <c r="O306" t="s">
        <v>443</v>
      </c>
      <c r="P306" t="s">
        <v>443</v>
      </c>
      <c r="Q306" t="s">
        <v>443</v>
      </c>
    </row>
    <row r="307" spans="1:18" x14ac:dyDescent="0.2">
      <c r="A307" t="s">
        <v>1250</v>
      </c>
      <c r="B307" t="s">
        <v>1251</v>
      </c>
      <c r="D307">
        <v>65</v>
      </c>
      <c r="E307" t="s">
        <v>604</v>
      </c>
      <c r="F307" s="717">
        <v>45772</v>
      </c>
      <c r="G307" t="s">
        <v>590</v>
      </c>
      <c r="H307" t="s">
        <v>1252</v>
      </c>
      <c r="I307" t="s">
        <v>999</v>
      </c>
      <c r="J307" t="s">
        <v>53</v>
      </c>
      <c r="K307" t="s">
        <v>35</v>
      </c>
      <c r="L307" t="s">
        <v>35</v>
      </c>
      <c r="M307" t="s">
        <v>4</v>
      </c>
      <c r="N307" t="s">
        <v>443</v>
      </c>
      <c r="O307" t="s">
        <v>443</v>
      </c>
      <c r="P307" t="s">
        <v>443</v>
      </c>
      <c r="Q307" t="s">
        <v>443</v>
      </c>
    </row>
    <row r="308" spans="1:18" x14ac:dyDescent="0.2">
      <c r="A308" t="s">
        <v>1253</v>
      </c>
      <c r="B308" t="s">
        <v>598</v>
      </c>
      <c r="D308">
        <v>50</v>
      </c>
      <c r="E308" t="s">
        <v>604</v>
      </c>
      <c r="F308" s="717">
        <v>44949</v>
      </c>
      <c r="G308" t="s">
        <v>590</v>
      </c>
      <c r="H308">
        <v>73</v>
      </c>
      <c r="I308" t="s">
        <v>656</v>
      </c>
      <c r="J308" t="s">
        <v>50</v>
      </c>
      <c r="K308" t="s">
        <v>443</v>
      </c>
      <c r="L308" t="s">
        <v>443</v>
      </c>
      <c r="M308" t="s">
        <v>443</v>
      </c>
      <c r="N308" t="s">
        <v>443</v>
      </c>
      <c r="O308" t="s">
        <v>443</v>
      </c>
      <c r="P308" t="s">
        <v>443</v>
      </c>
      <c r="Q308" t="s">
        <v>4</v>
      </c>
    </row>
    <row r="309" spans="1:18" ht="25.5" x14ac:dyDescent="0.2">
      <c r="A309" t="s">
        <v>1254</v>
      </c>
      <c r="B309" t="s">
        <v>948</v>
      </c>
      <c r="D309">
        <v>55</v>
      </c>
      <c r="E309" t="s">
        <v>815</v>
      </c>
      <c r="F309" s="717">
        <v>44002</v>
      </c>
      <c r="G309" t="s">
        <v>590</v>
      </c>
      <c r="H309" s="75" t="s">
        <v>1255</v>
      </c>
      <c r="I309" t="s">
        <v>737</v>
      </c>
      <c r="J309" t="s">
        <v>69</v>
      </c>
      <c r="K309" t="s">
        <v>443</v>
      </c>
      <c r="L309" t="s">
        <v>443</v>
      </c>
      <c r="M309" t="s">
        <v>443</v>
      </c>
      <c r="N309" t="s">
        <v>443</v>
      </c>
      <c r="O309" t="s">
        <v>443</v>
      </c>
      <c r="P309" t="s">
        <v>443</v>
      </c>
      <c r="Q309" t="s">
        <v>443</v>
      </c>
      <c r="R309" t="s">
        <v>4</v>
      </c>
    </row>
    <row r="310" spans="1:18" x14ac:dyDescent="0.2">
      <c r="A310" t="s">
        <v>1256</v>
      </c>
      <c r="B310" t="s">
        <v>1257</v>
      </c>
      <c r="D310">
        <v>50</v>
      </c>
      <c r="E310" t="s">
        <v>604</v>
      </c>
      <c r="F310" s="717">
        <v>44949</v>
      </c>
      <c r="G310" t="s">
        <v>590</v>
      </c>
      <c r="H310">
        <v>47</v>
      </c>
      <c r="I310" t="s">
        <v>601</v>
      </c>
      <c r="J310" t="s">
        <v>635</v>
      </c>
      <c r="K310" t="s">
        <v>443</v>
      </c>
      <c r="L310" t="s">
        <v>443</v>
      </c>
      <c r="M310" t="s">
        <v>443</v>
      </c>
      <c r="N310" t="s">
        <v>443</v>
      </c>
      <c r="O310" t="s">
        <v>443</v>
      </c>
      <c r="P310" t="s">
        <v>443</v>
      </c>
      <c r="Q310" t="s">
        <v>443</v>
      </c>
      <c r="R310" t="s">
        <v>443</v>
      </c>
    </row>
    <row r="311" spans="1:18" ht="25.5" x14ac:dyDescent="0.2">
      <c r="A311" t="s">
        <v>1258</v>
      </c>
      <c r="B311" s="75" t="s">
        <v>1259</v>
      </c>
      <c r="D311">
        <v>50</v>
      </c>
      <c r="E311" t="s">
        <v>604</v>
      </c>
      <c r="F311" s="717">
        <v>44949</v>
      </c>
      <c r="G311" t="s">
        <v>590</v>
      </c>
      <c r="H311">
        <v>26</v>
      </c>
      <c r="I311" t="s">
        <v>601</v>
      </c>
      <c r="J311" t="s">
        <v>610</v>
      </c>
      <c r="K311" t="s">
        <v>443</v>
      </c>
      <c r="L311" t="s">
        <v>443</v>
      </c>
      <c r="M311" t="s">
        <v>443</v>
      </c>
      <c r="N311" t="s">
        <v>443</v>
      </c>
      <c r="O311" t="s">
        <v>443</v>
      </c>
      <c r="P311" t="s">
        <v>443</v>
      </c>
      <c r="Q311" t="s">
        <v>443</v>
      </c>
      <c r="R311" t="s">
        <v>443</v>
      </c>
    </row>
    <row r="312" spans="1:18" x14ac:dyDescent="0.2">
      <c r="A312" t="s">
        <v>1260</v>
      </c>
      <c r="B312" t="s">
        <v>99</v>
      </c>
      <c r="D312">
        <v>55</v>
      </c>
      <c r="E312" t="s">
        <v>604</v>
      </c>
      <c r="F312" s="717">
        <v>42353</v>
      </c>
      <c r="G312" t="s">
        <v>590</v>
      </c>
      <c r="H312" t="s">
        <v>321</v>
      </c>
      <c r="I312" t="s">
        <v>601</v>
      </c>
      <c r="J312" t="s">
        <v>635</v>
      </c>
      <c r="K312" t="s">
        <v>35</v>
      </c>
      <c r="L312" t="s">
        <v>4</v>
      </c>
      <c r="M312" t="s">
        <v>443</v>
      </c>
      <c r="N312" t="s">
        <v>443</v>
      </c>
      <c r="O312" t="s">
        <v>443</v>
      </c>
      <c r="P312" t="s">
        <v>443</v>
      </c>
      <c r="Q312" t="s">
        <v>443</v>
      </c>
      <c r="R312" t="s">
        <v>443</v>
      </c>
    </row>
    <row r="313" spans="1:18" x14ac:dyDescent="0.2">
      <c r="A313" t="s">
        <v>1844</v>
      </c>
      <c r="B313" t="s">
        <v>1845</v>
      </c>
      <c r="D313">
        <v>55</v>
      </c>
      <c r="E313" t="s">
        <v>612</v>
      </c>
      <c r="F313" s="717">
        <v>44949</v>
      </c>
      <c r="G313" t="s">
        <v>590</v>
      </c>
      <c r="H313">
        <v>380</v>
      </c>
      <c r="I313" t="s">
        <v>1172</v>
      </c>
      <c r="J313" t="s">
        <v>25</v>
      </c>
      <c r="K313" t="s">
        <v>443</v>
      </c>
      <c r="L313" t="s">
        <v>443</v>
      </c>
      <c r="M313" t="s">
        <v>443</v>
      </c>
      <c r="N313" t="s">
        <v>443</v>
      </c>
      <c r="O313" t="s">
        <v>4</v>
      </c>
      <c r="P313" t="s">
        <v>443</v>
      </c>
      <c r="Q313" t="s">
        <v>443</v>
      </c>
      <c r="R313" t="s">
        <v>443</v>
      </c>
    </row>
    <row r="314" spans="1:18" x14ac:dyDescent="0.2">
      <c r="A314" t="s">
        <v>1264</v>
      </c>
      <c r="B314" t="s">
        <v>1265</v>
      </c>
      <c r="D314">
        <v>55</v>
      </c>
      <c r="E314" t="s">
        <v>604</v>
      </c>
      <c r="F314" s="717">
        <v>43831</v>
      </c>
      <c r="G314" t="s">
        <v>590</v>
      </c>
      <c r="H314" t="s">
        <v>1266</v>
      </c>
      <c r="I314" t="s">
        <v>601</v>
      </c>
      <c r="J314" t="s">
        <v>69</v>
      </c>
      <c r="K314" t="s">
        <v>443</v>
      </c>
      <c r="L314" t="s">
        <v>443</v>
      </c>
      <c r="M314" t="s">
        <v>443</v>
      </c>
      <c r="N314" t="s">
        <v>443</v>
      </c>
      <c r="O314" t="s">
        <v>443</v>
      </c>
      <c r="P314" t="s">
        <v>4</v>
      </c>
      <c r="Q314" t="s">
        <v>443</v>
      </c>
      <c r="R314" t="s">
        <v>443</v>
      </c>
    </row>
    <row r="315" spans="1:18" ht="25.5" x14ac:dyDescent="0.2">
      <c r="A315" t="s">
        <v>1267</v>
      </c>
      <c r="B315" t="s">
        <v>694</v>
      </c>
      <c r="C315" s="75" t="s">
        <v>1977</v>
      </c>
      <c r="D315">
        <v>55</v>
      </c>
      <c r="E315" t="s">
        <v>604</v>
      </c>
      <c r="F315" s="717">
        <v>45017</v>
      </c>
      <c r="G315" t="s">
        <v>590</v>
      </c>
      <c r="H315">
        <v>456</v>
      </c>
      <c r="I315" t="s">
        <v>601</v>
      </c>
      <c r="J315" t="s">
        <v>610</v>
      </c>
      <c r="K315" t="s">
        <v>443</v>
      </c>
      <c r="L315" t="s">
        <v>443</v>
      </c>
      <c r="M315" t="s">
        <v>443</v>
      </c>
      <c r="N315" t="s">
        <v>443</v>
      </c>
      <c r="O315" t="s">
        <v>443</v>
      </c>
      <c r="P315" t="s">
        <v>443</v>
      </c>
      <c r="Q315" t="s">
        <v>443</v>
      </c>
      <c r="R315" t="s">
        <v>443</v>
      </c>
    </row>
    <row r="316" spans="1:18" x14ac:dyDescent="0.2">
      <c r="A316" t="s">
        <v>1842</v>
      </c>
      <c r="B316" t="s">
        <v>1843</v>
      </c>
      <c r="D316">
        <v>50</v>
      </c>
      <c r="E316" t="s">
        <v>612</v>
      </c>
      <c r="F316" s="717">
        <v>44949</v>
      </c>
      <c r="G316" t="s">
        <v>590</v>
      </c>
      <c r="H316">
        <v>357</v>
      </c>
      <c r="I316" t="s">
        <v>1172</v>
      </c>
      <c r="J316" t="s">
        <v>610</v>
      </c>
      <c r="K316" t="s">
        <v>443</v>
      </c>
      <c r="L316" t="s">
        <v>443</v>
      </c>
      <c r="M316" t="s">
        <v>443</v>
      </c>
      <c r="N316" t="s">
        <v>443</v>
      </c>
      <c r="O316" t="s">
        <v>443</v>
      </c>
      <c r="P316" t="s">
        <v>443</v>
      </c>
      <c r="Q316" t="s">
        <v>443</v>
      </c>
      <c r="R316" t="s">
        <v>443</v>
      </c>
    </row>
    <row r="317" spans="1:18" x14ac:dyDescent="0.2">
      <c r="A317" t="s">
        <v>1271</v>
      </c>
      <c r="B317" t="s">
        <v>758</v>
      </c>
      <c r="D317">
        <v>55</v>
      </c>
      <c r="E317" t="s">
        <v>604</v>
      </c>
      <c r="F317" s="717">
        <v>43040</v>
      </c>
      <c r="G317" t="s">
        <v>590</v>
      </c>
      <c r="H317" t="s">
        <v>1272</v>
      </c>
      <c r="I317" t="s">
        <v>601</v>
      </c>
      <c r="J317" t="s">
        <v>25</v>
      </c>
      <c r="K317" t="s">
        <v>443</v>
      </c>
      <c r="L317" t="s">
        <v>443</v>
      </c>
      <c r="M317" t="s">
        <v>443</v>
      </c>
      <c r="N317" t="s">
        <v>443</v>
      </c>
      <c r="O317" t="s">
        <v>4</v>
      </c>
      <c r="P317" t="s">
        <v>443</v>
      </c>
      <c r="Q317" t="s">
        <v>443</v>
      </c>
      <c r="R317" t="s">
        <v>443</v>
      </c>
    </row>
    <row r="318" spans="1:18" x14ac:dyDescent="0.2">
      <c r="A318" t="s">
        <v>1273</v>
      </c>
      <c r="B318" t="s">
        <v>598</v>
      </c>
      <c r="D318">
        <v>50</v>
      </c>
      <c r="E318" t="s">
        <v>604</v>
      </c>
      <c r="F318" s="717">
        <v>44949</v>
      </c>
      <c r="G318" t="s">
        <v>590</v>
      </c>
      <c r="H318">
        <v>342</v>
      </c>
      <c r="I318" t="s">
        <v>601</v>
      </c>
      <c r="J318" t="s">
        <v>25</v>
      </c>
      <c r="K318" t="s">
        <v>443</v>
      </c>
      <c r="L318" t="s">
        <v>443</v>
      </c>
      <c r="M318" t="s">
        <v>443</v>
      </c>
      <c r="N318" t="s">
        <v>443</v>
      </c>
      <c r="O318" t="s">
        <v>443</v>
      </c>
      <c r="P318" t="s">
        <v>443</v>
      </c>
      <c r="Q318" t="s">
        <v>443</v>
      </c>
      <c r="R318" t="s">
        <v>443</v>
      </c>
    </row>
    <row r="319" spans="1:18" x14ac:dyDescent="0.2">
      <c r="A319" t="s">
        <v>1274</v>
      </c>
      <c r="B319" t="s">
        <v>1275</v>
      </c>
      <c r="C319" t="s">
        <v>1276</v>
      </c>
      <c r="D319">
        <v>50</v>
      </c>
      <c r="E319" t="s">
        <v>604</v>
      </c>
      <c r="G319" t="s">
        <v>590</v>
      </c>
      <c r="H319">
        <v>201</v>
      </c>
      <c r="I319" t="s">
        <v>656</v>
      </c>
      <c r="J319" t="s">
        <v>622</v>
      </c>
      <c r="K319" t="s">
        <v>443</v>
      </c>
      <c r="L319" t="s">
        <v>443</v>
      </c>
      <c r="M319" t="s">
        <v>443</v>
      </c>
      <c r="N319" t="s">
        <v>443</v>
      </c>
      <c r="O319" t="s">
        <v>443</v>
      </c>
      <c r="P319" t="s">
        <v>443</v>
      </c>
      <c r="Q319" t="s">
        <v>443</v>
      </c>
    </row>
    <row r="320" spans="1:18" x14ac:dyDescent="0.2">
      <c r="A320" t="s">
        <v>1841</v>
      </c>
      <c r="B320" t="s">
        <v>771</v>
      </c>
      <c r="D320">
        <v>50</v>
      </c>
      <c r="E320" t="s">
        <v>612</v>
      </c>
      <c r="G320" t="s">
        <v>590</v>
      </c>
      <c r="H320">
        <v>389</v>
      </c>
      <c r="I320" t="s">
        <v>1172</v>
      </c>
      <c r="J320" t="s">
        <v>635</v>
      </c>
      <c r="K320" t="s">
        <v>443</v>
      </c>
      <c r="L320" t="s">
        <v>443</v>
      </c>
      <c r="M320" t="s">
        <v>443</v>
      </c>
      <c r="N320" t="s">
        <v>443</v>
      </c>
      <c r="O320" t="s">
        <v>443</v>
      </c>
      <c r="P320" t="s">
        <v>443</v>
      </c>
      <c r="Q320" t="s">
        <v>443</v>
      </c>
      <c r="R320" t="s">
        <v>443</v>
      </c>
    </row>
    <row r="321" spans="1:19" x14ac:dyDescent="0.2">
      <c r="A321" t="s">
        <v>1279</v>
      </c>
      <c r="B321" t="s">
        <v>641</v>
      </c>
      <c r="D321">
        <v>60</v>
      </c>
      <c r="E321" t="s">
        <v>604</v>
      </c>
      <c r="G321" t="s">
        <v>590</v>
      </c>
      <c r="H321">
        <v>168</v>
      </c>
      <c r="I321" t="s">
        <v>634</v>
      </c>
      <c r="J321" t="s">
        <v>69</v>
      </c>
      <c r="K321" t="s">
        <v>443</v>
      </c>
      <c r="L321" t="s">
        <v>443</v>
      </c>
      <c r="M321" t="s">
        <v>443</v>
      </c>
      <c r="N321" t="s">
        <v>35</v>
      </c>
      <c r="O321" t="s">
        <v>443</v>
      </c>
      <c r="P321" t="s">
        <v>4</v>
      </c>
      <c r="Q321" t="s">
        <v>443</v>
      </c>
      <c r="R321" t="s">
        <v>443</v>
      </c>
    </row>
    <row r="322" spans="1:19" x14ac:dyDescent="0.2">
      <c r="A322" t="s">
        <v>1280</v>
      </c>
      <c r="B322" t="s">
        <v>662</v>
      </c>
      <c r="D322">
        <v>50</v>
      </c>
      <c r="E322" t="s">
        <v>604</v>
      </c>
      <c r="F322" s="717">
        <v>44949</v>
      </c>
      <c r="G322" t="s">
        <v>590</v>
      </c>
      <c r="H322">
        <v>372</v>
      </c>
      <c r="I322" t="s">
        <v>601</v>
      </c>
      <c r="J322" t="s">
        <v>53</v>
      </c>
      <c r="K322" t="s">
        <v>443</v>
      </c>
      <c r="L322" t="s">
        <v>443</v>
      </c>
      <c r="M322" t="s">
        <v>443</v>
      </c>
      <c r="N322" t="s">
        <v>4</v>
      </c>
      <c r="O322" t="s">
        <v>443</v>
      </c>
      <c r="P322" t="s">
        <v>443</v>
      </c>
      <c r="Q322" t="s">
        <v>443</v>
      </c>
      <c r="R322" t="s">
        <v>443</v>
      </c>
    </row>
    <row r="323" spans="1:19" x14ac:dyDescent="0.2">
      <c r="A323" t="s">
        <v>1281</v>
      </c>
      <c r="B323" t="s">
        <v>140</v>
      </c>
      <c r="D323">
        <v>65</v>
      </c>
      <c r="E323" t="s">
        <v>731</v>
      </c>
      <c r="F323" s="717">
        <v>45620</v>
      </c>
      <c r="G323" t="s">
        <v>590</v>
      </c>
      <c r="H323" t="s">
        <v>1282</v>
      </c>
      <c r="I323" t="s">
        <v>732</v>
      </c>
      <c r="J323" t="s">
        <v>610</v>
      </c>
      <c r="K323" t="s">
        <v>443</v>
      </c>
      <c r="L323" t="s">
        <v>443</v>
      </c>
      <c r="M323" t="s">
        <v>443</v>
      </c>
      <c r="N323" t="s">
        <v>443</v>
      </c>
      <c r="O323" t="s">
        <v>443</v>
      </c>
      <c r="P323" t="s">
        <v>443</v>
      </c>
      <c r="Q323" t="s">
        <v>443</v>
      </c>
      <c r="R323" t="s">
        <v>443</v>
      </c>
    </row>
    <row r="324" spans="1:19" x14ac:dyDescent="0.2">
      <c r="A324" t="s">
        <v>1283</v>
      </c>
      <c r="B324" t="s">
        <v>989</v>
      </c>
      <c r="C324" t="s">
        <v>1284</v>
      </c>
      <c r="D324">
        <v>375</v>
      </c>
      <c r="E324" t="s">
        <v>1285</v>
      </c>
      <c r="F324" s="717">
        <v>44317</v>
      </c>
      <c r="G324" t="s">
        <v>590</v>
      </c>
      <c r="H324" t="s">
        <v>827</v>
      </c>
      <c r="I324" t="s">
        <v>717</v>
      </c>
      <c r="J324" t="s">
        <v>20</v>
      </c>
      <c r="K324" t="s">
        <v>443</v>
      </c>
      <c r="L324" t="s">
        <v>443</v>
      </c>
      <c r="M324" t="s">
        <v>443</v>
      </c>
      <c r="N324" t="s">
        <v>4</v>
      </c>
      <c r="O324" t="s">
        <v>443</v>
      </c>
      <c r="P324" t="s">
        <v>443</v>
      </c>
      <c r="Q324" t="s">
        <v>443</v>
      </c>
      <c r="R324" t="s">
        <v>443</v>
      </c>
    </row>
    <row r="325" spans="1:19" x14ac:dyDescent="0.2">
      <c r="A325" t="s">
        <v>1286</v>
      </c>
      <c r="B325" t="s">
        <v>1196</v>
      </c>
      <c r="D325">
        <v>55</v>
      </c>
      <c r="E325" t="s">
        <v>604</v>
      </c>
      <c r="F325" s="717">
        <v>45436</v>
      </c>
      <c r="G325" t="s">
        <v>590</v>
      </c>
      <c r="H325" t="s">
        <v>1287</v>
      </c>
      <c r="I325" t="s">
        <v>601</v>
      </c>
      <c r="J325" t="s">
        <v>614</v>
      </c>
      <c r="K325" t="s">
        <v>443</v>
      </c>
      <c r="L325" t="s">
        <v>4</v>
      </c>
      <c r="M325" t="s">
        <v>443</v>
      </c>
      <c r="N325" t="s">
        <v>443</v>
      </c>
      <c r="O325" t="s">
        <v>443</v>
      </c>
      <c r="P325" t="s">
        <v>443</v>
      </c>
      <c r="Q325" t="s">
        <v>443</v>
      </c>
      <c r="R325" t="s">
        <v>443</v>
      </c>
    </row>
    <row r="326" spans="1:19" x14ac:dyDescent="0.2">
      <c r="A326" t="s">
        <v>1288</v>
      </c>
      <c r="B326" t="s">
        <v>996</v>
      </c>
      <c r="D326">
        <v>75</v>
      </c>
      <c r="E326" t="s">
        <v>731</v>
      </c>
      <c r="F326" s="717">
        <v>45894</v>
      </c>
      <c r="G326" t="s">
        <v>590</v>
      </c>
      <c r="H326" t="s">
        <v>1289</v>
      </c>
      <c r="I326" t="s">
        <v>732</v>
      </c>
      <c r="J326" t="s">
        <v>610</v>
      </c>
      <c r="K326" t="s">
        <v>35</v>
      </c>
      <c r="L326" t="s">
        <v>35</v>
      </c>
      <c r="M326" t="s">
        <v>35</v>
      </c>
      <c r="N326" t="s">
        <v>35</v>
      </c>
      <c r="O326" t="s">
        <v>35</v>
      </c>
      <c r="P326" t="s">
        <v>35</v>
      </c>
      <c r="Q326" t="s">
        <v>35</v>
      </c>
      <c r="R326" t="s">
        <v>443</v>
      </c>
    </row>
    <row r="327" spans="1:19" x14ac:dyDescent="0.2">
      <c r="A327" t="s">
        <v>1290</v>
      </c>
      <c r="B327" t="s">
        <v>818</v>
      </c>
      <c r="D327">
        <v>60</v>
      </c>
      <c r="E327" t="s">
        <v>604</v>
      </c>
      <c r="F327" s="717">
        <v>45283</v>
      </c>
      <c r="G327" t="s">
        <v>590</v>
      </c>
      <c r="H327" t="s">
        <v>1292</v>
      </c>
      <c r="I327" t="s">
        <v>592</v>
      </c>
      <c r="J327" t="s">
        <v>53</v>
      </c>
      <c r="K327" t="s">
        <v>443</v>
      </c>
      <c r="L327" t="s">
        <v>443</v>
      </c>
      <c r="M327" t="s">
        <v>443</v>
      </c>
      <c r="N327" t="s">
        <v>443</v>
      </c>
      <c r="O327" t="s">
        <v>4</v>
      </c>
      <c r="P327" t="s">
        <v>443</v>
      </c>
      <c r="Q327" t="s">
        <v>443</v>
      </c>
      <c r="R327" t="s">
        <v>443</v>
      </c>
    </row>
    <row r="328" spans="1:19" x14ac:dyDescent="0.2">
      <c r="A328" t="s">
        <v>1293</v>
      </c>
      <c r="B328" t="s">
        <v>662</v>
      </c>
      <c r="D328">
        <v>50</v>
      </c>
      <c r="E328" t="s">
        <v>604</v>
      </c>
      <c r="F328" s="717">
        <v>44949</v>
      </c>
      <c r="G328" t="s">
        <v>590</v>
      </c>
      <c r="H328">
        <v>151</v>
      </c>
      <c r="I328" t="s">
        <v>601</v>
      </c>
      <c r="J328" t="s">
        <v>657</v>
      </c>
      <c r="K328" t="s">
        <v>443</v>
      </c>
      <c r="L328" t="s">
        <v>443</v>
      </c>
      <c r="M328" t="s">
        <v>35</v>
      </c>
      <c r="N328" t="s">
        <v>443</v>
      </c>
      <c r="O328" t="s">
        <v>443</v>
      </c>
      <c r="P328" t="s">
        <v>443</v>
      </c>
      <c r="Q328" t="s">
        <v>443</v>
      </c>
      <c r="R328" t="s">
        <v>443</v>
      </c>
    </row>
    <row r="329" spans="1:19" x14ac:dyDescent="0.2">
      <c r="A329" t="s">
        <v>1294</v>
      </c>
      <c r="B329" t="s">
        <v>1278</v>
      </c>
      <c r="D329">
        <v>50</v>
      </c>
      <c r="E329" t="s">
        <v>731</v>
      </c>
      <c r="G329" t="s">
        <v>590</v>
      </c>
      <c r="H329">
        <v>418</v>
      </c>
      <c r="I329" t="s">
        <v>732</v>
      </c>
      <c r="J329" t="s">
        <v>146</v>
      </c>
      <c r="K329" t="s">
        <v>443</v>
      </c>
      <c r="L329" t="s">
        <v>4</v>
      </c>
      <c r="M329" t="s">
        <v>443</v>
      </c>
      <c r="N329" t="s">
        <v>443</v>
      </c>
      <c r="O329" t="s">
        <v>443</v>
      </c>
      <c r="P329" t="s">
        <v>443</v>
      </c>
      <c r="Q329" t="s">
        <v>443</v>
      </c>
      <c r="R329" t="s">
        <v>443</v>
      </c>
    </row>
    <row r="330" spans="1:19" x14ac:dyDescent="0.2">
      <c r="A330" t="s">
        <v>1295</v>
      </c>
      <c r="B330" t="s">
        <v>1296</v>
      </c>
      <c r="D330">
        <v>75</v>
      </c>
      <c r="E330" t="s">
        <v>604</v>
      </c>
      <c r="F330" s="717">
        <v>45863</v>
      </c>
      <c r="G330" t="s">
        <v>590</v>
      </c>
      <c r="H330" t="s">
        <v>1297</v>
      </c>
      <c r="I330" t="s">
        <v>601</v>
      </c>
      <c r="J330" t="s">
        <v>622</v>
      </c>
      <c r="K330" t="s">
        <v>35</v>
      </c>
      <c r="L330" t="s">
        <v>35</v>
      </c>
      <c r="M330" t="s">
        <v>35</v>
      </c>
      <c r="N330" t="s">
        <v>35</v>
      </c>
      <c r="O330" t="s">
        <v>35</v>
      </c>
      <c r="P330" t="s">
        <v>35</v>
      </c>
      <c r="Q330" t="s">
        <v>443</v>
      </c>
      <c r="R330" t="s">
        <v>443</v>
      </c>
      <c r="S330" t="s">
        <v>4</v>
      </c>
    </row>
    <row r="331" spans="1:19" x14ac:dyDescent="0.2">
      <c r="A331" t="s">
        <v>1298</v>
      </c>
      <c r="B331" t="s">
        <v>641</v>
      </c>
      <c r="D331">
        <v>50</v>
      </c>
      <c r="E331" t="s">
        <v>604</v>
      </c>
      <c r="F331" s="717">
        <v>44949</v>
      </c>
      <c r="G331" t="s">
        <v>590</v>
      </c>
      <c r="H331">
        <v>176</v>
      </c>
      <c r="I331" t="s">
        <v>601</v>
      </c>
      <c r="J331" t="s">
        <v>69</v>
      </c>
      <c r="K331" t="s">
        <v>35</v>
      </c>
      <c r="L331" t="s">
        <v>35</v>
      </c>
      <c r="M331" t="s">
        <v>443</v>
      </c>
      <c r="N331" t="s">
        <v>35</v>
      </c>
      <c r="O331" t="s">
        <v>4</v>
      </c>
      <c r="P331" t="s">
        <v>35</v>
      </c>
      <c r="Q331" t="s">
        <v>35</v>
      </c>
      <c r="R331" t="s">
        <v>35</v>
      </c>
    </row>
    <row r="332" spans="1:19" ht="25.5" x14ac:dyDescent="0.2">
      <c r="A332" t="s">
        <v>1299</v>
      </c>
      <c r="B332" t="s">
        <v>1300</v>
      </c>
      <c r="D332">
        <v>55</v>
      </c>
      <c r="E332" t="s">
        <v>604</v>
      </c>
      <c r="G332" t="s">
        <v>590</v>
      </c>
      <c r="H332" s="75" t="s">
        <v>1301</v>
      </c>
      <c r="I332" t="s">
        <v>621</v>
      </c>
      <c r="J332" t="s">
        <v>614</v>
      </c>
      <c r="K332" t="s">
        <v>443</v>
      </c>
      <c r="L332" t="s">
        <v>443</v>
      </c>
      <c r="M332" t="s">
        <v>443</v>
      </c>
      <c r="N332" t="s">
        <v>443</v>
      </c>
      <c r="O332" t="s">
        <v>4</v>
      </c>
      <c r="P332" t="s">
        <v>443</v>
      </c>
      <c r="Q332" t="s">
        <v>443</v>
      </c>
    </row>
    <row r="333" spans="1:19" x14ac:dyDescent="0.2">
      <c r="A333" t="s">
        <v>1302</v>
      </c>
      <c r="B333" t="s">
        <v>1196</v>
      </c>
      <c r="D333">
        <v>65</v>
      </c>
      <c r="E333" t="s">
        <v>604</v>
      </c>
      <c r="F333" s="717">
        <v>45436</v>
      </c>
      <c r="G333" t="s">
        <v>590</v>
      </c>
      <c r="H333" t="s">
        <v>1303</v>
      </c>
      <c r="I333" t="s">
        <v>1237</v>
      </c>
      <c r="J333" t="s">
        <v>622</v>
      </c>
      <c r="K333" t="s">
        <v>443</v>
      </c>
      <c r="L333" t="s">
        <v>443</v>
      </c>
      <c r="M333" t="s">
        <v>443</v>
      </c>
      <c r="N333" t="s">
        <v>443</v>
      </c>
      <c r="O333" t="s">
        <v>443</v>
      </c>
      <c r="P333" t="s">
        <v>443</v>
      </c>
      <c r="Q333" t="s">
        <v>443</v>
      </c>
    </row>
    <row r="334" spans="1:19" ht="25.5" x14ac:dyDescent="0.2">
      <c r="A334" t="s">
        <v>1304</v>
      </c>
      <c r="B334" t="s">
        <v>598</v>
      </c>
      <c r="C334" s="75" t="s">
        <v>1978</v>
      </c>
      <c r="D334">
        <v>55</v>
      </c>
      <c r="E334" t="s">
        <v>604</v>
      </c>
      <c r="F334" s="717">
        <v>44866</v>
      </c>
      <c r="G334" t="s">
        <v>590</v>
      </c>
      <c r="H334" s="75" t="s">
        <v>1305</v>
      </c>
      <c r="I334" t="s">
        <v>656</v>
      </c>
      <c r="J334" t="s">
        <v>622</v>
      </c>
      <c r="K334" t="s">
        <v>443</v>
      </c>
      <c r="L334" t="s">
        <v>443</v>
      </c>
      <c r="M334" t="s">
        <v>443</v>
      </c>
      <c r="N334" t="s">
        <v>443</v>
      </c>
      <c r="O334" t="s">
        <v>443</v>
      </c>
      <c r="P334" t="s">
        <v>443</v>
      </c>
      <c r="Q334" t="s">
        <v>443</v>
      </c>
    </row>
    <row r="335" spans="1:19" x14ac:dyDescent="0.2">
      <c r="A335" t="s">
        <v>1306</v>
      </c>
      <c r="B335" t="s">
        <v>1307</v>
      </c>
      <c r="D335">
        <v>125</v>
      </c>
      <c r="E335" t="s">
        <v>731</v>
      </c>
      <c r="F335" s="717">
        <v>44950</v>
      </c>
      <c r="G335" t="s">
        <v>590</v>
      </c>
      <c r="H335" t="s">
        <v>1308</v>
      </c>
      <c r="I335" t="s">
        <v>732</v>
      </c>
      <c r="J335" t="s">
        <v>50</v>
      </c>
      <c r="K335" t="s">
        <v>443</v>
      </c>
      <c r="L335" t="s">
        <v>443</v>
      </c>
      <c r="M335" t="s">
        <v>443</v>
      </c>
      <c r="N335" t="s">
        <v>443</v>
      </c>
      <c r="O335" t="s">
        <v>443</v>
      </c>
      <c r="P335" t="s">
        <v>443</v>
      </c>
      <c r="Q335" t="s">
        <v>4</v>
      </c>
      <c r="R335" t="s">
        <v>443</v>
      </c>
    </row>
    <row r="336" spans="1:19" x14ac:dyDescent="0.2">
      <c r="A336" t="s">
        <v>1309</v>
      </c>
      <c r="B336" t="s">
        <v>951</v>
      </c>
      <c r="D336">
        <v>50</v>
      </c>
      <c r="E336" t="s">
        <v>604</v>
      </c>
      <c r="G336" t="s">
        <v>590</v>
      </c>
      <c r="H336">
        <v>58</v>
      </c>
      <c r="I336" t="s">
        <v>1237</v>
      </c>
      <c r="J336" t="s">
        <v>50</v>
      </c>
      <c r="K336" t="s">
        <v>443</v>
      </c>
      <c r="L336" t="s">
        <v>443</v>
      </c>
      <c r="M336" t="s">
        <v>443</v>
      </c>
      <c r="N336" t="s">
        <v>443</v>
      </c>
      <c r="O336" t="s">
        <v>443</v>
      </c>
      <c r="P336" t="s">
        <v>4</v>
      </c>
      <c r="Q336" t="s">
        <v>443</v>
      </c>
    </row>
    <row r="337" spans="1:19" ht="25.5" x14ac:dyDescent="0.2">
      <c r="A337" t="s">
        <v>1310</v>
      </c>
      <c r="B337" t="s">
        <v>89</v>
      </c>
      <c r="D337">
        <v>50</v>
      </c>
      <c r="E337" t="s">
        <v>731</v>
      </c>
      <c r="G337" t="s">
        <v>590</v>
      </c>
      <c r="H337" s="75" t="s">
        <v>1311</v>
      </c>
      <c r="I337" t="s">
        <v>732</v>
      </c>
      <c r="J337" t="s">
        <v>50</v>
      </c>
      <c r="K337" t="s">
        <v>443</v>
      </c>
      <c r="L337" t="s">
        <v>443</v>
      </c>
      <c r="M337" t="s">
        <v>443</v>
      </c>
      <c r="N337" t="s">
        <v>443</v>
      </c>
      <c r="O337" t="s">
        <v>443</v>
      </c>
      <c r="P337" t="s">
        <v>443</v>
      </c>
      <c r="Q337" t="s">
        <v>4</v>
      </c>
      <c r="R337" t="s">
        <v>443</v>
      </c>
    </row>
    <row r="338" spans="1:19" x14ac:dyDescent="0.2">
      <c r="A338" t="s">
        <v>1312</v>
      </c>
      <c r="B338" t="s">
        <v>1313</v>
      </c>
      <c r="C338" t="s">
        <v>984</v>
      </c>
      <c r="D338">
        <v>55</v>
      </c>
      <c r="E338" t="s">
        <v>731</v>
      </c>
      <c r="F338" s="717">
        <v>44949</v>
      </c>
      <c r="G338" t="s">
        <v>590</v>
      </c>
      <c r="H338" t="s">
        <v>827</v>
      </c>
      <c r="I338" t="s">
        <v>732</v>
      </c>
      <c r="J338" t="s">
        <v>622</v>
      </c>
      <c r="K338" t="s">
        <v>35</v>
      </c>
      <c r="L338" t="s">
        <v>443</v>
      </c>
      <c r="M338" t="s">
        <v>443</v>
      </c>
      <c r="N338" t="s">
        <v>35</v>
      </c>
      <c r="O338" t="s">
        <v>443</v>
      </c>
      <c r="P338" t="s">
        <v>443</v>
      </c>
      <c r="Q338" t="s">
        <v>443</v>
      </c>
      <c r="R338" t="s">
        <v>443</v>
      </c>
      <c r="S338" t="s">
        <v>4</v>
      </c>
    </row>
    <row r="339" spans="1:19" x14ac:dyDescent="0.2">
      <c r="A339" t="s">
        <v>1314</v>
      </c>
      <c r="B339" t="s">
        <v>729</v>
      </c>
      <c r="C339" t="s">
        <v>984</v>
      </c>
      <c r="D339">
        <v>55</v>
      </c>
      <c r="E339" t="s">
        <v>731</v>
      </c>
      <c r="F339" s="717">
        <v>44949</v>
      </c>
      <c r="G339" t="s">
        <v>590</v>
      </c>
      <c r="H339">
        <v>331</v>
      </c>
      <c r="I339" t="s">
        <v>732</v>
      </c>
      <c r="J339" t="s">
        <v>622</v>
      </c>
      <c r="K339" t="s">
        <v>443</v>
      </c>
      <c r="L339" t="s">
        <v>443</v>
      </c>
      <c r="M339" t="s">
        <v>443</v>
      </c>
      <c r="N339" t="s">
        <v>443</v>
      </c>
      <c r="O339" t="s">
        <v>443</v>
      </c>
      <c r="P339" t="s">
        <v>443</v>
      </c>
      <c r="Q339" t="s">
        <v>443</v>
      </c>
      <c r="R339" t="s">
        <v>443</v>
      </c>
    </row>
    <row r="340" spans="1:19" x14ac:dyDescent="0.2">
      <c r="A340" t="s">
        <v>1315</v>
      </c>
      <c r="B340" t="s">
        <v>1296</v>
      </c>
      <c r="C340" t="s">
        <v>1316</v>
      </c>
      <c r="D340">
        <v>210</v>
      </c>
      <c r="E340" t="s">
        <v>604</v>
      </c>
      <c r="F340" s="717">
        <v>45863</v>
      </c>
      <c r="G340" t="s">
        <v>590</v>
      </c>
      <c r="H340" t="s">
        <v>1317</v>
      </c>
      <c r="I340" t="s">
        <v>601</v>
      </c>
      <c r="J340" t="s">
        <v>100</v>
      </c>
      <c r="K340" t="s">
        <v>35</v>
      </c>
      <c r="L340" t="s">
        <v>35</v>
      </c>
      <c r="M340" t="s">
        <v>35</v>
      </c>
      <c r="N340" t="s">
        <v>35</v>
      </c>
      <c r="O340" t="s">
        <v>35</v>
      </c>
      <c r="P340" t="s">
        <v>35</v>
      </c>
      <c r="Q340" t="s">
        <v>443</v>
      </c>
      <c r="R340" t="s">
        <v>443</v>
      </c>
    </row>
    <row r="341" spans="1:19" x14ac:dyDescent="0.2">
      <c r="A341" t="s">
        <v>1318</v>
      </c>
      <c r="B341" t="s">
        <v>1319</v>
      </c>
      <c r="D341">
        <v>55</v>
      </c>
      <c r="E341" t="s">
        <v>604</v>
      </c>
      <c r="F341" s="717">
        <v>44743</v>
      </c>
      <c r="G341" t="s">
        <v>590</v>
      </c>
      <c r="H341" t="s">
        <v>827</v>
      </c>
      <c r="I341" t="s">
        <v>1237</v>
      </c>
      <c r="J341" t="s">
        <v>69</v>
      </c>
      <c r="K341" t="s">
        <v>443</v>
      </c>
      <c r="L341" t="s">
        <v>443</v>
      </c>
      <c r="M341" t="s">
        <v>443</v>
      </c>
      <c r="N341" t="s">
        <v>443</v>
      </c>
      <c r="O341" t="s">
        <v>443</v>
      </c>
      <c r="P341" t="s">
        <v>4</v>
      </c>
      <c r="Q341" t="s">
        <v>443</v>
      </c>
    </row>
    <row r="342" spans="1:19" x14ac:dyDescent="0.2">
      <c r="A342" t="s">
        <v>1320</v>
      </c>
      <c r="B342" t="s">
        <v>1321</v>
      </c>
      <c r="D342">
        <v>55</v>
      </c>
      <c r="E342" t="s">
        <v>604</v>
      </c>
      <c r="F342" s="717">
        <v>45589</v>
      </c>
      <c r="G342" t="s">
        <v>590</v>
      </c>
      <c r="H342" t="s">
        <v>1322</v>
      </c>
      <c r="I342" t="s">
        <v>764</v>
      </c>
      <c r="J342" t="s">
        <v>100</v>
      </c>
      <c r="K342" t="s">
        <v>443</v>
      </c>
      <c r="L342" t="s">
        <v>443</v>
      </c>
      <c r="M342" t="s">
        <v>443</v>
      </c>
      <c r="N342" t="s">
        <v>443</v>
      </c>
      <c r="O342" t="s">
        <v>443</v>
      </c>
      <c r="P342" t="s">
        <v>443</v>
      </c>
      <c r="Q342" t="s">
        <v>443</v>
      </c>
      <c r="R342" t="s">
        <v>4</v>
      </c>
    </row>
    <row r="343" spans="1:19" x14ac:dyDescent="0.2">
      <c r="A343" t="s">
        <v>1323</v>
      </c>
      <c r="B343" t="s">
        <v>1321</v>
      </c>
      <c r="D343">
        <v>55</v>
      </c>
      <c r="E343" t="s">
        <v>604</v>
      </c>
      <c r="F343" s="717">
        <v>45589</v>
      </c>
      <c r="G343" t="s">
        <v>590</v>
      </c>
      <c r="H343" t="s">
        <v>1322</v>
      </c>
      <c r="I343" t="s">
        <v>764</v>
      </c>
      <c r="J343" t="s">
        <v>100</v>
      </c>
      <c r="K343" t="s">
        <v>443</v>
      </c>
      <c r="L343" t="s">
        <v>443</v>
      </c>
      <c r="M343" t="s">
        <v>443</v>
      </c>
      <c r="N343" t="s">
        <v>443</v>
      </c>
      <c r="O343" t="s">
        <v>443</v>
      </c>
      <c r="P343" t="s">
        <v>443</v>
      </c>
      <c r="Q343" t="s">
        <v>443</v>
      </c>
      <c r="R343" t="s">
        <v>4</v>
      </c>
    </row>
    <row r="344" spans="1:19" ht="25.5" x14ac:dyDescent="0.2">
      <c r="A344" t="s">
        <v>1324</v>
      </c>
      <c r="B344" t="s">
        <v>1325</v>
      </c>
      <c r="C344" s="75" t="s">
        <v>1979</v>
      </c>
      <c r="D344">
        <v>65</v>
      </c>
      <c r="E344" t="s">
        <v>604</v>
      </c>
      <c r="F344" s="717">
        <v>42933</v>
      </c>
      <c r="G344" t="s">
        <v>590</v>
      </c>
      <c r="H344" t="s">
        <v>300</v>
      </c>
      <c r="I344" t="s">
        <v>1237</v>
      </c>
      <c r="J344" t="s">
        <v>100</v>
      </c>
      <c r="K344" t="s">
        <v>443</v>
      </c>
      <c r="L344" t="s">
        <v>443</v>
      </c>
      <c r="M344" t="s">
        <v>443</v>
      </c>
      <c r="N344" t="s">
        <v>443</v>
      </c>
      <c r="O344" t="s">
        <v>443</v>
      </c>
      <c r="P344" t="s">
        <v>443</v>
      </c>
      <c r="Q344" t="s">
        <v>443</v>
      </c>
      <c r="R344" t="s">
        <v>4</v>
      </c>
    </row>
    <row r="345" spans="1:19" x14ac:dyDescent="0.2">
      <c r="A345" t="s">
        <v>1327</v>
      </c>
      <c r="B345" t="s">
        <v>1328</v>
      </c>
      <c r="D345">
        <v>65</v>
      </c>
      <c r="E345" t="s">
        <v>604</v>
      </c>
      <c r="F345" s="717">
        <v>45713</v>
      </c>
      <c r="G345" t="s">
        <v>590</v>
      </c>
      <c r="H345" t="s">
        <v>1329</v>
      </c>
      <c r="I345" t="s">
        <v>601</v>
      </c>
      <c r="J345" t="s">
        <v>146</v>
      </c>
      <c r="K345" t="s">
        <v>4</v>
      </c>
      <c r="L345" t="s">
        <v>443</v>
      </c>
      <c r="M345" t="s">
        <v>443</v>
      </c>
      <c r="N345" t="s">
        <v>443</v>
      </c>
      <c r="O345" t="s">
        <v>443</v>
      </c>
      <c r="P345" t="s">
        <v>443</v>
      </c>
      <c r="Q345" t="s">
        <v>443</v>
      </c>
      <c r="R345" t="s">
        <v>443</v>
      </c>
    </row>
    <row r="346" spans="1:19" x14ac:dyDescent="0.2">
      <c r="A346" t="s">
        <v>1330</v>
      </c>
      <c r="B346" t="s">
        <v>152</v>
      </c>
      <c r="D346">
        <v>55</v>
      </c>
      <c r="E346" t="s">
        <v>604</v>
      </c>
      <c r="G346" t="s">
        <v>590</v>
      </c>
      <c r="H346" t="s">
        <v>517</v>
      </c>
      <c r="I346" t="s">
        <v>764</v>
      </c>
      <c r="J346" t="s">
        <v>53</v>
      </c>
      <c r="K346" t="s">
        <v>443</v>
      </c>
      <c r="L346" t="s">
        <v>443</v>
      </c>
      <c r="M346" t="s">
        <v>4</v>
      </c>
      <c r="N346" t="s">
        <v>443</v>
      </c>
      <c r="O346" t="s">
        <v>443</v>
      </c>
      <c r="P346" t="s">
        <v>443</v>
      </c>
      <c r="Q346" t="s">
        <v>443</v>
      </c>
    </row>
    <row r="347" spans="1:19" ht="25.5" x14ac:dyDescent="0.2">
      <c r="A347" t="s">
        <v>1331</v>
      </c>
      <c r="B347" t="s">
        <v>989</v>
      </c>
      <c r="C347" s="75" t="s">
        <v>1332</v>
      </c>
      <c r="D347">
        <v>275</v>
      </c>
      <c r="E347" t="s">
        <v>731</v>
      </c>
      <c r="F347" s="717">
        <v>44217</v>
      </c>
      <c r="G347" t="s">
        <v>590</v>
      </c>
      <c r="H347" t="s">
        <v>827</v>
      </c>
      <c r="I347" t="s">
        <v>991</v>
      </c>
      <c r="J347" t="s">
        <v>69</v>
      </c>
      <c r="K347" t="s">
        <v>443</v>
      </c>
      <c r="L347" t="s">
        <v>443</v>
      </c>
      <c r="M347" t="s">
        <v>443</v>
      </c>
      <c r="N347" t="s">
        <v>443</v>
      </c>
      <c r="O347" t="s">
        <v>443</v>
      </c>
      <c r="P347" t="s">
        <v>4</v>
      </c>
      <c r="Q347" t="s">
        <v>443</v>
      </c>
    </row>
    <row r="348" spans="1:19" x14ac:dyDescent="0.2">
      <c r="A348" t="s">
        <v>1333</v>
      </c>
      <c r="B348" t="s">
        <v>1328</v>
      </c>
      <c r="D348">
        <v>65</v>
      </c>
      <c r="E348" t="s">
        <v>604</v>
      </c>
      <c r="F348" t="s">
        <v>635</v>
      </c>
      <c r="G348" t="s">
        <v>590</v>
      </c>
      <c r="H348" t="s">
        <v>1334</v>
      </c>
      <c r="I348" t="s">
        <v>601</v>
      </c>
      <c r="J348" t="s">
        <v>614</v>
      </c>
      <c r="K348" t="s">
        <v>443</v>
      </c>
      <c r="L348" t="s">
        <v>1870</v>
      </c>
      <c r="M348" t="s">
        <v>443</v>
      </c>
      <c r="N348" t="s">
        <v>443</v>
      </c>
      <c r="O348" t="s">
        <v>443</v>
      </c>
      <c r="P348" t="s">
        <v>443</v>
      </c>
      <c r="Q348" t="s">
        <v>443</v>
      </c>
      <c r="R348" t="s">
        <v>443</v>
      </c>
    </row>
    <row r="349" spans="1:19" x14ac:dyDescent="0.2">
      <c r="A349" t="s">
        <v>1335</v>
      </c>
      <c r="B349" t="s">
        <v>1328</v>
      </c>
      <c r="D349">
        <v>65</v>
      </c>
      <c r="E349" t="s">
        <v>604</v>
      </c>
      <c r="F349" t="s">
        <v>635</v>
      </c>
      <c r="G349" t="s">
        <v>590</v>
      </c>
      <c r="H349" t="s">
        <v>1336</v>
      </c>
      <c r="I349" t="s">
        <v>601</v>
      </c>
      <c r="J349" t="s">
        <v>20</v>
      </c>
      <c r="K349" t="s">
        <v>443</v>
      </c>
      <c r="L349" t="s">
        <v>443</v>
      </c>
      <c r="M349" t="s">
        <v>443</v>
      </c>
      <c r="N349" t="s">
        <v>443</v>
      </c>
      <c r="O349" t="s">
        <v>1870</v>
      </c>
      <c r="P349" t="s">
        <v>443</v>
      </c>
      <c r="Q349" t="s">
        <v>443</v>
      </c>
      <c r="R349" t="s">
        <v>443</v>
      </c>
    </row>
    <row r="350" spans="1:19" x14ac:dyDescent="0.2">
      <c r="A350" t="s">
        <v>1337</v>
      </c>
      <c r="B350" t="s">
        <v>638</v>
      </c>
      <c r="D350">
        <v>55</v>
      </c>
      <c r="E350" t="s">
        <v>604</v>
      </c>
      <c r="G350" t="s">
        <v>590</v>
      </c>
      <c r="H350" t="s">
        <v>382</v>
      </c>
      <c r="I350" t="s">
        <v>1237</v>
      </c>
      <c r="J350" t="s">
        <v>610</v>
      </c>
      <c r="K350" t="s">
        <v>4</v>
      </c>
      <c r="L350" t="s">
        <v>443</v>
      </c>
      <c r="M350" t="s">
        <v>443</v>
      </c>
      <c r="N350" t="s">
        <v>443</v>
      </c>
      <c r="O350" t="s">
        <v>443</v>
      </c>
      <c r="P350" t="s">
        <v>443</v>
      </c>
      <c r="Q350" t="s">
        <v>443</v>
      </c>
    </row>
    <row r="351" spans="1:19" ht="25.5" x14ac:dyDescent="0.2">
      <c r="A351" t="s">
        <v>1338</v>
      </c>
      <c r="B351" t="s">
        <v>60</v>
      </c>
      <c r="D351">
        <v>70</v>
      </c>
      <c r="E351" t="s">
        <v>604</v>
      </c>
      <c r="F351" s="717">
        <v>45047</v>
      </c>
      <c r="G351" t="s">
        <v>590</v>
      </c>
      <c r="H351" s="75" t="s">
        <v>1339</v>
      </c>
      <c r="I351" t="s">
        <v>717</v>
      </c>
      <c r="J351" t="s">
        <v>610</v>
      </c>
      <c r="K351" t="s">
        <v>443</v>
      </c>
      <c r="L351" t="s">
        <v>443</v>
      </c>
      <c r="M351" t="s">
        <v>443</v>
      </c>
      <c r="N351" t="s">
        <v>35</v>
      </c>
      <c r="O351" t="s">
        <v>443</v>
      </c>
      <c r="P351" t="s">
        <v>443</v>
      </c>
      <c r="Q351" t="s">
        <v>443</v>
      </c>
      <c r="R351" t="s">
        <v>443</v>
      </c>
    </row>
    <row r="352" spans="1:19" x14ac:dyDescent="0.2">
      <c r="A352" t="s">
        <v>1340</v>
      </c>
      <c r="B352" t="s">
        <v>800</v>
      </c>
      <c r="D352">
        <v>50</v>
      </c>
      <c r="E352" t="s">
        <v>604</v>
      </c>
      <c r="F352" s="717">
        <v>44949</v>
      </c>
      <c r="G352" t="s">
        <v>590</v>
      </c>
      <c r="H352">
        <v>121</v>
      </c>
      <c r="I352" t="s">
        <v>621</v>
      </c>
      <c r="J352" t="s">
        <v>657</v>
      </c>
      <c r="K352" t="s">
        <v>443</v>
      </c>
      <c r="L352" t="s">
        <v>443</v>
      </c>
      <c r="M352" t="s">
        <v>443</v>
      </c>
      <c r="N352" t="s">
        <v>443</v>
      </c>
      <c r="O352" t="s">
        <v>443</v>
      </c>
      <c r="P352" t="s">
        <v>443</v>
      </c>
      <c r="Q352" t="s">
        <v>443</v>
      </c>
    </row>
    <row r="353" spans="1:19" x14ac:dyDescent="0.2">
      <c r="A353" t="s">
        <v>1341</v>
      </c>
      <c r="B353" t="s">
        <v>99</v>
      </c>
      <c r="D353">
        <v>65</v>
      </c>
      <c r="E353" t="s">
        <v>604</v>
      </c>
      <c r="F353" s="717">
        <v>45559</v>
      </c>
      <c r="G353" t="s">
        <v>590</v>
      </c>
      <c r="H353" t="s">
        <v>1342</v>
      </c>
      <c r="I353" t="s">
        <v>592</v>
      </c>
      <c r="J353" t="s">
        <v>622</v>
      </c>
      <c r="K353" t="s">
        <v>443</v>
      </c>
      <c r="L353" t="s">
        <v>443</v>
      </c>
      <c r="M353" t="s">
        <v>443</v>
      </c>
      <c r="N353" t="s">
        <v>443</v>
      </c>
      <c r="O353" t="s">
        <v>443</v>
      </c>
      <c r="P353" t="s">
        <v>35</v>
      </c>
      <c r="Q353" t="s">
        <v>443</v>
      </c>
      <c r="R353" t="s">
        <v>443</v>
      </c>
    </row>
    <row r="354" spans="1:19" x14ac:dyDescent="0.2">
      <c r="A354" t="s">
        <v>1343</v>
      </c>
      <c r="B354" t="s">
        <v>212</v>
      </c>
      <c r="D354">
        <v>55</v>
      </c>
      <c r="E354" t="s">
        <v>589</v>
      </c>
      <c r="G354" t="s">
        <v>590</v>
      </c>
      <c r="H354">
        <v>438</v>
      </c>
      <c r="I354" t="s">
        <v>601</v>
      </c>
      <c r="J354" t="s">
        <v>635</v>
      </c>
      <c r="K354" t="s">
        <v>443</v>
      </c>
      <c r="L354" t="s">
        <v>443</v>
      </c>
      <c r="M354" t="s">
        <v>443</v>
      </c>
      <c r="N354" t="s">
        <v>443</v>
      </c>
      <c r="O354" t="s">
        <v>443</v>
      </c>
      <c r="P354" t="s">
        <v>443</v>
      </c>
      <c r="Q354" t="s">
        <v>443</v>
      </c>
      <c r="R354" t="s">
        <v>443</v>
      </c>
    </row>
    <row r="355" spans="1:19" x14ac:dyDescent="0.2">
      <c r="A355" t="s">
        <v>1344</v>
      </c>
      <c r="B355" t="s">
        <v>99</v>
      </c>
      <c r="D355">
        <v>65</v>
      </c>
      <c r="E355" t="s">
        <v>604</v>
      </c>
      <c r="F355" s="717">
        <v>45559</v>
      </c>
      <c r="G355" t="s">
        <v>590</v>
      </c>
      <c r="H355" t="s">
        <v>1342</v>
      </c>
      <c r="I355" t="s">
        <v>592</v>
      </c>
      <c r="J355" t="s">
        <v>622</v>
      </c>
      <c r="K355" t="s">
        <v>443</v>
      </c>
      <c r="L355" t="s">
        <v>443</v>
      </c>
      <c r="M355" t="s">
        <v>443</v>
      </c>
      <c r="N355" t="s">
        <v>443</v>
      </c>
      <c r="O355" t="s">
        <v>443</v>
      </c>
      <c r="P355" t="s">
        <v>35</v>
      </c>
      <c r="Q355" t="s">
        <v>443</v>
      </c>
      <c r="R355" t="s">
        <v>443</v>
      </c>
    </row>
    <row r="356" spans="1:19" x14ac:dyDescent="0.2">
      <c r="A356" t="s">
        <v>1345</v>
      </c>
      <c r="B356" t="s">
        <v>818</v>
      </c>
      <c r="D356">
        <v>60</v>
      </c>
      <c r="E356" t="s">
        <v>604</v>
      </c>
      <c r="F356" s="717">
        <v>45283</v>
      </c>
      <c r="G356" t="s">
        <v>590</v>
      </c>
      <c r="H356" t="s">
        <v>1292</v>
      </c>
      <c r="I356" t="s">
        <v>592</v>
      </c>
      <c r="J356" t="s">
        <v>53</v>
      </c>
      <c r="K356" t="s">
        <v>443</v>
      </c>
      <c r="L356" t="s">
        <v>443</v>
      </c>
      <c r="M356" t="s">
        <v>443</v>
      </c>
      <c r="N356" t="s">
        <v>443</v>
      </c>
      <c r="O356" t="s">
        <v>4</v>
      </c>
      <c r="P356" t="s">
        <v>35</v>
      </c>
      <c r="Q356" t="s">
        <v>443</v>
      </c>
      <c r="R356" t="s">
        <v>443</v>
      </c>
    </row>
    <row r="357" spans="1:19" x14ac:dyDescent="0.2">
      <c r="A357" t="s">
        <v>1346</v>
      </c>
      <c r="B357" t="s">
        <v>951</v>
      </c>
      <c r="D357">
        <v>50</v>
      </c>
      <c r="E357" t="s">
        <v>589</v>
      </c>
      <c r="F357" s="717">
        <v>44949</v>
      </c>
      <c r="G357" t="s">
        <v>590</v>
      </c>
      <c r="H357">
        <v>437</v>
      </c>
      <c r="I357" t="s">
        <v>601</v>
      </c>
      <c r="J357" t="s">
        <v>614</v>
      </c>
      <c r="K357" t="s">
        <v>443</v>
      </c>
      <c r="L357" t="s">
        <v>443</v>
      </c>
      <c r="M357" t="s">
        <v>4</v>
      </c>
      <c r="N357" t="s">
        <v>443</v>
      </c>
      <c r="O357" t="s">
        <v>443</v>
      </c>
      <c r="P357" t="s">
        <v>443</v>
      </c>
      <c r="Q357" t="s">
        <v>443</v>
      </c>
      <c r="R357" t="s">
        <v>443</v>
      </c>
    </row>
    <row r="358" spans="1:19" x14ac:dyDescent="0.2">
      <c r="A358" t="s">
        <v>1347</v>
      </c>
      <c r="B358" t="s">
        <v>1348</v>
      </c>
      <c r="D358">
        <v>55</v>
      </c>
      <c r="E358" t="s">
        <v>589</v>
      </c>
      <c r="F358" s="717">
        <v>43831</v>
      </c>
      <c r="G358" t="s">
        <v>590</v>
      </c>
      <c r="H358" t="s">
        <v>1349</v>
      </c>
      <c r="I358" t="s">
        <v>601</v>
      </c>
      <c r="J358" t="s">
        <v>610</v>
      </c>
      <c r="K358" t="s">
        <v>443</v>
      </c>
      <c r="L358" t="s">
        <v>443</v>
      </c>
      <c r="M358" t="s">
        <v>443</v>
      </c>
      <c r="N358" t="s">
        <v>443</v>
      </c>
      <c r="O358" t="s">
        <v>443</v>
      </c>
      <c r="P358" t="s">
        <v>35</v>
      </c>
      <c r="Q358" t="s">
        <v>35</v>
      </c>
      <c r="R358" t="s">
        <v>443</v>
      </c>
    </row>
    <row r="359" spans="1:19" x14ac:dyDescent="0.2">
      <c r="A359" t="s">
        <v>1350</v>
      </c>
      <c r="B359" t="s">
        <v>712</v>
      </c>
      <c r="D359">
        <v>65</v>
      </c>
      <c r="E359" t="s">
        <v>589</v>
      </c>
      <c r="F359" s="717">
        <v>45528</v>
      </c>
      <c r="G359" t="s">
        <v>590</v>
      </c>
      <c r="H359" t="s">
        <v>1351</v>
      </c>
      <c r="I359" t="s">
        <v>1237</v>
      </c>
      <c r="J359" t="s">
        <v>69</v>
      </c>
      <c r="K359" t="s">
        <v>443</v>
      </c>
      <c r="L359" t="s">
        <v>443</v>
      </c>
      <c r="M359" t="s">
        <v>443</v>
      </c>
      <c r="N359" t="s">
        <v>443</v>
      </c>
      <c r="O359" t="s">
        <v>35</v>
      </c>
      <c r="P359" t="s">
        <v>4</v>
      </c>
      <c r="Q359" t="s">
        <v>443</v>
      </c>
    </row>
    <row r="360" spans="1:19" ht="25.5" x14ac:dyDescent="0.2">
      <c r="A360" t="s">
        <v>1352</v>
      </c>
      <c r="B360" t="s">
        <v>662</v>
      </c>
      <c r="D360">
        <v>70</v>
      </c>
      <c r="E360" t="s">
        <v>604</v>
      </c>
      <c r="F360" s="717">
        <v>45130</v>
      </c>
      <c r="G360" t="s">
        <v>590</v>
      </c>
      <c r="H360" s="75" t="s">
        <v>1353</v>
      </c>
      <c r="I360" t="s">
        <v>656</v>
      </c>
      <c r="J360" t="s">
        <v>53</v>
      </c>
      <c r="K360" t="s">
        <v>443</v>
      </c>
      <c r="L360" t="s">
        <v>443</v>
      </c>
      <c r="M360" t="s">
        <v>4</v>
      </c>
      <c r="N360" t="s">
        <v>443</v>
      </c>
      <c r="O360" t="s">
        <v>443</v>
      </c>
      <c r="P360" t="s">
        <v>443</v>
      </c>
      <c r="Q360" t="s">
        <v>443</v>
      </c>
    </row>
    <row r="361" spans="1:19" x14ac:dyDescent="0.2">
      <c r="A361" t="s">
        <v>1354</v>
      </c>
      <c r="B361" t="s">
        <v>662</v>
      </c>
      <c r="D361">
        <v>70</v>
      </c>
      <c r="E361" t="s">
        <v>604</v>
      </c>
      <c r="F361" s="717">
        <v>45192</v>
      </c>
      <c r="G361" t="s">
        <v>590</v>
      </c>
      <c r="H361" t="s">
        <v>1355</v>
      </c>
      <c r="I361" t="s">
        <v>1237</v>
      </c>
      <c r="J361" t="s">
        <v>100</v>
      </c>
      <c r="K361" t="s">
        <v>443</v>
      </c>
      <c r="L361" t="s">
        <v>443</v>
      </c>
      <c r="M361" t="s">
        <v>443</v>
      </c>
      <c r="N361" t="s">
        <v>443</v>
      </c>
      <c r="O361" t="s">
        <v>443</v>
      </c>
      <c r="P361" t="s">
        <v>443</v>
      </c>
      <c r="Q361" t="s">
        <v>4</v>
      </c>
    </row>
    <row r="362" spans="1:19" ht="25.5" x14ac:dyDescent="0.2">
      <c r="A362" t="s">
        <v>1356</v>
      </c>
      <c r="B362" t="s">
        <v>848</v>
      </c>
      <c r="D362">
        <v>60</v>
      </c>
      <c r="E362" t="s">
        <v>589</v>
      </c>
      <c r="F362" s="717">
        <v>45589</v>
      </c>
      <c r="G362" t="s">
        <v>590</v>
      </c>
      <c r="H362" s="75" t="s">
        <v>1357</v>
      </c>
      <c r="I362" t="s">
        <v>1237</v>
      </c>
      <c r="J362" t="s">
        <v>622</v>
      </c>
      <c r="K362" t="s">
        <v>443</v>
      </c>
      <c r="L362" t="s">
        <v>35</v>
      </c>
      <c r="M362" t="s">
        <v>443</v>
      </c>
      <c r="N362" t="s">
        <v>443</v>
      </c>
      <c r="O362" t="s">
        <v>35</v>
      </c>
      <c r="P362" t="s">
        <v>35</v>
      </c>
      <c r="Q362" t="s">
        <v>443</v>
      </c>
      <c r="S362" t="s">
        <v>4</v>
      </c>
    </row>
    <row r="363" spans="1:19" ht="25.5" x14ac:dyDescent="0.2">
      <c r="A363" t="s">
        <v>1358</v>
      </c>
      <c r="B363" t="s">
        <v>1980</v>
      </c>
      <c r="C363" s="75" t="s">
        <v>1981</v>
      </c>
      <c r="D363">
        <v>195</v>
      </c>
      <c r="E363" t="s">
        <v>604</v>
      </c>
      <c r="F363" s="717">
        <v>44521</v>
      </c>
      <c r="G363" t="s">
        <v>590</v>
      </c>
      <c r="H363" s="75" t="s">
        <v>1361</v>
      </c>
      <c r="I363" t="s">
        <v>717</v>
      </c>
      <c r="J363" t="s">
        <v>100</v>
      </c>
      <c r="K363" t="s">
        <v>443</v>
      </c>
      <c r="L363" t="s">
        <v>443</v>
      </c>
      <c r="M363" t="s">
        <v>443</v>
      </c>
      <c r="N363" t="s">
        <v>35</v>
      </c>
      <c r="O363" t="s">
        <v>443</v>
      </c>
      <c r="P363" t="s">
        <v>443</v>
      </c>
      <c r="Q363" t="s">
        <v>443</v>
      </c>
      <c r="R363" t="s">
        <v>4</v>
      </c>
    </row>
    <row r="364" spans="1:19" x14ac:dyDescent="0.2">
      <c r="A364" t="s">
        <v>1362</v>
      </c>
      <c r="B364" t="s">
        <v>119</v>
      </c>
      <c r="D364">
        <v>50</v>
      </c>
      <c r="E364" t="s">
        <v>604</v>
      </c>
      <c r="F364" s="717">
        <v>44949</v>
      </c>
      <c r="G364" t="s">
        <v>590</v>
      </c>
      <c r="H364">
        <v>75</v>
      </c>
      <c r="I364" t="s">
        <v>596</v>
      </c>
      <c r="J364" t="s">
        <v>635</v>
      </c>
      <c r="K364" t="s">
        <v>443</v>
      </c>
      <c r="L364" t="s">
        <v>443</v>
      </c>
      <c r="M364" t="s">
        <v>443</v>
      </c>
      <c r="N364" t="s">
        <v>443</v>
      </c>
      <c r="O364" t="s">
        <v>443</v>
      </c>
      <c r="P364" t="s">
        <v>443</v>
      </c>
      <c r="Q364" t="s">
        <v>443</v>
      </c>
      <c r="R364" t="s">
        <v>443</v>
      </c>
    </row>
    <row r="365" spans="1:19" x14ac:dyDescent="0.2">
      <c r="A365" t="s">
        <v>1363</v>
      </c>
      <c r="B365" t="s">
        <v>140</v>
      </c>
      <c r="D365">
        <v>50</v>
      </c>
      <c r="E365" t="s">
        <v>731</v>
      </c>
      <c r="F365" s="717">
        <v>44949</v>
      </c>
      <c r="G365" t="s">
        <v>590</v>
      </c>
      <c r="H365">
        <v>333</v>
      </c>
      <c r="I365" t="s">
        <v>732</v>
      </c>
      <c r="J365" t="s">
        <v>622</v>
      </c>
      <c r="K365" t="s">
        <v>443</v>
      </c>
      <c r="L365" t="s">
        <v>443</v>
      </c>
      <c r="M365" t="s">
        <v>443</v>
      </c>
      <c r="N365" t="s">
        <v>443</v>
      </c>
      <c r="O365" t="s">
        <v>443</v>
      </c>
      <c r="P365" t="s">
        <v>443</v>
      </c>
      <c r="Q365" t="s">
        <v>443</v>
      </c>
      <c r="R365" t="s">
        <v>443</v>
      </c>
    </row>
    <row r="366" spans="1:19" x14ac:dyDescent="0.2">
      <c r="A366" t="s">
        <v>1364</v>
      </c>
      <c r="B366" t="s">
        <v>140</v>
      </c>
      <c r="D366">
        <v>50</v>
      </c>
      <c r="E366" t="s">
        <v>731</v>
      </c>
      <c r="F366" s="717">
        <v>44949</v>
      </c>
      <c r="G366" t="s">
        <v>590</v>
      </c>
      <c r="H366">
        <v>333</v>
      </c>
      <c r="I366" t="s">
        <v>732</v>
      </c>
      <c r="J366" t="s">
        <v>622</v>
      </c>
      <c r="K366" t="s">
        <v>443</v>
      </c>
      <c r="L366" t="s">
        <v>443</v>
      </c>
      <c r="M366" t="s">
        <v>443</v>
      </c>
      <c r="N366" t="s">
        <v>443</v>
      </c>
      <c r="O366" t="s">
        <v>443</v>
      </c>
      <c r="P366" t="s">
        <v>443</v>
      </c>
      <c r="Q366" t="s">
        <v>443</v>
      </c>
      <c r="R366" t="s">
        <v>443</v>
      </c>
    </row>
    <row r="367" spans="1:19" x14ac:dyDescent="0.2">
      <c r="A367" t="s">
        <v>1365</v>
      </c>
      <c r="B367" t="s">
        <v>662</v>
      </c>
      <c r="D367">
        <v>50</v>
      </c>
      <c r="E367" t="s">
        <v>604</v>
      </c>
      <c r="F367" s="717">
        <v>44949</v>
      </c>
      <c r="G367" t="s">
        <v>590</v>
      </c>
      <c r="H367" t="s">
        <v>1366</v>
      </c>
      <c r="I367" t="s">
        <v>656</v>
      </c>
      <c r="J367" t="s">
        <v>50</v>
      </c>
      <c r="K367" t="s">
        <v>443</v>
      </c>
      <c r="L367" t="s">
        <v>443</v>
      </c>
      <c r="M367" t="s">
        <v>443</v>
      </c>
      <c r="N367" t="s">
        <v>443</v>
      </c>
      <c r="O367" t="s">
        <v>443</v>
      </c>
      <c r="P367" t="s">
        <v>443</v>
      </c>
      <c r="Q367" t="s">
        <v>443</v>
      </c>
    </row>
    <row r="368" spans="1:19" x14ac:dyDescent="0.2">
      <c r="A368" t="s">
        <v>1367</v>
      </c>
      <c r="B368" t="s">
        <v>662</v>
      </c>
      <c r="D368">
        <v>50</v>
      </c>
      <c r="E368" t="s">
        <v>604</v>
      </c>
      <c r="F368" s="717">
        <v>44949</v>
      </c>
      <c r="G368" t="s">
        <v>590</v>
      </c>
      <c r="H368" t="s">
        <v>1366</v>
      </c>
      <c r="I368" t="s">
        <v>656</v>
      </c>
      <c r="J368" t="s">
        <v>50</v>
      </c>
      <c r="K368" t="s">
        <v>443</v>
      </c>
      <c r="L368" t="s">
        <v>443</v>
      </c>
      <c r="M368" t="s">
        <v>443</v>
      </c>
      <c r="N368" t="s">
        <v>443</v>
      </c>
      <c r="O368" t="s">
        <v>443</v>
      </c>
      <c r="P368" t="s">
        <v>443</v>
      </c>
      <c r="Q368" t="s">
        <v>443</v>
      </c>
    </row>
    <row r="369" spans="1:18" x14ac:dyDescent="0.2">
      <c r="A369" t="s">
        <v>1368</v>
      </c>
      <c r="B369" t="s">
        <v>729</v>
      </c>
      <c r="C369" t="s">
        <v>984</v>
      </c>
      <c r="D369">
        <v>55</v>
      </c>
      <c r="E369" t="s">
        <v>589</v>
      </c>
      <c r="F369" s="717">
        <v>44949</v>
      </c>
      <c r="G369" t="s">
        <v>590</v>
      </c>
      <c r="H369">
        <v>352</v>
      </c>
      <c r="I369" t="s">
        <v>1237</v>
      </c>
      <c r="J369" t="s">
        <v>25</v>
      </c>
      <c r="K369" t="s">
        <v>443</v>
      </c>
      <c r="L369" t="s">
        <v>443</v>
      </c>
      <c r="M369" t="s">
        <v>443</v>
      </c>
      <c r="N369" t="s">
        <v>443</v>
      </c>
      <c r="O369" t="s">
        <v>4</v>
      </c>
      <c r="P369" t="s">
        <v>443</v>
      </c>
      <c r="Q369" t="s">
        <v>443</v>
      </c>
    </row>
    <row r="370" spans="1:18" ht="25.5" x14ac:dyDescent="0.2">
      <c r="A370" t="s">
        <v>1369</v>
      </c>
      <c r="B370" t="s">
        <v>60</v>
      </c>
      <c r="C370" s="75" t="s">
        <v>1976</v>
      </c>
      <c r="D370">
        <v>55</v>
      </c>
      <c r="E370" t="s">
        <v>604</v>
      </c>
      <c r="G370" t="s">
        <v>590</v>
      </c>
      <c r="H370" t="s">
        <v>1370</v>
      </c>
      <c r="I370" t="s">
        <v>1237</v>
      </c>
      <c r="J370" t="s">
        <v>622</v>
      </c>
      <c r="K370" t="s">
        <v>443</v>
      </c>
      <c r="L370" t="s">
        <v>443</v>
      </c>
      <c r="M370" t="s">
        <v>443</v>
      </c>
      <c r="N370" t="s">
        <v>443</v>
      </c>
      <c r="O370" t="s">
        <v>443</v>
      </c>
      <c r="P370" t="s">
        <v>443</v>
      </c>
      <c r="Q370" t="s">
        <v>4</v>
      </c>
    </row>
    <row r="371" spans="1:18" x14ac:dyDescent="0.2">
      <c r="A371" t="s">
        <v>1371</v>
      </c>
      <c r="B371" t="s">
        <v>662</v>
      </c>
      <c r="C371" t="s">
        <v>1932</v>
      </c>
      <c r="D371">
        <v>65</v>
      </c>
      <c r="E371" t="s">
        <v>1372</v>
      </c>
      <c r="F371" s="717">
        <v>45474</v>
      </c>
      <c r="G371" t="s">
        <v>590</v>
      </c>
      <c r="H371" t="s">
        <v>1373</v>
      </c>
      <c r="I371" t="s">
        <v>732</v>
      </c>
      <c r="J371" t="s">
        <v>20</v>
      </c>
      <c r="K371" t="s">
        <v>443</v>
      </c>
      <c r="L371" t="s">
        <v>443</v>
      </c>
      <c r="M371" t="s">
        <v>443</v>
      </c>
      <c r="N371" t="s">
        <v>443</v>
      </c>
      <c r="O371" t="s">
        <v>443</v>
      </c>
      <c r="P371" t="s">
        <v>4</v>
      </c>
      <c r="Q371" t="s">
        <v>443</v>
      </c>
      <c r="R371" t="s">
        <v>443</v>
      </c>
    </row>
    <row r="372" spans="1:18" x14ac:dyDescent="0.2">
      <c r="A372" t="s">
        <v>1374</v>
      </c>
      <c r="B372" t="s">
        <v>662</v>
      </c>
      <c r="D372">
        <v>50</v>
      </c>
      <c r="E372" t="s">
        <v>604</v>
      </c>
      <c r="F372" s="717">
        <v>44949</v>
      </c>
      <c r="G372" t="s">
        <v>590</v>
      </c>
      <c r="H372">
        <v>67</v>
      </c>
      <c r="I372" t="s">
        <v>656</v>
      </c>
      <c r="J372" t="s">
        <v>100</v>
      </c>
      <c r="K372" t="s">
        <v>443</v>
      </c>
      <c r="L372" t="s">
        <v>443</v>
      </c>
      <c r="M372" t="s">
        <v>443</v>
      </c>
      <c r="N372" t="s">
        <v>443</v>
      </c>
      <c r="O372" t="s">
        <v>443</v>
      </c>
      <c r="P372" t="s">
        <v>443</v>
      </c>
      <c r="Q372" t="s">
        <v>443</v>
      </c>
    </row>
    <row r="373" spans="1:18" x14ac:dyDescent="0.2">
      <c r="A373" t="s">
        <v>1375</v>
      </c>
      <c r="B373" t="s">
        <v>140</v>
      </c>
      <c r="C373" t="s">
        <v>1376</v>
      </c>
      <c r="D373">
        <v>55</v>
      </c>
      <c r="E373" t="s">
        <v>731</v>
      </c>
      <c r="F373" s="717">
        <v>45650</v>
      </c>
      <c r="G373" t="s">
        <v>590</v>
      </c>
      <c r="H373" t="s">
        <v>1377</v>
      </c>
      <c r="I373" t="s">
        <v>991</v>
      </c>
      <c r="J373" t="s">
        <v>100</v>
      </c>
      <c r="K373" t="s">
        <v>35</v>
      </c>
      <c r="L373" t="s">
        <v>443</v>
      </c>
      <c r="M373" t="s">
        <v>443</v>
      </c>
      <c r="N373" t="s">
        <v>443</v>
      </c>
      <c r="O373" t="s">
        <v>443</v>
      </c>
      <c r="P373" t="s">
        <v>443</v>
      </c>
      <c r="Q373" t="s">
        <v>443</v>
      </c>
    </row>
    <row r="374" spans="1:18" x14ac:dyDescent="0.2">
      <c r="A374" t="s">
        <v>1378</v>
      </c>
      <c r="B374" t="s">
        <v>1379</v>
      </c>
      <c r="D374">
        <v>65</v>
      </c>
      <c r="E374" t="s">
        <v>731</v>
      </c>
      <c r="F374" s="717">
        <v>45467</v>
      </c>
      <c r="G374" t="s">
        <v>590</v>
      </c>
      <c r="H374" t="s">
        <v>1380</v>
      </c>
      <c r="I374" t="s">
        <v>732</v>
      </c>
      <c r="J374" t="s">
        <v>25</v>
      </c>
      <c r="K374" t="s">
        <v>443</v>
      </c>
      <c r="L374" t="s">
        <v>443</v>
      </c>
      <c r="M374" t="s">
        <v>443</v>
      </c>
      <c r="N374" t="s">
        <v>443</v>
      </c>
      <c r="O374" t="s">
        <v>443</v>
      </c>
      <c r="P374" t="s">
        <v>443</v>
      </c>
      <c r="Q374" t="s">
        <v>443</v>
      </c>
      <c r="R374" t="s">
        <v>4</v>
      </c>
    </row>
    <row r="375" spans="1:18" x14ac:dyDescent="0.2">
      <c r="A375" t="s">
        <v>1378</v>
      </c>
      <c r="B375" t="s">
        <v>1379</v>
      </c>
      <c r="D375">
        <v>65</v>
      </c>
      <c r="E375" t="s">
        <v>731</v>
      </c>
      <c r="F375" s="717">
        <v>45467</v>
      </c>
      <c r="G375" t="s">
        <v>590</v>
      </c>
      <c r="H375" t="s">
        <v>1380</v>
      </c>
      <c r="I375" t="s">
        <v>732</v>
      </c>
      <c r="J375" t="s">
        <v>25</v>
      </c>
      <c r="K375" t="s">
        <v>443</v>
      </c>
      <c r="L375" t="s">
        <v>443</v>
      </c>
      <c r="M375" t="s">
        <v>443</v>
      </c>
      <c r="N375" t="s">
        <v>443</v>
      </c>
      <c r="O375" t="s">
        <v>443</v>
      </c>
      <c r="P375" t="s">
        <v>443</v>
      </c>
      <c r="Q375" t="s">
        <v>443</v>
      </c>
      <c r="R375" t="s">
        <v>4</v>
      </c>
    </row>
    <row r="376" spans="1:18" x14ac:dyDescent="0.2">
      <c r="A376" t="s">
        <v>1378</v>
      </c>
      <c r="B376" t="s">
        <v>1379</v>
      </c>
      <c r="D376">
        <v>65</v>
      </c>
      <c r="E376" t="s">
        <v>731</v>
      </c>
      <c r="F376" s="717">
        <v>45467</v>
      </c>
      <c r="G376" t="s">
        <v>590</v>
      </c>
      <c r="H376" t="s">
        <v>1380</v>
      </c>
      <c r="I376" t="s">
        <v>732</v>
      </c>
      <c r="J376" t="s">
        <v>25</v>
      </c>
      <c r="K376" t="s">
        <v>443</v>
      </c>
      <c r="L376" t="s">
        <v>443</v>
      </c>
      <c r="M376" t="s">
        <v>443</v>
      </c>
      <c r="N376" t="s">
        <v>443</v>
      </c>
      <c r="O376" t="s">
        <v>443</v>
      </c>
      <c r="P376" t="s">
        <v>443</v>
      </c>
      <c r="Q376" t="s">
        <v>443</v>
      </c>
      <c r="R376" t="s">
        <v>4</v>
      </c>
    </row>
    <row r="377" spans="1:18" x14ac:dyDescent="0.2">
      <c r="A377" t="s">
        <v>1378</v>
      </c>
      <c r="B377" t="s">
        <v>1379</v>
      </c>
      <c r="D377">
        <v>65</v>
      </c>
      <c r="E377" t="s">
        <v>731</v>
      </c>
      <c r="F377" s="717">
        <v>45467</v>
      </c>
      <c r="G377" t="s">
        <v>590</v>
      </c>
      <c r="H377" t="s">
        <v>1380</v>
      </c>
      <c r="I377" t="s">
        <v>732</v>
      </c>
      <c r="J377" t="s">
        <v>25</v>
      </c>
      <c r="K377" t="s">
        <v>443</v>
      </c>
      <c r="L377" t="s">
        <v>443</v>
      </c>
      <c r="M377" t="s">
        <v>443</v>
      </c>
      <c r="N377" t="s">
        <v>443</v>
      </c>
      <c r="O377" t="s">
        <v>443</v>
      </c>
      <c r="P377" t="s">
        <v>443</v>
      </c>
      <c r="Q377" t="s">
        <v>443</v>
      </c>
      <c r="R377" t="s">
        <v>4</v>
      </c>
    </row>
    <row r="378" spans="1:18" ht="25.5" x14ac:dyDescent="0.2">
      <c r="A378" t="s">
        <v>1381</v>
      </c>
      <c r="B378" t="s">
        <v>989</v>
      </c>
      <c r="C378" s="75" t="s">
        <v>1382</v>
      </c>
      <c r="D378">
        <v>275</v>
      </c>
      <c r="E378" t="s">
        <v>604</v>
      </c>
      <c r="F378" s="717">
        <v>44185</v>
      </c>
      <c r="G378" t="s">
        <v>590</v>
      </c>
      <c r="H378" t="s">
        <v>827</v>
      </c>
      <c r="I378" t="s">
        <v>991</v>
      </c>
      <c r="J378" t="s">
        <v>622</v>
      </c>
      <c r="K378" t="s">
        <v>443</v>
      </c>
      <c r="L378" t="s">
        <v>443</v>
      </c>
      <c r="M378" t="s">
        <v>443</v>
      </c>
      <c r="N378" t="s">
        <v>443</v>
      </c>
      <c r="O378" t="s">
        <v>443</v>
      </c>
      <c r="P378" t="s">
        <v>443</v>
      </c>
      <c r="Q378" t="s">
        <v>443</v>
      </c>
    </row>
    <row r="379" spans="1:18" x14ac:dyDescent="0.2">
      <c r="A379" t="s">
        <v>1383</v>
      </c>
      <c r="B379" t="s">
        <v>1384</v>
      </c>
      <c r="C379" t="s">
        <v>1385</v>
      </c>
      <c r="D379">
        <v>50</v>
      </c>
      <c r="E379" t="s">
        <v>604</v>
      </c>
      <c r="F379" s="717">
        <v>44949</v>
      </c>
      <c r="G379" t="s">
        <v>590</v>
      </c>
      <c r="H379">
        <v>123</v>
      </c>
      <c r="I379" t="s">
        <v>621</v>
      </c>
      <c r="J379" t="s">
        <v>69</v>
      </c>
      <c r="K379" t="s">
        <v>443</v>
      </c>
      <c r="L379" t="s">
        <v>443</v>
      </c>
      <c r="M379" t="s">
        <v>443</v>
      </c>
      <c r="N379" t="s">
        <v>443</v>
      </c>
      <c r="O379" t="s">
        <v>443</v>
      </c>
      <c r="P379" t="s">
        <v>443</v>
      </c>
      <c r="Q379" t="s">
        <v>443</v>
      </c>
    </row>
    <row r="380" spans="1:18" x14ac:dyDescent="0.2">
      <c r="A380" t="s">
        <v>1386</v>
      </c>
      <c r="B380" t="s">
        <v>598</v>
      </c>
      <c r="D380">
        <v>50</v>
      </c>
      <c r="E380" t="s">
        <v>604</v>
      </c>
      <c r="G380" t="s">
        <v>590</v>
      </c>
      <c r="H380">
        <v>442</v>
      </c>
      <c r="I380" t="s">
        <v>621</v>
      </c>
      <c r="J380" t="s">
        <v>635</v>
      </c>
      <c r="K380" t="s">
        <v>443</v>
      </c>
      <c r="L380" t="s">
        <v>443</v>
      </c>
      <c r="M380" t="s">
        <v>443</v>
      </c>
      <c r="N380" t="s">
        <v>443</v>
      </c>
      <c r="O380" t="s">
        <v>443</v>
      </c>
      <c r="P380" t="s">
        <v>443</v>
      </c>
      <c r="Q380" t="s">
        <v>443</v>
      </c>
    </row>
    <row r="381" spans="1:18" x14ac:dyDescent="0.2">
      <c r="A381" t="s">
        <v>1387</v>
      </c>
      <c r="B381" t="s">
        <v>1388</v>
      </c>
      <c r="D381">
        <v>60</v>
      </c>
      <c r="E381" t="s">
        <v>604</v>
      </c>
      <c r="F381" s="717">
        <v>45559</v>
      </c>
      <c r="G381" t="s">
        <v>590</v>
      </c>
      <c r="H381" t="s">
        <v>1389</v>
      </c>
      <c r="I381" t="s">
        <v>656</v>
      </c>
      <c r="J381" t="s">
        <v>69</v>
      </c>
      <c r="K381" t="s">
        <v>443</v>
      </c>
      <c r="L381" t="s">
        <v>443</v>
      </c>
      <c r="M381" t="s">
        <v>443</v>
      </c>
      <c r="N381" t="s">
        <v>443</v>
      </c>
      <c r="O381" t="s">
        <v>443</v>
      </c>
      <c r="P381" t="s">
        <v>4</v>
      </c>
      <c r="Q381" t="s">
        <v>443</v>
      </c>
    </row>
    <row r="382" spans="1:18" x14ac:dyDescent="0.2">
      <c r="A382" t="s">
        <v>1390</v>
      </c>
      <c r="B382" t="s">
        <v>598</v>
      </c>
      <c r="D382">
        <v>50</v>
      </c>
      <c r="E382" t="s">
        <v>604</v>
      </c>
      <c r="G382" t="s">
        <v>590</v>
      </c>
      <c r="H382">
        <v>442</v>
      </c>
      <c r="I382" t="s">
        <v>621</v>
      </c>
      <c r="J382" t="s">
        <v>635</v>
      </c>
      <c r="K382" t="s">
        <v>443</v>
      </c>
      <c r="L382" t="s">
        <v>443</v>
      </c>
      <c r="M382" t="s">
        <v>443</v>
      </c>
      <c r="N382" t="s">
        <v>443</v>
      </c>
      <c r="O382" t="s">
        <v>443</v>
      </c>
      <c r="P382" t="s">
        <v>443</v>
      </c>
      <c r="Q382" t="s">
        <v>443</v>
      </c>
    </row>
    <row r="383" spans="1:18" x14ac:dyDescent="0.2">
      <c r="A383" t="s">
        <v>1839</v>
      </c>
      <c r="B383" t="s">
        <v>1196</v>
      </c>
      <c r="C383" t="s">
        <v>1840</v>
      </c>
      <c r="D383">
        <v>55</v>
      </c>
      <c r="E383" t="s">
        <v>612</v>
      </c>
      <c r="G383" t="s">
        <v>590</v>
      </c>
      <c r="H383">
        <v>441</v>
      </c>
      <c r="I383" t="s">
        <v>1172</v>
      </c>
      <c r="J383" t="s">
        <v>53</v>
      </c>
      <c r="K383" t="s">
        <v>443</v>
      </c>
      <c r="L383" t="s">
        <v>443</v>
      </c>
      <c r="M383" t="s">
        <v>4</v>
      </c>
      <c r="N383" t="s">
        <v>443</v>
      </c>
      <c r="O383" t="s">
        <v>443</v>
      </c>
      <c r="P383" t="s">
        <v>443</v>
      </c>
      <c r="Q383" t="s">
        <v>443</v>
      </c>
      <c r="R383" t="s">
        <v>443</v>
      </c>
    </row>
    <row r="384" spans="1:18" ht="25.5" x14ac:dyDescent="0.2">
      <c r="A384" s="75" t="s">
        <v>1393</v>
      </c>
      <c r="B384" t="s">
        <v>99</v>
      </c>
      <c r="D384">
        <v>55</v>
      </c>
      <c r="E384" t="s">
        <v>604</v>
      </c>
      <c r="F384" s="717">
        <v>43971</v>
      </c>
      <c r="G384" t="s">
        <v>590</v>
      </c>
      <c r="H384" t="s">
        <v>1394</v>
      </c>
      <c r="I384" t="s">
        <v>999</v>
      </c>
      <c r="J384" t="s">
        <v>25</v>
      </c>
      <c r="K384" t="s">
        <v>443</v>
      </c>
      <c r="L384" t="s">
        <v>443</v>
      </c>
      <c r="M384" t="s">
        <v>443</v>
      </c>
      <c r="N384" t="s">
        <v>443</v>
      </c>
      <c r="O384" t="s">
        <v>443</v>
      </c>
      <c r="P384" t="s">
        <v>4</v>
      </c>
      <c r="Q384" t="s">
        <v>443</v>
      </c>
    </row>
    <row r="385" spans="1:18" x14ac:dyDescent="0.2">
      <c r="A385" t="s">
        <v>1395</v>
      </c>
      <c r="B385" t="s">
        <v>1396</v>
      </c>
      <c r="D385">
        <v>65</v>
      </c>
      <c r="E385" t="s">
        <v>604</v>
      </c>
      <c r="F385" s="717">
        <v>45253</v>
      </c>
      <c r="G385" t="s">
        <v>590</v>
      </c>
      <c r="H385" t="s">
        <v>1397</v>
      </c>
      <c r="I385" t="s">
        <v>737</v>
      </c>
      <c r="J385" t="s">
        <v>50</v>
      </c>
      <c r="K385" t="s">
        <v>443</v>
      </c>
      <c r="L385" t="s">
        <v>443</v>
      </c>
      <c r="M385" t="s">
        <v>443</v>
      </c>
      <c r="N385" t="s">
        <v>443</v>
      </c>
      <c r="O385" t="s">
        <v>443</v>
      </c>
      <c r="P385" t="s">
        <v>4</v>
      </c>
      <c r="Q385" t="s">
        <v>35</v>
      </c>
      <c r="R385" t="s">
        <v>443</v>
      </c>
    </row>
    <row r="386" spans="1:18" x14ac:dyDescent="0.2">
      <c r="A386" t="s">
        <v>1838</v>
      </c>
      <c r="B386" t="s">
        <v>212</v>
      </c>
      <c r="D386">
        <v>50</v>
      </c>
      <c r="E386" t="s">
        <v>612</v>
      </c>
      <c r="F386" s="717">
        <v>44949</v>
      </c>
      <c r="G386" t="s">
        <v>590</v>
      </c>
      <c r="H386">
        <v>354</v>
      </c>
      <c r="I386" t="s">
        <v>1172</v>
      </c>
      <c r="J386" t="s">
        <v>100</v>
      </c>
      <c r="K386" t="s">
        <v>443</v>
      </c>
      <c r="L386" t="s">
        <v>443</v>
      </c>
      <c r="M386" t="s">
        <v>443</v>
      </c>
      <c r="N386" t="s">
        <v>443</v>
      </c>
      <c r="O386" t="s">
        <v>443</v>
      </c>
      <c r="P386" t="s">
        <v>443</v>
      </c>
      <c r="Q386" t="s">
        <v>4</v>
      </c>
      <c r="R386" t="s">
        <v>443</v>
      </c>
    </row>
    <row r="387" spans="1:18" x14ac:dyDescent="0.2">
      <c r="A387" t="s">
        <v>1400</v>
      </c>
      <c r="B387" t="s">
        <v>641</v>
      </c>
      <c r="D387">
        <v>50</v>
      </c>
      <c r="E387" t="s">
        <v>589</v>
      </c>
      <c r="F387" s="717">
        <v>44949</v>
      </c>
      <c r="G387" t="s">
        <v>590</v>
      </c>
      <c r="H387">
        <v>172</v>
      </c>
      <c r="I387" t="s">
        <v>592</v>
      </c>
      <c r="J387" t="s">
        <v>100</v>
      </c>
      <c r="K387" t="s">
        <v>443</v>
      </c>
      <c r="L387" t="s">
        <v>443</v>
      </c>
      <c r="M387" t="s">
        <v>443</v>
      </c>
      <c r="N387" t="s">
        <v>443</v>
      </c>
      <c r="O387" t="s">
        <v>443</v>
      </c>
      <c r="P387" t="s">
        <v>35</v>
      </c>
      <c r="Q387" t="s">
        <v>4</v>
      </c>
      <c r="R387" t="s">
        <v>35</v>
      </c>
    </row>
    <row r="388" spans="1:18" x14ac:dyDescent="0.2">
      <c r="A388" t="s">
        <v>1401</v>
      </c>
      <c r="B388" t="s">
        <v>758</v>
      </c>
      <c r="D388">
        <v>55</v>
      </c>
      <c r="E388" t="s">
        <v>589</v>
      </c>
      <c r="F388" s="717">
        <v>42522</v>
      </c>
      <c r="G388" t="s">
        <v>590</v>
      </c>
      <c r="H388" t="s">
        <v>1402</v>
      </c>
      <c r="I388" t="s">
        <v>592</v>
      </c>
      <c r="J388" t="s">
        <v>25</v>
      </c>
      <c r="K388" t="s">
        <v>443</v>
      </c>
      <c r="L388" t="s">
        <v>443</v>
      </c>
      <c r="M388" t="s">
        <v>443</v>
      </c>
      <c r="N388" t="s">
        <v>443</v>
      </c>
      <c r="O388" t="s">
        <v>4</v>
      </c>
      <c r="P388" t="s">
        <v>35</v>
      </c>
      <c r="Q388" t="s">
        <v>443</v>
      </c>
      <c r="R388" t="s">
        <v>35</v>
      </c>
    </row>
    <row r="389" spans="1:18" x14ac:dyDescent="0.2">
      <c r="A389" t="s">
        <v>1403</v>
      </c>
      <c r="B389" t="s">
        <v>212</v>
      </c>
      <c r="D389">
        <v>50</v>
      </c>
      <c r="E389" t="s">
        <v>604</v>
      </c>
      <c r="G389" t="s">
        <v>590</v>
      </c>
      <c r="H389" t="s">
        <v>1982</v>
      </c>
      <c r="I389" t="s">
        <v>991</v>
      </c>
      <c r="J389" t="s">
        <v>657</v>
      </c>
      <c r="K389" t="s">
        <v>443</v>
      </c>
      <c r="L389" t="s">
        <v>443</v>
      </c>
      <c r="M389" t="s">
        <v>443</v>
      </c>
      <c r="N389" t="s">
        <v>443</v>
      </c>
      <c r="O389" t="s">
        <v>443</v>
      </c>
      <c r="P389" t="s">
        <v>443</v>
      </c>
      <c r="Q389" t="s">
        <v>443</v>
      </c>
    </row>
    <row r="390" spans="1:18" x14ac:dyDescent="0.2">
      <c r="A390" t="s">
        <v>1405</v>
      </c>
      <c r="B390" t="s">
        <v>662</v>
      </c>
      <c r="D390">
        <v>55</v>
      </c>
      <c r="E390" t="s">
        <v>604</v>
      </c>
      <c r="F390" s="717">
        <v>45283</v>
      </c>
      <c r="G390" t="s">
        <v>590</v>
      </c>
      <c r="H390" t="s">
        <v>1406</v>
      </c>
      <c r="I390" t="s">
        <v>592</v>
      </c>
      <c r="J390" t="s">
        <v>622</v>
      </c>
      <c r="K390" t="s">
        <v>443</v>
      </c>
      <c r="L390" t="s">
        <v>443</v>
      </c>
      <c r="M390" t="s">
        <v>443</v>
      </c>
      <c r="N390" t="s">
        <v>443</v>
      </c>
      <c r="O390" t="s">
        <v>443</v>
      </c>
      <c r="P390" t="s">
        <v>443</v>
      </c>
      <c r="Q390" t="s">
        <v>443</v>
      </c>
      <c r="R390" t="s">
        <v>443</v>
      </c>
    </row>
    <row r="391" spans="1:18" ht="25.5" x14ac:dyDescent="0.2">
      <c r="A391" t="s">
        <v>1407</v>
      </c>
      <c r="B391" t="s">
        <v>99</v>
      </c>
      <c r="C391" t="s">
        <v>762</v>
      </c>
      <c r="D391">
        <v>65</v>
      </c>
      <c r="E391" t="s">
        <v>589</v>
      </c>
      <c r="F391" s="717">
        <v>44348</v>
      </c>
      <c r="G391" t="s">
        <v>590</v>
      </c>
      <c r="H391" s="75" t="s">
        <v>1408</v>
      </c>
      <c r="I391" t="s">
        <v>717</v>
      </c>
      <c r="J391" t="s">
        <v>100</v>
      </c>
      <c r="K391" t="s">
        <v>443</v>
      </c>
      <c r="L391" t="s">
        <v>443</v>
      </c>
      <c r="M391" t="s">
        <v>443</v>
      </c>
      <c r="N391" t="s">
        <v>35</v>
      </c>
      <c r="O391" t="s">
        <v>443</v>
      </c>
      <c r="P391" t="s">
        <v>443</v>
      </c>
      <c r="Q391" t="s">
        <v>443</v>
      </c>
      <c r="R391" t="s">
        <v>443</v>
      </c>
    </row>
    <row r="392" spans="1:18" x14ac:dyDescent="0.2">
      <c r="A392" t="s">
        <v>1409</v>
      </c>
      <c r="B392" t="s">
        <v>1410</v>
      </c>
      <c r="D392">
        <v>70</v>
      </c>
      <c r="E392" t="s">
        <v>589</v>
      </c>
      <c r="F392" s="717">
        <v>45161</v>
      </c>
      <c r="G392" t="s">
        <v>590</v>
      </c>
      <c r="H392" t="s">
        <v>1411</v>
      </c>
      <c r="I392" t="s">
        <v>592</v>
      </c>
      <c r="J392" t="s">
        <v>635</v>
      </c>
      <c r="K392" t="s">
        <v>443</v>
      </c>
      <c r="L392" t="s">
        <v>443</v>
      </c>
      <c r="M392" t="s">
        <v>4</v>
      </c>
      <c r="N392" t="s">
        <v>443</v>
      </c>
      <c r="O392" t="s">
        <v>443</v>
      </c>
      <c r="P392" t="s">
        <v>443</v>
      </c>
      <c r="Q392" t="s">
        <v>443</v>
      </c>
      <c r="R392" t="s">
        <v>443</v>
      </c>
    </row>
    <row r="393" spans="1:18" x14ac:dyDescent="0.2">
      <c r="A393" t="s">
        <v>1412</v>
      </c>
      <c r="B393" t="s">
        <v>99</v>
      </c>
      <c r="D393">
        <v>50</v>
      </c>
      <c r="E393" t="s">
        <v>589</v>
      </c>
      <c r="F393" s="717">
        <v>45283</v>
      </c>
      <c r="G393" t="s">
        <v>590</v>
      </c>
      <c r="H393" t="s">
        <v>1413</v>
      </c>
      <c r="I393" t="s">
        <v>592</v>
      </c>
      <c r="J393" t="s">
        <v>146</v>
      </c>
      <c r="K393" t="s">
        <v>443</v>
      </c>
      <c r="L393" t="s">
        <v>1874</v>
      </c>
      <c r="M393" t="s">
        <v>443</v>
      </c>
      <c r="N393" t="s">
        <v>443</v>
      </c>
      <c r="O393" t="s">
        <v>443</v>
      </c>
      <c r="P393" t="s">
        <v>443</v>
      </c>
      <c r="Q393" t="s">
        <v>443</v>
      </c>
      <c r="R393" t="s">
        <v>443</v>
      </c>
    </row>
    <row r="394" spans="1:18" x14ac:dyDescent="0.2">
      <c r="A394" t="s">
        <v>1416</v>
      </c>
      <c r="B394" t="s">
        <v>99</v>
      </c>
      <c r="D394">
        <v>50</v>
      </c>
      <c r="E394" t="s">
        <v>589</v>
      </c>
      <c r="F394" s="717">
        <v>45283</v>
      </c>
      <c r="G394" t="s">
        <v>590</v>
      </c>
      <c r="H394" t="s">
        <v>1413</v>
      </c>
      <c r="I394" t="s">
        <v>592</v>
      </c>
      <c r="J394" t="s">
        <v>146</v>
      </c>
      <c r="K394" t="s">
        <v>4</v>
      </c>
      <c r="L394" t="s">
        <v>443</v>
      </c>
      <c r="M394" t="s">
        <v>443</v>
      </c>
      <c r="N394" t="s">
        <v>443</v>
      </c>
      <c r="O394" t="s">
        <v>443</v>
      </c>
      <c r="P394" t="s">
        <v>443</v>
      </c>
      <c r="Q394" t="s">
        <v>443</v>
      </c>
      <c r="R394" t="s">
        <v>443</v>
      </c>
    </row>
    <row r="395" spans="1:18" x14ac:dyDescent="0.2">
      <c r="A395" t="s">
        <v>1417</v>
      </c>
      <c r="B395" t="s">
        <v>598</v>
      </c>
      <c r="D395">
        <v>55</v>
      </c>
      <c r="E395" t="s">
        <v>604</v>
      </c>
      <c r="F395" s="717">
        <v>45650</v>
      </c>
      <c r="G395" t="s">
        <v>590</v>
      </c>
      <c r="H395" t="s">
        <v>1418</v>
      </c>
      <c r="I395" t="s">
        <v>601</v>
      </c>
      <c r="J395" t="s">
        <v>50</v>
      </c>
      <c r="K395" t="s">
        <v>443</v>
      </c>
      <c r="L395" t="s">
        <v>443</v>
      </c>
      <c r="M395" t="s">
        <v>443</v>
      </c>
      <c r="N395" t="s">
        <v>443</v>
      </c>
      <c r="O395" t="s">
        <v>443</v>
      </c>
      <c r="P395" t="s">
        <v>35</v>
      </c>
      <c r="Q395" t="s">
        <v>4</v>
      </c>
      <c r="R395" t="s">
        <v>443</v>
      </c>
    </row>
    <row r="396" spans="1:18" x14ac:dyDescent="0.2">
      <c r="A396" t="s">
        <v>1419</v>
      </c>
      <c r="B396" t="s">
        <v>1018</v>
      </c>
      <c r="D396">
        <v>75</v>
      </c>
      <c r="E396" t="s">
        <v>604</v>
      </c>
      <c r="F396" s="717">
        <v>45802</v>
      </c>
      <c r="G396" t="s">
        <v>590</v>
      </c>
      <c r="H396" t="s">
        <v>1420</v>
      </c>
      <c r="I396" t="s">
        <v>601</v>
      </c>
      <c r="J396" t="s">
        <v>25</v>
      </c>
      <c r="K396" t="s">
        <v>35</v>
      </c>
      <c r="L396" t="s">
        <v>35</v>
      </c>
      <c r="M396" t="s">
        <v>35</v>
      </c>
      <c r="N396" t="s">
        <v>35</v>
      </c>
      <c r="O396" t="s">
        <v>35</v>
      </c>
      <c r="P396" t="s">
        <v>443</v>
      </c>
      <c r="Q396" t="s">
        <v>35</v>
      </c>
      <c r="R396" t="s">
        <v>35</v>
      </c>
    </row>
    <row r="397" spans="1:18" x14ac:dyDescent="0.2">
      <c r="A397" t="s">
        <v>1421</v>
      </c>
      <c r="B397" t="s">
        <v>662</v>
      </c>
      <c r="D397">
        <v>55</v>
      </c>
      <c r="E397" t="s">
        <v>604</v>
      </c>
      <c r="F397" s="717">
        <v>45620</v>
      </c>
      <c r="G397" t="s">
        <v>590</v>
      </c>
      <c r="H397" t="s">
        <v>1422</v>
      </c>
      <c r="I397" t="s">
        <v>601</v>
      </c>
      <c r="J397" t="s">
        <v>25</v>
      </c>
      <c r="K397" t="s">
        <v>443</v>
      </c>
      <c r="L397" t="s">
        <v>443</v>
      </c>
      <c r="M397" t="s">
        <v>443</v>
      </c>
      <c r="N397" t="s">
        <v>443</v>
      </c>
      <c r="O397" t="s">
        <v>4</v>
      </c>
      <c r="P397" t="s">
        <v>35</v>
      </c>
      <c r="Q397" t="s">
        <v>35</v>
      </c>
      <c r="R397" t="s">
        <v>35</v>
      </c>
    </row>
    <row r="398" spans="1:18" x14ac:dyDescent="0.2">
      <c r="A398" t="s">
        <v>1423</v>
      </c>
      <c r="B398" t="s">
        <v>662</v>
      </c>
      <c r="D398">
        <v>55</v>
      </c>
      <c r="E398" t="s">
        <v>604</v>
      </c>
      <c r="F398" s="717">
        <v>45620</v>
      </c>
      <c r="G398" t="s">
        <v>590</v>
      </c>
      <c r="H398" t="s">
        <v>1422</v>
      </c>
      <c r="I398" t="s">
        <v>601</v>
      </c>
      <c r="J398" t="s">
        <v>25</v>
      </c>
      <c r="K398" t="s">
        <v>443</v>
      </c>
      <c r="L398" t="s">
        <v>443</v>
      </c>
      <c r="M398" t="s">
        <v>443</v>
      </c>
      <c r="N398" t="s">
        <v>443</v>
      </c>
      <c r="O398" t="s">
        <v>4</v>
      </c>
      <c r="P398" t="s">
        <v>35</v>
      </c>
      <c r="Q398" t="s">
        <v>35</v>
      </c>
      <c r="R398" t="s">
        <v>35</v>
      </c>
    </row>
    <row r="399" spans="1:18" x14ac:dyDescent="0.2">
      <c r="A399" t="s">
        <v>1424</v>
      </c>
      <c r="B399" t="s">
        <v>662</v>
      </c>
      <c r="D399">
        <v>50</v>
      </c>
      <c r="E399" t="s">
        <v>604</v>
      </c>
      <c r="F399" s="717">
        <v>44949</v>
      </c>
      <c r="G399" t="s">
        <v>590</v>
      </c>
      <c r="H399">
        <v>145</v>
      </c>
      <c r="I399" t="s">
        <v>596</v>
      </c>
      <c r="J399" t="s">
        <v>69</v>
      </c>
      <c r="K399" t="s">
        <v>443</v>
      </c>
      <c r="L399" t="s">
        <v>443</v>
      </c>
      <c r="M399" t="s">
        <v>443</v>
      </c>
      <c r="N399" t="s">
        <v>443</v>
      </c>
      <c r="O399" t="s">
        <v>443</v>
      </c>
      <c r="P399" t="s">
        <v>443</v>
      </c>
      <c r="Q399" t="s">
        <v>4</v>
      </c>
      <c r="R399" t="s">
        <v>443</v>
      </c>
    </row>
    <row r="400" spans="1:18" x14ac:dyDescent="0.2">
      <c r="A400" t="s">
        <v>1425</v>
      </c>
      <c r="B400" t="s">
        <v>1426</v>
      </c>
      <c r="D400">
        <v>65</v>
      </c>
      <c r="E400" t="s">
        <v>604</v>
      </c>
      <c r="F400" s="717">
        <v>45346</v>
      </c>
      <c r="G400" t="s">
        <v>590</v>
      </c>
      <c r="H400" t="s">
        <v>1427</v>
      </c>
      <c r="I400" t="s">
        <v>737</v>
      </c>
      <c r="J400" t="s">
        <v>69</v>
      </c>
      <c r="K400" t="s">
        <v>443</v>
      </c>
      <c r="L400" t="s">
        <v>443</v>
      </c>
      <c r="M400" t="s">
        <v>443</v>
      </c>
      <c r="N400" t="s">
        <v>443</v>
      </c>
      <c r="O400" t="s">
        <v>443</v>
      </c>
      <c r="P400" t="s">
        <v>4</v>
      </c>
      <c r="Q400" t="s">
        <v>443</v>
      </c>
      <c r="R400" t="s">
        <v>443</v>
      </c>
    </row>
    <row r="401" spans="1:18" x14ac:dyDescent="0.2">
      <c r="A401" t="s">
        <v>1428</v>
      </c>
      <c r="B401" t="s">
        <v>638</v>
      </c>
      <c r="D401">
        <v>55</v>
      </c>
      <c r="E401" t="s">
        <v>604</v>
      </c>
      <c r="F401" s="717">
        <v>42370</v>
      </c>
      <c r="G401" t="s">
        <v>590</v>
      </c>
      <c r="H401" t="s">
        <v>416</v>
      </c>
      <c r="I401" t="s">
        <v>1237</v>
      </c>
      <c r="J401" t="s">
        <v>69</v>
      </c>
      <c r="K401" t="s">
        <v>35</v>
      </c>
      <c r="L401" t="s">
        <v>443</v>
      </c>
      <c r="M401" t="s">
        <v>443</v>
      </c>
      <c r="N401" t="s">
        <v>443</v>
      </c>
      <c r="O401" t="s">
        <v>443</v>
      </c>
      <c r="P401" t="s">
        <v>443</v>
      </c>
      <c r="Q401" t="s">
        <v>4</v>
      </c>
    </row>
    <row r="402" spans="1:18" ht="25.5" x14ac:dyDescent="0.2">
      <c r="A402" t="s">
        <v>1429</v>
      </c>
      <c r="B402" t="s">
        <v>60</v>
      </c>
      <c r="C402" s="75" t="s">
        <v>1976</v>
      </c>
      <c r="D402">
        <v>55</v>
      </c>
      <c r="E402" t="s">
        <v>589</v>
      </c>
      <c r="F402" s="717">
        <v>44166</v>
      </c>
      <c r="G402" t="s">
        <v>590</v>
      </c>
      <c r="H402" t="s">
        <v>1430</v>
      </c>
      <c r="I402" t="s">
        <v>717</v>
      </c>
      <c r="J402" t="s">
        <v>50</v>
      </c>
      <c r="K402" t="s">
        <v>443</v>
      </c>
      <c r="L402" t="s">
        <v>443</v>
      </c>
      <c r="M402" t="s">
        <v>443</v>
      </c>
      <c r="N402" t="s">
        <v>35</v>
      </c>
      <c r="O402" t="s">
        <v>443</v>
      </c>
      <c r="P402" t="s">
        <v>443</v>
      </c>
      <c r="Q402" t="s">
        <v>443</v>
      </c>
      <c r="R402" t="s">
        <v>443</v>
      </c>
    </row>
    <row r="403" spans="1:18" x14ac:dyDescent="0.2">
      <c r="A403" t="s">
        <v>1431</v>
      </c>
      <c r="B403" t="s">
        <v>638</v>
      </c>
      <c r="D403">
        <v>55</v>
      </c>
      <c r="E403" t="s">
        <v>604</v>
      </c>
      <c r="F403" s="717">
        <v>42370</v>
      </c>
      <c r="G403" t="s">
        <v>590</v>
      </c>
      <c r="H403" t="s">
        <v>416</v>
      </c>
      <c r="I403" t="s">
        <v>1237</v>
      </c>
      <c r="J403" t="s">
        <v>69</v>
      </c>
      <c r="K403" t="s">
        <v>35</v>
      </c>
      <c r="L403" t="s">
        <v>443</v>
      </c>
      <c r="M403" t="s">
        <v>443</v>
      </c>
      <c r="N403" t="s">
        <v>35</v>
      </c>
      <c r="O403" t="s">
        <v>443</v>
      </c>
      <c r="P403" t="s">
        <v>443</v>
      </c>
      <c r="Q403" t="s">
        <v>4</v>
      </c>
    </row>
    <row r="404" spans="1:18" ht="25.5" x14ac:dyDescent="0.2">
      <c r="A404" t="s">
        <v>1432</v>
      </c>
      <c r="B404" t="s">
        <v>1396</v>
      </c>
      <c r="D404">
        <v>55</v>
      </c>
      <c r="E404" t="s">
        <v>604</v>
      </c>
      <c r="G404" t="s">
        <v>590</v>
      </c>
      <c r="H404" s="75" t="s">
        <v>1433</v>
      </c>
      <c r="I404" t="s">
        <v>648</v>
      </c>
      <c r="J404" t="s">
        <v>657</v>
      </c>
      <c r="K404" t="s">
        <v>443</v>
      </c>
      <c r="L404" t="s">
        <v>4</v>
      </c>
      <c r="M404" t="s">
        <v>443</v>
      </c>
      <c r="N404" t="s">
        <v>443</v>
      </c>
      <c r="O404" t="s">
        <v>443</v>
      </c>
      <c r="P404" t="s">
        <v>443</v>
      </c>
      <c r="Q404" t="s">
        <v>443</v>
      </c>
      <c r="R404" t="s">
        <v>443</v>
      </c>
    </row>
    <row r="405" spans="1:18" ht="25.5" x14ac:dyDescent="0.2">
      <c r="A405" t="s">
        <v>1434</v>
      </c>
      <c r="B405" t="s">
        <v>598</v>
      </c>
      <c r="C405" s="75" t="s">
        <v>1983</v>
      </c>
      <c r="D405">
        <v>55</v>
      </c>
      <c r="E405" t="s">
        <v>604</v>
      </c>
      <c r="F405" s="717">
        <v>42353</v>
      </c>
      <c r="G405" t="s">
        <v>590</v>
      </c>
      <c r="H405" s="75" t="s">
        <v>1436</v>
      </c>
      <c r="I405" t="s">
        <v>656</v>
      </c>
      <c r="J405" t="s">
        <v>622</v>
      </c>
      <c r="K405" t="s">
        <v>443</v>
      </c>
      <c r="L405" t="s">
        <v>443</v>
      </c>
      <c r="M405" t="s">
        <v>443</v>
      </c>
      <c r="N405" t="s">
        <v>443</v>
      </c>
      <c r="O405" t="s">
        <v>443</v>
      </c>
      <c r="P405" t="s">
        <v>443</v>
      </c>
      <c r="Q405" t="s">
        <v>443</v>
      </c>
      <c r="R405" t="s">
        <v>4</v>
      </c>
    </row>
    <row r="406" spans="1:18" x14ac:dyDescent="0.2">
      <c r="A406" t="s">
        <v>1437</v>
      </c>
      <c r="B406" t="s">
        <v>140</v>
      </c>
      <c r="D406">
        <v>50</v>
      </c>
      <c r="E406" t="s">
        <v>604</v>
      </c>
      <c r="F406" s="717">
        <v>44949</v>
      </c>
      <c r="G406" t="s">
        <v>590</v>
      </c>
      <c r="H406">
        <v>104</v>
      </c>
      <c r="I406" t="s">
        <v>596</v>
      </c>
      <c r="J406" t="s">
        <v>614</v>
      </c>
      <c r="K406" t="s">
        <v>443</v>
      </c>
      <c r="L406" t="s">
        <v>443</v>
      </c>
      <c r="M406" t="s">
        <v>4</v>
      </c>
      <c r="N406" t="s">
        <v>443</v>
      </c>
      <c r="O406" t="s">
        <v>443</v>
      </c>
      <c r="P406" t="s">
        <v>443</v>
      </c>
      <c r="Q406" t="s">
        <v>35</v>
      </c>
      <c r="R406" t="s">
        <v>443</v>
      </c>
    </row>
    <row r="407" spans="1:18" x14ac:dyDescent="0.2">
      <c r="A407" t="s">
        <v>1835</v>
      </c>
      <c r="B407" t="s">
        <v>1836</v>
      </c>
      <c r="D407">
        <v>50</v>
      </c>
      <c r="E407" t="s">
        <v>612</v>
      </c>
      <c r="F407" s="717">
        <v>44949</v>
      </c>
      <c r="G407" t="s">
        <v>590</v>
      </c>
      <c r="H407">
        <v>360</v>
      </c>
      <c r="I407" t="s">
        <v>1172</v>
      </c>
      <c r="J407" t="s">
        <v>20</v>
      </c>
      <c r="K407" t="s">
        <v>443</v>
      </c>
      <c r="L407" t="s">
        <v>443</v>
      </c>
      <c r="M407" t="s">
        <v>443</v>
      </c>
      <c r="N407" t="s">
        <v>4</v>
      </c>
      <c r="O407" t="s">
        <v>443</v>
      </c>
      <c r="P407" t="s">
        <v>443</v>
      </c>
      <c r="Q407" t="s">
        <v>443</v>
      </c>
      <c r="R407" t="s">
        <v>443</v>
      </c>
    </row>
    <row r="408" spans="1:18" x14ac:dyDescent="0.2">
      <c r="A408" t="s">
        <v>1441</v>
      </c>
      <c r="B408" t="s">
        <v>643</v>
      </c>
      <c r="D408">
        <v>55</v>
      </c>
      <c r="E408" t="s">
        <v>604</v>
      </c>
      <c r="F408" s="717">
        <v>45713</v>
      </c>
      <c r="G408" t="s">
        <v>590</v>
      </c>
      <c r="H408" t="s">
        <v>1442</v>
      </c>
      <c r="I408" t="s">
        <v>621</v>
      </c>
      <c r="J408" t="s">
        <v>69</v>
      </c>
      <c r="K408" t="s">
        <v>35</v>
      </c>
      <c r="L408" t="s">
        <v>443</v>
      </c>
      <c r="M408" t="s">
        <v>443</v>
      </c>
      <c r="N408" t="s">
        <v>443</v>
      </c>
      <c r="O408" t="s">
        <v>443</v>
      </c>
      <c r="P408" t="s">
        <v>4</v>
      </c>
      <c r="Q408" t="s">
        <v>443</v>
      </c>
    </row>
    <row r="409" spans="1:18" x14ac:dyDescent="0.2">
      <c r="A409" t="s">
        <v>1443</v>
      </c>
      <c r="B409" t="s">
        <v>800</v>
      </c>
      <c r="D409">
        <v>50</v>
      </c>
      <c r="E409" t="s">
        <v>604</v>
      </c>
      <c r="G409" t="s">
        <v>590</v>
      </c>
      <c r="H409">
        <v>119</v>
      </c>
      <c r="I409" t="s">
        <v>648</v>
      </c>
      <c r="J409" t="s">
        <v>53</v>
      </c>
      <c r="K409" t="s">
        <v>443</v>
      </c>
      <c r="L409" t="s">
        <v>443</v>
      </c>
      <c r="M409" t="s">
        <v>443</v>
      </c>
      <c r="N409" t="s">
        <v>443</v>
      </c>
      <c r="O409" t="s">
        <v>443</v>
      </c>
      <c r="P409" t="s">
        <v>443</v>
      </c>
      <c r="Q409" t="s">
        <v>4</v>
      </c>
      <c r="R409" t="s">
        <v>443</v>
      </c>
    </row>
    <row r="410" spans="1:18" x14ac:dyDescent="0.2">
      <c r="A410" t="s">
        <v>1444</v>
      </c>
      <c r="B410" t="s">
        <v>931</v>
      </c>
      <c r="C410" t="s">
        <v>1445</v>
      </c>
      <c r="D410">
        <v>65</v>
      </c>
      <c r="E410" t="s">
        <v>604</v>
      </c>
      <c r="F410" s="717">
        <v>44928</v>
      </c>
      <c r="G410" t="s">
        <v>590</v>
      </c>
      <c r="H410" t="s">
        <v>1446</v>
      </c>
      <c r="I410" t="s">
        <v>592</v>
      </c>
      <c r="J410" t="s">
        <v>50</v>
      </c>
      <c r="K410" t="s">
        <v>443</v>
      </c>
      <c r="L410" t="s">
        <v>443</v>
      </c>
      <c r="M410" t="s">
        <v>443</v>
      </c>
      <c r="N410" t="s">
        <v>443</v>
      </c>
      <c r="O410" t="s">
        <v>443</v>
      </c>
      <c r="P410" t="s">
        <v>1870</v>
      </c>
      <c r="Q410" t="s">
        <v>443</v>
      </c>
      <c r="R410" t="s">
        <v>443</v>
      </c>
    </row>
    <row r="411" spans="1:18" x14ac:dyDescent="0.2">
      <c r="A411" t="s">
        <v>1447</v>
      </c>
      <c r="B411" t="s">
        <v>837</v>
      </c>
      <c r="D411">
        <v>65</v>
      </c>
      <c r="E411" t="s">
        <v>604</v>
      </c>
      <c r="F411" s="717">
        <v>45833</v>
      </c>
      <c r="G411" t="s">
        <v>590</v>
      </c>
      <c r="H411" t="s">
        <v>1448</v>
      </c>
      <c r="I411" t="s">
        <v>656</v>
      </c>
      <c r="J411" t="s">
        <v>657</v>
      </c>
      <c r="K411" t="s">
        <v>35</v>
      </c>
      <c r="L411" t="s">
        <v>35</v>
      </c>
      <c r="M411" t="s">
        <v>35</v>
      </c>
      <c r="N411" t="s">
        <v>35</v>
      </c>
      <c r="O411" t="s">
        <v>35</v>
      </c>
      <c r="P411" t="s">
        <v>443</v>
      </c>
      <c r="Q411" t="s">
        <v>443</v>
      </c>
    </row>
    <row r="412" spans="1:18" x14ac:dyDescent="0.2">
      <c r="A412" t="s">
        <v>1449</v>
      </c>
      <c r="B412" t="s">
        <v>641</v>
      </c>
      <c r="D412">
        <v>50</v>
      </c>
      <c r="E412" t="s">
        <v>604</v>
      </c>
      <c r="F412" s="717">
        <v>44949</v>
      </c>
      <c r="G412" t="s">
        <v>590</v>
      </c>
      <c r="H412">
        <v>169</v>
      </c>
      <c r="I412" t="s">
        <v>596</v>
      </c>
      <c r="J412" t="s">
        <v>622</v>
      </c>
      <c r="K412" t="s">
        <v>443</v>
      </c>
      <c r="L412" t="s">
        <v>35</v>
      </c>
      <c r="M412" t="s">
        <v>443</v>
      </c>
      <c r="N412" t="s">
        <v>443</v>
      </c>
      <c r="O412" t="s">
        <v>443</v>
      </c>
      <c r="P412" t="s">
        <v>443</v>
      </c>
      <c r="Q412" t="s">
        <v>443</v>
      </c>
      <c r="R412" t="s">
        <v>4</v>
      </c>
    </row>
    <row r="413" spans="1:18" x14ac:dyDescent="0.2">
      <c r="A413" t="s">
        <v>1450</v>
      </c>
      <c r="B413" t="s">
        <v>1451</v>
      </c>
      <c r="D413">
        <v>50</v>
      </c>
      <c r="E413" t="s">
        <v>604</v>
      </c>
      <c r="F413" s="717">
        <v>44949</v>
      </c>
      <c r="G413" t="s">
        <v>590</v>
      </c>
      <c r="H413">
        <v>61</v>
      </c>
      <c r="I413" t="s">
        <v>737</v>
      </c>
      <c r="J413" t="s">
        <v>20</v>
      </c>
      <c r="K413" t="s">
        <v>443</v>
      </c>
      <c r="L413" t="s">
        <v>443</v>
      </c>
      <c r="M413" t="s">
        <v>443</v>
      </c>
      <c r="N413" t="s">
        <v>443</v>
      </c>
      <c r="O413" t="s">
        <v>4</v>
      </c>
      <c r="P413" t="s">
        <v>443</v>
      </c>
      <c r="Q413" t="s">
        <v>443</v>
      </c>
      <c r="R413" t="s">
        <v>443</v>
      </c>
    </row>
    <row r="414" spans="1:18" ht="25.5" x14ac:dyDescent="0.2">
      <c r="A414" t="s">
        <v>1452</v>
      </c>
      <c r="B414" t="s">
        <v>598</v>
      </c>
      <c r="D414">
        <v>55</v>
      </c>
      <c r="E414" t="s">
        <v>604</v>
      </c>
      <c r="F414" s="717">
        <v>42353</v>
      </c>
      <c r="G414" t="s">
        <v>590</v>
      </c>
      <c r="H414" s="75" t="s">
        <v>1453</v>
      </c>
      <c r="I414" t="s">
        <v>656</v>
      </c>
      <c r="J414" t="s">
        <v>50</v>
      </c>
      <c r="K414" t="s">
        <v>443</v>
      </c>
      <c r="L414" t="s">
        <v>443</v>
      </c>
      <c r="M414" t="s">
        <v>443</v>
      </c>
      <c r="N414" t="s">
        <v>443</v>
      </c>
      <c r="O414" t="s">
        <v>443</v>
      </c>
      <c r="P414" t="s">
        <v>443</v>
      </c>
      <c r="Q414" t="s">
        <v>4</v>
      </c>
    </row>
    <row r="415" spans="1:18" x14ac:dyDescent="0.2">
      <c r="A415" t="s">
        <v>1454</v>
      </c>
      <c r="B415" t="s">
        <v>662</v>
      </c>
      <c r="D415">
        <v>50</v>
      </c>
      <c r="E415" t="s">
        <v>589</v>
      </c>
      <c r="F415" s="717">
        <v>44949</v>
      </c>
      <c r="G415" t="s">
        <v>590</v>
      </c>
      <c r="H415">
        <v>370</v>
      </c>
      <c r="I415" t="s">
        <v>592</v>
      </c>
      <c r="J415" t="s">
        <v>622</v>
      </c>
      <c r="K415" t="s">
        <v>443</v>
      </c>
      <c r="L415" t="s">
        <v>443</v>
      </c>
      <c r="M415" t="s">
        <v>443</v>
      </c>
      <c r="N415" t="s">
        <v>443</v>
      </c>
      <c r="O415" t="s">
        <v>443</v>
      </c>
      <c r="P415" t="s">
        <v>443</v>
      </c>
      <c r="Q415" t="s">
        <v>443</v>
      </c>
      <c r="R415" t="s">
        <v>443</v>
      </c>
    </row>
    <row r="416" spans="1:18" x14ac:dyDescent="0.2">
      <c r="A416" t="s">
        <v>1455</v>
      </c>
      <c r="B416" t="s">
        <v>1456</v>
      </c>
      <c r="D416">
        <v>55</v>
      </c>
      <c r="E416" t="s">
        <v>604</v>
      </c>
      <c r="F416" s="717">
        <v>45017</v>
      </c>
      <c r="G416" t="s">
        <v>590</v>
      </c>
      <c r="H416" t="s">
        <v>1457</v>
      </c>
      <c r="I416" t="s">
        <v>656</v>
      </c>
      <c r="J416" t="s">
        <v>20</v>
      </c>
      <c r="K416" t="s">
        <v>443</v>
      </c>
      <c r="L416" t="s">
        <v>443</v>
      </c>
      <c r="M416" t="s">
        <v>443</v>
      </c>
      <c r="N416" t="s">
        <v>4</v>
      </c>
      <c r="O416" t="s">
        <v>443</v>
      </c>
      <c r="P416" t="s">
        <v>443</v>
      </c>
      <c r="Q416" t="s">
        <v>443</v>
      </c>
    </row>
    <row r="417" spans="1:19" ht="25.5" x14ac:dyDescent="0.2">
      <c r="A417" t="s">
        <v>1458</v>
      </c>
      <c r="B417" t="s">
        <v>60</v>
      </c>
      <c r="C417" s="75" t="s">
        <v>1984</v>
      </c>
      <c r="D417">
        <v>55</v>
      </c>
      <c r="E417" t="s">
        <v>589</v>
      </c>
      <c r="F417" s="717">
        <v>43617</v>
      </c>
      <c r="G417" t="s">
        <v>590</v>
      </c>
      <c r="H417" t="s">
        <v>1460</v>
      </c>
      <c r="I417" t="s">
        <v>592</v>
      </c>
      <c r="J417" t="s">
        <v>20</v>
      </c>
      <c r="K417" t="s">
        <v>443</v>
      </c>
      <c r="L417" t="s">
        <v>443</v>
      </c>
      <c r="M417" t="s">
        <v>443</v>
      </c>
      <c r="N417" t="s">
        <v>4</v>
      </c>
      <c r="O417" t="s">
        <v>443</v>
      </c>
      <c r="P417" t="s">
        <v>443</v>
      </c>
      <c r="Q417" t="s">
        <v>443</v>
      </c>
      <c r="R417" t="s">
        <v>35</v>
      </c>
    </row>
    <row r="418" spans="1:19" x14ac:dyDescent="0.2">
      <c r="A418" t="s">
        <v>1461</v>
      </c>
      <c r="B418" t="s">
        <v>1462</v>
      </c>
      <c r="D418">
        <v>55</v>
      </c>
      <c r="E418" t="s">
        <v>589</v>
      </c>
      <c r="F418" s="717">
        <v>43971</v>
      </c>
      <c r="G418" t="s">
        <v>590</v>
      </c>
      <c r="H418" t="s">
        <v>827</v>
      </c>
      <c r="I418" t="s">
        <v>592</v>
      </c>
      <c r="J418" t="s">
        <v>20</v>
      </c>
      <c r="K418" t="s">
        <v>443</v>
      </c>
      <c r="L418" t="s">
        <v>443</v>
      </c>
      <c r="M418" t="s">
        <v>443</v>
      </c>
      <c r="N418" t="s">
        <v>4</v>
      </c>
      <c r="O418" t="s">
        <v>443</v>
      </c>
      <c r="P418" t="s">
        <v>443</v>
      </c>
      <c r="Q418" t="s">
        <v>443</v>
      </c>
      <c r="R418" t="s">
        <v>443</v>
      </c>
    </row>
    <row r="419" spans="1:19" ht="25.5" x14ac:dyDescent="0.2">
      <c r="A419" t="s">
        <v>1463</v>
      </c>
      <c r="B419" t="s">
        <v>89</v>
      </c>
      <c r="C419" t="s">
        <v>1464</v>
      </c>
      <c r="D419">
        <v>35</v>
      </c>
      <c r="E419" t="s">
        <v>589</v>
      </c>
      <c r="F419" s="717">
        <v>44256</v>
      </c>
      <c r="G419" t="s">
        <v>590</v>
      </c>
      <c r="H419" s="75" t="s">
        <v>1465</v>
      </c>
      <c r="I419" t="s">
        <v>592</v>
      </c>
      <c r="J419" t="s">
        <v>657</v>
      </c>
      <c r="K419" t="s">
        <v>443</v>
      </c>
      <c r="L419" t="s">
        <v>443</v>
      </c>
      <c r="M419" t="s">
        <v>443</v>
      </c>
      <c r="N419" t="s">
        <v>443</v>
      </c>
      <c r="O419" t="s">
        <v>443</v>
      </c>
      <c r="P419" t="s">
        <v>443</v>
      </c>
      <c r="Q419" t="s">
        <v>443</v>
      </c>
      <c r="R419" t="s">
        <v>443</v>
      </c>
    </row>
    <row r="420" spans="1:19" ht="25.5" x14ac:dyDescent="0.2">
      <c r="A420" t="s">
        <v>1466</v>
      </c>
      <c r="B420" t="s">
        <v>89</v>
      </c>
      <c r="C420" t="s">
        <v>1467</v>
      </c>
      <c r="D420">
        <v>35</v>
      </c>
      <c r="E420" t="s">
        <v>589</v>
      </c>
      <c r="F420" s="717">
        <v>44256</v>
      </c>
      <c r="G420" t="s">
        <v>590</v>
      </c>
      <c r="H420" s="75" t="s">
        <v>1465</v>
      </c>
      <c r="I420" t="s">
        <v>592</v>
      </c>
      <c r="J420" t="s">
        <v>657</v>
      </c>
      <c r="K420" t="s">
        <v>443</v>
      </c>
      <c r="L420" t="s">
        <v>443</v>
      </c>
      <c r="M420" t="s">
        <v>443</v>
      </c>
      <c r="N420" t="s">
        <v>443</v>
      </c>
      <c r="O420" t="s">
        <v>443</v>
      </c>
      <c r="P420" t="s">
        <v>443</v>
      </c>
      <c r="Q420" t="s">
        <v>443</v>
      </c>
      <c r="R420" t="s">
        <v>443</v>
      </c>
    </row>
    <row r="421" spans="1:19" ht="25.5" x14ac:dyDescent="0.2">
      <c r="A421" t="s">
        <v>1468</v>
      </c>
      <c r="B421" t="s">
        <v>89</v>
      </c>
      <c r="C421" t="s">
        <v>1469</v>
      </c>
      <c r="D421">
        <v>35</v>
      </c>
      <c r="E421" t="s">
        <v>589</v>
      </c>
      <c r="F421" s="717">
        <v>44256</v>
      </c>
      <c r="G421" t="s">
        <v>590</v>
      </c>
      <c r="H421" s="75" t="s">
        <v>1465</v>
      </c>
      <c r="I421" t="s">
        <v>592</v>
      </c>
      <c r="J421" t="s">
        <v>657</v>
      </c>
      <c r="K421" t="s">
        <v>443</v>
      </c>
      <c r="L421" t="s">
        <v>443</v>
      </c>
      <c r="M421" t="s">
        <v>443</v>
      </c>
      <c r="N421" t="s">
        <v>443</v>
      </c>
      <c r="O421" t="s">
        <v>443</v>
      </c>
      <c r="P421" t="s">
        <v>443</v>
      </c>
      <c r="Q421" t="s">
        <v>443</v>
      </c>
      <c r="R421" t="s">
        <v>443</v>
      </c>
    </row>
    <row r="422" spans="1:19" ht="25.5" x14ac:dyDescent="0.2">
      <c r="A422" t="s">
        <v>1470</v>
      </c>
      <c r="B422" t="s">
        <v>89</v>
      </c>
      <c r="C422" t="s">
        <v>1471</v>
      </c>
      <c r="D422">
        <v>35</v>
      </c>
      <c r="E422" t="s">
        <v>589</v>
      </c>
      <c r="F422" s="717">
        <v>44256</v>
      </c>
      <c r="G422" t="s">
        <v>590</v>
      </c>
      <c r="H422" s="75" t="s">
        <v>1465</v>
      </c>
      <c r="I422" t="s">
        <v>592</v>
      </c>
      <c r="J422" t="s">
        <v>657</v>
      </c>
      <c r="K422" t="s">
        <v>443</v>
      </c>
      <c r="L422" t="s">
        <v>443</v>
      </c>
      <c r="M422" t="s">
        <v>443</v>
      </c>
      <c r="N422" t="s">
        <v>443</v>
      </c>
      <c r="O422" t="s">
        <v>443</v>
      </c>
      <c r="P422" t="s">
        <v>443</v>
      </c>
      <c r="Q422" t="s">
        <v>443</v>
      </c>
      <c r="R422" t="s">
        <v>35</v>
      </c>
    </row>
    <row r="423" spans="1:19" ht="25.5" x14ac:dyDescent="0.2">
      <c r="A423" t="s">
        <v>1472</v>
      </c>
      <c r="B423" t="s">
        <v>89</v>
      </c>
      <c r="C423" t="s">
        <v>1473</v>
      </c>
      <c r="D423">
        <v>35</v>
      </c>
      <c r="E423" t="s">
        <v>589</v>
      </c>
      <c r="F423" s="717">
        <v>44256</v>
      </c>
      <c r="G423" t="s">
        <v>590</v>
      </c>
      <c r="H423" s="75" t="s">
        <v>1465</v>
      </c>
      <c r="I423" t="s">
        <v>592</v>
      </c>
      <c r="J423" t="s">
        <v>657</v>
      </c>
      <c r="K423" t="s">
        <v>443</v>
      </c>
      <c r="L423" t="s">
        <v>443</v>
      </c>
      <c r="M423" t="s">
        <v>443</v>
      </c>
      <c r="N423" t="s">
        <v>443</v>
      </c>
      <c r="O423" t="s">
        <v>443</v>
      </c>
      <c r="P423" t="s">
        <v>443</v>
      </c>
      <c r="Q423" t="s">
        <v>443</v>
      </c>
      <c r="R423" t="s">
        <v>443</v>
      </c>
    </row>
    <row r="424" spans="1:19" x14ac:dyDescent="0.2">
      <c r="A424" t="s">
        <v>1474</v>
      </c>
      <c r="B424" t="s">
        <v>662</v>
      </c>
      <c r="D424">
        <v>50</v>
      </c>
      <c r="E424" t="s">
        <v>604</v>
      </c>
      <c r="G424" t="s">
        <v>590</v>
      </c>
      <c r="H424">
        <v>120</v>
      </c>
      <c r="I424" t="s">
        <v>648</v>
      </c>
      <c r="J424" t="s">
        <v>614</v>
      </c>
      <c r="K424" t="s">
        <v>443</v>
      </c>
      <c r="L424" t="s">
        <v>443</v>
      </c>
      <c r="M424" t="s">
        <v>4</v>
      </c>
      <c r="N424" t="s">
        <v>443</v>
      </c>
      <c r="O424" t="s">
        <v>443</v>
      </c>
      <c r="P424" t="s">
        <v>443</v>
      </c>
      <c r="Q424" t="s">
        <v>443</v>
      </c>
      <c r="R424" t="s">
        <v>443</v>
      </c>
    </row>
    <row r="425" spans="1:19" x14ac:dyDescent="0.2">
      <c r="A425" t="s">
        <v>1475</v>
      </c>
      <c r="B425" t="s">
        <v>758</v>
      </c>
      <c r="C425" t="s">
        <v>755</v>
      </c>
      <c r="D425">
        <v>55</v>
      </c>
      <c r="E425" t="s">
        <v>589</v>
      </c>
      <c r="F425" s="717">
        <v>45315</v>
      </c>
      <c r="G425" t="s">
        <v>590</v>
      </c>
      <c r="H425" t="s">
        <v>1476</v>
      </c>
      <c r="I425" t="s">
        <v>698</v>
      </c>
      <c r="J425" t="s">
        <v>657</v>
      </c>
      <c r="K425" t="s">
        <v>443</v>
      </c>
      <c r="L425" t="s">
        <v>443</v>
      </c>
      <c r="M425" t="s">
        <v>443</v>
      </c>
      <c r="N425" t="s">
        <v>443</v>
      </c>
      <c r="O425" t="s">
        <v>443</v>
      </c>
      <c r="P425" t="s">
        <v>443</v>
      </c>
      <c r="Q425" t="s">
        <v>443</v>
      </c>
      <c r="R425" t="s">
        <v>443</v>
      </c>
      <c r="S425" t="s">
        <v>443</v>
      </c>
    </row>
    <row r="426" spans="1:19" x14ac:dyDescent="0.2">
      <c r="A426" t="s">
        <v>1475</v>
      </c>
      <c r="B426" t="s">
        <v>758</v>
      </c>
      <c r="C426" t="s">
        <v>760</v>
      </c>
      <c r="D426">
        <v>55</v>
      </c>
      <c r="E426" t="s">
        <v>589</v>
      </c>
      <c r="F426" s="717">
        <v>45315</v>
      </c>
      <c r="G426" t="s">
        <v>590</v>
      </c>
      <c r="H426" t="s">
        <v>1476</v>
      </c>
      <c r="I426" t="s">
        <v>698</v>
      </c>
      <c r="J426" t="s">
        <v>657</v>
      </c>
      <c r="K426" t="s">
        <v>443</v>
      </c>
      <c r="L426" t="s">
        <v>443</v>
      </c>
      <c r="M426" t="s">
        <v>443</v>
      </c>
      <c r="N426" t="s">
        <v>443</v>
      </c>
      <c r="O426" t="s">
        <v>443</v>
      </c>
      <c r="P426" t="s">
        <v>443</v>
      </c>
      <c r="Q426" t="s">
        <v>443</v>
      </c>
      <c r="R426" t="s">
        <v>443</v>
      </c>
      <c r="S426" t="s">
        <v>443</v>
      </c>
    </row>
    <row r="427" spans="1:19" x14ac:dyDescent="0.2">
      <c r="A427" t="s">
        <v>1475</v>
      </c>
      <c r="B427" t="s">
        <v>758</v>
      </c>
      <c r="C427" t="s">
        <v>1477</v>
      </c>
      <c r="D427">
        <v>55</v>
      </c>
      <c r="E427" t="s">
        <v>589</v>
      </c>
      <c r="F427" s="717">
        <v>45315</v>
      </c>
      <c r="G427" t="s">
        <v>590</v>
      </c>
      <c r="H427" t="s">
        <v>1476</v>
      </c>
      <c r="I427" t="s">
        <v>698</v>
      </c>
      <c r="J427" t="s">
        <v>657</v>
      </c>
      <c r="K427" t="s">
        <v>443</v>
      </c>
      <c r="L427" t="s">
        <v>443</v>
      </c>
      <c r="M427" t="s">
        <v>443</v>
      </c>
      <c r="N427" t="s">
        <v>443</v>
      </c>
      <c r="O427" t="s">
        <v>443</v>
      </c>
      <c r="P427" t="s">
        <v>443</v>
      </c>
      <c r="Q427" t="s">
        <v>443</v>
      </c>
      <c r="R427" t="s">
        <v>443</v>
      </c>
      <c r="S427" t="s">
        <v>443</v>
      </c>
    </row>
    <row r="428" spans="1:19" x14ac:dyDescent="0.2">
      <c r="A428" t="s">
        <v>1475</v>
      </c>
      <c r="B428" t="s">
        <v>758</v>
      </c>
      <c r="C428" t="s">
        <v>1478</v>
      </c>
      <c r="D428">
        <v>55</v>
      </c>
      <c r="E428" t="s">
        <v>589</v>
      </c>
      <c r="F428" s="717">
        <v>45315</v>
      </c>
      <c r="G428" t="s">
        <v>590</v>
      </c>
      <c r="H428" t="s">
        <v>1476</v>
      </c>
      <c r="I428" t="s">
        <v>698</v>
      </c>
      <c r="J428" t="s">
        <v>657</v>
      </c>
      <c r="K428" t="s">
        <v>443</v>
      </c>
      <c r="L428" t="s">
        <v>443</v>
      </c>
      <c r="M428" t="s">
        <v>443</v>
      </c>
      <c r="N428" t="s">
        <v>443</v>
      </c>
      <c r="O428" t="s">
        <v>443</v>
      </c>
      <c r="P428" t="s">
        <v>443</v>
      </c>
      <c r="Q428" t="s">
        <v>443</v>
      </c>
      <c r="R428" t="s">
        <v>443</v>
      </c>
      <c r="S428" t="s">
        <v>443</v>
      </c>
    </row>
    <row r="429" spans="1:19" x14ac:dyDescent="0.2">
      <c r="A429" t="s">
        <v>1475</v>
      </c>
      <c r="B429" t="s">
        <v>758</v>
      </c>
      <c r="C429" t="s">
        <v>1479</v>
      </c>
      <c r="D429">
        <v>55</v>
      </c>
      <c r="E429" t="s">
        <v>589</v>
      </c>
      <c r="F429" s="717">
        <v>45315</v>
      </c>
      <c r="G429" t="s">
        <v>590</v>
      </c>
      <c r="H429" t="s">
        <v>1476</v>
      </c>
      <c r="I429" t="s">
        <v>698</v>
      </c>
      <c r="J429" t="s">
        <v>657</v>
      </c>
      <c r="K429" t="s">
        <v>443</v>
      </c>
      <c r="L429" t="s">
        <v>443</v>
      </c>
      <c r="M429" t="s">
        <v>443</v>
      </c>
      <c r="N429" t="s">
        <v>443</v>
      </c>
      <c r="O429" t="s">
        <v>443</v>
      </c>
      <c r="P429" t="s">
        <v>443</v>
      </c>
      <c r="Q429" t="s">
        <v>443</v>
      </c>
      <c r="R429" t="s">
        <v>443</v>
      </c>
      <c r="S429" t="s">
        <v>443</v>
      </c>
    </row>
    <row r="430" spans="1:19" ht="25.5" x14ac:dyDescent="0.2">
      <c r="A430" t="s">
        <v>1480</v>
      </c>
      <c r="B430" t="s">
        <v>1481</v>
      </c>
      <c r="D430">
        <v>55</v>
      </c>
      <c r="E430" t="s">
        <v>604</v>
      </c>
      <c r="F430" s="717">
        <v>41214</v>
      </c>
      <c r="G430" t="s">
        <v>590</v>
      </c>
      <c r="H430" s="75" t="s">
        <v>1482</v>
      </c>
      <c r="I430" t="s">
        <v>656</v>
      </c>
      <c r="J430" t="s">
        <v>50</v>
      </c>
      <c r="K430" t="s">
        <v>35</v>
      </c>
      <c r="L430" t="s">
        <v>35</v>
      </c>
      <c r="M430" t="s">
        <v>35</v>
      </c>
      <c r="N430" t="s">
        <v>35</v>
      </c>
      <c r="O430" t="s">
        <v>443</v>
      </c>
      <c r="P430" t="s">
        <v>443</v>
      </c>
      <c r="Q430" t="s">
        <v>443</v>
      </c>
    </row>
    <row r="431" spans="1:19" x14ac:dyDescent="0.2">
      <c r="A431" t="s">
        <v>1483</v>
      </c>
      <c r="B431" t="s">
        <v>662</v>
      </c>
      <c r="D431">
        <v>55</v>
      </c>
      <c r="E431" t="s">
        <v>604</v>
      </c>
      <c r="F431" s="717">
        <v>45748</v>
      </c>
      <c r="G431" t="s">
        <v>590</v>
      </c>
      <c r="H431" t="s">
        <v>1484</v>
      </c>
      <c r="I431" t="s">
        <v>1237</v>
      </c>
      <c r="J431" t="s">
        <v>146</v>
      </c>
      <c r="K431" t="s">
        <v>35</v>
      </c>
      <c r="L431" t="s">
        <v>35</v>
      </c>
      <c r="M431" t="s">
        <v>35</v>
      </c>
      <c r="N431" t="s">
        <v>443</v>
      </c>
      <c r="O431" t="s">
        <v>443</v>
      </c>
      <c r="P431" t="s">
        <v>443</v>
      </c>
      <c r="Q431" t="s">
        <v>443</v>
      </c>
    </row>
    <row r="432" spans="1:19" x14ac:dyDescent="0.2">
      <c r="A432" t="s">
        <v>1485</v>
      </c>
      <c r="B432" t="s">
        <v>1486</v>
      </c>
      <c r="D432">
        <v>55</v>
      </c>
      <c r="E432" t="s">
        <v>604</v>
      </c>
      <c r="F432" t="s">
        <v>690</v>
      </c>
      <c r="G432" t="s">
        <v>590</v>
      </c>
      <c r="H432" t="s">
        <v>690</v>
      </c>
      <c r="I432" t="s">
        <v>606</v>
      </c>
      <c r="J432" t="s">
        <v>69</v>
      </c>
      <c r="K432" t="s">
        <v>35</v>
      </c>
      <c r="L432" t="s">
        <v>35</v>
      </c>
      <c r="M432" t="s">
        <v>35</v>
      </c>
      <c r="N432" t="s">
        <v>443</v>
      </c>
      <c r="O432" t="s">
        <v>443</v>
      </c>
      <c r="P432" t="s">
        <v>4</v>
      </c>
      <c r="Q432" t="s">
        <v>443</v>
      </c>
    </row>
    <row r="433" spans="1:19" ht="25.5" x14ac:dyDescent="0.2">
      <c r="A433" t="s">
        <v>1487</v>
      </c>
      <c r="B433" t="s">
        <v>694</v>
      </c>
      <c r="C433" t="s">
        <v>1936</v>
      </c>
      <c r="D433">
        <v>60</v>
      </c>
      <c r="E433" t="s">
        <v>604</v>
      </c>
      <c r="F433" s="717">
        <v>45017</v>
      </c>
      <c r="G433" t="s">
        <v>590</v>
      </c>
      <c r="H433" s="75" t="s">
        <v>1489</v>
      </c>
      <c r="I433" t="s">
        <v>656</v>
      </c>
      <c r="J433" t="s">
        <v>146</v>
      </c>
      <c r="K433" t="s">
        <v>443</v>
      </c>
      <c r="L433" t="s">
        <v>443</v>
      </c>
      <c r="M433" t="s">
        <v>443</v>
      </c>
      <c r="N433" t="s">
        <v>443</v>
      </c>
      <c r="O433" t="s">
        <v>443</v>
      </c>
      <c r="P433" t="s">
        <v>443</v>
      </c>
      <c r="Q433" t="s">
        <v>443</v>
      </c>
    </row>
    <row r="434" spans="1:19" ht="25.5" x14ac:dyDescent="0.2">
      <c r="A434" t="s">
        <v>1490</v>
      </c>
      <c r="B434" t="s">
        <v>212</v>
      </c>
      <c r="D434">
        <v>55</v>
      </c>
      <c r="E434" t="s">
        <v>604</v>
      </c>
      <c r="G434" t="s">
        <v>590</v>
      </c>
      <c r="H434" s="75" t="s">
        <v>1491</v>
      </c>
      <c r="I434" t="s">
        <v>656</v>
      </c>
      <c r="J434" t="s">
        <v>25</v>
      </c>
      <c r="K434" t="s">
        <v>443</v>
      </c>
      <c r="L434" t="s">
        <v>443</v>
      </c>
      <c r="M434" t="s">
        <v>443</v>
      </c>
      <c r="N434" t="s">
        <v>443</v>
      </c>
      <c r="O434" t="s">
        <v>35</v>
      </c>
      <c r="P434" t="s">
        <v>4</v>
      </c>
      <c r="Q434" t="s">
        <v>443</v>
      </c>
    </row>
    <row r="435" spans="1:19" x14ac:dyDescent="0.2">
      <c r="A435" t="s">
        <v>1492</v>
      </c>
      <c r="B435" t="s">
        <v>1493</v>
      </c>
      <c r="D435">
        <v>60</v>
      </c>
      <c r="E435" t="s">
        <v>604</v>
      </c>
      <c r="F435" s="717">
        <v>45069</v>
      </c>
      <c r="G435" t="s">
        <v>590</v>
      </c>
      <c r="H435" t="s">
        <v>1495</v>
      </c>
      <c r="I435" t="s">
        <v>717</v>
      </c>
      <c r="J435" t="s">
        <v>25</v>
      </c>
      <c r="K435" t="s">
        <v>443</v>
      </c>
      <c r="L435" t="s">
        <v>443</v>
      </c>
      <c r="M435" t="s">
        <v>443</v>
      </c>
      <c r="N435" t="s">
        <v>35</v>
      </c>
      <c r="O435" t="s">
        <v>443</v>
      </c>
      <c r="P435" t="s">
        <v>4</v>
      </c>
      <c r="Q435" t="s">
        <v>443</v>
      </c>
      <c r="R435" t="s">
        <v>443</v>
      </c>
    </row>
    <row r="436" spans="1:19" x14ac:dyDescent="0.2">
      <c r="A436" t="s">
        <v>1496</v>
      </c>
      <c r="B436" t="s">
        <v>662</v>
      </c>
      <c r="C436" t="s">
        <v>1497</v>
      </c>
      <c r="D436">
        <v>50</v>
      </c>
      <c r="E436" t="s">
        <v>604</v>
      </c>
      <c r="F436" s="717">
        <v>44949</v>
      </c>
      <c r="G436" t="s">
        <v>590</v>
      </c>
      <c r="H436">
        <v>148</v>
      </c>
      <c r="I436" t="s">
        <v>645</v>
      </c>
      <c r="J436" t="s">
        <v>614</v>
      </c>
      <c r="K436" t="s">
        <v>443</v>
      </c>
      <c r="L436" t="s">
        <v>443</v>
      </c>
      <c r="M436" t="s">
        <v>443</v>
      </c>
      <c r="N436" t="s">
        <v>4</v>
      </c>
      <c r="O436" t="s">
        <v>443</v>
      </c>
      <c r="P436" t="s">
        <v>443</v>
      </c>
      <c r="Q436" t="s">
        <v>443</v>
      </c>
      <c r="R436" t="s">
        <v>35</v>
      </c>
    </row>
    <row r="437" spans="1:19" x14ac:dyDescent="0.2">
      <c r="A437" t="s">
        <v>1498</v>
      </c>
      <c r="B437" t="s">
        <v>1499</v>
      </c>
      <c r="D437">
        <v>50</v>
      </c>
      <c r="E437" t="s">
        <v>604</v>
      </c>
      <c r="G437" t="s">
        <v>590</v>
      </c>
      <c r="H437">
        <v>383</v>
      </c>
      <c r="I437" t="s">
        <v>606</v>
      </c>
      <c r="J437" t="s">
        <v>100</v>
      </c>
      <c r="K437" t="s">
        <v>443</v>
      </c>
      <c r="L437" t="s">
        <v>443</v>
      </c>
      <c r="M437" t="s">
        <v>443</v>
      </c>
      <c r="N437" t="s">
        <v>443</v>
      </c>
      <c r="O437" t="s">
        <v>443</v>
      </c>
      <c r="P437" t="s">
        <v>443</v>
      </c>
      <c r="Q437" t="s">
        <v>4</v>
      </c>
    </row>
    <row r="438" spans="1:19" x14ac:dyDescent="0.2">
      <c r="A438" t="s">
        <v>1500</v>
      </c>
      <c r="B438" t="s">
        <v>1501</v>
      </c>
      <c r="D438">
        <v>65</v>
      </c>
      <c r="E438" t="s">
        <v>604</v>
      </c>
      <c r="F438" s="717">
        <v>45620</v>
      </c>
      <c r="G438" t="s">
        <v>590</v>
      </c>
      <c r="H438" t="s">
        <v>1502</v>
      </c>
      <c r="I438" t="s">
        <v>656</v>
      </c>
      <c r="J438" t="s">
        <v>100</v>
      </c>
      <c r="K438" t="s">
        <v>443</v>
      </c>
      <c r="L438" t="s">
        <v>443</v>
      </c>
      <c r="M438" t="s">
        <v>443</v>
      </c>
      <c r="N438" t="s">
        <v>443</v>
      </c>
      <c r="O438" t="s">
        <v>443</v>
      </c>
      <c r="P438" t="s">
        <v>443</v>
      </c>
      <c r="Q438" t="s">
        <v>443</v>
      </c>
    </row>
    <row r="439" spans="1:19" x14ac:dyDescent="0.2">
      <c r="A439" t="s">
        <v>1503</v>
      </c>
      <c r="B439" t="s">
        <v>1938</v>
      </c>
      <c r="D439">
        <v>50</v>
      </c>
      <c r="E439" t="s">
        <v>604</v>
      </c>
      <c r="F439" s="717">
        <v>44949</v>
      </c>
      <c r="G439" t="s">
        <v>590</v>
      </c>
      <c r="H439">
        <v>152</v>
      </c>
      <c r="I439" t="s">
        <v>656</v>
      </c>
      <c r="J439" t="s">
        <v>69</v>
      </c>
      <c r="K439" t="s">
        <v>443</v>
      </c>
      <c r="L439" t="s">
        <v>443</v>
      </c>
      <c r="M439" t="s">
        <v>443</v>
      </c>
      <c r="N439" t="s">
        <v>443</v>
      </c>
      <c r="O439" t="s">
        <v>443</v>
      </c>
      <c r="P439" t="s">
        <v>443</v>
      </c>
      <c r="Q439" t="s">
        <v>443</v>
      </c>
    </row>
    <row r="440" spans="1:19" ht="25.5" x14ac:dyDescent="0.2">
      <c r="A440" t="s">
        <v>1506</v>
      </c>
      <c r="B440" t="s">
        <v>1507</v>
      </c>
      <c r="D440">
        <v>55</v>
      </c>
      <c r="E440" t="s">
        <v>589</v>
      </c>
      <c r="F440" s="717">
        <v>44559</v>
      </c>
      <c r="G440" t="s">
        <v>590</v>
      </c>
      <c r="H440" s="75" t="s">
        <v>1508</v>
      </c>
      <c r="I440" t="s">
        <v>698</v>
      </c>
      <c r="J440" t="s">
        <v>50</v>
      </c>
      <c r="K440" t="s">
        <v>443</v>
      </c>
      <c r="L440" t="s">
        <v>443</v>
      </c>
      <c r="M440" t="s">
        <v>443</v>
      </c>
      <c r="N440" t="s">
        <v>443</v>
      </c>
      <c r="O440" t="s">
        <v>443</v>
      </c>
      <c r="P440" t="s">
        <v>4</v>
      </c>
      <c r="Q440" t="s">
        <v>443</v>
      </c>
      <c r="R440" t="s">
        <v>443</v>
      </c>
      <c r="S440" t="s">
        <v>443</v>
      </c>
    </row>
    <row r="441" spans="1:19" ht="25.5" x14ac:dyDescent="0.2">
      <c r="A441" t="s">
        <v>1509</v>
      </c>
      <c r="B441" t="s">
        <v>1510</v>
      </c>
      <c r="D441">
        <v>55</v>
      </c>
      <c r="E441" t="s">
        <v>604</v>
      </c>
      <c r="F441" s="717">
        <v>44866</v>
      </c>
      <c r="G441" t="s">
        <v>590</v>
      </c>
      <c r="H441" s="75" t="s">
        <v>1511</v>
      </c>
      <c r="I441" t="s">
        <v>648</v>
      </c>
      <c r="J441" t="s">
        <v>53</v>
      </c>
      <c r="K441" t="s">
        <v>443</v>
      </c>
      <c r="L441" t="s">
        <v>443</v>
      </c>
      <c r="M441" t="s">
        <v>443</v>
      </c>
      <c r="N441" t="s">
        <v>4</v>
      </c>
      <c r="O441" t="s">
        <v>443</v>
      </c>
      <c r="P441" t="s">
        <v>443</v>
      </c>
      <c r="Q441" t="s">
        <v>443</v>
      </c>
      <c r="R441" t="s">
        <v>443</v>
      </c>
    </row>
    <row r="442" spans="1:19" x14ac:dyDescent="0.2">
      <c r="A442" t="s">
        <v>1834</v>
      </c>
      <c r="B442" t="s">
        <v>99</v>
      </c>
      <c r="D442">
        <v>50</v>
      </c>
      <c r="E442" t="s">
        <v>612</v>
      </c>
      <c r="G442" t="s">
        <v>590</v>
      </c>
      <c r="H442">
        <v>415</v>
      </c>
      <c r="I442" t="s">
        <v>1172</v>
      </c>
      <c r="J442" t="s">
        <v>635</v>
      </c>
      <c r="K442" t="s">
        <v>35</v>
      </c>
      <c r="L442" t="s">
        <v>35</v>
      </c>
      <c r="M442" t="s">
        <v>443</v>
      </c>
      <c r="N442" t="s">
        <v>443</v>
      </c>
      <c r="O442" t="s">
        <v>443</v>
      </c>
      <c r="P442" t="s">
        <v>443</v>
      </c>
      <c r="Q442" t="s">
        <v>443</v>
      </c>
      <c r="R442" t="s">
        <v>443</v>
      </c>
    </row>
    <row r="443" spans="1:19" x14ac:dyDescent="0.2">
      <c r="A443" t="s">
        <v>1515</v>
      </c>
      <c r="B443" t="s">
        <v>1516</v>
      </c>
      <c r="D443">
        <v>50</v>
      </c>
      <c r="E443" t="s">
        <v>604</v>
      </c>
      <c r="G443" t="s">
        <v>590</v>
      </c>
      <c r="H443">
        <v>423</v>
      </c>
      <c r="I443" t="s">
        <v>645</v>
      </c>
      <c r="J443" t="s">
        <v>614</v>
      </c>
      <c r="K443" t="s">
        <v>443</v>
      </c>
      <c r="L443" t="s">
        <v>4</v>
      </c>
      <c r="M443" t="s">
        <v>443</v>
      </c>
      <c r="N443" t="s">
        <v>443</v>
      </c>
      <c r="O443" t="s">
        <v>443</v>
      </c>
      <c r="P443" t="s">
        <v>443</v>
      </c>
      <c r="Q443" t="s">
        <v>443</v>
      </c>
      <c r="R443" t="s">
        <v>443</v>
      </c>
    </row>
    <row r="444" spans="1:19" x14ac:dyDescent="0.2">
      <c r="A444" t="s">
        <v>1517</v>
      </c>
      <c r="B444" t="s">
        <v>931</v>
      </c>
      <c r="D444">
        <v>50</v>
      </c>
      <c r="E444" t="s">
        <v>604</v>
      </c>
      <c r="G444" t="s">
        <v>590</v>
      </c>
      <c r="H444">
        <v>403</v>
      </c>
      <c r="I444" t="s">
        <v>648</v>
      </c>
      <c r="J444" t="s">
        <v>146</v>
      </c>
      <c r="K444" t="s">
        <v>4</v>
      </c>
      <c r="L444" t="s">
        <v>443</v>
      </c>
      <c r="M444" t="s">
        <v>443</v>
      </c>
      <c r="N444" t="s">
        <v>443</v>
      </c>
      <c r="O444" t="s">
        <v>443</v>
      </c>
      <c r="P444" t="s">
        <v>443</v>
      </c>
      <c r="Q444" t="s">
        <v>443</v>
      </c>
      <c r="R444" t="s">
        <v>443</v>
      </c>
    </row>
    <row r="445" spans="1:19" x14ac:dyDescent="0.2">
      <c r="A445" t="s">
        <v>1518</v>
      </c>
      <c r="B445" t="s">
        <v>662</v>
      </c>
      <c r="D445">
        <v>55</v>
      </c>
      <c r="E445" t="s">
        <v>589</v>
      </c>
      <c r="F445" s="717">
        <v>45559</v>
      </c>
      <c r="G445" t="s">
        <v>590</v>
      </c>
      <c r="H445" t="s">
        <v>1519</v>
      </c>
      <c r="I445" t="s">
        <v>634</v>
      </c>
      <c r="J445" t="s">
        <v>50</v>
      </c>
      <c r="K445" t="s">
        <v>35</v>
      </c>
      <c r="L445" t="s">
        <v>443</v>
      </c>
      <c r="M445" t="s">
        <v>443</v>
      </c>
      <c r="N445" t="s">
        <v>443</v>
      </c>
      <c r="O445" t="s">
        <v>443</v>
      </c>
      <c r="P445" t="s">
        <v>4</v>
      </c>
      <c r="Q445" t="s">
        <v>443</v>
      </c>
      <c r="R445" t="s">
        <v>443</v>
      </c>
    </row>
    <row r="446" spans="1:19" ht="25.5" x14ac:dyDescent="0.2">
      <c r="A446" t="s">
        <v>1520</v>
      </c>
      <c r="B446" t="s">
        <v>837</v>
      </c>
      <c r="C446" s="75" t="s">
        <v>1521</v>
      </c>
      <c r="D446">
        <v>65</v>
      </c>
      <c r="E446" t="s">
        <v>604</v>
      </c>
      <c r="F446" s="717">
        <v>45802</v>
      </c>
      <c r="G446" t="s">
        <v>590</v>
      </c>
      <c r="H446" t="s">
        <v>1522</v>
      </c>
      <c r="I446" t="s">
        <v>596</v>
      </c>
      <c r="J446" t="s">
        <v>635</v>
      </c>
      <c r="K446" t="s">
        <v>35</v>
      </c>
      <c r="L446" t="s">
        <v>35</v>
      </c>
      <c r="M446" t="s">
        <v>35</v>
      </c>
      <c r="N446" t="s">
        <v>35</v>
      </c>
      <c r="O446" t="s">
        <v>443</v>
      </c>
      <c r="P446" t="s">
        <v>443</v>
      </c>
      <c r="Q446" t="s">
        <v>443</v>
      </c>
      <c r="R446" t="s">
        <v>443</v>
      </c>
    </row>
    <row r="447" spans="1:19" x14ac:dyDescent="0.2">
      <c r="A447" t="s">
        <v>1523</v>
      </c>
      <c r="B447" t="s">
        <v>694</v>
      </c>
      <c r="C447" t="s">
        <v>1985</v>
      </c>
      <c r="D447">
        <v>55</v>
      </c>
      <c r="E447" t="s">
        <v>604</v>
      </c>
      <c r="F447" s="717">
        <v>44949</v>
      </c>
      <c r="G447" t="s">
        <v>590</v>
      </c>
      <c r="H447">
        <v>179</v>
      </c>
      <c r="I447" t="s">
        <v>877</v>
      </c>
      <c r="J447" t="s">
        <v>25</v>
      </c>
      <c r="K447" t="s">
        <v>443</v>
      </c>
      <c r="L447" t="s">
        <v>443</v>
      </c>
      <c r="M447" t="s">
        <v>35</v>
      </c>
      <c r="N447" t="s">
        <v>35</v>
      </c>
      <c r="O447" t="s">
        <v>35</v>
      </c>
      <c r="P447" t="s">
        <v>4</v>
      </c>
      <c r="Q447" t="s">
        <v>443</v>
      </c>
    </row>
    <row r="448" spans="1:19" x14ac:dyDescent="0.2">
      <c r="A448" t="s">
        <v>1525</v>
      </c>
      <c r="B448" t="s">
        <v>99</v>
      </c>
      <c r="D448">
        <v>55</v>
      </c>
      <c r="E448" t="s">
        <v>589</v>
      </c>
      <c r="F448" s="717">
        <v>45650</v>
      </c>
      <c r="G448" t="s">
        <v>590</v>
      </c>
      <c r="H448" t="s">
        <v>1527</v>
      </c>
      <c r="I448" t="s">
        <v>698</v>
      </c>
      <c r="J448" t="s">
        <v>622</v>
      </c>
      <c r="K448" t="s">
        <v>443</v>
      </c>
      <c r="L448" t="s">
        <v>443</v>
      </c>
      <c r="M448" t="s">
        <v>443</v>
      </c>
      <c r="N448" t="s">
        <v>443</v>
      </c>
      <c r="O448" t="s">
        <v>443</v>
      </c>
      <c r="P448" t="s">
        <v>443</v>
      </c>
      <c r="Q448" t="s">
        <v>443</v>
      </c>
      <c r="R448" t="s">
        <v>443</v>
      </c>
      <c r="S448" t="s">
        <v>4</v>
      </c>
    </row>
    <row r="449" spans="1:18" x14ac:dyDescent="0.2">
      <c r="A449" t="s">
        <v>1528</v>
      </c>
      <c r="B449" t="s">
        <v>1529</v>
      </c>
      <c r="D449">
        <v>70</v>
      </c>
      <c r="E449" t="s">
        <v>604</v>
      </c>
      <c r="F449" s="717">
        <v>45017</v>
      </c>
      <c r="G449" t="s">
        <v>590</v>
      </c>
      <c r="H449" t="s">
        <v>1530</v>
      </c>
      <c r="I449" t="s">
        <v>877</v>
      </c>
      <c r="J449" t="s">
        <v>146</v>
      </c>
      <c r="K449" t="s">
        <v>4</v>
      </c>
      <c r="L449" t="s">
        <v>443</v>
      </c>
      <c r="M449" t="s">
        <v>443</v>
      </c>
      <c r="N449" t="s">
        <v>443</v>
      </c>
      <c r="O449" t="s">
        <v>443</v>
      </c>
      <c r="P449" t="s">
        <v>443</v>
      </c>
      <c r="Q449" t="s">
        <v>443</v>
      </c>
    </row>
    <row r="450" spans="1:18" x14ac:dyDescent="0.2">
      <c r="A450" t="s">
        <v>1531</v>
      </c>
      <c r="B450" t="s">
        <v>140</v>
      </c>
      <c r="D450">
        <v>65</v>
      </c>
      <c r="E450" t="s">
        <v>604</v>
      </c>
      <c r="F450" s="717">
        <v>45253</v>
      </c>
      <c r="G450" t="s">
        <v>590</v>
      </c>
      <c r="H450" t="s">
        <v>1532</v>
      </c>
      <c r="I450" t="s">
        <v>877</v>
      </c>
      <c r="J450" t="s">
        <v>100</v>
      </c>
      <c r="K450" t="s">
        <v>443</v>
      </c>
      <c r="L450" t="s">
        <v>443</v>
      </c>
      <c r="M450" t="s">
        <v>443</v>
      </c>
      <c r="N450" t="s">
        <v>443</v>
      </c>
      <c r="O450" t="s">
        <v>443</v>
      </c>
      <c r="P450" t="s">
        <v>443</v>
      </c>
      <c r="Q450" t="s">
        <v>443</v>
      </c>
      <c r="R450" t="s">
        <v>4</v>
      </c>
    </row>
    <row r="451" spans="1:18" x14ac:dyDescent="0.2">
      <c r="A451" t="s">
        <v>1533</v>
      </c>
      <c r="B451" t="s">
        <v>662</v>
      </c>
      <c r="D451">
        <v>65</v>
      </c>
      <c r="E451" t="s">
        <v>594</v>
      </c>
      <c r="F451" s="717">
        <v>45444</v>
      </c>
      <c r="G451" t="s">
        <v>590</v>
      </c>
      <c r="H451" t="s">
        <v>1534</v>
      </c>
      <c r="I451" t="s">
        <v>596</v>
      </c>
      <c r="J451" t="s">
        <v>53</v>
      </c>
      <c r="K451" t="s">
        <v>443</v>
      </c>
      <c r="L451" t="s">
        <v>443</v>
      </c>
      <c r="M451" t="s">
        <v>443</v>
      </c>
      <c r="N451" t="s">
        <v>443</v>
      </c>
      <c r="O451" t="s">
        <v>443</v>
      </c>
      <c r="P451" t="s">
        <v>443</v>
      </c>
      <c r="Q451" t="s">
        <v>443</v>
      </c>
      <c r="R451" t="s">
        <v>443</v>
      </c>
    </row>
    <row r="452" spans="1:18" x14ac:dyDescent="0.2">
      <c r="A452" t="s">
        <v>1535</v>
      </c>
      <c r="B452" t="s">
        <v>662</v>
      </c>
      <c r="D452">
        <v>50</v>
      </c>
      <c r="E452" t="s">
        <v>604</v>
      </c>
      <c r="F452" s="717">
        <v>44949</v>
      </c>
      <c r="G452" t="s">
        <v>590</v>
      </c>
      <c r="H452">
        <v>401</v>
      </c>
      <c r="I452" t="s">
        <v>877</v>
      </c>
      <c r="J452" t="s">
        <v>146</v>
      </c>
      <c r="K452" t="s">
        <v>443</v>
      </c>
      <c r="L452" t="s">
        <v>443</v>
      </c>
      <c r="M452" t="s">
        <v>443</v>
      </c>
      <c r="N452" t="s">
        <v>443</v>
      </c>
      <c r="O452" t="s">
        <v>443</v>
      </c>
      <c r="P452" t="s">
        <v>443</v>
      </c>
      <c r="Q452" t="s">
        <v>443</v>
      </c>
    </row>
    <row r="453" spans="1:18" x14ac:dyDescent="0.2">
      <c r="A453" t="s">
        <v>1536</v>
      </c>
      <c r="B453" t="s">
        <v>1529</v>
      </c>
      <c r="C453" t="s">
        <v>1537</v>
      </c>
      <c r="D453">
        <v>70</v>
      </c>
      <c r="E453" t="s">
        <v>604</v>
      </c>
      <c r="F453" s="717">
        <v>45283</v>
      </c>
      <c r="G453" t="s">
        <v>590</v>
      </c>
      <c r="H453" t="s">
        <v>1538</v>
      </c>
      <c r="I453" t="s">
        <v>877</v>
      </c>
      <c r="J453" t="s">
        <v>610</v>
      </c>
      <c r="K453" t="s">
        <v>443</v>
      </c>
      <c r="L453" t="s">
        <v>443</v>
      </c>
      <c r="M453" t="s">
        <v>443</v>
      </c>
      <c r="N453" t="s">
        <v>443</v>
      </c>
      <c r="O453" t="s">
        <v>443</v>
      </c>
      <c r="P453" t="s">
        <v>443</v>
      </c>
      <c r="Q453" t="s">
        <v>443</v>
      </c>
    </row>
    <row r="454" spans="1:18" x14ac:dyDescent="0.2">
      <c r="A454" t="s">
        <v>1539</v>
      </c>
      <c r="B454" t="s">
        <v>212</v>
      </c>
      <c r="D454">
        <v>55</v>
      </c>
      <c r="E454" t="s">
        <v>594</v>
      </c>
      <c r="G454" t="s">
        <v>590</v>
      </c>
      <c r="H454" t="s">
        <v>509</v>
      </c>
      <c r="I454" t="s">
        <v>596</v>
      </c>
      <c r="J454" t="s">
        <v>610</v>
      </c>
      <c r="K454" t="s">
        <v>443</v>
      </c>
      <c r="L454" t="s">
        <v>35</v>
      </c>
      <c r="M454" t="s">
        <v>443</v>
      </c>
      <c r="N454" t="s">
        <v>443</v>
      </c>
      <c r="O454" t="s">
        <v>443</v>
      </c>
      <c r="P454" t="s">
        <v>443</v>
      </c>
      <c r="Q454" t="s">
        <v>443</v>
      </c>
      <c r="R454" t="s">
        <v>443</v>
      </c>
    </row>
    <row r="455" spans="1:18" x14ac:dyDescent="0.2">
      <c r="A455" t="s">
        <v>1540</v>
      </c>
      <c r="B455" t="s">
        <v>662</v>
      </c>
      <c r="D455">
        <v>50</v>
      </c>
      <c r="E455" t="s">
        <v>604</v>
      </c>
      <c r="F455" s="717">
        <v>44949</v>
      </c>
      <c r="G455" t="s">
        <v>590</v>
      </c>
      <c r="H455" t="s">
        <v>1541</v>
      </c>
      <c r="I455" t="s">
        <v>877</v>
      </c>
      <c r="J455" t="s">
        <v>53</v>
      </c>
      <c r="K455" t="s">
        <v>443</v>
      </c>
      <c r="L455" t="s">
        <v>443</v>
      </c>
      <c r="M455" t="s">
        <v>4</v>
      </c>
      <c r="N455" t="s">
        <v>443</v>
      </c>
      <c r="O455" t="s">
        <v>443</v>
      </c>
      <c r="P455" t="s">
        <v>443</v>
      </c>
      <c r="Q455" t="s">
        <v>443</v>
      </c>
    </row>
    <row r="456" spans="1:18" x14ac:dyDescent="0.2">
      <c r="A456" t="s">
        <v>1542</v>
      </c>
      <c r="B456" t="s">
        <v>662</v>
      </c>
      <c r="D456">
        <v>50</v>
      </c>
      <c r="E456" t="s">
        <v>604</v>
      </c>
      <c r="F456" s="717">
        <v>44949</v>
      </c>
      <c r="G456" t="s">
        <v>590</v>
      </c>
      <c r="H456">
        <v>381</v>
      </c>
      <c r="I456" t="s">
        <v>877</v>
      </c>
      <c r="J456" t="s">
        <v>53</v>
      </c>
      <c r="K456" t="s">
        <v>443</v>
      </c>
      <c r="L456" t="s">
        <v>443</v>
      </c>
      <c r="M456" t="s">
        <v>4</v>
      </c>
      <c r="N456" t="s">
        <v>443</v>
      </c>
      <c r="O456" t="s">
        <v>443</v>
      </c>
      <c r="P456" t="s">
        <v>443</v>
      </c>
      <c r="Q456" t="s">
        <v>443</v>
      </c>
    </row>
    <row r="457" spans="1:18" ht="25.5" x14ac:dyDescent="0.2">
      <c r="A457" t="s">
        <v>1830</v>
      </c>
      <c r="B457" s="75" t="s">
        <v>1831</v>
      </c>
      <c r="C457" s="75" t="s">
        <v>1819</v>
      </c>
      <c r="D457">
        <v>65</v>
      </c>
      <c r="E457" t="s">
        <v>612</v>
      </c>
      <c r="F457" s="717">
        <v>44228</v>
      </c>
      <c r="G457" t="s">
        <v>590</v>
      </c>
      <c r="H457" t="s">
        <v>1833</v>
      </c>
      <c r="I457" t="s">
        <v>1172</v>
      </c>
      <c r="J457" t="s">
        <v>20</v>
      </c>
      <c r="K457" t="s">
        <v>443</v>
      </c>
      <c r="L457" t="s">
        <v>443</v>
      </c>
      <c r="M457" t="s">
        <v>443</v>
      </c>
      <c r="N457" t="s">
        <v>4</v>
      </c>
      <c r="O457" t="s">
        <v>35</v>
      </c>
      <c r="P457" t="s">
        <v>443</v>
      </c>
      <c r="Q457" t="s">
        <v>443</v>
      </c>
      <c r="R457" t="s">
        <v>443</v>
      </c>
    </row>
    <row r="458" spans="1:18" x14ac:dyDescent="0.2">
      <c r="A458" t="s">
        <v>1545</v>
      </c>
      <c r="B458" t="s">
        <v>662</v>
      </c>
      <c r="D458">
        <v>55</v>
      </c>
      <c r="E458" t="s">
        <v>604</v>
      </c>
      <c r="F458" s="717">
        <v>45497</v>
      </c>
      <c r="G458" t="s">
        <v>590</v>
      </c>
      <c r="H458" t="s">
        <v>1546</v>
      </c>
      <c r="I458" t="s">
        <v>656</v>
      </c>
      <c r="J458" t="s">
        <v>53</v>
      </c>
      <c r="K458" t="s">
        <v>443</v>
      </c>
      <c r="L458" t="s">
        <v>443</v>
      </c>
      <c r="M458" t="s">
        <v>443</v>
      </c>
      <c r="N458" t="s">
        <v>443</v>
      </c>
      <c r="O458" t="s">
        <v>443</v>
      </c>
      <c r="P458" t="s">
        <v>443</v>
      </c>
      <c r="Q458" t="s">
        <v>443</v>
      </c>
    </row>
    <row r="459" spans="1:18" ht="25.5" x14ac:dyDescent="0.2">
      <c r="A459" t="s">
        <v>1547</v>
      </c>
      <c r="B459" t="s">
        <v>948</v>
      </c>
      <c r="D459">
        <v>55</v>
      </c>
      <c r="E459" t="s">
        <v>604</v>
      </c>
      <c r="F459" s="717">
        <v>41334</v>
      </c>
      <c r="G459" t="s">
        <v>590</v>
      </c>
      <c r="H459" s="75" t="s">
        <v>1548</v>
      </c>
      <c r="I459" t="s">
        <v>656</v>
      </c>
      <c r="J459" t="s">
        <v>50</v>
      </c>
      <c r="K459" t="s">
        <v>443</v>
      </c>
      <c r="L459" t="s">
        <v>443</v>
      </c>
      <c r="M459" t="s">
        <v>443</v>
      </c>
      <c r="N459" t="s">
        <v>443</v>
      </c>
      <c r="O459" t="s">
        <v>443</v>
      </c>
      <c r="P459" t="s">
        <v>443</v>
      </c>
      <c r="Q459" t="s">
        <v>4</v>
      </c>
    </row>
    <row r="460" spans="1:18" x14ac:dyDescent="0.2">
      <c r="A460" t="s">
        <v>1549</v>
      </c>
      <c r="B460" t="s">
        <v>1550</v>
      </c>
      <c r="D460">
        <v>85</v>
      </c>
      <c r="E460" t="s">
        <v>604</v>
      </c>
      <c r="F460" s="717">
        <v>45078</v>
      </c>
      <c r="G460" t="s">
        <v>590</v>
      </c>
      <c r="H460" t="s">
        <v>767</v>
      </c>
      <c r="I460" t="s">
        <v>717</v>
      </c>
      <c r="J460" t="s">
        <v>610</v>
      </c>
      <c r="K460" t="s">
        <v>443</v>
      </c>
      <c r="L460" t="s">
        <v>443</v>
      </c>
      <c r="M460" t="s">
        <v>443</v>
      </c>
      <c r="N460" t="s">
        <v>35</v>
      </c>
      <c r="O460" t="s">
        <v>443</v>
      </c>
      <c r="P460" t="s">
        <v>443</v>
      </c>
      <c r="Q460" t="s">
        <v>443</v>
      </c>
      <c r="R460" t="s">
        <v>443</v>
      </c>
    </row>
    <row r="461" spans="1:18" x14ac:dyDescent="0.2">
      <c r="A461" t="s">
        <v>1551</v>
      </c>
      <c r="B461" t="s">
        <v>1552</v>
      </c>
      <c r="D461">
        <v>55</v>
      </c>
      <c r="E461" t="s">
        <v>604</v>
      </c>
      <c r="F461" s="717">
        <v>45017</v>
      </c>
      <c r="G461" t="s">
        <v>590</v>
      </c>
      <c r="H461" t="s">
        <v>1553</v>
      </c>
      <c r="I461" t="s">
        <v>717</v>
      </c>
      <c r="J461" t="s">
        <v>53</v>
      </c>
      <c r="K461" t="s">
        <v>443</v>
      </c>
      <c r="L461" t="s">
        <v>443</v>
      </c>
      <c r="M461" t="s">
        <v>443</v>
      </c>
      <c r="N461" t="s">
        <v>4</v>
      </c>
      <c r="O461" t="s">
        <v>443</v>
      </c>
      <c r="P461" t="s">
        <v>443</v>
      </c>
      <c r="Q461" t="s">
        <v>443</v>
      </c>
      <c r="R461" t="s">
        <v>443</v>
      </c>
    </row>
    <row r="462" spans="1:18" x14ac:dyDescent="0.2">
      <c r="A462" t="s">
        <v>1554</v>
      </c>
      <c r="B462" t="s">
        <v>859</v>
      </c>
      <c r="D462">
        <v>65</v>
      </c>
      <c r="E462" t="s">
        <v>594</v>
      </c>
      <c r="F462" s="717">
        <v>45346</v>
      </c>
      <c r="G462" t="s">
        <v>590</v>
      </c>
      <c r="H462" t="s">
        <v>767</v>
      </c>
      <c r="I462" t="s">
        <v>596</v>
      </c>
      <c r="J462" t="s">
        <v>622</v>
      </c>
      <c r="K462" t="s">
        <v>443</v>
      </c>
      <c r="L462" t="s">
        <v>443</v>
      </c>
      <c r="M462" t="s">
        <v>443</v>
      </c>
      <c r="N462" t="s">
        <v>443</v>
      </c>
      <c r="O462" t="s">
        <v>443</v>
      </c>
      <c r="P462" t="s">
        <v>443</v>
      </c>
      <c r="Q462" t="s">
        <v>443</v>
      </c>
      <c r="R462" t="s">
        <v>443</v>
      </c>
    </row>
    <row r="463" spans="1:18" ht="25.5" x14ac:dyDescent="0.2">
      <c r="A463" t="s">
        <v>1555</v>
      </c>
      <c r="B463" t="s">
        <v>212</v>
      </c>
      <c r="D463">
        <v>55</v>
      </c>
      <c r="E463" t="s">
        <v>604</v>
      </c>
      <c r="G463" t="s">
        <v>590</v>
      </c>
      <c r="H463" s="75" t="s">
        <v>1556</v>
      </c>
      <c r="I463" t="s">
        <v>645</v>
      </c>
      <c r="J463" t="s">
        <v>50</v>
      </c>
      <c r="K463" t="s">
        <v>443</v>
      </c>
      <c r="L463" t="s">
        <v>443</v>
      </c>
      <c r="M463" t="s">
        <v>443</v>
      </c>
      <c r="N463" t="s">
        <v>443</v>
      </c>
      <c r="O463" t="s">
        <v>443</v>
      </c>
      <c r="P463" t="s">
        <v>4</v>
      </c>
      <c r="Q463" t="s">
        <v>443</v>
      </c>
      <c r="R463" t="s">
        <v>443</v>
      </c>
    </row>
    <row r="464" spans="1:18" x14ac:dyDescent="0.2">
      <c r="A464" t="s">
        <v>1557</v>
      </c>
      <c r="B464" t="s">
        <v>712</v>
      </c>
      <c r="D464">
        <v>65</v>
      </c>
      <c r="E464" t="s">
        <v>731</v>
      </c>
      <c r="F464" s="717">
        <v>45528</v>
      </c>
      <c r="G464" t="s">
        <v>590</v>
      </c>
      <c r="H464" t="s">
        <v>1558</v>
      </c>
      <c r="I464" t="s">
        <v>732</v>
      </c>
      <c r="J464" t="s">
        <v>610</v>
      </c>
      <c r="K464" t="s">
        <v>35</v>
      </c>
      <c r="L464" t="s">
        <v>443</v>
      </c>
      <c r="M464" t="s">
        <v>443</v>
      </c>
      <c r="N464" t="s">
        <v>443</v>
      </c>
      <c r="O464" t="s">
        <v>443</v>
      </c>
      <c r="P464" t="s">
        <v>443</v>
      </c>
      <c r="Q464" t="s">
        <v>443</v>
      </c>
      <c r="R464" t="s">
        <v>443</v>
      </c>
    </row>
    <row r="465" spans="1:18" x14ac:dyDescent="0.2">
      <c r="A465" t="s">
        <v>1559</v>
      </c>
      <c r="B465" t="s">
        <v>1560</v>
      </c>
      <c r="D465">
        <v>65</v>
      </c>
      <c r="E465" t="s">
        <v>604</v>
      </c>
      <c r="F465" s="717">
        <v>45802</v>
      </c>
      <c r="G465" t="s">
        <v>590</v>
      </c>
      <c r="H465" t="s">
        <v>1561</v>
      </c>
      <c r="I465" t="s">
        <v>596</v>
      </c>
      <c r="J465" t="s">
        <v>20</v>
      </c>
      <c r="K465" t="s">
        <v>35</v>
      </c>
      <c r="L465" t="s">
        <v>35</v>
      </c>
      <c r="M465" t="s">
        <v>35</v>
      </c>
      <c r="N465" t="s">
        <v>4</v>
      </c>
      <c r="O465" t="s">
        <v>443</v>
      </c>
      <c r="P465" t="s">
        <v>443</v>
      </c>
      <c r="Q465" t="s">
        <v>443</v>
      </c>
      <c r="R465" t="s">
        <v>443</v>
      </c>
    </row>
    <row r="466" spans="1:18" x14ac:dyDescent="0.2">
      <c r="A466" t="s">
        <v>1562</v>
      </c>
      <c r="B466" t="s">
        <v>712</v>
      </c>
      <c r="D466">
        <v>65</v>
      </c>
      <c r="E466" t="s">
        <v>731</v>
      </c>
      <c r="F466" s="717">
        <v>45528</v>
      </c>
      <c r="G466" t="s">
        <v>590</v>
      </c>
      <c r="H466" t="s">
        <v>1558</v>
      </c>
      <c r="I466" t="s">
        <v>732</v>
      </c>
      <c r="J466" t="s">
        <v>610</v>
      </c>
      <c r="K466" t="s">
        <v>35</v>
      </c>
      <c r="L466" t="s">
        <v>443</v>
      </c>
      <c r="M466" t="s">
        <v>443</v>
      </c>
      <c r="N466" t="s">
        <v>443</v>
      </c>
      <c r="O466" t="s">
        <v>443</v>
      </c>
      <c r="P466" t="s">
        <v>443</v>
      </c>
      <c r="Q466" t="s">
        <v>443</v>
      </c>
      <c r="R466" t="s">
        <v>443</v>
      </c>
    </row>
    <row r="467" spans="1:18" x14ac:dyDescent="0.2">
      <c r="A467" t="s">
        <v>1563</v>
      </c>
      <c r="B467" t="s">
        <v>1564</v>
      </c>
      <c r="C467" t="s">
        <v>1565</v>
      </c>
      <c r="D467">
        <v>65</v>
      </c>
      <c r="E467" t="s">
        <v>604</v>
      </c>
      <c r="G467" t="s">
        <v>590</v>
      </c>
      <c r="H467" t="s">
        <v>767</v>
      </c>
      <c r="I467" t="s">
        <v>648</v>
      </c>
      <c r="J467" t="s">
        <v>53</v>
      </c>
      <c r="K467" t="s">
        <v>443</v>
      </c>
      <c r="L467" t="s">
        <v>443</v>
      </c>
      <c r="M467" t="s">
        <v>443</v>
      </c>
      <c r="N467" t="s">
        <v>4</v>
      </c>
      <c r="O467" t="s">
        <v>35</v>
      </c>
      <c r="P467" t="s">
        <v>443</v>
      </c>
      <c r="Q467" t="s">
        <v>443</v>
      </c>
      <c r="R467" t="s">
        <v>443</v>
      </c>
    </row>
    <row r="468" spans="1:18" x14ac:dyDescent="0.2">
      <c r="A468" t="s">
        <v>1566</v>
      </c>
      <c r="B468" t="s">
        <v>1567</v>
      </c>
      <c r="C468" t="s">
        <v>1986</v>
      </c>
      <c r="D468">
        <v>125</v>
      </c>
      <c r="E468" t="s">
        <v>604</v>
      </c>
      <c r="F468" s="717">
        <v>45658</v>
      </c>
      <c r="G468" t="s">
        <v>590</v>
      </c>
      <c r="H468" t="s">
        <v>1568</v>
      </c>
      <c r="I468" t="s">
        <v>596</v>
      </c>
      <c r="J468" t="s">
        <v>25</v>
      </c>
      <c r="K468" t="s">
        <v>443</v>
      </c>
      <c r="L468" t="s">
        <v>443</v>
      </c>
      <c r="M468" t="s">
        <v>443</v>
      </c>
      <c r="N468" t="s">
        <v>443</v>
      </c>
      <c r="O468" t="s">
        <v>4</v>
      </c>
      <c r="P468" t="s">
        <v>443</v>
      </c>
      <c r="Q468" t="s">
        <v>443</v>
      </c>
      <c r="R468" t="s">
        <v>443</v>
      </c>
    </row>
    <row r="469" spans="1:18" ht="25.5" x14ac:dyDescent="0.2">
      <c r="A469" t="s">
        <v>1569</v>
      </c>
      <c r="B469" t="s">
        <v>1570</v>
      </c>
      <c r="D469">
        <v>50</v>
      </c>
      <c r="E469" t="s">
        <v>604</v>
      </c>
      <c r="F469" s="717">
        <v>44949</v>
      </c>
      <c r="G469" t="s">
        <v>590</v>
      </c>
      <c r="H469" s="75" t="s">
        <v>1571</v>
      </c>
      <c r="I469" t="s">
        <v>606</v>
      </c>
      <c r="J469" t="s">
        <v>53</v>
      </c>
      <c r="K469" t="s">
        <v>443</v>
      </c>
      <c r="L469" t="s">
        <v>443</v>
      </c>
      <c r="M469" t="s">
        <v>443</v>
      </c>
      <c r="N469" t="s">
        <v>443</v>
      </c>
      <c r="O469" t="s">
        <v>443</v>
      </c>
      <c r="P469" t="s">
        <v>443</v>
      </c>
      <c r="Q469" t="s">
        <v>443</v>
      </c>
    </row>
    <row r="470" spans="1:18" ht="38.25" x14ac:dyDescent="0.2">
      <c r="A470" t="s">
        <v>1572</v>
      </c>
      <c r="B470" t="s">
        <v>694</v>
      </c>
      <c r="C470" s="75" t="s">
        <v>1573</v>
      </c>
      <c r="D470">
        <v>55</v>
      </c>
      <c r="E470" t="s">
        <v>594</v>
      </c>
      <c r="F470" s="717">
        <v>45017</v>
      </c>
      <c r="G470" t="s">
        <v>590</v>
      </c>
      <c r="H470">
        <v>448</v>
      </c>
      <c r="I470" t="s">
        <v>596</v>
      </c>
      <c r="J470" t="s">
        <v>53</v>
      </c>
      <c r="K470" t="s">
        <v>443</v>
      </c>
      <c r="L470" t="s">
        <v>443</v>
      </c>
      <c r="M470" t="s">
        <v>443</v>
      </c>
      <c r="N470" t="s">
        <v>443</v>
      </c>
      <c r="O470" t="s">
        <v>4</v>
      </c>
      <c r="P470" t="s">
        <v>443</v>
      </c>
      <c r="Q470" t="s">
        <v>443</v>
      </c>
      <c r="R470" t="s">
        <v>443</v>
      </c>
    </row>
    <row r="471" spans="1:18" ht="25.5" x14ac:dyDescent="0.2">
      <c r="A471" t="s">
        <v>1827</v>
      </c>
      <c r="B471" t="s">
        <v>662</v>
      </c>
      <c r="C471" s="75" t="s">
        <v>1987</v>
      </c>
      <c r="D471">
        <v>65</v>
      </c>
      <c r="E471" t="s">
        <v>612</v>
      </c>
      <c r="F471" s="717">
        <v>45192</v>
      </c>
      <c r="G471" t="s">
        <v>590</v>
      </c>
      <c r="H471" t="s">
        <v>1829</v>
      </c>
      <c r="I471" t="s">
        <v>1172</v>
      </c>
      <c r="J471" t="s">
        <v>614</v>
      </c>
      <c r="K471" t="s">
        <v>443</v>
      </c>
      <c r="L471" t="s">
        <v>4</v>
      </c>
      <c r="M471" t="s">
        <v>443</v>
      </c>
      <c r="N471" t="s">
        <v>443</v>
      </c>
      <c r="O471" t="s">
        <v>443</v>
      </c>
      <c r="P471" t="s">
        <v>443</v>
      </c>
      <c r="Q471" t="s">
        <v>443</v>
      </c>
      <c r="R471" t="s">
        <v>35</v>
      </c>
    </row>
    <row r="472" spans="1:18" x14ac:dyDescent="0.2">
      <c r="A472" t="s">
        <v>1576</v>
      </c>
      <c r="B472" t="s">
        <v>739</v>
      </c>
      <c r="D472">
        <v>50</v>
      </c>
      <c r="E472" t="s">
        <v>604</v>
      </c>
      <c r="G472" t="s">
        <v>590</v>
      </c>
      <c r="H472">
        <v>343</v>
      </c>
      <c r="I472" t="s">
        <v>648</v>
      </c>
      <c r="J472" t="s">
        <v>657</v>
      </c>
      <c r="K472" t="s">
        <v>443</v>
      </c>
      <c r="L472" t="s">
        <v>443</v>
      </c>
      <c r="M472" t="s">
        <v>443</v>
      </c>
      <c r="N472" t="s">
        <v>443</v>
      </c>
      <c r="O472" t="s">
        <v>443</v>
      </c>
      <c r="P472" t="s">
        <v>443</v>
      </c>
      <c r="Q472" t="s">
        <v>443</v>
      </c>
      <c r="R472" t="s">
        <v>443</v>
      </c>
    </row>
    <row r="473" spans="1:18" x14ac:dyDescent="0.2">
      <c r="A473" t="s">
        <v>1577</v>
      </c>
      <c r="B473" t="s">
        <v>662</v>
      </c>
      <c r="D473">
        <v>55</v>
      </c>
      <c r="E473" t="s">
        <v>604</v>
      </c>
      <c r="F473" s="717">
        <v>45741</v>
      </c>
      <c r="G473" t="s">
        <v>590</v>
      </c>
      <c r="H473" t="s">
        <v>1578</v>
      </c>
      <c r="I473" t="s">
        <v>648</v>
      </c>
      <c r="J473" t="s">
        <v>20</v>
      </c>
      <c r="K473" t="s">
        <v>35</v>
      </c>
      <c r="L473" t="s">
        <v>35</v>
      </c>
      <c r="M473" t="s">
        <v>443</v>
      </c>
      <c r="N473" t="s">
        <v>443</v>
      </c>
      <c r="O473" t="s">
        <v>35</v>
      </c>
      <c r="P473" t="s">
        <v>4</v>
      </c>
      <c r="Q473" t="s">
        <v>443</v>
      </c>
      <c r="R473" t="s">
        <v>443</v>
      </c>
    </row>
    <row r="474" spans="1:18" ht="25.5" x14ac:dyDescent="0.2">
      <c r="A474" t="s">
        <v>1579</v>
      </c>
      <c r="B474" t="s">
        <v>1580</v>
      </c>
      <c r="C474" s="75" t="s">
        <v>1581</v>
      </c>
      <c r="D474">
        <v>55</v>
      </c>
      <c r="E474" t="s">
        <v>604</v>
      </c>
      <c r="G474" t="s">
        <v>590</v>
      </c>
      <c r="H474" t="s">
        <v>300</v>
      </c>
      <c r="I474" t="s">
        <v>877</v>
      </c>
      <c r="J474" t="s">
        <v>25</v>
      </c>
      <c r="K474" t="s">
        <v>35</v>
      </c>
      <c r="L474" t="s">
        <v>443</v>
      </c>
      <c r="M474" t="s">
        <v>35</v>
      </c>
      <c r="N474" t="s">
        <v>35</v>
      </c>
      <c r="O474" t="s">
        <v>443</v>
      </c>
      <c r="P474" t="s">
        <v>4</v>
      </c>
      <c r="Q474" t="s">
        <v>35</v>
      </c>
      <c r="R474" t="s">
        <v>35</v>
      </c>
    </row>
    <row r="475" spans="1:18" x14ac:dyDescent="0.2">
      <c r="A475" t="s">
        <v>1582</v>
      </c>
      <c r="B475" t="s">
        <v>1583</v>
      </c>
      <c r="D475">
        <v>75</v>
      </c>
      <c r="E475" t="s">
        <v>604</v>
      </c>
      <c r="F475" s="717">
        <v>45672</v>
      </c>
      <c r="G475" t="s">
        <v>590</v>
      </c>
      <c r="H475" t="s">
        <v>1584</v>
      </c>
      <c r="I475" t="s">
        <v>656</v>
      </c>
      <c r="J475" t="s">
        <v>657</v>
      </c>
      <c r="K475" t="s">
        <v>443</v>
      </c>
      <c r="L475" t="s">
        <v>443</v>
      </c>
      <c r="M475" t="s">
        <v>443</v>
      </c>
      <c r="N475" t="s">
        <v>443</v>
      </c>
      <c r="O475" t="s">
        <v>443</v>
      </c>
      <c r="P475" t="s">
        <v>443</v>
      </c>
      <c r="Q475" t="s">
        <v>443</v>
      </c>
    </row>
    <row r="476" spans="1:18" x14ac:dyDescent="0.2">
      <c r="A476" t="s">
        <v>1825</v>
      </c>
      <c r="B476" t="s">
        <v>598</v>
      </c>
      <c r="D476">
        <v>55</v>
      </c>
      <c r="E476" t="s">
        <v>589</v>
      </c>
      <c r="F476" s="717">
        <v>45559</v>
      </c>
      <c r="G476" t="s">
        <v>590</v>
      </c>
      <c r="H476" t="s">
        <v>1826</v>
      </c>
      <c r="I476" t="s">
        <v>601</v>
      </c>
      <c r="J476" t="s">
        <v>146</v>
      </c>
      <c r="K476" t="s">
        <v>443</v>
      </c>
      <c r="L476" t="s">
        <v>443</v>
      </c>
      <c r="M476" t="s">
        <v>443</v>
      </c>
      <c r="N476" t="s">
        <v>443</v>
      </c>
      <c r="O476" t="s">
        <v>443</v>
      </c>
      <c r="P476" t="s">
        <v>35</v>
      </c>
      <c r="Q476" t="s">
        <v>35</v>
      </c>
      <c r="R476" t="s">
        <v>443</v>
      </c>
    </row>
    <row r="477" spans="1:18" x14ac:dyDescent="0.2">
      <c r="A477" t="s">
        <v>1587</v>
      </c>
      <c r="B477" t="s">
        <v>736</v>
      </c>
      <c r="D477">
        <v>50</v>
      </c>
      <c r="E477" t="s">
        <v>604</v>
      </c>
      <c r="F477" s="717">
        <v>44949</v>
      </c>
      <c r="G477" t="s">
        <v>590</v>
      </c>
      <c r="H477" t="s">
        <v>767</v>
      </c>
      <c r="I477" t="s">
        <v>606</v>
      </c>
      <c r="J477" t="s">
        <v>25</v>
      </c>
      <c r="K477" t="s">
        <v>443</v>
      </c>
      <c r="L477" t="s">
        <v>443</v>
      </c>
      <c r="M477" t="s">
        <v>443</v>
      </c>
      <c r="N477" t="s">
        <v>443</v>
      </c>
      <c r="O477" t="s">
        <v>443</v>
      </c>
      <c r="P477" t="s">
        <v>4</v>
      </c>
      <c r="Q477" t="s">
        <v>443</v>
      </c>
    </row>
    <row r="478" spans="1:18" ht="25.5" x14ac:dyDescent="0.2">
      <c r="A478" t="s">
        <v>1590</v>
      </c>
      <c r="B478" t="s">
        <v>1529</v>
      </c>
      <c r="C478" t="s">
        <v>1591</v>
      </c>
      <c r="D478">
        <v>55</v>
      </c>
      <c r="E478" t="s">
        <v>604</v>
      </c>
      <c r="F478" s="717">
        <v>44136</v>
      </c>
      <c r="G478" t="s">
        <v>590</v>
      </c>
      <c r="H478" s="75" t="s">
        <v>1592</v>
      </c>
      <c r="I478" t="s">
        <v>606</v>
      </c>
      <c r="J478" t="s">
        <v>610</v>
      </c>
      <c r="K478" t="s">
        <v>443</v>
      </c>
      <c r="L478" t="s">
        <v>443</v>
      </c>
      <c r="M478" t="s">
        <v>443</v>
      </c>
      <c r="N478" t="s">
        <v>443</v>
      </c>
      <c r="O478" t="s">
        <v>443</v>
      </c>
      <c r="P478" t="s">
        <v>35</v>
      </c>
      <c r="Q478" t="s">
        <v>443</v>
      </c>
    </row>
    <row r="479" spans="1:18" x14ac:dyDescent="0.2">
      <c r="A479" t="s">
        <v>1593</v>
      </c>
      <c r="B479" t="s">
        <v>89</v>
      </c>
      <c r="D479">
        <v>55</v>
      </c>
      <c r="E479" t="s">
        <v>604</v>
      </c>
      <c r="F479" s="717">
        <v>44094</v>
      </c>
      <c r="G479" t="s">
        <v>590</v>
      </c>
      <c r="H479" t="s">
        <v>1594</v>
      </c>
      <c r="I479" t="s">
        <v>592</v>
      </c>
      <c r="J479" t="s">
        <v>146</v>
      </c>
      <c r="K479" t="s">
        <v>443</v>
      </c>
      <c r="L479" t="s">
        <v>4</v>
      </c>
      <c r="M479" t="s">
        <v>443</v>
      </c>
      <c r="N479" t="s">
        <v>443</v>
      </c>
      <c r="O479" t="s">
        <v>443</v>
      </c>
      <c r="P479" t="s">
        <v>35</v>
      </c>
      <c r="Q479" t="s">
        <v>443</v>
      </c>
      <c r="R479" t="s">
        <v>443</v>
      </c>
    </row>
    <row r="480" spans="1:18" x14ac:dyDescent="0.2">
      <c r="A480" t="s">
        <v>1595</v>
      </c>
      <c r="B480" t="s">
        <v>856</v>
      </c>
      <c r="D480">
        <v>65</v>
      </c>
      <c r="E480" t="s">
        <v>604</v>
      </c>
      <c r="F480" s="717">
        <v>45894</v>
      </c>
      <c r="G480" t="s">
        <v>590</v>
      </c>
      <c r="H480" t="s">
        <v>1596</v>
      </c>
      <c r="I480" t="s">
        <v>732</v>
      </c>
      <c r="J480" t="s">
        <v>50</v>
      </c>
      <c r="K480" t="s">
        <v>35</v>
      </c>
      <c r="L480" t="s">
        <v>35</v>
      </c>
      <c r="M480" t="s">
        <v>35</v>
      </c>
      <c r="N480" t="s">
        <v>35</v>
      </c>
      <c r="O480" t="s">
        <v>35</v>
      </c>
      <c r="P480" t="s">
        <v>4</v>
      </c>
      <c r="Q480" t="s">
        <v>443</v>
      </c>
      <c r="R480" t="s">
        <v>443</v>
      </c>
    </row>
    <row r="481" spans="1:19" x14ac:dyDescent="0.2">
      <c r="A481" t="s">
        <v>1597</v>
      </c>
      <c r="B481" t="s">
        <v>1598</v>
      </c>
      <c r="D481">
        <v>60</v>
      </c>
      <c r="E481" t="s">
        <v>604</v>
      </c>
      <c r="F481" s="717">
        <v>45047</v>
      </c>
      <c r="G481" t="s">
        <v>590</v>
      </c>
      <c r="H481" t="s">
        <v>1599</v>
      </c>
      <c r="I481" t="s">
        <v>621</v>
      </c>
      <c r="J481" t="s">
        <v>20</v>
      </c>
      <c r="K481" t="s">
        <v>443</v>
      </c>
      <c r="L481" t="s">
        <v>4</v>
      </c>
      <c r="M481" t="s">
        <v>443</v>
      </c>
      <c r="N481" t="s">
        <v>443</v>
      </c>
      <c r="O481" t="s">
        <v>4</v>
      </c>
      <c r="P481" t="s">
        <v>443</v>
      </c>
      <c r="Q481" t="s">
        <v>443</v>
      </c>
    </row>
    <row r="482" spans="1:19" ht="25.5" x14ac:dyDescent="0.2">
      <c r="A482" t="s">
        <v>1600</v>
      </c>
      <c r="B482" t="s">
        <v>212</v>
      </c>
      <c r="D482">
        <v>55</v>
      </c>
      <c r="E482" t="s">
        <v>604</v>
      </c>
      <c r="G482" t="s">
        <v>590</v>
      </c>
      <c r="H482" s="75" t="s">
        <v>1601</v>
      </c>
      <c r="I482" t="s">
        <v>877</v>
      </c>
      <c r="J482" t="s">
        <v>622</v>
      </c>
      <c r="K482" t="s">
        <v>443</v>
      </c>
      <c r="L482" t="s">
        <v>443</v>
      </c>
      <c r="M482" t="s">
        <v>443</v>
      </c>
      <c r="N482" t="s">
        <v>443</v>
      </c>
      <c r="O482" t="s">
        <v>443</v>
      </c>
      <c r="P482" t="s">
        <v>443</v>
      </c>
      <c r="Q482" t="s">
        <v>443</v>
      </c>
    </row>
    <row r="483" spans="1:19" ht="25.5" x14ac:dyDescent="0.2">
      <c r="A483" t="s">
        <v>1602</v>
      </c>
      <c r="B483" t="s">
        <v>152</v>
      </c>
      <c r="C483" t="s">
        <v>762</v>
      </c>
      <c r="D483">
        <v>65</v>
      </c>
      <c r="E483" t="s">
        <v>731</v>
      </c>
      <c r="F483" s="717">
        <v>44208</v>
      </c>
      <c r="G483" t="s">
        <v>590</v>
      </c>
      <c r="H483" s="75" t="s">
        <v>1603</v>
      </c>
      <c r="I483" t="s">
        <v>732</v>
      </c>
      <c r="J483" t="s">
        <v>69</v>
      </c>
      <c r="K483" t="s">
        <v>35</v>
      </c>
      <c r="L483" t="s">
        <v>443</v>
      </c>
      <c r="M483" t="s">
        <v>443</v>
      </c>
      <c r="N483" t="s">
        <v>443</v>
      </c>
      <c r="O483" t="s">
        <v>443</v>
      </c>
      <c r="P483" t="s">
        <v>4</v>
      </c>
      <c r="Q483" t="s">
        <v>443</v>
      </c>
      <c r="R483" t="s">
        <v>443</v>
      </c>
    </row>
    <row r="484" spans="1:19" x14ac:dyDescent="0.2">
      <c r="A484" t="s">
        <v>1604</v>
      </c>
      <c r="B484" t="s">
        <v>1141</v>
      </c>
      <c r="C484" t="s">
        <v>762</v>
      </c>
      <c r="D484">
        <v>65</v>
      </c>
      <c r="E484" t="s">
        <v>1011</v>
      </c>
      <c r="F484" s="717">
        <v>44409</v>
      </c>
      <c r="G484" t="s">
        <v>590</v>
      </c>
      <c r="H484" t="s">
        <v>1605</v>
      </c>
      <c r="I484" t="s">
        <v>698</v>
      </c>
      <c r="J484" t="s">
        <v>69</v>
      </c>
      <c r="K484" t="s">
        <v>443</v>
      </c>
      <c r="L484" t="s">
        <v>443</v>
      </c>
      <c r="M484" t="s">
        <v>443</v>
      </c>
      <c r="N484" t="s">
        <v>443</v>
      </c>
      <c r="O484" t="s">
        <v>443</v>
      </c>
      <c r="P484" t="s">
        <v>4</v>
      </c>
      <c r="Q484" t="s">
        <v>443</v>
      </c>
      <c r="R484" t="s">
        <v>443</v>
      </c>
      <c r="S484" t="s">
        <v>443</v>
      </c>
    </row>
    <row r="485" spans="1:19" ht="25.5" x14ac:dyDescent="0.2">
      <c r="A485" t="s">
        <v>1606</v>
      </c>
      <c r="B485" t="s">
        <v>152</v>
      </c>
      <c r="D485">
        <v>55</v>
      </c>
      <c r="E485" t="s">
        <v>604</v>
      </c>
      <c r="F485" t="s">
        <v>1607</v>
      </c>
      <c r="G485" t="s">
        <v>590</v>
      </c>
      <c r="H485" s="75" t="s">
        <v>1608</v>
      </c>
      <c r="I485" t="s">
        <v>656</v>
      </c>
      <c r="J485" t="s">
        <v>50</v>
      </c>
      <c r="K485" t="s">
        <v>443</v>
      </c>
      <c r="L485" t="s">
        <v>443</v>
      </c>
      <c r="M485" t="s">
        <v>443</v>
      </c>
      <c r="N485" t="s">
        <v>443</v>
      </c>
      <c r="O485" t="s">
        <v>443</v>
      </c>
      <c r="P485" t="s">
        <v>443</v>
      </c>
      <c r="Q485" t="s">
        <v>4</v>
      </c>
    </row>
    <row r="486" spans="1:19" ht="25.5" x14ac:dyDescent="0.2">
      <c r="A486" t="s">
        <v>1609</v>
      </c>
      <c r="B486" t="s">
        <v>705</v>
      </c>
      <c r="C486" s="75" t="s">
        <v>1988</v>
      </c>
      <c r="D486">
        <v>60</v>
      </c>
      <c r="E486" t="s">
        <v>1011</v>
      </c>
      <c r="F486" s="717">
        <v>45536</v>
      </c>
      <c r="G486" t="s">
        <v>590</v>
      </c>
      <c r="H486" t="s">
        <v>1611</v>
      </c>
      <c r="I486" t="s">
        <v>698</v>
      </c>
      <c r="J486" t="s">
        <v>635</v>
      </c>
      <c r="K486" t="s">
        <v>443</v>
      </c>
      <c r="L486" t="s">
        <v>443</v>
      </c>
      <c r="M486" t="s">
        <v>443</v>
      </c>
      <c r="N486" t="s">
        <v>443</v>
      </c>
      <c r="O486" t="s">
        <v>443</v>
      </c>
      <c r="P486" t="s">
        <v>443</v>
      </c>
      <c r="Q486" t="s">
        <v>443</v>
      </c>
      <c r="R486" t="s">
        <v>443</v>
      </c>
      <c r="S486" t="s">
        <v>443</v>
      </c>
    </row>
    <row r="487" spans="1:19" ht="25.5" x14ac:dyDescent="0.2">
      <c r="A487" t="s">
        <v>1612</v>
      </c>
      <c r="B487" t="s">
        <v>705</v>
      </c>
      <c r="C487" s="75" t="s">
        <v>1988</v>
      </c>
      <c r="D487">
        <v>60</v>
      </c>
      <c r="E487" t="s">
        <v>1011</v>
      </c>
      <c r="F487" s="717">
        <v>45536</v>
      </c>
      <c r="G487" t="s">
        <v>590</v>
      </c>
      <c r="H487" t="s">
        <v>1611</v>
      </c>
      <c r="I487" t="s">
        <v>698</v>
      </c>
      <c r="J487" t="s">
        <v>635</v>
      </c>
      <c r="K487" t="s">
        <v>443</v>
      </c>
      <c r="L487" t="s">
        <v>443</v>
      </c>
      <c r="M487" t="s">
        <v>443</v>
      </c>
      <c r="N487" t="s">
        <v>443</v>
      </c>
      <c r="O487" t="s">
        <v>443</v>
      </c>
      <c r="P487" t="s">
        <v>443</v>
      </c>
      <c r="Q487" t="s">
        <v>443</v>
      </c>
      <c r="R487" t="s">
        <v>443</v>
      </c>
      <c r="S487" t="s">
        <v>443</v>
      </c>
    </row>
    <row r="488" spans="1:19" x14ac:dyDescent="0.2">
      <c r="A488" t="s">
        <v>1613</v>
      </c>
      <c r="B488" t="s">
        <v>1614</v>
      </c>
      <c r="C488" t="s">
        <v>760</v>
      </c>
      <c r="D488">
        <v>55</v>
      </c>
      <c r="E488" t="s">
        <v>731</v>
      </c>
      <c r="F488" s="717">
        <v>45467</v>
      </c>
      <c r="G488" t="s">
        <v>590</v>
      </c>
      <c r="H488" t="s">
        <v>1615</v>
      </c>
      <c r="I488" t="s">
        <v>732</v>
      </c>
      <c r="J488" t="s">
        <v>635</v>
      </c>
      <c r="K488" t="s">
        <v>443</v>
      </c>
      <c r="L488" t="s">
        <v>443</v>
      </c>
      <c r="M488" t="s">
        <v>443</v>
      </c>
      <c r="N488" t="s">
        <v>443</v>
      </c>
      <c r="O488" t="s">
        <v>443</v>
      </c>
      <c r="P488" t="s">
        <v>443</v>
      </c>
      <c r="Q488" t="s">
        <v>443</v>
      </c>
      <c r="R488" t="s">
        <v>443</v>
      </c>
    </row>
    <row r="489" spans="1:19" x14ac:dyDescent="0.2">
      <c r="A489" t="s">
        <v>1613</v>
      </c>
      <c r="B489" t="s">
        <v>1614</v>
      </c>
      <c r="C489" t="s">
        <v>1477</v>
      </c>
      <c r="D489">
        <v>55</v>
      </c>
      <c r="E489" t="s">
        <v>731</v>
      </c>
      <c r="F489" s="717">
        <v>45467</v>
      </c>
      <c r="G489" t="s">
        <v>590</v>
      </c>
      <c r="H489" t="s">
        <v>1615</v>
      </c>
      <c r="I489" t="s">
        <v>732</v>
      </c>
      <c r="J489" t="s">
        <v>657</v>
      </c>
      <c r="K489" t="s">
        <v>443</v>
      </c>
      <c r="L489" t="s">
        <v>443</v>
      </c>
      <c r="M489" t="s">
        <v>443</v>
      </c>
      <c r="N489" t="s">
        <v>443</v>
      </c>
      <c r="O489" t="s">
        <v>443</v>
      </c>
      <c r="P489" t="s">
        <v>443</v>
      </c>
      <c r="Q489" t="s">
        <v>443</v>
      </c>
      <c r="R489" t="s">
        <v>443</v>
      </c>
    </row>
    <row r="490" spans="1:19" x14ac:dyDescent="0.2">
      <c r="A490" t="s">
        <v>1613</v>
      </c>
      <c r="B490" t="s">
        <v>1614</v>
      </c>
      <c r="C490" t="s">
        <v>1478</v>
      </c>
      <c r="D490">
        <v>55</v>
      </c>
      <c r="E490" t="s">
        <v>731</v>
      </c>
      <c r="F490" s="717">
        <v>45467</v>
      </c>
      <c r="G490" t="s">
        <v>590</v>
      </c>
      <c r="H490" t="s">
        <v>1615</v>
      </c>
      <c r="I490" t="s">
        <v>732</v>
      </c>
      <c r="J490" t="s">
        <v>657</v>
      </c>
      <c r="K490" t="s">
        <v>443</v>
      </c>
      <c r="L490" t="s">
        <v>443</v>
      </c>
      <c r="M490" t="s">
        <v>443</v>
      </c>
      <c r="N490" t="s">
        <v>443</v>
      </c>
      <c r="O490" t="s">
        <v>443</v>
      </c>
      <c r="P490" t="s">
        <v>443</v>
      </c>
      <c r="Q490" t="s">
        <v>443</v>
      </c>
      <c r="R490" t="s">
        <v>443</v>
      </c>
    </row>
    <row r="491" spans="1:19" x14ac:dyDescent="0.2">
      <c r="A491" t="s">
        <v>1613</v>
      </c>
      <c r="B491" t="s">
        <v>1614</v>
      </c>
      <c r="C491" t="s">
        <v>1479</v>
      </c>
      <c r="D491">
        <v>55</v>
      </c>
      <c r="E491" t="s">
        <v>731</v>
      </c>
      <c r="F491" s="717">
        <v>45467</v>
      </c>
      <c r="G491" t="s">
        <v>590</v>
      </c>
      <c r="H491" t="s">
        <v>1615</v>
      </c>
      <c r="I491" t="s">
        <v>732</v>
      </c>
      <c r="J491" t="s">
        <v>657</v>
      </c>
      <c r="K491" t="s">
        <v>443</v>
      </c>
      <c r="L491" t="s">
        <v>443</v>
      </c>
      <c r="M491" t="s">
        <v>443</v>
      </c>
      <c r="N491" t="s">
        <v>443</v>
      </c>
      <c r="O491" t="s">
        <v>443</v>
      </c>
      <c r="P491" t="s">
        <v>443</v>
      </c>
      <c r="Q491" t="s">
        <v>443</v>
      </c>
      <c r="R491" t="s">
        <v>443</v>
      </c>
    </row>
    <row r="492" spans="1:19" ht="25.5" x14ac:dyDescent="0.2">
      <c r="A492" t="s">
        <v>1616</v>
      </c>
      <c r="B492" t="s">
        <v>662</v>
      </c>
      <c r="C492" t="s">
        <v>1617</v>
      </c>
      <c r="D492">
        <v>65</v>
      </c>
      <c r="E492" t="s">
        <v>604</v>
      </c>
      <c r="G492" t="s">
        <v>590</v>
      </c>
      <c r="H492" s="75" t="s">
        <v>1618</v>
      </c>
      <c r="I492" t="s">
        <v>606</v>
      </c>
      <c r="J492" t="s">
        <v>657</v>
      </c>
      <c r="K492" t="s">
        <v>443</v>
      </c>
      <c r="L492" t="s">
        <v>443</v>
      </c>
      <c r="M492" t="s">
        <v>443</v>
      </c>
      <c r="N492" t="s">
        <v>443</v>
      </c>
      <c r="O492" t="s">
        <v>443</v>
      </c>
      <c r="P492" t="s">
        <v>443</v>
      </c>
      <c r="Q492" t="s">
        <v>443</v>
      </c>
    </row>
    <row r="493" spans="1:19" x14ac:dyDescent="0.2">
      <c r="A493" t="s">
        <v>1619</v>
      </c>
      <c r="B493" t="s">
        <v>705</v>
      </c>
      <c r="D493">
        <v>60</v>
      </c>
      <c r="E493" t="s">
        <v>589</v>
      </c>
      <c r="F493" s="717">
        <v>45375</v>
      </c>
      <c r="G493" t="s">
        <v>590</v>
      </c>
      <c r="H493" t="s">
        <v>1620</v>
      </c>
      <c r="I493" t="s">
        <v>698</v>
      </c>
      <c r="J493" t="s">
        <v>614</v>
      </c>
      <c r="K493" t="s">
        <v>443</v>
      </c>
      <c r="L493" t="s">
        <v>4</v>
      </c>
      <c r="M493" t="s">
        <v>443</v>
      </c>
      <c r="N493" t="s">
        <v>443</v>
      </c>
      <c r="O493" t="s">
        <v>443</v>
      </c>
      <c r="P493" t="s">
        <v>443</v>
      </c>
      <c r="Q493" t="s">
        <v>443</v>
      </c>
      <c r="R493" t="s">
        <v>443</v>
      </c>
      <c r="S493" t="s">
        <v>443</v>
      </c>
    </row>
    <row r="494" spans="1:19" ht="25.5" x14ac:dyDescent="0.2">
      <c r="A494" t="s">
        <v>1621</v>
      </c>
      <c r="B494" t="s">
        <v>1622</v>
      </c>
      <c r="D494">
        <v>55</v>
      </c>
      <c r="E494" t="s">
        <v>604</v>
      </c>
      <c r="F494" s="717">
        <v>42614</v>
      </c>
      <c r="G494" t="s">
        <v>590</v>
      </c>
      <c r="H494" s="75" t="s">
        <v>1623</v>
      </c>
      <c r="I494" t="s">
        <v>606</v>
      </c>
      <c r="J494" t="s">
        <v>146</v>
      </c>
      <c r="K494" t="s">
        <v>4</v>
      </c>
      <c r="L494" t="s">
        <v>443</v>
      </c>
      <c r="M494" t="s">
        <v>443</v>
      </c>
      <c r="N494" t="s">
        <v>443</v>
      </c>
      <c r="O494" t="s">
        <v>443</v>
      </c>
      <c r="P494" t="s">
        <v>443</v>
      </c>
      <c r="Q494" t="s">
        <v>443</v>
      </c>
    </row>
    <row r="495" spans="1:19" x14ac:dyDescent="0.2">
      <c r="A495" t="s">
        <v>1624</v>
      </c>
      <c r="B495" t="s">
        <v>1625</v>
      </c>
      <c r="D495">
        <v>55</v>
      </c>
      <c r="E495" t="s">
        <v>604</v>
      </c>
      <c r="F495" s="717">
        <v>41061</v>
      </c>
      <c r="G495" t="s">
        <v>590</v>
      </c>
      <c r="H495" t="s">
        <v>779</v>
      </c>
      <c r="I495" t="s">
        <v>606</v>
      </c>
      <c r="J495" t="s">
        <v>20</v>
      </c>
      <c r="K495" t="s">
        <v>443</v>
      </c>
      <c r="L495" t="s">
        <v>443</v>
      </c>
      <c r="M495" t="s">
        <v>443</v>
      </c>
      <c r="N495" t="s">
        <v>443</v>
      </c>
      <c r="O495" t="s">
        <v>443</v>
      </c>
      <c r="P495" t="s">
        <v>4</v>
      </c>
      <c r="Q495" t="s">
        <v>443</v>
      </c>
    </row>
    <row r="496" spans="1:19" x14ac:dyDescent="0.2">
      <c r="A496" t="s">
        <v>1626</v>
      </c>
      <c r="B496" t="s">
        <v>1627</v>
      </c>
      <c r="D496">
        <v>55</v>
      </c>
      <c r="E496" t="s">
        <v>604</v>
      </c>
      <c r="F496" s="717">
        <v>42237</v>
      </c>
      <c r="G496" t="s">
        <v>590</v>
      </c>
      <c r="H496" t="s">
        <v>495</v>
      </c>
      <c r="I496" t="s">
        <v>1237</v>
      </c>
      <c r="J496" t="s">
        <v>50</v>
      </c>
      <c r="K496" t="s">
        <v>443</v>
      </c>
      <c r="L496" t="s">
        <v>443</v>
      </c>
      <c r="M496" t="s">
        <v>443</v>
      </c>
      <c r="N496" t="s">
        <v>443</v>
      </c>
      <c r="O496" t="s">
        <v>443</v>
      </c>
      <c r="P496" t="s">
        <v>443</v>
      </c>
      <c r="Q496" t="s">
        <v>4</v>
      </c>
    </row>
    <row r="497" spans="1:19" x14ac:dyDescent="0.2">
      <c r="A497" t="s">
        <v>1628</v>
      </c>
      <c r="B497" t="s">
        <v>1296</v>
      </c>
      <c r="D497">
        <v>65</v>
      </c>
      <c r="E497" t="s">
        <v>604</v>
      </c>
      <c r="F497" s="717">
        <v>45833</v>
      </c>
      <c r="G497" t="s">
        <v>590</v>
      </c>
      <c r="H497" t="s">
        <v>1629</v>
      </c>
      <c r="I497" t="s">
        <v>1237</v>
      </c>
      <c r="J497" t="s">
        <v>53</v>
      </c>
      <c r="K497" t="s">
        <v>35</v>
      </c>
      <c r="L497" t="s">
        <v>35</v>
      </c>
      <c r="M497" t="s">
        <v>35</v>
      </c>
      <c r="N497" t="s">
        <v>35</v>
      </c>
      <c r="O497" t="s">
        <v>35</v>
      </c>
      <c r="P497" t="s">
        <v>443</v>
      </c>
      <c r="Q497" t="s">
        <v>443</v>
      </c>
    </row>
    <row r="498" spans="1:19" ht="25.5" x14ac:dyDescent="0.2">
      <c r="A498" t="s">
        <v>1630</v>
      </c>
      <c r="B498" t="s">
        <v>1631</v>
      </c>
      <c r="C498" s="75" t="s">
        <v>1976</v>
      </c>
      <c r="D498">
        <v>55</v>
      </c>
      <c r="E498" t="s">
        <v>604</v>
      </c>
      <c r="F498" s="717">
        <v>41654</v>
      </c>
      <c r="G498" t="s">
        <v>590</v>
      </c>
      <c r="H498" s="75" t="s">
        <v>1632</v>
      </c>
      <c r="I498" t="s">
        <v>877</v>
      </c>
      <c r="J498" t="s">
        <v>622</v>
      </c>
      <c r="K498" t="s">
        <v>443</v>
      </c>
      <c r="L498" t="s">
        <v>443</v>
      </c>
      <c r="M498" t="s">
        <v>443</v>
      </c>
      <c r="N498" t="s">
        <v>443</v>
      </c>
      <c r="O498" t="s">
        <v>443</v>
      </c>
      <c r="P498" t="s">
        <v>443</v>
      </c>
      <c r="Q498" t="s">
        <v>443</v>
      </c>
    </row>
    <row r="499" spans="1:19" x14ac:dyDescent="0.2">
      <c r="A499" t="s">
        <v>1633</v>
      </c>
      <c r="B499" t="s">
        <v>89</v>
      </c>
      <c r="C499" t="s">
        <v>762</v>
      </c>
      <c r="D499">
        <v>65</v>
      </c>
      <c r="E499" t="s">
        <v>697</v>
      </c>
      <c r="F499" s="717">
        <v>44317</v>
      </c>
      <c r="G499" t="s">
        <v>590</v>
      </c>
      <c r="H499" t="s">
        <v>1634</v>
      </c>
      <c r="I499" t="s">
        <v>698</v>
      </c>
      <c r="J499" t="s">
        <v>69</v>
      </c>
      <c r="K499" t="s">
        <v>443</v>
      </c>
      <c r="L499" t="s">
        <v>443</v>
      </c>
      <c r="M499" t="s">
        <v>443</v>
      </c>
      <c r="N499" t="s">
        <v>443</v>
      </c>
      <c r="O499" t="s">
        <v>443</v>
      </c>
      <c r="P499" t="s">
        <v>443</v>
      </c>
      <c r="Q499" t="s">
        <v>443</v>
      </c>
      <c r="R499" t="s">
        <v>4</v>
      </c>
      <c r="S499" t="s">
        <v>443</v>
      </c>
    </row>
    <row r="500" spans="1:19" x14ac:dyDescent="0.2">
      <c r="A500" t="s">
        <v>1824</v>
      </c>
      <c r="B500" t="s">
        <v>662</v>
      </c>
      <c r="D500">
        <v>50</v>
      </c>
      <c r="E500" t="s">
        <v>612</v>
      </c>
      <c r="F500" s="717">
        <v>44986</v>
      </c>
      <c r="G500" t="s">
        <v>590</v>
      </c>
      <c r="H500">
        <v>444</v>
      </c>
      <c r="I500" t="s">
        <v>1172</v>
      </c>
      <c r="J500" t="s">
        <v>50</v>
      </c>
      <c r="K500" t="s">
        <v>443</v>
      </c>
      <c r="L500" t="s">
        <v>443</v>
      </c>
      <c r="M500" t="s">
        <v>443</v>
      </c>
      <c r="N500" t="s">
        <v>443</v>
      </c>
      <c r="O500" t="s">
        <v>443</v>
      </c>
      <c r="P500" t="s">
        <v>443</v>
      </c>
      <c r="Q500" t="s">
        <v>4</v>
      </c>
      <c r="R500" t="s">
        <v>443</v>
      </c>
    </row>
    <row r="501" spans="1:19" x14ac:dyDescent="0.2">
      <c r="A501" t="s">
        <v>1637</v>
      </c>
      <c r="B501" t="s">
        <v>641</v>
      </c>
      <c r="D501">
        <v>50</v>
      </c>
      <c r="E501" t="s">
        <v>604</v>
      </c>
      <c r="F501" s="717">
        <v>44949</v>
      </c>
      <c r="G501" t="s">
        <v>590</v>
      </c>
      <c r="H501">
        <v>69</v>
      </c>
      <c r="I501" t="s">
        <v>645</v>
      </c>
      <c r="J501" t="s">
        <v>146</v>
      </c>
      <c r="K501" t="s">
        <v>1870</v>
      </c>
      <c r="L501" t="s">
        <v>443</v>
      </c>
      <c r="M501" t="s">
        <v>443</v>
      </c>
      <c r="N501" t="s">
        <v>443</v>
      </c>
      <c r="O501" t="s">
        <v>443</v>
      </c>
      <c r="P501" t="s">
        <v>443</v>
      </c>
      <c r="Q501" t="s">
        <v>443</v>
      </c>
      <c r="R501" t="s">
        <v>443</v>
      </c>
    </row>
    <row r="502" spans="1:19" x14ac:dyDescent="0.2">
      <c r="A502" t="s">
        <v>1638</v>
      </c>
      <c r="B502" t="s">
        <v>1639</v>
      </c>
      <c r="D502">
        <v>65</v>
      </c>
      <c r="E502" t="s">
        <v>604</v>
      </c>
      <c r="F502" s="717">
        <v>45253</v>
      </c>
      <c r="G502" t="s">
        <v>590</v>
      </c>
      <c r="H502" t="s">
        <v>1640</v>
      </c>
      <c r="I502" t="s">
        <v>877</v>
      </c>
      <c r="J502" t="s">
        <v>657</v>
      </c>
      <c r="K502" t="s">
        <v>443</v>
      </c>
      <c r="L502" t="s">
        <v>443</v>
      </c>
      <c r="M502" t="s">
        <v>443</v>
      </c>
      <c r="N502" t="s">
        <v>443</v>
      </c>
      <c r="O502" t="s">
        <v>443</v>
      </c>
      <c r="P502" t="s">
        <v>443</v>
      </c>
      <c r="Q502" t="s">
        <v>443</v>
      </c>
    </row>
    <row r="503" spans="1:19" x14ac:dyDescent="0.2">
      <c r="A503" t="s">
        <v>1641</v>
      </c>
      <c r="B503" t="s">
        <v>140</v>
      </c>
      <c r="D503">
        <v>65</v>
      </c>
      <c r="E503" t="s">
        <v>604</v>
      </c>
      <c r="F503" s="717">
        <v>45346</v>
      </c>
      <c r="G503" t="s">
        <v>590</v>
      </c>
      <c r="H503" t="s">
        <v>1642</v>
      </c>
      <c r="I503" t="s">
        <v>877</v>
      </c>
      <c r="J503" t="s">
        <v>610</v>
      </c>
      <c r="K503" t="s">
        <v>443</v>
      </c>
      <c r="L503" t="s">
        <v>443</v>
      </c>
      <c r="M503" t="s">
        <v>443</v>
      </c>
      <c r="N503" t="s">
        <v>443</v>
      </c>
      <c r="O503" t="s">
        <v>443</v>
      </c>
      <c r="P503" t="s">
        <v>443</v>
      </c>
      <c r="Q503" t="s">
        <v>443</v>
      </c>
    </row>
    <row r="504" spans="1:19" x14ac:dyDescent="0.2">
      <c r="A504" t="s">
        <v>1823</v>
      </c>
      <c r="B504" t="s">
        <v>99</v>
      </c>
      <c r="D504">
        <v>50</v>
      </c>
      <c r="E504" t="s">
        <v>612</v>
      </c>
      <c r="F504" s="717">
        <v>44949</v>
      </c>
      <c r="G504" t="s">
        <v>590</v>
      </c>
      <c r="H504">
        <v>355</v>
      </c>
      <c r="I504" t="s">
        <v>1172</v>
      </c>
      <c r="J504" t="s">
        <v>53</v>
      </c>
      <c r="K504" t="s">
        <v>443</v>
      </c>
      <c r="L504" t="s">
        <v>443</v>
      </c>
      <c r="M504" t="s">
        <v>443</v>
      </c>
      <c r="N504" t="s">
        <v>443</v>
      </c>
      <c r="O504" t="s">
        <v>4</v>
      </c>
      <c r="P504" t="s">
        <v>443</v>
      </c>
      <c r="Q504" t="s">
        <v>443</v>
      </c>
      <c r="R504" t="s">
        <v>443</v>
      </c>
    </row>
    <row r="505" spans="1:19" x14ac:dyDescent="0.2">
      <c r="A505" t="s">
        <v>1645</v>
      </c>
      <c r="B505" t="s">
        <v>1646</v>
      </c>
      <c r="D505">
        <v>85</v>
      </c>
      <c r="E505" t="s">
        <v>604</v>
      </c>
      <c r="F505" s="717">
        <v>45108</v>
      </c>
      <c r="G505" t="s">
        <v>590</v>
      </c>
      <c r="H505" t="s">
        <v>1647</v>
      </c>
      <c r="I505" t="s">
        <v>877</v>
      </c>
      <c r="J505" t="s">
        <v>657</v>
      </c>
      <c r="K505" t="s">
        <v>4</v>
      </c>
      <c r="L505" t="s">
        <v>443</v>
      </c>
      <c r="M505" t="s">
        <v>443</v>
      </c>
      <c r="N505" t="s">
        <v>443</v>
      </c>
      <c r="O505" t="s">
        <v>443</v>
      </c>
      <c r="P505" t="s">
        <v>443</v>
      </c>
      <c r="Q505" t="s">
        <v>443</v>
      </c>
    </row>
    <row r="506" spans="1:19" x14ac:dyDescent="0.2">
      <c r="A506" t="s">
        <v>1648</v>
      </c>
      <c r="B506" t="s">
        <v>662</v>
      </c>
      <c r="D506">
        <v>50</v>
      </c>
      <c r="E506" t="s">
        <v>604</v>
      </c>
      <c r="F506" s="717">
        <v>44949</v>
      </c>
      <c r="G506" t="s">
        <v>590</v>
      </c>
      <c r="H506">
        <v>149</v>
      </c>
      <c r="I506" t="s">
        <v>645</v>
      </c>
      <c r="J506" t="s">
        <v>20</v>
      </c>
      <c r="K506" t="s">
        <v>443</v>
      </c>
      <c r="L506" t="s">
        <v>443</v>
      </c>
      <c r="M506" t="s">
        <v>443</v>
      </c>
      <c r="N506" t="s">
        <v>443</v>
      </c>
      <c r="O506" t="s">
        <v>4</v>
      </c>
      <c r="P506" t="s">
        <v>443</v>
      </c>
      <c r="Q506" t="s">
        <v>443</v>
      </c>
      <c r="R506" t="s">
        <v>443</v>
      </c>
    </row>
    <row r="507" spans="1:19" x14ac:dyDescent="0.2">
      <c r="A507" t="s">
        <v>1649</v>
      </c>
      <c r="B507" t="s">
        <v>598</v>
      </c>
      <c r="D507">
        <v>50</v>
      </c>
      <c r="E507" t="s">
        <v>731</v>
      </c>
      <c r="F507" s="717">
        <v>44949</v>
      </c>
      <c r="G507" t="s">
        <v>590</v>
      </c>
      <c r="H507">
        <v>326</v>
      </c>
      <c r="I507" t="s">
        <v>732</v>
      </c>
      <c r="J507" t="s">
        <v>20</v>
      </c>
      <c r="K507" t="s">
        <v>35</v>
      </c>
      <c r="L507" t="s">
        <v>443</v>
      </c>
      <c r="M507" t="s">
        <v>443</v>
      </c>
      <c r="N507" t="s">
        <v>443</v>
      </c>
      <c r="O507" t="s">
        <v>443</v>
      </c>
      <c r="P507" t="s">
        <v>443</v>
      </c>
      <c r="Q507" t="s">
        <v>443</v>
      </c>
      <c r="R507" t="s">
        <v>443</v>
      </c>
      <c r="S507" t="s">
        <v>4</v>
      </c>
    </row>
    <row r="508" spans="1:19" ht="25.5" x14ac:dyDescent="0.2">
      <c r="A508" t="s">
        <v>1650</v>
      </c>
      <c r="B508" t="s">
        <v>638</v>
      </c>
      <c r="D508">
        <v>60</v>
      </c>
      <c r="E508" t="s">
        <v>604</v>
      </c>
      <c r="F508" s="717">
        <v>41821</v>
      </c>
      <c r="G508" t="s">
        <v>590</v>
      </c>
      <c r="H508" s="75" t="s">
        <v>1651</v>
      </c>
      <c r="I508" t="s">
        <v>606</v>
      </c>
      <c r="J508" t="s">
        <v>100</v>
      </c>
      <c r="K508" t="s">
        <v>443</v>
      </c>
      <c r="L508" t="s">
        <v>443</v>
      </c>
      <c r="M508" t="s">
        <v>443</v>
      </c>
      <c r="N508" t="s">
        <v>443</v>
      </c>
      <c r="O508" t="s">
        <v>443</v>
      </c>
      <c r="P508" t="s">
        <v>443</v>
      </c>
      <c r="Q508" t="s">
        <v>443</v>
      </c>
    </row>
    <row r="509" spans="1:19" x14ac:dyDescent="0.2">
      <c r="A509" t="s">
        <v>1652</v>
      </c>
      <c r="B509" t="s">
        <v>99</v>
      </c>
      <c r="C509">
        <v>5</v>
      </c>
      <c r="D509">
        <v>55</v>
      </c>
      <c r="E509" t="s">
        <v>589</v>
      </c>
      <c r="F509" s="717">
        <v>44208</v>
      </c>
      <c r="G509" t="s">
        <v>590</v>
      </c>
      <c r="H509" t="s">
        <v>1653</v>
      </c>
      <c r="I509" t="s">
        <v>698</v>
      </c>
      <c r="J509" t="s">
        <v>20</v>
      </c>
      <c r="K509" t="s">
        <v>443</v>
      </c>
      <c r="L509" t="s">
        <v>443</v>
      </c>
      <c r="M509" t="s">
        <v>443</v>
      </c>
      <c r="N509" t="s">
        <v>443</v>
      </c>
      <c r="O509" t="s">
        <v>4</v>
      </c>
      <c r="P509" t="s">
        <v>443</v>
      </c>
      <c r="Q509" t="s">
        <v>443</v>
      </c>
      <c r="R509" t="s">
        <v>443</v>
      </c>
      <c r="S509" t="s">
        <v>443</v>
      </c>
    </row>
    <row r="510" spans="1:19" x14ac:dyDescent="0.2">
      <c r="A510" t="s">
        <v>1654</v>
      </c>
      <c r="B510" t="s">
        <v>1655</v>
      </c>
      <c r="D510">
        <v>65</v>
      </c>
      <c r="E510" t="s">
        <v>604</v>
      </c>
      <c r="F510" s="717">
        <v>45253</v>
      </c>
      <c r="G510" t="s">
        <v>590</v>
      </c>
      <c r="H510" t="s">
        <v>1656</v>
      </c>
      <c r="I510" t="s">
        <v>606</v>
      </c>
      <c r="J510" t="s">
        <v>146</v>
      </c>
      <c r="K510" t="s">
        <v>443</v>
      </c>
      <c r="L510" t="s">
        <v>443</v>
      </c>
      <c r="M510" t="s">
        <v>443</v>
      </c>
      <c r="N510" t="s">
        <v>443</v>
      </c>
      <c r="O510" t="s">
        <v>443</v>
      </c>
      <c r="P510" t="s">
        <v>4</v>
      </c>
      <c r="Q510" t="s">
        <v>443</v>
      </c>
    </row>
    <row r="511" spans="1:19" ht="25.5" x14ac:dyDescent="0.2">
      <c r="A511" t="s">
        <v>1657</v>
      </c>
      <c r="B511" t="s">
        <v>1159</v>
      </c>
      <c r="D511">
        <v>55</v>
      </c>
      <c r="E511" t="s">
        <v>604</v>
      </c>
      <c r="F511" s="717">
        <v>42248</v>
      </c>
      <c r="G511" t="s">
        <v>590</v>
      </c>
      <c r="H511" s="75" t="s">
        <v>1658</v>
      </c>
      <c r="I511" t="s">
        <v>634</v>
      </c>
      <c r="J511" t="s">
        <v>610</v>
      </c>
      <c r="K511" t="s">
        <v>443</v>
      </c>
      <c r="L511" t="s">
        <v>443</v>
      </c>
      <c r="M511" t="s">
        <v>443</v>
      </c>
      <c r="N511" t="s">
        <v>443</v>
      </c>
      <c r="O511" t="s">
        <v>443</v>
      </c>
      <c r="P511" t="s">
        <v>443</v>
      </c>
      <c r="Q511" t="s">
        <v>443</v>
      </c>
      <c r="R511" t="s">
        <v>443</v>
      </c>
    </row>
    <row r="512" spans="1:19" x14ac:dyDescent="0.2">
      <c r="A512" t="s">
        <v>1659</v>
      </c>
      <c r="B512" t="s">
        <v>1660</v>
      </c>
      <c r="D512">
        <v>50</v>
      </c>
      <c r="E512" t="s">
        <v>604</v>
      </c>
      <c r="F512" s="717">
        <v>44949</v>
      </c>
      <c r="G512" t="s">
        <v>590</v>
      </c>
      <c r="H512">
        <v>398</v>
      </c>
      <c r="I512" t="s">
        <v>1237</v>
      </c>
      <c r="J512" t="s">
        <v>25</v>
      </c>
      <c r="K512" t="s">
        <v>443</v>
      </c>
      <c r="L512" t="s">
        <v>443</v>
      </c>
      <c r="M512" t="s">
        <v>443</v>
      </c>
      <c r="N512" t="s">
        <v>443</v>
      </c>
      <c r="O512" t="s">
        <v>443</v>
      </c>
      <c r="P512" t="s">
        <v>4</v>
      </c>
      <c r="Q512" t="s">
        <v>443</v>
      </c>
    </row>
    <row r="513" spans="1:19" x14ac:dyDescent="0.2">
      <c r="A513" t="s">
        <v>1661</v>
      </c>
      <c r="B513" t="s">
        <v>1646</v>
      </c>
      <c r="C513" t="s">
        <v>1945</v>
      </c>
      <c r="D513">
        <v>60</v>
      </c>
      <c r="E513" t="s">
        <v>604</v>
      </c>
      <c r="F513" s="717">
        <v>45346</v>
      </c>
      <c r="G513" t="s">
        <v>590</v>
      </c>
      <c r="H513" t="s">
        <v>1662</v>
      </c>
      <c r="I513" t="s">
        <v>877</v>
      </c>
      <c r="J513" t="s">
        <v>610</v>
      </c>
      <c r="K513" t="s">
        <v>443</v>
      </c>
      <c r="L513" t="s">
        <v>443</v>
      </c>
      <c r="M513" t="s">
        <v>443</v>
      </c>
      <c r="N513" t="s">
        <v>443</v>
      </c>
      <c r="O513" t="s">
        <v>443</v>
      </c>
      <c r="P513" t="s">
        <v>443</v>
      </c>
      <c r="Q513" t="s">
        <v>443</v>
      </c>
    </row>
    <row r="514" spans="1:19" x14ac:dyDescent="0.2">
      <c r="A514" t="s">
        <v>1663</v>
      </c>
      <c r="B514" t="s">
        <v>915</v>
      </c>
      <c r="D514">
        <v>75</v>
      </c>
      <c r="E514" t="s">
        <v>589</v>
      </c>
      <c r="F514" s="717">
        <v>45894</v>
      </c>
      <c r="G514" t="s">
        <v>590</v>
      </c>
      <c r="H514" t="s">
        <v>1664</v>
      </c>
      <c r="I514" t="s">
        <v>698</v>
      </c>
      <c r="J514" t="s">
        <v>657</v>
      </c>
      <c r="K514" t="s">
        <v>35</v>
      </c>
      <c r="L514" t="s">
        <v>35</v>
      </c>
      <c r="M514" t="s">
        <v>35</v>
      </c>
      <c r="N514" t="s">
        <v>35</v>
      </c>
      <c r="O514" t="s">
        <v>35</v>
      </c>
      <c r="P514" t="s">
        <v>35</v>
      </c>
      <c r="Q514" t="s">
        <v>35</v>
      </c>
      <c r="R514" t="s">
        <v>443</v>
      </c>
      <c r="S514" t="s">
        <v>443</v>
      </c>
    </row>
    <row r="515" spans="1:19" x14ac:dyDescent="0.2">
      <c r="A515" t="s">
        <v>1665</v>
      </c>
      <c r="B515" t="s">
        <v>1313</v>
      </c>
      <c r="C515" t="s">
        <v>984</v>
      </c>
      <c r="D515">
        <v>55</v>
      </c>
      <c r="E515" t="s">
        <v>731</v>
      </c>
      <c r="F515" s="717">
        <v>44949</v>
      </c>
      <c r="G515" t="s">
        <v>590</v>
      </c>
      <c r="H515">
        <v>327</v>
      </c>
      <c r="I515" t="s">
        <v>732</v>
      </c>
      <c r="J515" t="s">
        <v>53</v>
      </c>
      <c r="K515" t="s">
        <v>443</v>
      </c>
      <c r="L515" t="s">
        <v>443</v>
      </c>
      <c r="M515" t="s">
        <v>4</v>
      </c>
      <c r="N515" t="s">
        <v>443</v>
      </c>
      <c r="O515" t="s">
        <v>443</v>
      </c>
      <c r="P515" t="s">
        <v>443</v>
      </c>
      <c r="Q515" t="s">
        <v>443</v>
      </c>
      <c r="R515" t="s">
        <v>443</v>
      </c>
    </row>
    <row r="516" spans="1:19" x14ac:dyDescent="0.2">
      <c r="A516" t="s">
        <v>1666</v>
      </c>
      <c r="B516" t="s">
        <v>1667</v>
      </c>
      <c r="D516">
        <v>70</v>
      </c>
      <c r="E516" t="s">
        <v>604</v>
      </c>
      <c r="F516" s="717">
        <v>45170</v>
      </c>
      <c r="G516" t="s">
        <v>590</v>
      </c>
      <c r="H516" t="s">
        <v>1668</v>
      </c>
      <c r="I516" t="s">
        <v>592</v>
      </c>
      <c r="J516" t="s">
        <v>50</v>
      </c>
      <c r="K516" t="s">
        <v>443</v>
      </c>
      <c r="L516" t="s">
        <v>443</v>
      </c>
      <c r="M516" t="s">
        <v>443</v>
      </c>
      <c r="N516" t="s">
        <v>443</v>
      </c>
      <c r="O516" t="s">
        <v>443</v>
      </c>
      <c r="P516" t="s">
        <v>443</v>
      </c>
      <c r="Q516" t="s">
        <v>443</v>
      </c>
      <c r="R516" t="s">
        <v>443</v>
      </c>
    </row>
    <row r="517" spans="1:19" ht="25.5" x14ac:dyDescent="0.2">
      <c r="A517" t="s">
        <v>1669</v>
      </c>
      <c r="B517" t="s">
        <v>99</v>
      </c>
      <c r="D517">
        <v>55</v>
      </c>
      <c r="E517" t="s">
        <v>604</v>
      </c>
      <c r="G517" t="s">
        <v>590</v>
      </c>
      <c r="H517" s="75" t="s">
        <v>1670</v>
      </c>
      <c r="I517" t="s">
        <v>877</v>
      </c>
      <c r="J517" t="s">
        <v>614</v>
      </c>
      <c r="K517" t="s">
        <v>443</v>
      </c>
      <c r="L517" t="s">
        <v>4</v>
      </c>
      <c r="M517" t="s">
        <v>443</v>
      </c>
      <c r="N517" t="s">
        <v>443</v>
      </c>
      <c r="O517" t="s">
        <v>443</v>
      </c>
      <c r="P517" t="s">
        <v>443</v>
      </c>
      <c r="Q517" t="s">
        <v>443</v>
      </c>
    </row>
    <row r="518" spans="1:19" x14ac:dyDescent="0.2">
      <c r="A518" t="s">
        <v>1671</v>
      </c>
      <c r="B518" t="s">
        <v>1313</v>
      </c>
      <c r="C518" t="s">
        <v>984</v>
      </c>
      <c r="D518">
        <v>55</v>
      </c>
      <c r="E518" t="s">
        <v>731</v>
      </c>
      <c r="F518" s="717">
        <v>44949</v>
      </c>
      <c r="G518" t="s">
        <v>590</v>
      </c>
      <c r="H518">
        <v>327</v>
      </c>
      <c r="I518" t="s">
        <v>732</v>
      </c>
      <c r="J518" t="s">
        <v>50</v>
      </c>
      <c r="K518" t="s">
        <v>443</v>
      </c>
      <c r="L518" t="s">
        <v>443</v>
      </c>
      <c r="M518" t="s">
        <v>443</v>
      </c>
      <c r="N518" t="s">
        <v>443</v>
      </c>
      <c r="O518" t="s">
        <v>443</v>
      </c>
      <c r="P518" t="s">
        <v>443</v>
      </c>
      <c r="Q518" t="s">
        <v>443</v>
      </c>
      <c r="R518" t="s">
        <v>4</v>
      </c>
    </row>
    <row r="519" spans="1:19" ht="25.5" x14ac:dyDescent="0.2">
      <c r="A519" t="s">
        <v>1672</v>
      </c>
      <c r="B519" t="s">
        <v>152</v>
      </c>
      <c r="D519">
        <v>55</v>
      </c>
      <c r="E519" t="s">
        <v>604</v>
      </c>
      <c r="F519" s="717">
        <v>41609</v>
      </c>
      <c r="G519" t="s">
        <v>590</v>
      </c>
      <c r="H519" s="75" t="s">
        <v>1673</v>
      </c>
      <c r="I519" t="s">
        <v>606</v>
      </c>
      <c r="J519" t="s">
        <v>100</v>
      </c>
      <c r="K519" t="s">
        <v>443</v>
      </c>
      <c r="L519" t="s">
        <v>443</v>
      </c>
      <c r="M519" t="s">
        <v>443</v>
      </c>
      <c r="N519" t="s">
        <v>443</v>
      </c>
      <c r="O519" t="s">
        <v>443</v>
      </c>
      <c r="P519" t="s">
        <v>443</v>
      </c>
      <c r="Q519" t="s">
        <v>443</v>
      </c>
      <c r="S519" t="s">
        <v>4</v>
      </c>
    </row>
    <row r="520" spans="1:19" x14ac:dyDescent="0.2">
      <c r="A520" t="s">
        <v>1674</v>
      </c>
      <c r="B520" t="s">
        <v>662</v>
      </c>
      <c r="D520">
        <v>50</v>
      </c>
      <c r="E520" t="s">
        <v>604</v>
      </c>
      <c r="F520" s="717">
        <v>44949</v>
      </c>
      <c r="G520" t="s">
        <v>590</v>
      </c>
      <c r="H520">
        <v>184</v>
      </c>
      <c r="I520" t="s">
        <v>645</v>
      </c>
      <c r="J520" t="s">
        <v>20</v>
      </c>
      <c r="K520" t="s">
        <v>443</v>
      </c>
      <c r="L520" t="s">
        <v>443</v>
      </c>
      <c r="M520" t="s">
        <v>443</v>
      </c>
      <c r="N520" t="s">
        <v>443</v>
      </c>
      <c r="O520" t="s">
        <v>443</v>
      </c>
      <c r="P520" t="s">
        <v>4</v>
      </c>
      <c r="Q520" t="s">
        <v>443</v>
      </c>
      <c r="R520" t="s">
        <v>443</v>
      </c>
    </row>
    <row r="521" spans="1:19" x14ac:dyDescent="0.2">
      <c r="A521" t="s">
        <v>1675</v>
      </c>
      <c r="B521" t="s">
        <v>1313</v>
      </c>
      <c r="C521" t="s">
        <v>984</v>
      </c>
      <c r="D521">
        <v>55</v>
      </c>
      <c r="E521" t="s">
        <v>731</v>
      </c>
      <c r="F521" s="717">
        <v>44949</v>
      </c>
      <c r="G521" t="s">
        <v>590</v>
      </c>
      <c r="H521">
        <v>327</v>
      </c>
      <c r="I521" t="s">
        <v>732</v>
      </c>
      <c r="J521" t="s">
        <v>50</v>
      </c>
      <c r="K521" t="s">
        <v>443</v>
      </c>
      <c r="L521" t="s">
        <v>443</v>
      </c>
      <c r="M521" t="s">
        <v>443</v>
      </c>
      <c r="N521" t="s">
        <v>443</v>
      </c>
      <c r="O521" t="s">
        <v>443</v>
      </c>
      <c r="P521" t="s">
        <v>443</v>
      </c>
      <c r="Q521" t="s">
        <v>443</v>
      </c>
      <c r="R521" t="s">
        <v>4</v>
      </c>
    </row>
    <row r="522" spans="1:19" ht="25.5" x14ac:dyDescent="0.2">
      <c r="A522" t="s">
        <v>1676</v>
      </c>
      <c r="B522" t="s">
        <v>989</v>
      </c>
      <c r="C522" s="75" t="s">
        <v>1677</v>
      </c>
      <c r="D522">
        <v>275</v>
      </c>
      <c r="E522" t="s">
        <v>589</v>
      </c>
      <c r="F522" s="717">
        <v>44256</v>
      </c>
      <c r="G522" t="s">
        <v>590</v>
      </c>
      <c r="H522" t="s">
        <v>827</v>
      </c>
      <c r="I522" t="s">
        <v>991</v>
      </c>
      <c r="J522" t="s">
        <v>614</v>
      </c>
      <c r="K522" t="s">
        <v>443</v>
      </c>
      <c r="L522" t="s">
        <v>4</v>
      </c>
      <c r="M522" t="s">
        <v>443</v>
      </c>
      <c r="N522" t="s">
        <v>443</v>
      </c>
      <c r="O522" t="s">
        <v>443</v>
      </c>
      <c r="P522" t="s">
        <v>443</v>
      </c>
      <c r="Q522" t="s">
        <v>443</v>
      </c>
    </row>
    <row r="523" spans="1:19" x14ac:dyDescent="0.2">
      <c r="A523" t="s">
        <v>1678</v>
      </c>
      <c r="B523" t="s">
        <v>1313</v>
      </c>
      <c r="C523" t="s">
        <v>984</v>
      </c>
      <c r="D523">
        <v>55</v>
      </c>
      <c r="E523" t="s">
        <v>731</v>
      </c>
      <c r="F523" s="717">
        <v>44949</v>
      </c>
      <c r="G523" t="s">
        <v>590</v>
      </c>
      <c r="H523">
        <v>327</v>
      </c>
      <c r="I523" t="s">
        <v>732</v>
      </c>
      <c r="J523" t="s">
        <v>50</v>
      </c>
      <c r="K523" t="s">
        <v>443</v>
      </c>
      <c r="L523" t="s">
        <v>443</v>
      </c>
      <c r="M523" t="s">
        <v>443</v>
      </c>
      <c r="N523" t="s">
        <v>443</v>
      </c>
      <c r="O523" t="s">
        <v>443</v>
      </c>
      <c r="P523" t="s">
        <v>443</v>
      </c>
      <c r="Q523" t="s">
        <v>443</v>
      </c>
      <c r="R523" t="s">
        <v>4</v>
      </c>
    </row>
    <row r="524" spans="1:19" x14ac:dyDescent="0.2">
      <c r="A524" t="s">
        <v>1679</v>
      </c>
      <c r="B524" t="s">
        <v>1680</v>
      </c>
      <c r="D524">
        <v>55</v>
      </c>
      <c r="E524" t="s">
        <v>604</v>
      </c>
      <c r="F524" s="717">
        <v>44986</v>
      </c>
      <c r="G524" t="s">
        <v>590</v>
      </c>
      <c r="H524" t="s">
        <v>1681</v>
      </c>
      <c r="I524" t="s">
        <v>717</v>
      </c>
      <c r="J524" t="s">
        <v>146</v>
      </c>
      <c r="K524" t="s">
        <v>35</v>
      </c>
      <c r="L524" t="s">
        <v>443</v>
      </c>
      <c r="M524" t="s">
        <v>443</v>
      </c>
      <c r="N524" t="s">
        <v>35</v>
      </c>
      <c r="O524" t="s">
        <v>35</v>
      </c>
      <c r="P524" t="s">
        <v>443</v>
      </c>
      <c r="Q524" t="s">
        <v>443</v>
      </c>
      <c r="R524" t="s">
        <v>443</v>
      </c>
    </row>
    <row r="525" spans="1:19" x14ac:dyDescent="0.2">
      <c r="A525" t="s">
        <v>1682</v>
      </c>
      <c r="B525" t="s">
        <v>1313</v>
      </c>
      <c r="C525" t="s">
        <v>984</v>
      </c>
      <c r="D525">
        <v>55</v>
      </c>
      <c r="E525" t="s">
        <v>731</v>
      </c>
      <c r="F525" s="717">
        <v>44949</v>
      </c>
      <c r="G525" t="s">
        <v>590</v>
      </c>
      <c r="H525">
        <v>327</v>
      </c>
      <c r="I525" t="s">
        <v>732</v>
      </c>
      <c r="J525" t="s">
        <v>100</v>
      </c>
      <c r="K525" t="s">
        <v>443</v>
      </c>
      <c r="L525" t="s">
        <v>443</v>
      </c>
      <c r="M525" t="s">
        <v>443</v>
      </c>
      <c r="N525" t="s">
        <v>443</v>
      </c>
      <c r="O525" t="s">
        <v>443</v>
      </c>
      <c r="P525" t="s">
        <v>443</v>
      </c>
      <c r="Q525" t="s">
        <v>443</v>
      </c>
      <c r="R525" t="s">
        <v>4</v>
      </c>
    </row>
    <row r="526" spans="1:19" x14ac:dyDescent="0.2">
      <c r="A526" t="s">
        <v>1683</v>
      </c>
      <c r="B526" t="s">
        <v>598</v>
      </c>
      <c r="D526">
        <v>50</v>
      </c>
      <c r="E526" t="s">
        <v>589</v>
      </c>
      <c r="G526" t="s">
        <v>590</v>
      </c>
      <c r="H526" t="s">
        <v>1240</v>
      </c>
      <c r="I526" t="s">
        <v>698</v>
      </c>
      <c r="J526" t="s">
        <v>610</v>
      </c>
      <c r="K526" t="s">
        <v>443</v>
      </c>
      <c r="L526" t="s">
        <v>443</v>
      </c>
      <c r="M526" t="s">
        <v>35</v>
      </c>
      <c r="N526" t="s">
        <v>443</v>
      </c>
      <c r="O526" t="s">
        <v>443</v>
      </c>
      <c r="P526" t="s">
        <v>443</v>
      </c>
      <c r="Q526" t="s">
        <v>443</v>
      </c>
      <c r="R526" t="s">
        <v>443</v>
      </c>
      <c r="S526" t="s">
        <v>443</v>
      </c>
    </row>
    <row r="527" spans="1:19" ht="25.5" x14ac:dyDescent="0.2">
      <c r="A527" t="s">
        <v>1685</v>
      </c>
      <c r="B527" t="s">
        <v>989</v>
      </c>
      <c r="C527" s="75" t="s">
        <v>1686</v>
      </c>
      <c r="D527">
        <v>275</v>
      </c>
      <c r="E527" t="s">
        <v>1011</v>
      </c>
      <c r="F527" s="717">
        <v>44166</v>
      </c>
      <c r="G527" t="s">
        <v>590</v>
      </c>
      <c r="H527" t="s">
        <v>827</v>
      </c>
      <c r="I527" t="s">
        <v>991</v>
      </c>
      <c r="J527" t="s">
        <v>25</v>
      </c>
      <c r="K527" t="s">
        <v>443</v>
      </c>
      <c r="L527" t="s">
        <v>443</v>
      </c>
      <c r="M527" t="s">
        <v>443</v>
      </c>
      <c r="N527" t="s">
        <v>35</v>
      </c>
      <c r="O527" t="s">
        <v>4</v>
      </c>
      <c r="P527" t="s">
        <v>443</v>
      </c>
      <c r="Q527" t="s">
        <v>443</v>
      </c>
    </row>
    <row r="528" spans="1:19" x14ac:dyDescent="0.2">
      <c r="A528" t="s">
        <v>1687</v>
      </c>
      <c r="B528" t="s">
        <v>662</v>
      </c>
      <c r="D528">
        <v>50</v>
      </c>
      <c r="E528" t="s">
        <v>1011</v>
      </c>
      <c r="F528" s="717">
        <v>44949</v>
      </c>
      <c r="G528" t="s">
        <v>590</v>
      </c>
      <c r="H528">
        <v>421</v>
      </c>
      <c r="I528" t="s">
        <v>698</v>
      </c>
      <c r="J528" t="s">
        <v>622</v>
      </c>
      <c r="K528" t="s">
        <v>443</v>
      </c>
      <c r="L528" t="s">
        <v>443</v>
      </c>
      <c r="M528" t="s">
        <v>35</v>
      </c>
      <c r="N528" t="s">
        <v>443</v>
      </c>
      <c r="O528" t="s">
        <v>443</v>
      </c>
      <c r="P528" t="s">
        <v>443</v>
      </c>
      <c r="Q528" t="s">
        <v>443</v>
      </c>
      <c r="R528" t="s">
        <v>443</v>
      </c>
      <c r="S528" t="s">
        <v>443</v>
      </c>
    </row>
    <row r="529" spans="1:18" x14ac:dyDescent="0.2">
      <c r="A529" t="s">
        <v>1688</v>
      </c>
      <c r="B529" t="s">
        <v>1313</v>
      </c>
      <c r="C529" t="s">
        <v>984</v>
      </c>
      <c r="D529">
        <v>50</v>
      </c>
      <c r="E529" t="s">
        <v>731</v>
      </c>
      <c r="F529" s="717">
        <v>44949</v>
      </c>
      <c r="G529" t="s">
        <v>590</v>
      </c>
      <c r="H529">
        <v>327</v>
      </c>
      <c r="I529" t="s">
        <v>732</v>
      </c>
      <c r="J529" t="s">
        <v>50</v>
      </c>
      <c r="K529" t="s">
        <v>443</v>
      </c>
      <c r="L529" t="s">
        <v>443</v>
      </c>
      <c r="M529" t="s">
        <v>443</v>
      </c>
      <c r="N529" t="s">
        <v>443</v>
      </c>
      <c r="O529" t="s">
        <v>443</v>
      </c>
      <c r="P529" t="s">
        <v>443</v>
      </c>
      <c r="Q529" t="s">
        <v>443</v>
      </c>
      <c r="R529" t="s">
        <v>4</v>
      </c>
    </row>
    <row r="530" spans="1:18" ht="25.5" x14ac:dyDescent="0.2">
      <c r="A530" t="s">
        <v>1689</v>
      </c>
      <c r="B530" t="s">
        <v>1690</v>
      </c>
      <c r="C530" t="s">
        <v>1691</v>
      </c>
      <c r="D530">
        <v>55</v>
      </c>
      <c r="E530" t="s">
        <v>604</v>
      </c>
      <c r="F530" s="717">
        <v>42312</v>
      </c>
      <c r="G530" t="s">
        <v>590</v>
      </c>
      <c r="H530" s="75" t="s">
        <v>1692</v>
      </c>
      <c r="I530" t="s">
        <v>606</v>
      </c>
      <c r="J530" t="s">
        <v>610</v>
      </c>
      <c r="K530" t="s">
        <v>443</v>
      </c>
      <c r="L530" t="s">
        <v>443</v>
      </c>
      <c r="M530" t="s">
        <v>443</v>
      </c>
      <c r="N530" t="s">
        <v>443</v>
      </c>
      <c r="O530" t="s">
        <v>443</v>
      </c>
      <c r="P530" t="s">
        <v>443</v>
      </c>
      <c r="Q530" t="s">
        <v>443</v>
      </c>
    </row>
    <row r="531" spans="1:18" ht="25.5" x14ac:dyDescent="0.2">
      <c r="A531" t="s">
        <v>1693</v>
      </c>
      <c r="B531" t="s">
        <v>1694</v>
      </c>
      <c r="D531">
        <v>55</v>
      </c>
      <c r="E531" t="s">
        <v>604</v>
      </c>
      <c r="G531" t="s">
        <v>590</v>
      </c>
      <c r="H531" s="75" t="s">
        <v>1695</v>
      </c>
      <c r="I531" t="s">
        <v>663</v>
      </c>
      <c r="J531" t="s">
        <v>50</v>
      </c>
      <c r="K531" t="s">
        <v>443</v>
      </c>
      <c r="L531" t="s">
        <v>443</v>
      </c>
      <c r="M531" t="s">
        <v>443</v>
      </c>
      <c r="N531" t="s">
        <v>443</v>
      </c>
      <c r="O531" t="s">
        <v>443</v>
      </c>
      <c r="P531" t="s">
        <v>443</v>
      </c>
      <c r="Q531" t="s">
        <v>4</v>
      </c>
      <c r="R531" t="s">
        <v>443</v>
      </c>
    </row>
    <row r="532" spans="1:18" x14ac:dyDescent="0.2">
      <c r="A532" t="s">
        <v>1696</v>
      </c>
      <c r="B532" t="s">
        <v>705</v>
      </c>
      <c r="D532">
        <v>60</v>
      </c>
      <c r="E532" t="s">
        <v>594</v>
      </c>
      <c r="F532" s="717">
        <v>45078</v>
      </c>
      <c r="G532" t="s">
        <v>590</v>
      </c>
      <c r="H532" t="s">
        <v>1697</v>
      </c>
      <c r="I532" t="s">
        <v>596</v>
      </c>
      <c r="J532" t="s">
        <v>25</v>
      </c>
      <c r="K532" t="s">
        <v>443</v>
      </c>
      <c r="L532" t="s">
        <v>443</v>
      </c>
      <c r="M532" t="s">
        <v>443</v>
      </c>
      <c r="N532" t="s">
        <v>443</v>
      </c>
      <c r="O532" t="s">
        <v>443</v>
      </c>
      <c r="P532" t="s">
        <v>4</v>
      </c>
      <c r="Q532" t="s">
        <v>443</v>
      </c>
      <c r="R532" t="s">
        <v>443</v>
      </c>
    </row>
    <row r="533" spans="1:18" x14ac:dyDescent="0.2">
      <c r="A533" t="s">
        <v>1698</v>
      </c>
      <c r="B533" t="s">
        <v>1699</v>
      </c>
      <c r="D533">
        <v>50</v>
      </c>
      <c r="E533" t="s">
        <v>604</v>
      </c>
      <c r="F533" s="717">
        <v>44949</v>
      </c>
      <c r="G533" t="s">
        <v>590</v>
      </c>
      <c r="H533">
        <v>399</v>
      </c>
      <c r="I533" t="s">
        <v>621</v>
      </c>
      <c r="J533" t="s">
        <v>635</v>
      </c>
      <c r="K533" t="s">
        <v>443</v>
      </c>
      <c r="L533" t="s">
        <v>443</v>
      </c>
      <c r="M533" t="s">
        <v>443</v>
      </c>
      <c r="N533" t="s">
        <v>443</v>
      </c>
      <c r="O533" t="s">
        <v>443</v>
      </c>
      <c r="P533" t="s">
        <v>443</v>
      </c>
      <c r="Q533" t="s">
        <v>443</v>
      </c>
    </row>
    <row r="534" spans="1:18" ht="25.5" x14ac:dyDescent="0.2">
      <c r="A534" t="s">
        <v>1700</v>
      </c>
      <c r="B534" t="s">
        <v>60</v>
      </c>
      <c r="C534" s="75" t="s">
        <v>1989</v>
      </c>
      <c r="D534">
        <v>55</v>
      </c>
      <c r="E534" t="s">
        <v>604</v>
      </c>
      <c r="F534" s="717">
        <v>43221</v>
      </c>
      <c r="G534" t="s">
        <v>590</v>
      </c>
      <c r="H534" s="75" t="s">
        <v>1702</v>
      </c>
      <c r="I534" t="s">
        <v>606</v>
      </c>
      <c r="J534" t="s">
        <v>50</v>
      </c>
      <c r="K534" t="s">
        <v>443</v>
      </c>
      <c r="L534" t="s">
        <v>35</v>
      </c>
      <c r="M534" t="s">
        <v>35</v>
      </c>
      <c r="N534" t="s">
        <v>443</v>
      </c>
      <c r="O534" t="s">
        <v>35</v>
      </c>
      <c r="P534" t="s">
        <v>35</v>
      </c>
      <c r="Q534" t="s">
        <v>4</v>
      </c>
    </row>
    <row r="535" spans="1:18" x14ac:dyDescent="0.2">
      <c r="A535" t="s">
        <v>1703</v>
      </c>
      <c r="B535" t="s">
        <v>662</v>
      </c>
      <c r="D535">
        <v>50</v>
      </c>
      <c r="E535" t="s">
        <v>604</v>
      </c>
      <c r="F535" s="717">
        <v>44949</v>
      </c>
      <c r="G535" t="s">
        <v>590</v>
      </c>
      <c r="H535">
        <v>337</v>
      </c>
      <c r="I535" t="s">
        <v>667</v>
      </c>
      <c r="J535" t="s">
        <v>146</v>
      </c>
      <c r="K535" t="s">
        <v>443</v>
      </c>
      <c r="L535" t="s">
        <v>4</v>
      </c>
      <c r="M535" t="s">
        <v>443</v>
      </c>
      <c r="N535" t="s">
        <v>443</v>
      </c>
      <c r="O535" t="s">
        <v>443</v>
      </c>
      <c r="P535" t="s">
        <v>443</v>
      </c>
      <c r="Q535" t="s">
        <v>443</v>
      </c>
      <c r="R535" t="s">
        <v>443</v>
      </c>
    </row>
    <row r="536" spans="1:18" x14ac:dyDescent="0.2">
      <c r="A536" t="s">
        <v>1704</v>
      </c>
      <c r="B536" t="s">
        <v>1529</v>
      </c>
      <c r="D536">
        <v>65</v>
      </c>
      <c r="E536" t="s">
        <v>604</v>
      </c>
      <c r="F536" s="717">
        <v>45253</v>
      </c>
      <c r="G536" t="s">
        <v>590</v>
      </c>
      <c r="H536" t="s">
        <v>1706</v>
      </c>
      <c r="I536" t="s">
        <v>606</v>
      </c>
      <c r="J536" t="s">
        <v>69</v>
      </c>
      <c r="K536" t="s">
        <v>443</v>
      </c>
      <c r="L536" t="s">
        <v>443</v>
      </c>
      <c r="M536" t="s">
        <v>443</v>
      </c>
      <c r="N536" t="s">
        <v>443</v>
      </c>
      <c r="O536" t="s">
        <v>443</v>
      </c>
      <c r="P536" t="s">
        <v>443</v>
      </c>
      <c r="Q536" t="s">
        <v>443</v>
      </c>
      <c r="R536" t="s">
        <v>4</v>
      </c>
    </row>
    <row r="537" spans="1:18" x14ac:dyDescent="0.2">
      <c r="A537" t="s">
        <v>1707</v>
      </c>
      <c r="B537" t="s">
        <v>1708</v>
      </c>
      <c r="D537">
        <v>55</v>
      </c>
      <c r="E537" t="s">
        <v>604</v>
      </c>
      <c r="F537" s="717">
        <v>44094</v>
      </c>
      <c r="G537" t="s">
        <v>590</v>
      </c>
      <c r="H537" t="s">
        <v>827</v>
      </c>
      <c r="I537" t="s">
        <v>606</v>
      </c>
      <c r="J537" t="s">
        <v>20</v>
      </c>
      <c r="K537" t="s">
        <v>443</v>
      </c>
      <c r="L537" t="s">
        <v>443</v>
      </c>
      <c r="M537" t="s">
        <v>35</v>
      </c>
      <c r="N537" t="s">
        <v>443</v>
      </c>
      <c r="O537" t="s">
        <v>443</v>
      </c>
      <c r="P537" t="s">
        <v>443</v>
      </c>
      <c r="Q537" t="s">
        <v>443</v>
      </c>
    </row>
    <row r="538" spans="1:18" x14ac:dyDescent="0.2">
      <c r="A538" t="s">
        <v>1709</v>
      </c>
      <c r="B538" t="s">
        <v>729</v>
      </c>
      <c r="C538" t="s">
        <v>984</v>
      </c>
      <c r="D538">
        <v>55</v>
      </c>
      <c r="E538" t="s">
        <v>731</v>
      </c>
      <c r="F538" s="717">
        <v>44949</v>
      </c>
      <c r="G538" t="s">
        <v>590</v>
      </c>
      <c r="H538">
        <v>353</v>
      </c>
      <c r="I538" t="s">
        <v>732</v>
      </c>
      <c r="J538" t="s">
        <v>622</v>
      </c>
      <c r="K538" t="s">
        <v>443</v>
      </c>
      <c r="L538" t="s">
        <v>443</v>
      </c>
      <c r="M538" t="s">
        <v>443</v>
      </c>
      <c r="N538" t="s">
        <v>443</v>
      </c>
      <c r="O538" t="s">
        <v>443</v>
      </c>
      <c r="P538" t="s">
        <v>443</v>
      </c>
      <c r="Q538" t="s">
        <v>443</v>
      </c>
      <c r="R538" t="s">
        <v>443</v>
      </c>
    </row>
    <row r="539" spans="1:18" x14ac:dyDescent="0.2">
      <c r="A539" t="s">
        <v>1710</v>
      </c>
      <c r="B539" t="s">
        <v>662</v>
      </c>
      <c r="D539">
        <v>50</v>
      </c>
      <c r="E539" t="s">
        <v>604</v>
      </c>
      <c r="F539" s="717">
        <v>44949</v>
      </c>
      <c r="G539" t="s">
        <v>590</v>
      </c>
      <c r="H539">
        <v>51</v>
      </c>
      <c r="I539" t="s">
        <v>645</v>
      </c>
      <c r="J539" t="s">
        <v>50</v>
      </c>
      <c r="K539" t="s">
        <v>443</v>
      </c>
      <c r="L539" t="s">
        <v>443</v>
      </c>
      <c r="M539" t="s">
        <v>443</v>
      </c>
      <c r="N539" t="s">
        <v>443</v>
      </c>
      <c r="O539" t="s">
        <v>443</v>
      </c>
      <c r="P539" t="s">
        <v>4</v>
      </c>
      <c r="Q539" t="s">
        <v>443</v>
      </c>
      <c r="R539" t="s">
        <v>443</v>
      </c>
    </row>
    <row r="540" spans="1:18" x14ac:dyDescent="0.2">
      <c r="A540" t="s">
        <v>1711</v>
      </c>
      <c r="B540" t="s">
        <v>712</v>
      </c>
      <c r="D540">
        <v>65</v>
      </c>
      <c r="E540" t="s">
        <v>604</v>
      </c>
      <c r="F540" s="717">
        <v>45528</v>
      </c>
      <c r="G540" t="s">
        <v>590</v>
      </c>
      <c r="H540" t="s">
        <v>1712</v>
      </c>
      <c r="I540" t="s">
        <v>667</v>
      </c>
      <c r="J540" t="s">
        <v>610</v>
      </c>
      <c r="K540" t="s">
        <v>443</v>
      </c>
      <c r="L540" t="s">
        <v>443</v>
      </c>
      <c r="M540" t="s">
        <v>443</v>
      </c>
      <c r="N540" t="s">
        <v>443</v>
      </c>
      <c r="O540" t="s">
        <v>35</v>
      </c>
      <c r="P540" t="s">
        <v>443</v>
      </c>
      <c r="Q540" t="s">
        <v>443</v>
      </c>
      <c r="R540" t="s">
        <v>443</v>
      </c>
    </row>
    <row r="541" spans="1:18" x14ac:dyDescent="0.2">
      <c r="A541" t="s">
        <v>1713</v>
      </c>
      <c r="B541" t="s">
        <v>1714</v>
      </c>
      <c r="D541">
        <v>50</v>
      </c>
      <c r="E541" t="s">
        <v>604</v>
      </c>
      <c r="F541" s="717">
        <v>44949</v>
      </c>
      <c r="G541" t="s">
        <v>590</v>
      </c>
      <c r="H541">
        <v>154</v>
      </c>
      <c r="I541" t="s">
        <v>667</v>
      </c>
      <c r="J541" t="s">
        <v>53</v>
      </c>
      <c r="K541" t="s">
        <v>35</v>
      </c>
      <c r="L541" t="s">
        <v>443</v>
      </c>
      <c r="M541" t="s">
        <v>443</v>
      </c>
      <c r="N541" t="s">
        <v>4</v>
      </c>
      <c r="O541" t="s">
        <v>443</v>
      </c>
      <c r="P541" t="s">
        <v>443</v>
      </c>
      <c r="Q541" t="s">
        <v>443</v>
      </c>
      <c r="R541" t="s">
        <v>443</v>
      </c>
    </row>
    <row r="542" spans="1:18" ht="25.5" x14ac:dyDescent="0.2">
      <c r="A542" t="s">
        <v>1717</v>
      </c>
      <c r="B542" t="s">
        <v>1718</v>
      </c>
      <c r="D542">
        <v>55</v>
      </c>
      <c r="E542" t="s">
        <v>604</v>
      </c>
      <c r="F542" s="717">
        <v>44209</v>
      </c>
      <c r="G542" t="s">
        <v>590</v>
      </c>
      <c r="H542" s="75" t="s">
        <v>1719</v>
      </c>
      <c r="I542" t="s">
        <v>667</v>
      </c>
      <c r="J542" t="s">
        <v>614</v>
      </c>
      <c r="K542" t="s">
        <v>443</v>
      </c>
      <c r="L542" t="s">
        <v>4</v>
      </c>
      <c r="M542" t="s">
        <v>443</v>
      </c>
      <c r="N542" t="s">
        <v>443</v>
      </c>
      <c r="O542" t="s">
        <v>443</v>
      </c>
      <c r="P542" t="s">
        <v>443</v>
      </c>
      <c r="Q542" t="s">
        <v>443</v>
      </c>
      <c r="R542" t="s">
        <v>443</v>
      </c>
    </row>
    <row r="543" spans="1:18" ht="25.5" x14ac:dyDescent="0.2">
      <c r="A543" t="s">
        <v>1720</v>
      </c>
      <c r="B543" t="s">
        <v>60</v>
      </c>
      <c r="D543">
        <v>55</v>
      </c>
      <c r="E543" t="s">
        <v>604</v>
      </c>
      <c r="G543" t="s">
        <v>590</v>
      </c>
      <c r="H543" s="75" t="s">
        <v>1721</v>
      </c>
      <c r="I543" t="s">
        <v>663</v>
      </c>
      <c r="J543" t="s">
        <v>50</v>
      </c>
      <c r="K543" t="s">
        <v>443</v>
      </c>
      <c r="L543" t="s">
        <v>443</v>
      </c>
      <c r="M543" t="s">
        <v>443</v>
      </c>
      <c r="N543" t="s">
        <v>443</v>
      </c>
      <c r="O543" t="s">
        <v>35</v>
      </c>
      <c r="P543" t="s">
        <v>35</v>
      </c>
      <c r="Q543" t="s">
        <v>4</v>
      </c>
      <c r="R543" t="s">
        <v>35</v>
      </c>
    </row>
    <row r="544" spans="1:18" ht="25.5" x14ac:dyDescent="0.2">
      <c r="A544" t="s">
        <v>1724</v>
      </c>
      <c r="B544" t="s">
        <v>1725</v>
      </c>
      <c r="D544">
        <v>55</v>
      </c>
      <c r="E544" t="s">
        <v>604</v>
      </c>
      <c r="F544" s="717">
        <v>43604</v>
      </c>
      <c r="G544" t="s">
        <v>590</v>
      </c>
      <c r="H544" s="75" t="s">
        <v>1726</v>
      </c>
      <c r="I544" t="s">
        <v>648</v>
      </c>
      <c r="J544" t="s">
        <v>146</v>
      </c>
      <c r="K544" t="s">
        <v>443</v>
      </c>
      <c r="L544" t="s">
        <v>4</v>
      </c>
      <c r="M544" t="s">
        <v>443</v>
      </c>
      <c r="N544" t="s">
        <v>443</v>
      </c>
      <c r="O544" t="s">
        <v>443</v>
      </c>
      <c r="P544" t="s">
        <v>443</v>
      </c>
      <c r="Q544" t="s">
        <v>443</v>
      </c>
      <c r="R544" t="s">
        <v>443</v>
      </c>
    </row>
    <row r="545" spans="1:19" x14ac:dyDescent="0.2">
      <c r="A545" t="s">
        <v>1727</v>
      </c>
      <c r="B545" t="s">
        <v>1728</v>
      </c>
      <c r="D545">
        <v>50</v>
      </c>
      <c r="E545" t="s">
        <v>604</v>
      </c>
      <c r="G545" t="s">
        <v>590</v>
      </c>
      <c r="H545">
        <v>414</v>
      </c>
      <c r="I545" t="s">
        <v>606</v>
      </c>
      <c r="J545" t="s">
        <v>635</v>
      </c>
      <c r="K545" t="s">
        <v>443</v>
      </c>
      <c r="L545" t="s">
        <v>443</v>
      </c>
      <c r="M545" t="s">
        <v>443</v>
      </c>
      <c r="N545" t="s">
        <v>443</v>
      </c>
      <c r="O545" t="s">
        <v>443</v>
      </c>
      <c r="P545" t="s">
        <v>443</v>
      </c>
      <c r="Q545" t="s">
        <v>443</v>
      </c>
    </row>
    <row r="546" spans="1:19" x14ac:dyDescent="0.2">
      <c r="A546" t="s">
        <v>1821</v>
      </c>
      <c r="B546" t="s">
        <v>1104</v>
      </c>
      <c r="C546" t="s">
        <v>762</v>
      </c>
      <c r="D546">
        <v>65</v>
      </c>
      <c r="E546" t="s">
        <v>612</v>
      </c>
      <c r="F546" s="717">
        <v>43797</v>
      </c>
      <c r="G546" t="s">
        <v>590</v>
      </c>
      <c r="H546" t="s">
        <v>1822</v>
      </c>
      <c r="I546" t="s">
        <v>1172</v>
      </c>
      <c r="J546" t="s">
        <v>610</v>
      </c>
      <c r="K546" t="s">
        <v>443</v>
      </c>
      <c r="L546" t="s">
        <v>443</v>
      </c>
      <c r="M546" t="s">
        <v>443</v>
      </c>
      <c r="N546" t="s">
        <v>443</v>
      </c>
      <c r="O546" t="s">
        <v>443</v>
      </c>
      <c r="P546" t="s">
        <v>443</v>
      </c>
      <c r="Q546" t="s">
        <v>443</v>
      </c>
      <c r="R546" t="s">
        <v>443</v>
      </c>
    </row>
    <row r="547" spans="1:19" ht="38.25" x14ac:dyDescent="0.2">
      <c r="A547" t="s">
        <v>1731</v>
      </c>
      <c r="B547" t="s">
        <v>694</v>
      </c>
      <c r="C547" s="75" t="s">
        <v>1573</v>
      </c>
      <c r="D547">
        <v>55</v>
      </c>
      <c r="E547" t="s">
        <v>594</v>
      </c>
      <c r="F547" s="717">
        <v>45017</v>
      </c>
      <c r="G547" t="s">
        <v>590</v>
      </c>
      <c r="H547">
        <v>450</v>
      </c>
      <c r="I547" t="s">
        <v>764</v>
      </c>
      <c r="J547" t="s">
        <v>610</v>
      </c>
      <c r="K547" t="s">
        <v>443</v>
      </c>
      <c r="L547" t="s">
        <v>35</v>
      </c>
      <c r="M547" t="s">
        <v>443</v>
      </c>
      <c r="N547" t="s">
        <v>443</v>
      </c>
      <c r="O547" t="s">
        <v>443</v>
      </c>
      <c r="P547" t="s">
        <v>443</v>
      </c>
      <c r="Q547" t="s">
        <v>443</v>
      </c>
    </row>
    <row r="548" spans="1:19" ht="25.5" x14ac:dyDescent="0.2">
      <c r="A548" t="s">
        <v>1733</v>
      </c>
      <c r="B548" t="s">
        <v>638</v>
      </c>
      <c r="D548">
        <v>55</v>
      </c>
      <c r="E548" t="s">
        <v>604</v>
      </c>
      <c r="F548" s="717">
        <v>43378</v>
      </c>
      <c r="G548" t="s">
        <v>590</v>
      </c>
      <c r="H548" s="75" t="s">
        <v>1734</v>
      </c>
      <c r="I548" t="s">
        <v>606</v>
      </c>
      <c r="J548" t="s">
        <v>622</v>
      </c>
      <c r="K548" t="s">
        <v>443</v>
      </c>
      <c r="L548" t="s">
        <v>443</v>
      </c>
      <c r="M548" t="s">
        <v>443</v>
      </c>
      <c r="N548" t="s">
        <v>443</v>
      </c>
      <c r="O548" t="s">
        <v>443</v>
      </c>
      <c r="P548" t="s">
        <v>443</v>
      </c>
      <c r="Q548" t="s">
        <v>443</v>
      </c>
    </row>
    <row r="549" spans="1:19" ht="25.5" x14ac:dyDescent="0.2">
      <c r="A549" t="s">
        <v>1735</v>
      </c>
      <c r="B549" t="s">
        <v>99</v>
      </c>
      <c r="D549">
        <v>55</v>
      </c>
      <c r="E549" t="s">
        <v>604</v>
      </c>
      <c r="G549" t="s">
        <v>590</v>
      </c>
      <c r="H549" s="75" t="s">
        <v>1737</v>
      </c>
      <c r="I549" t="s">
        <v>663</v>
      </c>
      <c r="J549" t="s">
        <v>53</v>
      </c>
      <c r="K549" t="s">
        <v>443</v>
      </c>
      <c r="L549" t="s">
        <v>443</v>
      </c>
      <c r="M549" t="s">
        <v>443</v>
      </c>
      <c r="N549" t="s">
        <v>443</v>
      </c>
      <c r="O549" t="s">
        <v>35</v>
      </c>
      <c r="P549" t="s">
        <v>35</v>
      </c>
      <c r="Q549" t="s">
        <v>35</v>
      </c>
      <c r="R549" t="s">
        <v>443</v>
      </c>
    </row>
    <row r="550" spans="1:19" x14ac:dyDescent="0.2">
      <c r="A550" t="s">
        <v>1741</v>
      </c>
      <c r="B550" t="s">
        <v>1742</v>
      </c>
      <c r="D550">
        <v>50</v>
      </c>
      <c r="E550" t="s">
        <v>604</v>
      </c>
      <c r="F550" s="717">
        <v>44949</v>
      </c>
      <c r="G550" t="s">
        <v>590</v>
      </c>
      <c r="H550">
        <v>11</v>
      </c>
      <c r="I550" t="s">
        <v>645</v>
      </c>
      <c r="J550" t="s">
        <v>622</v>
      </c>
      <c r="K550" t="s">
        <v>443</v>
      </c>
      <c r="L550" t="s">
        <v>443</v>
      </c>
      <c r="M550" t="s">
        <v>443</v>
      </c>
      <c r="N550" t="s">
        <v>443</v>
      </c>
      <c r="O550" t="s">
        <v>443</v>
      </c>
      <c r="P550" t="s">
        <v>443</v>
      </c>
      <c r="Q550" t="s">
        <v>443</v>
      </c>
      <c r="R550" t="s">
        <v>443</v>
      </c>
      <c r="S550" t="s">
        <v>4</v>
      </c>
    </row>
    <row r="551" spans="1:19" x14ac:dyDescent="0.2">
      <c r="A551" t="s">
        <v>1743</v>
      </c>
      <c r="B551" t="s">
        <v>1699</v>
      </c>
      <c r="D551">
        <v>50</v>
      </c>
      <c r="E551" t="s">
        <v>604</v>
      </c>
      <c r="F551" s="717">
        <v>44949</v>
      </c>
      <c r="G551" t="s">
        <v>590</v>
      </c>
      <c r="H551">
        <v>397</v>
      </c>
      <c r="I551" t="s">
        <v>606</v>
      </c>
      <c r="J551" t="s">
        <v>69</v>
      </c>
      <c r="K551" t="s">
        <v>35</v>
      </c>
      <c r="L551" t="s">
        <v>443</v>
      </c>
      <c r="M551" t="s">
        <v>443</v>
      </c>
      <c r="N551" t="s">
        <v>443</v>
      </c>
      <c r="O551" t="s">
        <v>443</v>
      </c>
      <c r="P551" t="s">
        <v>4</v>
      </c>
      <c r="Q551" t="s">
        <v>443</v>
      </c>
    </row>
    <row r="552" spans="1:19" x14ac:dyDescent="0.2">
      <c r="A552" t="s">
        <v>1744</v>
      </c>
      <c r="B552" t="s">
        <v>662</v>
      </c>
      <c r="D552">
        <v>50</v>
      </c>
      <c r="E552" t="s">
        <v>594</v>
      </c>
      <c r="F552" s="717">
        <v>44949</v>
      </c>
      <c r="G552" t="s">
        <v>590</v>
      </c>
      <c r="H552">
        <v>144</v>
      </c>
      <c r="I552" t="s">
        <v>764</v>
      </c>
      <c r="J552" t="s">
        <v>100</v>
      </c>
      <c r="K552" t="s">
        <v>443</v>
      </c>
      <c r="L552" t="s">
        <v>35</v>
      </c>
      <c r="M552" t="s">
        <v>443</v>
      </c>
      <c r="N552" t="s">
        <v>443</v>
      </c>
      <c r="O552" t="s">
        <v>443</v>
      </c>
      <c r="P552" t="s">
        <v>443</v>
      </c>
      <c r="Q552" t="s">
        <v>443</v>
      </c>
      <c r="R552" t="s">
        <v>4</v>
      </c>
    </row>
    <row r="553" spans="1:19" ht="38.25" x14ac:dyDescent="0.2">
      <c r="A553" t="s">
        <v>1745</v>
      </c>
      <c r="B553" t="s">
        <v>694</v>
      </c>
      <c r="C553" s="75" t="s">
        <v>1573</v>
      </c>
      <c r="D553">
        <v>55</v>
      </c>
      <c r="E553" t="s">
        <v>594</v>
      </c>
      <c r="F553" s="717">
        <v>45017</v>
      </c>
      <c r="G553" t="s">
        <v>590</v>
      </c>
      <c r="H553">
        <v>449</v>
      </c>
      <c r="I553" t="s">
        <v>764</v>
      </c>
      <c r="J553" t="s">
        <v>53</v>
      </c>
      <c r="K553" t="s">
        <v>443</v>
      </c>
      <c r="L553" t="s">
        <v>35</v>
      </c>
      <c r="M553" t="s">
        <v>443</v>
      </c>
      <c r="N553" t="s">
        <v>443</v>
      </c>
      <c r="O553" t="s">
        <v>4</v>
      </c>
      <c r="P553" t="s">
        <v>443</v>
      </c>
      <c r="Q553" t="s">
        <v>443</v>
      </c>
    </row>
    <row r="554" spans="1:19" x14ac:dyDescent="0.2">
      <c r="A554" t="s">
        <v>1746</v>
      </c>
      <c r="B554" t="s">
        <v>1747</v>
      </c>
      <c r="D554">
        <v>125</v>
      </c>
      <c r="E554" t="s">
        <v>604</v>
      </c>
      <c r="F554" s="717">
        <v>45717</v>
      </c>
      <c r="G554" t="s">
        <v>590</v>
      </c>
      <c r="H554" t="s">
        <v>1748</v>
      </c>
      <c r="I554" t="s">
        <v>667</v>
      </c>
      <c r="J554" t="s">
        <v>622</v>
      </c>
      <c r="K554" t="s">
        <v>35</v>
      </c>
      <c r="L554" t="s">
        <v>35</v>
      </c>
      <c r="M554" t="s">
        <v>443</v>
      </c>
      <c r="N554" t="s">
        <v>443</v>
      </c>
      <c r="O554" t="s">
        <v>443</v>
      </c>
      <c r="P554" t="s">
        <v>443</v>
      </c>
      <c r="Q554" t="s">
        <v>443</v>
      </c>
      <c r="R554" t="s">
        <v>443</v>
      </c>
    </row>
    <row r="555" spans="1:19" ht="25.5" x14ac:dyDescent="0.2">
      <c r="A555" t="s">
        <v>1816</v>
      </c>
      <c r="B555" t="s">
        <v>1818</v>
      </c>
      <c r="C555" s="75" t="s">
        <v>1819</v>
      </c>
      <c r="D555">
        <v>65</v>
      </c>
      <c r="E555" t="s">
        <v>612</v>
      </c>
      <c r="F555" s="717">
        <v>44348</v>
      </c>
      <c r="G555" t="s">
        <v>590</v>
      </c>
      <c r="H555" t="s">
        <v>1820</v>
      </c>
      <c r="I555" t="s">
        <v>1172</v>
      </c>
      <c r="J555" t="s">
        <v>50</v>
      </c>
      <c r="K555" t="s">
        <v>35</v>
      </c>
      <c r="L555" t="s">
        <v>443</v>
      </c>
      <c r="M555" t="s">
        <v>443</v>
      </c>
      <c r="N555" t="s">
        <v>443</v>
      </c>
      <c r="O555" t="s">
        <v>443</v>
      </c>
      <c r="P555" t="s">
        <v>443</v>
      </c>
      <c r="Q555" t="s">
        <v>443</v>
      </c>
      <c r="R555" t="s">
        <v>443</v>
      </c>
    </row>
    <row r="556" spans="1:19" x14ac:dyDescent="0.2">
      <c r="A556" t="s">
        <v>1751</v>
      </c>
      <c r="B556" t="s">
        <v>212</v>
      </c>
      <c r="D556">
        <v>50</v>
      </c>
      <c r="E556" t="s">
        <v>594</v>
      </c>
      <c r="G556" t="s">
        <v>590</v>
      </c>
      <c r="H556">
        <v>430</v>
      </c>
      <c r="I556" t="s">
        <v>596</v>
      </c>
      <c r="J556" t="s">
        <v>622</v>
      </c>
      <c r="K556" t="s">
        <v>443</v>
      </c>
      <c r="L556" t="s">
        <v>443</v>
      </c>
      <c r="M556" t="s">
        <v>443</v>
      </c>
      <c r="N556" t="s">
        <v>443</v>
      </c>
      <c r="O556" t="s">
        <v>443</v>
      </c>
      <c r="P556" t="s">
        <v>443</v>
      </c>
      <c r="Q556" t="s">
        <v>443</v>
      </c>
      <c r="R556" t="s">
        <v>443</v>
      </c>
    </row>
    <row r="557" spans="1:19" x14ac:dyDescent="0.2">
      <c r="A557" t="s">
        <v>1752</v>
      </c>
      <c r="B557" t="s">
        <v>1753</v>
      </c>
      <c r="D557">
        <v>65</v>
      </c>
      <c r="E557" t="s">
        <v>604</v>
      </c>
      <c r="F557" t="s">
        <v>1754</v>
      </c>
      <c r="G557" t="s">
        <v>590</v>
      </c>
      <c r="I557" t="s">
        <v>592</v>
      </c>
      <c r="J557" t="s">
        <v>100</v>
      </c>
      <c r="K557" t="s">
        <v>35</v>
      </c>
      <c r="L557" t="s">
        <v>35</v>
      </c>
      <c r="M557" t="s">
        <v>443</v>
      </c>
      <c r="N557" t="s">
        <v>443</v>
      </c>
      <c r="O557" t="s">
        <v>443</v>
      </c>
      <c r="P557" t="s">
        <v>35</v>
      </c>
      <c r="Q557" t="s">
        <v>35</v>
      </c>
      <c r="R557" t="s">
        <v>4</v>
      </c>
    </row>
    <row r="558" spans="1:19" ht="25.5" x14ac:dyDescent="0.2">
      <c r="A558" t="s">
        <v>1755</v>
      </c>
      <c r="B558" t="s">
        <v>1756</v>
      </c>
      <c r="C558" s="75" t="s">
        <v>1976</v>
      </c>
      <c r="D558">
        <v>55</v>
      </c>
      <c r="E558" t="s">
        <v>604</v>
      </c>
      <c r="G558" t="s">
        <v>590</v>
      </c>
      <c r="H558" s="75" t="s">
        <v>1757</v>
      </c>
      <c r="I558" t="s">
        <v>621</v>
      </c>
      <c r="J558" t="s">
        <v>146</v>
      </c>
      <c r="K558" t="s">
        <v>4</v>
      </c>
      <c r="L558" t="s">
        <v>443</v>
      </c>
      <c r="M558" t="s">
        <v>443</v>
      </c>
      <c r="N558" t="s">
        <v>443</v>
      </c>
      <c r="O558" t="s">
        <v>443</v>
      </c>
      <c r="P558" t="s">
        <v>443</v>
      </c>
      <c r="Q558" t="s">
        <v>443</v>
      </c>
    </row>
    <row r="559" spans="1:19" x14ac:dyDescent="0.2">
      <c r="A559" t="s">
        <v>1758</v>
      </c>
      <c r="B559" t="s">
        <v>99</v>
      </c>
      <c r="D559">
        <v>60</v>
      </c>
      <c r="E559" t="s">
        <v>604</v>
      </c>
      <c r="F559" s="717">
        <v>45017</v>
      </c>
      <c r="G559" t="s">
        <v>590</v>
      </c>
      <c r="H559" t="s">
        <v>1759</v>
      </c>
      <c r="I559" t="s">
        <v>1237</v>
      </c>
      <c r="J559" t="s">
        <v>25</v>
      </c>
      <c r="K559" t="s">
        <v>443</v>
      </c>
      <c r="L559" t="s">
        <v>443</v>
      </c>
      <c r="M559" t="s">
        <v>443</v>
      </c>
      <c r="N559" t="s">
        <v>443</v>
      </c>
      <c r="O559" t="s">
        <v>4</v>
      </c>
      <c r="P559" t="s">
        <v>443</v>
      </c>
      <c r="Q559" t="s">
        <v>443</v>
      </c>
    </row>
    <row r="560" spans="1:19" x14ac:dyDescent="0.2">
      <c r="A560" t="s">
        <v>1760</v>
      </c>
      <c r="B560" t="s">
        <v>1761</v>
      </c>
      <c r="D560">
        <v>65</v>
      </c>
      <c r="E560" t="s">
        <v>604</v>
      </c>
      <c r="G560" t="s">
        <v>590</v>
      </c>
      <c r="H560">
        <v>71</v>
      </c>
      <c r="I560" t="s">
        <v>648</v>
      </c>
      <c r="J560" t="s">
        <v>1762</v>
      </c>
      <c r="K560" t="s">
        <v>443</v>
      </c>
      <c r="L560" t="s">
        <v>443</v>
      </c>
      <c r="M560" t="s">
        <v>443</v>
      </c>
      <c r="N560" t="s">
        <v>443</v>
      </c>
      <c r="O560" t="s">
        <v>443</v>
      </c>
      <c r="P560" t="s">
        <v>443</v>
      </c>
      <c r="Q560" t="s">
        <v>443</v>
      </c>
      <c r="R560" t="s">
        <v>443</v>
      </c>
    </row>
    <row r="561" spans="1:19" x14ac:dyDescent="0.2">
      <c r="A561" t="s">
        <v>1763</v>
      </c>
      <c r="B561" t="s">
        <v>99</v>
      </c>
      <c r="D561">
        <v>60</v>
      </c>
      <c r="E561" t="s">
        <v>604</v>
      </c>
      <c r="F561" s="717">
        <v>45017</v>
      </c>
      <c r="G561" t="s">
        <v>590</v>
      </c>
      <c r="H561" t="s">
        <v>1759</v>
      </c>
      <c r="I561" t="s">
        <v>1237</v>
      </c>
      <c r="J561" t="s">
        <v>25</v>
      </c>
      <c r="K561" t="s">
        <v>443</v>
      </c>
      <c r="L561" t="s">
        <v>443</v>
      </c>
      <c r="M561" t="s">
        <v>443</v>
      </c>
      <c r="N561" t="s">
        <v>443</v>
      </c>
      <c r="O561" t="s">
        <v>4</v>
      </c>
      <c r="P561" t="s">
        <v>443</v>
      </c>
      <c r="Q561" t="s">
        <v>443</v>
      </c>
    </row>
    <row r="562" spans="1:19" x14ac:dyDescent="0.2">
      <c r="A562" t="s">
        <v>1764</v>
      </c>
      <c r="B562" t="s">
        <v>99</v>
      </c>
      <c r="D562">
        <v>60</v>
      </c>
      <c r="E562" t="s">
        <v>604</v>
      </c>
      <c r="F562" s="717">
        <v>45017</v>
      </c>
      <c r="G562" t="s">
        <v>590</v>
      </c>
      <c r="H562" t="s">
        <v>1759</v>
      </c>
      <c r="I562" t="s">
        <v>1237</v>
      </c>
      <c r="J562" t="s">
        <v>25</v>
      </c>
      <c r="K562" t="s">
        <v>443</v>
      </c>
      <c r="L562" t="s">
        <v>443</v>
      </c>
      <c r="M562" t="s">
        <v>443</v>
      </c>
      <c r="N562" t="s">
        <v>443</v>
      </c>
      <c r="O562" t="s">
        <v>4</v>
      </c>
      <c r="P562" t="s">
        <v>443</v>
      </c>
      <c r="Q562" t="s">
        <v>443</v>
      </c>
    </row>
    <row r="563" spans="1:19" x14ac:dyDescent="0.2">
      <c r="A563" t="s">
        <v>1765</v>
      </c>
      <c r="B563" t="s">
        <v>1766</v>
      </c>
      <c r="D563">
        <v>55</v>
      </c>
      <c r="E563" t="s">
        <v>594</v>
      </c>
      <c r="F563" s="717">
        <v>44986</v>
      </c>
      <c r="G563" t="s">
        <v>590</v>
      </c>
      <c r="H563">
        <v>457</v>
      </c>
      <c r="I563" t="s">
        <v>596</v>
      </c>
      <c r="J563" t="s">
        <v>100</v>
      </c>
      <c r="K563" t="s">
        <v>443</v>
      </c>
      <c r="L563" t="s">
        <v>443</v>
      </c>
      <c r="M563" t="s">
        <v>443</v>
      </c>
      <c r="N563" t="s">
        <v>443</v>
      </c>
      <c r="O563" t="s">
        <v>443</v>
      </c>
      <c r="P563" t="s">
        <v>443</v>
      </c>
      <c r="Q563" t="s">
        <v>443</v>
      </c>
      <c r="R563" t="s">
        <v>443</v>
      </c>
      <c r="S563" t="s">
        <v>4</v>
      </c>
    </row>
    <row r="564" spans="1:19" ht="25.5" x14ac:dyDescent="0.2">
      <c r="A564" t="s">
        <v>274</v>
      </c>
      <c r="B564" t="s">
        <v>1767</v>
      </c>
      <c r="D564">
        <v>55</v>
      </c>
      <c r="E564" t="s">
        <v>604</v>
      </c>
      <c r="F564" s="717">
        <v>41456</v>
      </c>
      <c r="G564" t="s">
        <v>590</v>
      </c>
      <c r="H564" s="75" t="s">
        <v>1768</v>
      </c>
      <c r="I564" t="s">
        <v>621</v>
      </c>
      <c r="J564" t="s">
        <v>146</v>
      </c>
      <c r="K564" t="s">
        <v>4</v>
      </c>
      <c r="L564" t="s">
        <v>443</v>
      </c>
      <c r="M564" t="s">
        <v>443</v>
      </c>
      <c r="N564" t="s">
        <v>443</v>
      </c>
      <c r="O564" t="s">
        <v>443</v>
      </c>
      <c r="P564" t="s">
        <v>443</v>
      </c>
      <c r="Q564" t="s">
        <v>443</v>
      </c>
    </row>
    <row r="565" spans="1:19" x14ac:dyDescent="0.2">
      <c r="A565" t="s">
        <v>1769</v>
      </c>
      <c r="B565" t="s">
        <v>818</v>
      </c>
      <c r="C565" t="s">
        <v>1445</v>
      </c>
      <c r="D565">
        <v>60</v>
      </c>
      <c r="E565" t="s">
        <v>604</v>
      </c>
      <c r="F565" t="s">
        <v>40</v>
      </c>
      <c r="G565" t="s">
        <v>590</v>
      </c>
      <c r="H565" t="s">
        <v>1770</v>
      </c>
      <c r="I565" t="s">
        <v>634</v>
      </c>
      <c r="J565" t="s">
        <v>622</v>
      </c>
      <c r="K565" t="s">
        <v>443</v>
      </c>
      <c r="L565" t="s">
        <v>443</v>
      </c>
      <c r="M565" t="s">
        <v>443</v>
      </c>
      <c r="N565" t="s">
        <v>443</v>
      </c>
      <c r="O565" t="s">
        <v>443</v>
      </c>
      <c r="P565" t="s">
        <v>443</v>
      </c>
      <c r="Q565" t="s">
        <v>4</v>
      </c>
      <c r="R565" t="s">
        <v>443</v>
      </c>
    </row>
    <row r="566" spans="1:19" x14ac:dyDescent="0.2">
      <c r="A566" t="s">
        <v>1771</v>
      </c>
      <c r="B566" t="s">
        <v>60</v>
      </c>
      <c r="C566" t="s">
        <v>1772</v>
      </c>
      <c r="D566">
        <v>65</v>
      </c>
      <c r="E566" t="s">
        <v>604</v>
      </c>
      <c r="F566" s="717">
        <v>45292</v>
      </c>
      <c r="G566" t="s">
        <v>590</v>
      </c>
      <c r="H566" t="s">
        <v>1773</v>
      </c>
      <c r="I566" t="s">
        <v>606</v>
      </c>
      <c r="J566" t="s">
        <v>635</v>
      </c>
      <c r="K566" t="s">
        <v>4</v>
      </c>
      <c r="L566" t="s">
        <v>443</v>
      </c>
      <c r="M566" t="s">
        <v>443</v>
      </c>
      <c r="N566" t="s">
        <v>443</v>
      </c>
      <c r="O566" t="s">
        <v>443</v>
      </c>
      <c r="P566" t="s">
        <v>443</v>
      </c>
      <c r="Q566" t="s">
        <v>443</v>
      </c>
    </row>
    <row r="567" spans="1:19" x14ac:dyDescent="0.2">
      <c r="A567" t="s">
        <v>1774</v>
      </c>
      <c r="B567" t="s">
        <v>1775</v>
      </c>
      <c r="C567" t="s">
        <v>1990</v>
      </c>
      <c r="D567">
        <v>55</v>
      </c>
      <c r="E567" t="s">
        <v>604</v>
      </c>
      <c r="F567" s="717">
        <v>42401</v>
      </c>
      <c r="G567" t="s">
        <v>590</v>
      </c>
      <c r="H567" t="s">
        <v>300</v>
      </c>
      <c r="I567" t="s">
        <v>621</v>
      </c>
      <c r="J567" t="s">
        <v>622</v>
      </c>
      <c r="K567" t="s">
        <v>443</v>
      </c>
      <c r="L567" t="s">
        <v>443</v>
      </c>
      <c r="M567" t="s">
        <v>443</v>
      </c>
      <c r="N567" t="s">
        <v>443</v>
      </c>
      <c r="O567" t="s">
        <v>443</v>
      </c>
      <c r="P567" t="s">
        <v>443</v>
      </c>
      <c r="Q567" t="s">
        <v>443</v>
      </c>
    </row>
    <row r="568" spans="1:19" x14ac:dyDescent="0.2">
      <c r="A568" t="s">
        <v>1776</v>
      </c>
      <c r="B568" t="s">
        <v>662</v>
      </c>
      <c r="C568" t="s">
        <v>1225</v>
      </c>
      <c r="D568">
        <v>65</v>
      </c>
      <c r="E568" t="s">
        <v>604</v>
      </c>
      <c r="F568" s="717">
        <v>45222</v>
      </c>
      <c r="G568" t="s">
        <v>590</v>
      </c>
      <c r="H568" t="s">
        <v>1777</v>
      </c>
      <c r="I568" t="s">
        <v>648</v>
      </c>
      <c r="J568" t="s">
        <v>622</v>
      </c>
      <c r="K568" t="s">
        <v>443</v>
      </c>
      <c r="L568" t="s">
        <v>443</v>
      </c>
      <c r="M568" t="s">
        <v>443</v>
      </c>
      <c r="N568" t="s">
        <v>443</v>
      </c>
      <c r="O568" t="s">
        <v>443</v>
      </c>
      <c r="P568" t="s">
        <v>443</v>
      </c>
      <c r="Q568" t="s">
        <v>443</v>
      </c>
      <c r="R568" t="s">
        <v>443</v>
      </c>
      <c r="S568" t="s">
        <v>4</v>
      </c>
    </row>
    <row r="569" spans="1:19" ht="25.5" x14ac:dyDescent="0.2">
      <c r="A569" t="s">
        <v>1778</v>
      </c>
      <c r="B569" t="s">
        <v>60</v>
      </c>
      <c r="C569" s="75" t="s">
        <v>1989</v>
      </c>
      <c r="D569">
        <v>55</v>
      </c>
      <c r="E569" t="s">
        <v>604</v>
      </c>
      <c r="G569" t="s">
        <v>590</v>
      </c>
      <c r="H569" s="75" t="s">
        <v>1779</v>
      </c>
      <c r="I569" t="s">
        <v>663</v>
      </c>
      <c r="J569" t="s">
        <v>622</v>
      </c>
      <c r="K569" t="s">
        <v>443</v>
      </c>
      <c r="L569" t="s">
        <v>443</v>
      </c>
      <c r="M569" t="s">
        <v>443</v>
      </c>
      <c r="N569" t="s">
        <v>443</v>
      </c>
      <c r="O569" t="s">
        <v>35</v>
      </c>
      <c r="P569" t="s">
        <v>35</v>
      </c>
      <c r="Q569" t="s">
        <v>35</v>
      </c>
      <c r="R569" t="s">
        <v>35</v>
      </c>
      <c r="S569" t="s">
        <v>4</v>
      </c>
    </row>
    <row r="570" spans="1:19" ht="25.5" x14ac:dyDescent="0.2">
      <c r="A570" t="s">
        <v>1816</v>
      </c>
      <c r="B570" t="s">
        <v>989</v>
      </c>
      <c r="C570" s="75" t="s">
        <v>1817</v>
      </c>
      <c r="D570">
        <v>275</v>
      </c>
      <c r="E570" t="s">
        <v>612</v>
      </c>
      <c r="F570" s="717">
        <v>44063</v>
      </c>
      <c r="G570" t="s">
        <v>590</v>
      </c>
      <c r="H570" t="s">
        <v>827</v>
      </c>
      <c r="I570" t="s">
        <v>991</v>
      </c>
      <c r="J570" t="s">
        <v>657</v>
      </c>
      <c r="K570" t="s">
        <v>443</v>
      </c>
      <c r="L570" t="s">
        <v>443</v>
      </c>
      <c r="M570" t="s">
        <v>443</v>
      </c>
      <c r="N570" t="s">
        <v>443</v>
      </c>
      <c r="O570" t="s">
        <v>35</v>
      </c>
      <c r="P570" t="s">
        <v>443</v>
      </c>
      <c r="Q570" t="s">
        <v>443</v>
      </c>
    </row>
    <row r="571" spans="1:19" ht="25.5" x14ac:dyDescent="0.2">
      <c r="A571" t="s">
        <v>1783</v>
      </c>
      <c r="B571" t="s">
        <v>60</v>
      </c>
      <c r="C571" s="75" t="s">
        <v>1976</v>
      </c>
      <c r="D571">
        <v>55</v>
      </c>
      <c r="E571" t="s">
        <v>604</v>
      </c>
      <c r="G571" t="s">
        <v>590</v>
      </c>
      <c r="H571" s="75" t="s">
        <v>1784</v>
      </c>
      <c r="I571" t="s">
        <v>663</v>
      </c>
      <c r="J571" t="s">
        <v>622</v>
      </c>
      <c r="K571" t="s">
        <v>443</v>
      </c>
      <c r="L571" t="s">
        <v>443</v>
      </c>
      <c r="M571" t="s">
        <v>443</v>
      </c>
      <c r="N571" t="s">
        <v>443</v>
      </c>
      <c r="O571" t="s">
        <v>35</v>
      </c>
      <c r="P571" t="s">
        <v>35</v>
      </c>
      <c r="Q571" t="s">
        <v>35</v>
      </c>
      <c r="R571" t="s">
        <v>35</v>
      </c>
      <c r="S571" t="s">
        <v>4</v>
      </c>
    </row>
    <row r="572" spans="1:19" x14ac:dyDescent="0.2">
      <c r="A572" t="s">
        <v>1785</v>
      </c>
      <c r="B572" t="s">
        <v>662</v>
      </c>
      <c r="D572">
        <v>50</v>
      </c>
      <c r="E572" t="s">
        <v>604</v>
      </c>
      <c r="F572" s="717">
        <v>44949</v>
      </c>
      <c r="G572" t="s">
        <v>590</v>
      </c>
      <c r="H572">
        <v>185</v>
      </c>
      <c r="I572" t="s">
        <v>645</v>
      </c>
      <c r="J572" t="s">
        <v>20</v>
      </c>
      <c r="K572" t="s">
        <v>443</v>
      </c>
      <c r="L572" t="s">
        <v>443</v>
      </c>
      <c r="M572" t="s">
        <v>443</v>
      </c>
      <c r="N572" t="s">
        <v>443</v>
      </c>
      <c r="O572" t="s">
        <v>4</v>
      </c>
      <c r="P572" t="s">
        <v>443</v>
      </c>
      <c r="Q572" t="s">
        <v>443</v>
      </c>
      <c r="R572" t="s">
        <v>443</v>
      </c>
    </row>
    <row r="573" spans="1:19" x14ac:dyDescent="0.2">
      <c r="A573" t="s">
        <v>1786</v>
      </c>
      <c r="B573" t="s">
        <v>1787</v>
      </c>
      <c r="D573">
        <v>50</v>
      </c>
      <c r="E573" t="s">
        <v>604</v>
      </c>
      <c r="F573" s="717">
        <v>44949</v>
      </c>
      <c r="G573" t="s">
        <v>590</v>
      </c>
      <c r="H573">
        <v>131</v>
      </c>
      <c r="I573" t="s">
        <v>663</v>
      </c>
      <c r="J573" t="s">
        <v>69</v>
      </c>
      <c r="K573" t="s">
        <v>443</v>
      </c>
      <c r="L573" t="s">
        <v>443</v>
      </c>
      <c r="M573" t="s">
        <v>443</v>
      </c>
      <c r="N573" t="s">
        <v>443</v>
      </c>
      <c r="O573" t="s">
        <v>443</v>
      </c>
      <c r="P573" t="s">
        <v>4</v>
      </c>
      <c r="Q573" t="s">
        <v>443</v>
      </c>
      <c r="R573" t="s">
        <v>443</v>
      </c>
    </row>
    <row r="574" spans="1:19" x14ac:dyDescent="0.2">
      <c r="A574" t="s">
        <v>1788</v>
      </c>
      <c r="B574" t="s">
        <v>1789</v>
      </c>
      <c r="D574">
        <v>50</v>
      </c>
      <c r="E574" t="s">
        <v>604</v>
      </c>
      <c r="F574" s="717">
        <v>44949</v>
      </c>
      <c r="G574" t="s">
        <v>590</v>
      </c>
      <c r="H574">
        <v>376</v>
      </c>
      <c r="I574" t="s">
        <v>1237</v>
      </c>
      <c r="J574" t="s">
        <v>622</v>
      </c>
      <c r="K574" t="s">
        <v>4</v>
      </c>
      <c r="L574" t="s">
        <v>443</v>
      </c>
      <c r="M574" t="s">
        <v>443</v>
      </c>
      <c r="N574" t="s">
        <v>443</v>
      </c>
      <c r="O574" t="s">
        <v>443</v>
      </c>
      <c r="P574" t="s">
        <v>443</v>
      </c>
      <c r="Q574" t="s">
        <v>443</v>
      </c>
    </row>
    <row r="575" spans="1:19" ht="25.5" x14ac:dyDescent="0.2">
      <c r="A575" t="s">
        <v>1790</v>
      </c>
      <c r="B575" t="s">
        <v>1791</v>
      </c>
      <c r="D575">
        <v>50</v>
      </c>
      <c r="E575" t="s">
        <v>604</v>
      </c>
      <c r="F575" s="717">
        <v>45017</v>
      </c>
      <c r="G575" t="s">
        <v>590</v>
      </c>
      <c r="H575" s="75" t="s">
        <v>1792</v>
      </c>
      <c r="I575" t="s">
        <v>1237</v>
      </c>
      <c r="J575" t="s">
        <v>610</v>
      </c>
      <c r="K575" t="s">
        <v>443</v>
      </c>
      <c r="L575" t="s">
        <v>443</v>
      </c>
      <c r="M575" t="s">
        <v>443</v>
      </c>
      <c r="N575" t="s">
        <v>443</v>
      </c>
      <c r="O575" t="s">
        <v>443</v>
      </c>
      <c r="P575" t="s">
        <v>443</v>
      </c>
      <c r="Q575" t="s">
        <v>443</v>
      </c>
    </row>
    <row r="576" spans="1:19" ht="25.5" x14ac:dyDescent="0.2">
      <c r="A576" t="s">
        <v>1793</v>
      </c>
      <c r="B576" t="s">
        <v>694</v>
      </c>
      <c r="C576" s="75" t="s">
        <v>1991</v>
      </c>
      <c r="D576">
        <v>55</v>
      </c>
      <c r="E576" t="s">
        <v>594</v>
      </c>
      <c r="F576" s="717">
        <v>45017</v>
      </c>
      <c r="G576" t="s">
        <v>590</v>
      </c>
      <c r="H576">
        <v>451</v>
      </c>
      <c r="I576" t="s">
        <v>596</v>
      </c>
      <c r="J576" t="s">
        <v>53</v>
      </c>
      <c r="K576" t="s">
        <v>443</v>
      </c>
      <c r="L576" t="s">
        <v>443</v>
      </c>
      <c r="M576" t="s">
        <v>443</v>
      </c>
      <c r="N576" t="s">
        <v>4</v>
      </c>
      <c r="O576" t="s">
        <v>443</v>
      </c>
      <c r="P576" t="s">
        <v>443</v>
      </c>
      <c r="Q576" t="s">
        <v>443</v>
      </c>
      <c r="R576" t="s">
        <v>443</v>
      </c>
    </row>
    <row r="577" spans="1:18" ht="25.5" x14ac:dyDescent="0.2">
      <c r="A577" t="s">
        <v>1794</v>
      </c>
      <c r="B577" t="s">
        <v>1795</v>
      </c>
      <c r="D577">
        <v>55</v>
      </c>
      <c r="E577" t="s">
        <v>604</v>
      </c>
      <c r="F577" s="717">
        <v>44409</v>
      </c>
      <c r="G577" t="s">
        <v>590</v>
      </c>
      <c r="H577" s="75" t="s">
        <v>1796</v>
      </c>
      <c r="I577" t="s">
        <v>737</v>
      </c>
      <c r="J577" t="s">
        <v>53</v>
      </c>
      <c r="K577" t="s">
        <v>443</v>
      </c>
      <c r="L577" t="s">
        <v>443</v>
      </c>
      <c r="M577" t="s">
        <v>4</v>
      </c>
      <c r="N577" t="s">
        <v>443</v>
      </c>
      <c r="O577" t="s">
        <v>443</v>
      </c>
      <c r="P577" t="s">
        <v>443</v>
      </c>
      <c r="Q577" t="s">
        <v>443</v>
      </c>
      <c r="R577" t="s">
        <v>443</v>
      </c>
    </row>
    <row r="578" spans="1:18" ht="25.5" x14ac:dyDescent="0.2">
      <c r="A578" t="s">
        <v>1797</v>
      </c>
      <c r="B578" t="s">
        <v>1646</v>
      </c>
      <c r="D578">
        <v>65</v>
      </c>
      <c r="E578" t="s">
        <v>731</v>
      </c>
      <c r="F578" s="717">
        <v>44572</v>
      </c>
      <c r="G578" t="s">
        <v>590</v>
      </c>
      <c r="H578" s="75" t="s">
        <v>1798</v>
      </c>
      <c r="I578" t="s">
        <v>732</v>
      </c>
      <c r="J578" t="s">
        <v>100</v>
      </c>
      <c r="K578" t="s">
        <v>443</v>
      </c>
      <c r="L578" t="s">
        <v>35</v>
      </c>
      <c r="M578" t="s">
        <v>35</v>
      </c>
      <c r="N578" t="s">
        <v>443</v>
      </c>
      <c r="O578" t="s">
        <v>443</v>
      </c>
      <c r="P578" t="s">
        <v>443</v>
      </c>
      <c r="Q578" t="s">
        <v>443</v>
      </c>
      <c r="R578" t="s">
        <v>443</v>
      </c>
    </row>
    <row r="579" spans="1:18" ht="25.5" x14ac:dyDescent="0.2">
      <c r="A579" t="s">
        <v>1799</v>
      </c>
      <c r="B579" t="s">
        <v>1949</v>
      </c>
      <c r="D579">
        <v>65</v>
      </c>
      <c r="E579" t="s">
        <v>731</v>
      </c>
      <c r="F579" s="717">
        <v>43831</v>
      </c>
      <c r="G579" t="s">
        <v>590</v>
      </c>
      <c r="H579" s="75" t="s">
        <v>1800</v>
      </c>
      <c r="I579" t="s">
        <v>732</v>
      </c>
      <c r="J579" t="s">
        <v>20</v>
      </c>
      <c r="K579" t="s">
        <v>443</v>
      </c>
      <c r="L579" t="s">
        <v>443</v>
      </c>
      <c r="M579" t="s">
        <v>443</v>
      </c>
      <c r="N579" t="s">
        <v>443</v>
      </c>
      <c r="O579" t="s">
        <v>4</v>
      </c>
      <c r="P579" t="s">
        <v>443</v>
      </c>
      <c r="Q579" t="s">
        <v>443</v>
      </c>
      <c r="R579" t="s">
        <v>443</v>
      </c>
    </row>
    <row r="580" spans="1:18" x14ac:dyDescent="0.2">
      <c r="A580" t="s">
        <v>1801</v>
      </c>
      <c r="B580" t="s">
        <v>1802</v>
      </c>
      <c r="C580" t="s">
        <v>1803</v>
      </c>
      <c r="D580">
        <v>100</v>
      </c>
      <c r="E580" t="s">
        <v>731</v>
      </c>
      <c r="G580" t="s">
        <v>590</v>
      </c>
      <c r="H580">
        <v>459</v>
      </c>
      <c r="I580" t="s">
        <v>991</v>
      </c>
      <c r="J580" t="s">
        <v>614</v>
      </c>
      <c r="K580" t="s">
        <v>443</v>
      </c>
      <c r="L580" t="s">
        <v>443</v>
      </c>
      <c r="M580" t="s">
        <v>443</v>
      </c>
      <c r="N580" t="s">
        <v>4</v>
      </c>
      <c r="O580" t="s">
        <v>443</v>
      </c>
      <c r="P580" t="s">
        <v>443</v>
      </c>
      <c r="Q580" t="s">
        <v>443</v>
      </c>
    </row>
    <row r="581" spans="1:18" ht="25.5" x14ac:dyDescent="0.2">
      <c r="A581" t="s">
        <v>1804</v>
      </c>
      <c r="B581" t="s">
        <v>1805</v>
      </c>
      <c r="D581">
        <v>55</v>
      </c>
      <c r="E581" t="s">
        <v>604</v>
      </c>
      <c r="F581" s="717">
        <v>42767</v>
      </c>
      <c r="G581" t="s">
        <v>590</v>
      </c>
      <c r="H581" s="75" t="s">
        <v>1806</v>
      </c>
      <c r="I581" t="s">
        <v>663</v>
      </c>
      <c r="J581" t="s">
        <v>53</v>
      </c>
      <c r="K581" t="s">
        <v>443</v>
      </c>
      <c r="L581" t="s">
        <v>443</v>
      </c>
      <c r="M581" t="s">
        <v>4</v>
      </c>
      <c r="N581" t="s">
        <v>443</v>
      </c>
      <c r="O581" t="s">
        <v>443</v>
      </c>
      <c r="P581" t="s">
        <v>443</v>
      </c>
      <c r="Q581" t="s">
        <v>443</v>
      </c>
      <c r="R581" t="s">
        <v>443</v>
      </c>
    </row>
    <row r="582" spans="1:18" x14ac:dyDescent="0.2">
      <c r="A582" t="s">
        <v>1807</v>
      </c>
      <c r="B582" t="s">
        <v>662</v>
      </c>
      <c r="D582">
        <v>50</v>
      </c>
      <c r="E582" t="s">
        <v>604</v>
      </c>
      <c r="F582" s="717">
        <v>44949</v>
      </c>
      <c r="G582" t="s">
        <v>590</v>
      </c>
      <c r="H582">
        <v>50</v>
      </c>
      <c r="I582" t="s">
        <v>645</v>
      </c>
      <c r="J582" t="s">
        <v>25</v>
      </c>
      <c r="K582" t="s">
        <v>443</v>
      </c>
      <c r="L582" t="s">
        <v>443</v>
      </c>
      <c r="M582" t="s">
        <v>443</v>
      </c>
      <c r="N582" t="s">
        <v>443</v>
      </c>
      <c r="O582" t="s">
        <v>4</v>
      </c>
      <c r="P582" t="s">
        <v>443</v>
      </c>
      <c r="Q582" t="s">
        <v>443</v>
      </c>
      <c r="R582" t="s">
        <v>443</v>
      </c>
    </row>
    <row r="583" spans="1:18" x14ac:dyDescent="0.2">
      <c r="A583" t="s">
        <v>1808</v>
      </c>
      <c r="B583" t="s">
        <v>662</v>
      </c>
      <c r="D583">
        <v>65</v>
      </c>
      <c r="E583" t="s">
        <v>604</v>
      </c>
      <c r="F583" s="717">
        <v>45222</v>
      </c>
      <c r="G583" t="s">
        <v>590</v>
      </c>
      <c r="H583" t="s">
        <v>1809</v>
      </c>
      <c r="I583" t="s">
        <v>621</v>
      </c>
      <c r="J583" t="s">
        <v>614</v>
      </c>
      <c r="K583" t="s">
        <v>443</v>
      </c>
      <c r="L583" t="s">
        <v>4</v>
      </c>
      <c r="M583" t="s">
        <v>443</v>
      </c>
      <c r="N583" t="s">
        <v>443</v>
      </c>
      <c r="O583" t="s">
        <v>443</v>
      </c>
      <c r="P583" t="s">
        <v>443</v>
      </c>
      <c r="Q583" t="s">
        <v>443</v>
      </c>
    </row>
    <row r="584" spans="1:18" x14ac:dyDescent="0.2">
      <c r="A584" t="s">
        <v>1810</v>
      </c>
      <c r="B584" t="s">
        <v>800</v>
      </c>
      <c r="D584">
        <v>55</v>
      </c>
      <c r="E584" t="s">
        <v>604</v>
      </c>
      <c r="F584" s="717">
        <v>42005</v>
      </c>
      <c r="G584" t="s">
        <v>590</v>
      </c>
      <c r="H584" t="s">
        <v>1811</v>
      </c>
      <c r="I584" t="s">
        <v>1237</v>
      </c>
      <c r="J584" t="s">
        <v>25</v>
      </c>
      <c r="K584" t="s">
        <v>443</v>
      </c>
      <c r="L584" t="s">
        <v>443</v>
      </c>
      <c r="M584" t="s">
        <v>443</v>
      </c>
      <c r="N584" t="s">
        <v>443</v>
      </c>
      <c r="O584" t="s">
        <v>4</v>
      </c>
      <c r="P584" t="s">
        <v>443</v>
      </c>
      <c r="Q584" t="s">
        <v>443</v>
      </c>
    </row>
    <row r="585" spans="1:18" x14ac:dyDescent="0.2">
      <c r="A585" t="s">
        <v>1812</v>
      </c>
      <c r="B585" t="s">
        <v>99</v>
      </c>
      <c r="D585">
        <v>50</v>
      </c>
      <c r="E585" t="s">
        <v>612</v>
      </c>
      <c r="F585" s="717">
        <v>44949</v>
      </c>
      <c r="G585" t="s">
        <v>590</v>
      </c>
      <c r="H585">
        <v>374</v>
      </c>
      <c r="I585" t="s">
        <v>613</v>
      </c>
      <c r="J585" t="s">
        <v>610</v>
      </c>
      <c r="K585" t="s">
        <v>443</v>
      </c>
      <c r="L585" t="s">
        <v>443</v>
      </c>
      <c r="M585" t="s">
        <v>443</v>
      </c>
      <c r="N585" t="s">
        <v>443</v>
      </c>
      <c r="O585" t="s">
        <v>443</v>
      </c>
      <c r="P585" t="s">
        <v>443</v>
      </c>
      <c r="Q585" t="s">
        <v>35</v>
      </c>
    </row>
    <row r="586" spans="1:18" x14ac:dyDescent="0.2">
      <c r="A586" t="s">
        <v>1814</v>
      </c>
      <c r="B586" t="s">
        <v>1766</v>
      </c>
      <c r="C586" t="s">
        <v>1951</v>
      </c>
      <c r="D586">
        <v>65</v>
      </c>
      <c r="E586" t="s">
        <v>612</v>
      </c>
      <c r="F586" s="717">
        <v>45253</v>
      </c>
      <c r="G586" t="s">
        <v>590</v>
      </c>
      <c r="H586" t="s">
        <v>1815</v>
      </c>
      <c r="I586" t="s">
        <v>613</v>
      </c>
      <c r="J586" t="s">
        <v>622</v>
      </c>
      <c r="K586" t="s">
        <v>443</v>
      </c>
      <c r="L586" t="s">
        <v>443</v>
      </c>
      <c r="M586" t="s">
        <v>443</v>
      </c>
      <c r="N586" t="s">
        <v>443</v>
      </c>
      <c r="O586" t="s">
        <v>443</v>
      </c>
      <c r="P586" t="s">
        <v>443</v>
      </c>
      <c r="Q586" t="s">
        <v>443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A17D-FA41-4F93-B3FD-DD5F30C97554}">
  <dimension ref="A1:V47"/>
  <sheetViews>
    <sheetView workbookViewId="0">
      <selection activeCell="A3" sqref="A3:V47"/>
    </sheetView>
  </sheetViews>
  <sheetFormatPr defaultColWidth="8.85546875" defaultRowHeight="12.75" x14ac:dyDescent="0.2"/>
  <cols>
    <col min="1" max="1" width="21.42578125" bestFit="1" customWidth="1"/>
    <col min="2" max="2" width="51.42578125" bestFit="1" customWidth="1"/>
    <col min="3" max="3" width="22.140625" bestFit="1" customWidth="1"/>
    <col min="4" max="4" width="14.28515625" bestFit="1" customWidth="1"/>
    <col min="5" max="5" width="17.42578125" bestFit="1" customWidth="1"/>
    <col min="6" max="6" width="14.42578125" bestFit="1" customWidth="1"/>
    <col min="7" max="7" width="42.42578125" bestFit="1" customWidth="1"/>
    <col min="8" max="8" width="14.28515625" bestFit="1" customWidth="1"/>
    <col min="9" max="9" width="12.28515625" bestFit="1" customWidth="1"/>
    <col min="10" max="10" width="10.85546875" bestFit="1" customWidth="1"/>
    <col min="11" max="11" width="12.140625" bestFit="1" customWidth="1"/>
    <col min="12" max="14" width="9.28515625" bestFit="1" customWidth="1"/>
    <col min="15" max="15" width="9.42578125" bestFit="1" customWidth="1"/>
    <col min="16" max="17" width="9.28515625" bestFit="1" customWidth="1"/>
    <col min="18" max="19" width="9.42578125" bestFit="1" customWidth="1"/>
    <col min="20" max="22" width="9.28515625" bestFit="1" customWidth="1"/>
  </cols>
  <sheetData>
    <row r="1" spans="1:22" x14ac:dyDescent="0.2">
      <c r="A1" s="134" t="s">
        <v>1992</v>
      </c>
    </row>
    <row r="3" spans="1:22" x14ac:dyDescent="0.2">
      <c r="A3" t="s">
        <v>1</v>
      </c>
      <c r="B3" t="s">
        <v>581</v>
      </c>
      <c r="C3" t="s">
        <v>582</v>
      </c>
      <c r="D3" t="s">
        <v>583</v>
      </c>
      <c r="E3" t="s">
        <v>584</v>
      </c>
      <c r="F3" t="s">
        <v>585</v>
      </c>
      <c r="G3" t="s">
        <v>217</v>
      </c>
      <c r="H3" t="s">
        <v>223</v>
      </c>
      <c r="I3" t="s">
        <v>3</v>
      </c>
      <c r="J3" t="s">
        <v>4</v>
      </c>
      <c r="K3" t="s">
        <v>1960</v>
      </c>
      <c r="L3" t="s">
        <v>1961</v>
      </c>
      <c r="M3" t="s">
        <v>1962</v>
      </c>
      <c r="N3" t="s">
        <v>1963</v>
      </c>
      <c r="O3" t="s">
        <v>1964</v>
      </c>
      <c r="P3" t="s">
        <v>1965</v>
      </c>
      <c r="Q3" t="s">
        <v>1966</v>
      </c>
      <c r="R3" t="s">
        <v>1967</v>
      </c>
      <c r="S3" t="s">
        <v>1968</v>
      </c>
      <c r="T3" t="s">
        <v>1969</v>
      </c>
      <c r="U3" t="s">
        <v>1970</v>
      </c>
      <c r="V3" t="s">
        <v>1971</v>
      </c>
    </row>
    <row r="4" spans="1:22" x14ac:dyDescent="0.2">
      <c r="A4" t="s">
        <v>1865</v>
      </c>
      <c r="B4" t="s">
        <v>1864</v>
      </c>
      <c r="D4">
        <v>50</v>
      </c>
      <c r="E4" t="s">
        <v>612</v>
      </c>
      <c r="F4" s="717">
        <v>44949</v>
      </c>
      <c r="G4" t="s">
        <v>590</v>
      </c>
      <c r="H4" t="s">
        <v>827</v>
      </c>
      <c r="I4" t="s">
        <v>1172</v>
      </c>
      <c r="J4" t="s">
        <v>146</v>
      </c>
      <c r="K4" t="s">
        <v>443</v>
      </c>
      <c r="L4" t="s">
        <v>4</v>
      </c>
      <c r="M4" t="s">
        <v>443</v>
      </c>
      <c r="N4" t="s">
        <v>443</v>
      </c>
      <c r="O4" t="s">
        <v>443</v>
      </c>
      <c r="P4" t="s">
        <v>443</v>
      </c>
      <c r="Q4" t="s">
        <v>443</v>
      </c>
      <c r="R4" t="s">
        <v>443</v>
      </c>
    </row>
    <row r="5" spans="1:22" x14ac:dyDescent="0.2">
      <c r="A5" t="s">
        <v>1825</v>
      </c>
      <c r="B5" t="s">
        <v>598</v>
      </c>
      <c r="D5">
        <v>55</v>
      </c>
      <c r="E5" t="s">
        <v>589</v>
      </c>
      <c r="F5" s="717">
        <v>45559</v>
      </c>
      <c r="G5" t="s">
        <v>590</v>
      </c>
      <c r="H5" t="s">
        <v>1826</v>
      </c>
      <c r="I5" t="s">
        <v>601</v>
      </c>
      <c r="J5" t="s">
        <v>146</v>
      </c>
      <c r="K5" t="s">
        <v>443</v>
      </c>
      <c r="L5" t="s">
        <v>443</v>
      </c>
      <c r="M5" t="s">
        <v>443</v>
      </c>
      <c r="N5" t="s">
        <v>443</v>
      </c>
      <c r="O5" t="s">
        <v>443</v>
      </c>
      <c r="P5" t="s">
        <v>35</v>
      </c>
      <c r="Q5" t="s">
        <v>35</v>
      </c>
      <c r="R5" t="s">
        <v>443</v>
      </c>
    </row>
    <row r="6" spans="1:22" ht="25.5" x14ac:dyDescent="0.2">
      <c r="A6" t="s">
        <v>274</v>
      </c>
      <c r="B6" t="s">
        <v>1767</v>
      </c>
      <c r="D6">
        <v>55</v>
      </c>
      <c r="E6" t="s">
        <v>604</v>
      </c>
      <c r="F6" s="717">
        <v>41456</v>
      </c>
      <c r="G6" t="s">
        <v>590</v>
      </c>
      <c r="H6" s="75" t="s">
        <v>1768</v>
      </c>
      <c r="I6" t="s">
        <v>621</v>
      </c>
      <c r="J6" t="s">
        <v>146</v>
      </c>
      <c r="K6" t="s">
        <v>4</v>
      </c>
      <c r="L6" t="s">
        <v>443</v>
      </c>
      <c r="M6" t="s">
        <v>443</v>
      </c>
      <c r="N6" t="s">
        <v>443</v>
      </c>
      <c r="O6" t="s">
        <v>443</v>
      </c>
      <c r="P6" t="s">
        <v>443</v>
      </c>
      <c r="Q6" t="s">
        <v>443</v>
      </c>
    </row>
    <row r="7" spans="1:22" ht="25.5" x14ac:dyDescent="0.2">
      <c r="A7" t="s">
        <v>1755</v>
      </c>
      <c r="B7" t="s">
        <v>1756</v>
      </c>
      <c r="C7" s="75" t="s">
        <v>1976</v>
      </c>
      <c r="D7">
        <v>55</v>
      </c>
      <c r="E7" t="s">
        <v>604</v>
      </c>
      <c r="G7" t="s">
        <v>590</v>
      </c>
      <c r="H7" s="75" t="s">
        <v>1757</v>
      </c>
      <c r="I7" t="s">
        <v>621</v>
      </c>
      <c r="J7" t="s">
        <v>146</v>
      </c>
      <c r="K7" t="s">
        <v>4</v>
      </c>
      <c r="L7" t="s">
        <v>443</v>
      </c>
      <c r="M7" t="s">
        <v>443</v>
      </c>
      <c r="N7" t="s">
        <v>443</v>
      </c>
      <c r="O7" t="s">
        <v>443</v>
      </c>
      <c r="P7" t="s">
        <v>443</v>
      </c>
      <c r="Q7" t="s">
        <v>443</v>
      </c>
    </row>
    <row r="8" spans="1:22" ht="25.5" x14ac:dyDescent="0.2">
      <c r="A8" t="s">
        <v>1724</v>
      </c>
      <c r="B8" t="s">
        <v>1725</v>
      </c>
      <c r="D8">
        <v>55</v>
      </c>
      <c r="E8" t="s">
        <v>604</v>
      </c>
      <c r="F8" s="717">
        <v>43604</v>
      </c>
      <c r="G8" t="s">
        <v>590</v>
      </c>
      <c r="H8" s="75" t="s">
        <v>1726</v>
      </c>
      <c r="I8" t="s">
        <v>648</v>
      </c>
      <c r="J8" t="s">
        <v>146</v>
      </c>
      <c r="K8" t="s">
        <v>443</v>
      </c>
      <c r="L8" t="s">
        <v>4</v>
      </c>
      <c r="M8" t="s">
        <v>443</v>
      </c>
      <c r="N8" t="s">
        <v>443</v>
      </c>
      <c r="O8" t="s">
        <v>443</v>
      </c>
      <c r="P8" t="s">
        <v>443</v>
      </c>
      <c r="Q8" t="s">
        <v>443</v>
      </c>
      <c r="R8" t="s">
        <v>443</v>
      </c>
    </row>
    <row r="9" spans="1:22" x14ac:dyDescent="0.2">
      <c r="A9" t="s">
        <v>1703</v>
      </c>
      <c r="B9" t="s">
        <v>662</v>
      </c>
      <c r="D9">
        <v>50</v>
      </c>
      <c r="E9" t="s">
        <v>604</v>
      </c>
      <c r="F9" s="717">
        <v>44949</v>
      </c>
      <c r="G9" t="s">
        <v>590</v>
      </c>
      <c r="H9">
        <v>337</v>
      </c>
      <c r="I9" t="s">
        <v>667</v>
      </c>
      <c r="J9" t="s">
        <v>146</v>
      </c>
      <c r="K9" t="s">
        <v>443</v>
      </c>
      <c r="L9" t="s">
        <v>4</v>
      </c>
      <c r="M9" t="s">
        <v>443</v>
      </c>
      <c r="N9" t="s">
        <v>443</v>
      </c>
      <c r="O9" t="s">
        <v>443</v>
      </c>
      <c r="P9" t="s">
        <v>443</v>
      </c>
      <c r="Q9" t="s">
        <v>443</v>
      </c>
      <c r="R9" t="s">
        <v>443</v>
      </c>
    </row>
    <row r="10" spans="1:22" x14ac:dyDescent="0.2">
      <c r="A10" t="s">
        <v>1679</v>
      </c>
      <c r="B10" t="s">
        <v>1680</v>
      </c>
      <c r="D10">
        <v>55</v>
      </c>
      <c r="E10" t="s">
        <v>604</v>
      </c>
      <c r="F10" s="717">
        <v>44986</v>
      </c>
      <c r="G10" t="s">
        <v>590</v>
      </c>
      <c r="H10" t="s">
        <v>1681</v>
      </c>
      <c r="I10" t="s">
        <v>717</v>
      </c>
      <c r="J10" t="s">
        <v>146</v>
      </c>
      <c r="K10" t="s">
        <v>35</v>
      </c>
      <c r="L10" t="s">
        <v>443</v>
      </c>
      <c r="M10" t="s">
        <v>443</v>
      </c>
      <c r="N10" t="s">
        <v>35</v>
      </c>
      <c r="O10" t="s">
        <v>35</v>
      </c>
      <c r="P10" t="s">
        <v>443</v>
      </c>
      <c r="Q10" t="s">
        <v>443</v>
      </c>
      <c r="R10" t="s">
        <v>443</v>
      </c>
    </row>
    <row r="11" spans="1:22" x14ac:dyDescent="0.2">
      <c r="A11" t="s">
        <v>1654</v>
      </c>
      <c r="B11" t="s">
        <v>1655</v>
      </c>
      <c r="D11">
        <v>65</v>
      </c>
      <c r="E11" t="s">
        <v>604</v>
      </c>
      <c r="F11" s="717">
        <v>45253</v>
      </c>
      <c r="G11" t="s">
        <v>590</v>
      </c>
      <c r="H11" t="s">
        <v>1656</v>
      </c>
      <c r="I11" t="s">
        <v>606</v>
      </c>
      <c r="J11" t="s">
        <v>146</v>
      </c>
      <c r="K11" t="s">
        <v>443</v>
      </c>
      <c r="L11" t="s">
        <v>443</v>
      </c>
      <c r="M11" t="s">
        <v>443</v>
      </c>
      <c r="N11" t="s">
        <v>443</v>
      </c>
      <c r="O11" t="s">
        <v>443</v>
      </c>
      <c r="P11" t="s">
        <v>4</v>
      </c>
      <c r="Q11" t="s">
        <v>443</v>
      </c>
    </row>
    <row r="12" spans="1:22" x14ac:dyDescent="0.2">
      <c r="A12" t="s">
        <v>1637</v>
      </c>
      <c r="B12" t="s">
        <v>641</v>
      </c>
      <c r="D12">
        <v>50</v>
      </c>
      <c r="E12" t="s">
        <v>604</v>
      </c>
      <c r="F12" s="717">
        <v>44949</v>
      </c>
      <c r="G12" t="s">
        <v>590</v>
      </c>
      <c r="H12">
        <v>69</v>
      </c>
      <c r="I12" t="s">
        <v>645</v>
      </c>
      <c r="J12" t="s">
        <v>146</v>
      </c>
      <c r="K12" t="s">
        <v>1870</v>
      </c>
      <c r="L12" t="s">
        <v>443</v>
      </c>
      <c r="M12" t="s">
        <v>443</v>
      </c>
      <c r="N12" t="s">
        <v>443</v>
      </c>
      <c r="O12" t="s">
        <v>443</v>
      </c>
      <c r="P12" t="s">
        <v>443</v>
      </c>
      <c r="Q12" t="s">
        <v>443</v>
      </c>
      <c r="R12" t="s">
        <v>443</v>
      </c>
    </row>
    <row r="13" spans="1:22" x14ac:dyDescent="0.2">
      <c r="A13" t="s">
        <v>623</v>
      </c>
      <c r="B13" t="s">
        <v>624</v>
      </c>
      <c r="D13">
        <v>55</v>
      </c>
      <c r="E13" t="s">
        <v>604</v>
      </c>
      <c r="F13" s="717">
        <v>44174</v>
      </c>
      <c r="G13" t="s">
        <v>590</v>
      </c>
      <c r="H13" t="s">
        <v>625</v>
      </c>
      <c r="I13" t="s">
        <v>606</v>
      </c>
      <c r="J13" t="s">
        <v>146</v>
      </c>
      <c r="K13" t="s">
        <v>443</v>
      </c>
      <c r="L13" t="s">
        <v>4</v>
      </c>
      <c r="M13" t="s">
        <v>443</v>
      </c>
      <c r="N13" t="s">
        <v>443</v>
      </c>
      <c r="O13" t="s">
        <v>443</v>
      </c>
      <c r="P13" t="s">
        <v>443</v>
      </c>
      <c r="Q13" t="s">
        <v>443</v>
      </c>
    </row>
    <row r="14" spans="1:22" ht="25.5" x14ac:dyDescent="0.2">
      <c r="A14" t="s">
        <v>1621</v>
      </c>
      <c r="B14" t="s">
        <v>1622</v>
      </c>
      <c r="D14">
        <v>55</v>
      </c>
      <c r="E14" t="s">
        <v>604</v>
      </c>
      <c r="F14" s="717">
        <v>42614</v>
      </c>
      <c r="G14" t="s">
        <v>590</v>
      </c>
      <c r="H14" s="75" t="s">
        <v>1623</v>
      </c>
      <c r="I14" t="s">
        <v>606</v>
      </c>
      <c r="J14" t="s">
        <v>146</v>
      </c>
      <c r="K14" t="s">
        <v>4</v>
      </c>
      <c r="L14" t="s">
        <v>443</v>
      </c>
      <c r="M14" t="s">
        <v>443</v>
      </c>
      <c r="N14" t="s">
        <v>443</v>
      </c>
      <c r="O14" t="s">
        <v>443</v>
      </c>
      <c r="P14" t="s">
        <v>443</v>
      </c>
      <c r="Q14" t="s">
        <v>443</v>
      </c>
    </row>
    <row r="15" spans="1:22" x14ac:dyDescent="0.2">
      <c r="A15" t="s">
        <v>1593</v>
      </c>
      <c r="B15" t="s">
        <v>89</v>
      </c>
      <c r="D15">
        <v>55</v>
      </c>
      <c r="E15" t="s">
        <v>604</v>
      </c>
      <c r="F15" s="717">
        <v>44094</v>
      </c>
      <c r="G15" t="s">
        <v>590</v>
      </c>
      <c r="H15" t="s">
        <v>1594</v>
      </c>
      <c r="I15" t="s">
        <v>592</v>
      </c>
      <c r="J15" t="s">
        <v>146</v>
      </c>
      <c r="K15" t="s">
        <v>443</v>
      </c>
      <c r="L15" t="s">
        <v>4</v>
      </c>
      <c r="M15" t="s">
        <v>443</v>
      </c>
      <c r="N15" t="s">
        <v>443</v>
      </c>
      <c r="O15" t="s">
        <v>443</v>
      </c>
      <c r="P15" t="s">
        <v>35</v>
      </c>
      <c r="Q15" t="s">
        <v>443</v>
      </c>
      <c r="R15" t="s">
        <v>443</v>
      </c>
    </row>
    <row r="16" spans="1:22" x14ac:dyDescent="0.2">
      <c r="A16" t="s">
        <v>1535</v>
      </c>
      <c r="B16" t="s">
        <v>662</v>
      </c>
      <c r="D16">
        <v>50</v>
      </c>
      <c r="E16" t="s">
        <v>604</v>
      </c>
      <c r="F16" s="717">
        <v>44949</v>
      </c>
      <c r="G16" t="s">
        <v>590</v>
      </c>
      <c r="H16">
        <v>401</v>
      </c>
      <c r="I16" t="s">
        <v>877</v>
      </c>
      <c r="J16" t="s">
        <v>146</v>
      </c>
      <c r="K16" t="s">
        <v>443</v>
      </c>
      <c r="L16" t="s">
        <v>443</v>
      </c>
      <c r="M16" t="s">
        <v>443</v>
      </c>
      <c r="N16" t="s">
        <v>443</v>
      </c>
      <c r="O16" t="s">
        <v>443</v>
      </c>
      <c r="P16" t="s">
        <v>443</v>
      </c>
      <c r="Q16" t="s">
        <v>443</v>
      </c>
    </row>
    <row r="17" spans="1:18" x14ac:dyDescent="0.2">
      <c r="A17" t="s">
        <v>1528</v>
      </c>
      <c r="B17" t="s">
        <v>1529</v>
      </c>
      <c r="D17">
        <v>70</v>
      </c>
      <c r="E17" t="s">
        <v>604</v>
      </c>
      <c r="F17" s="717">
        <v>45017</v>
      </c>
      <c r="G17" t="s">
        <v>590</v>
      </c>
      <c r="H17" t="s">
        <v>1530</v>
      </c>
      <c r="I17" t="s">
        <v>877</v>
      </c>
      <c r="J17" t="s">
        <v>146</v>
      </c>
      <c r="K17" t="s">
        <v>4</v>
      </c>
      <c r="L17" t="s">
        <v>443</v>
      </c>
      <c r="M17" t="s">
        <v>443</v>
      </c>
      <c r="N17" t="s">
        <v>443</v>
      </c>
      <c r="O17" t="s">
        <v>443</v>
      </c>
      <c r="P17" t="s">
        <v>443</v>
      </c>
      <c r="Q17" t="s">
        <v>443</v>
      </c>
    </row>
    <row r="18" spans="1:18" x14ac:dyDescent="0.2">
      <c r="A18" t="s">
        <v>1517</v>
      </c>
      <c r="B18" t="s">
        <v>931</v>
      </c>
      <c r="D18">
        <v>50</v>
      </c>
      <c r="E18" t="s">
        <v>604</v>
      </c>
      <c r="G18" t="s">
        <v>590</v>
      </c>
      <c r="H18">
        <v>403</v>
      </c>
      <c r="I18" t="s">
        <v>648</v>
      </c>
      <c r="J18" t="s">
        <v>146</v>
      </c>
      <c r="K18" t="s">
        <v>4</v>
      </c>
      <c r="L18" t="s">
        <v>443</v>
      </c>
      <c r="M18" t="s">
        <v>443</v>
      </c>
      <c r="N18" t="s">
        <v>443</v>
      </c>
      <c r="O18" t="s">
        <v>443</v>
      </c>
      <c r="P18" t="s">
        <v>443</v>
      </c>
      <c r="Q18" t="s">
        <v>443</v>
      </c>
      <c r="R18" t="s">
        <v>443</v>
      </c>
    </row>
    <row r="19" spans="1:18" ht="25.5" x14ac:dyDescent="0.2">
      <c r="A19" t="s">
        <v>1487</v>
      </c>
      <c r="B19" t="s">
        <v>694</v>
      </c>
      <c r="C19" t="s">
        <v>1936</v>
      </c>
      <c r="D19">
        <v>60</v>
      </c>
      <c r="E19" t="s">
        <v>604</v>
      </c>
      <c r="F19" s="717">
        <v>45017</v>
      </c>
      <c r="G19" t="s">
        <v>590</v>
      </c>
      <c r="H19" s="75" t="s">
        <v>1489</v>
      </c>
      <c r="I19" t="s">
        <v>656</v>
      </c>
      <c r="J19" t="s">
        <v>146</v>
      </c>
      <c r="K19" t="s">
        <v>443</v>
      </c>
      <c r="L19" t="s">
        <v>443</v>
      </c>
      <c r="M19" t="s">
        <v>443</v>
      </c>
      <c r="N19" t="s">
        <v>443</v>
      </c>
      <c r="O19" t="s">
        <v>443</v>
      </c>
      <c r="P19" t="s">
        <v>443</v>
      </c>
      <c r="Q19" t="s">
        <v>443</v>
      </c>
    </row>
    <row r="20" spans="1:18" x14ac:dyDescent="0.2">
      <c r="A20" t="s">
        <v>1483</v>
      </c>
      <c r="B20" t="s">
        <v>662</v>
      </c>
      <c r="D20">
        <v>55</v>
      </c>
      <c r="E20" t="s">
        <v>604</v>
      </c>
      <c r="F20" s="717">
        <v>45748</v>
      </c>
      <c r="G20" t="s">
        <v>590</v>
      </c>
      <c r="H20" t="s">
        <v>1484</v>
      </c>
      <c r="I20" t="s">
        <v>1237</v>
      </c>
      <c r="J20" t="s">
        <v>146</v>
      </c>
      <c r="K20" t="s">
        <v>35</v>
      </c>
      <c r="L20" t="s">
        <v>35</v>
      </c>
      <c r="M20" t="s">
        <v>35</v>
      </c>
      <c r="N20" t="s">
        <v>443</v>
      </c>
      <c r="O20" t="s">
        <v>443</v>
      </c>
      <c r="P20" t="s">
        <v>443</v>
      </c>
      <c r="Q20" t="s">
        <v>443</v>
      </c>
    </row>
    <row r="21" spans="1:18" x14ac:dyDescent="0.2">
      <c r="A21" t="s">
        <v>1416</v>
      </c>
      <c r="B21" t="s">
        <v>99</v>
      </c>
      <c r="D21">
        <v>50</v>
      </c>
      <c r="E21" t="s">
        <v>589</v>
      </c>
      <c r="F21" s="717">
        <v>45283</v>
      </c>
      <c r="G21" t="s">
        <v>590</v>
      </c>
      <c r="H21" t="s">
        <v>1413</v>
      </c>
      <c r="I21" t="s">
        <v>592</v>
      </c>
      <c r="J21" t="s">
        <v>146</v>
      </c>
      <c r="K21" t="s">
        <v>4</v>
      </c>
      <c r="L21" t="s">
        <v>443</v>
      </c>
      <c r="M21" t="s">
        <v>443</v>
      </c>
      <c r="N21" t="s">
        <v>443</v>
      </c>
      <c r="O21" t="s">
        <v>443</v>
      </c>
      <c r="P21" t="s">
        <v>443</v>
      </c>
      <c r="Q21" t="s">
        <v>443</v>
      </c>
      <c r="R21" t="s">
        <v>443</v>
      </c>
    </row>
    <row r="22" spans="1:18" x14ac:dyDescent="0.2">
      <c r="A22" t="s">
        <v>649</v>
      </c>
      <c r="B22" t="s">
        <v>641</v>
      </c>
      <c r="D22">
        <v>60</v>
      </c>
      <c r="E22" t="s">
        <v>604</v>
      </c>
      <c r="G22" t="s">
        <v>590</v>
      </c>
      <c r="H22">
        <v>163</v>
      </c>
      <c r="I22" t="s">
        <v>634</v>
      </c>
      <c r="J22" t="s">
        <v>146</v>
      </c>
      <c r="K22" t="s">
        <v>443</v>
      </c>
      <c r="L22" t="s">
        <v>4</v>
      </c>
      <c r="M22" t="s">
        <v>443</v>
      </c>
      <c r="N22" t="s">
        <v>443</v>
      </c>
      <c r="O22" t="s">
        <v>443</v>
      </c>
      <c r="P22" t="s">
        <v>443</v>
      </c>
      <c r="Q22" t="s">
        <v>443</v>
      </c>
      <c r="R22" t="s">
        <v>443</v>
      </c>
    </row>
    <row r="23" spans="1:18" x14ac:dyDescent="0.2">
      <c r="A23" t="s">
        <v>1412</v>
      </c>
      <c r="B23" t="s">
        <v>99</v>
      </c>
      <c r="D23">
        <v>50</v>
      </c>
      <c r="E23" t="s">
        <v>589</v>
      </c>
      <c r="F23" s="717">
        <v>45283</v>
      </c>
      <c r="G23" t="s">
        <v>590</v>
      </c>
      <c r="H23" t="s">
        <v>1413</v>
      </c>
      <c r="I23" t="s">
        <v>592</v>
      </c>
      <c r="J23" t="s">
        <v>146</v>
      </c>
      <c r="K23" t="s">
        <v>443</v>
      </c>
      <c r="L23" t="s">
        <v>1874</v>
      </c>
      <c r="M23" t="s">
        <v>443</v>
      </c>
      <c r="N23" t="s">
        <v>443</v>
      </c>
      <c r="O23" t="s">
        <v>443</v>
      </c>
      <c r="P23" t="s">
        <v>443</v>
      </c>
      <c r="Q23" t="s">
        <v>443</v>
      </c>
      <c r="R23" t="s">
        <v>443</v>
      </c>
    </row>
    <row r="24" spans="1:18" x14ac:dyDescent="0.2">
      <c r="A24" t="s">
        <v>1327</v>
      </c>
      <c r="B24" t="s">
        <v>1328</v>
      </c>
      <c r="D24">
        <v>65</v>
      </c>
      <c r="E24" t="s">
        <v>604</v>
      </c>
      <c r="F24" s="717">
        <v>45713</v>
      </c>
      <c r="G24" t="s">
        <v>590</v>
      </c>
      <c r="H24" t="s">
        <v>1329</v>
      </c>
      <c r="I24" t="s">
        <v>601</v>
      </c>
      <c r="J24" t="s">
        <v>146</v>
      </c>
      <c r="K24" t="s">
        <v>4</v>
      </c>
      <c r="L24" t="s">
        <v>443</v>
      </c>
      <c r="M24" t="s">
        <v>443</v>
      </c>
      <c r="N24" t="s">
        <v>443</v>
      </c>
      <c r="O24" t="s">
        <v>443</v>
      </c>
      <c r="P24" t="s">
        <v>443</v>
      </c>
      <c r="Q24" t="s">
        <v>443</v>
      </c>
      <c r="R24" t="s">
        <v>443</v>
      </c>
    </row>
    <row r="25" spans="1:18" x14ac:dyDescent="0.2">
      <c r="A25" t="s">
        <v>1294</v>
      </c>
      <c r="B25" t="s">
        <v>1278</v>
      </c>
      <c r="D25">
        <v>50</v>
      </c>
      <c r="E25" t="s">
        <v>731</v>
      </c>
      <c r="G25" t="s">
        <v>590</v>
      </c>
      <c r="H25">
        <v>418</v>
      </c>
      <c r="I25" t="s">
        <v>732</v>
      </c>
      <c r="J25" t="s">
        <v>146</v>
      </c>
      <c r="K25" t="s">
        <v>443</v>
      </c>
      <c r="L25" t="s">
        <v>4</v>
      </c>
      <c r="M25" t="s">
        <v>443</v>
      </c>
      <c r="N25" t="s">
        <v>443</v>
      </c>
      <c r="O25" t="s">
        <v>443</v>
      </c>
      <c r="P25" t="s">
        <v>443</v>
      </c>
      <c r="Q25" t="s">
        <v>443</v>
      </c>
      <c r="R25" t="s">
        <v>443</v>
      </c>
    </row>
    <row r="26" spans="1:18" x14ac:dyDescent="0.2">
      <c r="A26" t="s">
        <v>1213</v>
      </c>
      <c r="B26" t="s">
        <v>758</v>
      </c>
      <c r="D26">
        <v>50</v>
      </c>
      <c r="E26" t="s">
        <v>612</v>
      </c>
      <c r="F26" s="717">
        <v>45047</v>
      </c>
      <c r="G26" t="s">
        <v>590</v>
      </c>
      <c r="H26">
        <v>416</v>
      </c>
      <c r="I26" t="s">
        <v>1172</v>
      </c>
      <c r="J26" t="s">
        <v>146</v>
      </c>
      <c r="K26" t="s">
        <v>443</v>
      </c>
      <c r="L26" t="s">
        <v>4</v>
      </c>
      <c r="M26" t="s">
        <v>443</v>
      </c>
      <c r="N26" t="s">
        <v>443</v>
      </c>
      <c r="O26" t="s">
        <v>443</v>
      </c>
      <c r="P26" t="s">
        <v>443</v>
      </c>
      <c r="Q26" t="s">
        <v>443</v>
      </c>
      <c r="R26" t="s">
        <v>443</v>
      </c>
    </row>
    <row r="27" spans="1:18" x14ac:dyDescent="0.2">
      <c r="A27" t="s">
        <v>1205</v>
      </c>
      <c r="B27" t="s">
        <v>974</v>
      </c>
      <c r="C27" t="s">
        <v>1206</v>
      </c>
      <c r="D27">
        <v>75</v>
      </c>
      <c r="E27" t="s">
        <v>604</v>
      </c>
      <c r="F27" s="717">
        <v>45863</v>
      </c>
      <c r="G27" t="s">
        <v>590</v>
      </c>
      <c r="H27" t="s">
        <v>1207</v>
      </c>
      <c r="I27" t="s">
        <v>656</v>
      </c>
      <c r="J27" t="s">
        <v>146</v>
      </c>
      <c r="K27" t="s">
        <v>35</v>
      </c>
      <c r="L27" t="s">
        <v>35</v>
      </c>
      <c r="M27" t="s">
        <v>35</v>
      </c>
      <c r="N27" t="s">
        <v>35</v>
      </c>
      <c r="O27" t="s">
        <v>35</v>
      </c>
      <c r="P27" t="s">
        <v>35</v>
      </c>
      <c r="Q27" t="s">
        <v>443</v>
      </c>
    </row>
    <row r="28" spans="1:18" x14ac:dyDescent="0.2">
      <c r="A28" t="s">
        <v>1170</v>
      </c>
      <c r="B28" t="s">
        <v>1171</v>
      </c>
      <c r="D28">
        <v>50</v>
      </c>
      <c r="E28" t="s">
        <v>612</v>
      </c>
      <c r="F28" s="717">
        <v>44949</v>
      </c>
      <c r="G28" t="s">
        <v>590</v>
      </c>
      <c r="H28" t="s">
        <v>827</v>
      </c>
      <c r="I28" t="s">
        <v>1172</v>
      </c>
      <c r="J28" t="s">
        <v>146</v>
      </c>
      <c r="K28" t="s">
        <v>443</v>
      </c>
      <c r="L28" t="s">
        <v>4</v>
      </c>
      <c r="M28" t="s">
        <v>35</v>
      </c>
      <c r="N28" t="s">
        <v>35</v>
      </c>
      <c r="O28" t="s">
        <v>443</v>
      </c>
      <c r="P28" t="s">
        <v>443</v>
      </c>
      <c r="Q28" t="s">
        <v>443</v>
      </c>
      <c r="R28" t="s">
        <v>443</v>
      </c>
    </row>
    <row r="29" spans="1:18" x14ac:dyDescent="0.2">
      <c r="A29" t="s">
        <v>1164</v>
      </c>
      <c r="B29" t="s">
        <v>212</v>
      </c>
      <c r="D29">
        <v>65</v>
      </c>
      <c r="E29" t="s">
        <v>815</v>
      </c>
      <c r="F29" s="717">
        <v>45406</v>
      </c>
      <c r="G29" t="s">
        <v>590</v>
      </c>
      <c r="H29" t="s">
        <v>1165</v>
      </c>
      <c r="I29" t="s">
        <v>999</v>
      </c>
      <c r="J29" t="s">
        <v>146</v>
      </c>
      <c r="K29" t="s">
        <v>4</v>
      </c>
      <c r="L29" t="s">
        <v>443</v>
      </c>
      <c r="M29" t="s">
        <v>443</v>
      </c>
      <c r="N29" t="s">
        <v>443</v>
      </c>
      <c r="O29" t="s">
        <v>443</v>
      </c>
      <c r="P29" t="s">
        <v>443</v>
      </c>
      <c r="Q29" t="s">
        <v>443</v>
      </c>
    </row>
    <row r="30" spans="1:18" x14ac:dyDescent="0.2">
      <c r="A30" t="s">
        <v>1142</v>
      </c>
      <c r="B30" t="s">
        <v>662</v>
      </c>
      <c r="D30">
        <v>50</v>
      </c>
      <c r="E30" t="s">
        <v>604</v>
      </c>
      <c r="F30" s="717">
        <v>44949</v>
      </c>
      <c r="G30" t="s">
        <v>590</v>
      </c>
      <c r="H30">
        <v>305</v>
      </c>
      <c r="I30" t="s">
        <v>999</v>
      </c>
      <c r="J30" t="s">
        <v>146</v>
      </c>
      <c r="K30" t="s">
        <v>443</v>
      </c>
      <c r="L30" t="s">
        <v>443</v>
      </c>
      <c r="M30" t="s">
        <v>4</v>
      </c>
      <c r="N30" t="s">
        <v>443</v>
      </c>
      <c r="O30" t="s">
        <v>443</v>
      </c>
      <c r="P30" t="s">
        <v>443</v>
      </c>
      <c r="Q30" t="s">
        <v>443</v>
      </c>
    </row>
    <row r="31" spans="1:18" x14ac:dyDescent="0.2">
      <c r="A31" t="s">
        <v>1135</v>
      </c>
      <c r="B31" t="s">
        <v>212</v>
      </c>
      <c r="D31">
        <v>55</v>
      </c>
      <c r="E31" t="s">
        <v>815</v>
      </c>
      <c r="G31" t="s">
        <v>590</v>
      </c>
      <c r="H31">
        <v>428</v>
      </c>
      <c r="I31" t="s">
        <v>737</v>
      </c>
      <c r="J31" t="s">
        <v>146</v>
      </c>
      <c r="K31" t="s">
        <v>443</v>
      </c>
      <c r="L31" t="s">
        <v>443</v>
      </c>
      <c r="M31" t="s">
        <v>443</v>
      </c>
      <c r="N31" t="s">
        <v>443</v>
      </c>
      <c r="O31" t="s">
        <v>4</v>
      </c>
      <c r="P31" t="s">
        <v>443</v>
      </c>
      <c r="Q31" t="s">
        <v>443</v>
      </c>
      <c r="R31" t="s">
        <v>443</v>
      </c>
    </row>
    <row r="32" spans="1:18" x14ac:dyDescent="0.2">
      <c r="A32" t="s">
        <v>1119</v>
      </c>
      <c r="B32" t="s">
        <v>1120</v>
      </c>
      <c r="D32">
        <v>50</v>
      </c>
      <c r="E32" t="s">
        <v>612</v>
      </c>
      <c r="F32" s="717">
        <v>44949</v>
      </c>
      <c r="G32" t="s">
        <v>590</v>
      </c>
      <c r="H32" t="s">
        <v>827</v>
      </c>
      <c r="I32" t="s">
        <v>613</v>
      </c>
      <c r="J32" t="s">
        <v>146</v>
      </c>
      <c r="K32" t="s">
        <v>443</v>
      </c>
      <c r="L32" t="s">
        <v>4</v>
      </c>
      <c r="M32" t="s">
        <v>443</v>
      </c>
      <c r="N32" t="s">
        <v>443</v>
      </c>
      <c r="O32" t="s">
        <v>443</v>
      </c>
      <c r="P32" t="s">
        <v>443</v>
      </c>
      <c r="Q32" t="s">
        <v>443</v>
      </c>
    </row>
    <row r="33" spans="1:19" x14ac:dyDescent="0.2">
      <c r="A33" t="s">
        <v>1106</v>
      </c>
      <c r="B33" t="s">
        <v>119</v>
      </c>
      <c r="D33">
        <v>50</v>
      </c>
      <c r="E33" t="s">
        <v>604</v>
      </c>
      <c r="F33" s="717">
        <v>44949</v>
      </c>
      <c r="G33" t="s">
        <v>590</v>
      </c>
      <c r="H33">
        <v>181</v>
      </c>
      <c r="I33" t="s">
        <v>999</v>
      </c>
      <c r="J33" t="s">
        <v>146</v>
      </c>
      <c r="K33" t="s">
        <v>4</v>
      </c>
      <c r="L33" t="s">
        <v>443</v>
      </c>
      <c r="M33" t="s">
        <v>443</v>
      </c>
      <c r="N33" t="s">
        <v>443</v>
      </c>
      <c r="O33" t="s">
        <v>443</v>
      </c>
      <c r="P33" t="s">
        <v>443</v>
      </c>
      <c r="Q33" t="s">
        <v>443</v>
      </c>
    </row>
    <row r="34" spans="1:19" x14ac:dyDescent="0.2">
      <c r="A34" t="s">
        <v>1092</v>
      </c>
      <c r="B34" t="s">
        <v>1093</v>
      </c>
      <c r="D34">
        <v>55</v>
      </c>
      <c r="E34" t="s">
        <v>1094</v>
      </c>
      <c r="G34" t="s">
        <v>590</v>
      </c>
      <c r="H34" t="s">
        <v>827</v>
      </c>
      <c r="I34" t="s">
        <v>613</v>
      </c>
      <c r="J34" t="s">
        <v>146</v>
      </c>
      <c r="K34" t="s">
        <v>443</v>
      </c>
      <c r="L34" t="s">
        <v>4</v>
      </c>
      <c r="M34" t="s">
        <v>443</v>
      </c>
      <c r="N34" t="s">
        <v>35</v>
      </c>
      <c r="O34" t="s">
        <v>35</v>
      </c>
      <c r="P34" t="s">
        <v>35</v>
      </c>
      <c r="Q34" t="s">
        <v>35</v>
      </c>
    </row>
    <row r="35" spans="1:19" ht="25.5" x14ac:dyDescent="0.2">
      <c r="A35" t="s">
        <v>1038</v>
      </c>
      <c r="B35" t="s">
        <v>974</v>
      </c>
      <c r="D35">
        <v>55</v>
      </c>
      <c r="E35" t="s">
        <v>604</v>
      </c>
      <c r="G35" t="s">
        <v>590</v>
      </c>
      <c r="H35" s="75" t="s">
        <v>1039</v>
      </c>
      <c r="I35" t="s">
        <v>601</v>
      </c>
      <c r="J35" t="s">
        <v>146</v>
      </c>
      <c r="K35" t="s">
        <v>1870</v>
      </c>
      <c r="L35" t="s">
        <v>443</v>
      </c>
      <c r="M35" t="s">
        <v>443</v>
      </c>
      <c r="N35" t="s">
        <v>443</v>
      </c>
      <c r="O35" t="s">
        <v>443</v>
      </c>
      <c r="P35" t="s">
        <v>443</v>
      </c>
      <c r="Q35" t="s">
        <v>443</v>
      </c>
      <c r="R35" t="s">
        <v>443</v>
      </c>
    </row>
    <row r="36" spans="1:19" ht="25.5" x14ac:dyDescent="0.2">
      <c r="A36" t="s">
        <v>681</v>
      </c>
      <c r="B36" t="s">
        <v>662</v>
      </c>
      <c r="D36">
        <v>60</v>
      </c>
      <c r="E36" t="s">
        <v>604</v>
      </c>
      <c r="F36" s="717">
        <v>45017</v>
      </c>
      <c r="G36" t="s">
        <v>590</v>
      </c>
      <c r="H36" s="75" t="s">
        <v>682</v>
      </c>
      <c r="I36" t="s">
        <v>663</v>
      </c>
      <c r="J36" t="s">
        <v>146</v>
      </c>
      <c r="K36" t="s">
        <v>4</v>
      </c>
      <c r="L36" t="s">
        <v>443</v>
      </c>
      <c r="M36" t="s">
        <v>443</v>
      </c>
      <c r="N36" t="s">
        <v>443</v>
      </c>
      <c r="O36" t="s">
        <v>443</v>
      </c>
      <c r="P36" t="s">
        <v>443</v>
      </c>
      <c r="Q36" t="s">
        <v>443</v>
      </c>
      <c r="R36" t="s">
        <v>443</v>
      </c>
    </row>
    <row r="37" spans="1:19" x14ac:dyDescent="0.2">
      <c r="A37" t="s">
        <v>982</v>
      </c>
      <c r="B37" t="s">
        <v>752</v>
      </c>
      <c r="D37">
        <v>65</v>
      </c>
      <c r="E37" t="s">
        <v>604</v>
      </c>
      <c r="G37" t="s">
        <v>590</v>
      </c>
      <c r="H37">
        <v>138</v>
      </c>
      <c r="I37" t="s">
        <v>634</v>
      </c>
      <c r="J37" t="s">
        <v>146</v>
      </c>
      <c r="K37" t="s">
        <v>443</v>
      </c>
      <c r="L37" t="s">
        <v>443</v>
      </c>
      <c r="M37" t="s">
        <v>443</v>
      </c>
      <c r="N37" t="s">
        <v>4</v>
      </c>
      <c r="O37" t="s">
        <v>443</v>
      </c>
      <c r="P37" t="s">
        <v>443</v>
      </c>
      <c r="Q37" t="s">
        <v>443</v>
      </c>
      <c r="R37" t="s">
        <v>443</v>
      </c>
    </row>
    <row r="38" spans="1:19" x14ac:dyDescent="0.2">
      <c r="A38" t="s">
        <v>970</v>
      </c>
      <c r="B38" t="s">
        <v>971</v>
      </c>
      <c r="D38">
        <v>60</v>
      </c>
      <c r="E38" t="s">
        <v>604</v>
      </c>
      <c r="F38" s="717">
        <v>45283</v>
      </c>
      <c r="G38" t="s">
        <v>590</v>
      </c>
      <c r="H38" t="s">
        <v>972</v>
      </c>
      <c r="I38" t="s">
        <v>663</v>
      </c>
      <c r="J38" t="s">
        <v>146</v>
      </c>
      <c r="K38" t="s">
        <v>1870</v>
      </c>
      <c r="L38" t="s">
        <v>443</v>
      </c>
      <c r="M38" t="s">
        <v>443</v>
      </c>
      <c r="N38" t="s">
        <v>443</v>
      </c>
      <c r="O38" t="s">
        <v>443</v>
      </c>
      <c r="P38" t="s">
        <v>443</v>
      </c>
      <c r="Q38" t="s">
        <v>35</v>
      </c>
      <c r="R38" t="s">
        <v>35</v>
      </c>
    </row>
    <row r="39" spans="1:19" x14ac:dyDescent="0.2">
      <c r="A39" t="s">
        <v>967</v>
      </c>
      <c r="B39" t="s">
        <v>212</v>
      </c>
      <c r="D39">
        <v>50</v>
      </c>
      <c r="E39" t="s">
        <v>604</v>
      </c>
      <c r="F39" s="717">
        <v>44949</v>
      </c>
      <c r="G39" t="s">
        <v>590</v>
      </c>
      <c r="H39">
        <v>141</v>
      </c>
      <c r="I39" t="s">
        <v>663</v>
      </c>
      <c r="J39" t="s">
        <v>146</v>
      </c>
      <c r="K39" t="s">
        <v>4</v>
      </c>
      <c r="L39" t="s">
        <v>443</v>
      </c>
      <c r="M39" t="s">
        <v>443</v>
      </c>
      <c r="N39" t="s">
        <v>443</v>
      </c>
      <c r="O39" t="s">
        <v>443</v>
      </c>
      <c r="P39" t="s">
        <v>443</v>
      </c>
      <c r="Q39" t="s">
        <v>443</v>
      </c>
      <c r="R39" t="s">
        <v>443</v>
      </c>
    </row>
    <row r="40" spans="1:19" ht="25.5" x14ac:dyDescent="0.2">
      <c r="A40" t="s">
        <v>934</v>
      </c>
      <c r="B40" t="s">
        <v>935</v>
      </c>
      <c r="D40">
        <v>55</v>
      </c>
      <c r="E40" t="s">
        <v>815</v>
      </c>
      <c r="F40" s="717">
        <v>44501</v>
      </c>
      <c r="G40" t="s">
        <v>590</v>
      </c>
      <c r="H40" s="75" t="s">
        <v>936</v>
      </c>
      <c r="I40" t="s">
        <v>737</v>
      </c>
      <c r="J40" t="s">
        <v>146</v>
      </c>
      <c r="K40" t="s">
        <v>4</v>
      </c>
      <c r="L40" t="s">
        <v>443</v>
      </c>
      <c r="M40" t="s">
        <v>443</v>
      </c>
      <c r="N40" t="s">
        <v>443</v>
      </c>
      <c r="O40" t="s">
        <v>443</v>
      </c>
      <c r="P40" t="s">
        <v>443</v>
      </c>
      <c r="Q40" t="s">
        <v>443</v>
      </c>
      <c r="R40" t="s">
        <v>443</v>
      </c>
    </row>
    <row r="41" spans="1:19" ht="25.5" x14ac:dyDescent="0.2">
      <c r="A41" t="s">
        <v>874</v>
      </c>
      <c r="B41" t="s">
        <v>875</v>
      </c>
      <c r="D41">
        <v>55</v>
      </c>
      <c r="E41" t="s">
        <v>604</v>
      </c>
      <c r="F41" s="717">
        <v>44167</v>
      </c>
      <c r="G41" t="s">
        <v>590</v>
      </c>
      <c r="H41" s="75" t="s">
        <v>876</v>
      </c>
      <c r="I41" t="s">
        <v>877</v>
      </c>
      <c r="J41" t="s">
        <v>146</v>
      </c>
      <c r="K41" t="s">
        <v>1870</v>
      </c>
      <c r="L41" t="s">
        <v>443</v>
      </c>
      <c r="M41" t="s">
        <v>443</v>
      </c>
      <c r="N41" t="s">
        <v>443</v>
      </c>
      <c r="O41" t="s">
        <v>35</v>
      </c>
      <c r="P41" t="s">
        <v>443</v>
      </c>
      <c r="Q41" t="s">
        <v>443</v>
      </c>
    </row>
    <row r="42" spans="1:19" x14ac:dyDescent="0.2">
      <c r="A42" t="s">
        <v>871</v>
      </c>
      <c r="B42" t="s">
        <v>872</v>
      </c>
      <c r="D42">
        <v>60</v>
      </c>
      <c r="E42" t="s">
        <v>604</v>
      </c>
      <c r="F42" s="717">
        <v>45436</v>
      </c>
      <c r="G42" t="s">
        <v>590</v>
      </c>
      <c r="H42" t="s">
        <v>873</v>
      </c>
      <c r="I42" t="s">
        <v>656</v>
      </c>
      <c r="J42" t="s">
        <v>146</v>
      </c>
      <c r="K42" t="s">
        <v>4</v>
      </c>
      <c r="L42" t="s">
        <v>443</v>
      </c>
      <c r="M42" t="s">
        <v>443</v>
      </c>
      <c r="N42" t="s">
        <v>443</v>
      </c>
      <c r="O42" t="s">
        <v>443</v>
      </c>
      <c r="P42" t="s">
        <v>443</v>
      </c>
      <c r="Q42" t="s">
        <v>443</v>
      </c>
    </row>
    <row r="43" spans="1:19" x14ac:dyDescent="0.2">
      <c r="A43" t="s">
        <v>869</v>
      </c>
      <c r="B43" t="s">
        <v>598</v>
      </c>
      <c r="D43">
        <v>50</v>
      </c>
      <c r="E43" t="s">
        <v>697</v>
      </c>
      <c r="F43" s="717">
        <v>44949</v>
      </c>
      <c r="G43" t="s">
        <v>590</v>
      </c>
      <c r="H43">
        <v>440</v>
      </c>
      <c r="I43" t="s">
        <v>698</v>
      </c>
      <c r="J43" t="s">
        <v>146</v>
      </c>
      <c r="K43" t="s">
        <v>4</v>
      </c>
      <c r="L43" t="s">
        <v>443</v>
      </c>
      <c r="M43" t="s">
        <v>443</v>
      </c>
      <c r="N43" t="s">
        <v>443</v>
      </c>
      <c r="O43" t="s">
        <v>443</v>
      </c>
      <c r="P43" t="s">
        <v>443</v>
      </c>
      <c r="Q43" t="s">
        <v>443</v>
      </c>
      <c r="R43" t="s">
        <v>443</v>
      </c>
      <c r="S43" t="s">
        <v>443</v>
      </c>
    </row>
    <row r="44" spans="1:19" x14ac:dyDescent="0.2">
      <c r="A44" t="s">
        <v>861</v>
      </c>
      <c r="B44" t="s">
        <v>598</v>
      </c>
      <c r="D44">
        <v>50</v>
      </c>
      <c r="E44" t="s">
        <v>697</v>
      </c>
      <c r="F44" s="717">
        <v>44949</v>
      </c>
      <c r="G44" t="s">
        <v>590</v>
      </c>
      <c r="H44">
        <v>440</v>
      </c>
      <c r="I44" t="s">
        <v>698</v>
      </c>
      <c r="J44" t="s">
        <v>146</v>
      </c>
      <c r="K44" t="s">
        <v>4</v>
      </c>
      <c r="L44" t="s">
        <v>443</v>
      </c>
      <c r="M44" t="s">
        <v>443</v>
      </c>
      <c r="N44" t="s">
        <v>443</v>
      </c>
      <c r="O44" t="s">
        <v>443</v>
      </c>
      <c r="P44" t="s">
        <v>443</v>
      </c>
      <c r="Q44" t="s">
        <v>443</v>
      </c>
      <c r="R44" t="s">
        <v>443</v>
      </c>
      <c r="S44" t="s">
        <v>443</v>
      </c>
    </row>
    <row r="45" spans="1:19" x14ac:dyDescent="0.2">
      <c r="A45" t="s">
        <v>845</v>
      </c>
      <c r="B45" t="s">
        <v>662</v>
      </c>
      <c r="D45">
        <v>50</v>
      </c>
      <c r="E45" t="s">
        <v>604</v>
      </c>
      <c r="F45" s="717">
        <v>44949</v>
      </c>
      <c r="G45" t="s">
        <v>590</v>
      </c>
      <c r="H45">
        <v>180</v>
      </c>
      <c r="I45" t="s">
        <v>663</v>
      </c>
      <c r="J45" t="s">
        <v>146</v>
      </c>
      <c r="K45" t="s">
        <v>4</v>
      </c>
      <c r="L45" t="s">
        <v>443</v>
      </c>
      <c r="M45" t="s">
        <v>443</v>
      </c>
      <c r="N45" t="s">
        <v>443</v>
      </c>
      <c r="O45" t="s">
        <v>443</v>
      </c>
      <c r="P45" t="s">
        <v>35</v>
      </c>
      <c r="Q45" t="s">
        <v>443</v>
      </c>
      <c r="R45" t="s">
        <v>443</v>
      </c>
    </row>
    <row r="46" spans="1:19" x14ac:dyDescent="0.2">
      <c r="A46" t="s">
        <v>799</v>
      </c>
      <c r="B46" t="s">
        <v>800</v>
      </c>
      <c r="D46">
        <v>65</v>
      </c>
      <c r="E46" t="s">
        <v>604</v>
      </c>
      <c r="G46" t="s">
        <v>590</v>
      </c>
      <c r="H46">
        <v>406</v>
      </c>
      <c r="I46" t="s">
        <v>634</v>
      </c>
      <c r="J46" t="s">
        <v>146</v>
      </c>
      <c r="K46" t="s">
        <v>443</v>
      </c>
      <c r="L46" t="s">
        <v>4</v>
      </c>
      <c r="M46" t="s">
        <v>443</v>
      </c>
      <c r="N46" t="s">
        <v>443</v>
      </c>
      <c r="O46" t="s">
        <v>443</v>
      </c>
      <c r="P46" t="s">
        <v>443</v>
      </c>
      <c r="Q46" t="s">
        <v>443</v>
      </c>
      <c r="R46" t="s">
        <v>443</v>
      </c>
    </row>
    <row r="47" spans="1:19" x14ac:dyDescent="0.2">
      <c r="A47" t="s">
        <v>721</v>
      </c>
      <c r="B47" t="s">
        <v>99</v>
      </c>
      <c r="D47">
        <v>55</v>
      </c>
      <c r="E47" t="s">
        <v>604</v>
      </c>
      <c r="F47" s="717">
        <v>42689</v>
      </c>
      <c r="G47" t="s">
        <v>590</v>
      </c>
      <c r="H47" t="s">
        <v>722</v>
      </c>
      <c r="I47" t="s">
        <v>601</v>
      </c>
      <c r="J47" t="s">
        <v>146</v>
      </c>
      <c r="K47" t="s">
        <v>4</v>
      </c>
      <c r="L47" t="s">
        <v>443</v>
      </c>
      <c r="M47" t="s">
        <v>443</v>
      </c>
      <c r="N47" t="s">
        <v>443</v>
      </c>
      <c r="O47" t="s">
        <v>443</v>
      </c>
      <c r="P47" t="s">
        <v>443</v>
      </c>
      <c r="Q47" t="s">
        <v>443</v>
      </c>
      <c r="R47" t="s">
        <v>443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B4340-0984-4979-9554-425D662081B0}">
  <dimension ref="B2:L249"/>
  <sheetViews>
    <sheetView zoomScale="130" zoomScaleNormal="130" workbookViewId="0">
      <selection activeCell="F12" sqref="F12"/>
    </sheetView>
  </sheetViews>
  <sheetFormatPr defaultColWidth="8.85546875" defaultRowHeight="12.75" x14ac:dyDescent="0.2"/>
  <cols>
    <col min="2" max="2" width="36.42578125" bestFit="1" customWidth="1"/>
    <col min="3" max="3" width="18.7109375" bestFit="1" customWidth="1"/>
    <col min="4" max="4" width="21.42578125" customWidth="1"/>
    <col min="5" max="5" width="18" bestFit="1" customWidth="1"/>
    <col min="6" max="6" width="39.42578125" bestFit="1" customWidth="1"/>
    <col min="7" max="7" width="16.85546875" bestFit="1" customWidth="1"/>
    <col min="9" max="9" width="5.42578125" bestFit="1" customWidth="1"/>
    <col min="10" max="10" width="4.7109375" bestFit="1" customWidth="1"/>
    <col min="11" max="11" width="39.42578125" bestFit="1" customWidth="1"/>
    <col min="12" max="12" width="16.85546875" style="76" bestFit="1" customWidth="1"/>
    <col min="13" max="13" width="8.140625" bestFit="1" customWidth="1"/>
    <col min="14" max="15" width="10.28515625" bestFit="1" customWidth="1"/>
    <col min="16" max="16" width="2.140625" bestFit="1" customWidth="1"/>
    <col min="17" max="17" width="4.140625" bestFit="1" customWidth="1"/>
    <col min="18" max="18" width="11.7109375" bestFit="1" customWidth="1"/>
  </cols>
  <sheetData>
    <row r="2" spans="2:7" x14ac:dyDescent="0.2">
      <c r="B2" s="91" t="s">
        <v>221</v>
      </c>
      <c r="C2" t="s">
        <v>1993</v>
      </c>
      <c r="F2" s="718" t="s">
        <v>217</v>
      </c>
      <c r="G2" s="288" t="s">
        <v>590</v>
      </c>
    </row>
    <row r="3" spans="2:7" x14ac:dyDescent="0.2">
      <c r="B3" s="714" t="s">
        <v>590</v>
      </c>
      <c r="C3">
        <v>583</v>
      </c>
      <c r="G3" s="76"/>
    </row>
    <row r="4" spans="2:7" x14ac:dyDescent="0.2">
      <c r="B4" s="714" t="s">
        <v>66</v>
      </c>
      <c r="C4">
        <v>19</v>
      </c>
      <c r="F4" s="718" t="s">
        <v>221</v>
      </c>
      <c r="G4" s="288" t="s">
        <v>1994</v>
      </c>
    </row>
    <row r="5" spans="2:7" x14ac:dyDescent="0.2">
      <c r="B5" s="714" t="s">
        <v>1899</v>
      </c>
      <c r="C5">
        <v>3</v>
      </c>
      <c r="F5" s="715" t="s">
        <v>634</v>
      </c>
      <c r="G5" s="288">
        <v>31</v>
      </c>
    </row>
    <row r="6" spans="2:7" x14ac:dyDescent="0.2">
      <c r="B6" s="714" t="s">
        <v>793</v>
      </c>
      <c r="C6">
        <v>6</v>
      </c>
      <c r="F6" s="715" t="s">
        <v>648</v>
      </c>
      <c r="G6" s="288">
        <v>29</v>
      </c>
    </row>
    <row r="7" spans="2:7" x14ac:dyDescent="0.2">
      <c r="B7" s="714" t="s">
        <v>231</v>
      </c>
      <c r="F7" s="715" t="s">
        <v>667</v>
      </c>
      <c r="G7" s="288">
        <v>29</v>
      </c>
    </row>
    <row r="8" spans="2:7" x14ac:dyDescent="0.2">
      <c r="B8" s="714" t="s">
        <v>1995</v>
      </c>
      <c r="C8">
        <v>611</v>
      </c>
      <c r="F8" s="715" t="s">
        <v>592</v>
      </c>
      <c r="G8" s="288">
        <v>27</v>
      </c>
    </row>
    <row r="9" spans="2:7" x14ac:dyDescent="0.2">
      <c r="F9" s="715" t="s">
        <v>732</v>
      </c>
      <c r="G9" s="288">
        <v>36</v>
      </c>
    </row>
    <row r="10" spans="2:7" x14ac:dyDescent="0.2">
      <c r="F10" s="715" t="s">
        <v>601</v>
      </c>
      <c r="G10" s="288">
        <v>34</v>
      </c>
    </row>
    <row r="11" spans="2:7" x14ac:dyDescent="0.2">
      <c r="F11" s="715" t="s">
        <v>596</v>
      </c>
      <c r="G11" s="288">
        <v>28</v>
      </c>
    </row>
    <row r="12" spans="2:7" x14ac:dyDescent="0.2">
      <c r="B12" s="91" t="s">
        <v>217</v>
      </c>
      <c r="C12" t="s">
        <v>590</v>
      </c>
      <c r="F12" s="715" t="s">
        <v>663</v>
      </c>
      <c r="G12" s="288">
        <v>27</v>
      </c>
    </row>
    <row r="13" spans="2:7" x14ac:dyDescent="0.2">
      <c r="F13" s="715" t="s">
        <v>645</v>
      </c>
      <c r="G13" s="288">
        <v>30</v>
      </c>
    </row>
    <row r="14" spans="2:7" x14ac:dyDescent="0.2">
      <c r="B14" s="91" t="s">
        <v>221</v>
      </c>
      <c r="C14" t="s">
        <v>1994</v>
      </c>
      <c r="F14" s="715" t="s">
        <v>1172</v>
      </c>
      <c r="G14" s="288">
        <v>28</v>
      </c>
    </row>
    <row r="15" spans="2:7" x14ac:dyDescent="0.2">
      <c r="B15" s="715" t="s">
        <v>146</v>
      </c>
      <c r="C15" s="1">
        <v>44</v>
      </c>
      <c r="D15" s="716">
        <f>GETPIVOTDATA("ANNUAL",$B$14,"ANNUAL","January")/GETPIVOTDATA("ANNUAL",$B$14)</f>
        <v>7.5471698113207544E-2</v>
      </c>
      <c r="F15" s="715" t="s">
        <v>717</v>
      </c>
      <c r="G15" s="288">
        <v>12</v>
      </c>
    </row>
    <row r="16" spans="2:7" x14ac:dyDescent="0.2">
      <c r="B16" s="715" t="s">
        <v>614</v>
      </c>
      <c r="C16" s="1">
        <v>40</v>
      </c>
      <c r="D16" s="716">
        <f>GETPIVOTDATA("ANNUAL",$B$14,"ANNUAL","February")/GETPIVOTDATA("ANNUAL",$B$14)</f>
        <v>6.86106346483705E-2</v>
      </c>
      <c r="F16" s="715" t="s">
        <v>698</v>
      </c>
      <c r="G16" s="288">
        <v>29</v>
      </c>
    </row>
    <row r="17" spans="2:12" x14ac:dyDescent="0.2">
      <c r="B17" s="715" t="s">
        <v>53</v>
      </c>
      <c r="C17" s="1">
        <v>62</v>
      </c>
      <c r="D17" s="716">
        <f>GETPIVOTDATA("ANNUAL",$B$14,"ANNUAL","March")/GETPIVOTDATA("ANNUAL",$B$14)</f>
        <v>0.10634648370497427</v>
      </c>
      <c r="F17" s="715" t="s">
        <v>737</v>
      </c>
      <c r="G17" s="288">
        <v>21</v>
      </c>
    </row>
    <row r="18" spans="2:12" x14ac:dyDescent="0.2">
      <c r="B18" s="715" t="s">
        <v>20</v>
      </c>
      <c r="C18" s="1">
        <v>44</v>
      </c>
      <c r="D18" s="716">
        <f>GETPIVOTDATA("ANNUAL",$B$14,"ANNUAL","April")/GETPIVOTDATA("ANNUAL",$B$14)</f>
        <v>7.5471698113207544E-2</v>
      </c>
      <c r="F18" s="715" t="s">
        <v>999</v>
      </c>
      <c r="G18" s="288">
        <v>32</v>
      </c>
    </row>
    <row r="19" spans="2:12" x14ac:dyDescent="0.2">
      <c r="B19" s="715" t="s">
        <v>25</v>
      </c>
      <c r="C19" s="1">
        <v>65</v>
      </c>
      <c r="D19" s="716">
        <f>GETPIVOTDATA("ANNUAL",$B$14,"ANNUAL","May")/GETPIVOTDATA("ANNUAL",$B$14)</f>
        <v>0.11149228130360206</v>
      </c>
      <c r="F19" s="715" t="s">
        <v>606</v>
      </c>
      <c r="G19" s="288">
        <v>29</v>
      </c>
    </row>
    <row r="20" spans="2:12" x14ac:dyDescent="0.2">
      <c r="B20" s="715" t="s">
        <v>69</v>
      </c>
      <c r="C20" s="1">
        <v>45</v>
      </c>
      <c r="D20" s="716">
        <f>GETPIVOTDATA("ANNUAL",$B$14,"ANNUAL","June")/GETPIVOTDATA("ANNUAL",$B$14)</f>
        <v>7.7186963979416809E-2</v>
      </c>
      <c r="F20" s="715" t="s">
        <v>613</v>
      </c>
      <c r="G20" s="288">
        <v>27</v>
      </c>
    </row>
    <row r="21" spans="2:12" x14ac:dyDescent="0.2">
      <c r="B21" s="715" t="s">
        <v>50</v>
      </c>
      <c r="C21" s="1">
        <v>63</v>
      </c>
      <c r="D21" s="716">
        <f>GETPIVOTDATA("ANNUAL",$B$14,"ANNUAL","July")/GETPIVOTDATA("ANNUAL",$B$14)</f>
        <v>0.10806174957118353</v>
      </c>
      <c r="F21" s="715" t="s">
        <v>991</v>
      </c>
      <c r="G21" s="288">
        <v>13</v>
      </c>
    </row>
    <row r="22" spans="2:12" x14ac:dyDescent="0.2">
      <c r="B22" s="715" t="s">
        <v>100</v>
      </c>
      <c r="C22" s="1">
        <v>38</v>
      </c>
      <c r="D22" s="716">
        <f>GETPIVOTDATA("ANNUAL",$B$14,"ANNUAL","August")/GETPIVOTDATA("ANNUAL",$B$14)</f>
        <v>6.5180102915951971E-2</v>
      </c>
      <c r="F22" s="715" t="s">
        <v>621</v>
      </c>
      <c r="G22" s="288">
        <v>27</v>
      </c>
    </row>
    <row r="23" spans="2:12" x14ac:dyDescent="0.2">
      <c r="B23" s="715" t="s">
        <v>622</v>
      </c>
      <c r="C23" s="1">
        <v>63</v>
      </c>
      <c r="D23" s="716">
        <f>GETPIVOTDATA("ANNUAL",$B$14,"ANNUAL","September")/GETPIVOTDATA("ANNUAL",$B$14)</f>
        <v>0.10806174957118353</v>
      </c>
      <c r="F23" s="715" t="s">
        <v>1237</v>
      </c>
      <c r="G23" s="288">
        <v>23</v>
      </c>
    </row>
    <row r="24" spans="2:12" x14ac:dyDescent="0.2">
      <c r="B24" s="715" t="s">
        <v>610</v>
      </c>
      <c r="C24" s="1">
        <v>43</v>
      </c>
      <c r="D24" s="716">
        <f>GETPIVOTDATA("ANNUAL",$B$14,"ANNUAL","October")/GETPIVOTDATA("ANNUAL",$B$14)</f>
        <v>7.375643224699828E-2</v>
      </c>
      <c r="F24" s="715" t="s">
        <v>656</v>
      </c>
      <c r="G24" s="288">
        <v>32</v>
      </c>
    </row>
    <row r="25" spans="2:12" x14ac:dyDescent="0.2">
      <c r="B25" s="715" t="s">
        <v>657</v>
      </c>
      <c r="C25" s="1">
        <v>44</v>
      </c>
      <c r="D25" s="716">
        <f>GETPIVOTDATA("ANNUAL",$B$14,"ANNUAL","November")/GETPIVOTDATA("ANNUAL",$B$14)</f>
        <v>7.5471698113207544E-2</v>
      </c>
      <c r="F25" s="715" t="s">
        <v>877</v>
      </c>
      <c r="G25" s="288">
        <v>24</v>
      </c>
    </row>
    <row r="26" spans="2:12" x14ac:dyDescent="0.2">
      <c r="B26" s="715" t="s">
        <v>635</v>
      </c>
      <c r="C26" s="1">
        <v>30</v>
      </c>
      <c r="D26" s="716">
        <f>GETPIVOTDATA("ANNUAL",$B$14,"ANNUAL","December")/GETPIVOTDATA("ANNUAL",$B$14)</f>
        <v>5.1457975986277875E-2</v>
      </c>
      <c r="F26" s="715" t="s">
        <v>764</v>
      </c>
      <c r="G26" s="288">
        <v>15</v>
      </c>
    </row>
    <row r="27" spans="2:12" x14ac:dyDescent="0.2">
      <c r="B27" s="715" t="s">
        <v>1762</v>
      </c>
      <c r="C27" s="1">
        <v>1</v>
      </c>
      <c r="D27" s="716">
        <f>GETPIVOTDATA("ANNUAL",$B$14,"ANNUAL","  ")/GETPIVOTDATA("ANNUAL",$B$14)</f>
        <v>1.7152658662092624E-3</v>
      </c>
      <c r="F27" s="715" t="s">
        <v>1995</v>
      </c>
      <c r="G27" s="288">
        <v>583</v>
      </c>
    </row>
    <row r="28" spans="2:12" x14ac:dyDescent="0.2">
      <c r="B28" s="715" t="s">
        <v>960</v>
      </c>
      <c r="C28" s="1">
        <v>1</v>
      </c>
      <c r="D28" s="716">
        <f>GETPIVOTDATA("ANNUAL",$B$14,"ANNUAL","T.O")/GETPIVOTDATA("ANNUAL",$B$14)</f>
        <v>1.7152658662092624E-3</v>
      </c>
      <c r="L28"/>
    </row>
    <row r="29" spans="2:12" x14ac:dyDescent="0.2">
      <c r="B29" s="714" t="s">
        <v>1995</v>
      </c>
      <c r="C29">
        <v>583</v>
      </c>
      <c r="L29"/>
    </row>
    <row r="30" spans="2:12" x14ac:dyDescent="0.2">
      <c r="L30"/>
    </row>
    <row r="31" spans="2:12" x14ac:dyDescent="0.2">
      <c r="L31"/>
    </row>
    <row r="32" spans="2:12" x14ac:dyDescent="0.2">
      <c r="L32"/>
    </row>
    <row r="33" spans="12:12" x14ac:dyDescent="0.2">
      <c r="L33"/>
    </row>
    <row r="34" spans="12:12" x14ac:dyDescent="0.2">
      <c r="L34"/>
    </row>
    <row r="35" spans="12:12" x14ac:dyDescent="0.2">
      <c r="L35"/>
    </row>
    <row r="36" spans="12:12" x14ac:dyDescent="0.2">
      <c r="L36"/>
    </row>
    <row r="37" spans="12:12" x14ac:dyDescent="0.2">
      <c r="L37"/>
    </row>
    <row r="38" spans="12:12" x14ac:dyDescent="0.2">
      <c r="L38"/>
    </row>
    <row r="39" spans="12:12" x14ac:dyDescent="0.2">
      <c r="L39"/>
    </row>
    <row r="40" spans="12:12" x14ac:dyDescent="0.2">
      <c r="L40"/>
    </row>
    <row r="41" spans="12:12" x14ac:dyDescent="0.2">
      <c r="L41"/>
    </row>
    <row r="42" spans="12:12" x14ac:dyDescent="0.2">
      <c r="L42"/>
    </row>
    <row r="43" spans="12:12" x14ac:dyDescent="0.2">
      <c r="L43"/>
    </row>
    <row r="44" spans="12:12" x14ac:dyDescent="0.2">
      <c r="L44"/>
    </row>
    <row r="45" spans="12:12" x14ac:dyDescent="0.2">
      <c r="L45"/>
    </row>
    <row r="46" spans="12:12" x14ac:dyDescent="0.2">
      <c r="L46"/>
    </row>
    <row r="47" spans="12:12" x14ac:dyDescent="0.2">
      <c r="L47"/>
    </row>
    <row r="48" spans="12:12" x14ac:dyDescent="0.2">
      <c r="L48"/>
    </row>
    <row r="49" spans="12:12" x14ac:dyDescent="0.2">
      <c r="L49"/>
    </row>
    <row r="50" spans="12:12" x14ac:dyDescent="0.2">
      <c r="L50"/>
    </row>
    <row r="51" spans="12:12" x14ac:dyDescent="0.2">
      <c r="L51"/>
    </row>
    <row r="52" spans="12:12" x14ac:dyDescent="0.2">
      <c r="L52"/>
    </row>
    <row r="53" spans="12:12" x14ac:dyDescent="0.2">
      <c r="L53"/>
    </row>
    <row r="54" spans="12:12" x14ac:dyDescent="0.2">
      <c r="L54"/>
    </row>
    <row r="55" spans="12:12" x14ac:dyDescent="0.2">
      <c r="L55"/>
    </row>
    <row r="56" spans="12:12" x14ac:dyDescent="0.2">
      <c r="L56"/>
    </row>
    <row r="57" spans="12:12" x14ac:dyDescent="0.2">
      <c r="L57"/>
    </row>
    <row r="58" spans="12:12" x14ac:dyDescent="0.2">
      <c r="L58"/>
    </row>
    <row r="59" spans="12:12" x14ac:dyDescent="0.2">
      <c r="L59"/>
    </row>
    <row r="60" spans="12:12" x14ac:dyDescent="0.2">
      <c r="L60"/>
    </row>
    <row r="61" spans="12:12" x14ac:dyDescent="0.2">
      <c r="L61"/>
    </row>
    <row r="62" spans="12:12" x14ac:dyDescent="0.2">
      <c r="L62"/>
    </row>
    <row r="63" spans="12:12" x14ac:dyDescent="0.2">
      <c r="L63"/>
    </row>
    <row r="64" spans="12:12" x14ac:dyDescent="0.2">
      <c r="L64"/>
    </row>
    <row r="65" spans="12:12" x14ac:dyDescent="0.2">
      <c r="L65"/>
    </row>
    <row r="66" spans="12:12" x14ac:dyDescent="0.2">
      <c r="L66"/>
    </row>
    <row r="67" spans="12:12" x14ac:dyDescent="0.2">
      <c r="L67"/>
    </row>
    <row r="68" spans="12:12" x14ac:dyDescent="0.2">
      <c r="L68"/>
    </row>
    <row r="69" spans="12:12" x14ac:dyDescent="0.2">
      <c r="L69"/>
    </row>
    <row r="70" spans="12:12" x14ac:dyDescent="0.2">
      <c r="L70"/>
    </row>
    <row r="71" spans="12:12" x14ac:dyDescent="0.2">
      <c r="L71"/>
    </row>
    <row r="72" spans="12:12" x14ac:dyDescent="0.2">
      <c r="L72"/>
    </row>
    <row r="73" spans="12:12" x14ac:dyDescent="0.2">
      <c r="L73"/>
    </row>
    <row r="74" spans="12:12" x14ac:dyDescent="0.2">
      <c r="L74"/>
    </row>
    <row r="75" spans="12:12" x14ac:dyDescent="0.2">
      <c r="L75"/>
    </row>
    <row r="76" spans="12:12" x14ac:dyDescent="0.2">
      <c r="L76"/>
    </row>
    <row r="77" spans="12:12" x14ac:dyDescent="0.2">
      <c r="L77"/>
    </row>
    <row r="78" spans="12:12" x14ac:dyDescent="0.2">
      <c r="L78"/>
    </row>
    <row r="79" spans="12:12" x14ac:dyDescent="0.2">
      <c r="L79"/>
    </row>
    <row r="80" spans="12:12" x14ac:dyDescent="0.2">
      <c r="L80"/>
    </row>
    <row r="81" spans="12:12" x14ac:dyDescent="0.2">
      <c r="L81"/>
    </row>
    <row r="82" spans="12:12" x14ac:dyDescent="0.2">
      <c r="L82"/>
    </row>
    <row r="83" spans="12:12" x14ac:dyDescent="0.2">
      <c r="L83"/>
    </row>
    <row r="84" spans="12:12" x14ac:dyDescent="0.2">
      <c r="L84"/>
    </row>
    <row r="85" spans="12:12" x14ac:dyDescent="0.2">
      <c r="L85"/>
    </row>
    <row r="86" spans="12:12" x14ac:dyDescent="0.2">
      <c r="L86"/>
    </row>
    <row r="87" spans="12:12" x14ac:dyDescent="0.2">
      <c r="L87"/>
    </row>
    <row r="88" spans="12:12" x14ac:dyDescent="0.2">
      <c r="L88"/>
    </row>
    <row r="89" spans="12:12" x14ac:dyDescent="0.2">
      <c r="L89"/>
    </row>
    <row r="90" spans="12:12" x14ac:dyDescent="0.2">
      <c r="L90"/>
    </row>
    <row r="91" spans="12:12" x14ac:dyDescent="0.2">
      <c r="L91"/>
    </row>
    <row r="92" spans="12:12" x14ac:dyDescent="0.2">
      <c r="L92"/>
    </row>
    <row r="93" spans="12:12" x14ac:dyDescent="0.2">
      <c r="L93"/>
    </row>
    <row r="94" spans="12:12" x14ac:dyDescent="0.2">
      <c r="L94"/>
    </row>
    <row r="95" spans="12:12" x14ac:dyDescent="0.2">
      <c r="L95"/>
    </row>
    <row r="96" spans="12:12" x14ac:dyDescent="0.2">
      <c r="L96"/>
    </row>
    <row r="97" spans="12:12" x14ac:dyDescent="0.2">
      <c r="L97"/>
    </row>
    <row r="98" spans="12:12" x14ac:dyDescent="0.2">
      <c r="L98"/>
    </row>
    <row r="99" spans="12:12" x14ac:dyDescent="0.2">
      <c r="L99"/>
    </row>
    <row r="100" spans="12:12" x14ac:dyDescent="0.2">
      <c r="L100"/>
    </row>
    <row r="101" spans="12:12" x14ac:dyDescent="0.2">
      <c r="L101"/>
    </row>
    <row r="102" spans="12:12" x14ac:dyDescent="0.2">
      <c r="L102"/>
    </row>
    <row r="103" spans="12:12" x14ac:dyDescent="0.2">
      <c r="L103"/>
    </row>
    <row r="104" spans="12:12" x14ac:dyDescent="0.2">
      <c r="L104"/>
    </row>
    <row r="105" spans="12:12" x14ac:dyDescent="0.2">
      <c r="L105"/>
    </row>
    <row r="106" spans="12:12" x14ac:dyDescent="0.2">
      <c r="L106"/>
    </row>
    <row r="107" spans="12:12" x14ac:dyDescent="0.2">
      <c r="L107"/>
    </row>
    <row r="108" spans="12:12" x14ac:dyDescent="0.2">
      <c r="L108"/>
    </row>
    <row r="109" spans="12:12" x14ac:dyDescent="0.2">
      <c r="L109"/>
    </row>
    <row r="110" spans="12:12" x14ac:dyDescent="0.2">
      <c r="L110"/>
    </row>
    <row r="111" spans="12:12" x14ac:dyDescent="0.2">
      <c r="L111"/>
    </row>
    <row r="112" spans="12:12" x14ac:dyDescent="0.2">
      <c r="L112"/>
    </row>
    <row r="113" spans="12:12" x14ac:dyDescent="0.2">
      <c r="L113"/>
    </row>
    <row r="114" spans="12:12" x14ac:dyDescent="0.2">
      <c r="L114"/>
    </row>
    <row r="115" spans="12:12" x14ac:dyDescent="0.2">
      <c r="L115"/>
    </row>
    <row r="116" spans="12:12" x14ac:dyDescent="0.2">
      <c r="L116"/>
    </row>
    <row r="117" spans="12:12" x14ac:dyDescent="0.2">
      <c r="L117"/>
    </row>
    <row r="118" spans="12:12" x14ac:dyDescent="0.2">
      <c r="L118"/>
    </row>
    <row r="119" spans="12:12" x14ac:dyDescent="0.2">
      <c r="L119"/>
    </row>
    <row r="120" spans="12:12" x14ac:dyDescent="0.2">
      <c r="L120"/>
    </row>
    <row r="121" spans="12:12" x14ac:dyDescent="0.2">
      <c r="L121"/>
    </row>
    <row r="122" spans="12:12" x14ac:dyDescent="0.2">
      <c r="L122"/>
    </row>
    <row r="123" spans="12:12" x14ac:dyDescent="0.2">
      <c r="L123"/>
    </row>
    <row r="124" spans="12:12" x14ac:dyDescent="0.2">
      <c r="L124"/>
    </row>
    <row r="125" spans="12:12" x14ac:dyDescent="0.2">
      <c r="L125"/>
    </row>
    <row r="126" spans="12:12" x14ac:dyDescent="0.2">
      <c r="L126"/>
    </row>
    <row r="127" spans="12:12" x14ac:dyDescent="0.2">
      <c r="L127"/>
    </row>
    <row r="128" spans="12:12" x14ac:dyDescent="0.2">
      <c r="L128"/>
    </row>
    <row r="129" spans="12:12" x14ac:dyDescent="0.2">
      <c r="L129"/>
    </row>
    <row r="130" spans="12:12" x14ac:dyDescent="0.2">
      <c r="L130"/>
    </row>
    <row r="131" spans="12:12" x14ac:dyDescent="0.2">
      <c r="L131"/>
    </row>
    <row r="132" spans="12:12" x14ac:dyDescent="0.2">
      <c r="L132"/>
    </row>
    <row r="133" spans="12:12" x14ac:dyDescent="0.2">
      <c r="L133"/>
    </row>
    <row r="134" spans="12:12" x14ac:dyDescent="0.2">
      <c r="L134"/>
    </row>
    <row r="135" spans="12:12" x14ac:dyDescent="0.2">
      <c r="L135"/>
    </row>
    <row r="136" spans="12:12" x14ac:dyDescent="0.2">
      <c r="L136"/>
    </row>
    <row r="137" spans="12:12" x14ac:dyDescent="0.2">
      <c r="L137"/>
    </row>
    <row r="138" spans="12:12" x14ac:dyDescent="0.2">
      <c r="L138"/>
    </row>
    <row r="139" spans="12:12" x14ac:dyDescent="0.2">
      <c r="L139"/>
    </row>
    <row r="140" spans="12:12" x14ac:dyDescent="0.2">
      <c r="L140"/>
    </row>
    <row r="141" spans="12:12" x14ac:dyDescent="0.2">
      <c r="L141"/>
    </row>
    <row r="142" spans="12:12" x14ac:dyDescent="0.2">
      <c r="L142"/>
    </row>
    <row r="143" spans="12:12" x14ac:dyDescent="0.2">
      <c r="L143"/>
    </row>
    <row r="144" spans="12:12" x14ac:dyDescent="0.2">
      <c r="L144"/>
    </row>
    <row r="145" spans="12:12" x14ac:dyDescent="0.2">
      <c r="L145"/>
    </row>
    <row r="146" spans="12:12" x14ac:dyDescent="0.2">
      <c r="L146"/>
    </row>
    <row r="147" spans="12:12" x14ac:dyDescent="0.2">
      <c r="L147"/>
    </row>
    <row r="148" spans="12:12" x14ac:dyDescent="0.2">
      <c r="L148"/>
    </row>
    <row r="149" spans="12:12" x14ac:dyDescent="0.2">
      <c r="L149"/>
    </row>
    <row r="150" spans="12:12" x14ac:dyDescent="0.2">
      <c r="L150"/>
    </row>
    <row r="151" spans="12:12" x14ac:dyDescent="0.2">
      <c r="L151"/>
    </row>
    <row r="152" spans="12:12" x14ac:dyDescent="0.2">
      <c r="L152"/>
    </row>
    <row r="153" spans="12:12" x14ac:dyDescent="0.2">
      <c r="L153"/>
    </row>
    <row r="154" spans="12:12" x14ac:dyDescent="0.2">
      <c r="L154"/>
    </row>
    <row r="155" spans="12:12" x14ac:dyDescent="0.2">
      <c r="L155"/>
    </row>
    <row r="156" spans="12:12" x14ac:dyDescent="0.2">
      <c r="L156"/>
    </row>
    <row r="157" spans="12:12" x14ac:dyDescent="0.2">
      <c r="L157"/>
    </row>
    <row r="158" spans="12:12" x14ac:dyDescent="0.2">
      <c r="L158"/>
    </row>
    <row r="159" spans="12:12" x14ac:dyDescent="0.2">
      <c r="L159"/>
    </row>
    <row r="160" spans="12:12" x14ac:dyDescent="0.2">
      <c r="L160"/>
    </row>
    <row r="161" spans="12:12" x14ac:dyDescent="0.2">
      <c r="L161"/>
    </row>
    <row r="162" spans="12:12" x14ac:dyDescent="0.2">
      <c r="L162"/>
    </row>
    <row r="163" spans="12:12" x14ac:dyDescent="0.2">
      <c r="L163"/>
    </row>
    <row r="164" spans="12:12" x14ac:dyDescent="0.2">
      <c r="L164"/>
    </row>
    <row r="165" spans="12:12" x14ac:dyDescent="0.2">
      <c r="L165"/>
    </row>
    <row r="166" spans="12:12" x14ac:dyDescent="0.2">
      <c r="L166"/>
    </row>
    <row r="167" spans="12:12" x14ac:dyDescent="0.2">
      <c r="L167"/>
    </row>
    <row r="168" spans="12:12" x14ac:dyDescent="0.2">
      <c r="L168"/>
    </row>
    <row r="169" spans="12:12" x14ac:dyDescent="0.2">
      <c r="L169"/>
    </row>
    <row r="170" spans="12:12" x14ac:dyDescent="0.2">
      <c r="L170"/>
    </row>
    <row r="171" spans="12:12" x14ac:dyDescent="0.2">
      <c r="L171"/>
    </row>
    <row r="172" spans="12:12" x14ac:dyDescent="0.2">
      <c r="L172"/>
    </row>
    <row r="173" spans="12:12" x14ac:dyDescent="0.2">
      <c r="L173"/>
    </row>
    <row r="174" spans="12:12" x14ac:dyDescent="0.2">
      <c r="L174"/>
    </row>
    <row r="175" spans="12:12" x14ac:dyDescent="0.2">
      <c r="L175"/>
    </row>
    <row r="176" spans="12:12" x14ac:dyDescent="0.2">
      <c r="L176"/>
    </row>
    <row r="177" spans="12:12" x14ac:dyDescent="0.2">
      <c r="L177"/>
    </row>
    <row r="178" spans="12:12" x14ac:dyDescent="0.2">
      <c r="L178"/>
    </row>
    <row r="179" spans="12:12" x14ac:dyDescent="0.2">
      <c r="L179"/>
    </row>
    <row r="180" spans="12:12" x14ac:dyDescent="0.2">
      <c r="L180"/>
    </row>
    <row r="181" spans="12:12" x14ac:dyDescent="0.2">
      <c r="L181"/>
    </row>
    <row r="182" spans="12:12" x14ac:dyDescent="0.2">
      <c r="L182"/>
    </row>
    <row r="183" spans="12:12" x14ac:dyDescent="0.2">
      <c r="L183"/>
    </row>
    <row r="184" spans="12:12" x14ac:dyDescent="0.2">
      <c r="L184"/>
    </row>
    <row r="185" spans="12:12" x14ac:dyDescent="0.2">
      <c r="L185"/>
    </row>
    <row r="186" spans="12:12" x14ac:dyDescent="0.2">
      <c r="L186"/>
    </row>
    <row r="187" spans="12:12" x14ac:dyDescent="0.2">
      <c r="L187"/>
    </row>
    <row r="188" spans="12:12" x14ac:dyDescent="0.2">
      <c r="L188"/>
    </row>
    <row r="189" spans="12:12" x14ac:dyDescent="0.2">
      <c r="L189"/>
    </row>
    <row r="190" spans="12:12" x14ac:dyDescent="0.2">
      <c r="L190"/>
    </row>
    <row r="191" spans="12:12" x14ac:dyDescent="0.2">
      <c r="L191"/>
    </row>
    <row r="192" spans="12:12" x14ac:dyDescent="0.2">
      <c r="L192"/>
    </row>
    <row r="193" spans="12:12" x14ac:dyDescent="0.2">
      <c r="L193"/>
    </row>
    <row r="194" spans="12:12" x14ac:dyDescent="0.2">
      <c r="L194"/>
    </row>
    <row r="195" spans="12:12" x14ac:dyDescent="0.2">
      <c r="L195"/>
    </row>
    <row r="196" spans="12:12" x14ac:dyDescent="0.2">
      <c r="L196"/>
    </row>
    <row r="197" spans="12:12" x14ac:dyDescent="0.2">
      <c r="L197"/>
    </row>
    <row r="198" spans="12:12" x14ac:dyDescent="0.2">
      <c r="L198"/>
    </row>
    <row r="199" spans="12:12" x14ac:dyDescent="0.2">
      <c r="L199"/>
    </row>
    <row r="200" spans="12:12" x14ac:dyDescent="0.2">
      <c r="L200"/>
    </row>
    <row r="201" spans="12:12" x14ac:dyDescent="0.2">
      <c r="L201"/>
    </row>
    <row r="202" spans="12:12" x14ac:dyDescent="0.2">
      <c r="L202"/>
    </row>
    <row r="203" spans="12:12" x14ac:dyDescent="0.2">
      <c r="L203"/>
    </row>
    <row r="204" spans="12:12" x14ac:dyDescent="0.2">
      <c r="L204"/>
    </row>
    <row r="205" spans="12:12" x14ac:dyDescent="0.2">
      <c r="L205"/>
    </row>
    <row r="206" spans="12:12" x14ac:dyDescent="0.2">
      <c r="L206"/>
    </row>
    <row r="207" spans="12:12" x14ac:dyDescent="0.2">
      <c r="L207"/>
    </row>
    <row r="208" spans="12:12" x14ac:dyDescent="0.2">
      <c r="L208"/>
    </row>
    <row r="209" spans="12:12" x14ac:dyDescent="0.2">
      <c r="L209"/>
    </row>
    <row r="210" spans="12:12" x14ac:dyDescent="0.2">
      <c r="L210"/>
    </row>
    <row r="211" spans="12:12" x14ac:dyDescent="0.2">
      <c r="L211"/>
    </row>
    <row r="212" spans="12:12" x14ac:dyDescent="0.2">
      <c r="L212"/>
    </row>
    <row r="213" spans="12:12" x14ac:dyDescent="0.2">
      <c r="L213"/>
    </row>
    <row r="214" spans="12:12" x14ac:dyDescent="0.2">
      <c r="L214"/>
    </row>
    <row r="215" spans="12:12" x14ac:dyDescent="0.2">
      <c r="L215"/>
    </row>
    <row r="216" spans="12:12" x14ac:dyDescent="0.2">
      <c r="L216"/>
    </row>
    <row r="217" spans="12:12" x14ac:dyDescent="0.2">
      <c r="L217"/>
    </row>
    <row r="218" spans="12:12" x14ac:dyDescent="0.2">
      <c r="L218"/>
    </row>
    <row r="219" spans="12:12" x14ac:dyDescent="0.2">
      <c r="L219"/>
    </row>
    <row r="220" spans="12:12" x14ac:dyDescent="0.2">
      <c r="L220"/>
    </row>
    <row r="221" spans="12:12" x14ac:dyDescent="0.2">
      <c r="L221"/>
    </row>
    <row r="222" spans="12:12" x14ac:dyDescent="0.2">
      <c r="L222"/>
    </row>
    <row r="223" spans="12:12" x14ac:dyDescent="0.2">
      <c r="L223"/>
    </row>
    <row r="224" spans="12:12" x14ac:dyDescent="0.2">
      <c r="L224"/>
    </row>
    <row r="225" spans="12:12" x14ac:dyDescent="0.2">
      <c r="L225"/>
    </row>
    <row r="226" spans="12:12" x14ac:dyDescent="0.2">
      <c r="L226"/>
    </row>
    <row r="227" spans="12:12" x14ac:dyDescent="0.2">
      <c r="L227"/>
    </row>
    <row r="228" spans="12:12" x14ac:dyDescent="0.2">
      <c r="L228"/>
    </row>
    <row r="229" spans="12:12" x14ac:dyDescent="0.2">
      <c r="L229"/>
    </row>
    <row r="230" spans="12:12" x14ac:dyDescent="0.2">
      <c r="L230"/>
    </row>
    <row r="231" spans="12:12" x14ac:dyDescent="0.2">
      <c r="L231"/>
    </row>
    <row r="232" spans="12:12" x14ac:dyDescent="0.2">
      <c r="L232"/>
    </row>
    <row r="233" spans="12:12" x14ac:dyDescent="0.2">
      <c r="L233"/>
    </row>
    <row r="234" spans="12:12" x14ac:dyDescent="0.2">
      <c r="L234"/>
    </row>
    <row r="235" spans="12:12" x14ac:dyDescent="0.2">
      <c r="L235"/>
    </row>
    <row r="236" spans="12:12" x14ac:dyDescent="0.2">
      <c r="L236"/>
    </row>
    <row r="237" spans="12:12" x14ac:dyDescent="0.2">
      <c r="L237"/>
    </row>
    <row r="238" spans="12:12" x14ac:dyDescent="0.2">
      <c r="L238"/>
    </row>
    <row r="239" spans="12:12" x14ac:dyDescent="0.2">
      <c r="L239"/>
    </row>
    <row r="240" spans="12:12" x14ac:dyDescent="0.2">
      <c r="L240"/>
    </row>
    <row r="241" spans="12:12" x14ac:dyDescent="0.2">
      <c r="L241"/>
    </row>
    <row r="242" spans="12:12" x14ac:dyDescent="0.2">
      <c r="L242"/>
    </row>
    <row r="243" spans="12:12" x14ac:dyDescent="0.2">
      <c r="L243"/>
    </row>
    <row r="244" spans="12:12" x14ac:dyDescent="0.2">
      <c r="L244"/>
    </row>
    <row r="245" spans="12:12" x14ac:dyDescent="0.2">
      <c r="L245"/>
    </row>
    <row r="246" spans="12:12" x14ac:dyDescent="0.2">
      <c r="L246"/>
    </row>
    <row r="247" spans="12:12" x14ac:dyDescent="0.2">
      <c r="L247"/>
    </row>
    <row r="248" spans="12:12" x14ac:dyDescent="0.2">
      <c r="L248"/>
    </row>
    <row r="249" spans="12:12" x14ac:dyDescent="0.2">
      <c r="L249"/>
    </row>
  </sheetData>
  <conditionalFormatting sqref="D15:D28">
    <cfRule type="colorScale" priority="3">
      <colorScale>
        <cfvo type="min"/>
        <cfvo type="max"/>
        <color rgb="FFFCFCFF"/>
        <color rgb="FF63BE7B"/>
      </colorScale>
    </cfRule>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DC9C-1640-48CA-8E7D-31A6693D8A8F}">
  <dimension ref="A1:AQ38"/>
  <sheetViews>
    <sheetView zoomScaleNormal="100" workbookViewId="0">
      <pane xSplit="1" topLeftCell="B1" activePane="topRight" state="frozen"/>
      <selection activeCell="K25" sqref="K25"/>
      <selection pane="topRight" activeCell="Q11" sqref="O11:Q11"/>
    </sheetView>
  </sheetViews>
  <sheetFormatPr defaultColWidth="8.85546875" defaultRowHeight="12.75" x14ac:dyDescent="0.2"/>
  <cols>
    <col min="1" max="1" width="12.42578125" customWidth="1"/>
    <col min="2" max="2" width="8.28515625" customWidth="1"/>
    <col min="3" max="3" width="11.42578125" customWidth="1"/>
    <col min="4" max="5" width="9.85546875" customWidth="1"/>
    <col min="6" max="6" width="11.140625" customWidth="1"/>
    <col min="7" max="7" width="9.28515625" customWidth="1"/>
    <col min="8" max="8" width="8.140625" customWidth="1"/>
    <col min="9" max="9" width="9.85546875" customWidth="1"/>
    <col min="10" max="10" width="8.42578125" customWidth="1"/>
    <col min="11" max="11" width="8" customWidth="1"/>
    <col min="12" max="12" width="9.7109375" customWidth="1"/>
    <col min="13" max="13" width="8.85546875" customWidth="1"/>
    <col min="14" max="14" width="7.85546875" customWidth="1"/>
    <col min="15" max="15" width="9.7109375" customWidth="1"/>
    <col min="16" max="17" width="8.85546875" customWidth="1"/>
    <col min="18" max="18" width="9.7109375" customWidth="1"/>
    <col min="20" max="20" width="7.85546875" customWidth="1"/>
    <col min="21" max="21" width="9.7109375" customWidth="1"/>
    <col min="23" max="23" width="7.85546875" customWidth="1"/>
    <col min="24" max="24" width="9.7109375" customWidth="1"/>
    <col min="26" max="26" width="7.85546875" customWidth="1"/>
    <col min="27" max="27" width="9.7109375" customWidth="1"/>
    <col min="28" max="28" width="8.7109375" customWidth="1"/>
    <col min="29" max="29" width="7.85546875" customWidth="1"/>
    <col min="30" max="30" width="10" bestFit="1" customWidth="1"/>
    <col min="31" max="31" width="9" customWidth="1"/>
    <col min="32" max="32" width="7.85546875" customWidth="1"/>
    <col min="33" max="33" width="9.7109375" bestFit="1" customWidth="1"/>
    <col min="36" max="36" width="9.85546875" bestFit="1" customWidth="1"/>
    <col min="39" max="39" width="9.85546875" bestFit="1" customWidth="1"/>
  </cols>
  <sheetData>
    <row r="1" spans="1:41" ht="13.5" thickBot="1" x14ac:dyDescent="0.25"/>
    <row r="2" spans="1:41" ht="31.5" customHeight="1" thickBot="1" x14ac:dyDescent="0.25">
      <c r="A2" s="841" t="s">
        <v>1996</v>
      </c>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3"/>
    </row>
    <row r="3" spans="1:41" s="597" customFormat="1" ht="30.95" customHeight="1" x14ac:dyDescent="0.2">
      <c r="A3" s="844" t="s">
        <v>1997</v>
      </c>
      <c r="B3" s="846" t="s">
        <v>1998</v>
      </c>
      <c r="C3" s="848" t="s">
        <v>1999</v>
      </c>
      <c r="D3" s="850" t="s">
        <v>2000</v>
      </c>
      <c r="E3" s="852" t="s">
        <v>2001</v>
      </c>
      <c r="F3" s="837" t="s">
        <v>146</v>
      </c>
      <c r="G3" s="838"/>
      <c r="H3" s="839"/>
      <c r="I3" s="837" t="s">
        <v>614</v>
      </c>
      <c r="J3" s="838"/>
      <c r="K3" s="839"/>
      <c r="L3" s="837" t="s">
        <v>53</v>
      </c>
      <c r="M3" s="838"/>
      <c r="N3" s="839"/>
      <c r="O3" s="837" t="s">
        <v>20</v>
      </c>
      <c r="P3" s="838"/>
      <c r="Q3" s="839"/>
      <c r="R3" s="837" t="s">
        <v>25</v>
      </c>
      <c r="S3" s="838"/>
      <c r="T3" s="839"/>
      <c r="U3" s="837" t="s">
        <v>69</v>
      </c>
      <c r="V3" s="838"/>
      <c r="W3" s="839"/>
      <c r="X3" s="837" t="s">
        <v>50</v>
      </c>
      <c r="Y3" s="838"/>
      <c r="Z3" s="839"/>
      <c r="AA3" s="837" t="s">
        <v>100</v>
      </c>
      <c r="AB3" s="838"/>
      <c r="AC3" s="839"/>
      <c r="AD3" s="837" t="s">
        <v>622</v>
      </c>
      <c r="AE3" s="838"/>
      <c r="AF3" s="839"/>
      <c r="AG3" s="837" t="s">
        <v>610</v>
      </c>
      <c r="AH3" s="838"/>
      <c r="AI3" s="839"/>
      <c r="AJ3" s="837" t="s">
        <v>657</v>
      </c>
      <c r="AK3" s="838"/>
      <c r="AL3" s="839"/>
      <c r="AM3" s="837" t="s">
        <v>635</v>
      </c>
      <c r="AN3" s="838"/>
      <c r="AO3" s="839"/>
    </row>
    <row r="4" spans="1:41" s="47" customFormat="1" ht="32.25" customHeight="1" x14ac:dyDescent="0.2">
      <c r="A4" s="845"/>
      <c r="B4" s="847"/>
      <c r="C4" s="849"/>
      <c r="D4" s="851"/>
      <c r="E4" s="853"/>
      <c r="F4" s="726" t="s">
        <v>2002</v>
      </c>
      <c r="G4" s="726" t="s">
        <v>2003</v>
      </c>
      <c r="H4" s="727" t="s">
        <v>2004</v>
      </c>
      <c r="I4" s="728" t="s">
        <v>2002</v>
      </c>
      <c r="J4" s="728" t="s">
        <v>2003</v>
      </c>
      <c r="K4" s="729" t="s">
        <v>2004</v>
      </c>
      <c r="L4" s="728" t="s">
        <v>2002</v>
      </c>
      <c r="M4" s="728" t="s">
        <v>2003</v>
      </c>
      <c r="N4" s="729" t="s">
        <v>2004</v>
      </c>
      <c r="O4" s="726" t="s">
        <v>2002</v>
      </c>
      <c r="P4" s="726" t="s">
        <v>2003</v>
      </c>
      <c r="Q4" s="727" t="s">
        <v>2004</v>
      </c>
      <c r="R4" s="726" t="s">
        <v>2002</v>
      </c>
      <c r="S4" s="726" t="s">
        <v>2003</v>
      </c>
      <c r="T4" s="727" t="s">
        <v>2004</v>
      </c>
      <c r="U4" s="726" t="s">
        <v>2002</v>
      </c>
      <c r="V4" s="726" t="s">
        <v>2003</v>
      </c>
      <c r="W4" s="727" t="s">
        <v>2004</v>
      </c>
      <c r="X4" s="726" t="s">
        <v>2002</v>
      </c>
      <c r="Y4" s="726" t="s">
        <v>2003</v>
      </c>
      <c r="Z4" s="727" t="s">
        <v>2004</v>
      </c>
      <c r="AA4" s="726" t="s">
        <v>2002</v>
      </c>
      <c r="AB4" s="726" t="s">
        <v>2003</v>
      </c>
      <c r="AC4" s="727" t="s">
        <v>2004</v>
      </c>
      <c r="AD4" s="726" t="s">
        <v>2002</v>
      </c>
      <c r="AE4" s="726" t="s">
        <v>2003</v>
      </c>
      <c r="AF4" s="727" t="s">
        <v>2004</v>
      </c>
      <c r="AG4" s="726" t="s">
        <v>2002</v>
      </c>
      <c r="AH4" s="726" t="s">
        <v>2003</v>
      </c>
      <c r="AI4" s="727" t="s">
        <v>2004</v>
      </c>
      <c r="AJ4" s="726" t="s">
        <v>2002</v>
      </c>
      <c r="AK4" s="726" t="s">
        <v>2003</v>
      </c>
      <c r="AL4" s="727" t="s">
        <v>2004</v>
      </c>
      <c r="AM4" s="726" t="s">
        <v>2002</v>
      </c>
      <c r="AN4" s="726" t="s">
        <v>2003</v>
      </c>
      <c r="AO4" s="727" t="s">
        <v>2004</v>
      </c>
    </row>
    <row r="5" spans="1:41" x14ac:dyDescent="0.2">
      <c r="A5" s="713" t="s">
        <v>2005</v>
      </c>
      <c r="B5" s="573">
        <f>COUNTIF('Jan 2026 - Dec 2026'!J1:J743, "M1-R1")</f>
        <v>34</v>
      </c>
      <c r="C5" s="758">
        <f>AVERAGE(F5,I5,L5,O5,R5,U5,X5,AA5,AD5)</f>
        <v>0.65138888888888891</v>
      </c>
      <c r="D5" s="731" t="s">
        <v>2010</v>
      </c>
      <c r="E5" s="732">
        <f>SUM(H5,K5,N5,Q5,T5,W5,Z5,AC5,AF5,AI5,AL5,AO5)</f>
        <v>12</v>
      </c>
      <c r="F5" s="740">
        <v>0.64652777777777781</v>
      </c>
      <c r="G5" s="702" t="s">
        <v>443</v>
      </c>
      <c r="H5" s="573">
        <v>3</v>
      </c>
      <c r="I5" s="740">
        <v>0.64861111111111114</v>
      </c>
      <c r="J5" s="702" t="s">
        <v>443</v>
      </c>
      <c r="K5" s="573">
        <v>2</v>
      </c>
      <c r="L5" s="740">
        <v>0.65625</v>
      </c>
      <c r="M5" s="702" t="s">
        <v>443</v>
      </c>
      <c r="N5" s="573">
        <v>5</v>
      </c>
      <c r="O5" s="740">
        <v>0.65416666666666667</v>
      </c>
      <c r="P5" s="702" t="s">
        <v>443</v>
      </c>
      <c r="Q5" s="573">
        <v>2</v>
      </c>
      <c r="R5" s="740"/>
      <c r="S5" s="702"/>
      <c r="T5" s="573"/>
      <c r="U5" s="740"/>
      <c r="V5" s="702"/>
      <c r="W5" s="573"/>
      <c r="X5" s="740"/>
      <c r="Y5" s="702"/>
      <c r="Z5" s="573"/>
      <c r="AA5" s="740"/>
      <c r="AB5" s="702"/>
      <c r="AC5" s="573"/>
      <c r="AD5" s="740"/>
      <c r="AE5" s="702"/>
      <c r="AF5" s="573"/>
      <c r="AG5" s="740"/>
      <c r="AH5" s="702"/>
      <c r="AI5" s="573"/>
      <c r="AJ5" s="740"/>
      <c r="AK5" s="702"/>
      <c r="AL5" s="573"/>
      <c r="AM5" s="740"/>
      <c r="AN5" s="702"/>
      <c r="AO5" s="573"/>
    </row>
    <row r="6" spans="1:41" x14ac:dyDescent="0.2">
      <c r="A6" s="713" t="s">
        <v>2006</v>
      </c>
      <c r="B6" s="573">
        <f>COUNTIF('Jan 2026 - Dec 2026'!J1:J744, "M1-R2")</f>
        <v>31</v>
      </c>
      <c r="C6" s="736">
        <f t="shared" ref="C6:C28" si="0">AVERAGE(F6,I6,L6,O6,R6,U6,X6,AA6,AD6,AG6,AJ6,PJ6)</f>
        <v>0.63194444444444442</v>
      </c>
      <c r="D6" s="731" t="s">
        <v>2010</v>
      </c>
      <c r="E6" s="732">
        <f t="shared" ref="E6:E8" si="1">SUM(H6,K6,N6,Q6,T6,W6,Z6,AC6,AF6,AI6,AL6,AO6)</f>
        <v>18</v>
      </c>
      <c r="F6" s="734">
        <v>0.60277777777777775</v>
      </c>
      <c r="G6" s="702" t="s">
        <v>443</v>
      </c>
      <c r="H6" s="573">
        <v>3</v>
      </c>
      <c r="I6" s="734">
        <v>0.64583333333333337</v>
      </c>
      <c r="J6" s="702" t="s">
        <v>443</v>
      </c>
      <c r="K6" s="573">
        <v>2</v>
      </c>
      <c r="L6" s="734">
        <v>0.62152777777777779</v>
      </c>
      <c r="M6" s="702" t="s">
        <v>443</v>
      </c>
      <c r="N6" s="573">
        <v>7</v>
      </c>
      <c r="O6" s="734">
        <v>0.65763888888888888</v>
      </c>
      <c r="P6" s="702" t="s">
        <v>443</v>
      </c>
      <c r="Q6" s="573">
        <v>6</v>
      </c>
      <c r="R6" s="734"/>
      <c r="S6" s="702"/>
      <c r="T6" s="573"/>
      <c r="U6" s="734"/>
      <c r="V6" s="702"/>
      <c r="W6" s="573"/>
      <c r="X6" s="734"/>
      <c r="Y6" s="702"/>
      <c r="Z6" s="573"/>
      <c r="AA6" s="734"/>
      <c r="AB6" s="702"/>
      <c r="AC6" s="573"/>
      <c r="AD6" s="734"/>
      <c r="AE6" s="734"/>
      <c r="AF6" s="734"/>
      <c r="AG6" s="734"/>
      <c r="AH6" s="734"/>
      <c r="AI6" s="734"/>
      <c r="AJ6" s="734"/>
      <c r="AK6" s="734"/>
      <c r="AL6" s="734"/>
      <c r="AM6" s="734"/>
      <c r="AN6" s="734"/>
      <c r="AO6" s="573"/>
    </row>
    <row r="7" spans="1:41" x14ac:dyDescent="0.2">
      <c r="A7" s="713" t="s">
        <v>2007</v>
      </c>
      <c r="B7" s="573">
        <f>COUNTIF('Jan 2026 - Dec 2026'!J1:J745, "M1-R3")</f>
        <v>33</v>
      </c>
      <c r="C7" s="736">
        <f t="shared" si="0"/>
        <v>0.66284722222222214</v>
      </c>
      <c r="D7" s="731" t="s">
        <v>2010</v>
      </c>
      <c r="E7" s="732">
        <f t="shared" si="1"/>
        <v>14</v>
      </c>
      <c r="F7" s="740">
        <v>0.67708333333333337</v>
      </c>
      <c r="G7" s="702" t="s">
        <v>443</v>
      </c>
      <c r="H7" s="573">
        <v>2</v>
      </c>
      <c r="I7" s="740">
        <v>0.67361111111111116</v>
      </c>
      <c r="J7" s="702" t="s">
        <v>443</v>
      </c>
      <c r="K7" s="573">
        <v>3</v>
      </c>
      <c r="L7" s="740">
        <v>0.66597222222222219</v>
      </c>
      <c r="M7" s="702" t="s">
        <v>443</v>
      </c>
      <c r="N7" s="573">
        <v>4</v>
      </c>
      <c r="O7" s="740">
        <v>0.63472222222222219</v>
      </c>
      <c r="P7" s="702" t="s">
        <v>443</v>
      </c>
      <c r="Q7" s="573">
        <v>5</v>
      </c>
      <c r="R7" s="734"/>
      <c r="S7" s="702"/>
      <c r="T7" s="573"/>
      <c r="U7" s="734"/>
      <c r="V7" s="702"/>
      <c r="W7" s="573"/>
      <c r="X7" s="734"/>
      <c r="Y7" s="702"/>
      <c r="Z7" s="573"/>
      <c r="AA7" s="734"/>
      <c r="AB7" s="702"/>
      <c r="AC7" s="573"/>
      <c r="AD7" s="734"/>
      <c r="AE7" s="734"/>
      <c r="AF7" s="734"/>
      <c r="AG7" s="734"/>
      <c r="AH7" s="734"/>
      <c r="AI7" s="734"/>
      <c r="AJ7" s="734"/>
      <c r="AK7" s="734"/>
      <c r="AL7" s="734"/>
      <c r="AM7" s="734"/>
      <c r="AN7" s="734"/>
      <c r="AO7" s="573"/>
    </row>
    <row r="8" spans="1:41" x14ac:dyDescent="0.2">
      <c r="A8" s="713" t="s">
        <v>2008</v>
      </c>
      <c r="B8" s="573">
        <f>COUNTIF('Jan 2026 - Dec 2026'!J1:J746, "TU1-R4")</f>
        <v>16</v>
      </c>
      <c r="C8" s="735">
        <f t="shared" si="0"/>
        <v>0.57309027777777777</v>
      </c>
      <c r="D8" s="738"/>
      <c r="E8" s="739">
        <f t="shared" si="1"/>
        <v>4</v>
      </c>
      <c r="F8" s="740">
        <v>0.59930555555555554</v>
      </c>
      <c r="G8" s="702" t="s">
        <v>443</v>
      </c>
      <c r="H8" s="573">
        <v>1</v>
      </c>
      <c r="I8" s="740">
        <v>0.5625</v>
      </c>
      <c r="J8" s="702" t="s">
        <v>443</v>
      </c>
      <c r="K8" s="573">
        <v>1</v>
      </c>
      <c r="L8" s="740">
        <v>0.52569444444444446</v>
      </c>
      <c r="M8" s="702" t="s">
        <v>443</v>
      </c>
      <c r="N8" s="573">
        <v>0</v>
      </c>
      <c r="O8" s="740">
        <v>0.60486111111111107</v>
      </c>
      <c r="P8" s="702" t="s">
        <v>443</v>
      </c>
      <c r="Q8" s="573">
        <v>2</v>
      </c>
      <c r="R8" s="734"/>
      <c r="S8" s="734"/>
      <c r="T8" s="734"/>
      <c r="U8" s="734"/>
      <c r="V8" s="734"/>
      <c r="W8" s="734"/>
      <c r="X8" s="734"/>
      <c r="Y8" s="734"/>
      <c r="Z8" s="734"/>
      <c r="AA8" s="734"/>
      <c r="AB8" s="734"/>
      <c r="AC8" s="573"/>
      <c r="AD8" s="734"/>
      <c r="AE8" s="734"/>
      <c r="AF8" s="734"/>
      <c r="AG8" s="734"/>
      <c r="AH8" s="734"/>
      <c r="AI8" s="734"/>
      <c r="AJ8" s="734"/>
      <c r="AK8" s="734"/>
      <c r="AL8" s="734"/>
      <c r="AM8" s="734"/>
      <c r="AN8" s="734"/>
      <c r="AO8" s="573"/>
    </row>
    <row r="9" spans="1:41" x14ac:dyDescent="0.2">
      <c r="A9" s="713" t="s">
        <v>2009</v>
      </c>
      <c r="B9" s="573">
        <f>COUNTIF('Jan 2026 - Dec 2026'!J1:J731, "TU1-R5")</f>
        <v>26</v>
      </c>
      <c r="C9" s="735">
        <f t="shared" si="0"/>
        <v>0.65763888888888888</v>
      </c>
      <c r="D9" s="738"/>
      <c r="E9" s="739">
        <f>SUM(H9,K9,N9,Q9,T9,W9,Z9,AC9,AF9,AI9,AL9,AO9)</f>
        <v>1</v>
      </c>
      <c r="F9" s="740">
        <v>0.64930555555555558</v>
      </c>
      <c r="G9" s="702" t="s">
        <v>443</v>
      </c>
      <c r="H9" s="573">
        <v>0</v>
      </c>
      <c r="I9" s="740">
        <v>0.65138888888888891</v>
      </c>
      <c r="J9" s="702" t="s">
        <v>443</v>
      </c>
      <c r="K9" s="573">
        <v>0</v>
      </c>
      <c r="L9" s="740">
        <v>0.67013888888888884</v>
      </c>
      <c r="M9" s="702" t="s">
        <v>443</v>
      </c>
      <c r="N9" s="573">
        <v>1</v>
      </c>
      <c r="O9" s="740">
        <v>0.65972222222222221</v>
      </c>
      <c r="P9" s="702" t="s">
        <v>443</v>
      </c>
      <c r="Q9" s="573">
        <v>0</v>
      </c>
      <c r="R9" s="734"/>
      <c r="S9" s="734"/>
      <c r="T9" s="734"/>
      <c r="U9" s="734"/>
      <c r="V9" s="734"/>
      <c r="W9" s="734"/>
      <c r="X9" s="734"/>
      <c r="Y9" s="734"/>
      <c r="Z9" s="734"/>
      <c r="AA9" s="734"/>
      <c r="AB9" s="734"/>
      <c r="AC9" s="573"/>
      <c r="AD9" s="734"/>
      <c r="AE9" s="734"/>
      <c r="AF9" s="734"/>
      <c r="AG9" s="734"/>
      <c r="AH9" s="734"/>
      <c r="AI9" s="734"/>
      <c r="AJ9" s="734"/>
      <c r="AK9" s="734"/>
      <c r="AL9" s="734"/>
      <c r="AM9" s="734"/>
      <c r="AN9" s="734"/>
      <c r="AO9" s="573"/>
    </row>
    <row r="10" spans="1:41" x14ac:dyDescent="0.2">
      <c r="A10" s="713" t="s">
        <v>2011</v>
      </c>
      <c r="B10" s="573">
        <f>COUNTIF('Jan 2026 - Dec 2026'!J1:J732, "W1-R6")</f>
        <v>33</v>
      </c>
      <c r="C10" s="736">
        <f t="shared" si="0"/>
        <v>0.64704861111111112</v>
      </c>
      <c r="D10" s="731" t="s">
        <v>2010</v>
      </c>
      <c r="E10" s="732">
        <f t="shared" ref="E10:E24" si="2">SUM(H10,K10,N10,Q10,T10,W10,Z10,AC10,AF10,AI10,AL10,AO10)</f>
        <v>20</v>
      </c>
      <c r="F10" s="740">
        <v>0.65347222222222223</v>
      </c>
      <c r="G10" s="702" t="s">
        <v>443</v>
      </c>
      <c r="H10" s="573">
        <v>3</v>
      </c>
      <c r="I10" s="740">
        <v>0.62638888888888888</v>
      </c>
      <c r="J10" s="702" t="s">
        <v>443</v>
      </c>
      <c r="K10" s="573">
        <v>7</v>
      </c>
      <c r="L10" s="740">
        <v>0.63541666666666663</v>
      </c>
      <c r="M10" s="702" t="s">
        <v>443</v>
      </c>
      <c r="N10" s="573">
        <v>2</v>
      </c>
      <c r="O10" s="734">
        <v>0.67291666666666672</v>
      </c>
      <c r="P10" s="702" t="s">
        <v>35</v>
      </c>
      <c r="Q10" s="573">
        <v>8</v>
      </c>
      <c r="R10" s="734"/>
      <c r="S10" s="734"/>
      <c r="T10" s="734"/>
      <c r="U10" s="734"/>
      <c r="V10" s="734"/>
      <c r="W10" s="734"/>
      <c r="X10" s="734"/>
      <c r="Y10" s="734"/>
      <c r="Z10" s="734"/>
      <c r="AA10" s="734"/>
      <c r="AB10" s="734"/>
      <c r="AC10" s="573"/>
      <c r="AD10" s="734"/>
      <c r="AE10" s="734"/>
      <c r="AF10" s="734"/>
      <c r="AG10" s="734"/>
      <c r="AH10" s="734"/>
      <c r="AI10" s="734"/>
      <c r="AJ10" s="734"/>
      <c r="AK10" s="734"/>
      <c r="AL10" s="734"/>
      <c r="AM10" s="734"/>
      <c r="AN10" s="734"/>
      <c r="AO10" s="573"/>
    </row>
    <row r="11" spans="1:41" x14ac:dyDescent="0.2">
      <c r="A11" s="713" t="s">
        <v>2012</v>
      </c>
      <c r="B11" s="573">
        <f>COUNTIF('Jan 2026 - Dec 2026'!J2:J733, "w1-r7")</f>
        <v>30</v>
      </c>
      <c r="C11" s="736">
        <f t="shared" si="0"/>
        <v>0.67708333333333348</v>
      </c>
      <c r="D11" s="731" t="s">
        <v>2010</v>
      </c>
      <c r="E11" s="732">
        <f t="shared" si="2"/>
        <v>11</v>
      </c>
      <c r="F11" s="740">
        <v>0.67222222222222228</v>
      </c>
      <c r="G11" s="702" t="s">
        <v>443</v>
      </c>
      <c r="H11" s="573">
        <v>3</v>
      </c>
      <c r="I11" s="740">
        <v>0.70416666666666672</v>
      </c>
      <c r="J11" s="702" t="s">
        <v>443</v>
      </c>
      <c r="K11" s="573">
        <v>0</v>
      </c>
      <c r="L11" s="740">
        <v>0.65972222222222221</v>
      </c>
      <c r="M11" s="702" t="s">
        <v>443</v>
      </c>
      <c r="N11" s="573">
        <v>4</v>
      </c>
      <c r="O11" s="740">
        <v>0.67222222222222228</v>
      </c>
      <c r="P11" s="702" t="s">
        <v>443</v>
      </c>
      <c r="Q11" s="573">
        <v>4</v>
      </c>
      <c r="R11" s="734"/>
      <c r="S11" s="734"/>
      <c r="T11" s="734"/>
      <c r="U11" s="734"/>
      <c r="V11" s="734"/>
      <c r="W11" s="734"/>
      <c r="X11" s="734"/>
      <c r="Y11" s="734"/>
      <c r="Z11" s="734"/>
      <c r="AA11" s="734"/>
      <c r="AB11" s="734"/>
      <c r="AC11" s="573"/>
      <c r="AD11" s="734"/>
      <c r="AE11" s="734"/>
      <c r="AF11" s="734"/>
      <c r="AG11" s="734"/>
      <c r="AH11" s="734"/>
      <c r="AI11" s="734"/>
      <c r="AJ11" s="734"/>
      <c r="AK11" s="734"/>
      <c r="AL11" s="734"/>
      <c r="AM11" s="734"/>
      <c r="AN11" s="734"/>
      <c r="AO11" s="573"/>
    </row>
    <row r="12" spans="1:41" x14ac:dyDescent="0.2">
      <c r="A12" s="713" t="s">
        <v>2013</v>
      </c>
      <c r="B12" s="573">
        <f>COUNTIF('Jan 2026 - Dec 2026'!J1:J734, "TH1-R8")</f>
        <v>27</v>
      </c>
      <c r="C12" s="736">
        <f t="shared" si="0"/>
        <v>0.64444444444444438</v>
      </c>
      <c r="D12" s="731" t="s">
        <v>2010</v>
      </c>
      <c r="E12" s="732">
        <f t="shared" si="2"/>
        <v>10</v>
      </c>
      <c r="F12" s="740">
        <v>0.65416666666666667</v>
      </c>
      <c r="G12" s="702" t="s">
        <v>443</v>
      </c>
      <c r="H12" s="573">
        <v>3</v>
      </c>
      <c r="I12" s="740">
        <v>0.66666666666666663</v>
      </c>
      <c r="J12" s="702" t="s">
        <v>443</v>
      </c>
      <c r="K12" s="573">
        <v>0</v>
      </c>
      <c r="L12" s="740">
        <v>0.59027777777777779</v>
      </c>
      <c r="M12" s="702" t="s">
        <v>443</v>
      </c>
      <c r="N12" s="573">
        <v>2</v>
      </c>
      <c r="O12" s="734">
        <v>0.66666666666666663</v>
      </c>
      <c r="P12" s="702" t="s">
        <v>35</v>
      </c>
      <c r="Q12" s="573">
        <v>5</v>
      </c>
      <c r="R12" s="734"/>
      <c r="S12" s="734"/>
      <c r="T12" s="734"/>
      <c r="U12" s="734"/>
      <c r="V12" s="734"/>
      <c r="W12" s="734"/>
      <c r="X12" s="734"/>
      <c r="Y12" s="734"/>
      <c r="Z12" s="734"/>
      <c r="AA12" s="734"/>
      <c r="AB12" s="734"/>
      <c r="AC12" s="573"/>
      <c r="AD12" s="734"/>
      <c r="AE12" s="734"/>
      <c r="AF12" s="734"/>
      <c r="AG12" s="734"/>
      <c r="AH12" s="734"/>
      <c r="AI12" s="734"/>
      <c r="AJ12" s="734"/>
      <c r="AK12" s="734"/>
      <c r="AL12" s="734"/>
      <c r="AM12" s="734"/>
      <c r="AN12" s="734"/>
      <c r="AO12" s="573"/>
    </row>
    <row r="13" spans="1:41" x14ac:dyDescent="0.2">
      <c r="A13" s="713" t="s">
        <v>2014</v>
      </c>
      <c r="B13" s="573">
        <f>COUNTIF('Jan 2026 - Dec 2026'!J1:J735, "TH1-R9")</f>
        <v>32</v>
      </c>
      <c r="C13" s="736">
        <f t="shared" si="0"/>
        <v>0.67447916666666674</v>
      </c>
      <c r="D13" s="731" t="s">
        <v>2010</v>
      </c>
      <c r="E13" s="732">
        <f t="shared" si="2"/>
        <v>9</v>
      </c>
      <c r="F13" s="740">
        <v>0.67361111111111116</v>
      </c>
      <c r="G13" s="702" t="s">
        <v>443</v>
      </c>
      <c r="H13" s="573">
        <v>2</v>
      </c>
      <c r="I13" s="740">
        <v>0.66111111111111109</v>
      </c>
      <c r="J13" s="702" t="s">
        <v>443</v>
      </c>
      <c r="K13" s="573">
        <v>2</v>
      </c>
      <c r="L13" s="740">
        <v>0.68263888888888891</v>
      </c>
      <c r="M13" s="702" t="s">
        <v>443</v>
      </c>
      <c r="N13" s="573">
        <v>0</v>
      </c>
      <c r="O13" s="740">
        <v>0.68055555555555558</v>
      </c>
      <c r="P13" s="702" t="s">
        <v>443</v>
      </c>
      <c r="Q13" s="573">
        <v>5</v>
      </c>
      <c r="R13" s="734"/>
      <c r="S13" s="734"/>
      <c r="T13" s="734"/>
      <c r="U13" s="734"/>
      <c r="V13" s="734"/>
      <c r="W13" s="734"/>
      <c r="X13" s="734"/>
      <c r="Y13" s="734"/>
      <c r="Z13" s="734"/>
      <c r="AA13" s="734"/>
      <c r="AB13" s="734"/>
      <c r="AC13" s="573"/>
      <c r="AD13" s="734"/>
      <c r="AE13" s="734"/>
      <c r="AF13" s="734"/>
      <c r="AG13" s="734"/>
      <c r="AH13" s="734"/>
      <c r="AI13" s="734"/>
      <c r="AJ13" s="734"/>
      <c r="AK13" s="734"/>
      <c r="AL13" s="734"/>
      <c r="AM13" s="734"/>
      <c r="AN13" s="734"/>
      <c r="AO13" s="573"/>
    </row>
    <row r="14" spans="1:41" x14ac:dyDescent="0.2">
      <c r="A14" s="713" t="s">
        <v>2015</v>
      </c>
      <c r="B14" s="573">
        <f>COUNTIF('Jan 2026 - Dec 2026'!J1:J736, "F1-R10")</f>
        <v>29</v>
      </c>
      <c r="C14" s="735">
        <f t="shared" si="0"/>
        <v>0.64392361111111107</v>
      </c>
      <c r="D14" s="738"/>
      <c r="E14" s="739">
        <f t="shared" si="2"/>
        <v>15</v>
      </c>
      <c r="F14" s="740">
        <v>0.6694444444444444</v>
      </c>
      <c r="G14" s="702" t="s">
        <v>443</v>
      </c>
      <c r="H14" s="573">
        <v>2</v>
      </c>
      <c r="I14" s="740">
        <v>0.62152777777777779</v>
      </c>
      <c r="J14" s="702" t="s">
        <v>443</v>
      </c>
      <c r="K14" s="573">
        <v>5</v>
      </c>
      <c r="L14" s="740">
        <v>0.61111111111111116</v>
      </c>
      <c r="M14" s="702" t="s">
        <v>443</v>
      </c>
      <c r="N14" s="573">
        <v>4</v>
      </c>
      <c r="O14" s="740">
        <v>0.67361111111111116</v>
      </c>
      <c r="P14" s="702" t="s">
        <v>443</v>
      </c>
      <c r="Q14" s="573">
        <v>4</v>
      </c>
      <c r="R14" s="734"/>
      <c r="S14" s="734"/>
      <c r="T14" s="734"/>
      <c r="U14" s="734"/>
      <c r="V14" s="734"/>
      <c r="W14" s="734"/>
      <c r="X14" s="734"/>
      <c r="Y14" s="734"/>
      <c r="Z14" s="734"/>
      <c r="AA14" s="734"/>
      <c r="AB14" s="734"/>
      <c r="AC14" s="573"/>
      <c r="AD14" s="734"/>
      <c r="AE14" s="734"/>
      <c r="AF14" s="734"/>
      <c r="AG14" s="734"/>
      <c r="AH14" s="734"/>
      <c r="AI14" s="734"/>
      <c r="AJ14" s="734"/>
      <c r="AK14" s="734"/>
      <c r="AL14" s="734"/>
      <c r="AM14" s="734"/>
      <c r="AN14" s="734"/>
      <c r="AO14" s="573"/>
    </row>
    <row r="15" spans="1:41" x14ac:dyDescent="0.2">
      <c r="A15" s="713" t="s">
        <v>2016</v>
      </c>
      <c r="B15" s="573">
        <f>COUNTIF('Jan 2026 - Dec 2026'!J1:J731, "M2-R11")</f>
        <v>12</v>
      </c>
      <c r="C15" s="736">
        <f t="shared" si="0"/>
        <v>0.6411458333333333</v>
      </c>
      <c r="D15" s="731" t="s">
        <v>2010</v>
      </c>
      <c r="E15" s="732">
        <f t="shared" si="2"/>
        <v>7</v>
      </c>
      <c r="F15" s="740">
        <v>0.65625</v>
      </c>
      <c r="G15" s="702" t="s">
        <v>443</v>
      </c>
      <c r="H15" s="573">
        <v>1</v>
      </c>
      <c r="I15" s="740">
        <v>0.64236111111111116</v>
      </c>
      <c r="J15" s="702" t="s">
        <v>443</v>
      </c>
      <c r="K15" s="573">
        <v>1</v>
      </c>
      <c r="L15" s="740">
        <v>0.64236111111111116</v>
      </c>
      <c r="M15" s="702" t="s">
        <v>443</v>
      </c>
      <c r="N15" s="573">
        <v>3</v>
      </c>
      <c r="O15" s="740">
        <v>0.62361111111111112</v>
      </c>
      <c r="P15" s="702" t="s">
        <v>443</v>
      </c>
      <c r="Q15" s="573">
        <v>2</v>
      </c>
      <c r="R15" s="734"/>
      <c r="S15" s="734"/>
      <c r="T15" s="734"/>
      <c r="U15" s="734"/>
      <c r="V15" s="734"/>
      <c r="W15" s="734"/>
      <c r="X15" s="734"/>
      <c r="Y15" s="734"/>
      <c r="Z15" s="734"/>
      <c r="AA15" s="734"/>
      <c r="AB15" s="734"/>
      <c r="AC15" s="573"/>
      <c r="AD15" s="734"/>
      <c r="AE15" s="734"/>
      <c r="AF15" s="734"/>
      <c r="AG15" s="734"/>
      <c r="AH15" s="734"/>
      <c r="AI15" s="734"/>
      <c r="AJ15" s="734"/>
      <c r="AK15" s="734"/>
      <c r="AL15" s="734"/>
      <c r="AM15" s="734"/>
      <c r="AN15" s="734"/>
      <c r="AO15" s="573"/>
    </row>
    <row r="16" spans="1:41" x14ac:dyDescent="0.2">
      <c r="A16" s="713" t="s">
        <v>2017</v>
      </c>
      <c r="B16" s="573">
        <f>COUNTIF('Jan 2026 - Dec 2026'!J1:J731, "TU2-R12")</f>
        <v>30</v>
      </c>
      <c r="C16" s="736">
        <f t="shared" si="0"/>
        <v>0.65902777777777777</v>
      </c>
      <c r="D16" s="731" t="s">
        <v>2010</v>
      </c>
      <c r="E16" s="732">
        <f t="shared" si="2"/>
        <v>13</v>
      </c>
      <c r="F16" s="740">
        <v>0.65347222222222223</v>
      </c>
      <c r="G16" s="702" t="s">
        <v>443</v>
      </c>
      <c r="H16" s="573">
        <v>3</v>
      </c>
      <c r="I16" s="734">
        <v>0.64513888888888893</v>
      </c>
      <c r="J16" s="702" t="s">
        <v>35</v>
      </c>
      <c r="K16" s="573">
        <v>6</v>
      </c>
      <c r="L16" s="740">
        <v>0.67291666666666672</v>
      </c>
      <c r="M16" s="702" t="s">
        <v>443</v>
      </c>
      <c r="N16" s="573">
        <v>1</v>
      </c>
      <c r="O16" s="740">
        <v>0.6645833333333333</v>
      </c>
      <c r="P16" s="702" t="s">
        <v>443</v>
      </c>
      <c r="Q16" s="573">
        <v>3</v>
      </c>
      <c r="R16" s="734"/>
      <c r="S16" s="734"/>
      <c r="T16" s="734"/>
      <c r="U16" s="734"/>
      <c r="V16" s="734"/>
      <c r="W16" s="734"/>
      <c r="X16" s="734"/>
      <c r="Y16" s="734"/>
      <c r="Z16" s="734"/>
      <c r="AA16" s="734"/>
      <c r="AB16" s="734"/>
      <c r="AC16" s="573"/>
      <c r="AD16" s="734"/>
      <c r="AE16" s="734"/>
      <c r="AF16" s="734"/>
      <c r="AG16" s="734"/>
      <c r="AH16" s="734"/>
      <c r="AI16" s="734"/>
      <c r="AJ16" s="734"/>
      <c r="AK16" s="734"/>
      <c r="AL16" s="734"/>
      <c r="AM16" s="734"/>
      <c r="AN16" s="734"/>
      <c r="AO16" s="573"/>
    </row>
    <row r="17" spans="1:43" x14ac:dyDescent="0.2">
      <c r="A17" s="713" t="s">
        <v>2018</v>
      </c>
      <c r="B17" s="573">
        <f>COUNTIF('Jan 2026 - Dec 2026'!J1:J731, "TU2-R13")</f>
        <v>25</v>
      </c>
      <c r="C17" s="736">
        <f t="shared" si="0"/>
        <v>0.62523148148148155</v>
      </c>
      <c r="D17" s="731" t="s">
        <v>2010</v>
      </c>
      <c r="E17" s="732">
        <f t="shared" si="2"/>
        <v>27</v>
      </c>
      <c r="F17" s="740">
        <v>0.62430555555555556</v>
      </c>
      <c r="G17" s="702" t="s">
        <v>443</v>
      </c>
      <c r="H17" s="573">
        <v>1</v>
      </c>
      <c r="I17" s="740">
        <v>0.64444444444444449</v>
      </c>
      <c r="J17" s="702" t="s">
        <v>443</v>
      </c>
      <c r="K17" s="573">
        <v>0</v>
      </c>
      <c r="L17" s="734" t="s">
        <v>690</v>
      </c>
      <c r="M17" s="734" t="s">
        <v>35</v>
      </c>
      <c r="N17" s="573">
        <v>22</v>
      </c>
      <c r="O17" s="740">
        <v>0.6069444444444444</v>
      </c>
      <c r="P17" s="702" t="s">
        <v>443</v>
      </c>
      <c r="Q17" s="573">
        <v>4</v>
      </c>
      <c r="R17" s="734"/>
      <c r="S17" s="734"/>
      <c r="T17" s="734"/>
      <c r="U17" s="734"/>
      <c r="V17" s="734"/>
      <c r="W17" s="734"/>
      <c r="X17" s="734"/>
      <c r="Y17" s="734"/>
      <c r="Z17" s="734"/>
      <c r="AA17" s="734"/>
      <c r="AB17" s="734"/>
      <c r="AC17" s="573"/>
      <c r="AD17" s="734"/>
      <c r="AE17" s="734"/>
      <c r="AF17" s="734"/>
      <c r="AG17" s="734"/>
      <c r="AH17" s="734"/>
      <c r="AI17" s="734"/>
      <c r="AJ17" s="734"/>
      <c r="AK17" s="734"/>
      <c r="AL17" s="734"/>
      <c r="AM17" s="734"/>
      <c r="AN17" s="734"/>
      <c r="AO17" s="573"/>
    </row>
    <row r="18" spans="1:43" x14ac:dyDescent="0.2">
      <c r="A18" s="713" t="s">
        <v>2019</v>
      </c>
      <c r="B18" s="573">
        <f>COUNTIF('Jan 2026 - Dec 2026'!J1:J732, "W2-R14")</f>
        <v>31</v>
      </c>
      <c r="C18" s="736">
        <f t="shared" si="0"/>
        <v>0.63923611111111112</v>
      </c>
      <c r="D18" s="731" t="s">
        <v>2010</v>
      </c>
      <c r="E18" s="732">
        <f t="shared" si="2"/>
        <v>16</v>
      </c>
      <c r="F18" s="740">
        <v>0.65347222222222223</v>
      </c>
      <c r="G18" s="702" t="s">
        <v>443</v>
      </c>
      <c r="H18" s="573">
        <v>2</v>
      </c>
      <c r="I18" s="740">
        <v>0.64236111111111116</v>
      </c>
      <c r="J18" s="702" t="s">
        <v>443</v>
      </c>
      <c r="K18" s="573">
        <v>4</v>
      </c>
      <c r="L18" s="740">
        <v>0.64930555555555558</v>
      </c>
      <c r="M18" s="702" t="s">
        <v>443</v>
      </c>
      <c r="N18" s="573">
        <v>4</v>
      </c>
      <c r="O18" s="740">
        <v>0.6118055555555556</v>
      </c>
      <c r="P18" s="702" t="s">
        <v>443</v>
      </c>
      <c r="Q18" s="573">
        <v>6</v>
      </c>
      <c r="R18" s="734"/>
      <c r="S18" s="734"/>
      <c r="T18" s="734"/>
      <c r="U18" s="734"/>
      <c r="V18" s="734"/>
      <c r="W18" s="734"/>
      <c r="X18" s="734"/>
      <c r="Y18" s="734"/>
      <c r="Z18" s="734"/>
      <c r="AA18" s="734"/>
      <c r="AB18" s="734"/>
      <c r="AC18" s="573"/>
      <c r="AD18" s="734"/>
      <c r="AE18" s="734"/>
      <c r="AF18" s="734"/>
      <c r="AG18" s="734"/>
      <c r="AH18" s="734"/>
      <c r="AI18" s="734"/>
      <c r="AJ18" s="734"/>
      <c r="AK18" s="734"/>
      <c r="AL18" s="734"/>
      <c r="AM18" s="734"/>
      <c r="AN18" s="734"/>
      <c r="AO18" s="573"/>
    </row>
    <row r="19" spans="1:43" x14ac:dyDescent="0.2">
      <c r="A19" s="713" t="s">
        <v>2020</v>
      </c>
      <c r="B19" s="573">
        <f>COUNTIF('Jan 2026 - Dec 2026'!J1:J733, "TH2-R15")</f>
        <v>30</v>
      </c>
      <c r="C19" s="736">
        <f t="shared" si="0"/>
        <v>0.62656250000000002</v>
      </c>
      <c r="D19" s="731" t="s">
        <v>2010</v>
      </c>
      <c r="E19" s="732">
        <f t="shared" si="2"/>
        <v>20</v>
      </c>
      <c r="F19" s="740">
        <v>0.62083333333333335</v>
      </c>
      <c r="G19" s="702" t="s">
        <v>443</v>
      </c>
      <c r="H19" s="573">
        <v>7</v>
      </c>
      <c r="I19" s="740">
        <v>0.63888888888888884</v>
      </c>
      <c r="J19" s="702" t="s">
        <v>443</v>
      </c>
      <c r="K19" s="573">
        <v>5</v>
      </c>
      <c r="L19" s="740">
        <v>0.62708333333333333</v>
      </c>
      <c r="M19" s="702" t="s">
        <v>443</v>
      </c>
      <c r="N19" s="573">
        <v>4</v>
      </c>
      <c r="O19" s="740">
        <v>0.61944444444444446</v>
      </c>
      <c r="P19" s="702" t="s">
        <v>443</v>
      </c>
      <c r="Q19" s="573">
        <v>4</v>
      </c>
      <c r="R19" s="734"/>
      <c r="S19" s="734"/>
      <c r="T19" s="734"/>
      <c r="U19" s="734"/>
      <c r="V19" s="734"/>
      <c r="W19" s="734"/>
      <c r="X19" s="734"/>
      <c r="Y19" s="734"/>
      <c r="Z19" s="734"/>
      <c r="AA19" s="734"/>
      <c r="AB19" s="734"/>
      <c r="AC19" s="573"/>
      <c r="AD19" s="734"/>
      <c r="AE19" s="734"/>
      <c r="AF19" s="734"/>
      <c r="AG19" s="734"/>
      <c r="AH19" s="734"/>
      <c r="AI19" s="734"/>
      <c r="AJ19" s="734"/>
      <c r="AK19" s="734"/>
      <c r="AL19" s="734"/>
      <c r="AM19" s="734"/>
      <c r="AN19" s="734"/>
      <c r="AO19" s="573"/>
    </row>
    <row r="20" spans="1:43" x14ac:dyDescent="0.2">
      <c r="A20" s="713" t="s">
        <v>2021</v>
      </c>
      <c r="B20" s="573">
        <f>COUNTIF('Jan 2026 - Dec 2026'!J1:J734, "F2-R16")</f>
        <v>26</v>
      </c>
      <c r="C20" s="735">
        <f t="shared" si="0"/>
        <v>0.64218750000000002</v>
      </c>
      <c r="D20" s="738"/>
      <c r="E20" s="739">
        <f t="shared" si="2"/>
        <v>7</v>
      </c>
      <c r="F20" s="740">
        <v>0.65902777777777777</v>
      </c>
      <c r="G20" s="702" t="s">
        <v>443</v>
      </c>
      <c r="H20" s="573">
        <v>1</v>
      </c>
      <c r="I20" s="740">
        <v>0.625</v>
      </c>
      <c r="J20" s="702" t="s">
        <v>443</v>
      </c>
      <c r="K20" s="573">
        <v>2</v>
      </c>
      <c r="L20" s="740">
        <v>0.63888888888888884</v>
      </c>
      <c r="M20" s="702" t="s">
        <v>443</v>
      </c>
      <c r="N20" s="573">
        <v>3</v>
      </c>
      <c r="O20" s="740">
        <v>0.64583333333333337</v>
      </c>
      <c r="P20" s="702" t="s">
        <v>443</v>
      </c>
      <c r="Q20" s="573">
        <v>1</v>
      </c>
      <c r="R20" s="734"/>
      <c r="S20" s="734"/>
      <c r="T20" s="734"/>
      <c r="U20" s="734"/>
      <c r="V20" s="734"/>
      <c r="W20" s="734"/>
      <c r="X20" s="734"/>
      <c r="Y20" s="734"/>
      <c r="Z20" s="734"/>
      <c r="AA20" s="734"/>
      <c r="AB20" s="734"/>
      <c r="AC20" s="573"/>
      <c r="AD20" s="734"/>
      <c r="AE20" s="734"/>
      <c r="AF20" s="734"/>
      <c r="AG20" s="734"/>
      <c r="AH20" s="734"/>
      <c r="AI20" s="734"/>
      <c r="AJ20" s="734"/>
      <c r="AK20" s="734"/>
      <c r="AL20" s="734"/>
      <c r="AM20" s="734"/>
      <c r="AN20" s="734"/>
      <c r="AO20" s="573"/>
    </row>
    <row r="21" spans="1:43" x14ac:dyDescent="0.2">
      <c r="A21" s="713" t="s">
        <v>2022</v>
      </c>
      <c r="B21" s="573">
        <f>COUNTIF('Jan 2026 - Dec 2026'!J1:J731, "M3-R17")</f>
        <v>11</v>
      </c>
      <c r="C21" s="736">
        <f t="shared" si="0"/>
        <v>0.62222222222222223</v>
      </c>
      <c r="D21" s="731" t="s">
        <v>2010</v>
      </c>
      <c r="E21" s="732">
        <f t="shared" si="2"/>
        <v>9</v>
      </c>
      <c r="F21" s="734">
        <v>0.67222222222222228</v>
      </c>
      <c r="G21" s="702" t="s">
        <v>35</v>
      </c>
      <c r="H21" s="573">
        <v>4</v>
      </c>
      <c r="I21" s="740">
        <v>0.60902777777777772</v>
      </c>
      <c r="J21" s="702" t="s">
        <v>443</v>
      </c>
      <c r="K21" s="573">
        <v>1</v>
      </c>
      <c r="L21" s="740">
        <v>0.55694444444444446</v>
      </c>
      <c r="M21" s="702" t="s">
        <v>443</v>
      </c>
      <c r="N21" s="573">
        <v>3</v>
      </c>
      <c r="O21" s="740">
        <v>0.65069444444444446</v>
      </c>
      <c r="P21" s="702" t="s">
        <v>443</v>
      </c>
      <c r="Q21" s="573">
        <v>1</v>
      </c>
      <c r="R21" s="734"/>
      <c r="S21" s="734"/>
      <c r="T21" s="734"/>
      <c r="U21" s="734"/>
      <c r="V21" s="734"/>
      <c r="W21" s="734"/>
      <c r="X21" s="734"/>
      <c r="Y21" s="734"/>
      <c r="Z21" s="734"/>
      <c r="AA21" s="734"/>
      <c r="AB21" s="734"/>
      <c r="AC21" s="573"/>
      <c r="AD21" s="734"/>
      <c r="AE21" s="734"/>
      <c r="AF21" s="734"/>
      <c r="AG21" s="734"/>
      <c r="AH21" s="734"/>
      <c r="AI21" s="734"/>
      <c r="AJ21" s="734"/>
      <c r="AK21" s="734"/>
      <c r="AL21" s="734"/>
      <c r="AM21" s="734"/>
      <c r="AN21" s="734"/>
      <c r="AO21" s="573"/>
    </row>
    <row r="22" spans="1:43" x14ac:dyDescent="0.2">
      <c r="A22" s="713" t="s">
        <v>2023</v>
      </c>
      <c r="B22" s="573">
        <f>COUNTIF('Jan 2026 - Dec 2026'!J1:J732, "TU3-R18")</f>
        <v>27</v>
      </c>
      <c r="C22" s="735">
        <f t="shared" si="0"/>
        <v>0.6225694444444444</v>
      </c>
      <c r="D22" s="730"/>
      <c r="E22" s="733">
        <f t="shared" si="2"/>
        <v>8</v>
      </c>
      <c r="F22" s="740">
        <v>0.62569444444444444</v>
      </c>
      <c r="G22" s="702" t="s">
        <v>443</v>
      </c>
      <c r="H22" s="573">
        <v>2</v>
      </c>
      <c r="I22" s="740">
        <v>0.62916666666666665</v>
      </c>
      <c r="J22" s="702" t="s">
        <v>443</v>
      </c>
      <c r="K22" s="573">
        <v>2</v>
      </c>
      <c r="L22" s="740">
        <v>0.56874999999999998</v>
      </c>
      <c r="M22" s="702" t="s">
        <v>443</v>
      </c>
      <c r="N22" s="573">
        <v>1</v>
      </c>
      <c r="O22" s="740">
        <v>0.66666666666666663</v>
      </c>
      <c r="P22" s="702" t="s">
        <v>443</v>
      </c>
      <c r="Q22" s="573">
        <v>3</v>
      </c>
      <c r="R22" s="734"/>
      <c r="S22" s="734"/>
      <c r="T22" s="734"/>
      <c r="U22" s="734"/>
      <c r="V22" s="734"/>
      <c r="W22" s="734"/>
      <c r="X22" s="734"/>
      <c r="Y22" s="734"/>
      <c r="Z22" s="734"/>
      <c r="AA22" s="734"/>
      <c r="AB22" s="734"/>
      <c r="AC22" s="573"/>
      <c r="AD22" s="734"/>
      <c r="AE22" s="734"/>
      <c r="AF22" s="734"/>
      <c r="AG22" s="734"/>
      <c r="AH22" s="734"/>
      <c r="AI22" s="734"/>
      <c r="AJ22" s="734"/>
      <c r="AK22" s="734"/>
      <c r="AL22" s="734"/>
      <c r="AM22" s="734"/>
      <c r="AN22" s="734"/>
      <c r="AO22" s="573"/>
    </row>
    <row r="23" spans="1:43" x14ac:dyDescent="0.2">
      <c r="A23" s="713" t="s">
        <v>2024</v>
      </c>
      <c r="B23" s="573">
        <f>COUNTIF('Jan 2026 - Dec 2026'!J1:J733, "TU3-R19")</f>
        <v>26</v>
      </c>
      <c r="C23" s="735">
        <f t="shared" si="0"/>
        <v>0.64930555555555558</v>
      </c>
      <c r="D23" s="738"/>
      <c r="E23" s="733">
        <f>SUM(H23,K23,N23,Q23,T23,W23,Z23,AC23,AF23,AI23,AL23,AO23)</f>
        <v>6</v>
      </c>
      <c r="F23" s="740">
        <v>0.67291666666666672</v>
      </c>
      <c r="G23" s="702" t="s">
        <v>443</v>
      </c>
      <c r="H23" s="573">
        <v>2</v>
      </c>
      <c r="I23" s="740">
        <v>0.65486111111111112</v>
      </c>
      <c r="J23" s="702" t="s">
        <v>443</v>
      </c>
      <c r="K23" s="573">
        <v>1</v>
      </c>
      <c r="L23" s="740">
        <v>0.62986111111111109</v>
      </c>
      <c r="M23" s="702" t="s">
        <v>443</v>
      </c>
      <c r="N23" s="573">
        <v>2</v>
      </c>
      <c r="O23" s="740">
        <v>0.63958333333333328</v>
      </c>
      <c r="P23" s="702" t="s">
        <v>443</v>
      </c>
      <c r="Q23" s="573">
        <v>1</v>
      </c>
      <c r="R23" s="734"/>
      <c r="S23" s="734"/>
      <c r="T23" s="734"/>
      <c r="U23" s="734"/>
      <c r="V23" s="734"/>
      <c r="W23" s="734"/>
      <c r="X23" s="734"/>
      <c r="Y23" s="734"/>
      <c r="Z23" s="734"/>
      <c r="AA23" s="734"/>
      <c r="AB23" s="734"/>
      <c r="AC23" s="573"/>
      <c r="AD23" s="734"/>
      <c r="AE23" s="734"/>
      <c r="AF23" s="734"/>
      <c r="AG23" s="734"/>
      <c r="AH23" s="734"/>
      <c r="AI23" s="734"/>
      <c r="AJ23" s="734"/>
      <c r="AK23" s="734"/>
      <c r="AL23" s="734"/>
      <c r="AM23" s="734"/>
      <c r="AN23" s="734"/>
      <c r="AO23" s="573"/>
    </row>
    <row r="24" spans="1:43" x14ac:dyDescent="0.2">
      <c r="A24" s="713" t="s">
        <v>2025</v>
      </c>
      <c r="B24" s="573">
        <f>COUNTIF('Jan 2026 - Dec 2026'!J1:J734, "W3-R20")</f>
        <v>32</v>
      </c>
      <c r="C24" s="736">
        <f t="shared" si="0"/>
        <v>0.66574074074074074</v>
      </c>
      <c r="D24" s="731" t="s">
        <v>2010</v>
      </c>
      <c r="E24" s="732">
        <f t="shared" si="2"/>
        <v>36</v>
      </c>
      <c r="F24" s="740">
        <v>0.66111111111111109</v>
      </c>
      <c r="G24" s="702" t="s">
        <v>443</v>
      </c>
      <c r="H24" s="573">
        <v>0</v>
      </c>
      <c r="I24" s="740">
        <v>0.65972222222222221</v>
      </c>
      <c r="J24" s="702" t="s">
        <v>443</v>
      </c>
      <c r="K24" s="573">
        <v>0</v>
      </c>
      <c r="L24" s="734" t="s">
        <v>690</v>
      </c>
      <c r="M24" s="734" t="s">
        <v>35</v>
      </c>
      <c r="N24" s="573">
        <v>31</v>
      </c>
      <c r="O24" s="740">
        <v>0.67638888888888893</v>
      </c>
      <c r="P24" s="702" t="s">
        <v>35</v>
      </c>
      <c r="Q24" s="573">
        <v>5</v>
      </c>
      <c r="R24" s="734"/>
      <c r="S24" s="734"/>
      <c r="T24" s="734"/>
      <c r="U24" s="734"/>
      <c r="V24" s="734"/>
      <c r="W24" s="734"/>
      <c r="X24" s="734"/>
      <c r="Y24" s="734"/>
      <c r="Z24" s="734"/>
      <c r="AA24" s="734"/>
      <c r="AB24" s="734"/>
      <c r="AC24" s="573"/>
      <c r="AD24" s="734"/>
      <c r="AE24" s="734"/>
      <c r="AF24" s="734"/>
      <c r="AG24" s="734"/>
      <c r="AH24" s="734"/>
      <c r="AI24" s="734"/>
      <c r="AJ24" s="734"/>
      <c r="AK24" s="734"/>
      <c r="AL24" s="734"/>
      <c r="AM24" s="734"/>
      <c r="AN24" s="734"/>
      <c r="AO24" s="573"/>
    </row>
    <row r="25" spans="1:43" x14ac:dyDescent="0.2">
      <c r="A25" s="713" t="s">
        <v>2026</v>
      </c>
      <c r="B25" s="573">
        <f>COUNTIF('Jan 2026 - Dec 2026'!J1:J735, "TH3-R21")</f>
        <v>25</v>
      </c>
      <c r="C25" s="735">
        <f t="shared" si="0"/>
        <v>0.6605902777777779</v>
      </c>
      <c r="D25" s="738"/>
      <c r="E25" s="739">
        <f>SUM(H25,K25,N25,Q25,T25,W25,Z25,AC25,AF25,AI25,AL25,AO25)</f>
        <v>14</v>
      </c>
      <c r="F25" s="740">
        <v>0.64583333333333337</v>
      </c>
      <c r="G25" s="702" t="s">
        <v>443</v>
      </c>
      <c r="H25" s="573">
        <v>6</v>
      </c>
      <c r="I25" s="740">
        <v>0.6645833333333333</v>
      </c>
      <c r="J25" s="702" t="s">
        <v>443</v>
      </c>
      <c r="K25" s="573">
        <v>2</v>
      </c>
      <c r="L25" s="740">
        <v>0.65416666666666667</v>
      </c>
      <c r="M25" s="702" t="s">
        <v>443</v>
      </c>
      <c r="N25" s="573">
        <v>2</v>
      </c>
      <c r="O25" s="740">
        <v>0.67777777777777781</v>
      </c>
      <c r="P25" s="702" t="s">
        <v>443</v>
      </c>
      <c r="Q25" s="573">
        <v>4</v>
      </c>
      <c r="R25" s="734"/>
      <c r="S25" s="734"/>
      <c r="T25" s="734"/>
      <c r="U25" s="734"/>
      <c r="V25" s="734"/>
      <c r="W25" s="734"/>
      <c r="X25" s="734"/>
      <c r="Y25" s="734"/>
      <c r="Z25" s="734"/>
      <c r="AA25" s="734"/>
      <c r="AB25" s="734"/>
      <c r="AC25" s="573"/>
      <c r="AD25" s="734"/>
      <c r="AE25" s="734"/>
      <c r="AF25" s="734"/>
      <c r="AG25" s="734"/>
      <c r="AH25" s="734"/>
      <c r="AI25" s="734"/>
      <c r="AJ25" s="734"/>
      <c r="AK25" s="734"/>
      <c r="AL25" s="734"/>
      <c r="AM25" s="734"/>
      <c r="AN25" s="734"/>
      <c r="AO25" s="573"/>
    </row>
    <row r="26" spans="1:43" x14ac:dyDescent="0.2">
      <c r="A26" s="725" t="s">
        <v>2027</v>
      </c>
      <c r="B26" s="646">
        <f>COUNTIF('Jan 2026 - Dec 2026'!J1:J736, "W2-R22")</f>
        <v>32</v>
      </c>
      <c r="C26" s="736">
        <f t="shared" si="0"/>
        <v>0.66527777777777775</v>
      </c>
      <c r="D26" s="731" t="s">
        <v>2010</v>
      </c>
      <c r="E26" s="732">
        <f>SUM(H26,K26,N26,Q26,T26,W26,Z26,AC26,AF26,AI26,AL26,AO26)</f>
        <v>13</v>
      </c>
      <c r="F26" s="740">
        <v>0.67152777777777772</v>
      </c>
      <c r="G26" s="702" t="s">
        <v>443</v>
      </c>
      <c r="H26" s="573">
        <v>2</v>
      </c>
      <c r="I26" s="734">
        <v>0.67986111111111114</v>
      </c>
      <c r="J26" s="702" t="s">
        <v>35</v>
      </c>
      <c r="K26" s="573">
        <v>6</v>
      </c>
      <c r="L26" s="740">
        <v>0.66388888888888886</v>
      </c>
      <c r="M26" s="702" t="s">
        <v>443</v>
      </c>
      <c r="N26" s="573">
        <v>3</v>
      </c>
      <c r="O26" s="740">
        <v>0.64583333333333337</v>
      </c>
      <c r="P26" s="702" t="s">
        <v>443</v>
      </c>
      <c r="Q26" s="573">
        <v>2</v>
      </c>
      <c r="R26" s="734"/>
      <c r="S26" s="734"/>
      <c r="T26" s="734"/>
      <c r="U26" s="734"/>
      <c r="V26" s="734"/>
      <c r="W26" s="734"/>
      <c r="X26" s="734"/>
      <c r="Y26" s="734"/>
      <c r="Z26" s="734"/>
      <c r="AA26" s="734"/>
      <c r="AB26" s="734"/>
      <c r="AC26" s="734"/>
      <c r="AD26" s="734"/>
      <c r="AE26" s="734"/>
      <c r="AF26" s="734"/>
      <c r="AG26" s="734"/>
      <c r="AH26" s="734"/>
      <c r="AI26" s="734"/>
      <c r="AJ26" s="734"/>
      <c r="AK26" s="734"/>
      <c r="AL26" s="734"/>
      <c r="AM26" s="734"/>
      <c r="AN26" s="734"/>
      <c r="AO26" s="573"/>
    </row>
    <row r="27" spans="1:43" x14ac:dyDescent="0.2">
      <c r="A27" s="725" t="s">
        <v>2028</v>
      </c>
      <c r="B27" s="646">
        <f>COUNTIF('Jan 2026 - Dec 2026'!J1:J737, "TH2-R23")</f>
        <v>20</v>
      </c>
      <c r="C27" s="736">
        <f t="shared" si="0"/>
        <v>0.6225694444444444</v>
      </c>
      <c r="D27" s="731" t="s">
        <v>2010</v>
      </c>
      <c r="E27" s="732">
        <f>SUM(H27,K27,N27,Q27,T27,W27,Z27,AC27,AF27,AI27,AL27,AO27)</f>
        <v>8</v>
      </c>
      <c r="F27" s="740">
        <v>0.53125</v>
      </c>
      <c r="G27" s="702" t="s">
        <v>443</v>
      </c>
      <c r="H27" s="573">
        <v>2</v>
      </c>
      <c r="I27" s="740">
        <v>0.66180555555555554</v>
      </c>
      <c r="J27" s="702" t="s">
        <v>443</v>
      </c>
      <c r="K27" s="573">
        <v>3</v>
      </c>
      <c r="L27" s="740">
        <v>0.63194444444444442</v>
      </c>
      <c r="M27" s="702" t="s">
        <v>443</v>
      </c>
      <c r="N27" s="573">
        <v>2</v>
      </c>
      <c r="O27" s="740">
        <v>0.66527777777777775</v>
      </c>
      <c r="P27" s="702" t="s">
        <v>443</v>
      </c>
      <c r="Q27" s="573">
        <v>1</v>
      </c>
      <c r="R27" s="734"/>
      <c r="S27" s="734"/>
      <c r="T27" s="734"/>
      <c r="U27" s="734"/>
      <c r="V27" s="734"/>
      <c r="W27" s="734"/>
      <c r="X27" s="734"/>
      <c r="Y27" s="734"/>
      <c r="Z27" s="734"/>
      <c r="AA27" s="734"/>
      <c r="AB27" s="734"/>
      <c r="AC27" s="734"/>
      <c r="AD27" s="734"/>
      <c r="AE27" s="734"/>
      <c r="AF27" s="734"/>
      <c r="AG27" s="734"/>
      <c r="AH27" s="734"/>
      <c r="AI27" s="734"/>
      <c r="AJ27" s="734"/>
      <c r="AK27" s="734"/>
      <c r="AL27" s="734"/>
      <c r="AM27" s="734"/>
      <c r="AN27" s="734"/>
      <c r="AO27" s="573"/>
    </row>
    <row r="28" spans="1:43" x14ac:dyDescent="0.2">
      <c r="A28" s="725" t="s">
        <v>3218</v>
      </c>
      <c r="B28" s="646">
        <f>COUNTIF('Jan 2026 - Dec 2026'!J1:J738, "F1-R24")</f>
        <v>14</v>
      </c>
      <c r="C28" s="735">
        <f t="shared" si="0"/>
        <v>0.53819444444444442</v>
      </c>
      <c r="D28" s="730"/>
      <c r="E28" s="733">
        <f>SUM(H28,K28,N28,Q28,T28,W28,Z28,AC28,AF28,AI28,AL28,AO28)</f>
        <v>4</v>
      </c>
      <c r="F28" s="734" t="s">
        <v>690</v>
      </c>
      <c r="G28" s="734" t="s">
        <v>690</v>
      </c>
      <c r="H28" s="734" t="s">
        <v>690</v>
      </c>
      <c r="I28" s="740">
        <v>0.65277777777777779</v>
      </c>
      <c r="J28" s="702" t="s">
        <v>443</v>
      </c>
      <c r="K28" s="573">
        <v>0</v>
      </c>
      <c r="L28" s="740">
        <v>0.47222222222222221</v>
      </c>
      <c r="M28" s="702" t="s">
        <v>443</v>
      </c>
      <c r="N28" s="573">
        <v>3</v>
      </c>
      <c r="O28" s="740">
        <v>0.48958333333333331</v>
      </c>
      <c r="P28" s="702" t="s">
        <v>443</v>
      </c>
      <c r="Q28" s="573">
        <v>1</v>
      </c>
      <c r="R28" s="734"/>
      <c r="S28" s="734"/>
      <c r="T28" s="734"/>
      <c r="U28" s="734"/>
      <c r="V28" s="734"/>
      <c r="W28" s="734"/>
      <c r="X28" s="734"/>
      <c r="Y28" s="734"/>
      <c r="Z28" s="734"/>
      <c r="AA28" s="734"/>
      <c r="AB28" s="734"/>
      <c r="AC28" s="734"/>
      <c r="AD28" s="734"/>
      <c r="AE28" s="734"/>
      <c r="AF28" s="734"/>
      <c r="AG28" s="734"/>
      <c r="AH28" s="734"/>
      <c r="AI28" s="734"/>
      <c r="AJ28" s="734"/>
      <c r="AK28" s="734"/>
      <c r="AL28" s="734"/>
      <c r="AM28" s="734"/>
      <c r="AN28" s="734"/>
      <c r="AO28" s="573"/>
    </row>
    <row r="29" spans="1:43" ht="24" x14ac:dyDescent="0.2">
      <c r="A29" s="724" t="s">
        <v>2029</v>
      </c>
      <c r="B29" s="723">
        <f>SUM(B3:B28)</f>
        <v>632</v>
      </c>
      <c r="C29" s="719"/>
      <c r="D29" s="719" t="s">
        <v>3140</v>
      </c>
      <c r="E29" s="719">
        <f>SUM(E5:E27)</f>
        <v>298</v>
      </c>
    </row>
    <row r="30" spans="1:43" ht="27.95" customHeight="1" x14ac:dyDescent="0.2">
      <c r="A30" s="830" t="s">
        <v>3309</v>
      </c>
      <c r="B30" s="831"/>
      <c r="C30" s="831"/>
      <c r="D30" s="831"/>
      <c r="E30" s="832"/>
      <c r="F30" s="829" t="s">
        <v>146</v>
      </c>
      <c r="G30" s="829"/>
      <c r="H30" s="573">
        <f>SUM(H5:H28)</f>
        <v>55</v>
      </c>
      <c r="I30" s="829" t="s">
        <v>614</v>
      </c>
      <c r="J30" s="829"/>
      <c r="K30" s="573">
        <f>SUM(K5:K28)</f>
        <v>55</v>
      </c>
      <c r="L30" s="829" t="s">
        <v>53</v>
      </c>
      <c r="M30" s="829"/>
      <c r="N30" s="573">
        <f>SUM(N5:N28)</f>
        <v>113</v>
      </c>
      <c r="O30" s="829" t="s">
        <v>20</v>
      </c>
      <c r="P30" s="829"/>
      <c r="Q30" s="573">
        <f>SUM(Q5:Q28)</f>
        <v>79</v>
      </c>
      <c r="R30" s="829" t="s">
        <v>25</v>
      </c>
      <c r="S30" s="829"/>
      <c r="T30" s="573" t="s">
        <v>690</v>
      </c>
      <c r="U30" s="829" t="s">
        <v>69</v>
      </c>
      <c r="V30" s="829"/>
      <c r="W30" s="573" t="s">
        <v>690</v>
      </c>
      <c r="X30" s="829" t="s">
        <v>50</v>
      </c>
      <c r="Y30" s="829"/>
      <c r="Z30" s="573" t="s">
        <v>690</v>
      </c>
      <c r="AA30" s="829" t="s">
        <v>100</v>
      </c>
      <c r="AB30" s="829"/>
      <c r="AC30" s="573" t="s">
        <v>690</v>
      </c>
      <c r="AD30" s="829" t="s">
        <v>622</v>
      </c>
      <c r="AE30" s="829"/>
      <c r="AF30" s="573" t="s">
        <v>690</v>
      </c>
      <c r="AG30" s="835" t="s">
        <v>610</v>
      </c>
      <c r="AH30" s="835"/>
      <c r="AI30" s="573" t="s">
        <v>690</v>
      </c>
      <c r="AJ30" s="835" t="s">
        <v>657</v>
      </c>
      <c r="AK30" s="835"/>
      <c r="AL30" s="573" t="s">
        <v>690</v>
      </c>
      <c r="AM30" s="835" t="s">
        <v>635</v>
      </c>
      <c r="AN30" s="835"/>
      <c r="AO30" s="573" t="s">
        <v>690</v>
      </c>
      <c r="AP30" s="747" t="s">
        <v>3245</v>
      </c>
      <c r="AQ30" s="745">
        <f>H30</f>
        <v>55</v>
      </c>
    </row>
    <row r="31" spans="1:43" ht="39" customHeight="1" x14ac:dyDescent="0.2">
      <c r="A31" s="836" t="s">
        <v>3328</v>
      </c>
      <c r="B31" s="831"/>
      <c r="C31" s="831"/>
      <c r="D31" s="831"/>
      <c r="E31" s="832"/>
      <c r="F31" s="829" t="s">
        <v>146</v>
      </c>
      <c r="G31" s="829"/>
      <c r="H31" s="573">
        <v>3</v>
      </c>
      <c r="I31" s="829" t="s">
        <v>614</v>
      </c>
      <c r="J31" s="829"/>
      <c r="K31" s="573">
        <f>6+3</f>
        <v>9</v>
      </c>
      <c r="L31" s="829" t="s">
        <v>53</v>
      </c>
      <c r="M31" s="829"/>
      <c r="N31" s="573">
        <v>0</v>
      </c>
      <c r="O31" s="829" t="s">
        <v>20</v>
      </c>
      <c r="P31" s="829"/>
      <c r="Q31" s="573">
        <f>5+2+2</f>
        <v>9</v>
      </c>
      <c r="R31" s="829" t="s">
        <v>25</v>
      </c>
      <c r="S31" s="829"/>
      <c r="T31" s="573" t="s">
        <v>690</v>
      </c>
      <c r="U31" s="829" t="s">
        <v>69</v>
      </c>
      <c r="V31" s="829"/>
      <c r="W31" s="573" t="s">
        <v>690</v>
      </c>
      <c r="X31" s="829" t="s">
        <v>50</v>
      </c>
      <c r="Y31" s="829"/>
      <c r="Z31" s="573" t="s">
        <v>690</v>
      </c>
      <c r="AA31" s="829" t="s">
        <v>100</v>
      </c>
      <c r="AB31" s="829"/>
      <c r="AC31" s="573" t="s">
        <v>690</v>
      </c>
      <c r="AD31" s="829" t="s">
        <v>622</v>
      </c>
      <c r="AE31" s="829"/>
      <c r="AF31" s="573" t="s">
        <v>690</v>
      </c>
      <c r="AG31" s="835" t="s">
        <v>610</v>
      </c>
      <c r="AH31" s="835"/>
      <c r="AI31" s="573" t="s">
        <v>690</v>
      </c>
      <c r="AJ31" s="835" t="s">
        <v>657</v>
      </c>
      <c r="AK31" s="835"/>
      <c r="AL31" s="573" t="s">
        <v>690</v>
      </c>
      <c r="AM31" s="835" t="s">
        <v>635</v>
      </c>
      <c r="AN31" s="835"/>
      <c r="AO31" s="573" t="s">
        <v>690</v>
      </c>
      <c r="AP31" s="747" t="s">
        <v>3245</v>
      </c>
      <c r="AQ31" s="745">
        <f>H31</f>
        <v>3</v>
      </c>
    </row>
    <row r="32" spans="1:43" ht="39" customHeight="1" x14ac:dyDescent="0.2">
      <c r="A32" s="836" t="s">
        <v>3329</v>
      </c>
      <c r="B32" s="831"/>
      <c r="C32" s="831"/>
      <c r="D32" s="831"/>
      <c r="E32" s="832"/>
      <c r="F32" s="833" t="s">
        <v>146</v>
      </c>
      <c r="G32" s="834"/>
      <c r="H32" s="573">
        <v>38</v>
      </c>
      <c r="I32" s="829" t="s">
        <v>614</v>
      </c>
      <c r="J32" s="829"/>
      <c r="K32" s="573">
        <v>34</v>
      </c>
      <c r="L32" s="829" t="s">
        <v>53</v>
      </c>
      <c r="M32" s="829"/>
      <c r="N32" s="573">
        <v>52</v>
      </c>
      <c r="O32" s="829" t="s">
        <v>20</v>
      </c>
      <c r="P32" s="829"/>
      <c r="Q32" s="573">
        <v>57</v>
      </c>
      <c r="R32" s="829" t="s">
        <v>25</v>
      </c>
      <c r="S32" s="829"/>
      <c r="T32" s="573" t="s">
        <v>690</v>
      </c>
      <c r="U32" s="829" t="s">
        <v>69</v>
      </c>
      <c r="V32" s="829"/>
      <c r="W32" s="573" t="s">
        <v>690</v>
      </c>
      <c r="X32" s="829" t="s">
        <v>50</v>
      </c>
      <c r="Y32" s="829"/>
      <c r="Z32" s="573" t="s">
        <v>690</v>
      </c>
      <c r="AA32" s="829" t="s">
        <v>100</v>
      </c>
      <c r="AB32" s="829"/>
      <c r="AC32" s="573" t="s">
        <v>690</v>
      </c>
      <c r="AD32" s="829" t="s">
        <v>622</v>
      </c>
      <c r="AE32" s="829"/>
      <c r="AF32" s="573" t="s">
        <v>690</v>
      </c>
      <c r="AG32" s="835" t="s">
        <v>610</v>
      </c>
      <c r="AH32" s="835"/>
      <c r="AI32" s="573" t="s">
        <v>690</v>
      </c>
      <c r="AJ32" s="835" t="s">
        <v>657</v>
      </c>
      <c r="AK32" s="835"/>
      <c r="AL32" s="573" t="s">
        <v>690</v>
      </c>
      <c r="AM32" s="835" t="s">
        <v>635</v>
      </c>
      <c r="AN32" s="835"/>
      <c r="AO32" s="573" t="s">
        <v>690</v>
      </c>
      <c r="AP32" s="747" t="s">
        <v>3245</v>
      </c>
      <c r="AQ32" s="745">
        <f>H32</f>
        <v>38</v>
      </c>
    </row>
    <row r="33" spans="1:43" ht="39.75" customHeight="1" x14ac:dyDescent="0.2">
      <c r="A33" s="836" t="s">
        <v>3330</v>
      </c>
      <c r="B33" s="831"/>
      <c r="C33" s="831"/>
      <c r="D33" s="831"/>
      <c r="E33" s="832"/>
      <c r="F33" s="833" t="s">
        <v>146</v>
      </c>
      <c r="G33" s="834"/>
      <c r="H33" s="573">
        <v>3</v>
      </c>
      <c r="I33" s="829" t="s">
        <v>614</v>
      </c>
      <c r="J33" s="829"/>
      <c r="K33" s="573">
        <v>0</v>
      </c>
      <c r="L33" s="829" t="s">
        <v>53</v>
      </c>
      <c r="M33" s="829"/>
      <c r="N33" s="573">
        <v>2</v>
      </c>
      <c r="O33" s="829" t="s">
        <v>20</v>
      </c>
      <c r="P33" s="829"/>
      <c r="Q33" s="573">
        <v>2</v>
      </c>
      <c r="R33" s="829" t="s">
        <v>25</v>
      </c>
      <c r="S33" s="829"/>
      <c r="T33" s="573" t="s">
        <v>690</v>
      </c>
      <c r="U33" s="829" t="s">
        <v>69</v>
      </c>
      <c r="V33" s="829"/>
      <c r="W33" s="573" t="s">
        <v>690</v>
      </c>
      <c r="X33" s="829" t="s">
        <v>50</v>
      </c>
      <c r="Y33" s="829"/>
      <c r="Z33" s="573" t="s">
        <v>690</v>
      </c>
      <c r="AA33" s="829" t="s">
        <v>100</v>
      </c>
      <c r="AB33" s="829"/>
      <c r="AC33" s="573" t="s">
        <v>690</v>
      </c>
      <c r="AD33" s="829" t="s">
        <v>622</v>
      </c>
      <c r="AE33" s="829"/>
      <c r="AF33" s="573" t="s">
        <v>690</v>
      </c>
      <c r="AG33" s="835" t="s">
        <v>610</v>
      </c>
      <c r="AH33" s="835"/>
      <c r="AI33" s="573" t="s">
        <v>690</v>
      </c>
      <c r="AJ33" s="835" t="s">
        <v>657</v>
      </c>
      <c r="AK33" s="835"/>
      <c r="AL33" s="573" t="s">
        <v>690</v>
      </c>
      <c r="AM33" s="835" t="s">
        <v>635</v>
      </c>
      <c r="AN33" s="835"/>
      <c r="AO33" s="573" t="s">
        <v>690</v>
      </c>
      <c r="AP33" s="747" t="s">
        <v>3245</v>
      </c>
      <c r="AQ33" s="745">
        <f>H33</f>
        <v>3</v>
      </c>
    </row>
    <row r="34" spans="1:43" ht="39.75" customHeight="1" x14ac:dyDescent="0.2">
      <c r="A34" s="830" t="s">
        <v>3331</v>
      </c>
      <c r="B34" s="831"/>
      <c r="C34" s="831"/>
      <c r="D34" s="831"/>
      <c r="E34" s="832"/>
      <c r="F34" s="833" t="s">
        <v>146</v>
      </c>
      <c r="G34" s="834"/>
      <c r="H34" s="573">
        <v>11</v>
      </c>
      <c r="I34" s="829" t="s">
        <v>614</v>
      </c>
      <c r="J34" s="829"/>
      <c r="K34" s="573">
        <v>12</v>
      </c>
      <c r="L34" s="829" t="s">
        <v>53</v>
      </c>
      <c r="M34" s="829"/>
      <c r="N34" s="573">
        <f>12+49</f>
        <v>61</v>
      </c>
      <c r="O34" s="829" t="s">
        <v>20</v>
      </c>
      <c r="P34" s="829"/>
      <c r="Q34" s="573">
        <v>13</v>
      </c>
      <c r="R34" s="829" t="s">
        <v>25</v>
      </c>
      <c r="S34" s="829"/>
      <c r="T34" s="573" t="s">
        <v>690</v>
      </c>
      <c r="U34" s="829" t="s">
        <v>69</v>
      </c>
      <c r="V34" s="829"/>
      <c r="W34" s="573" t="s">
        <v>690</v>
      </c>
      <c r="X34" s="829" t="s">
        <v>50</v>
      </c>
      <c r="Y34" s="829"/>
      <c r="Z34" s="573" t="s">
        <v>690</v>
      </c>
      <c r="AA34" s="829" t="s">
        <v>100</v>
      </c>
      <c r="AB34" s="829"/>
      <c r="AC34" s="573" t="s">
        <v>690</v>
      </c>
      <c r="AD34" s="829" t="s">
        <v>622</v>
      </c>
      <c r="AE34" s="829"/>
      <c r="AF34" s="573" t="s">
        <v>690</v>
      </c>
      <c r="AG34" s="835" t="s">
        <v>610</v>
      </c>
      <c r="AH34" s="835"/>
      <c r="AI34" s="573" t="s">
        <v>690</v>
      </c>
      <c r="AJ34" s="835" t="s">
        <v>657</v>
      </c>
      <c r="AK34" s="835"/>
      <c r="AL34" s="573" t="s">
        <v>690</v>
      </c>
      <c r="AM34" s="835" t="s">
        <v>635</v>
      </c>
      <c r="AN34" s="835"/>
      <c r="AO34" s="573" t="s">
        <v>690</v>
      </c>
      <c r="AP34" s="747" t="s">
        <v>3245</v>
      </c>
      <c r="AQ34" s="745">
        <f>H34</f>
        <v>11</v>
      </c>
    </row>
    <row r="38" spans="1:43" x14ac:dyDescent="0.2">
      <c r="B38" s="840" t="s">
        <v>2034</v>
      </c>
      <c r="C38" s="840"/>
      <c r="D38" s="840"/>
      <c r="E38" s="840"/>
      <c r="F38" s="840"/>
      <c r="G38" s="840"/>
      <c r="H38" s="840"/>
      <c r="I38" s="840"/>
    </row>
  </sheetData>
  <mergeCells count="84">
    <mergeCell ref="AA3:AC3"/>
    <mergeCell ref="R30:S30"/>
    <mergeCell ref="U30:V30"/>
    <mergeCell ref="AM31:AN31"/>
    <mergeCell ref="L32:M32"/>
    <mergeCell ref="O32:P32"/>
    <mergeCell ref="AD3:AF3"/>
    <mergeCell ref="AJ30:AK30"/>
    <mergeCell ref="AM30:AN30"/>
    <mergeCell ref="AJ31:AK31"/>
    <mergeCell ref="AD32:AE32"/>
    <mergeCell ref="L31:M31"/>
    <mergeCell ref="O31:P31"/>
    <mergeCell ref="O30:P30"/>
    <mergeCell ref="X30:Y30"/>
    <mergeCell ref="R32:S32"/>
    <mergeCell ref="B38:I38"/>
    <mergeCell ref="AA30:AB30"/>
    <mergeCell ref="AD30:AE30"/>
    <mergeCell ref="A2:AO2"/>
    <mergeCell ref="A3:A4"/>
    <mergeCell ref="B3:B4"/>
    <mergeCell ref="C3:C4"/>
    <mergeCell ref="D3:D4"/>
    <mergeCell ref="E3:E4"/>
    <mergeCell ref="F3:H3"/>
    <mergeCell ref="I3:K3"/>
    <mergeCell ref="L3:N3"/>
    <mergeCell ref="O3:Q3"/>
    <mergeCell ref="R3:T3"/>
    <mergeCell ref="U3:W3"/>
    <mergeCell ref="X3:Z3"/>
    <mergeCell ref="AJ3:AL3"/>
    <mergeCell ref="AM3:AO3"/>
    <mergeCell ref="AM33:AN33"/>
    <mergeCell ref="AG30:AH30"/>
    <mergeCell ref="AG3:AI3"/>
    <mergeCell ref="AG32:AH32"/>
    <mergeCell ref="AJ32:AK32"/>
    <mergeCell ref="AM32:AN32"/>
    <mergeCell ref="AG33:AH33"/>
    <mergeCell ref="AG31:AH31"/>
    <mergeCell ref="A32:E32"/>
    <mergeCell ref="F32:G32"/>
    <mergeCell ref="I32:J32"/>
    <mergeCell ref="A31:E31"/>
    <mergeCell ref="F31:G31"/>
    <mergeCell ref="I31:J31"/>
    <mergeCell ref="AD31:AE31"/>
    <mergeCell ref="A30:E30"/>
    <mergeCell ref="F30:G30"/>
    <mergeCell ref="I30:J30"/>
    <mergeCell ref="L30:M30"/>
    <mergeCell ref="A33:E33"/>
    <mergeCell ref="F33:G33"/>
    <mergeCell ref="I33:J33"/>
    <mergeCell ref="L33:M33"/>
    <mergeCell ref="O33:P33"/>
    <mergeCell ref="R33:S33"/>
    <mergeCell ref="U33:V33"/>
    <mergeCell ref="X33:Y33"/>
    <mergeCell ref="AA33:AB33"/>
    <mergeCell ref="R31:S31"/>
    <mergeCell ref="U31:V31"/>
    <mergeCell ref="X31:Y31"/>
    <mergeCell ref="U32:V32"/>
    <mergeCell ref="X32:Y32"/>
    <mergeCell ref="AA32:AB32"/>
    <mergeCell ref="AA31:AB31"/>
    <mergeCell ref="AD33:AE33"/>
    <mergeCell ref="AD34:AE34"/>
    <mergeCell ref="AG34:AH34"/>
    <mergeCell ref="AJ34:AK34"/>
    <mergeCell ref="AM34:AN34"/>
    <mergeCell ref="AJ33:AK33"/>
    <mergeCell ref="R34:S34"/>
    <mergeCell ref="U34:V34"/>
    <mergeCell ref="X34:Y34"/>
    <mergeCell ref="AA34:AB34"/>
    <mergeCell ref="A34:E34"/>
    <mergeCell ref="F34:G34"/>
    <mergeCell ref="I34:J34"/>
    <mergeCell ref="L34:M34"/>
    <mergeCell ref="O34:P34"/>
  </mergeCells>
  <phoneticPr fontId="110" type="noConversion"/>
  <conditionalFormatting sqref="F28:H28 L17:M17 L24:M24 R5:AO28">
    <cfRule type="containsText" dxfId="5744" priority="379" operator="containsText" text="N/A">
      <formula>NOT(ISERROR(SEARCH("N/A",F5)))</formula>
    </cfRule>
    <cfRule type="containsText" dxfId="5743" priority="380" operator="containsText" text="X">
      <formula>NOT(ISERROR(SEARCH("X",F5)))</formula>
    </cfRule>
    <cfRule type="containsText" dxfId="5742" priority="381" operator="containsText" text="Y">
      <formula>NOT(ISERROR(SEARCH("Y",F5)))</formula>
    </cfRule>
  </conditionalFormatting>
  <conditionalFormatting sqref="H30:H34">
    <cfRule type="containsText" dxfId="5741" priority="376" operator="containsText" text="N/A">
      <formula>NOT(ISERROR(SEARCH("N/A",H30)))</formula>
    </cfRule>
    <cfRule type="containsText" dxfId="5740" priority="377" operator="containsText" text="X">
      <formula>NOT(ISERROR(SEARCH("X",H30)))</formula>
    </cfRule>
    <cfRule type="containsText" dxfId="5739" priority="378" operator="containsText" text="Y">
      <formula>NOT(ISERROR(SEARCH("Y",H30)))</formula>
    </cfRule>
  </conditionalFormatting>
  <conditionalFormatting sqref="F5:Q5">
    <cfRule type="containsText" dxfId="5738" priority="298" operator="containsText" text="N/A">
      <formula>NOT(ISERROR(SEARCH("N/A",F5)))</formula>
    </cfRule>
    <cfRule type="containsText" dxfId="5737" priority="299" operator="containsText" text="X">
      <formula>NOT(ISERROR(SEARCH("X",F5)))</formula>
    </cfRule>
    <cfRule type="containsText" dxfId="5736" priority="300" operator="containsText" text="Y">
      <formula>NOT(ISERROR(SEARCH("Y",F5)))</formula>
    </cfRule>
  </conditionalFormatting>
  <conditionalFormatting sqref="F7:Q7">
    <cfRule type="containsText" dxfId="5735" priority="295" operator="containsText" text="N/A">
      <formula>NOT(ISERROR(SEARCH("N/A",F7)))</formula>
    </cfRule>
    <cfRule type="containsText" dxfId="5734" priority="296" operator="containsText" text="X">
      <formula>NOT(ISERROR(SEARCH("X",F7)))</formula>
    </cfRule>
    <cfRule type="containsText" dxfId="5733" priority="297" operator="containsText" text="Y">
      <formula>NOT(ISERROR(SEARCH("Y",F7)))</formula>
    </cfRule>
  </conditionalFormatting>
  <conditionalFormatting sqref="F6:Q6">
    <cfRule type="containsText" dxfId="5732" priority="292" operator="containsText" text="N/A">
      <formula>NOT(ISERROR(SEARCH("N/A",F6)))</formula>
    </cfRule>
    <cfRule type="containsText" dxfId="5731" priority="293" operator="containsText" text="X">
      <formula>NOT(ISERROR(SEARCH("X",F6)))</formula>
    </cfRule>
    <cfRule type="containsText" dxfId="5730" priority="294" operator="containsText" text="Y">
      <formula>NOT(ISERROR(SEARCH("Y",F6)))</formula>
    </cfRule>
  </conditionalFormatting>
  <conditionalFormatting sqref="F8:Q8">
    <cfRule type="containsText" dxfId="5729" priority="289" operator="containsText" text="N/A">
      <formula>NOT(ISERROR(SEARCH("N/A",F8)))</formula>
    </cfRule>
    <cfRule type="containsText" dxfId="5728" priority="290" operator="containsText" text="X">
      <formula>NOT(ISERROR(SEARCH("X",F8)))</formula>
    </cfRule>
    <cfRule type="containsText" dxfId="5727" priority="291" operator="containsText" text="Y">
      <formula>NOT(ISERROR(SEARCH("Y",F8)))</formula>
    </cfRule>
  </conditionalFormatting>
  <conditionalFormatting sqref="F10:N10">
    <cfRule type="containsText" dxfId="5726" priority="286" operator="containsText" text="N/A">
      <formula>NOT(ISERROR(SEARCH("N/A",F10)))</formula>
    </cfRule>
    <cfRule type="containsText" dxfId="5725" priority="287" operator="containsText" text="X">
      <formula>NOT(ISERROR(SEARCH("X",F10)))</formula>
    </cfRule>
    <cfRule type="containsText" dxfId="5724" priority="288" operator="containsText" text="Y">
      <formula>NOT(ISERROR(SEARCH("Y",F10)))</formula>
    </cfRule>
  </conditionalFormatting>
  <conditionalFormatting sqref="F9:Q9">
    <cfRule type="containsText" dxfId="5723" priority="283" operator="containsText" text="N/A">
      <formula>NOT(ISERROR(SEARCH("N/A",F9)))</formula>
    </cfRule>
    <cfRule type="containsText" dxfId="5722" priority="284" operator="containsText" text="X">
      <formula>NOT(ISERROR(SEARCH("X",F9)))</formula>
    </cfRule>
    <cfRule type="containsText" dxfId="5721" priority="285" operator="containsText" text="Y">
      <formula>NOT(ISERROR(SEARCH("Y",F9)))</formula>
    </cfRule>
  </conditionalFormatting>
  <conditionalFormatting sqref="F11:Q11">
    <cfRule type="containsText" dxfId="5720" priority="280" operator="containsText" text="N/A">
      <formula>NOT(ISERROR(SEARCH("N/A",F11)))</formula>
    </cfRule>
    <cfRule type="containsText" dxfId="5719" priority="281" operator="containsText" text="X">
      <formula>NOT(ISERROR(SEARCH("X",F11)))</formula>
    </cfRule>
    <cfRule type="containsText" dxfId="5718" priority="282" operator="containsText" text="Y">
      <formula>NOT(ISERROR(SEARCH("Y",F11)))</formula>
    </cfRule>
  </conditionalFormatting>
  <conditionalFormatting sqref="F14:Q14">
    <cfRule type="containsText" dxfId="5717" priority="277" operator="containsText" text="N/A">
      <formula>NOT(ISERROR(SEARCH("N/A",F14)))</formula>
    </cfRule>
    <cfRule type="containsText" dxfId="5716" priority="278" operator="containsText" text="X">
      <formula>NOT(ISERROR(SEARCH("X",F14)))</formula>
    </cfRule>
    <cfRule type="containsText" dxfId="5715" priority="279" operator="containsText" text="Y">
      <formula>NOT(ISERROR(SEARCH("Y",F14)))</formula>
    </cfRule>
  </conditionalFormatting>
  <conditionalFormatting sqref="F12:N12">
    <cfRule type="containsText" dxfId="5714" priority="274" operator="containsText" text="N/A">
      <formula>NOT(ISERROR(SEARCH("N/A",F12)))</formula>
    </cfRule>
    <cfRule type="containsText" dxfId="5713" priority="275" operator="containsText" text="X">
      <formula>NOT(ISERROR(SEARCH("X",F12)))</formula>
    </cfRule>
    <cfRule type="containsText" dxfId="5712" priority="276" operator="containsText" text="Y">
      <formula>NOT(ISERROR(SEARCH("Y",F12)))</formula>
    </cfRule>
  </conditionalFormatting>
  <conditionalFormatting sqref="F13:Q13">
    <cfRule type="containsText" dxfId="5711" priority="271" operator="containsText" text="N/A">
      <formula>NOT(ISERROR(SEARCH("N/A",F13)))</formula>
    </cfRule>
    <cfRule type="containsText" dxfId="5710" priority="272" operator="containsText" text="X">
      <formula>NOT(ISERROR(SEARCH("X",F13)))</formula>
    </cfRule>
    <cfRule type="containsText" dxfId="5709" priority="273" operator="containsText" text="Y">
      <formula>NOT(ISERROR(SEARCH("Y",F13)))</formula>
    </cfRule>
  </conditionalFormatting>
  <conditionalFormatting sqref="F19:Q19">
    <cfRule type="containsText" dxfId="5708" priority="268" operator="containsText" text="N/A">
      <formula>NOT(ISERROR(SEARCH("N/A",F19)))</formula>
    </cfRule>
    <cfRule type="containsText" dxfId="5707" priority="269" operator="containsText" text="X">
      <formula>NOT(ISERROR(SEARCH("X",F19)))</formula>
    </cfRule>
    <cfRule type="containsText" dxfId="5706" priority="270" operator="containsText" text="Y">
      <formula>NOT(ISERROR(SEARCH("Y",F19)))</formula>
    </cfRule>
  </conditionalFormatting>
  <conditionalFormatting sqref="F27:Q27">
    <cfRule type="containsText" dxfId="5705" priority="265" operator="containsText" text="N/A">
      <formula>NOT(ISERROR(SEARCH("N/A",F27)))</formula>
    </cfRule>
    <cfRule type="containsText" dxfId="5704" priority="266" operator="containsText" text="X">
      <formula>NOT(ISERROR(SEARCH("X",F27)))</formula>
    </cfRule>
    <cfRule type="containsText" dxfId="5703" priority="267" operator="containsText" text="Y">
      <formula>NOT(ISERROR(SEARCH("Y",F27)))</formula>
    </cfRule>
  </conditionalFormatting>
  <conditionalFormatting sqref="F15:Q15">
    <cfRule type="containsText" dxfId="5702" priority="262" operator="containsText" text="N/A">
      <formula>NOT(ISERROR(SEARCH("N/A",F15)))</formula>
    </cfRule>
    <cfRule type="containsText" dxfId="5701" priority="263" operator="containsText" text="X">
      <formula>NOT(ISERROR(SEARCH("X",F15)))</formula>
    </cfRule>
    <cfRule type="containsText" dxfId="5700" priority="264" operator="containsText" text="Y">
      <formula>NOT(ISERROR(SEARCH("Y",F15)))</formula>
    </cfRule>
  </conditionalFormatting>
  <conditionalFormatting sqref="F20:Q20">
    <cfRule type="containsText" dxfId="5699" priority="259" operator="containsText" text="N/A">
      <formula>NOT(ISERROR(SEARCH("N/A",F20)))</formula>
    </cfRule>
    <cfRule type="containsText" dxfId="5698" priority="260" operator="containsText" text="X">
      <formula>NOT(ISERROR(SEARCH("X",F20)))</formula>
    </cfRule>
    <cfRule type="containsText" dxfId="5697" priority="261" operator="containsText" text="Y">
      <formula>NOT(ISERROR(SEARCH("Y",F20)))</formula>
    </cfRule>
  </conditionalFormatting>
  <conditionalFormatting sqref="F16:H16">
    <cfRule type="containsText" dxfId="5696" priority="256" operator="containsText" text="N/A">
      <formula>NOT(ISERROR(SEARCH("N/A",F16)))</formula>
    </cfRule>
    <cfRule type="containsText" dxfId="5695" priority="257" operator="containsText" text="X">
      <formula>NOT(ISERROR(SEARCH("X",F16)))</formula>
    </cfRule>
    <cfRule type="containsText" dxfId="5694" priority="258" operator="containsText" text="Y">
      <formula>NOT(ISERROR(SEARCH("Y",F16)))</formula>
    </cfRule>
  </conditionalFormatting>
  <conditionalFormatting sqref="F17:K17">
    <cfRule type="containsText" dxfId="5693" priority="253" operator="containsText" text="N/A">
      <formula>NOT(ISERROR(SEARCH("N/A",F17)))</formula>
    </cfRule>
    <cfRule type="containsText" dxfId="5692" priority="254" operator="containsText" text="X">
      <formula>NOT(ISERROR(SEARCH("X",F17)))</formula>
    </cfRule>
    <cfRule type="containsText" dxfId="5691" priority="255" operator="containsText" text="Y">
      <formula>NOT(ISERROR(SEARCH("Y",F17)))</formula>
    </cfRule>
  </conditionalFormatting>
  <conditionalFormatting sqref="F18:H18">
    <cfRule type="containsText" dxfId="5690" priority="250" operator="containsText" text="N/A">
      <formula>NOT(ISERROR(SEARCH("N/A",F18)))</formula>
    </cfRule>
    <cfRule type="containsText" dxfId="5689" priority="251" operator="containsText" text="X">
      <formula>NOT(ISERROR(SEARCH("X",F18)))</formula>
    </cfRule>
    <cfRule type="containsText" dxfId="5688" priority="252" operator="containsText" text="Y">
      <formula>NOT(ISERROR(SEARCH("Y",F18)))</formula>
    </cfRule>
  </conditionalFormatting>
  <conditionalFormatting sqref="F26:H26">
    <cfRule type="containsText" dxfId="5687" priority="247" operator="containsText" text="N/A">
      <formula>NOT(ISERROR(SEARCH("N/A",F26)))</formula>
    </cfRule>
    <cfRule type="containsText" dxfId="5686" priority="248" operator="containsText" text="X">
      <formula>NOT(ISERROR(SEARCH("X",F26)))</formula>
    </cfRule>
    <cfRule type="containsText" dxfId="5685" priority="249" operator="containsText" text="Y">
      <formula>NOT(ISERROR(SEARCH("Y",F26)))</formula>
    </cfRule>
  </conditionalFormatting>
  <conditionalFormatting sqref="F25:Q25">
    <cfRule type="containsText" dxfId="5684" priority="244" operator="containsText" text="N/A">
      <formula>NOT(ISERROR(SEARCH("N/A",F25)))</formula>
    </cfRule>
    <cfRule type="containsText" dxfId="5683" priority="245" operator="containsText" text="X">
      <formula>NOT(ISERROR(SEARCH("X",F25)))</formula>
    </cfRule>
    <cfRule type="containsText" dxfId="5682" priority="246" operator="containsText" text="Y">
      <formula>NOT(ISERROR(SEARCH("Y",F25)))</formula>
    </cfRule>
  </conditionalFormatting>
  <conditionalFormatting sqref="F21:H21">
    <cfRule type="containsText" dxfId="5681" priority="211" operator="containsText" text="N/A">
      <formula>NOT(ISERROR(SEARCH("N/A",F21)))</formula>
    </cfRule>
    <cfRule type="containsText" dxfId="5680" priority="212" operator="containsText" text="X">
      <formula>NOT(ISERROR(SEARCH("X",F21)))</formula>
    </cfRule>
    <cfRule type="containsText" dxfId="5679" priority="213" operator="containsText" text="Y">
      <formula>NOT(ISERROR(SEARCH("Y",F21)))</formula>
    </cfRule>
  </conditionalFormatting>
  <conditionalFormatting sqref="F22:Q22">
    <cfRule type="containsText" dxfId="5678" priority="208" operator="containsText" text="N/A">
      <formula>NOT(ISERROR(SEARCH("N/A",F22)))</formula>
    </cfRule>
    <cfRule type="containsText" dxfId="5677" priority="209" operator="containsText" text="X">
      <formula>NOT(ISERROR(SEARCH("X",F22)))</formula>
    </cfRule>
    <cfRule type="containsText" dxfId="5676" priority="210" operator="containsText" text="Y">
      <formula>NOT(ISERROR(SEARCH("Y",F22)))</formula>
    </cfRule>
  </conditionalFormatting>
  <conditionalFormatting sqref="F23:Q23">
    <cfRule type="containsText" dxfId="5675" priority="205" operator="containsText" text="N/A">
      <formula>NOT(ISERROR(SEARCH("N/A",F23)))</formula>
    </cfRule>
    <cfRule type="containsText" dxfId="5674" priority="206" operator="containsText" text="X">
      <formula>NOT(ISERROR(SEARCH("X",F23)))</formula>
    </cfRule>
    <cfRule type="containsText" dxfId="5673" priority="207" operator="containsText" text="Y">
      <formula>NOT(ISERROR(SEARCH("Y",F23)))</formula>
    </cfRule>
  </conditionalFormatting>
  <conditionalFormatting sqref="F24:K24">
    <cfRule type="containsText" dxfId="5672" priority="202" operator="containsText" text="N/A">
      <formula>NOT(ISERROR(SEARCH("N/A",F24)))</formula>
    </cfRule>
    <cfRule type="containsText" dxfId="5671" priority="203" operator="containsText" text="X">
      <formula>NOT(ISERROR(SEARCH("X",F24)))</formula>
    </cfRule>
    <cfRule type="containsText" dxfId="5670" priority="204" operator="containsText" text="Y">
      <formula>NOT(ISERROR(SEARCH("Y",F24)))</formula>
    </cfRule>
  </conditionalFormatting>
  <conditionalFormatting sqref="AO30:AO34">
    <cfRule type="containsText" dxfId="5669" priority="76" operator="containsText" text="N/A">
      <formula>NOT(ISERROR(SEARCH("N/A",AO30)))</formula>
    </cfRule>
    <cfRule type="containsText" dxfId="5668" priority="77" operator="containsText" text="X">
      <formula>NOT(ISERROR(SEARCH("X",AO30)))</formula>
    </cfRule>
    <cfRule type="containsText" dxfId="5667" priority="78" operator="containsText" text="Y">
      <formula>NOT(ISERROR(SEARCH("Y",AO30)))</formula>
    </cfRule>
  </conditionalFormatting>
  <conditionalFormatting sqref="AL30:AL34">
    <cfRule type="containsText" dxfId="5666" priority="73" operator="containsText" text="N/A">
      <formula>NOT(ISERROR(SEARCH("N/A",AL30)))</formula>
    </cfRule>
    <cfRule type="containsText" dxfId="5665" priority="74" operator="containsText" text="X">
      <formula>NOT(ISERROR(SEARCH("X",AL30)))</formula>
    </cfRule>
    <cfRule type="containsText" dxfId="5664" priority="75" operator="containsText" text="Y">
      <formula>NOT(ISERROR(SEARCH("Y",AL30)))</formula>
    </cfRule>
  </conditionalFormatting>
  <conditionalFormatting sqref="AI30:AI34">
    <cfRule type="containsText" dxfId="5663" priority="70" operator="containsText" text="N/A">
      <formula>NOT(ISERROR(SEARCH("N/A",AI30)))</formula>
    </cfRule>
    <cfRule type="containsText" dxfId="5662" priority="71" operator="containsText" text="X">
      <formula>NOT(ISERROR(SEARCH("X",AI30)))</formula>
    </cfRule>
    <cfRule type="containsText" dxfId="5661" priority="72" operator="containsText" text="Y">
      <formula>NOT(ISERROR(SEARCH("Y",AI30)))</formula>
    </cfRule>
  </conditionalFormatting>
  <conditionalFormatting sqref="AF30:AF34">
    <cfRule type="containsText" dxfId="5660" priority="67" operator="containsText" text="N/A">
      <formula>NOT(ISERROR(SEARCH("N/A",AF30)))</formula>
    </cfRule>
    <cfRule type="containsText" dxfId="5659" priority="68" operator="containsText" text="X">
      <formula>NOT(ISERROR(SEARCH("X",AF30)))</formula>
    </cfRule>
    <cfRule type="containsText" dxfId="5658" priority="69" operator="containsText" text="Y">
      <formula>NOT(ISERROR(SEARCH("Y",AF30)))</formula>
    </cfRule>
  </conditionalFormatting>
  <conditionalFormatting sqref="AC30:AC34">
    <cfRule type="containsText" dxfId="5657" priority="64" operator="containsText" text="N/A">
      <formula>NOT(ISERROR(SEARCH("N/A",AC30)))</formula>
    </cfRule>
    <cfRule type="containsText" dxfId="5656" priority="65" operator="containsText" text="X">
      <formula>NOT(ISERROR(SEARCH("X",AC30)))</formula>
    </cfRule>
    <cfRule type="containsText" dxfId="5655" priority="66" operator="containsText" text="Y">
      <formula>NOT(ISERROR(SEARCH("Y",AC30)))</formula>
    </cfRule>
  </conditionalFormatting>
  <conditionalFormatting sqref="Z30:Z34">
    <cfRule type="containsText" dxfId="5654" priority="61" operator="containsText" text="N/A">
      <formula>NOT(ISERROR(SEARCH("N/A",Z30)))</formula>
    </cfRule>
    <cfRule type="containsText" dxfId="5653" priority="62" operator="containsText" text="X">
      <formula>NOT(ISERROR(SEARCH("X",Z30)))</formula>
    </cfRule>
    <cfRule type="containsText" dxfId="5652" priority="63" operator="containsText" text="Y">
      <formula>NOT(ISERROR(SEARCH("Y",Z30)))</formula>
    </cfRule>
  </conditionalFormatting>
  <conditionalFormatting sqref="W30:W34">
    <cfRule type="containsText" dxfId="5651" priority="58" operator="containsText" text="N/A">
      <formula>NOT(ISERROR(SEARCH("N/A",W30)))</formula>
    </cfRule>
    <cfRule type="containsText" dxfId="5650" priority="59" operator="containsText" text="X">
      <formula>NOT(ISERROR(SEARCH("X",W30)))</formula>
    </cfRule>
    <cfRule type="containsText" dxfId="5649" priority="60" operator="containsText" text="Y">
      <formula>NOT(ISERROR(SEARCH("Y",W30)))</formula>
    </cfRule>
  </conditionalFormatting>
  <conditionalFormatting sqref="T30:T34">
    <cfRule type="containsText" dxfId="5648" priority="55" operator="containsText" text="N/A">
      <formula>NOT(ISERROR(SEARCH("N/A",T30)))</formula>
    </cfRule>
    <cfRule type="containsText" dxfId="5647" priority="56" operator="containsText" text="X">
      <formula>NOT(ISERROR(SEARCH("X",T30)))</formula>
    </cfRule>
    <cfRule type="containsText" dxfId="5646" priority="57" operator="containsText" text="Y">
      <formula>NOT(ISERROR(SEARCH("Y",T30)))</formula>
    </cfRule>
  </conditionalFormatting>
  <conditionalFormatting sqref="Q30:Q34">
    <cfRule type="containsText" dxfId="5645" priority="52" operator="containsText" text="N/A">
      <formula>NOT(ISERROR(SEARCH("N/A",Q30)))</formula>
    </cfRule>
    <cfRule type="containsText" dxfId="5644" priority="53" operator="containsText" text="X">
      <formula>NOT(ISERROR(SEARCH("X",Q30)))</formula>
    </cfRule>
    <cfRule type="containsText" dxfId="5643" priority="54" operator="containsText" text="Y">
      <formula>NOT(ISERROR(SEARCH("Y",Q30)))</formula>
    </cfRule>
  </conditionalFormatting>
  <conditionalFormatting sqref="N30:N34">
    <cfRule type="containsText" dxfId="5642" priority="49" operator="containsText" text="N/A">
      <formula>NOT(ISERROR(SEARCH("N/A",N30)))</formula>
    </cfRule>
    <cfRule type="containsText" dxfId="5641" priority="50" operator="containsText" text="X">
      <formula>NOT(ISERROR(SEARCH("X",N30)))</formula>
    </cfRule>
    <cfRule type="containsText" dxfId="5640" priority="51" operator="containsText" text="Y">
      <formula>NOT(ISERROR(SEARCH("Y",N30)))</formula>
    </cfRule>
  </conditionalFormatting>
  <conditionalFormatting sqref="K31:K34">
    <cfRule type="containsText" dxfId="5639" priority="46" operator="containsText" text="N/A">
      <formula>NOT(ISERROR(SEARCH("N/A",K31)))</formula>
    </cfRule>
    <cfRule type="containsText" dxfId="5638" priority="47" operator="containsText" text="X">
      <formula>NOT(ISERROR(SEARCH("X",K31)))</formula>
    </cfRule>
    <cfRule type="containsText" dxfId="5637" priority="48" operator="containsText" text="Y">
      <formula>NOT(ISERROR(SEARCH("Y",K31)))</formula>
    </cfRule>
  </conditionalFormatting>
  <conditionalFormatting sqref="K30">
    <cfRule type="containsText" dxfId="5636" priority="43" operator="containsText" text="N/A">
      <formula>NOT(ISERROR(SEARCH("N/A",K30)))</formula>
    </cfRule>
    <cfRule type="containsText" dxfId="5635" priority="44" operator="containsText" text="X">
      <formula>NOT(ISERROR(SEARCH("X",K30)))</formula>
    </cfRule>
    <cfRule type="containsText" dxfId="5634" priority="45" operator="containsText" text="Y">
      <formula>NOT(ISERROR(SEARCH("Y",K30)))</formula>
    </cfRule>
  </conditionalFormatting>
  <conditionalFormatting sqref="I28:K28">
    <cfRule type="containsText" dxfId="5633" priority="40" operator="containsText" text="N/A">
      <formula>NOT(ISERROR(SEARCH("N/A",I28)))</formula>
    </cfRule>
    <cfRule type="containsText" dxfId="5632" priority="41" operator="containsText" text="X">
      <formula>NOT(ISERROR(SEARCH("X",I28)))</formula>
    </cfRule>
    <cfRule type="containsText" dxfId="5631" priority="42" operator="containsText" text="Y">
      <formula>NOT(ISERROR(SEARCH("Y",I28)))</formula>
    </cfRule>
  </conditionalFormatting>
  <conditionalFormatting sqref="I16:K16">
    <cfRule type="containsText" dxfId="5630" priority="37" operator="containsText" text="N/A">
      <formula>NOT(ISERROR(SEARCH("N/A",I16)))</formula>
    </cfRule>
    <cfRule type="containsText" dxfId="5629" priority="38" operator="containsText" text="X">
      <formula>NOT(ISERROR(SEARCH("X",I16)))</formula>
    </cfRule>
    <cfRule type="containsText" dxfId="5628" priority="39" operator="containsText" text="Y">
      <formula>NOT(ISERROR(SEARCH("Y",I16)))</formula>
    </cfRule>
  </conditionalFormatting>
  <conditionalFormatting sqref="I26:K26">
    <cfRule type="containsText" dxfId="5627" priority="34" operator="containsText" text="N/A">
      <formula>NOT(ISERROR(SEARCH("N/A",I26)))</formula>
    </cfRule>
    <cfRule type="containsText" dxfId="5626" priority="35" operator="containsText" text="X">
      <formula>NOT(ISERROR(SEARCH("X",I26)))</formula>
    </cfRule>
    <cfRule type="containsText" dxfId="5625" priority="36" operator="containsText" text="Y">
      <formula>NOT(ISERROR(SEARCH("Y",I26)))</formula>
    </cfRule>
  </conditionalFormatting>
  <conditionalFormatting sqref="I18:Q18">
    <cfRule type="containsText" dxfId="5624" priority="31" operator="containsText" text="N/A">
      <formula>NOT(ISERROR(SEARCH("N/A",I18)))</formula>
    </cfRule>
    <cfRule type="containsText" dxfId="5623" priority="32" operator="containsText" text="X">
      <formula>NOT(ISERROR(SEARCH("X",I18)))</formula>
    </cfRule>
    <cfRule type="containsText" dxfId="5622" priority="33" operator="containsText" text="Y">
      <formula>NOT(ISERROR(SEARCH("Y",I18)))</formula>
    </cfRule>
  </conditionalFormatting>
  <conditionalFormatting sqref="I21:Q21">
    <cfRule type="containsText" dxfId="5621" priority="28" operator="containsText" text="N/A">
      <formula>NOT(ISERROR(SEARCH("N/A",I21)))</formula>
    </cfRule>
    <cfRule type="containsText" dxfId="5620" priority="29" operator="containsText" text="X">
      <formula>NOT(ISERROR(SEARCH("X",I21)))</formula>
    </cfRule>
    <cfRule type="containsText" dxfId="5619" priority="30" operator="containsText" text="Y">
      <formula>NOT(ISERROR(SEARCH("Y",I21)))</formula>
    </cfRule>
  </conditionalFormatting>
  <conditionalFormatting sqref="L28:Q28">
    <cfRule type="containsText" dxfId="5618" priority="25" operator="containsText" text="N/A">
      <formula>NOT(ISERROR(SEARCH("N/A",L28)))</formula>
    </cfRule>
    <cfRule type="containsText" dxfId="5617" priority="26" operator="containsText" text="X">
      <formula>NOT(ISERROR(SEARCH("X",L28)))</formula>
    </cfRule>
    <cfRule type="containsText" dxfId="5616" priority="27" operator="containsText" text="Y">
      <formula>NOT(ISERROR(SEARCH("Y",L28)))</formula>
    </cfRule>
  </conditionalFormatting>
  <conditionalFormatting sqref="N17 N24">
    <cfRule type="containsText" dxfId="5615" priority="22" operator="containsText" text="N/A">
      <formula>NOT(ISERROR(SEARCH("N/A",N17)))</formula>
    </cfRule>
    <cfRule type="containsText" dxfId="5614" priority="23" operator="containsText" text="X">
      <formula>NOT(ISERROR(SEARCH("X",N17)))</formula>
    </cfRule>
    <cfRule type="containsText" dxfId="5613" priority="24" operator="containsText" text="Y">
      <formula>NOT(ISERROR(SEARCH("Y",N17)))</formula>
    </cfRule>
  </conditionalFormatting>
  <conditionalFormatting sqref="L16:Q16">
    <cfRule type="containsText" dxfId="5612" priority="19" operator="containsText" text="N/A">
      <formula>NOT(ISERROR(SEARCH("N/A",L16)))</formula>
    </cfRule>
    <cfRule type="containsText" dxfId="5611" priority="20" operator="containsText" text="X">
      <formula>NOT(ISERROR(SEARCH("X",L16)))</formula>
    </cfRule>
    <cfRule type="containsText" dxfId="5610" priority="21" operator="containsText" text="Y">
      <formula>NOT(ISERROR(SEARCH("Y",L16)))</formula>
    </cfRule>
  </conditionalFormatting>
  <conditionalFormatting sqref="L26:Q26">
    <cfRule type="containsText" dxfId="5609" priority="16" operator="containsText" text="N/A">
      <formula>NOT(ISERROR(SEARCH("N/A",L26)))</formula>
    </cfRule>
    <cfRule type="containsText" dxfId="5608" priority="17" operator="containsText" text="X">
      <formula>NOT(ISERROR(SEARCH("X",L26)))</formula>
    </cfRule>
    <cfRule type="containsText" dxfId="5607" priority="18" operator="containsText" text="Y">
      <formula>NOT(ISERROR(SEARCH("Y",L26)))</formula>
    </cfRule>
  </conditionalFormatting>
  <conditionalFormatting sqref="O10:Q10">
    <cfRule type="containsText" dxfId="5606" priority="13" operator="containsText" text="N/A">
      <formula>NOT(ISERROR(SEARCH("N/A",O10)))</formula>
    </cfRule>
    <cfRule type="containsText" dxfId="5605" priority="14" operator="containsText" text="X">
      <formula>NOT(ISERROR(SEARCH("X",O10)))</formula>
    </cfRule>
    <cfRule type="containsText" dxfId="5604" priority="15" operator="containsText" text="Y">
      <formula>NOT(ISERROR(SEARCH("Y",O10)))</formula>
    </cfRule>
  </conditionalFormatting>
  <conditionalFormatting sqref="O12:Q12">
    <cfRule type="containsText" dxfId="5603" priority="10" operator="containsText" text="N/A">
      <formula>NOT(ISERROR(SEARCH("N/A",O12)))</formula>
    </cfRule>
    <cfRule type="containsText" dxfId="5602" priority="11" operator="containsText" text="X">
      <formula>NOT(ISERROR(SEARCH("X",O12)))</formula>
    </cfRule>
    <cfRule type="containsText" dxfId="5601" priority="12" operator="containsText" text="Y">
      <formula>NOT(ISERROR(SEARCH("Y",O12)))</formula>
    </cfRule>
  </conditionalFormatting>
  <conditionalFormatting sqref="O17:Q17">
    <cfRule type="containsText" dxfId="5600" priority="7" operator="containsText" text="N/A">
      <formula>NOT(ISERROR(SEARCH("N/A",O17)))</formula>
    </cfRule>
    <cfRule type="containsText" dxfId="5599" priority="8" operator="containsText" text="X">
      <formula>NOT(ISERROR(SEARCH("X",O17)))</formula>
    </cfRule>
    <cfRule type="containsText" dxfId="5598" priority="9" operator="containsText" text="Y">
      <formula>NOT(ISERROR(SEARCH("Y",O17)))</formula>
    </cfRule>
  </conditionalFormatting>
  <conditionalFormatting sqref="O24 Q24">
    <cfRule type="containsText" dxfId="5597" priority="4" operator="containsText" text="N/A">
      <formula>NOT(ISERROR(SEARCH("N/A",O24)))</formula>
    </cfRule>
    <cfRule type="containsText" dxfId="5596" priority="5" operator="containsText" text="X">
      <formula>NOT(ISERROR(SEARCH("X",O24)))</formula>
    </cfRule>
    <cfRule type="containsText" dxfId="5595" priority="6" operator="containsText" text="Y">
      <formula>NOT(ISERROR(SEARCH("Y",O24)))</formula>
    </cfRule>
  </conditionalFormatting>
  <conditionalFormatting sqref="P24">
    <cfRule type="containsText" dxfId="5594" priority="1" operator="containsText" text="N/A">
      <formula>NOT(ISERROR(SEARCH("N/A",P24)))</formula>
    </cfRule>
    <cfRule type="containsText" dxfId="5593" priority="2" operator="containsText" text="X">
      <formula>NOT(ISERROR(SEARCH("X",P24)))</formula>
    </cfRule>
    <cfRule type="containsText" dxfId="5592" priority="3" operator="containsText" text="Y">
      <formula>NOT(ISERROR(SEARCH("Y",P24)))</formula>
    </cfRule>
  </conditionalFormatting>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B2F36-E440-439D-8C6E-BE1C2DECA29C}">
  <dimension ref="A1:M39"/>
  <sheetViews>
    <sheetView zoomScale="85" zoomScaleNormal="85" workbookViewId="0">
      <selection activeCell="M8" sqref="M8"/>
    </sheetView>
  </sheetViews>
  <sheetFormatPr defaultColWidth="8.85546875" defaultRowHeight="15" x14ac:dyDescent="0.25"/>
  <cols>
    <col min="1" max="1" width="22.140625" style="501" customWidth="1"/>
    <col min="2" max="2" width="19.140625" style="501" customWidth="1"/>
    <col min="3" max="3" width="18.140625" style="503" customWidth="1"/>
    <col min="4" max="4" width="15.140625" style="407" customWidth="1"/>
    <col min="5" max="5" width="14.7109375" style="503" customWidth="1"/>
    <col min="6" max="6" width="11.42578125" style="505" customWidth="1"/>
  </cols>
  <sheetData>
    <row r="1" spans="1:13" ht="66" customHeight="1" x14ac:dyDescent="0.25">
      <c r="A1" s="463" t="s">
        <v>1</v>
      </c>
      <c r="B1" s="439" t="s">
        <v>581</v>
      </c>
      <c r="C1" s="439" t="s">
        <v>582</v>
      </c>
      <c r="D1" s="439" t="s">
        <v>3134</v>
      </c>
      <c r="E1" s="439" t="s">
        <v>217</v>
      </c>
      <c r="F1" s="439" t="s">
        <v>223</v>
      </c>
      <c r="G1" s="854" t="s">
        <v>3295</v>
      </c>
      <c r="H1" s="855"/>
      <c r="I1" s="855"/>
      <c r="J1" s="855"/>
      <c r="K1" s="855"/>
      <c r="L1" s="855"/>
      <c r="M1" s="855"/>
    </row>
    <row r="2" spans="1:13" x14ac:dyDescent="0.2">
      <c r="A2" s="382" t="s">
        <v>3269</v>
      </c>
      <c r="B2" s="382" t="s">
        <v>3293</v>
      </c>
      <c r="C2" s="408" t="s">
        <v>3294</v>
      </c>
      <c r="D2" s="711"/>
      <c r="E2" s="385" t="s">
        <v>590</v>
      </c>
      <c r="F2" s="386" t="s">
        <v>2005</v>
      </c>
    </row>
    <row r="3" spans="1:13" x14ac:dyDescent="0.2">
      <c r="A3" s="382" t="s">
        <v>3270</v>
      </c>
      <c r="B3" s="382" t="s">
        <v>3293</v>
      </c>
      <c r="C3" s="408" t="s">
        <v>3294</v>
      </c>
      <c r="D3" s="711"/>
      <c r="E3" s="385" t="s">
        <v>590</v>
      </c>
      <c r="F3" s="386" t="s">
        <v>2006</v>
      </c>
    </row>
    <row r="4" spans="1:13" x14ac:dyDescent="0.2">
      <c r="A4" s="382" t="s">
        <v>3271</v>
      </c>
      <c r="B4" s="382" t="s">
        <v>3293</v>
      </c>
      <c r="C4" s="408" t="s">
        <v>3294</v>
      </c>
      <c r="D4" s="711"/>
      <c r="E4" s="385" t="s">
        <v>590</v>
      </c>
      <c r="F4" s="560" t="s">
        <v>2007</v>
      </c>
    </row>
    <row r="5" spans="1:13" x14ac:dyDescent="0.2">
      <c r="A5" s="382" t="s">
        <v>3272</v>
      </c>
      <c r="B5" s="382" t="s">
        <v>3293</v>
      </c>
      <c r="C5" s="408" t="s">
        <v>3294</v>
      </c>
      <c r="D5" s="711"/>
      <c r="E5" s="385" t="s">
        <v>590</v>
      </c>
      <c r="F5" s="386" t="s">
        <v>2008</v>
      </c>
    </row>
    <row r="6" spans="1:13" x14ac:dyDescent="0.2">
      <c r="A6" s="382" t="s">
        <v>3273</v>
      </c>
      <c r="B6" s="382" t="s">
        <v>3293</v>
      </c>
      <c r="C6" s="408" t="s">
        <v>3294</v>
      </c>
      <c r="D6" s="711"/>
      <c r="E6" s="385" t="s">
        <v>590</v>
      </c>
      <c r="F6" s="386" t="s">
        <v>2009</v>
      </c>
    </row>
    <row r="7" spans="1:13" x14ac:dyDescent="0.2">
      <c r="A7" s="382" t="s">
        <v>3274</v>
      </c>
      <c r="B7" s="382" t="s">
        <v>3293</v>
      </c>
      <c r="C7" s="408" t="s">
        <v>3294</v>
      </c>
      <c r="D7" s="711"/>
      <c r="E7" s="385" t="s">
        <v>590</v>
      </c>
      <c r="F7" s="560" t="s">
        <v>2011</v>
      </c>
    </row>
    <row r="8" spans="1:13" x14ac:dyDescent="0.2">
      <c r="A8" s="382" t="s">
        <v>3275</v>
      </c>
      <c r="B8" s="382" t="s">
        <v>3293</v>
      </c>
      <c r="C8" s="408" t="s">
        <v>3294</v>
      </c>
      <c r="D8" s="711"/>
      <c r="E8" s="385" t="s">
        <v>590</v>
      </c>
      <c r="F8" s="386" t="s">
        <v>2012</v>
      </c>
    </row>
    <row r="9" spans="1:13" x14ac:dyDescent="0.2">
      <c r="A9" s="382" t="s">
        <v>3276</v>
      </c>
      <c r="B9" s="382" t="s">
        <v>3293</v>
      </c>
      <c r="C9" s="408" t="s">
        <v>3294</v>
      </c>
      <c r="D9" s="711"/>
      <c r="E9" s="385" t="s">
        <v>590</v>
      </c>
      <c r="F9" s="386" t="s">
        <v>2013</v>
      </c>
    </row>
    <row r="10" spans="1:13" x14ac:dyDescent="0.2">
      <c r="A10" s="382" t="s">
        <v>3277</v>
      </c>
      <c r="B10" s="382" t="s">
        <v>3293</v>
      </c>
      <c r="C10" s="408" t="s">
        <v>3294</v>
      </c>
      <c r="D10" s="711"/>
      <c r="E10" s="385" t="s">
        <v>590</v>
      </c>
      <c r="F10" s="560" t="s">
        <v>2014</v>
      </c>
    </row>
    <row r="11" spans="1:13" x14ac:dyDescent="0.2">
      <c r="A11" s="382" t="s">
        <v>3278</v>
      </c>
      <c r="B11" s="382" t="s">
        <v>3293</v>
      </c>
      <c r="C11" s="408" t="s">
        <v>3294</v>
      </c>
      <c r="D11" s="711"/>
      <c r="E11" s="385" t="s">
        <v>590</v>
      </c>
      <c r="F11" s="386" t="s">
        <v>2015</v>
      </c>
    </row>
    <row r="12" spans="1:13" x14ac:dyDescent="0.2">
      <c r="A12" s="382" t="s">
        <v>3279</v>
      </c>
      <c r="B12" s="382" t="s">
        <v>3293</v>
      </c>
      <c r="C12" s="408" t="s">
        <v>3294</v>
      </c>
      <c r="D12" s="711"/>
      <c r="E12" s="385" t="s">
        <v>590</v>
      </c>
      <c r="F12" s="386" t="s">
        <v>2016</v>
      </c>
    </row>
    <row r="13" spans="1:13" x14ac:dyDescent="0.2">
      <c r="A13" s="382" t="s">
        <v>3280</v>
      </c>
      <c r="B13" s="382" t="s">
        <v>3293</v>
      </c>
      <c r="C13" s="408" t="s">
        <v>3294</v>
      </c>
      <c r="D13" s="711"/>
      <c r="E13" s="385" t="s">
        <v>590</v>
      </c>
      <c r="F13" s="560" t="s">
        <v>2017</v>
      </c>
    </row>
    <row r="14" spans="1:13" x14ac:dyDescent="0.2">
      <c r="A14" s="382" t="s">
        <v>3281</v>
      </c>
      <c r="B14" s="382" t="s">
        <v>3293</v>
      </c>
      <c r="C14" s="408" t="s">
        <v>3294</v>
      </c>
      <c r="D14" s="711"/>
      <c r="E14" s="385" t="s">
        <v>590</v>
      </c>
      <c r="F14" s="386" t="s">
        <v>2018</v>
      </c>
    </row>
    <row r="15" spans="1:13" x14ac:dyDescent="0.2">
      <c r="A15" s="382" t="s">
        <v>3282</v>
      </c>
      <c r="B15" s="382" t="s">
        <v>3293</v>
      </c>
      <c r="C15" s="408" t="s">
        <v>3294</v>
      </c>
      <c r="D15" s="711"/>
      <c r="E15" s="385" t="s">
        <v>590</v>
      </c>
      <c r="F15" s="386" t="s">
        <v>2019</v>
      </c>
    </row>
    <row r="16" spans="1:13" x14ac:dyDescent="0.2">
      <c r="A16" s="382" t="s">
        <v>3283</v>
      </c>
      <c r="B16" s="382" t="s">
        <v>3293</v>
      </c>
      <c r="C16" s="408" t="s">
        <v>3294</v>
      </c>
      <c r="D16" s="711"/>
      <c r="E16" s="385" t="s">
        <v>590</v>
      </c>
      <c r="F16" s="560" t="s">
        <v>2020</v>
      </c>
    </row>
    <row r="17" spans="1:6" x14ac:dyDescent="0.2">
      <c r="A17" s="382" t="s">
        <v>3284</v>
      </c>
      <c r="B17" s="382" t="s">
        <v>3293</v>
      </c>
      <c r="C17" s="408" t="s">
        <v>3294</v>
      </c>
      <c r="D17" s="711"/>
      <c r="E17" s="385" t="s">
        <v>590</v>
      </c>
      <c r="F17" s="386" t="s">
        <v>2021</v>
      </c>
    </row>
    <row r="18" spans="1:6" x14ac:dyDescent="0.2">
      <c r="A18" s="382" t="s">
        <v>3285</v>
      </c>
      <c r="B18" s="382" t="s">
        <v>3293</v>
      </c>
      <c r="C18" s="408" t="s">
        <v>3294</v>
      </c>
      <c r="D18" s="711"/>
      <c r="E18" s="385" t="s">
        <v>590</v>
      </c>
      <c r="F18" s="386" t="s">
        <v>2022</v>
      </c>
    </row>
    <row r="19" spans="1:6" x14ac:dyDescent="0.2">
      <c r="A19" s="382" t="s">
        <v>3286</v>
      </c>
      <c r="B19" s="382" t="s">
        <v>3293</v>
      </c>
      <c r="C19" s="408" t="s">
        <v>3294</v>
      </c>
      <c r="D19" s="711"/>
      <c r="E19" s="385" t="s">
        <v>590</v>
      </c>
      <c r="F19" s="560" t="s">
        <v>2023</v>
      </c>
    </row>
    <row r="20" spans="1:6" x14ac:dyDescent="0.2">
      <c r="A20" s="382" t="s">
        <v>3287</v>
      </c>
      <c r="B20" s="382" t="s">
        <v>3293</v>
      </c>
      <c r="C20" s="408" t="s">
        <v>3294</v>
      </c>
      <c r="D20" s="711"/>
      <c r="E20" s="385" t="s">
        <v>590</v>
      </c>
      <c r="F20" s="386" t="s">
        <v>2024</v>
      </c>
    </row>
    <row r="21" spans="1:6" x14ac:dyDescent="0.2">
      <c r="A21" s="382" t="s">
        <v>3288</v>
      </c>
      <c r="B21" s="382" t="s">
        <v>3293</v>
      </c>
      <c r="C21" s="408" t="s">
        <v>3294</v>
      </c>
      <c r="D21" s="711"/>
      <c r="E21" s="385" t="s">
        <v>590</v>
      </c>
      <c r="F21" s="386" t="s">
        <v>2025</v>
      </c>
    </row>
    <row r="22" spans="1:6" x14ac:dyDescent="0.2">
      <c r="A22" s="382" t="s">
        <v>3289</v>
      </c>
      <c r="B22" s="382" t="s">
        <v>3293</v>
      </c>
      <c r="C22" s="408" t="s">
        <v>3294</v>
      </c>
      <c r="D22" s="711"/>
      <c r="E22" s="385" t="s">
        <v>590</v>
      </c>
      <c r="F22" s="560" t="s">
        <v>2026</v>
      </c>
    </row>
    <row r="23" spans="1:6" x14ac:dyDescent="0.2">
      <c r="A23" s="382" t="s">
        <v>3290</v>
      </c>
      <c r="B23" s="382" t="s">
        <v>3293</v>
      </c>
      <c r="C23" s="408" t="s">
        <v>3294</v>
      </c>
      <c r="D23" s="711"/>
      <c r="E23" s="385" t="s">
        <v>590</v>
      </c>
      <c r="F23" s="386" t="s">
        <v>2027</v>
      </c>
    </row>
    <row r="24" spans="1:6" x14ac:dyDescent="0.2">
      <c r="A24" s="382" t="s">
        <v>3291</v>
      </c>
      <c r="B24" s="382" t="s">
        <v>3293</v>
      </c>
      <c r="C24" s="408" t="s">
        <v>3294</v>
      </c>
      <c r="D24" s="711"/>
      <c r="E24" s="385" t="s">
        <v>590</v>
      </c>
      <c r="F24" s="386" t="s">
        <v>2028</v>
      </c>
    </row>
    <row r="25" spans="1:6" x14ac:dyDescent="0.2">
      <c r="A25" s="382" t="s">
        <v>3292</v>
      </c>
      <c r="B25" s="382" t="s">
        <v>3293</v>
      </c>
      <c r="C25" s="408" t="s">
        <v>3294</v>
      </c>
      <c r="D25" s="711"/>
      <c r="E25" s="385" t="s">
        <v>590</v>
      </c>
      <c r="F25" s="560" t="s">
        <v>3218</v>
      </c>
    </row>
    <row r="26" spans="1:6" x14ac:dyDescent="0.2">
      <c r="A26" s="382"/>
      <c r="B26" s="382"/>
      <c r="C26" s="408"/>
      <c r="D26" s="711"/>
      <c r="E26" s="385"/>
      <c r="F26" s="386"/>
    </row>
    <row r="27" spans="1:6" x14ac:dyDescent="0.2">
      <c r="A27" s="382"/>
      <c r="B27" s="382"/>
      <c r="C27" s="408"/>
      <c r="D27" s="711"/>
      <c r="E27" s="385"/>
      <c r="F27" s="386"/>
    </row>
    <row r="28" spans="1:6" x14ac:dyDescent="0.2">
      <c r="A28" s="382"/>
      <c r="B28" s="382"/>
      <c r="C28" s="408"/>
      <c r="D28" s="711"/>
      <c r="E28" s="385"/>
      <c r="F28" s="386"/>
    </row>
    <row r="29" spans="1:6" x14ac:dyDescent="0.2">
      <c r="A29" s="382"/>
      <c r="B29" s="382"/>
      <c r="C29" s="408"/>
      <c r="D29" s="711"/>
      <c r="E29" s="385"/>
      <c r="F29" s="386"/>
    </row>
    <row r="30" spans="1:6" x14ac:dyDescent="0.2">
      <c r="A30" s="382"/>
      <c r="B30" s="382"/>
      <c r="C30" s="408"/>
      <c r="D30" s="711"/>
      <c r="E30" s="385"/>
      <c r="F30" s="386"/>
    </row>
    <row r="31" spans="1:6" x14ac:dyDescent="0.2">
      <c r="A31" s="382"/>
      <c r="B31" s="382"/>
      <c r="C31" s="408"/>
      <c r="D31" s="711"/>
      <c r="E31" s="385"/>
      <c r="F31" s="386"/>
    </row>
    <row r="32" spans="1:6" x14ac:dyDescent="0.2">
      <c r="A32" s="382"/>
      <c r="B32" s="382"/>
      <c r="C32" s="408"/>
      <c r="D32" s="711"/>
      <c r="E32" s="385"/>
      <c r="F32" s="386"/>
    </row>
    <row r="33" spans="1:6" x14ac:dyDescent="0.2">
      <c r="A33" s="382"/>
      <c r="B33" s="382"/>
      <c r="C33" s="408"/>
      <c r="D33" s="711"/>
      <c r="E33" s="385"/>
      <c r="F33" s="386"/>
    </row>
    <row r="34" spans="1:6" x14ac:dyDescent="0.2">
      <c r="A34" s="382"/>
      <c r="B34" s="382"/>
      <c r="C34" s="408"/>
      <c r="D34" s="711"/>
      <c r="E34" s="385"/>
      <c r="F34" s="386"/>
    </row>
    <row r="35" spans="1:6" x14ac:dyDescent="0.2">
      <c r="A35" s="382"/>
      <c r="B35" s="382"/>
      <c r="C35" s="408"/>
      <c r="D35" s="711"/>
      <c r="E35" s="385"/>
      <c r="F35" s="386"/>
    </row>
    <row r="36" spans="1:6" x14ac:dyDescent="0.2">
      <c r="A36" s="382"/>
      <c r="B36" s="382"/>
      <c r="C36" s="408"/>
      <c r="D36" s="711"/>
      <c r="E36" s="385"/>
      <c r="F36" s="386"/>
    </row>
    <row r="37" spans="1:6" x14ac:dyDescent="0.2">
      <c r="A37" s="382"/>
      <c r="B37" s="382"/>
      <c r="C37" s="408"/>
      <c r="D37" s="711"/>
      <c r="E37" s="385"/>
      <c r="F37" s="386"/>
    </row>
    <row r="38" spans="1:6" x14ac:dyDescent="0.2">
      <c r="A38" s="382"/>
      <c r="B38" s="382"/>
      <c r="C38" s="408"/>
      <c r="D38" s="711"/>
      <c r="E38" s="385"/>
      <c r="F38" s="386"/>
    </row>
    <row r="39" spans="1:6" x14ac:dyDescent="0.2">
      <c r="A39" s="382"/>
      <c r="B39" s="382"/>
      <c r="C39" s="408"/>
      <c r="D39" s="711"/>
      <c r="E39" s="385"/>
      <c r="F39" s="386"/>
    </row>
  </sheetData>
  <mergeCells count="1">
    <mergeCell ref="G1:M1"/>
  </mergeCells>
  <phoneticPr fontId="109" type="noConversion"/>
  <conditionalFormatting sqref="A1:F1048576">
    <cfRule type="expression" dxfId="5591" priority="1">
      <formula>ROW()=CELL("row")</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D993A-B451-4FE3-BEFE-2044D536F32A}">
  <dimension ref="B2:P42"/>
  <sheetViews>
    <sheetView topLeftCell="A3" zoomScale="91" zoomScaleNormal="91" workbookViewId="0">
      <selection activeCell="K22" sqref="K22"/>
    </sheetView>
  </sheetViews>
  <sheetFormatPr defaultColWidth="12.42578125" defaultRowHeight="15.75" x14ac:dyDescent="0.25"/>
  <cols>
    <col min="1" max="1" width="6.28515625" style="759" customWidth="1"/>
    <col min="2" max="2" width="16.7109375" style="759" customWidth="1"/>
    <col min="3" max="3" width="20.7109375" style="759" customWidth="1"/>
    <col min="4" max="4" width="24.140625" style="759" customWidth="1"/>
    <col min="5" max="5" width="14.28515625" style="759" customWidth="1"/>
    <col min="6" max="6" width="16.140625" style="759" customWidth="1"/>
    <col min="7" max="7" width="9.7109375" style="759" customWidth="1"/>
    <col min="8" max="8" width="23.85546875" style="759" customWidth="1"/>
    <col min="9" max="9" width="19.42578125" style="759" customWidth="1"/>
    <col min="10" max="10" width="18.42578125" style="759" customWidth="1"/>
    <col min="11" max="11" width="12.42578125" style="759"/>
    <col min="12" max="12" width="32" style="759" bestFit="1" customWidth="1"/>
    <col min="13" max="13" width="26.28515625" style="759" customWidth="1"/>
    <col min="14" max="14" width="12.42578125" style="759"/>
    <col min="15" max="15" width="22.42578125" style="759" customWidth="1"/>
    <col min="16" max="16" width="18.7109375" style="759" customWidth="1"/>
    <col min="17" max="16384" width="12.42578125" style="759"/>
  </cols>
  <sheetData>
    <row r="2" spans="2:16" ht="16.5" thickBot="1" x14ac:dyDescent="0.3"/>
    <row r="3" spans="2:16" ht="68.25" customHeight="1" thickBot="1" x14ac:dyDescent="0.3">
      <c r="B3" s="791" t="s">
        <v>3213</v>
      </c>
      <c r="C3" s="789" t="s">
        <v>3212</v>
      </c>
      <c r="D3" s="790" t="s">
        <v>3211</v>
      </c>
      <c r="E3" s="790" t="s">
        <v>3233</v>
      </c>
      <c r="F3" s="790" t="s">
        <v>3217</v>
      </c>
      <c r="G3" s="790" t="s">
        <v>3219</v>
      </c>
      <c r="H3" s="790" t="s">
        <v>3221</v>
      </c>
      <c r="I3" s="790" t="s">
        <v>3210</v>
      </c>
      <c r="J3" s="789" t="s">
        <v>3222</v>
      </c>
      <c r="K3" s="803" t="s">
        <v>3223</v>
      </c>
      <c r="L3" s="788" t="s">
        <v>3143</v>
      </c>
      <c r="M3" s="787" t="s">
        <v>3209</v>
      </c>
      <c r="O3" s="856" t="s">
        <v>3208</v>
      </c>
      <c r="P3" s="857"/>
    </row>
    <row r="4" spans="2:16" x14ac:dyDescent="0.25">
      <c r="B4" s="792" t="s">
        <v>3201</v>
      </c>
      <c r="C4" s="794" t="s">
        <v>3207</v>
      </c>
      <c r="D4" s="794" t="s">
        <v>3206</v>
      </c>
      <c r="E4" s="794">
        <f>COUNTIF('Jan 2026 - Dec 2026'!J1:J743, "M1-R1")</f>
        <v>34</v>
      </c>
      <c r="F4" s="800">
        <f>MAX(0,
 (MIN('2026 Completion Chart'!C5, TIME(16,30,0)) - TIME(8,0,0)) * 24
 - IF('2026 Completion Chart'!C5 &gt;= TIME(12,0,0), 0.5, 0)
)</f>
        <v>7.1333333333333346</v>
      </c>
      <c r="G4" s="794">
        <v>1</v>
      </c>
      <c r="H4" s="776">
        <f>F4*G4*45+(25)</f>
        <v>346.00000000000006</v>
      </c>
      <c r="I4" s="777">
        <f>SUMIF('Jan 2026 - Dec 2026'!$J$2:$J$993, "M1-R1", 'Jan 2026 - Dec 2026'!$E$2:$E$993)</f>
        <v>2050</v>
      </c>
      <c r="J4" s="775">
        <f t="shared" ref="J4:J26" si="0">(I4-H4)</f>
        <v>1704</v>
      </c>
      <c r="K4" s="774">
        <f t="shared" ref="K4:K26" si="1">(J4/I4)</f>
        <v>0.83121951219512191</v>
      </c>
      <c r="L4" s="773" t="s">
        <v>3203</v>
      </c>
      <c r="M4" s="824" t="s">
        <v>2010</v>
      </c>
      <c r="O4" s="786" t="s">
        <v>662</v>
      </c>
      <c r="P4" s="785">
        <f>'[1]Quotation Cheat Sheet'!$G$61</f>
        <v>65</v>
      </c>
    </row>
    <row r="5" spans="2:16" x14ac:dyDescent="0.25">
      <c r="B5" s="792" t="s">
        <v>3201</v>
      </c>
      <c r="C5" s="794" t="s">
        <v>3205</v>
      </c>
      <c r="D5" s="794" t="s">
        <v>3204</v>
      </c>
      <c r="E5" s="794">
        <f>COUNTIF('Jan 2026 - Dec 2026'!J1:J743, "M1-R2")</f>
        <v>31</v>
      </c>
      <c r="F5" s="800">
        <f>MAX(0,
 (MIN('2026 Completion Chart'!C6, TIME(16,30,0)) - TIME(8,0,0)) * 24
 - IF('2026 Completion Chart'!C6 &gt;= TIME(12,0,0), 0.5, 0)
)</f>
        <v>6.6666666666666661</v>
      </c>
      <c r="G5" s="794">
        <v>1</v>
      </c>
      <c r="H5" s="776">
        <f t="shared" ref="H5:H26" si="2">F5*G5*45+(25)</f>
        <v>325</v>
      </c>
      <c r="I5" s="777">
        <f>SUMIF('Jan 2026 - Dec 2026'!$J$2:$J$993, "M1-R2", 'Jan 2026 - Dec 2026'!$E$2:$E$993)</f>
        <v>1790</v>
      </c>
      <c r="J5" s="775">
        <f t="shared" si="0"/>
        <v>1465</v>
      </c>
      <c r="K5" s="774">
        <f t="shared" si="1"/>
        <v>0.81843575418994419</v>
      </c>
      <c r="L5" s="773" t="s">
        <v>3203</v>
      </c>
      <c r="M5" s="823" t="s">
        <v>2010</v>
      </c>
      <c r="O5" s="784" t="s">
        <v>3202</v>
      </c>
      <c r="P5" s="783">
        <f>'[1]Quotation Cheat Sheet'!$G$62</f>
        <v>75</v>
      </c>
    </row>
    <row r="6" spans="2:16" x14ac:dyDescent="0.25">
      <c r="B6" s="792" t="s">
        <v>3201</v>
      </c>
      <c r="C6" s="794" t="s">
        <v>3200</v>
      </c>
      <c r="D6" s="794" t="s">
        <v>3199</v>
      </c>
      <c r="E6" s="794">
        <f>COUNTIF('Jan 2026 - Dec 2026'!J1:J743, "M1-R3")</f>
        <v>33</v>
      </c>
      <c r="F6" s="800">
        <f>MAX(0,
 (MIN('2026 Completion Chart'!C7, TIME(16,30,0)) - TIME(8,0,0)) * 24
 - IF('2026 Completion Chart'!C7 &gt;= TIME(12,0,0), 0.5, 0)
)</f>
        <v>7.4083333333333314</v>
      </c>
      <c r="G6" s="794">
        <v>2</v>
      </c>
      <c r="H6" s="776">
        <f t="shared" si="2"/>
        <v>691.74999999999977</v>
      </c>
      <c r="I6" s="777">
        <f>SUMIF('Jan 2026 - Dec 2026'!$J$2:$J$993, "M1-R3", 'Jan 2026 - Dec 2026'!$E$2:$E$993)</f>
        <v>1995</v>
      </c>
      <c r="J6" s="775">
        <f t="shared" si="0"/>
        <v>1303.2500000000002</v>
      </c>
      <c r="K6" s="774">
        <f t="shared" si="1"/>
        <v>0.65325814536340865</v>
      </c>
      <c r="L6" s="773"/>
      <c r="M6" s="823" t="s">
        <v>2010</v>
      </c>
      <c r="O6" s="784" t="s">
        <v>3198</v>
      </c>
      <c r="P6" s="783">
        <f>'[1]Quotation Cheat Sheet'!$G$63</f>
        <v>125</v>
      </c>
    </row>
    <row r="7" spans="2:16" x14ac:dyDescent="0.25">
      <c r="B7" s="792" t="s">
        <v>3195</v>
      </c>
      <c r="C7" s="794" t="s">
        <v>3197</v>
      </c>
      <c r="D7" s="794" t="s">
        <v>571</v>
      </c>
      <c r="E7" s="794">
        <f>COUNTIF('Jan 2026 - Dec 2026'!J1:J743, "TU1-R4")</f>
        <v>16</v>
      </c>
      <c r="F7" s="800">
        <f>MAX(0,
 (MIN('2026 Completion Chart'!C8, TIME(16,30,0)) - TIME(8,0,0)) * 24
 - IF('2026 Completion Chart'!C8 &gt;= TIME(12,0,0), 0.5, 0)
)</f>
        <v>5.2541666666666664</v>
      </c>
      <c r="G7" s="794">
        <v>2</v>
      </c>
      <c r="H7" s="776">
        <f t="shared" si="2"/>
        <v>497.875</v>
      </c>
      <c r="I7" s="777">
        <f>SUMIF('Jan 2026 - Dec 2026'!$J$2:$J$993, "TU1-R4", 'Jan 2026 - Dec 2026'!$E$2:$E$993)</f>
        <v>935</v>
      </c>
      <c r="J7" s="775">
        <f t="shared" si="0"/>
        <v>437.125</v>
      </c>
      <c r="K7" s="774">
        <f t="shared" si="1"/>
        <v>0.46751336898395723</v>
      </c>
      <c r="L7" s="773"/>
      <c r="M7" s="772"/>
      <c r="O7" s="784" t="s">
        <v>3196</v>
      </c>
      <c r="P7" s="783">
        <f>'[1]Quotation Cheat Sheet'!$G$64</f>
        <v>250</v>
      </c>
    </row>
    <row r="8" spans="2:16" x14ac:dyDescent="0.25">
      <c r="B8" s="792" t="s">
        <v>3195</v>
      </c>
      <c r="C8" s="794" t="s">
        <v>3194</v>
      </c>
      <c r="D8" s="794" t="s">
        <v>3193</v>
      </c>
      <c r="E8" s="794">
        <f>COUNTIF('Jan 2026 - Dec 2026'!J1:J743, "TU1-R5")</f>
        <v>26</v>
      </c>
      <c r="F8" s="800">
        <f>MAX(0,
 (MIN('2026 Completion Chart'!C9, TIME(16,30,0)) - TIME(8,0,0)) * 24
 - IF('2026 Completion Chart'!C9 &gt;= TIME(12,0,0), 0.5, 0)
)</f>
        <v>7.2833333333333332</v>
      </c>
      <c r="G8" s="794">
        <v>2</v>
      </c>
      <c r="H8" s="776">
        <f t="shared" si="2"/>
        <v>680.5</v>
      </c>
      <c r="I8" s="777">
        <f>SUMIF('Jan 2026 - Dec 2026'!$J$2:$J$993, "TU1-R5", 'Jan 2026 - Dec 2026'!$E$2:$E$993)</f>
        <v>1690</v>
      </c>
      <c r="J8" s="775">
        <f t="shared" si="0"/>
        <v>1009.5</v>
      </c>
      <c r="K8" s="774">
        <f t="shared" si="1"/>
        <v>0.59733727810650883</v>
      </c>
      <c r="L8" s="773"/>
      <c r="M8" s="772"/>
      <c r="O8" s="782" t="s">
        <v>3192</v>
      </c>
      <c r="P8" s="781">
        <f>I29/E29</f>
        <v>64.952531645569621</v>
      </c>
    </row>
    <row r="9" spans="2:16" x14ac:dyDescent="0.25">
      <c r="B9" s="792" t="s">
        <v>319</v>
      </c>
      <c r="C9" s="794" t="s">
        <v>3191</v>
      </c>
      <c r="D9" s="794" t="s">
        <v>442</v>
      </c>
      <c r="E9" s="794">
        <f>COUNTIF('Jan 2026 - Dec 2026'!J1:J743, "W1-R6")</f>
        <v>33</v>
      </c>
      <c r="F9" s="800">
        <f>MAX(0,
 (MIN('2026 Completion Chart'!C10, TIME(16,30,0)) - TIME(8,0,0)) * 24
 - IF('2026 Completion Chart'!C10 &gt;= TIME(12,0,0), 0.5, 0)
)</f>
        <v>7.0291666666666668</v>
      </c>
      <c r="G9" s="794">
        <v>2</v>
      </c>
      <c r="H9" s="776">
        <f t="shared" si="2"/>
        <v>657.625</v>
      </c>
      <c r="I9" s="777">
        <f>SUMIF('Jan 2026 - Dec 2026'!$J$2:$J$993, "W1-R6", 'Jan 2026 - Dec 2026'!$E$2:$E$993)</f>
        <v>2075</v>
      </c>
      <c r="J9" s="775">
        <f t="shared" si="0"/>
        <v>1417.375</v>
      </c>
      <c r="K9" s="774">
        <f t="shared" si="1"/>
        <v>0.68307228915662654</v>
      </c>
      <c r="L9" s="773"/>
      <c r="M9" s="823" t="s">
        <v>2010</v>
      </c>
    </row>
    <row r="10" spans="2:16" x14ac:dyDescent="0.25">
      <c r="B10" s="792" t="s">
        <v>319</v>
      </c>
      <c r="C10" s="794" t="s">
        <v>3190</v>
      </c>
      <c r="D10" s="794" t="s">
        <v>3189</v>
      </c>
      <c r="E10" s="794">
        <f>COUNTIF('Jan 2026 - Dec 2026'!J1:J743, "W1-R7")</f>
        <v>30</v>
      </c>
      <c r="F10" s="800">
        <f>MAX(0,
 (MIN('2026 Completion Chart'!C11, TIME(16,30,0)) - TIME(8,0,0)) * 24
 - IF('2026 Completion Chart'!C11 &gt;= TIME(12,0,0), 0.5, 0)
)</f>
        <v>7.7500000000000036</v>
      </c>
      <c r="G10" s="794">
        <v>2</v>
      </c>
      <c r="H10" s="776">
        <f t="shared" si="2"/>
        <v>722.50000000000034</v>
      </c>
      <c r="I10" s="777">
        <f>SUMIF('Jan 2026 - Dec 2026'!$J$2:$J$993, "W1-R7", 'Jan 2026 - Dec 2026'!$E$2:$E$993)</f>
        <v>1770</v>
      </c>
      <c r="J10" s="775">
        <f t="shared" si="0"/>
        <v>1047.4999999999995</v>
      </c>
      <c r="K10" s="774">
        <f t="shared" si="1"/>
        <v>0.59180790960451957</v>
      </c>
      <c r="L10" s="773"/>
      <c r="M10" s="823" t="s">
        <v>2010</v>
      </c>
    </row>
    <row r="11" spans="2:16" x14ac:dyDescent="0.25">
      <c r="B11" s="792" t="s">
        <v>313</v>
      </c>
      <c r="C11" s="794" t="s">
        <v>3188</v>
      </c>
      <c r="D11" s="794" t="s">
        <v>3187</v>
      </c>
      <c r="E11" s="794">
        <f>COUNTIF('Jan 2026 - Dec 2026'!J1:J743, "TH1-R8")</f>
        <v>27</v>
      </c>
      <c r="F11" s="800">
        <f>MAX(0,
 (MIN('2026 Completion Chart'!C12, TIME(16,30,0)) - TIME(8,0,0)) * 24
 - IF('2026 Completion Chart'!C12 &gt;= TIME(12,0,0), 0.5, 0)
)</f>
        <v>6.966666666666665</v>
      </c>
      <c r="G11" s="794">
        <v>2</v>
      </c>
      <c r="H11" s="776">
        <f t="shared" si="2"/>
        <v>651.99999999999989</v>
      </c>
      <c r="I11" s="777">
        <f>SUMIF('Jan 2026 - Dec 2026'!$J$2:$J$993, "TH1-R8", 'Jan 2026 - Dec 2026'!$E$2:$E$993)</f>
        <v>1640</v>
      </c>
      <c r="J11" s="775">
        <f t="shared" si="0"/>
        <v>988.00000000000011</v>
      </c>
      <c r="K11" s="774">
        <f t="shared" si="1"/>
        <v>0.60243902439024399</v>
      </c>
      <c r="L11" s="773"/>
      <c r="M11" s="823" t="s">
        <v>2010</v>
      </c>
      <c r="N11" s="780"/>
    </row>
    <row r="12" spans="2:16" x14ac:dyDescent="0.25">
      <c r="B12" s="792" t="s">
        <v>313</v>
      </c>
      <c r="C12" s="794" t="s">
        <v>3186</v>
      </c>
      <c r="D12" s="794" t="s">
        <v>3185</v>
      </c>
      <c r="E12" s="794">
        <f>COUNTIF('Jan 2026 - Dec 2026'!J1:J743, "TH1-R9")</f>
        <v>32</v>
      </c>
      <c r="F12" s="800">
        <f>MAX(0,
 (MIN('2026 Completion Chart'!C13, TIME(16,30,0)) - TIME(8,0,0)) * 24
 - IF('2026 Completion Chart'!C13 &gt;= TIME(12,0,0), 0.5, 0)
)</f>
        <v>7.6875000000000018</v>
      </c>
      <c r="G12" s="794">
        <v>2</v>
      </c>
      <c r="H12" s="776">
        <f t="shared" si="2"/>
        <v>716.87500000000011</v>
      </c>
      <c r="I12" s="777">
        <f>SUMIF('Jan 2026 - Dec 2026'!$J$2:$J$993, "TH1-R9", 'Jan 2026 - Dec 2026'!$E$2:$E$993)</f>
        <v>1820</v>
      </c>
      <c r="J12" s="775">
        <f t="shared" si="0"/>
        <v>1103.125</v>
      </c>
      <c r="K12" s="774">
        <f t="shared" si="1"/>
        <v>0.60611263736263732</v>
      </c>
      <c r="L12" s="773"/>
      <c r="M12" s="823" t="s">
        <v>2010</v>
      </c>
    </row>
    <row r="13" spans="2:16" x14ac:dyDescent="0.25">
      <c r="B13" s="792" t="s">
        <v>3184</v>
      </c>
      <c r="C13" s="794" t="s">
        <v>3183</v>
      </c>
      <c r="D13" s="794" t="s">
        <v>3182</v>
      </c>
      <c r="E13" s="794">
        <f>COUNTIF('Jan 2026 - Dec 2026'!J1:J743, "F1-R10")</f>
        <v>29</v>
      </c>
      <c r="F13" s="800">
        <f>MAX(0,
 (MIN('2026 Completion Chart'!C14, TIME(16,30,0)) - TIME(8,0,0)) * 24
 - IF('2026 Completion Chart'!C14 &gt;= TIME(12,0,0), 0.5, 0)
)</f>
        <v>6.9541666666666657</v>
      </c>
      <c r="G13" s="794">
        <v>2</v>
      </c>
      <c r="H13" s="776">
        <f t="shared" si="2"/>
        <v>650.87499999999989</v>
      </c>
      <c r="I13" s="777">
        <f>SUMIF('Jan 2026 - Dec 2026'!$J$2:$J$993, "F1-R10", 'Jan 2026 - Dec 2026'!$E$2:$E$993)</f>
        <v>1660</v>
      </c>
      <c r="J13" s="775">
        <f t="shared" si="0"/>
        <v>1009.1250000000001</v>
      </c>
      <c r="K13" s="774">
        <f t="shared" si="1"/>
        <v>0.60790662650602412</v>
      </c>
      <c r="L13" s="773"/>
      <c r="M13" s="772"/>
    </row>
    <row r="14" spans="2:16" x14ac:dyDescent="0.25">
      <c r="B14" s="792" t="s">
        <v>3181</v>
      </c>
      <c r="C14" s="794" t="s">
        <v>3180</v>
      </c>
      <c r="D14" s="794" t="s">
        <v>3179</v>
      </c>
      <c r="E14" s="794">
        <f>COUNTIF('Jan 2026 - Dec 2026'!J1:J743, "M2-R11")</f>
        <v>12</v>
      </c>
      <c r="F14" s="800">
        <f>MAX(0,
 (MIN('2026 Completion Chart'!C15, TIME(16,30,0)) - TIME(8,0,0)) * 24
 - IF('2026 Completion Chart'!C15 &gt;= TIME(12,0,0), 0.5, 0)
)</f>
        <v>6.8874999999999993</v>
      </c>
      <c r="G14" s="794">
        <v>2</v>
      </c>
      <c r="H14" s="776">
        <f t="shared" si="2"/>
        <v>644.87499999999989</v>
      </c>
      <c r="I14" s="777">
        <f>SUMIF('Jan 2026 - Dec 2026'!$J$2:$J$993, "M2-R11", 'Jan 2026 - Dec 2026'!$E$2:$E$993)</f>
        <v>1400</v>
      </c>
      <c r="J14" s="775">
        <f t="shared" si="0"/>
        <v>755.12500000000011</v>
      </c>
      <c r="K14" s="774">
        <f t="shared" si="1"/>
        <v>0.53937500000000005</v>
      </c>
      <c r="L14" s="773" t="s">
        <v>3178</v>
      </c>
      <c r="M14" s="823" t="s">
        <v>2010</v>
      </c>
    </row>
    <row r="15" spans="2:16" x14ac:dyDescent="0.25">
      <c r="B15" s="792" t="s">
        <v>3175</v>
      </c>
      <c r="C15" s="794" t="s">
        <v>3177</v>
      </c>
      <c r="D15" s="794" t="s">
        <v>3176</v>
      </c>
      <c r="E15" s="794">
        <f>COUNTIF('Jan 2026 - Dec 2026'!J1:J743, "TU2-R12")</f>
        <v>30</v>
      </c>
      <c r="F15" s="800">
        <f>MAX(0,
 (MIN('2026 Completion Chart'!C16, TIME(16,30,0)) - TIME(8,0,0)) * 24
 - IF('2026 Completion Chart'!C16 &gt;= TIME(12,0,0), 0.5, 0)
)</f>
        <v>7.3166666666666664</v>
      </c>
      <c r="G15" s="794">
        <v>2</v>
      </c>
      <c r="H15" s="776">
        <f t="shared" si="2"/>
        <v>683.5</v>
      </c>
      <c r="I15" s="777">
        <f>SUMIF('Jan 2026 - Dec 2026'!$J$2:$J$993, "TU2-R12", 'Jan 2026 - Dec 2026'!$E$2:$E$993)</f>
        <v>1820</v>
      </c>
      <c r="J15" s="775">
        <f t="shared" si="0"/>
        <v>1136.5</v>
      </c>
      <c r="K15" s="774">
        <f t="shared" si="1"/>
        <v>0.62445054945054945</v>
      </c>
      <c r="L15" s="773"/>
      <c r="M15" s="823" t="s">
        <v>2010</v>
      </c>
    </row>
    <row r="16" spans="2:16" x14ac:dyDescent="0.25">
      <c r="B16" s="792" t="s">
        <v>3175</v>
      </c>
      <c r="C16" s="794" t="s">
        <v>3174</v>
      </c>
      <c r="D16" s="794" t="s">
        <v>3173</v>
      </c>
      <c r="E16" s="794">
        <f>COUNTIF('Jan 2026 - Dec 2026'!J1:J743, "TU2-R13")</f>
        <v>25</v>
      </c>
      <c r="F16" s="800">
        <f>MAX(0,
 (MIN('2026 Completion Chart'!C17, TIME(16,30,0)) - TIME(8,0,0)) * 24
 - IF('2026 Completion Chart'!C17 &gt;= TIME(12,0,0), 0.5, 0)
)</f>
        <v>6.5055555555555582</v>
      </c>
      <c r="G16" s="794">
        <v>2</v>
      </c>
      <c r="H16" s="776">
        <f t="shared" si="2"/>
        <v>610.50000000000023</v>
      </c>
      <c r="I16" s="777">
        <f>SUMIF('Jan 2026 - Dec 2026'!$J$2:$J$993, "TU2-R13", 'Jan 2026 - Dec 2026'!$E$2:$E$993)</f>
        <v>1510</v>
      </c>
      <c r="J16" s="775">
        <f t="shared" si="0"/>
        <v>899.49999999999977</v>
      </c>
      <c r="K16" s="774">
        <f t="shared" si="1"/>
        <v>0.59569536423841041</v>
      </c>
      <c r="L16" s="773" t="s">
        <v>3262</v>
      </c>
      <c r="M16" s="772"/>
    </row>
    <row r="17" spans="2:14" x14ac:dyDescent="0.25">
      <c r="B17" s="792" t="s">
        <v>315</v>
      </c>
      <c r="C17" s="794" t="s">
        <v>3172</v>
      </c>
      <c r="D17" s="794" t="s">
        <v>475</v>
      </c>
      <c r="E17" s="794">
        <f>COUNTIF('Jan 2026 - Dec 2026'!J1:J743, "W2-R14")</f>
        <v>31</v>
      </c>
      <c r="F17" s="800">
        <f>MAX(0,
 (MIN('2026 Completion Chart'!C18, TIME(16,30,0)) - TIME(8,0,0)) * 24
 - IF('2026 Completion Chart'!C18 &gt;= TIME(12,0,0), 0.5, 0)
)</f>
        <v>6.8416666666666668</v>
      </c>
      <c r="G17" s="794">
        <v>2</v>
      </c>
      <c r="H17" s="776">
        <f t="shared" si="2"/>
        <v>640.75</v>
      </c>
      <c r="I17" s="777">
        <f>SUMIF('Jan 2026 - Dec 2026'!$J$2:$J$993, "W2-R14", 'Jan 2026 - Dec 2026'!$E$2:$E$993)</f>
        <v>1690</v>
      </c>
      <c r="J17" s="775">
        <f t="shared" si="0"/>
        <v>1049.25</v>
      </c>
      <c r="K17" s="774">
        <f t="shared" si="1"/>
        <v>0.6208579881656805</v>
      </c>
      <c r="L17" s="773"/>
      <c r="M17" s="823" t="s">
        <v>2010</v>
      </c>
    </row>
    <row r="18" spans="2:14" x14ac:dyDescent="0.25">
      <c r="B18" s="792" t="s">
        <v>3171</v>
      </c>
      <c r="C18" s="794" t="s">
        <v>3170</v>
      </c>
      <c r="D18" s="794" t="s">
        <v>3169</v>
      </c>
      <c r="E18" s="794">
        <f>COUNTIF('Jan 2026 - Dec 2026'!J1:J743, "TH2-R15")</f>
        <v>30</v>
      </c>
      <c r="F18" s="800">
        <f>MAX(0,
 (MIN('2026 Completion Chart'!C19, TIME(16,30,0)) - TIME(8,0,0)) * 24
 - IF('2026 Completion Chart'!C19 &gt;= TIME(12,0,0), 0.5, 0)
)</f>
        <v>6.5375000000000014</v>
      </c>
      <c r="G18" s="794">
        <v>2</v>
      </c>
      <c r="H18" s="776">
        <f t="shared" si="2"/>
        <v>613.37500000000011</v>
      </c>
      <c r="I18" s="777">
        <f>SUMIF('Jan 2026 - Dec 2026'!$J$2:$J$993, "TH2-R15", 'Jan 2026 - Dec 2026'!$E$2:$E$993)</f>
        <v>1745</v>
      </c>
      <c r="J18" s="775">
        <f t="shared" si="0"/>
        <v>1131.625</v>
      </c>
      <c r="K18" s="774">
        <f t="shared" si="1"/>
        <v>0.6484957020057307</v>
      </c>
      <c r="L18" s="773" t="s">
        <v>3168</v>
      </c>
      <c r="M18" s="823" t="s">
        <v>2010</v>
      </c>
    </row>
    <row r="19" spans="2:14" x14ac:dyDescent="0.25">
      <c r="B19" s="792" t="s">
        <v>3167</v>
      </c>
      <c r="C19" s="794" t="s">
        <v>3166</v>
      </c>
      <c r="D19" s="794" t="s">
        <v>3165</v>
      </c>
      <c r="E19" s="794">
        <f>COUNTIF('Jan 2026 - Dec 2026'!J1:J743, "F2-R16")</f>
        <v>26</v>
      </c>
      <c r="F19" s="800">
        <f>MAX(0,
 (MIN('2026 Completion Chart'!C20, TIME(16,30,0)) - TIME(8,0,0)) * 24
 - IF('2026 Completion Chart'!C20 &gt;= TIME(12,0,0), 0.5, 0)
)</f>
        <v>6.9125000000000014</v>
      </c>
      <c r="G19" s="794">
        <v>2</v>
      </c>
      <c r="H19" s="776">
        <f t="shared" si="2"/>
        <v>647.12500000000011</v>
      </c>
      <c r="I19" s="777">
        <f>SUMIF('Jan 2026 - Dec 2026'!$J$2:$J$993, "F2-R16", 'Jan 2026 - Dec 2026'!$E$2:$E$993)</f>
        <v>1510</v>
      </c>
      <c r="J19" s="775">
        <f t="shared" si="0"/>
        <v>862.87499999999989</v>
      </c>
      <c r="K19" s="774">
        <f t="shared" si="1"/>
        <v>0.57144039735099328</v>
      </c>
      <c r="L19" s="773"/>
      <c r="M19" s="772"/>
    </row>
    <row r="20" spans="2:14" x14ac:dyDescent="0.25">
      <c r="B20" s="792" t="s">
        <v>3164</v>
      </c>
      <c r="C20" s="794" t="s">
        <v>3163</v>
      </c>
      <c r="D20" s="794" t="s">
        <v>3162</v>
      </c>
      <c r="E20" s="794">
        <f>COUNTIF('Jan 2026 - Dec 2026'!J1:J743, "M3-R17")</f>
        <v>11</v>
      </c>
      <c r="F20" s="800">
        <f>MAX(0,
 (MIN('2026 Completion Chart'!C21, TIME(16,30,0)) - TIME(8,0,0)) * 24
 - IF('2026 Completion Chart'!C21 &gt;= TIME(12,0,0), 0.5, 0)
)</f>
        <v>6.4333333333333336</v>
      </c>
      <c r="G20" s="794">
        <v>2</v>
      </c>
      <c r="H20" s="776">
        <f t="shared" si="2"/>
        <v>604</v>
      </c>
      <c r="I20" s="777">
        <f>SUMIF('Jan 2026 - Dec 2026'!$J$2:$J$993, "M3-R17", 'Jan 2026 - Dec 2026'!$E$2:$E$993)</f>
        <v>2380</v>
      </c>
      <c r="J20" s="775">
        <f t="shared" si="0"/>
        <v>1776</v>
      </c>
      <c r="K20" s="774">
        <f t="shared" si="1"/>
        <v>0.746218487394958</v>
      </c>
      <c r="L20" s="773"/>
      <c r="M20" s="823" t="s">
        <v>2010</v>
      </c>
    </row>
    <row r="21" spans="2:14" x14ac:dyDescent="0.25">
      <c r="B21" s="792" t="s">
        <v>3158</v>
      </c>
      <c r="C21" s="794" t="s">
        <v>3161</v>
      </c>
      <c r="D21" s="794" t="s">
        <v>3160</v>
      </c>
      <c r="E21" s="794">
        <f>COUNTIF('Jan 2026 - Dec 2026'!J1:J743, "TU3-R18")</f>
        <v>27</v>
      </c>
      <c r="F21" s="800">
        <f>MAX(0,
 (MIN('2026 Completion Chart'!C22, TIME(16,30,0)) - TIME(8,0,0)) * 24
 - IF('2026 Completion Chart'!C22 &gt;= TIME(12,0,0), 0.5, 0)
)</f>
        <v>6.4416666666666664</v>
      </c>
      <c r="G21" s="794">
        <v>2</v>
      </c>
      <c r="H21" s="776">
        <f t="shared" si="2"/>
        <v>604.75</v>
      </c>
      <c r="I21" s="777">
        <f>SUMIF('Jan 2026 - Dec 2026'!$J$2:$J$993, "TU3-R18", 'Jan 2026 - Dec 2026'!$E$2:$E$993)</f>
        <v>1485</v>
      </c>
      <c r="J21" s="775">
        <f t="shared" si="0"/>
        <v>880.25</v>
      </c>
      <c r="K21" s="774">
        <f t="shared" si="1"/>
        <v>0.59276094276094271</v>
      </c>
      <c r="L21" s="773" t="s">
        <v>3262</v>
      </c>
      <c r="M21" s="772"/>
    </row>
    <row r="22" spans="2:14" x14ac:dyDescent="0.25">
      <c r="B22" s="792" t="s">
        <v>3158</v>
      </c>
      <c r="C22" s="794" t="s">
        <v>3157</v>
      </c>
      <c r="D22" s="794" t="s">
        <v>3156</v>
      </c>
      <c r="E22" s="794">
        <f>COUNTIF('Jan 2026 - Dec 2026'!J1:J743, "TU3-R19")</f>
        <v>26</v>
      </c>
      <c r="F22" s="800">
        <f>MAX(0,
 (MIN('2026 Completion Chart'!C23, TIME(16,30,0)) - TIME(8,0,0)) * 24
 - IF('2026 Completion Chart'!C23 &gt;= TIME(12,0,0), 0.5, 0)
)</f>
        <v>7.0833333333333339</v>
      </c>
      <c r="G22" s="794">
        <v>2</v>
      </c>
      <c r="H22" s="776">
        <f t="shared" si="2"/>
        <v>662.5</v>
      </c>
      <c r="I22" s="777">
        <f>SUMIF('Jan 2026 - Dec 2026'!$J$2:$J$993, "TU3-R19", 'Jan 2026 - Dec 2026'!$E$2:$E$993)</f>
        <v>1475</v>
      </c>
      <c r="J22" s="775">
        <f t="shared" si="0"/>
        <v>812.5</v>
      </c>
      <c r="K22" s="774">
        <f t="shared" si="1"/>
        <v>0.55084745762711862</v>
      </c>
      <c r="L22" s="773"/>
      <c r="M22" s="772"/>
    </row>
    <row r="23" spans="2:14" x14ac:dyDescent="0.25">
      <c r="B23" s="792" t="s">
        <v>3155</v>
      </c>
      <c r="C23" s="794" t="s">
        <v>3154</v>
      </c>
      <c r="D23" s="794" t="s">
        <v>3153</v>
      </c>
      <c r="E23" s="794">
        <f>COUNTIF('Jan 2026 - Dec 2026'!J1:J743, "W3-R20")</f>
        <v>32</v>
      </c>
      <c r="F23" s="800">
        <f>MAX(0,
 (MIN('2026 Completion Chart'!C24, TIME(16,30,0)) - TIME(8,0,0)) * 24
 - IF('2026 Completion Chart'!C24 &gt;= TIME(12,0,0), 0.5, 0)
)</f>
        <v>7.4777777777777779</v>
      </c>
      <c r="G23" s="794">
        <v>2</v>
      </c>
      <c r="H23" s="776">
        <f t="shared" si="2"/>
        <v>698</v>
      </c>
      <c r="I23" s="777">
        <f>SUMIF('Jan 2026 - Dec 2026'!$J$2:$J$993, "W3-R20", 'Jan 2026 - Dec 2026'!$E$2:$E$993)</f>
        <v>1975</v>
      </c>
      <c r="J23" s="775">
        <f t="shared" si="0"/>
        <v>1277</v>
      </c>
      <c r="K23" s="774">
        <f t="shared" si="1"/>
        <v>0.64658227848101268</v>
      </c>
      <c r="L23" s="773"/>
      <c r="M23" s="823" t="s">
        <v>2010</v>
      </c>
    </row>
    <row r="24" spans="2:14" x14ac:dyDescent="0.25">
      <c r="B24" s="792" t="s">
        <v>3152</v>
      </c>
      <c r="C24" s="794" t="s">
        <v>3151</v>
      </c>
      <c r="D24" s="794" t="s">
        <v>3150</v>
      </c>
      <c r="E24" s="794">
        <f>COUNTIF('Jan 2026 - Dec 2026'!J1:J743, "TH3-R21")</f>
        <v>25</v>
      </c>
      <c r="F24" s="800">
        <f>MAX(0,
 (MIN('2026 Completion Chart'!C25, TIME(16,30,0)) - TIME(8,0,0)) * 24
 - IF('2026 Completion Chart'!C25 &gt;= TIME(12,0,0), 0.5, 0)
)</f>
        <v>7.3541666666666696</v>
      </c>
      <c r="G24" s="794">
        <v>2</v>
      </c>
      <c r="H24" s="776">
        <f t="shared" si="2"/>
        <v>686.87500000000023</v>
      </c>
      <c r="I24" s="777">
        <f>SUMIF('Jan 2026 - Dec 2026'!$J$2:$J$993, "TH3-R21", 'Jan 2026 - Dec 2026'!$E$2:$E$993)</f>
        <v>1485</v>
      </c>
      <c r="J24" s="775">
        <f t="shared" si="0"/>
        <v>798.12499999999977</v>
      </c>
      <c r="K24" s="774">
        <f t="shared" si="1"/>
        <v>0.5374579124579123</v>
      </c>
      <c r="L24" s="773"/>
      <c r="M24" s="772"/>
    </row>
    <row r="25" spans="2:14" x14ac:dyDescent="0.25">
      <c r="B25" s="792" t="s">
        <v>315</v>
      </c>
      <c r="C25" s="794" t="s">
        <v>3149</v>
      </c>
      <c r="D25" s="794" t="s">
        <v>422</v>
      </c>
      <c r="E25" s="794">
        <f>COUNTIF('Jan 2026 - Dec 2026'!J1:J743, "W2-R22")</f>
        <v>32</v>
      </c>
      <c r="F25" s="800">
        <f>MAX(0,
 (MIN('2026 Completion Chart'!C26, TIME(16,30,0)) - TIME(8,0,0)) * 24
 - IF('2026 Completion Chart'!C26 &gt;= TIME(12,0,0), 0.5, 0)
)</f>
        <v>7.4666666666666668</v>
      </c>
      <c r="G25" s="794">
        <v>2</v>
      </c>
      <c r="H25" s="776">
        <f t="shared" si="2"/>
        <v>697</v>
      </c>
      <c r="I25" s="777">
        <f>SUMIF('Jan 2026 - Dec 2026'!$J$2:$J$993, "W2-R22", 'Jan 2026 - Dec 2026'!$E$2:$E$993)</f>
        <v>2010</v>
      </c>
      <c r="J25" s="775">
        <f t="shared" si="0"/>
        <v>1313</v>
      </c>
      <c r="K25" s="774">
        <f t="shared" si="1"/>
        <v>0.65323383084577114</v>
      </c>
      <c r="L25" s="773" t="s">
        <v>3146</v>
      </c>
      <c r="M25" s="823" t="s">
        <v>2010</v>
      </c>
    </row>
    <row r="26" spans="2:14" x14ac:dyDescent="0.25">
      <c r="B26" s="792" t="s">
        <v>3171</v>
      </c>
      <c r="C26" s="794" t="s">
        <v>3148</v>
      </c>
      <c r="D26" s="794" t="s">
        <v>3147</v>
      </c>
      <c r="E26" s="794">
        <f>COUNTIF('Jan 2026 - Dec 2026'!J1:J743, "TH2-R23")</f>
        <v>20</v>
      </c>
      <c r="F26" s="800">
        <f>MAX(0,
 (MIN('2026 Completion Chart'!C27, TIME(16,30,0)) - TIME(8,0,0)) * 24
 - IF('2026 Completion Chart'!C27 &gt;= TIME(12,0,0), 0.5, 0)
)</f>
        <v>6.4416666666666664</v>
      </c>
      <c r="G26" s="794">
        <v>2</v>
      </c>
      <c r="H26" s="776">
        <f t="shared" si="2"/>
        <v>604.75</v>
      </c>
      <c r="I26" s="777">
        <f>SUMIF('Jan 2026 - Dec 2026'!$J$2:$J$993, "TH2-R23", 'Jan 2026 - Dec 2026'!$E$2:$E$993)</f>
        <v>1570</v>
      </c>
      <c r="J26" s="775">
        <f t="shared" si="0"/>
        <v>965.25</v>
      </c>
      <c r="K26" s="774">
        <f t="shared" si="1"/>
        <v>0.61480891719745223</v>
      </c>
      <c r="L26" s="773" t="s">
        <v>3214</v>
      </c>
      <c r="M26" s="823" t="s">
        <v>2010</v>
      </c>
    </row>
    <row r="27" spans="2:14" ht="16.5" thickBot="1" x14ac:dyDescent="0.3">
      <c r="B27" s="793" t="s">
        <v>3184</v>
      </c>
      <c r="C27" s="795" t="s">
        <v>3215</v>
      </c>
      <c r="D27" s="795" t="s">
        <v>3216</v>
      </c>
      <c r="E27" s="817">
        <f>COUNTIF('Jan 2026 - Dec 2026'!J2:J744, "F1-R24")</f>
        <v>14</v>
      </c>
      <c r="F27" s="818">
        <f>MAX(0,
 (MIN('2026 Completion Chart'!C28, TIME(16,30,0)) - TIME(8,0,0)) * 24
 - IF('2026 Completion Chart'!C28 &gt;= TIME(12,0,0), 0.5, 0)
)</f>
        <v>4.4166666666666661</v>
      </c>
      <c r="G27" s="795">
        <v>2</v>
      </c>
      <c r="H27" s="819">
        <f>F27*G27*45+(25)</f>
        <v>422.49999999999994</v>
      </c>
      <c r="I27" s="820">
        <f>SUMIF('Jan 2026 - Dec 2026'!$J$2:$J$993, "TH2-R23", 'Jan 2026 - Dec 2026'!$E$2:$E$993)</f>
        <v>1570</v>
      </c>
      <c r="J27" s="821">
        <f>(I27-H27)</f>
        <v>1147.5</v>
      </c>
      <c r="K27" s="822">
        <f>(J27/I27)</f>
        <v>0.73089171974522293</v>
      </c>
      <c r="L27" s="769" t="s">
        <v>3228</v>
      </c>
      <c r="M27" s="768"/>
    </row>
    <row r="28" spans="2:14" x14ac:dyDescent="0.25">
      <c r="B28" s="762"/>
      <c r="C28" s="762"/>
      <c r="D28" s="762"/>
      <c r="E28" s="762"/>
      <c r="F28" s="762"/>
      <c r="G28" s="762"/>
      <c r="H28" s="767"/>
      <c r="I28" s="767"/>
      <c r="J28" s="767"/>
      <c r="K28" s="762"/>
    </row>
    <row r="29" spans="2:14" ht="16.5" thickBot="1" x14ac:dyDescent="0.3">
      <c r="B29" s="761"/>
      <c r="D29" s="761" t="s">
        <v>3145</v>
      </c>
      <c r="E29" s="766">
        <f>SUM(E4:E27)</f>
        <v>632</v>
      </c>
      <c r="F29" s="766"/>
      <c r="G29" s="766"/>
      <c r="H29" s="765">
        <f>SUM(H4:H27)</f>
        <v>14761.5</v>
      </c>
      <c r="I29" s="765">
        <f>SUM(I4:I27)</f>
        <v>41050</v>
      </c>
      <c r="J29" s="765">
        <f>(I29-H29)</f>
        <v>26288.5</v>
      </c>
      <c r="K29" s="764">
        <f>AVERAGE(K4:K27)</f>
        <v>0.63050912889919786</v>
      </c>
      <c r="N29" s="763"/>
    </row>
    <row r="30" spans="2:14" ht="16.5" thickTop="1" x14ac:dyDescent="0.25">
      <c r="B30" s="762"/>
      <c r="D30" s="762"/>
      <c r="E30" s="762"/>
      <c r="F30" s="762"/>
      <c r="G30" s="762"/>
      <c r="H30" s="762"/>
      <c r="I30" s="762"/>
      <c r="J30" s="762"/>
      <c r="K30" s="762"/>
    </row>
    <row r="31" spans="2:14" x14ac:dyDescent="0.25">
      <c r="B31" s="762"/>
      <c r="D31" s="762"/>
      <c r="E31" s="762"/>
      <c r="F31" s="762"/>
      <c r="G31" s="762"/>
      <c r="H31" s="762" t="s">
        <v>3229</v>
      </c>
      <c r="I31" s="762" t="s">
        <v>3230</v>
      </c>
      <c r="J31" s="762" t="s">
        <v>3231</v>
      </c>
      <c r="K31" s="762"/>
    </row>
    <row r="32" spans="2:14" ht="16.5" thickBot="1" x14ac:dyDescent="0.3">
      <c r="B32" s="761"/>
      <c r="D32" s="761" t="s">
        <v>3144</v>
      </c>
      <c r="E32" s="760"/>
      <c r="F32" s="760"/>
      <c r="G32" s="760"/>
      <c r="H32" s="760">
        <f>(H29*12)</f>
        <v>177138</v>
      </c>
      <c r="I32" s="760">
        <f>(I29*11)</f>
        <v>451550</v>
      </c>
      <c r="J32" s="760">
        <f>(J29*11)</f>
        <v>289173.5</v>
      </c>
    </row>
    <row r="33" spans="3:11" ht="16.5" thickTop="1" x14ac:dyDescent="0.25"/>
    <row r="34" spans="3:11" x14ac:dyDescent="0.25">
      <c r="D34" s="804" t="s">
        <v>3224</v>
      </c>
      <c r="E34" s="806">
        <f>'2026 Completion Chart'!E29</f>
        <v>298</v>
      </c>
      <c r="I34" s="780" t="s">
        <v>3230</v>
      </c>
      <c r="J34" s="780" t="s">
        <v>3231</v>
      </c>
      <c r="K34" s="780" t="s">
        <v>3234</v>
      </c>
    </row>
    <row r="35" spans="3:11" ht="16.5" thickBot="1" x14ac:dyDescent="0.3">
      <c r="D35" s="804" t="s">
        <v>3225</v>
      </c>
      <c r="E35" s="806">
        <f>'2026 Completion Chart'!B29</f>
        <v>632</v>
      </c>
      <c r="H35" s="808" t="s">
        <v>3235</v>
      </c>
      <c r="I35" s="809">
        <f>I32-E37</f>
        <v>473244.14556962025</v>
      </c>
      <c r="J35" s="809">
        <f>I35-H32</f>
        <v>296106.14556962025</v>
      </c>
      <c r="K35" s="810">
        <f>J35/I35</f>
        <v>0.62569426022843266</v>
      </c>
    </row>
    <row r="36" spans="3:11" ht="16.5" thickTop="1" x14ac:dyDescent="0.25">
      <c r="D36" s="804" t="s">
        <v>3226</v>
      </c>
      <c r="E36" s="806">
        <f>E34-E35</f>
        <v>-334</v>
      </c>
      <c r="H36" s="759" t="s">
        <v>3236</v>
      </c>
    </row>
    <row r="37" spans="3:11" ht="47.25" x14ac:dyDescent="0.25">
      <c r="D37" s="805" t="s">
        <v>3227</v>
      </c>
      <c r="E37" s="807">
        <f>P8*E36</f>
        <v>-21694.145569620254</v>
      </c>
    </row>
    <row r="40" spans="3:11" x14ac:dyDescent="0.25">
      <c r="C40" s="759" t="s">
        <v>3143</v>
      </c>
      <c r="D40" s="759" t="s">
        <v>3142</v>
      </c>
    </row>
    <row r="41" spans="3:11" x14ac:dyDescent="0.25">
      <c r="D41" s="759" t="s">
        <v>3232</v>
      </c>
    </row>
    <row r="42" spans="3:11" x14ac:dyDescent="0.25">
      <c r="D42" s="759" t="s">
        <v>3380</v>
      </c>
    </row>
  </sheetData>
  <mergeCells count="1">
    <mergeCell ref="O3:P3"/>
  </mergeCells>
  <conditionalFormatting sqref="K4:K27">
    <cfRule type="colorScale" priority="2">
      <colorScale>
        <cfvo type="min"/>
        <cfvo type="percentile" val="50"/>
        <cfvo type="max"/>
        <color rgb="FFF8696B"/>
        <color rgb="FFFFEB84"/>
        <color rgb="FF63BE7B"/>
      </colorScale>
    </cfRule>
  </conditionalFormatting>
  <conditionalFormatting sqref="J4:J27">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B01A3-6700-4019-8F12-C268D1419136}">
  <sheetPr>
    <tabColor theme="1" tint="4.9989318521683403E-2"/>
    <pageSetUpPr fitToPage="1"/>
  </sheetPr>
  <dimension ref="A1:AB654"/>
  <sheetViews>
    <sheetView showGridLines="0" view="pageBreakPreview" zoomScale="85" zoomScaleNormal="85" zoomScaleSheetLayoutView="85" workbookViewId="0">
      <pane xSplit="11" ySplit="1" topLeftCell="L230" activePane="bottomRight" state="frozen"/>
      <selection pane="topRight" activeCell="BF1" sqref="BF1"/>
      <selection pane="bottomLeft" activeCell="A2" sqref="A2"/>
      <selection pane="bottomRight" activeCell="A236" sqref="A236"/>
    </sheetView>
  </sheetViews>
  <sheetFormatPr defaultColWidth="9.140625" defaultRowHeight="12.75" x14ac:dyDescent="0.2"/>
  <cols>
    <col min="1" max="1" width="22.140625" style="501" customWidth="1"/>
    <col min="2" max="2" width="19.140625" style="501" customWidth="1"/>
    <col min="3" max="3" width="18.140625" style="503" customWidth="1"/>
    <col min="4" max="4" width="15.28515625" style="503" hidden="1" customWidth="1"/>
    <col min="5" max="5" width="8.7109375" style="630" customWidth="1"/>
    <col min="6" max="6" width="13.42578125" style="503" hidden="1" customWidth="1"/>
    <col min="7" max="7" width="12.42578125" style="504" customWidth="1"/>
    <col min="8" max="8" width="14.7109375" style="503" customWidth="1"/>
    <col min="9" max="9" width="11.42578125" style="505" bestFit="1" customWidth="1"/>
    <col min="10" max="10" width="8" style="506" bestFit="1" customWidth="1"/>
    <col min="11" max="11" width="11.7109375" style="501" customWidth="1"/>
    <col min="12" max="12" width="9.42578125" style="501" customWidth="1"/>
    <col min="13" max="13" width="9.140625" style="506" customWidth="1"/>
    <col min="14" max="14" width="9.28515625" style="506" customWidth="1"/>
    <col min="15" max="15" width="9.42578125" style="506" customWidth="1"/>
    <col min="16" max="20" width="9.28515625" style="506" customWidth="1"/>
    <col min="21" max="23" width="9.28515625" style="506" bestFit="1" customWidth="1"/>
    <col min="24" max="16384" width="9.140625" style="501"/>
  </cols>
  <sheetData>
    <row r="1" spans="1:23" ht="60" customHeight="1" x14ac:dyDescent="0.25">
      <c r="A1" s="463" t="s">
        <v>1</v>
      </c>
      <c r="B1" s="439" t="s">
        <v>581</v>
      </c>
      <c r="C1" s="439" t="s">
        <v>582</v>
      </c>
      <c r="D1" s="439" t="s">
        <v>3134</v>
      </c>
      <c r="E1" s="439" t="s">
        <v>583</v>
      </c>
      <c r="F1" s="439" t="s">
        <v>584</v>
      </c>
      <c r="G1" s="439" t="s">
        <v>585</v>
      </c>
      <c r="H1" s="439" t="s">
        <v>217</v>
      </c>
      <c r="I1" s="439" t="s">
        <v>223</v>
      </c>
      <c r="J1" s="439" t="s">
        <v>3</v>
      </c>
      <c r="K1" s="463" t="s">
        <v>4</v>
      </c>
      <c r="L1" s="476">
        <v>45658</v>
      </c>
      <c r="M1" s="476">
        <v>45689</v>
      </c>
      <c r="N1" s="476">
        <v>45717</v>
      </c>
      <c r="O1" s="476">
        <v>45748</v>
      </c>
      <c r="P1" s="476">
        <v>45778</v>
      </c>
      <c r="Q1" s="476">
        <v>45809</v>
      </c>
      <c r="R1" s="476">
        <v>45839</v>
      </c>
      <c r="S1" s="476">
        <v>45870</v>
      </c>
      <c r="T1" s="476">
        <v>45901</v>
      </c>
      <c r="U1" s="476">
        <v>45931</v>
      </c>
      <c r="V1" s="476">
        <v>45962</v>
      </c>
      <c r="W1" s="476">
        <v>45992</v>
      </c>
    </row>
    <row r="2" spans="1:23" s="381" customFormat="1" ht="63" customHeight="1" x14ac:dyDescent="0.25">
      <c r="A2" s="382" t="s">
        <v>586</v>
      </c>
      <c r="B2" s="382" t="s">
        <v>587</v>
      </c>
      <c r="C2" s="409" t="s">
        <v>1869</v>
      </c>
      <c r="D2" s="409"/>
      <c r="E2" s="631">
        <v>75</v>
      </c>
      <c r="F2" s="408" t="s">
        <v>589</v>
      </c>
      <c r="G2" s="401">
        <v>45559</v>
      </c>
      <c r="H2" s="532" t="s">
        <v>66</v>
      </c>
      <c r="I2" s="386" t="s">
        <v>591</v>
      </c>
      <c r="J2" s="573" t="s">
        <v>690</v>
      </c>
      <c r="K2" s="449" t="s">
        <v>25</v>
      </c>
      <c r="L2" s="379" t="s">
        <v>443</v>
      </c>
      <c r="M2" s="379" t="s">
        <v>443</v>
      </c>
      <c r="N2" s="379" t="s">
        <v>443</v>
      </c>
      <c r="O2" s="379" t="s">
        <v>443</v>
      </c>
      <c r="P2" s="379" t="s">
        <v>4</v>
      </c>
      <c r="Q2" s="379" t="s">
        <v>443</v>
      </c>
      <c r="R2" s="379" t="s">
        <v>443</v>
      </c>
      <c r="S2" s="379" t="s">
        <v>443</v>
      </c>
      <c r="T2" s="379" t="s">
        <v>443</v>
      </c>
      <c r="U2" s="379" t="s">
        <v>443</v>
      </c>
      <c r="V2" s="379" t="s">
        <v>35</v>
      </c>
      <c r="W2" s="379" t="s">
        <v>690</v>
      </c>
    </row>
    <row r="3" spans="1:23" s="381" customFormat="1" ht="45" customHeight="1" x14ac:dyDescent="0.25">
      <c r="A3" s="382" t="s">
        <v>593</v>
      </c>
      <c r="B3" s="382" t="s">
        <v>152</v>
      </c>
      <c r="C3" s="408"/>
      <c r="D3" s="408"/>
      <c r="E3" s="631">
        <v>55</v>
      </c>
      <c r="F3" s="408" t="s">
        <v>594</v>
      </c>
      <c r="G3" s="401">
        <v>41730</v>
      </c>
      <c r="H3" s="385" t="s">
        <v>590</v>
      </c>
      <c r="I3" s="386" t="s">
        <v>595</v>
      </c>
      <c r="J3" s="609" t="s">
        <v>596</v>
      </c>
      <c r="K3" s="449" t="s">
        <v>25</v>
      </c>
      <c r="L3" s="379" t="s">
        <v>443</v>
      </c>
      <c r="M3" s="379" t="s">
        <v>35</v>
      </c>
      <c r="N3" s="379" t="s">
        <v>443</v>
      </c>
      <c r="O3" s="379" t="s">
        <v>443</v>
      </c>
      <c r="P3" s="379" t="s">
        <v>4</v>
      </c>
      <c r="Q3" s="379" t="s">
        <v>35</v>
      </c>
      <c r="R3" s="379" t="s">
        <v>443</v>
      </c>
      <c r="S3" s="379" t="s">
        <v>443</v>
      </c>
      <c r="T3" s="379" t="s">
        <v>443</v>
      </c>
      <c r="U3" s="379" t="s">
        <v>443</v>
      </c>
      <c r="V3" s="379" t="s">
        <v>443</v>
      </c>
      <c r="W3" s="379" t="s">
        <v>35</v>
      </c>
    </row>
    <row r="4" spans="1:23" s="381" customFormat="1" ht="45" customHeight="1" x14ac:dyDescent="0.25">
      <c r="A4" s="408" t="s">
        <v>597</v>
      </c>
      <c r="B4" s="382" t="s">
        <v>598</v>
      </c>
      <c r="C4" s="408"/>
      <c r="D4" s="408"/>
      <c r="E4" s="631">
        <v>55</v>
      </c>
      <c r="F4" s="408" t="s">
        <v>589</v>
      </c>
      <c r="G4" s="434">
        <v>45559</v>
      </c>
      <c r="H4" s="465" t="s">
        <v>590</v>
      </c>
      <c r="I4" s="560" t="s">
        <v>600</v>
      </c>
      <c r="J4" s="573" t="s">
        <v>601</v>
      </c>
      <c r="K4" s="524" t="s">
        <v>25</v>
      </c>
      <c r="L4" s="379" t="s">
        <v>443</v>
      </c>
      <c r="M4" s="379" t="s">
        <v>443</v>
      </c>
      <c r="N4" s="379" t="s">
        <v>443</v>
      </c>
      <c r="O4" s="379" t="s">
        <v>443</v>
      </c>
      <c r="P4" s="379" t="s">
        <v>443</v>
      </c>
      <c r="Q4" s="379" t="s">
        <v>4</v>
      </c>
      <c r="R4" s="379" t="s">
        <v>35</v>
      </c>
      <c r="S4" s="379" t="s">
        <v>35</v>
      </c>
      <c r="T4" s="379" t="s">
        <v>443</v>
      </c>
      <c r="U4" s="379" t="s">
        <v>443</v>
      </c>
      <c r="V4" s="379" t="s">
        <v>443</v>
      </c>
      <c r="W4" s="379" t="s">
        <v>443</v>
      </c>
    </row>
    <row r="5" spans="1:23" s="381" customFormat="1" ht="45" customHeight="1" x14ac:dyDescent="0.25">
      <c r="A5" s="382" t="s">
        <v>602</v>
      </c>
      <c r="B5" s="382" t="s">
        <v>603</v>
      </c>
      <c r="C5" s="408"/>
      <c r="D5" s="408"/>
      <c r="E5" s="631">
        <v>60</v>
      </c>
      <c r="F5" s="408" t="s">
        <v>604</v>
      </c>
      <c r="G5" s="401">
        <v>45589</v>
      </c>
      <c r="H5" s="385" t="s">
        <v>590</v>
      </c>
      <c r="I5" s="386" t="s">
        <v>605</v>
      </c>
      <c r="J5" s="609" t="s">
        <v>606</v>
      </c>
      <c r="K5" s="449" t="s">
        <v>69</v>
      </c>
      <c r="L5" s="379" t="s">
        <v>443</v>
      </c>
      <c r="M5" s="379" t="s">
        <v>443</v>
      </c>
      <c r="N5" s="379" t="s">
        <v>443</v>
      </c>
      <c r="O5" s="379" t="s">
        <v>443</v>
      </c>
      <c r="P5" s="379" t="s">
        <v>443</v>
      </c>
      <c r="Q5" s="379" t="s">
        <v>443</v>
      </c>
      <c r="R5" s="379" t="s">
        <v>443</v>
      </c>
      <c r="S5" s="379" t="s">
        <v>443</v>
      </c>
      <c r="T5" s="379" t="s">
        <v>443</v>
      </c>
      <c r="U5" s="379" t="s">
        <v>443</v>
      </c>
      <c r="V5" s="379" t="s">
        <v>443</v>
      </c>
      <c r="W5" s="379" t="s">
        <v>443</v>
      </c>
    </row>
    <row r="6" spans="1:23" s="381" customFormat="1" ht="45" customHeight="1" x14ac:dyDescent="0.25">
      <c r="A6" s="382" t="s">
        <v>607</v>
      </c>
      <c r="B6" s="382" t="s">
        <v>608</v>
      </c>
      <c r="C6" s="408"/>
      <c r="D6" s="408"/>
      <c r="E6" s="631">
        <v>55</v>
      </c>
      <c r="F6" s="408" t="s">
        <v>604</v>
      </c>
      <c r="G6" s="401">
        <v>43313</v>
      </c>
      <c r="H6" s="385" t="s">
        <v>590</v>
      </c>
      <c r="I6" s="386" t="s">
        <v>609</v>
      </c>
      <c r="J6" s="573" t="s">
        <v>606</v>
      </c>
      <c r="K6" s="449" t="s">
        <v>610</v>
      </c>
      <c r="L6" s="379" t="s">
        <v>443</v>
      </c>
      <c r="M6" s="379" t="s">
        <v>443</v>
      </c>
      <c r="N6" s="379" t="s">
        <v>443</v>
      </c>
      <c r="O6" s="379" t="s">
        <v>443</v>
      </c>
      <c r="P6" s="379" t="s">
        <v>443</v>
      </c>
      <c r="Q6" s="379" t="s">
        <v>443</v>
      </c>
      <c r="R6" s="379" t="s">
        <v>443</v>
      </c>
      <c r="S6" s="379" t="s">
        <v>443</v>
      </c>
      <c r="T6" s="379" t="s">
        <v>4</v>
      </c>
      <c r="U6" s="379" t="s">
        <v>443</v>
      </c>
      <c r="V6" s="379" t="s">
        <v>443</v>
      </c>
      <c r="W6" s="379" t="s">
        <v>443</v>
      </c>
    </row>
    <row r="7" spans="1:23" s="381" customFormat="1" ht="45" customHeight="1" x14ac:dyDescent="0.25">
      <c r="A7" s="382" t="s">
        <v>611</v>
      </c>
      <c r="B7" s="382" t="s">
        <v>89</v>
      </c>
      <c r="C7" s="636"/>
      <c r="D7" s="636"/>
      <c r="E7" s="631">
        <v>50</v>
      </c>
      <c r="F7" s="408" t="s">
        <v>612</v>
      </c>
      <c r="G7" s="401">
        <v>44949</v>
      </c>
      <c r="H7" s="385" t="s">
        <v>590</v>
      </c>
      <c r="I7" s="386">
        <v>358</v>
      </c>
      <c r="J7" s="573" t="s">
        <v>613</v>
      </c>
      <c r="K7" s="449" t="s">
        <v>614</v>
      </c>
      <c r="L7" s="379" t="s">
        <v>443</v>
      </c>
      <c r="M7" s="379" t="s">
        <v>443</v>
      </c>
      <c r="N7" s="379" t="s">
        <v>4</v>
      </c>
      <c r="O7" s="379" t="s">
        <v>443</v>
      </c>
      <c r="P7" s="379" t="s">
        <v>443</v>
      </c>
      <c r="Q7" s="379" t="s">
        <v>443</v>
      </c>
      <c r="R7" s="379" t="s">
        <v>443</v>
      </c>
      <c r="S7" s="379" t="s">
        <v>443</v>
      </c>
      <c r="T7" s="379" t="s">
        <v>443</v>
      </c>
      <c r="U7" s="462" t="s">
        <v>443</v>
      </c>
      <c r="V7" s="462" t="s">
        <v>443</v>
      </c>
      <c r="W7" s="462" t="s">
        <v>443</v>
      </c>
    </row>
    <row r="8" spans="1:23" s="381" customFormat="1" ht="45" customHeight="1" x14ac:dyDescent="0.25">
      <c r="A8" s="382" t="s">
        <v>615</v>
      </c>
      <c r="B8" s="382" t="s">
        <v>616</v>
      </c>
      <c r="C8" s="602"/>
      <c r="D8" s="602"/>
      <c r="E8" s="631">
        <v>75</v>
      </c>
      <c r="F8" s="408" t="s">
        <v>612</v>
      </c>
      <c r="G8" s="401">
        <v>45863</v>
      </c>
      <c r="H8" s="385" t="s">
        <v>590</v>
      </c>
      <c r="I8" s="386" t="s">
        <v>617</v>
      </c>
      <c r="J8" s="573" t="s">
        <v>613</v>
      </c>
      <c r="K8" s="449" t="s">
        <v>610</v>
      </c>
      <c r="L8" s="379" t="s">
        <v>690</v>
      </c>
      <c r="M8" s="379" t="s">
        <v>690</v>
      </c>
      <c r="N8" s="379" t="s">
        <v>690</v>
      </c>
      <c r="O8" s="379" t="s">
        <v>690</v>
      </c>
      <c r="P8" s="379" t="s">
        <v>690</v>
      </c>
      <c r="Q8" s="379" t="s">
        <v>690</v>
      </c>
      <c r="R8" s="379" t="s">
        <v>35</v>
      </c>
      <c r="S8" s="379" t="s">
        <v>443</v>
      </c>
      <c r="T8" s="379" t="s">
        <v>443</v>
      </c>
      <c r="U8" s="379" t="s">
        <v>4</v>
      </c>
      <c r="V8" s="462" t="s">
        <v>443</v>
      </c>
      <c r="W8" s="462" t="s">
        <v>443</v>
      </c>
    </row>
    <row r="9" spans="1:23" s="397" customFormat="1" ht="45" customHeight="1" x14ac:dyDescent="0.25">
      <c r="A9" s="408" t="s">
        <v>618</v>
      </c>
      <c r="B9" s="382" t="s">
        <v>598</v>
      </c>
      <c r="C9" s="408"/>
      <c r="D9" s="408"/>
      <c r="E9" s="631">
        <v>55</v>
      </c>
      <c r="F9" s="408" t="s">
        <v>589</v>
      </c>
      <c r="G9" s="434">
        <v>45559</v>
      </c>
      <c r="H9" s="465" t="s">
        <v>590</v>
      </c>
      <c r="I9" s="560" t="s">
        <v>600</v>
      </c>
      <c r="J9" s="573" t="s">
        <v>601</v>
      </c>
      <c r="K9" s="524" t="s">
        <v>25</v>
      </c>
      <c r="L9" s="379" t="s">
        <v>443</v>
      </c>
      <c r="M9" s="379" t="s">
        <v>443</v>
      </c>
      <c r="N9" s="379" t="s">
        <v>443</v>
      </c>
      <c r="O9" s="379" t="s">
        <v>443</v>
      </c>
      <c r="P9" s="379" t="s">
        <v>443</v>
      </c>
      <c r="Q9" s="379" t="s">
        <v>4</v>
      </c>
      <c r="R9" s="379" t="s">
        <v>35</v>
      </c>
      <c r="S9" s="379" t="s">
        <v>443</v>
      </c>
      <c r="T9" s="379" t="s">
        <v>443</v>
      </c>
      <c r="U9" s="379" t="s">
        <v>443</v>
      </c>
      <c r="V9" s="379" t="s">
        <v>443</v>
      </c>
      <c r="W9" s="379" t="s">
        <v>443</v>
      </c>
    </row>
    <row r="10" spans="1:23" s="397" customFormat="1" ht="45" customHeight="1" x14ac:dyDescent="0.25">
      <c r="A10" s="382" t="s">
        <v>619</v>
      </c>
      <c r="B10" s="382" t="s">
        <v>620</v>
      </c>
      <c r="C10" s="636"/>
      <c r="D10" s="636"/>
      <c r="E10" s="631">
        <v>50</v>
      </c>
      <c r="F10" s="408" t="s">
        <v>604</v>
      </c>
      <c r="G10" s="401">
        <v>44949</v>
      </c>
      <c r="H10" s="385" t="s">
        <v>590</v>
      </c>
      <c r="I10" s="386">
        <v>146</v>
      </c>
      <c r="J10" s="573" t="s">
        <v>621</v>
      </c>
      <c r="K10" s="449" t="s">
        <v>622</v>
      </c>
      <c r="L10" s="379" t="s">
        <v>443</v>
      </c>
      <c r="M10" s="379" t="s">
        <v>443</v>
      </c>
      <c r="N10" s="379" t="s">
        <v>443</v>
      </c>
      <c r="O10" s="379" t="s">
        <v>443</v>
      </c>
      <c r="P10" s="379" t="s">
        <v>443</v>
      </c>
      <c r="Q10" s="379" t="s">
        <v>443</v>
      </c>
      <c r="R10" s="379" t="s">
        <v>443</v>
      </c>
      <c r="S10" s="379" t="s">
        <v>443</v>
      </c>
      <c r="T10" s="379" t="s">
        <v>4</v>
      </c>
      <c r="U10" s="379" t="s">
        <v>443</v>
      </c>
      <c r="V10" s="379" t="s">
        <v>443</v>
      </c>
      <c r="W10" s="379" t="s">
        <v>443</v>
      </c>
    </row>
    <row r="11" spans="1:23" s="397" customFormat="1" ht="45" customHeight="1" x14ac:dyDescent="0.25">
      <c r="A11" s="382" t="s">
        <v>623</v>
      </c>
      <c r="B11" s="382" t="s">
        <v>624</v>
      </c>
      <c r="C11" s="408"/>
      <c r="D11" s="408"/>
      <c r="E11" s="631">
        <v>55</v>
      </c>
      <c r="F11" s="408" t="s">
        <v>604</v>
      </c>
      <c r="G11" s="401">
        <v>44174</v>
      </c>
      <c r="H11" s="385" t="s">
        <v>590</v>
      </c>
      <c r="I11" s="386" t="s">
        <v>625</v>
      </c>
      <c r="J11" s="573" t="s">
        <v>606</v>
      </c>
      <c r="K11" s="449" t="s">
        <v>146</v>
      </c>
      <c r="L11" s="379" t="s">
        <v>443</v>
      </c>
      <c r="M11" s="379" t="s">
        <v>4</v>
      </c>
      <c r="N11" s="379" t="s">
        <v>443</v>
      </c>
      <c r="O11" s="379" t="s">
        <v>443</v>
      </c>
      <c r="P11" s="379" t="s">
        <v>443</v>
      </c>
      <c r="Q11" s="379" t="s">
        <v>443</v>
      </c>
      <c r="R11" s="379" t="s">
        <v>443</v>
      </c>
      <c r="S11" s="379" t="s">
        <v>443</v>
      </c>
      <c r="T11" s="379" t="s">
        <v>443</v>
      </c>
      <c r="U11" s="379" t="s">
        <v>443</v>
      </c>
      <c r="V11" s="379" t="s">
        <v>443</v>
      </c>
      <c r="W11" s="379" t="s">
        <v>443</v>
      </c>
    </row>
    <row r="12" spans="1:23" s="502" customFormat="1" ht="45" customHeight="1" x14ac:dyDescent="0.25">
      <c r="A12" s="382" t="s">
        <v>626</v>
      </c>
      <c r="B12" s="382" t="s">
        <v>627</v>
      </c>
      <c r="C12" s="636"/>
      <c r="D12" s="636"/>
      <c r="E12" s="631">
        <v>50</v>
      </c>
      <c r="F12" s="408" t="s">
        <v>612</v>
      </c>
      <c r="G12" s="401">
        <v>44949</v>
      </c>
      <c r="H12" s="385" t="s">
        <v>590</v>
      </c>
      <c r="I12" s="386">
        <v>349</v>
      </c>
      <c r="J12" s="573" t="s">
        <v>613</v>
      </c>
      <c r="K12" s="449" t="s">
        <v>614</v>
      </c>
      <c r="L12" s="379" t="s">
        <v>443</v>
      </c>
      <c r="M12" s="379" t="s">
        <v>4</v>
      </c>
      <c r="N12" s="379" t="s">
        <v>35</v>
      </c>
      <c r="O12" s="379" t="s">
        <v>443</v>
      </c>
      <c r="P12" s="379" t="s">
        <v>443</v>
      </c>
      <c r="Q12" s="379" t="s">
        <v>443</v>
      </c>
      <c r="R12" s="379" t="s">
        <v>443</v>
      </c>
      <c r="S12" s="379" t="s">
        <v>443</v>
      </c>
      <c r="T12" s="379" t="s">
        <v>443</v>
      </c>
      <c r="U12" s="462" t="s">
        <v>443</v>
      </c>
      <c r="V12" s="462" t="s">
        <v>443</v>
      </c>
      <c r="W12" s="462" t="s">
        <v>443</v>
      </c>
    </row>
    <row r="13" spans="1:23" s="502" customFormat="1" ht="45" customHeight="1" x14ac:dyDescent="0.25">
      <c r="A13" s="391" t="s">
        <v>628</v>
      </c>
      <c r="B13" s="391" t="s">
        <v>629</v>
      </c>
      <c r="C13" s="409"/>
      <c r="D13" s="409"/>
      <c r="E13" s="631">
        <v>75</v>
      </c>
      <c r="F13" s="408" t="s">
        <v>612</v>
      </c>
      <c r="G13" s="401">
        <v>44228</v>
      </c>
      <c r="H13" s="375" t="s">
        <v>590</v>
      </c>
      <c r="I13" s="394" t="s">
        <v>630</v>
      </c>
      <c r="J13" s="573" t="s">
        <v>613</v>
      </c>
      <c r="K13" s="449" t="s">
        <v>25</v>
      </c>
      <c r="L13" s="379" t="s">
        <v>443</v>
      </c>
      <c r="M13" s="379" t="s">
        <v>443</v>
      </c>
      <c r="N13" s="379" t="s">
        <v>443</v>
      </c>
      <c r="O13" s="379" t="s">
        <v>443</v>
      </c>
      <c r="P13" s="379" t="s">
        <v>443</v>
      </c>
      <c r="Q13" s="379" t="s">
        <v>4</v>
      </c>
      <c r="R13" s="379" t="s">
        <v>443</v>
      </c>
      <c r="S13" s="379" t="s">
        <v>443</v>
      </c>
      <c r="T13" s="379" t="s">
        <v>443</v>
      </c>
      <c r="U13" s="462" t="s">
        <v>443</v>
      </c>
      <c r="V13" s="462" t="s">
        <v>443</v>
      </c>
      <c r="W13" s="462" t="s">
        <v>443</v>
      </c>
    </row>
    <row r="14" spans="1:23" s="381" customFormat="1" ht="45" customHeight="1" x14ac:dyDescent="0.25">
      <c r="A14" s="429" t="s">
        <v>631</v>
      </c>
      <c r="B14" s="382" t="s">
        <v>632</v>
      </c>
      <c r="C14" s="636"/>
      <c r="D14" s="636"/>
      <c r="E14" s="631">
        <v>70</v>
      </c>
      <c r="F14" s="408" t="s">
        <v>604</v>
      </c>
      <c r="G14" s="430">
        <v>45161</v>
      </c>
      <c r="H14" s="402" t="s">
        <v>590</v>
      </c>
      <c r="I14" s="403" t="s">
        <v>633</v>
      </c>
      <c r="J14" s="573" t="s">
        <v>634</v>
      </c>
      <c r="K14" s="606" t="s">
        <v>635</v>
      </c>
      <c r="L14" s="448" t="s">
        <v>4</v>
      </c>
      <c r="M14" s="379" t="s">
        <v>443</v>
      </c>
      <c r="N14" s="379" t="s">
        <v>443</v>
      </c>
      <c r="O14" s="379" t="s">
        <v>443</v>
      </c>
      <c r="P14" s="379" t="s">
        <v>443</v>
      </c>
      <c r="Q14" s="379" t="s">
        <v>443</v>
      </c>
      <c r="R14" s="379" t="s">
        <v>443</v>
      </c>
      <c r="S14" s="379" t="s">
        <v>443</v>
      </c>
      <c r="T14" s="379" t="s">
        <v>443</v>
      </c>
      <c r="U14" s="379" t="s">
        <v>443</v>
      </c>
      <c r="V14" s="379" t="s">
        <v>443</v>
      </c>
      <c r="W14" s="379" t="s">
        <v>4</v>
      </c>
    </row>
    <row r="15" spans="1:23" ht="45" customHeight="1" x14ac:dyDescent="0.25">
      <c r="A15" s="382" t="s">
        <v>636</v>
      </c>
      <c r="B15" s="706" t="s">
        <v>99</v>
      </c>
      <c r="C15" s="409"/>
      <c r="D15" s="409"/>
      <c r="E15" s="631">
        <v>60</v>
      </c>
      <c r="F15" s="408" t="s">
        <v>589</v>
      </c>
      <c r="G15" s="445"/>
      <c r="H15" s="465" t="s">
        <v>590</v>
      </c>
      <c r="I15" s="441" t="s">
        <v>465</v>
      </c>
      <c r="J15" s="573" t="s">
        <v>592</v>
      </c>
      <c r="K15" s="449" t="s">
        <v>25</v>
      </c>
      <c r="L15" s="379" t="s">
        <v>35</v>
      </c>
      <c r="M15" s="379" t="s">
        <v>35</v>
      </c>
      <c r="N15" s="379" t="s">
        <v>35</v>
      </c>
      <c r="O15" s="379" t="s">
        <v>35</v>
      </c>
      <c r="P15" s="379" t="s">
        <v>35</v>
      </c>
      <c r="Q15" s="379" t="s">
        <v>4</v>
      </c>
      <c r="R15" s="379" t="s">
        <v>443</v>
      </c>
      <c r="S15" s="379" t="s">
        <v>443</v>
      </c>
      <c r="T15" s="379" t="s">
        <v>443</v>
      </c>
      <c r="U15" s="379" t="s">
        <v>443</v>
      </c>
      <c r="V15" s="379" t="s">
        <v>443</v>
      </c>
      <c r="W15" s="379" t="s">
        <v>443</v>
      </c>
    </row>
    <row r="16" spans="1:23" s="381" customFormat="1" ht="45" customHeight="1" x14ac:dyDescent="0.25">
      <c r="A16" s="382" t="s">
        <v>637</v>
      </c>
      <c r="B16" s="382" t="s">
        <v>638</v>
      </c>
      <c r="C16" s="408"/>
      <c r="D16" s="408"/>
      <c r="E16" s="631">
        <v>55</v>
      </c>
      <c r="F16" s="408" t="s">
        <v>604</v>
      </c>
      <c r="G16" s="384"/>
      <c r="H16" s="385" t="s">
        <v>590</v>
      </c>
      <c r="I16" s="386" t="s">
        <v>639</v>
      </c>
      <c r="J16" s="573" t="s">
        <v>606</v>
      </c>
      <c r="K16" s="524" t="s">
        <v>53</v>
      </c>
      <c r="L16" s="379" t="s">
        <v>443</v>
      </c>
      <c r="M16" s="379" t="s">
        <v>443</v>
      </c>
      <c r="N16" s="379" t="s">
        <v>4</v>
      </c>
      <c r="O16" s="379" t="s">
        <v>443</v>
      </c>
      <c r="P16" s="379" t="s">
        <v>443</v>
      </c>
      <c r="Q16" s="379" t="s">
        <v>443</v>
      </c>
      <c r="R16" s="379" t="s">
        <v>443</v>
      </c>
      <c r="S16" s="379" t="s">
        <v>443</v>
      </c>
      <c r="T16" s="379" t="s">
        <v>443</v>
      </c>
      <c r="U16" s="379" t="s">
        <v>443</v>
      </c>
      <c r="V16" s="379" t="s">
        <v>443</v>
      </c>
      <c r="W16" s="379" t="s">
        <v>443</v>
      </c>
    </row>
    <row r="17" spans="1:23" s="381" customFormat="1" ht="45" customHeight="1" x14ac:dyDescent="0.25">
      <c r="A17" s="382" t="s">
        <v>640</v>
      </c>
      <c r="B17" s="382" t="s">
        <v>641</v>
      </c>
      <c r="C17" s="602"/>
      <c r="D17" s="602"/>
      <c r="E17" s="631">
        <v>50</v>
      </c>
      <c r="F17" s="408" t="s">
        <v>604</v>
      </c>
      <c r="G17" s="401">
        <v>44949</v>
      </c>
      <c r="H17" s="385" t="s">
        <v>590</v>
      </c>
      <c r="I17" s="386">
        <v>171</v>
      </c>
      <c r="J17" s="573" t="s">
        <v>621</v>
      </c>
      <c r="K17" s="449" t="s">
        <v>100</v>
      </c>
      <c r="L17" s="379" t="s">
        <v>443</v>
      </c>
      <c r="M17" s="379" t="s">
        <v>443</v>
      </c>
      <c r="N17" s="379" t="s">
        <v>443</v>
      </c>
      <c r="O17" s="379" t="s">
        <v>443</v>
      </c>
      <c r="P17" s="379" t="s">
        <v>443</v>
      </c>
      <c r="Q17" s="379" t="s">
        <v>443</v>
      </c>
      <c r="R17" s="379" t="s">
        <v>443</v>
      </c>
      <c r="S17" s="379" t="s">
        <v>443</v>
      </c>
      <c r="T17" s="379" t="s">
        <v>4</v>
      </c>
      <c r="U17" s="379" t="s">
        <v>443</v>
      </c>
      <c r="V17" s="379" t="s">
        <v>443</v>
      </c>
      <c r="W17" s="379" t="s">
        <v>443</v>
      </c>
    </row>
    <row r="18" spans="1:23" ht="45" customHeight="1" x14ac:dyDescent="0.25">
      <c r="A18" s="382" t="s">
        <v>642</v>
      </c>
      <c r="B18" s="382" t="s">
        <v>643</v>
      </c>
      <c r="C18" s="602"/>
      <c r="D18" s="602"/>
      <c r="E18" s="631">
        <v>55</v>
      </c>
      <c r="F18" s="408" t="s">
        <v>604</v>
      </c>
      <c r="G18" s="401">
        <v>45713</v>
      </c>
      <c r="H18" s="385" t="s">
        <v>590</v>
      </c>
      <c r="I18" s="386" t="s">
        <v>644</v>
      </c>
      <c r="J18" s="573" t="s">
        <v>645</v>
      </c>
      <c r="K18" s="449" t="s">
        <v>25</v>
      </c>
      <c r="L18" s="584" t="s">
        <v>35</v>
      </c>
      <c r="M18" s="379" t="s">
        <v>443</v>
      </c>
      <c r="N18" s="379" t="s">
        <v>443</v>
      </c>
      <c r="O18" s="379" t="s">
        <v>443</v>
      </c>
      <c r="P18" s="379" t="s">
        <v>443</v>
      </c>
      <c r="Q18" s="379" t="s">
        <v>4</v>
      </c>
      <c r="R18" s="379" t="s">
        <v>443</v>
      </c>
      <c r="S18" s="379" t="s">
        <v>443</v>
      </c>
      <c r="T18" s="379" t="s">
        <v>443</v>
      </c>
      <c r="U18" s="379" t="s">
        <v>443</v>
      </c>
      <c r="V18" s="379" t="s">
        <v>443</v>
      </c>
      <c r="W18" s="379" t="s">
        <v>443</v>
      </c>
    </row>
    <row r="19" spans="1:23" ht="45" customHeight="1" x14ac:dyDescent="0.25">
      <c r="A19" s="382" t="s">
        <v>646</v>
      </c>
      <c r="B19" s="382" t="s">
        <v>60</v>
      </c>
      <c r="C19" s="409"/>
      <c r="D19" s="409"/>
      <c r="E19" s="631">
        <v>75</v>
      </c>
      <c r="F19" s="408" t="s">
        <v>604</v>
      </c>
      <c r="G19" s="401">
        <v>41214</v>
      </c>
      <c r="H19" s="385" t="s">
        <v>590</v>
      </c>
      <c r="I19" s="386" t="s">
        <v>647</v>
      </c>
      <c r="J19" s="573" t="s">
        <v>648</v>
      </c>
      <c r="K19" s="449" t="s">
        <v>622</v>
      </c>
      <c r="L19" s="379" t="s">
        <v>443</v>
      </c>
      <c r="M19" s="379" t="s">
        <v>443</v>
      </c>
      <c r="N19" s="379" t="s">
        <v>443</v>
      </c>
      <c r="O19" s="379" t="s">
        <v>443</v>
      </c>
      <c r="P19" s="379" t="s">
        <v>443</v>
      </c>
      <c r="Q19" s="379" t="s">
        <v>443</v>
      </c>
      <c r="R19" s="379" t="s">
        <v>443</v>
      </c>
      <c r="S19" s="379" t="s">
        <v>4</v>
      </c>
      <c r="T19" s="379" t="s">
        <v>443</v>
      </c>
      <c r="U19" s="379" t="s">
        <v>443</v>
      </c>
      <c r="V19" s="379" t="s">
        <v>443</v>
      </c>
      <c r="W19" s="379" t="s">
        <v>443</v>
      </c>
    </row>
    <row r="20" spans="1:23" s="381" customFormat="1" ht="45" customHeight="1" x14ac:dyDescent="0.25">
      <c r="A20" s="599" t="s">
        <v>649</v>
      </c>
      <c r="B20" s="382" t="s">
        <v>641</v>
      </c>
      <c r="C20" s="599"/>
      <c r="D20" s="599"/>
      <c r="E20" s="632">
        <v>60</v>
      </c>
      <c r="F20" s="408" t="s">
        <v>604</v>
      </c>
      <c r="G20" s="441"/>
      <c r="H20" s="385" t="s">
        <v>590</v>
      </c>
      <c r="I20" s="441">
        <v>163</v>
      </c>
      <c r="J20" s="573" t="s">
        <v>634</v>
      </c>
      <c r="K20" s="449" t="s">
        <v>146</v>
      </c>
      <c r="L20" s="462" t="s">
        <v>443</v>
      </c>
      <c r="M20" s="539" t="s">
        <v>4</v>
      </c>
      <c r="N20" s="379" t="s">
        <v>443</v>
      </c>
      <c r="O20" s="379" t="s">
        <v>443</v>
      </c>
      <c r="P20" s="379" t="s">
        <v>443</v>
      </c>
      <c r="Q20" s="379" t="s">
        <v>443</v>
      </c>
      <c r="R20" s="379" t="s">
        <v>443</v>
      </c>
      <c r="S20" s="379" t="s">
        <v>443</v>
      </c>
      <c r="T20" s="379" t="s">
        <v>443</v>
      </c>
      <c r="U20" s="379" t="s">
        <v>443</v>
      </c>
      <c r="V20" s="379" t="s">
        <v>443</v>
      </c>
      <c r="W20" s="379" t="s">
        <v>443</v>
      </c>
    </row>
    <row r="21" spans="1:23" s="381" customFormat="1" ht="45" customHeight="1" x14ac:dyDescent="0.25">
      <c r="A21" s="382" t="s">
        <v>650</v>
      </c>
      <c r="B21" s="382" t="s">
        <v>651</v>
      </c>
      <c r="C21" s="408"/>
      <c r="D21" s="408"/>
      <c r="E21" s="631">
        <v>50</v>
      </c>
      <c r="F21" s="408" t="s">
        <v>594</v>
      </c>
      <c r="G21" s="401"/>
      <c r="H21" s="385" t="s">
        <v>590</v>
      </c>
      <c r="I21" s="386" t="s">
        <v>652</v>
      </c>
      <c r="J21" s="573" t="s">
        <v>596</v>
      </c>
      <c r="K21" s="449" t="s">
        <v>25</v>
      </c>
      <c r="L21" s="379" t="s">
        <v>443</v>
      </c>
      <c r="M21" s="379" t="s">
        <v>443</v>
      </c>
      <c r="N21" s="379" t="s">
        <v>443</v>
      </c>
      <c r="O21" s="379" t="s">
        <v>443</v>
      </c>
      <c r="P21" s="379" t="s">
        <v>4</v>
      </c>
      <c r="Q21" s="379" t="s">
        <v>35</v>
      </c>
      <c r="R21" s="379" t="s">
        <v>443</v>
      </c>
      <c r="S21" s="379" t="s">
        <v>443</v>
      </c>
      <c r="T21" s="379" t="s">
        <v>443</v>
      </c>
      <c r="U21" s="379" t="s">
        <v>443</v>
      </c>
      <c r="V21" s="379" t="s">
        <v>443</v>
      </c>
      <c r="W21" s="379" t="s">
        <v>35</v>
      </c>
    </row>
    <row r="22" spans="1:23" s="381" customFormat="1" ht="45" customHeight="1" x14ac:dyDescent="0.25">
      <c r="A22" s="382" t="s">
        <v>653</v>
      </c>
      <c r="B22" s="382" t="s">
        <v>654</v>
      </c>
      <c r="C22" s="409"/>
      <c r="D22" s="409"/>
      <c r="E22" s="631">
        <v>55</v>
      </c>
      <c r="F22" s="408" t="s">
        <v>604</v>
      </c>
      <c r="G22" s="401">
        <v>45712</v>
      </c>
      <c r="H22" s="385" t="s">
        <v>590</v>
      </c>
      <c r="I22" s="386" t="s">
        <v>3137</v>
      </c>
      <c r="J22" s="573" t="s">
        <v>656</v>
      </c>
      <c r="K22" s="449" t="s">
        <v>657</v>
      </c>
      <c r="L22" s="379" t="s">
        <v>690</v>
      </c>
      <c r="M22" s="379" t="s">
        <v>443</v>
      </c>
      <c r="N22" s="379" t="s">
        <v>443</v>
      </c>
      <c r="O22" s="379" t="s">
        <v>443</v>
      </c>
      <c r="P22" s="379" t="s">
        <v>443</v>
      </c>
      <c r="Q22" s="379" t="s">
        <v>443</v>
      </c>
      <c r="R22" s="379" t="s">
        <v>443</v>
      </c>
      <c r="S22" s="379" t="s">
        <v>443</v>
      </c>
      <c r="T22" s="379" t="s">
        <v>443</v>
      </c>
      <c r="U22" s="462" t="s">
        <v>443</v>
      </c>
      <c r="V22" s="462" t="s">
        <v>443</v>
      </c>
      <c r="W22" s="462" t="s">
        <v>443</v>
      </c>
    </row>
    <row r="23" spans="1:23" s="381" customFormat="1" ht="45" customHeight="1" x14ac:dyDescent="0.25">
      <c r="A23" s="408" t="s">
        <v>658</v>
      </c>
      <c r="B23" s="382" t="s">
        <v>598</v>
      </c>
      <c r="C23" s="408"/>
      <c r="D23" s="408"/>
      <c r="E23" s="631">
        <v>55</v>
      </c>
      <c r="F23" s="408" t="s">
        <v>589</v>
      </c>
      <c r="G23" s="434">
        <v>45559</v>
      </c>
      <c r="H23" s="465" t="s">
        <v>590</v>
      </c>
      <c r="I23" s="560" t="s">
        <v>600</v>
      </c>
      <c r="J23" s="573" t="s">
        <v>601</v>
      </c>
      <c r="K23" s="524" t="s">
        <v>614</v>
      </c>
      <c r="L23" s="379" t="s">
        <v>443</v>
      </c>
      <c r="M23" s="379" t="s">
        <v>4</v>
      </c>
      <c r="N23" s="379" t="s">
        <v>443</v>
      </c>
      <c r="O23" s="379" t="s">
        <v>443</v>
      </c>
      <c r="P23" s="379" t="s">
        <v>443</v>
      </c>
      <c r="Q23" s="379" t="s">
        <v>35</v>
      </c>
      <c r="R23" s="379" t="s">
        <v>35</v>
      </c>
      <c r="S23" s="379" t="s">
        <v>443</v>
      </c>
      <c r="T23" s="379" t="s">
        <v>443</v>
      </c>
      <c r="U23" s="379" t="s">
        <v>443</v>
      </c>
      <c r="V23" s="379" t="s">
        <v>443</v>
      </c>
      <c r="W23" s="379" t="s">
        <v>443</v>
      </c>
    </row>
    <row r="24" spans="1:23" s="381" customFormat="1" ht="45" customHeight="1" x14ac:dyDescent="0.25">
      <c r="A24" s="382" t="s">
        <v>659</v>
      </c>
      <c r="B24" s="382" t="s">
        <v>119</v>
      </c>
      <c r="C24" s="408"/>
      <c r="D24" s="408"/>
      <c r="E24" s="631">
        <v>55</v>
      </c>
      <c r="F24" s="408" t="s">
        <v>604</v>
      </c>
      <c r="G24" s="384"/>
      <c r="H24" s="385" t="s">
        <v>590</v>
      </c>
      <c r="I24" s="386" t="s">
        <v>660</v>
      </c>
      <c r="J24" s="573" t="s">
        <v>645</v>
      </c>
      <c r="K24" s="449" t="s">
        <v>610</v>
      </c>
      <c r="L24" s="379" t="s">
        <v>443</v>
      </c>
      <c r="M24" s="379" t="s">
        <v>443</v>
      </c>
      <c r="N24" s="379" t="s">
        <v>443</v>
      </c>
      <c r="O24" s="379" t="s">
        <v>443</v>
      </c>
      <c r="P24" s="379" t="s">
        <v>443</v>
      </c>
      <c r="Q24" s="379" t="s">
        <v>443</v>
      </c>
      <c r="R24" s="379" t="s">
        <v>443</v>
      </c>
      <c r="S24" s="379" t="s">
        <v>443</v>
      </c>
      <c r="T24" s="379" t="s">
        <v>443</v>
      </c>
      <c r="U24" s="379" t="s">
        <v>4</v>
      </c>
      <c r="V24" s="379" t="s">
        <v>443</v>
      </c>
      <c r="W24" s="379" t="s">
        <v>443</v>
      </c>
    </row>
    <row r="25" spans="1:23" s="381" customFormat="1" ht="45" customHeight="1" x14ac:dyDescent="0.25">
      <c r="A25" s="382" t="s">
        <v>661</v>
      </c>
      <c r="B25" s="382" t="s">
        <v>662</v>
      </c>
      <c r="C25" s="636"/>
      <c r="D25" s="636"/>
      <c r="E25" s="631">
        <v>50</v>
      </c>
      <c r="F25" s="408" t="s">
        <v>604</v>
      </c>
      <c r="G25" s="401">
        <v>44949</v>
      </c>
      <c r="H25" s="385" t="s">
        <v>590</v>
      </c>
      <c r="I25" s="386">
        <v>183</v>
      </c>
      <c r="J25" s="573" t="s">
        <v>663</v>
      </c>
      <c r="K25" s="449" t="s">
        <v>25</v>
      </c>
      <c r="L25" s="379" t="s">
        <v>443</v>
      </c>
      <c r="M25" s="379" t="s">
        <v>443</v>
      </c>
      <c r="N25" s="379" t="s">
        <v>443</v>
      </c>
      <c r="O25" s="379" t="s">
        <v>443</v>
      </c>
      <c r="P25" s="379" t="s">
        <v>35</v>
      </c>
      <c r="Q25" s="379" t="s">
        <v>443</v>
      </c>
      <c r="R25" s="379" t="s">
        <v>443</v>
      </c>
      <c r="S25" s="379" t="s">
        <v>443</v>
      </c>
      <c r="T25" s="379" t="s">
        <v>443</v>
      </c>
      <c r="U25" s="379" t="s">
        <v>443</v>
      </c>
      <c r="V25" s="379" t="s">
        <v>443</v>
      </c>
      <c r="W25" s="379" t="s">
        <v>443</v>
      </c>
    </row>
    <row r="26" spans="1:23" s="381" customFormat="1" ht="45" customHeight="1" x14ac:dyDescent="0.25">
      <c r="A26" s="382" t="s">
        <v>664</v>
      </c>
      <c r="B26" s="382" t="s">
        <v>665</v>
      </c>
      <c r="C26" s="408"/>
      <c r="D26" s="408"/>
      <c r="E26" s="631">
        <v>55</v>
      </c>
      <c r="F26" s="408" t="s">
        <v>604</v>
      </c>
      <c r="G26" s="401">
        <v>44075</v>
      </c>
      <c r="H26" s="385" t="s">
        <v>590</v>
      </c>
      <c r="I26" s="386" t="s">
        <v>666</v>
      </c>
      <c r="J26" s="573" t="s">
        <v>667</v>
      </c>
      <c r="K26" s="449" t="s">
        <v>69</v>
      </c>
      <c r="L26" s="379" t="s">
        <v>443</v>
      </c>
      <c r="M26" s="379" t="s">
        <v>443</v>
      </c>
      <c r="N26" s="379" t="s">
        <v>443</v>
      </c>
      <c r="O26" s="379" t="s">
        <v>443</v>
      </c>
      <c r="P26" s="462" t="s">
        <v>443</v>
      </c>
      <c r="Q26" s="703" t="s">
        <v>4</v>
      </c>
      <c r="R26" s="379" t="s">
        <v>443</v>
      </c>
      <c r="S26" s="379" t="s">
        <v>443</v>
      </c>
      <c r="T26" s="379" t="s">
        <v>443</v>
      </c>
      <c r="U26" s="379" t="s">
        <v>443</v>
      </c>
      <c r="V26" s="379" t="s">
        <v>443</v>
      </c>
      <c r="W26" s="379" t="s">
        <v>443</v>
      </c>
    </row>
    <row r="27" spans="1:23" s="381" customFormat="1" ht="45" customHeight="1" x14ac:dyDescent="0.25">
      <c r="A27" s="382" t="s">
        <v>668</v>
      </c>
      <c r="B27" s="382" t="s">
        <v>669</v>
      </c>
      <c r="C27" s="408"/>
      <c r="D27" s="408"/>
      <c r="E27" s="631">
        <v>55</v>
      </c>
      <c r="F27" s="408" t="s">
        <v>612</v>
      </c>
      <c r="G27" s="401"/>
      <c r="H27" s="385" t="s">
        <v>590</v>
      </c>
      <c r="I27" s="386">
        <v>93</v>
      </c>
      <c r="J27" s="573" t="s">
        <v>613</v>
      </c>
      <c r="K27" s="449" t="s">
        <v>610</v>
      </c>
      <c r="L27" s="379" t="s">
        <v>443</v>
      </c>
      <c r="M27" s="379" t="s">
        <v>443</v>
      </c>
      <c r="N27" s="379" t="s">
        <v>443</v>
      </c>
      <c r="O27" s="379" t="s">
        <v>443</v>
      </c>
      <c r="P27" s="379" t="s">
        <v>443</v>
      </c>
      <c r="Q27" s="379" t="s">
        <v>443</v>
      </c>
      <c r="R27" s="379" t="s">
        <v>443</v>
      </c>
      <c r="S27" s="379" t="s">
        <v>443</v>
      </c>
      <c r="T27" s="379" t="s">
        <v>443</v>
      </c>
      <c r="U27" s="379" t="s">
        <v>4</v>
      </c>
      <c r="V27" s="462" t="s">
        <v>443</v>
      </c>
      <c r="W27" s="462" t="s">
        <v>443</v>
      </c>
    </row>
    <row r="28" spans="1:23" s="381" customFormat="1" ht="64.5" customHeight="1" x14ac:dyDescent="0.25">
      <c r="A28" s="382" t="s">
        <v>670</v>
      </c>
      <c r="B28" s="382" t="s">
        <v>598</v>
      </c>
      <c r="C28" s="636"/>
      <c r="D28" s="636"/>
      <c r="E28" s="631">
        <v>50</v>
      </c>
      <c r="F28" s="408" t="s">
        <v>604</v>
      </c>
      <c r="G28" s="401">
        <v>44949</v>
      </c>
      <c r="H28" s="385" t="s">
        <v>590</v>
      </c>
      <c r="I28" s="386">
        <v>111</v>
      </c>
      <c r="J28" s="573" t="s">
        <v>667</v>
      </c>
      <c r="K28" s="449" t="s">
        <v>53</v>
      </c>
      <c r="L28" s="379" t="s">
        <v>443</v>
      </c>
      <c r="M28" s="379" t="s">
        <v>443</v>
      </c>
      <c r="N28" s="379" t="s">
        <v>443</v>
      </c>
      <c r="O28" s="539" t="s">
        <v>4</v>
      </c>
      <c r="P28" s="379" t="s">
        <v>443</v>
      </c>
      <c r="Q28" s="379" t="s">
        <v>443</v>
      </c>
      <c r="R28" s="379" t="s">
        <v>443</v>
      </c>
      <c r="S28" s="379" t="s">
        <v>443</v>
      </c>
      <c r="T28" s="379" t="s">
        <v>443</v>
      </c>
      <c r="U28" s="379" t="s">
        <v>443</v>
      </c>
      <c r="V28" s="379" t="s">
        <v>443</v>
      </c>
      <c r="W28" s="379" t="s">
        <v>443</v>
      </c>
    </row>
    <row r="29" spans="1:23" s="381" customFormat="1" ht="45" customHeight="1" x14ac:dyDescent="0.25">
      <c r="A29" s="382" t="s">
        <v>671</v>
      </c>
      <c r="B29" s="382" t="s">
        <v>672</v>
      </c>
      <c r="C29" s="636"/>
      <c r="D29" s="636"/>
      <c r="E29" s="631">
        <v>65</v>
      </c>
      <c r="F29" s="408" t="s">
        <v>604</v>
      </c>
      <c r="G29" s="401">
        <v>45253</v>
      </c>
      <c r="H29" s="385" t="s">
        <v>590</v>
      </c>
      <c r="I29" s="386" t="s">
        <v>673</v>
      </c>
      <c r="J29" s="573" t="s">
        <v>645</v>
      </c>
      <c r="K29" s="626" t="s">
        <v>20</v>
      </c>
      <c r="L29" s="379" t="s">
        <v>443</v>
      </c>
      <c r="M29" s="379" t="s">
        <v>443</v>
      </c>
      <c r="N29" s="379" t="s">
        <v>443</v>
      </c>
      <c r="O29" s="379" t="s">
        <v>4</v>
      </c>
      <c r="P29" s="379" t="s">
        <v>443</v>
      </c>
      <c r="Q29" s="379" t="s">
        <v>443</v>
      </c>
      <c r="R29" s="379" t="s">
        <v>443</v>
      </c>
      <c r="S29" s="379" t="s">
        <v>443</v>
      </c>
      <c r="T29" s="379" t="s">
        <v>443</v>
      </c>
      <c r="U29" s="379" t="s">
        <v>443</v>
      </c>
      <c r="V29" s="379" t="s">
        <v>443</v>
      </c>
      <c r="W29" s="379" t="s">
        <v>443</v>
      </c>
    </row>
    <row r="30" spans="1:23" s="381" customFormat="1" ht="45" customHeight="1" x14ac:dyDescent="0.25">
      <c r="A30" s="382" t="s">
        <v>674</v>
      </c>
      <c r="B30" s="382" t="s">
        <v>969</v>
      </c>
      <c r="C30" s="408"/>
      <c r="D30" s="408"/>
      <c r="E30" s="631">
        <v>55</v>
      </c>
      <c r="F30" s="408" t="s">
        <v>604</v>
      </c>
      <c r="G30" s="401">
        <v>42186</v>
      </c>
      <c r="H30" s="385" t="s">
        <v>590</v>
      </c>
      <c r="I30" s="386" t="s">
        <v>675</v>
      </c>
      <c r="J30" s="605" t="s">
        <v>648</v>
      </c>
      <c r="K30" s="606" t="s">
        <v>635</v>
      </c>
      <c r="L30" s="379" t="s">
        <v>443</v>
      </c>
      <c r="M30" s="379" t="s">
        <v>443</v>
      </c>
      <c r="N30" s="379" t="s">
        <v>443</v>
      </c>
      <c r="O30" s="379" t="s">
        <v>4</v>
      </c>
      <c r="P30" s="379" t="s">
        <v>443</v>
      </c>
      <c r="Q30" s="379" t="s">
        <v>443</v>
      </c>
      <c r="R30" s="379" t="s">
        <v>443</v>
      </c>
      <c r="S30" s="379" t="s">
        <v>443</v>
      </c>
      <c r="T30" s="379" t="s">
        <v>443</v>
      </c>
      <c r="U30" s="379" t="s">
        <v>443</v>
      </c>
      <c r="V30" s="379" t="s">
        <v>443</v>
      </c>
      <c r="W30" s="379" t="s">
        <v>443</v>
      </c>
    </row>
    <row r="31" spans="1:23" ht="45" customHeight="1" x14ac:dyDescent="0.25">
      <c r="A31" s="382" t="s">
        <v>676</v>
      </c>
      <c r="B31" s="408" t="s">
        <v>140</v>
      </c>
      <c r="C31" s="636"/>
      <c r="D31" s="636"/>
      <c r="E31" s="631">
        <v>50</v>
      </c>
      <c r="F31" s="408" t="s">
        <v>604</v>
      </c>
      <c r="G31" s="401">
        <v>44949</v>
      </c>
      <c r="H31" s="385" t="s">
        <v>590</v>
      </c>
      <c r="I31" s="386">
        <v>92</v>
      </c>
      <c r="J31" s="573" t="s">
        <v>621</v>
      </c>
      <c r="K31" s="449" t="s">
        <v>610</v>
      </c>
      <c r="L31" s="379" t="s">
        <v>443</v>
      </c>
      <c r="M31" s="379" t="s">
        <v>443</v>
      </c>
      <c r="N31" s="379" t="s">
        <v>443</v>
      </c>
      <c r="O31" s="379" t="s">
        <v>443</v>
      </c>
      <c r="P31" s="379" t="s">
        <v>443</v>
      </c>
      <c r="Q31" s="379" t="s">
        <v>443</v>
      </c>
      <c r="R31" s="379" t="s">
        <v>443</v>
      </c>
      <c r="S31" s="379" t="s">
        <v>443</v>
      </c>
      <c r="T31" s="379" t="s">
        <v>443</v>
      </c>
      <c r="U31" s="379" t="s">
        <v>4</v>
      </c>
      <c r="V31" s="379" t="s">
        <v>443</v>
      </c>
      <c r="W31" s="379" t="s">
        <v>443</v>
      </c>
    </row>
    <row r="32" spans="1:23" s="381" customFormat="1" ht="60.75" customHeight="1" x14ac:dyDescent="0.25">
      <c r="A32" s="382" t="s">
        <v>677</v>
      </c>
      <c r="B32" s="382" t="s">
        <v>212</v>
      </c>
      <c r="C32" s="408"/>
      <c r="D32" s="408"/>
      <c r="E32" s="631">
        <v>55</v>
      </c>
      <c r="F32" s="408" t="s">
        <v>604</v>
      </c>
      <c r="G32" s="401">
        <v>42476</v>
      </c>
      <c r="H32" s="385" t="s">
        <v>590</v>
      </c>
      <c r="I32" s="386" t="s">
        <v>678</v>
      </c>
      <c r="J32" s="573" t="s">
        <v>667</v>
      </c>
      <c r="K32" s="524" t="s">
        <v>50</v>
      </c>
      <c r="L32" s="379" t="s">
        <v>443</v>
      </c>
      <c r="M32" s="379" t="s">
        <v>443</v>
      </c>
      <c r="N32" s="379" t="s">
        <v>443</v>
      </c>
      <c r="O32" s="379" t="s">
        <v>443</v>
      </c>
      <c r="P32" s="379" t="s">
        <v>443</v>
      </c>
      <c r="Q32" s="379" t="s">
        <v>443</v>
      </c>
      <c r="R32" s="379" t="s">
        <v>4</v>
      </c>
      <c r="S32" s="379" t="s">
        <v>443</v>
      </c>
      <c r="T32" s="379" t="s">
        <v>443</v>
      </c>
      <c r="U32" s="379" t="s">
        <v>35</v>
      </c>
      <c r="V32" s="379" t="s">
        <v>443</v>
      </c>
      <c r="W32" s="379" t="s">
        <v>443</v>
      </c>
    </row>
    <row r="33" spans="1:23" ht="45" customHeight="1" x14ac:dyDescent="0.25">
      <c r="A33" s="382" t="s">
        <v>679</v>
      </c>
      <c r="B33" s="382" t="s">
        <v>99</v>
      </c>
      <c r="C33" s="408"/>
      <c r="D33" s="408"/>
      <c r="E33" s="631">
        <v>55</v>
      </c>
      <c r="F33" s="408" t="s">
        <v>604</v>
      </c>
      <c r="G33" s="401">
        <v>41791</v>
      </c>
      <c r="H33" s="385" t="s">
        <v>590</v>
      </c>
      <c r="I33" s="386" t="s">
        <v>680</v>
      </c>
      <c r="J33" s="573" t="s">
        <v>645</v>
      </c>
      <c r="K33" s="606" t="s">
        <v>657</v>
      </c>
      <c r="L33" s="379" t="s">
        <v>443</v>
      </c>
      <c r="M33" s="379" t="s">
        <v>443</v>
      </c>
      <c r="N33" s="379" t="s">
        <v>443</v>
      </c>
      <c r="O33" s="379" t="s">
        <v>443</v>
      </c>
      <c r="P33" s="379" t="s">
        <v>4</v>
      </c>
      <c r="Q33" s="379" t="s">
        <v>443</v>
      </c>
      <c r="R33" s="379" t="s">
        <v>443</v>
      </c>
      <c r="S33" s="379" t="s">
        <v>443</v>
      </c>
      <c r="T33" s="379" t="s">
        <v>443</v>
      </c>
      <c r="U33" s="379" t="s">
        <v>443</v>
      </c>
      <c r="V33" s="379" t="s">
        <v>4</v>
      </c>
      <c r="W33" s="379" t="s">
        <v>443</v>
      </c>
    </row>
    <row r="34" spans="1:23" ht="45" customHeight="1" x14ac:dyDescent="0.25">
      <c r="A34" s="382" t="s">
        <v>681</v>
      </c>
      <c r="B34" s="382" t="s">
        <v>662</v>
      </c>
      <c r="C34" s="408"/>
      <c r="D34" s="408"/>
      <c r="E34" s="631">
        <v>60</v>
      </c>
      <c r="F34" s="408" t="s">
        <v>604</v>
      </c>
      <c r="G34" s="401">
        <v>45017</v>
      </c>
      <c r="H34" s="385" t="s">
        <v>590</v>
      </c>
      <c r="I34" s="386" t="s">
        <v>682</v>
      </c>
      <c r="J34" s="573" t="s">
        <v>663</v>
      </c>
      <c r="K34" s="449" t="s">
        <v>146</v>
      </c>
      <c r="L34" s="379" t="s">
        <v>4</v>
      </c>
      <c r="M34" s="379" t="s">
        <v>443</v>
      </c>
      <c r="N34" s="379" t="s">
        <v>443</v>
      </c>
      <c r="O34" s="379" t="s">
        <v>443</v>
      </c>
      <c r="P34" s="379" t="s">
        <v>443</v>
      </c>
      <c r="Q34" s="379" t="s">
        <v>443</v>
      </c>
      <c r="R34" s="379" t="s">
        <v>443</v>
      </c>
      <c r="S34" s="379" t="s">
        <v>443</v>
      </c>
      <c r="T34" s="379" t="s">
        <v>443</v>
      </c>
      <c r="U34" s="379" t="s">
        <v>443</v>
      </c>
      <c r="V34" s="379" t="s">
        <v>443</v>
      </c>
      <c r="W34" s="379" t="s">
        <v>443</v>
      </c>
    </row>
    <row r="35" spans="1:23" ht="45" customHeight="1" x14ac:dyDescent="0.25">
      <c r="A35" s="408" t="s">
        <v>683</v>
      </c>
      <c r="B35" s="382" t="s">
        <v>99</v>
      </c>
      <c r="C35" s="408"/>
      <c r="D35" s="408"/>
      <c r="E35" s="631">
        <v>55</v>
      </c>
      <c r="F35" s="408" t="s">
        <v>604</v>
      </c>
      <c r="G35" s="401">
        <v>41821</v>
      </c>
      <c r="H35" s="385" t="s">
        <v>590</v>
      </c>
      <c r="I35" s="386" t="s">
        <v>684</v>
      </c>
      <c r="J35" s="573" t="s">
        <v>663</v>
      </c>
      <c r="K35" s="449" t="s">
        <v>50</v>
      </c>
      <c r="L35" s="379" t="s">
        <v>443</v>
      </c>
      <c r="M35" s="379" t="s">
        <v>443</v>
      </c>
      <c r="N35" s="379" t="s">
        <v>443</v>
      </c>
      <c r="O35" s="379" t="s">
        <v>443</v>
      </c>
      <c r="P35" s="379" t="s">
        <v>443</v>
      </c>
      <c r="Q35" s="448" t="s">
        <v>443</v>
      </c>
      <c r="R35" s="379" t="s">
        <v>443</v>
      </c>
      <c r="S35" s="379" t="s">
        <v>443</v>
      </c>
      <c r="T35" s="379" t="s">
        <v>443</v>
      </c>
      <c r="U35" s="379" t="s">
        <v>443</v>
      </c>
      <c r="V35" s="379" t="s">
        <v>443</v>
      </c>
      <c r="W35" s="379" t="s">
        <v>443</v>
      </c>
    </row>
    <row r="36" spans="1:23" ht="45" customHeight="1" x14ac:dyDescent="0.25">
      <c r="A36" s="408" t="s">
        <v>685</v>
      </c>
      <c r="B36" s="382" t="s">
        <v>598</v>
      </c>
      <c r="C36" s="524"/>
      <c r="D36" s="524"/>
      <c r="E36" s="631">
        <v>70</v>
      </c>
      <c r="F36" s="408" t="s">
        <v>604</v>
      </c>
      <c r="G36" s="401">
        <v>45192</v>
      </c>
      <c r="H36" s="385" t="s">
        <v>590</v>
      </c>
      <c r="I36" s="386" t="s">
        <v>686</v>
      </c>
      <c r="J36" s="573" t="s">
        <v>621</v>
      </c>
      <c r="K36" s="524" t="s">
        <v>50</v>
      </c>
      <c r="L36" s="379" t="s">
        <v>443</v>
      </c>
      <c r="M36" s="379" t="s">
        <v>443</v>
      </c>
      <c r="N36" s="379" t="s">
        <v>443</v>
      </c>
      <c r="O36" s="379" t="s">
        <v>443</v>
      </c>
      <c r="P36" s="379" t="s">
        <v>443</v>
      </c>
      <c r="Q36" s="379" t="s">
        <v>443</v>
      </c>
      <c r="R36" s="379" t="s">
        <v>4</v>
      </c>
      <c r="S36" s="379" t="s">
        <v>443</v>
      </c>
      <c r="T36" s="379" t="s">
        <v>443</v>
      </c>
      <c r="U36" s="379" t="s">
        <v>35</v>
      </c>
      <c r="V36" s="379" t="s">
        <v>443</v>
      </c>
      <c r="W36" s="379" t="s">
        <v>443</v>
      </c>
    </row>
    <row r="37" spans="1:23" ht="45" customHeight="1" x14ac:dyDescent="0.25">
      <c r="A37" s="382" t="s">
        <v>687</v>
      </c>
      <c r="B37" s="382" t="s">
        <v>119</v>
      </c>
      <c r="C37" s="409" t="s">
        <v>688</v>
      </c>
      <c r="D37" s="409"/>
      <c r="E37" s="631">
        <v>55</v>
      </c>
      <c r="F37" s="408" t="s">
        <v>604</v>
      </c>
      <c r="G37" s="401">
        <v>42256</v>
      </c>
      <c r="H37" s="532" t="s">
        <v>66</v>
      </c>
      <c r="I37" s="386" t="s">
        <v>689</v>
      </c>
      <c r="J37" s="573" t="s">
        <v>690</v>
      </c>
      <c r="K37" s="606" t="s">
        <v>635</v>
      </c>
      <c r="L37" s="379" t="s">
        <v>690</v>
      </c>
      <c r="M37" s="379" t="s">
        <v>690</v>
      </c>
      <c r="N37" s="379" t="s">
        <v>690</v>
      </c>
      <c r="O37" s="379" t="s">
        <v>690</v>
      </c>
      <c r="P37" s="379" t="s">
        <v>690</v>
      </c>
      <c r="Q37" s="379" t="s">
        <v>690</v>
      </c>
      <c r="R37" s="379" t="s">
        <v>690</v>
      </c>
      <c r="S37" s="379" t="s">
        <v>690</v>
      </c>
      <c r="T37" s="379" t="s">
        <v>690</v>
      </c>
      <c r="U37" s="379" t="s">
        <v>690</v>
      </c>
      <c r="V37" s="379" t="s">
        <v>690</v>
      </c>
      <c r="W37" s="379" t="s">
        <v>690</v>
      </c>
    </row>
    <row r="38" spans="1:23" ht="45" customHeight="1" x14ac:dyDescent="0.25">
      <c r="A38" s="382" t="s">
        <v>691</v>
      </c>
      <c r="B38" s="382" t="s">
        <v>800</v>
      </c>
      <c r="C38" s="408"/>
      <c r="D38" s="408"/>
      <c r="E38" s="631">
        <v>55</v>
      </c>
      <c r="F38" s="408" t="s">
        <v>604</v>
      </c>
      <c r="G38" s="401">
        <v>45039</v>
      </c>
      <c r="H38" s="385" t="s">
        <v>590</v>
      </c>
      <c r="I38" s="386">
        <v>435</v>
      </c>
      <c r="J38" s="573" t="s">
        <v>667</v>
      </c>
      <c r="K38" s="524" t="s">
        <v>53</v>
      </c>
      <c r="L38" s="379" t="s">
        <v>35</v>
      </c>
      <c r="M38" s="379" t="s">
        <v>443</v>
      </c>
      <c r="N38" s="379" t="s">
        <v>35</v>
      </c>
      <c r="O38" s="379" t="s">
        <v>4</v>
      </c>
      <c r="P38" s="379" t="s">
        <v>35</v>
      </c>
      <c r="Q38" s="379" t="s">
        <v>35</v>
      </c>
      <c r="R38" s="379" t="s">
        <v>35</v>
      </c>
      <c r="S38" s="379" t="s">
        <v>443</v>
      </c>
      <c r="T38" s="379" t="s">
        <v>443</v>
      </c>
      <c r="U38" s="379" t="s">
        <v>443</v>
      </c>
      <c r="V38" s="379" t="s">
        <v>443</v>
      </c>
      <c r="W38" s="379" t="s">
        <v>443</v>
      </c>
    </row>
    <row r="39" spans="1:23" customFormat="1" ht="39" customHeight="1" x14ac:dyDescent="0.25">
      <c r="A39" s="599" t="s">
        <v>693</v>
      </c>
      <c r="B39" s="382" t="s">
        <v>694</v>
      </c>
      <c r="C39" s="636" t="s">
        <v>3240</v>
      </c>
      <c r="D39" s="408"/>
      <c r="E39" s="631">
        <v>55</v>
      </c>
      <c r="F39" s="408" t="s">
        <v>604</v>
      </c>
      <c r="G39" s="401">
        <v>45017</v>
      </c>
      <c r="H39" s="385" t="s">
        <v>590</v>
      </c>
      <c r="I39" s="441">
        <v>445</v>
      </c>
      <c r="J39" s="573" t="s">
        <v>645</v>
      </c>
      <c r="K39" s="449" t="s">
        <v>100</v>
      </c>
      <c r="L39" s="379" t="s">
        <v>443</v>
      </c>
      <c r="M39" s="379" t="s">
        <v>443</v>
      </c>
      <c r="N39" s="379" t="s">
        <v>443</v>
      </c>
      <c r="O39" s="379" t="s">
        <v>443</v>
      </c>
      <c r="P39" s="379" t="s">
        <v>443</v>
      </c>
      <c r="Q39" s="379" t="s">
        <v>443</v>
      </c>
      <c r="R39" s="379" t="s">
        <v>443</v>
      </c>
      <c r="S39" s="379" t="s">
        <v>443</v>
      </c>
      <c r="T39" s="379" t="s">
        <v>4</v>
      </c>
      <c r="U39" s="379" t="s">
        <v>443</v>
      </c>
      <c r="V39" s="379" t="s">
        <v>443</v>
      </c>
      <c r="W39" s="379" t="s">
        <v>443</v>
      </c>
    </row>
    <row r="40" spans="1:23" customFormat="1" ht="35.25" customHeight="1" x14ac:dyDescent="0.25">
      <c r="A40" s="408" t="s">
        <v>695</v>
      </c>
      <c r="B40" s="382" t="s">
        <v>598</v>
      </c>
      <c r="C40" s="524"/>
      <c r="D40" s="524"/>
      <c r="E40" s="631">
        <v>70</v>
      </c>
      <c r="F40" s="408" t="s">
        <v>604</v>
      </c>
      <c r="G40" s="401">
        <v>45192</v>
      </c>
      <c r="H40" s="411" t="s">
        <v>590</v>
      </c>
      <c r="I40" s="386" t="s">
        <v>686</v>
      </c>
      <c r="J40" s="573" t="s">
        <v>621</v>
      </c>
      <c r="K40" s="524" t="s">
        <v>50</v>
      </c>
      <c r="L40" s="379" t="s">
        <v>443</v>
      </c>
      <c r="M40" s="379" t="s">
        <v>443</v>
      </c>
      <c r="N40" s="379" t="s">
        <v>443</v>
      </c>
      <c r="O40" s="379" t="s">
        <v>443</v>
      </c>
      <c r="P40" s="379" t="s">
        <v>443</v>
      </c>
      <c r="Q40" s="379" t="s">
        <v>443</v>
      </c>
      <c r="R40" s="379" t="s">
        <v>4</v>
      </c>
      <c r="S40" s="379" t="s">
        <v>443</v>
      </c>
      <c r="T40" s="379" t="s">
        <v>443</v>
      </c>
      <c r="U40" s="379" t="s">
        <v>35</v>
      </c>
      <c r="V40" s="379" t="s">
        <v>443</v>
      </c>
      <c r="W40" s="379" t="s">
        <v>443</v>
      </c>
    </row>
    <row r="41" spans="1:23" s="381" customFormat="1" ht="45" customHeight="1" x14ac:dyDescent="0.25">
      <c r="A41" s="382" t="s">
        <v>696</v>
      </c>
      <c r="B41" s="382" t="s">
        <v>662</v>
      </c>
      <c r="C41" s="602"/>
      <c r="D41" s="602"/>
      <c r="E41" s="631">
        <v>50</v>
      </c>
      <c r="F41" s="408" t="s">
        <v>697</v>
      </c>
      <c r="G41" s="401"/>
      <c r="H41" s="385" t="s">
        <v>590</v>
      </c>
      <c r="I41" s="386">
        <v>424</v>
      </c>
      <c r="J41" s="573" t="s">
        <v>698</v>
      </c>
      <c r="K41" s="606" t="s">
        <v>635</v>
      </c>
      <c r="L41" s="379" t="s">
        <v>443</v>
      </c>
      <c r="M41" s="379" t="s">
        <v>443</v>
      </c>
      <c r="N41" s="379" t="s">
        <v>443</v>
      </c>
      <c r="O41" s="379" t="s">
        <v>443</v>
      </c>
      <c r="P41" s="379" t="s">
        <v>443</v>
      </c>
      <c r="Q41" s="379" t="s">
        <v>443</v>
      </c>
      <c r="R41" s="379" t="s">
        <v>443</v>
      </c>
      <c r="S41" s="379" t="s">
        <v>443</v>
      </c>
      <c r="T41" s="379" t="s">
        <v>443</v>
      </c>
      <c r="U41" s="379" t="s">
        <v>443</v>
      </c>
      <c r="V41" s="379" t="s">
        <v>443</v>
      </c>
      <c r="W41" s="379" t="s">
        <v>4</v>
      </c>
    </row>
    <row r="42" spans="1:23" ht="45" customHeight="1" x14ac:dyDescent="0.25">
      <c r="A42" s="590" t="s">
        <v>699</v>
      </c>
      <c r="B42" s="382" t="s">
        <v>700</v>
      </c>
      <c r="C42" s="408"/>
      <c r="D42" s="408"/>
      <c r="E42" s="631">
        <v>55</v>
      </c>
      <c r="F42" s="408" t="s">
        <v>604</v>
      </c>
      <c r="G42" s="434">
        <v>43891</v>
      </c>
      <c r="H42" s="411" t="s">
        <v>590</v>
      </c>
      <c r="I42" s="394" t="s">
        <v>701</v>
      </c>
      <c r="J42" s="573" t="s">
        <v>656</v>
      </c>
      <c r="K42" s="708" t="s">
        <v>100</v>
      </c>
      <c r="L42" s="379" t="s">
        <v>443</v>
      </c>
      <c r="M42" s="379" t="s">
        <v>443</v>
      </c>
      <c r="N42" s="379" t="s">
        <v>443</v>
      </c>
      <c r="O42" s="379" t="s">
        <v>443</v>
      </c>
      <c r="P42" s="379" t="s">
        <v>443</v>
      </c>
      <c r="Q42" s="379" t="s">
        <v>443</v>
      </c>
      <c r="R42" s="379" t="s">
        <v>443</v>
      </c>
      <c r="S42" s="379" t="s">
        <v>4</v>
      </c>
      <c r="T42" s="379" t="s">
        <v>443</v>
      </c>
      <c r="U42" s="462" t="s">
        <v>443</v>
      </c>
      <c r="V42" s="462" t="s">
        <v>443</v>
      </c>
      <c r="W42" s="462" t="s">
        <v>443</v>
      </c>
    </row>
    <row r="43" spans="1:23" s="381" customFormat="1" ht="45" customHeight="1" x14ac:dyDescent="0.25">
      <c r="A43" s="391" t="s">
        <v>702</v>
      </c>
      <c r="B43" s="382" t="s">
        <v>662</v>
      </c>
      <c r="C43" s="602"/>
      <c r="D43" s="602"/>
      <c r="E43" s="631">
        <v>50</v>
      </c>
      <c r="F43" s="408" t="s">
        <v>697</v>
      </c>
      <c r="G43" s="401"/>
      <c r="H43" s="411" t="s">
        <v>590</v>
      </c>
      <c r="I43" s="394">
        <v>424</v>
      </c>
      <c r="J43" s="573" t="s">
        <v>698</v>
      </c>
      <c r="K43" s="606" t="s">
        <v>635</v>
      </c>
      <c r="L43" s="379" t="s">
        <v>443</v>
      </c>
      <c r="M43" s="379" t="s">
        <v>443</v>
      </c>
      <c r="N43" s="379" t="s">
        <v>443</v>
      </c>
      <c r="O43" s="379" t="s">
        <v>443</v>
      </c>
      <c r="P43" s="379" t="s">
        <v>443</v>
      </c>
      <c r="Q43" s="379" t="s">
        <v>443</v>
      </c>
      <c r="R43" s="379" t="s">
        <v>443</v>
      </c>
      <c r="S43" s="379" t="s">
        <v>443</v>
      </c>
      <c r="T43" s="379" t="s">
        <v>443</v>
      </c>
      <c r="U43" s="379" t="s">
        <v>443</v>
      </c>
      <c r="V43" s="379" t="s">
        <v>443</v>
      </c>
      <c r="W43" s="379" t="s">
        <v>4</v>
      </c>
    </row>
    <row r="44" spans="1:23" customFormat="1" ht="45" customHeight="1" x14ac:dyDescent="0.25">
      <c r="A44" s="599" t="s">
        <v>703</v>
      </c>
      <c r="B44" s="408" t="s">
        <v>140</v>
      </c>
      <c r="C44" s="599"/>
      <c r="D44" s="599"/>
      <c r="E44" s="631">
        <v>50</v>
      </c>
      <c r="F44" s="408" t="s">
        <v>604</v>
      </c>
      <c r="G44" s="441"/>
      <c r="H44" s="385" t="s">
        <v>590</v>
      </c>
      <c r="I44" s="441">
        <v>68</v>
      </c>
      <c r="J44" s="605" t="s">
        <v>648</v>
      </c>
      <c r="K44" s="449" t="s">
        <v>20</v>
      </c>
      <c r="L44" s="379" t="s">
        <v>443</v>
      </c>
      <c r="M44" s="379" t="s">
        <v>443</v>
      </c>
      <c r="N44" s="379" t="s">
        <v>443</v>
      </c>
      <c r="O44" s="379" t="s">
        <v>4</v>
      </c>
      <c r="P44" s="379" t="s">
        <v>443</v>
      </c>
      <c r="Q44" s="379" t="s">
        <v>443</v>
      </c>
      <c r="R44" s="379" t="s">
        <v>443</v>
      </c>
      <c r="S44" s="379" t="s">
        <v>443</v>
      </c>
      <c r="T44" s="379" t="s">
        <v>443</v>
      </c>
      <c r="U44" s="379" t="s">
        <v>443</v>
      </c>
      <c r="V44" s="379" t="s">
        <v>443</v>
      </c>
      <c r="W44" s="379" t="s">
        <v>443</v>
      </c>
    </row>
    <row r="45" spans="1:23" customFormat="1" ht="45" customHeight="1" x14ac:dyDescent="0.25">
      <c r="A45" s="599" t="s">
        <v>704</v>
      </c>
      <c r="B45" s="408" t="s">
        <v>705</v>
      </c>
      <c r="C45" s="599"/>
      <c r="D45" s="599"/>
      <c r="E45" s="632">
        <v>60</v>
      </c>
      <c r="F45" s="408" t="s">
        <v>604</v>
      </c>
      <c r="G45" s="434">
        <v>45078</v>
      </c>
      <c r="H45" s="385" t="s">
        <v>590</v>
      </c>
      <c r="I45" s="441" t="s">
        <v>706</v>
      </c>
      <c r="J45" s="573" t="s">
        <v>645</v>
      </c>
      <c r="K45" s="449" t="s">
        <v>69</v>
      </c>
      <c r="L45" s="379" t="s">
        <v>443</v>
      </c>
      <c r="M45" s="379" t="s">
        <v>443</v>
      </c>
      <c r="N45" s="379" t="s">
        <v>443</v>
      </c>
      <c r="O45" s="379" t="s">
        <v>443</v>
      </c>
      <c r="P45" s="379" t="s">
        <v>4</v>
      </c>
      <c r="Q45" s="379" t="s">
        <v>443</v>
      </c>
      <c r="R45" s="379" t="s">
        <v>443</v>
      </c>
      <c r="S45" s="379" t="s">
        <v>443</v>
      </c>
      <c r="T45" s="379" t="s">
        <v>443</v>
      </c>
      <c r="U45" s="379" t="s">
        <v>443</v>
      </c>
      <c r="V45" s="379" t="s">
        <v>443</v>
      </c>
      <c r="W45" s="379" t="s">
        <v>443</v>
      </c>
    </row>
    <row r="46" spans="1:23" customFormat="1" ht="45" customHeight="1" x14ac:dyDescent="0.25">
      <c r="A46" s="599" t="s">
        <v>707</v>
      </c>
      <c r="B46" s="382" t="s">
        <v>212</v>
      </c>
      <c r="C46" s="599"/>
      <c r="D46" s="599"/>
      <c r="E46" s="631">
        <v>50</v>
      </c>
      <c r="F46" s="408" t="s">
        <v>604</v>
      </c>
      <c r="G46" s="441"/>
      <c r="H46" s="411" t="s">
        <v>590</v>
      </c>
      <c r="I46" s="441">
        <v>332</v>
      </c>
      <c r="J46" s="605" t="s">
        <v>648</v>
      </c>
      <c r="K46" s="606" t="s">
        <v>635</v>
      </c>
      <c r="L46" s="379" t="s">
        <v>443</v>
      </c>
      <c r="M46" s="379" t="s">
        <v>443</v>
      </c>
      <c r="N46" s="379" t="s">
        <v>443</v>
      </c>
      <c r="O46" s="379" t="s">
        <v>443</v>
      </c>
      <c r="P46" s="379" t="s">
        <v>443</v>
      </c>
      <c r="Q46" s="379" t="s">
        <v>443</v>
      </c>
      <c r="R46" s="379" t="s">
        <v>443</v>
      </c>
      <c r="S46" s="379" t="s">
        <v>443</v>
      </c>
      <c r="T46" s="379" t="s">
        <v>443</v>
      </c>
      <c r="U46" s="379" t="s">
        <v>443</v>
      </c>
      <c r="V46" s="379" t="s">
        <v>443</v>
      </c>
      <c r="W46" s="379" t="s">
        <v>443</v>
      </c>
    </row>
    <row r="47" spans="1:23" customFormat="1" ht="45" customHeight="1" x14ac:dyDescent="0.25">
      <c r="A47" s="382" t="s">
        <v>708</v>
      </c>
      <c r="B47" s="382" t="s">
        <v>152</v>
      </c>
      <c r="C47" s="636"/>
      <c r="D47" s="636"/>
      <c r="E47" s="631">
        <v>50</v>
      </c>
      <c r="F47" s="408" t="s">
        <v>612</v>
      </c>
      <c r="G47" s="401">
        <v>44949</v>
      </c>
      <c r="H47" s="411" t="s">
        <v>590</v>
      </c>
      <c r="I47" s="386">
        <v>392</v>
      </c>
      <c r="J47" s="573" t="s">
        <v>613</v>
      </c>
      <c r="K47" s="449" t="s">
        <v>25</v>
      </c>
      <c r="L47" s="379" t="s">
        <v>443</v>
      </c>
      <c r="M47" s="379" t="s">
        <v>443</v>
      </c>
      <c r="N47" s="379" t="s">
        <v>443</v>
      </c>
      <c r="O47" s="379" t="s">
        <v>443</v>
      </c>
      <c r="P47" s="379" t="s">
        <v>443</v>
      </c>
      <c r="Q47" s="379" t="s">
        <v>4</v>
      </c>
      <c r="R47" s="379" t="s">
        <v>443</v>
      </c>
      <c r="S47" s="379" t="s">
        <v>443</v>
      </c>
      <c r="T47" s="379" t="s">
        <v>443</v>
      </c>
      <c r="U47" s="462" t="s">
        <v>443</v>
      </c>
      <c r="V47" s="462" t="s">
        <v>443</v>
      </c>
      <c r="W47" s="462" t="s">
        <v>443</v>
      </c>
    </row>
    <row r="48" spans="1:23" customFormat="1" ht="45" customHeight="1" x14ac:dyDescent="0.25">
      <c r="A48" s="382" t="s">
        <v>709</v>
      </c>
      <c r="B48" s="382" t="s">
        <v>152</v>
      </c>
      <c r="C48" s="636"/>
      <c r="D48" s="636"/>
      <c r="E48" s="631">
        <v>50</v>
      </c>
      <c r="F48" s="408" t="s">
        <v>612</v>
      </c>
      <c r="G48" s="401">
        <v>44949</v>
      </c>
      <c r="H48" s="411" t="s">
        <v>590</v>
      </c>
      <c r="I48" s="386">
        <v>392</v>
      </c>
      <c r="J48" s="573" t="s">
        <v>613</v>
      </c>
      <c r="K48" s="449" t="s">
        <v>25</v>
      </c>
      <c r="L48" s="379" t="s">
        <v>443</v>
      </c>
      <c r="M48" s="379" t="s">
        <v>443</v>
      </c>
      <c r="N48" s="379" t="s">
        <v>443</v>
      </c>
      <c r="O48" s="379" t="s">
        <v>443</v>
      </c>
      <c r="P48" s="379" t="s">
        <v>443</v>
      </c>
      <c r="Q48" s="379" t="s">
        <v>4</v>
      </c>
      <c r="R48" s="379" t="s">
        <v>443</v>
      </c>
      <c r="S48" s="379" t="s">
        <v>443</v>
      </c>
      <c r="T48" s="379" t="s">
        <v>443</v>
      </c>
      <c r="U48" s="462" t="s">
        <v>443</v>
      </c>
      <c r="V48" s="462" t="s">
        <v>443</v>
      </c>
      <c r="W48" s="462" t="s">
        <v>443</v>
      </c>
    </row>
    <row r="49" spans="1:23" customFormat="1" ht="45" customHeight="1" x14ac:dyDescent="0.25">
      <c r="A49" s="382" t="s">
        <v>710</v>
      </c>
      <c r="B49" s="382" t="s">
        <v>662</v>
      </c>
      <c r="C49" s="636"/>
      <c r="D49" s="636"/>
      <c r="E49" s="631">
        <v>50</v>
      </c>
      <c r="F49" s="408" t="s">
        <v>604</v>
      </c>
      <c r="G49" s="401">
        <v>44949</v>
      </c>
      <c r="H49" s="411" t="s">
        <v>590</v>
      </c>
      <c r="I49" s="386">
        <v>186</v>
      </c>
      <c r="J49" s="573" t="s">
        <v>621</v>
      </c>
      <c r="K49" s="449" t="s">
        <v>622</v>
      </c>
      <c r="L49" s="379" t="s">
        <v>443</v>
      </c>
      <c r="M49" s="379" t="s">
        <v>443</v>
      </c>
      <c r="N49" s="379" t="s">
        <v>443</v>
      </c>
      <c r="O49" s="379" t="s">
        <v>443</v>
      </c>
      <c r="P49" s="379" t="s">
        <v>443</v>
      </c>
      <c r="Q49" s="379" t="s">
        <v>443</v>
      </c>
      <c r="R49" s="379" t="s">
        <v>443</v>
      </c>
      <c r="S49" s="379" t="s">
        <v>443</v>
      </c>
      <c r="T49" s="379" t="s">
        <v>4</v>
      </c>
      <c r="U49" s="379" t="s">
        <v>443</v>
      </c>
      <c r="V49" s="379" t="s">
        <v>443</v>
      </c>
      <c r="W49" s="379" t="s">
        <v>443</v>
      </c>
    </row>
    <row r="50" spans="1:23" s="381" customFormat="1" ht="45" customHeight="1" x14ac:dyDescent="0.25">
      <c r="A50" s="382" t="s">
        <v>711</v>
      </c>
      <c r="B50" s="382" t="s">
        <v>712</v>
      </c>
      <c r="C50" s="408"/>
      <c r="D50" s="408"/>
      <c r="E50" s="631">
        <v>65</v>
      </c>
      <c r="F50" s="408" t="s">
        <v>594</v>
      </c>
      <c r="G50" s="401">
        <v>45505</v>
      </c>
      <c r="H50" s="411" t="s">
        <v>590</v>
      </c>
      <c r="I50" s="386" t="s">
        <v>713</v>
      </c>
      <c r="J50" s="605" t="s">
        <v>596</v>
      </c>
      <c r="K50" s="449" t="s">
        <v>50</v>
      </c>
      <c r="L50" s="379" t="s">
        <v>443</v>
      </c>
      <c r="M50" s="379" t="s">
        <v>35</v>
      </c>
      <c r="N50" s="379" t="s">
        <v>443</v>
      </c>
      <c r="O50" s="379" t="s">
        <v>443</v>
      </c>
      <c r="P50" s="379" t="s">
        <v>443</v>
      </c>
      <c r="Q50" s="379" t="s">
        <v>443</v>
      </c>
      <c r="R50" s="462" t="s">
        <v>443</v>
      </c>
      <c r="S50" s="539" t="s">
        <v>4</v>
      </c>
      <c r="T50" s="379" t="s">
        <v>443</v>
      </c>
      <c r="U50" s="379" t="s">
        <v>443</v>
      </c>
      <c r="V50" s="379" t="s">
        <v>443</v>
      </c>
      <c r="W50" s="379" t="s">
        <v>35</v>
      </c>
    </row>
    <row r="51" spans="1:23" s="381" customFormat="1" ht="45" customHeight="1" x14ac:dyDescent="0.25">
      <c r="A51" s="408" t="s">
        <v>714</v>
      </c>
      <c r="B51" s="382" t="s">
        <v>119</v>
      </c>
      <c r="C51" s="408" t="s">
        <v>715</v>
      </c>
      <c r="D51" s="408"/>
      <c r="E51" s="631">
        <v>60</v>
      </c>
      <c r="F51" s="408" t="s">
        <v>604</v>
      </c>
      <c r="G51" s="434">
        <v>44559</v>
      </c>
      <c r="H51" s="411" t="s">
        <v>590</v>
      </c>
      <c r="I51" s="560" t="s">
        <v>716</v>
      </c>
      <c r="J51" s="573" t="s">
        <v>717</v>
      </c>
      <c r="K51" s="524" t="s">
        <v>53</v>
      </c>
      <c r="L51" s="379" t="s">
        <v>443</v>
      </c>
      <c r="M51" s="379" t="s">
        <v>443</v>
      </c>
      <c r="N51" s="379" t="s">
        <v>4</v>
      </c>
      <c r="O51" s="379" t="s">
        <v>35</v>
      </c>
      <c r="P51" s="379" t="s">
        <v>443</v>
      </c>
      <c r="Q51" s="379" t="s">
        <v>443</v>
      </c>
      <c r="R51" s="379" t="s">
        <v>443</v>
      </c>
      <c r="S51" s="379" t="s">
        <v>443</v>
      </c>
      <c r="T51" s="379" t="s">
        <v>443</v>
      </c>
      <c r="U51" s="462" t="s">
        <v>443</v>
      </c>
      <c r="V51" s="462" t="s">
        <v>443</v>
      </c>
      <c r="W51" s="462" t="s">
        <v>443</v>
      </c>
    </row>
    <row r="52" spans="1:23" s="381" customFormat="1" ht="45" customHeight="1" x14ac:dyDescent="0.25">
      <c r="A52" s="382" t="s">
        <v>718</v>
      </c>
      <c r="B52" s="382" t="s">
        <v>719</v>
      </c>
      <c r="C52" s="602"/>
      <c r="D52" s="602"/>
      <c r="E52" s="631">
        <v>75</v>
      </c>
      <c r="F52" s="408" t="s">
        <v>612</v>
      </c>
      <c r="G52" s="401">
        <v>45772</v>
      </c>
      <c r="H52" s="411" t="s">
        <v>590</v>
      </c>
      <c r="I52" s="386" t="s">
        <v>720</v>
      </c>
      <c r="J52" s="573" t="s">
        <v>613</v>
      </c>
      <c r="K52" s="449" t="s">
        <v>610</v>
      </c>
      <c r="L52" s="584" t="s">
        <v>690</v>
      </c>
      <c r="M52" s="584" t="s">
        <v>690</v>
      </c>
      <c r="N52" s="584" t="s">
        <v>690</v>
      </c>
      <c r="O52" s="379" t="s">
        <v>443</v>
      </c>
      <c r="P52" s="379" t="s">
        <v>443</v>
      </c>
      <c r="Q52" s="379" t="s">
        <v>443</v>
      </c>
      <c r="R52" s="379" t="s">
        <v>443</v>
      </c>
      <c r="S52" s="379" t="s">
        <v>443</v>
      </c>
      <c r="T52" s="379" t="s">
        <v>443</v>
      </c>
      <c r="U52" s="462" t="s">
        <v>443</v>
      </c>
      <c r="V52" s="462" t="s">
        <v>4</v>
      </c>
      <c r="W52" s="462" t="s">
        <v>443</v>
      </c>
    </row>
    <row r="53" spans="1:23" s="381" customFormat="1" ht="45" customHeight="1" x14ac:dyDescent="0.25">
      <c r="A53" s="444" t="s">
        <v>721</v>
      </c>
      <c r="B53" s="444" t="s">
        <v>99</v>
      </c>
      <c r="C53" s="408"/>
      <c r="D53" s="408"/>
      <c r="E53" s="631">
        <v>55</v>
      </c>
      <c r="F53" s="408" t="s">
        <v>604</v>
      </c>
      <c r="G53" s="401">
        <v>42689</v>
      </c>
      <c r="H53" s="577" t="s">
        <v>590</v>
      </c>
      <c r="I53" s="441" t="s">
        <v>722</v>
      </c>
      <c r="J53" s="573" t="s">
        <v>601</v>
      </c>
      <c r="K53" s="449" t="s">
        <v>146</v>
      </c>
      <c r="L53" s="379" t="s">
        <v>4</v>
      </c>
      <c r="M53" s="379" t="s">
        <v>443</v>
      </c>
      <c r="N53" s="379" t="s">
        <v>443</v>
      </c>
      <c r="O53" s="379" t="s">
        <v>443</v>
      </c>
      <c r="P53" s="379" t="s">
        <v>443</v>
      </c>
      <c r="Q53" s="379" t="s">
        <v>443</v>
      </c>
      <c r="R53" s="379" t="s">
        <v>443</v>
      </c>
      <c r="S53" s="379" t="s">
        <v>443</v>
      </c>
      <c r="T53" s="379" t="s">
        <v>443</v>
      </c>
      <c r="U53" s="379" t="s">
        <v>443</v>
      </c>
      <c r="V53" s="379" t="s">
        <v>443</v>
      </c>
      <c r="W53" s="379" t="s">
        <v>443</v>
      </c>
    </row>
    <row r="54" spans="1:23" s="381" customFormat="1" ht="45" customHeight="1" x14ac:dyDescent="0.25">
      <c r="A54" s="444" t="s">
        <v>723</v>
      </c>
      <c r="B54" s="444" t="s">
        <v>724</v>
      </c>
      <c r="C54" s="408" t="s">
        <v>725</v>
      </c>
      <c r="D54" s="408"/>
      <c r="E54" s="631">
        <v>60</v>
      </c>
      <c r="F54" s="408" t="s">
        <v>604</v>
      </c>
      <c r="G54" s="401">
        <v>45346</v>
      </c>
      <c r="H54" s="577" t="s">
        <v>590</v>
      </c>
      <c r="I54" s="441" t="s">
        <v>726</v>
      </c>
      <c r="J54" s="573" t="s">
        <v>645</v>
      </c>
      <c r="K54" s="449" t="s">
        <v>622</v>
      </c>
      <c r="L54" s="379" t="s">
        <v>443</v>
      </c>
      <c r="M54" s="379" t="s">
        <v>443</v>
      </c>
      <c r="N54" s="379" t="s">
        <v>443</v>
      </c>
      <c r="O54" s="379" t="s">
        <v>443</v>
      </c>
      <c r="P54" s="379" t="s">
        <v>443</v>
      </c>
      <c r="Q54" s="379" t="s">
        <v>443</v>
      </c>
      <c r="R54" s="379" t="s">
        <v>443</v>
      </c>
      <c r="S54" s="379" t="s">
        <v>443</v>
      </c>
      <c r="T54" s="379" t="s">
        <v>4</v>
      </c>
      <c r="U54" s="379" t="s">
        <v>443</v>
      </c>
      <c r="V54" s="379" t="s">
        <v>443</v>
      </c>
      <c r="W54" s="379" t="s">
        <v>443</v>
      </c>
    </row>
    <row r="55" spans="1:23" s="381" customFormat="1" ht="45" customHeight="1" x14ac:dyDescent="0.25">
      <c r="A55" s="599" t="s">
        <v>727</v>
      </c>
      <c r="B55" s="408" t="s">
        <v>140</v>
      </c>
      <c r="C55" s="599"/>
      <c r="D55" s="599"/>
      <c r="E55" s="631">
        <v>50</v>
      </c>
      <c r="F55" s="599" t="s">
        <v>594</v>
      </c>
      <c r="G55" s="441"/>
      <c r="H55" s="411" t="s">
        <v>590</v>
      </c>
      <c r="I55" s="441">
        <v>373</v>
      </c>
      <c r="J55" s="605" t="s">
        <v>645</v>
      </c>
      <c r="K55" s="449" t="s">
        <v>53</v>
      </c>
      <c r="L55" s="379" t="s">
        <v>443</v>
      </c>
      <c r="M55" s="379" t="s">
        <v>443</v>
      </c>
      <c r="N55" s="379" t="s">
        <v>443</v>
      </c>
      <c r="O55" s="379" t="s">
        <v>443</v>
      </c>
      <c r="P55" s="379" t="s">
        <v>443</v>
      </c>
      <c r="Q55" s="379" t="s">
        <v>443</v>
      </c>
      <c r="R55" s="379" t="s">
        <v>443</v>
      </c>
      <c r="S55" s="379" t="s">
        <v>443</v>
      </c>
      <c r="T55" s="379" t="s">
        <v>443</v>
      </c>
      <c r="U55" s="379" t="s">
        <v>35</v>
      </c>
      <c r="V55" s="379" t="s">
        <v>443</v>
      </c>
      <c r="W55" s="379" t="s">
        <v>443</v>
      </c>
    </row>
    <row r="56" spans="1:23" s="381" customFormat="1" ht="45" customHeight="1" x14ac:dyDescent="0.25">
      <c r="A56" s="444" t="s">
        <v>728</v>
      </c>
      <c r="B56" s="444" t="s">
        <v>729</v>
      </c>
      <c r="C56" s="524" t="s">
        <v>3241</v>
      </c>
      <c r="D56" s="524"/>
      <c r="E56" s="631">
        <v>55</v>
      </c>
      <c r="F56" s="408" t="s">
        <v>731</v>
      </c>
      <c r="G56" s="401">
        <v>44949</v>
      </c>
      <c r="H56" s="577" t="s">
        <v>590</v>
      </c>
      <c r="I56" s="441">
        <v>412</v>
      </c>
      <c r="J56" s="573" t="s">
        <v>732</v>
      </c>
      <c r="K56" s="449" t="s">
        <v>622</v>
      </c>
      <c r="L56" s="379" t="s">
        <v>443</v>
      </c>
      <c r="M56" s="379" t="s">
        <v>443</v>
      </c>
      <c r="N56" s="379" t="s">
        <v>443</v>
      </c>
      <c r="O56" s="379" t="s">
        <v>443</v>
      </c>
      <c r="P56" s="379" t="s">
        <v>443</v>
      </c>
      <c r="Q56" s="379" t="s">
        <v>443</v>
      </c>
      <c r="R56" s="379" t="s">
        <v>443</v>
      </c>
      <c r="S56" s="379" t="s">
        <v>443</v>
      </c>
      <c r="T56" s="379" t="s">
        <v>4</v>
      </c>
      <c r="U56" s="379" t="s">
        <v>443</v>
      </c>
      <c r="V56" s="379" t="s">
        <v>443</v>
      </c>
      <c r="W56" s="379" t="s">
        <v>443</v>
      </c>
    </row>
    <row r="57" spans="1:23" s="381" customFormat="1" ht="45" customHeight="1" x14ac:dyDescent="0.25">
      <c r="A57" s="382" t="s">
        <v>733</v>
      </c>
      <c r="B57" s="382" t="s">
        <v>734</v>
      </c>
      <c r="C57" s="636"/>
      <c r="D57" s="636"/>
      <c r="E57" s="631">
        <v>50</v>
      </c>
      <c r="F57" s="408" t="s">
        <v>604</v>
      </c>
      <c r="G57" s="401">
        <v>44949</v>
      </c>
      <c r="H57" s="411" t="s">
        <v>590</v>
      </c>
      <c r="I57" s="386">
        <v>42</v>
      </c>
      <c r="J57" s="573" t="s">
        <v>621</v>
      </c>
      <c r="K57" s="449" t="s">
        <v>622</v>
      </c>
      <c r="L57" s="379" t="s">
        <v>443</v>
      </c>
      <c r="M57" s="379" t="s">
        <v>443</v>
      </c>
      <c r="N57" s="379" t="s">
        <v>443</v>
      </c>
      <c r="O57" s="379" t="s">
        <v>443</v>
      </c>
      <c r="P57" s="379" t="s">
        <v>443</v>
      </c>
      <c r="Q57" s="379" t="s">
        <v>443</v>
      </c>
      <c r="R57" s="379" t="s">
        <v>443</v>
      </c>
      <c r="S57" s="379" t="s">
        <v>443</v>
      </c>
      <c r="T57" s="379" t="s">
        <v>443</v>
      </c>
      <c r="U57" s="379" t="s">
        <v>4</v>
      </c>
      <c r="V57" s="379" t="s">
        <v>443</v>
      </c>
      <c r="W57" s="379" t="s">
        <v>443</v>
      </c>
    </row>
    <row r="58" spans="1:23" s="381" customFormat="1" ht="45" customHeight="1" x14ac:dyDescent="0.25">
      <c r="A58" s="382" t="s">
        <v>735</v>
      </c>
      <c r="B58" s="382" t="s">
        <v>736</v>
      </c>
      <c r="C58" s="636"/>
      <c r="D58" s="636"/>
      <c r="E58" s="631">
        <v>50</v>
      </c>
      <c r="F58" s="408" t="s">
        <v>604</v>
      </c>
      <c r="G58" s="401">
        <v>44949</v>
      </c>
      <c r="H58" s="411" t="s">
        <v>590</v>
      </c>
      <c r="I58" s="386">
        <v>124</v>
      </c>
      <c r="J58" s="573" t="s">
        <v>737</v>
      </c>
      <c r="K58" s="524" t="s">
        <v>50</v>
      </c>
      <c r="L58" s="379" t="s">
        <v>443</v>
      </c>
      <c r="M58" s="379" t="s">
        <v>443</v>
      </c>
      <c r="N58" s="379" t="s">
        <v>443</v>
      </c>
      <c r="O58" s="379" t="s">
        <v>443</v>
      </c>
      <c r="P58" s="462" t="s">
        <v>443</v>
      </c>
      <c r="Q58" s="703" t="s">
        <v>4</v>
      </c>
      <c r="R58" s="379" t="s">
        <v>443</v>
      </c>
      <c r="S58" s="379" t="s">
        <v>443</v>
      </c>
      <c r="T58" s="379" t="s">
        <v>443</v>
      </c>
      <c r="U58" s="379" t="s">
        <v>443</v>
      </c>
      <c r="V58" s="379" t="s">
        <v>443</v>
      </c>
      <c r="W58" s="379" t="s">
        <v>443</v>
      </c>
    </row>
    <row r="59" spans="1:23" ht="45" customHeight="1" x14ac:dyDescent="0.25">
      <c r="A59" s="599" t="s">
        <v>738</v>
      </c>
      <c r="B59" s="408" t="s">
        <v>739</v>
      </c>
      <c r="C59" s="599"/>
      <c r="D59" s="599"/>
      <c r="E59" s="631">
        <v>50</v>
      </c>
      <c r="F59" s="408" t="s">
        <v>604</v>
      </c>
      <c r="G59" s="441"/>
      <c r="H59" s="411" t="s">
        <v>590</v>
      </c>
      <c r="I59" s="441">
        <v>307</v>
      </c>
      <c r="J59" s="605" t="s">
        <v>648</v>
      </c>
      <c r="K59" s="449" t="s">
        <v>53</v>
      </c>
      <c r="L59" s="379" t="s">
        <v>443</v>
      </c>
      <c r="M59" s="379" t="s">
        <v>443</v>
      </c>
      <c r="N59" s="379" t="s">
        <v>443</v>
      </c>
      <c r="O59" s="379" t="s">
        <v>443</v>
      </c>
      <c r="P59" s="379" t="s">
        <v>443</v>
      </c>
      <c r="Q59" s="379" t="s">
        <v>443</v>
      </c>
      <c r="R59" s="379" t="s">
        <v>443</v>
      </c>
      <c r="S59" s="379" t="s">
        <v>443</v>
      </c>
      <c r="T59" s="379" t="s">
        <v>443</v>
      </c>
      <c r="U59" s="379" t="s">
        <v>443</v>
      </c>
      <c r="V59" s="379" t="s">
        <v>443</v>
      </c>
      <c r="W59" s="379" t="s">
        <v>443</v>
      </c>
    </row>
    <row r="60" spans="1:23" ht="45" customHeight="1" x14ac:dyDescent="0.25">
      <c r="A60" s="382" t="s">
        <v>740</v>
      </c>
      <c r="B60" s="382" t="s">
        <v>741</v>
      </c>
      <c r="C60" s="636" t="s">
        <v>1524</v>
      </c>
      <c r="D60" s="602"/>
      <c r="E60" s="631">
        <v>125</v>
      </c>
      <c r="F60" s="408" t="s">
        <v>604</v>
      </c>
      <c r="G60" s="401">
        <v>45833</v>
      </c>
      <c r="H60" s="385" t="s">
        <v>590</v>
      </c>
      <c r="I60" s="386" t="s">
        <v>742</v>
      </c>
      <c r="J60" s="573" t="s">
        <v>663</v>
      </c>
      <c r="K60" s="449" t="s">
        <v>25</v>
      </c>
      <c r="L60" s="379" t="s">
        <v>690</v>
      </c>
      <c r="M60" s="379" t="s">
        <v>690</v>
      </c>
      <c r="N60" s="379" t="s">
        <v>690</v>
      </c>
      <c r="O60" s="379" t="s">
        <v>35</v>
      </c>
      <c r="P60" s="379" t="s">
        <v>443</v>
      </c>
      <c r="Q60" s="379" t="s">
        <v>35</v>
      </c>
      <c r="R60" s="379" t="s">
        <v>443</v>
      </c>
      <c r="S60" s="379" t="s">
        <v>443</v>
      </c>
      <c r="T60" s="379" t="s">
        <v>443</v>
      </c>
      <c r="U60" s="379" t="s">
        <v>443</v>
      </c>
      <c r="V60" s="379" t="s">
        <v>443</v>
      </c>
      <c r="W60" s="379" t="s">
        <v>443</v>
      </c>
    </row>
    <row r="61" spans="1:23" s="381" customFormat="1" ht="45" customHeight="1" x14ac:dyDescent="0.25">
      <c r="A61" s="382" t="s">
        <v>743</v>
      </c>
      <c r="B61" s="382" t="s">
        <v>712</v>
      </c>
      <c r="C61" s="408"/>
      <c r="D61" s="408"/>
      <c r="E61" s="631">
        <v>65</v>
      </c>
      <c r="F61" s="408" t="s">
        <v>594</v>
      </c>
      <c r="G61" s="401">
        <v>45505</v>
      </c>
      <c r="H61" s="385" t="s">
        <v>590</v>
      </c>
      <c r="I61" s="386" t="s">
        <v>744</v>
      </c>
      <c r="J61" s="605" t="s">
        <v>596</v>
      </c>
      <c r="K61" s="449" t="s">
        <v>50</v>
      </c>
      <c r="L61" s="379" t="s">
        <v>443</v>
      </c>
      <c r="M61" s="379" t="s">
        <v>35</v>
      </c>
      <c r="N61" s="379" t="s">
        <v>443</v>
      </c>
      <c r="O61" s="379" t="s">
        <v>443</v>
      </c>
      <c r="P61" s="379" t="s">
        <v>443</v>
      </c>
      <c r="Q61" s="379" t="s">
        <v>443</v>
      </c>
      <c r="R61" s="462" t="s">
        <v>443</v>
      </c>
      <c r="S61" s="539" t="s">
        <v>4</v>
      </c>
      <c r="T61" s="379" t="s">
        <v>443</v>
      </c>
      <c r="U61" s="379" t="s">
        <v>443</v>
      </c>
      <c r="V61" s="379" t="s">
        <v>443</v>
      </c>
      <c r="W61" s="379" t="s">
        <v>35</v>
      </c>
    </row>
    <row r="62" spans="1:23" s="381" customFormat="1" ht="45" customHeight="1" x14ac:dyDescent="0.25">
      <c r="A62" s="382" t="s">
        <v>745</v>
      </c>
      <c r="B62" s="382" t="s">
        <v>99</v>
      </c>
      <c r="C62" s="602"/>
      <c r="D62" s="602"/>
      <c r="E62" s="631">
        <v>60</v>
      </c>
      <c r="F62" s="408" t="s">
        <v>604</v>
      </c>
      <c r="G62" s="401">
        <v>45017</v>
      </c>
      <c r="H62" s="385" t="s">
        <v>590</v>
      </c>
      <c r="I62" s="386" t="s">
        <v>746</v>
      </c>
      <c r="J62" s="573" t="s">
        <v>663</v>
      </c>
      <c r="K62" s="449" t="s">
        <v>53</v>
      </c>
      <c r="L62" s="379" t="s">
        <v>443</v>
      </c>
      <c r="M62" s="379" t="s">
        <v>443</v>
      </c>
      <c r="N62" s="379" t="s">
        <v>443</v>
      </c>
      <c r="O62" s="379" t="s">
        <v>443</v>
      </c>
      <c r="P62" s="379" t="s">
        <v>443</v>
      </c>
      <c r="Q62" s="379" t="s">
        <v>443</v>
      </c>
      <c r="R62" s="379" t="s">
        <v>443</v>
      </c>
      <c r="S62" s="379" t="s">
        <v>443</v>
      </c>
      <c r="T62" s="379" t="s">
        <v>443</v>
      </c>
      <c r="U62" s="379" t="s">
        <v>443</v>
      </c>
      <c r="V62" s="379" t="s">
        <v>443</v>
      </c>
      <c r="W62" s="379" t="s">
        <v>443</v>
      </c>
    </row>
    <row r="63" spans="1:23" ht="45" customHeight="1" x14ac:dyDescent="0.25">
      <c r="A63" s="382" t="s">
        <v>747</v>
      </c>
      <c r="B63" s="382" t="s">
        <v>748</v>
      </c>
      <c r="C63" s="409"/>
      <c r="D63" s="409"/>
      <c r="E63" s="631">
        <v>125</v>
      </c>
      <c r="F63" s="408" t="s">
        <v>604</v>
      </c>
      <c r="G63" s="401">
        <v>45346</v>
      </c>
      <c r="H63" s="385" t="s">
        <v>590</v>
      </c>
      <c r="I63" s="386" t="s">
        <v>749</v>
      </c>
      <c r="J63" s="573" t="s">
        <v>645</v>
      </c>
      <c r="K63" s="449" t="s">
        <v>25</v>
      </c>
      <c r="L63" s="379" t="s">
        <v>443</v>
      </c>
      <c r="M63" s="379" t="s">
        <v>443</v>
      </c>
      <c r="N63" s="379" t="s">
        <v>443</v>
      </c>
      <c r="O63" s="379" t="s">
        <v>443</v>
      </c>
      <c r="P63" s="379" t="s">
        <v>443</v>
      </c>
      <c r="Q63" s="379" t="s">
        <v>443</v>
      </c>
      <c r="R63" s="379" t="s">
        <v>443</v>
      </c>
      <c r="S63" s="379" t="s">
        <v>443</v>
      </c>
      <c r="T63" s="379" t="s">
        <v>443</v>
      </c>
      <c r="U63" s="379" t="s">
        <v>443</v>
      </c>
      <c r="V63" s="379" t="s">
        <v>443</v>
      </c>
      <c r="W63" s="379" t="s">
        <v>4</v>
      </c>
    </row>
    <row r="64" spans="1:23" ht="45" customHeight="1" x14ac:dyDescent="0.25">
      <c r="A64" s="599" t="s">
        <v>750</v>
      </c>
      <c r="B64" s="599" t="s">
        <v>662</v>
      </c>
      <c r="C64" s="599"/>
      <c r="D64" s="599"/>
      <c r="E64" s="631">
        <v>50</v>
      </c>
      <c r="F64" s="408" t="s">
        <v>604</v>
      </c>
      <c r="G64" s="441"/>
      <c r="H64" s="385" t="s">
        <v>590</v>
      </c>
      <c r="I64" s="441">
        <v>344</v>
      </c>
      <c r="J64" s="605" t="s">
        <v>621</v>
      </c>
      <c r="K64" s="449" t="s">
        <v>100</v>
      </c>
      <c r="L64" s="379" t="s">
        <v>443</v>
      </c>
      <c r="M64" s="379" t="s">
        <v>443</v>
      </c>
      <c r="N64" s="379" t="s">
        <v>443</v>
      </c>
      <c r="O64" s="379" t="s">
        <v>443</v>
      </c>
      <c r="P64" s="379" t="s">
        <v>443</v>
      </c>
      <c r="Q64" s="379" t="s">
        <v>443</v>
      </c>
      <c r="R64" s="379" t="s">
        <v>443</v>
      </c>
      <c r="S64" s="379" t="s">
        <v>443</v>
      </c>
      <c r="T64" s="379" t="s">
        <v>443</v>
      </c>
      <c r="U64" s="379" t="s">
        <v>4</v>
      </c>
      <c r="V64" s="379" t="s">
        <v>443</v>
      </c>
      <c r="W64" s="379" t="s">
        <v>443</v>
      </c>
    </row>
    <row r="65" spans="1:23" s="381" customFormat="1" ht="45" customHeight="1" x14ac:dyDescent="0.25">
      <c r="A65" s="382" t="s">
        <v>751</v>
      </c>
      <c r="B65" s="382" t="s">
        <v>752</v>
      </c>
      <c r="C65" s="636"/>
      <c r="D65" s="636"/>
      <c r="E65" s="631">
        <v>50</v>
      </c>
      <c r="F65" s="408" t="s">
        <v>604</v>
      </c>
      <c r="G65" s="401">
        <v>44949</v>
      </c>
      <c r="H65" s="385" t="s">
        <v>590</v>
      </c>
      <c r="I65" s="386">
        <v>127</v>
      </c>
      <c r="J65" s="573" t="s">
        <v>667</v>
      </c>
      <c r="K65" s="449" t="s">
        <v>53</v>
      </c>
      <c r="L65" s="379" t="s">
        <v>443</v>
      </c>
      <c r="M65" s="379" t="s">
        <v>443</v>
      </c>
      <c r="N65" s="379" t="s">
        <v>443</v>
      </c>
      <c r="O65" s="539" t="s">
        <v>4</v>
      </c>
      <c r="P65" s="379" t="s">
        <v>443</v>
      </c>
      <c r="Q65" s="379" t="s">
        <v>443</v>
      </c>
      <c r="R65" s="379" t="s">
        <v>443</v>
      </c>
      <c r="S65" s="379" t="s">
        <v>443</v>
      </c>
      <c r="T65" s="379" t="s">
        <v>443</v>
      </c>
      <c r="U65" s="379" t="s">
        <v>443</v>
      </c>
      <c r="V65" s="379" t="s">
        <v>443</v>
      </c>
      <c r="W65" s="379" t="s">
        <v>443</v>
      </c>
    </row>
    <row r="66" spans="1:23" s="381" customFormat="1" ht="45" customHeight="1" x14ac:dyDescent="0.25">
      <c r="A66" s="382" t="s">
        <v>753</v>
      </c>
      <c r="B66" s="382" t="s">
        <v>754</v>
      </c>
      <c r="C66" s="602" t="s">
        <v>755</v>
      </c>
      <c r="D66" s="602"/>
      <c r="E66" s="631">
        <v>75</v>
      </c>
      <c r="F66" s="408" t="s">
        <v>731</v>
      </c>
      <c r="G66" s="401">
        <v>45833</v>
      </c>
      <c r="H66" s="385" t="s">
        <v>590</v>
      </c>
      <c r="I66" s="386" t="s">
        <v>756</v>
      </c>
      <c r="J66" s="573" t="s">
        <v>732</v>
      </c>
      <c r="K66" s="449" t="s">
        <v>657</v>
      </c>
      <c r="L66" s="441" t="s">
        <v>690</v>
      </c>
      <c r="M66" s="441" t="s">
        <v>690</v>
      </c>
      <c r="N66" s="441" t="s">
        <v>690</v>
      </c>
      <c r="O66" s="441" t="s">
        <v>690</v>
      </c>
      <c r="P66" s="441" t="s">
        <v>690</v>
      </c>
      <c r="Q66" s="379" t="s">
        <v>443</v>
      </c>
      <c r="R66" s="379" t="s">
        <v>443</v>
      </c>
      <c r="S66" s="379" t="s">
        <v>443</v>
      </c>
      <c r="T66" s="379" t="s">
        <v>443</v>
      </c>
      <c r="U66" s="379" t="s">
        <v>443</v>
      </c>
      <c r="V66" s="379" t="s">
        <v>4</v>
      </c>
      <c r="W66" s="379" t="s">
        <v>443</v>
      </c>
    </row>
    <row r="67" spans="1:23" s="381" customFormat="1" ht="45" customHeight="1" x14ac:dyDescent="0.25">
      <c r="A67" s="382" t="s">
        <v>757</v>
      </c>
      <c r="B67" s="382" t="s">
        <v>758</v>
      </c>
      <c r="C67" s="408"/>
      <c r="D67" s="408"/>
      <c r="E67" s="631">
        <v>55</v>
      </c>
      <c r="F67" s="408" t="s">
        <v>604</v>
      </c>
      <c r="G67" s="384"/>
      <c r="H67" s="465" t="s">
        <v>590</v>
      </c>
      <c r="I67" s="386" t="s">
        <v>444</v>
      </c>
      <c r="J67" s="573" t="s">
        <v>634</v>
      </c>
      <c r="K67" s="449" t="s">
        <v>50</v>
      </c>
      <c r="L67" s="379" t="s">
        <v>443</v>
      </c>
      <c r="M67" s="379" t="s">
        <v>443</v>
      </c>
      <c r="N67" s="379" t="s">
        <v>443</v>
      </c>
      <c r="O67" s="379" t="s">
        <v>443</v>
      </c>
      <c r="P67" s="379" t="s">
        <v>443</v>
      </c>
      <c r="Q67" s="379" t="s">
        <v>443</v>
      </c>
      <c r="R67" s="462" t="s">
        <v>443</v>
      </c>
      <c r="S67" s="539" t="s">
        <v>4</v>
      </c>
      <c r="T67" s="379" t="s">
        <v>443</v>
      </c>
      <c r="U67" s="379" t="s">
        <v>443</v>
      </c>
      <c r="V67" s="379" t="s">
        <v>443</v>
      </c>
      <c r="W67" s="379" t="s">
        <v>443</v>
      </c>
    </row>
    <row r="68" spans="1:23" s="381" customFormat="1" ht="45" customHeight="1" x14ac:dyDescent="0.25">
      <c r="A68" s="382" t="s">
        <v>759</v>
      </c>
      <c r="B68" s="382" t="s">
        <v>754</v>
      </c>
      <c r="C68" s="602" t="s">
        <v>760</v>
      </c>
      <c r="D68" s="602"/>
      <c r="E68" s="631">
        <v>75</v>
      </c>
      <c r="F68" s="408" t="s">
        <v>731</v>
      </c>
      <c r="G68" s="401">
        <v>45833</v>
      </c>
      <c r="H68" s="385" t="s">
        <v>590</v>
      </c>
      <c r="I68" s="386" t="s">
        <v>756</v>
      </c>
      <c r="J68" s="573" t="s">
        <v>732</v>
      </c>
      <c r="K68" s="449" t="s">
        <v>657</v>
      </c>
      <c r="L68" s="441" t="s">
        <v>690</v>
      </c>
      <c r="M68" s="441" t="s">
        <v>690</v>
      </c>
      <c r="N68" s="441" t="s">
        <v>690</v>
      </c>
      <c r="O68" s="441" t="s">
        <v>690</v>
      </c>
      <c r="P68" s="441" t="s">
        <v>690</v>
      </c>
      <c r="Q68" s="379" t="s">
        <v>443</v>
      </c>
      <c r="R68" s="379" t="s">
        <v>443</v>
      </c>
      <c r="S68" s="379" t="s">
        <v>443</v>
      </c>
      <c r="T68" s="379" t="s">
        <v>443</v>
      </c>
      <c r="U68" s="379" t="s">
        <v>443</v>
      </c>
      <c r="V68" s="379" t="s">
        <v>4</v>
      </c>
      <c r="W68" s="379" t="s">
        <v>443</v>
      </c>
    </row>
    <row r="69" spans="1:23" s="381" customFormat="1" ht="45" customHeight="1" x14ac:dyDescent="0.25">
      <c r="A69" s="382" t="s">
        <v>761</v>
      </c>
      <c r="B69" s="382" t="s">
        <v>152</v>
      </c>
      <c r="C69" s="409" t="s">
        <v>762</v>
      </c>
      <c r="D69" s="409"/>
      <c r="E69" s="631">
        <v>65</v>
      </c>
      <c r="F69" s="408" t="s">
        <v>594</v>
      </c>
      <c r="G69" s="401">
        <v>44378</v>
      </c>
      <c r="H69" s="385" t="s">
        <v>590</v>
      </c>
      <c r="I69" s="386" t="s">
        <v>763</v>
      </c>
      <c r="J69" s="609" t="s">
        <v>764</v>
      </c>
      <c r="K69" s="449" t="s">
        <v>100</v>
      </c>
      <c r="L69" s="379" t="s">
        <v>443</v>
      </c>
      <c r="M69" s="379" t="s">
        <v>443</v>
      </c>
      <c r="N69" s="379" t="s">
        <v>443</v>
      </c>
      <c r="O69" s="379" t="s">
        <v>443</v>
      </c>
      <c r="P69" s="379" t="s">
        <v>443</v>
      </c>
      <c r="Q69" s="379" t="s">
        <v>443</v>
      </c>
      <c r="R69" s="379" t="s">
        <v>443</v>
      </c>
      <c r="S69" s="379" t="s">
        <v>443</v>
      </c>
      <c r="T69" s="379" t="s">
        <v>4</v>
      </c>
      <c r="U69" s="379" t="s">
        <v>443</v>
      </c>
      <c r="V69" s="379" t="s">
        <v>35</v>
      </c>
      <c r="W69" s="379" t="s">
        <v>443</v>
      </c>
    </row>
    <row r="70" spans="1:23" ht="45" customHeight="1" x14ac:dyDescent="0.25">
      <c r="A70" s="382" t="s">
        <v>765</v>
      </c>
      <c r="B70" s="382" t="s">
        <v>766</v>
      </c>
      <c r="C70" s="636"/>
      <c r="D70" s="636"/>
      <c r="E70" s="631">
        <v>50</v>
      </c>
      <c r="F70" s="408" t="s">
        <v>604</v>
      </c>
      <c r="G70" s="401">
        <v>44949</v>
      </c>
      <c r="H70" s="385" t="s">
        <v>590</v>
      </c>
      <c r="I70" s="386" t="s">
        <v>767</v>
      </c>
      <c r="J70" s="609" t="s">
        <v>606</v>
      </c>
      <c r="K70" s="449" t="s">
        <v>614</v>
      </c>
      <c r="L70" s="379" t="s">
        <v>35</v>
      </c>
      <c r="M70" s="379" t="s">
        <v>443</v>
      </c>
      <c r="N70" s="379" t="s">
        <v>4</v>
      </c>
      <c r="O70" s="379" t="s">
        <v>443</v>
      </c>
      <c r="P70" s="379" t="s">
        <v>443</v>
      </c>
      <c r="Q70" s="379" t="s">
        <v>443</v>
      </c>
      <c r="R70" s="379" t="s">
        <v>443</v>
      </c>
      <c r="S70" s="379" t="s">
        <v>443</v>
      </c>
      <c r="T70" s="379" t="s">
        <v>443</v>
      </c>
      <c r="U70" s="379" t="s">
        <v>443</v>
      </c>
      <c r="V70" s="379" t="s">
        <v>443</v>
      </c>
      <c r="W70" s="379" t="s">
        <v>443</v>
      </c>
    </row>
    <row r="71" spans="1:23" ht="45" customHeight="1" x14ac:dyDescent="0.25">
      <c r="A71" s="382" t="s">
        <v>768</v>
      </c>
      <c r="B71" s="382" t="s">
        <v>662</v>
      </c>
      <c r="C71" s="636"/>
      <c r="D71" s="636"/>
      <c r="E71" s="631">
        <v>55</v>
      </c>
      <c r="F71" s="408" t="s">
        <v>604</v>
      </c>
      <c r="G71" s="401">
        <v>45589</v>
      </c>
      <c r="H71" s="385" t="s">
        <v>590</v>
      </c>
      <c r="I71" s="386" t="s">
        <v>769</v>
      </c>
      <c r="J71" s="573" t="s">
        <v>645</v>
      </c>
      <c r="K71" s="449" t="s">
        <v>610</v>
      </c>
      <c r="L71" s="379" t="s">
        <v>443</v>
      </c>
      <c r="M71" s="379" t="s">
        <v>443</v>
      </c>
      <c r="N71" s="379" t="s">
        <v>443</v>
      </c>
      <c r="O71" s="379" t="s">
        <v>443</v>
      </c>
      <c r="P71" s="379" t="s">
        <v>443</v>
      </c>
      <c r="Q71" s="379" t="s">
        <v>443</v>
      </c>
      <c r="R71" s="379" t="s">
        <v>443</v>
      </c>
      <c r="S71" s="379" t="s">
        <v>443</v>
      </c>
      <c r="T71" s="379" t="s">
        <v>443</v>
      </c>
      <c r="U71" s="379" t="s">
        <v>4</v>
      </c>
      <c r="V71" s="379" t="s">
        <v>443</v>
      </c>
      <c r="W71" s="379" t="s">
        <v>443</v>
      </c>
    </row>
    <row r="72" spans="1:23" s="381" customFormat="1" ht="45" customHeight="1" x14ac:dyDescent="0.25">
      <c r="A72" s="382" t="s">
        <v>770</v>
      </c>
      <c r="B72" s="382" t="s">
        <v>771</v>
      </c>
      <c r="C72" s="636"/>
      <c r="D72" s="636"/>
      <c r="E72" s="631">
        <v>50</v>
      </c>
      <c r="F72" s="408" t="s">
        <v>604</v>
      </c>
      <c r="G72" s="401">
        <v>44949</v>
      </c>
      <c r="H72" s="385" t="s">
        <v>590</v>
      </c>
      <c r="I72" s="386">
        <v>4</v>
      </c>
      <c r="J72" s="573" t="s">
        <v>645</v>
      </c>
      <c r="K72" s="449" t="s">
        <v>622</v>
      </c>
      <c r="L72" s="379" t="s">
        <v>443</v>
      </c>
      <c r="M72" s="379" t="s">
        <v>443</v>
      </c>
      <c r="N72" s="379" t="s">
        <v>443</v>
      </c>
      <c r="O72" s="379" t="s">
        <v>443</v>
      </c>
      <c r="P72" s="379" t="s">
        <v>443</v>
      </c>
      <c r="Q72" s="379" t="s">
        <v>443</v>
      </c>
      <c r="R72" s="379" t="s">
        <v>443</v>
      </c>
      <c r="S72" s="379" t="s">
        <v>443</v>
      </c>
      <c r="T72" s="379" t="s">
        <v>443</v>
      </c>
      <c r="U72" s="379" t="s">
        <v>443</v>
      </c>
      <c r="V72" s="379" t="s">
        <v>443</v>
      </c>
      <c r="W72" s="379" t="s">
        <v>443</v>
      </c>
    </row>
    <row r="73" spans="1:23" s="381" customFormat="1" ht="45" customHeight="1" x14ac:dyDescent="0.25">
      <c r="A73" s="382" t="s">
        <v>772</v>
      </c>
      <c r="B73" s="382" t="s">
        <v>60</v>
      </c>
      <c r="C73" s="636"/>
      <c r="D73" s="636"/>
      <c r="E73" s="631">
        <v>50</v>
      </c>
      <c r="F73" s="408" t="s">
        <v>604</v>
      </c>
      <c r="G73" s="401">
        <v>44949</v>
      </c>
      <c r="H73" s="385" t="s">
        <v>590</v>
      </c>
      <c r="I73" s="386">
        <v>321</v>
      </c>
      <c r="J73" s="573" t="s">
        <v>663</v>
      </c>
      <c r="K73" s="449" t="s">
        <v>657</v>
      </c>
      <c r="L73" s="379" t="s">
        <v>443</v>
      </c>
      <c r="M73" s="379" t="s">
        <v>443</v>
      </c>
      <c r="N73" s="379" t="s">
        <v>443</v>
      </c>
      <c r="O73" s="379" t="s">
        <v>443</v>
      </c>
      <c r="P73" s="379" t="s">
        <v>443</v>
      </c>
      <c r="Q73" s="379" t="s">
        <v>35</v>
      </c>
      <c r="R73" s="379" t="s">
        <v>35</v>
      </c>
      <c r="S73" s="379" t="s">
        <v>443</v>
      </c>
      <c r="T73" s="379" t="s">
        <v>35</v>
      </c>
      <c r="U73" s="737" t="s">
        <v>35</v>
      </c>
      <c r="V73" s="379" t="s">
        <v>4</v>
      </c>
      <c r="W73" s="379" t="s">
        <v>443</v>
      </c>
    </row>
    <row r="74" spans="1:23" s="381" customFormat="1" ht="45" customHeight="1" x14ac:dyDescent="0.25">
      <c r="A74" s="599" t="s">
        <v>773</v>
      </c>
      <c r="B74" s="408" t="s">
        <v>774</v>
      </c>
      <c r="C74" s="599"/>
      <c r="D74" s="599"/>
      <c r="E74" s="631">
        <v>50</v>
      </c>
      <c r="F74" s="408" t="s">
        <v>604</v>
      </c>
      <c r="G74" s="441"/>
      <c r="H74" s="385" t="s">
        <v>590</v>
      </c>
      <c r="I74" s="441">
        <v>427</v>
      </c>
      <c r="J74" s="573" t="s">
        <v>737</v>
      </c>
      <c r="K74" s="449" t="s">
        <v>657</v>
      </c>
      <c r="L74" s="379" t="s">
        <v>443</v>
      </c>
      <c r="M74" s="379" t="s">
        <v>443</v>
      </c>
      <c r="N74" s="379" t="s">
        <v>443</v>
      </c>
      <c r="O74" s="379" t="s">
        <v>443</v>
      </c>
      <c r="P74" s="379" t="s">
        <v>443</v>
      </c>
      <c r="Q74" s="379" t="s">
        <v>443</v>
      </c>
      <c r="R74" s="379" t="s">
        <v>443</v>
      </c>
      <c r="S74" s="379" t="s">
        <v>443</v>
      </c>
      <c r="T74" s="379" t="s">
        <v>443</v>
      </c>
      <c r="U74" s="379" t="s">
        <v>443</v>
      </c>
      <c r="V74" s="379" t="s">
        <v>4</v>
      </c>
      <c r="W74" s="379" t="s">
        <v>443</v>
      </c>
    </row>
    <row r="75" spans="1:23" s="381" customFormat="1" ht="45" customHeight="1" x14ac:dyDescent="0.25">
      <c r="A75" s="599" t="s">
        <v>775</v>
      </c>
      <c r="B75" s="408" t="s">
        <v>140</v>
      </c>
      <c r="C75" s="599"/>
      <c r="D75" s="599"/>
      <c r="E75" s="631">
        <v>50</v>
      </c>
      <c r="F75" s="408" t="s">
        <v>604</v>
      </c>
      <c r="G75" s="441"/>
      <c r="H75" s="385" t="s">
        <v>590</v>
      </c>
      <c r="I75" s="441">
        <v>100</v>
      </c>
      <c r="J75" s="605" t="s">
        <v>648</v>
      </c>
      <c r="K75" s="449" t="s">
        <v>53</v>
      </c>
      <c r="L75" s="379" t="s">
        <v>443</v>
      </c>
      <c r="M75" s="379" t="s">
        <v>443</v>
      </c>
      <c r="N75" s="379" t="s">
        <v>4</v>
      </c>
      <c r="O75" s="379" t="s">
        <v>443</v>
      </c>
      <c r="P75" s="379" t="s">
        <v>443</v>
      </c>
      <c r="Q75" s="379" t="s">
        <v>443</v>
      </c>
      <c r="R75" s="379" t="s">
        <v>443</v>
      </c>
      <c r="S75" s="379" t="s">
        <v>443</v>
      </c>
      <c r="T75" s="379" t="s">
        <v>443</v>
      </c>
      <c r="U75" s="379" t="s">
        <v>443</v>
      </c>
      <c r="V75" s="379" t="s">
        <v>443</v>
      </c>
      <c r="W75" s="379" t="s">
        <v>443</v>
      </c>
    </row>
    <row r="76" spans="1:23" ht="45" customHeight="1" x14ac:dyDescent="0.25">
      <c r="A76" s="408" t="s">
        <v>776</v>
      </c>
      <c r="B76" s="382" t="s">
        <v>777</v>
      </c>
      <c r="C76" s="408" t="s">
        <v>778</v>
      </c>
      <c r="D76" s="408"/>
      <c r="E76" s="631">
        <v>65</v>
      </c>
      <c r="F76" s="408" t="s">
        <v>604</v>
      </c>
      <c r="G76" s="401">
        <v>41153</v>
      </c>
      <c r="H76" s="385" t="s">
        <v>590</v>
      </c>
      <c r="I76" s="386" t="s">
        <v>779</v>
      </c>
      <c r="J76" s="573" t="s">
        <v>606</v>
      </c>
      <c r="K76" s="524" t="s">
        <v>20</v>
      </c>
      <c r="L76" s="379" t="s">
        <v>443</v>
      </c>
      <c r="M76" s="379" t="s">
        <v>443</v>
      </c>
      <c r="N76" s="379" t="s">
        <v>443</v>
      </c>
      <c r="O76" s="379" t="s">
        <v>443</v>
      </c>
      <c r="P76" s="379" t="s">
        <v>443</v>
      </c>
      <c r="Q76" s="379" t="s">
        <v>4</v>
      </c>
      <c r="R76" s="379" t="s">
        <v>443</v>
      </c>
      <c r="S76" s="379" t="s">
        <v>35</v>
      </c>
      <c r="T76" s="379" t="s">
        <v>443</v>
      </c>
      <c r="U76" s="379" t="s">
        <v>443</v>
      </c>
      <c r="V76" s="379" t="s">
        <v>443</v>
      </c>
      <c r="W76" s="379" t="s">
        <v>443</v>
      </c>
    </row>
    <row r="77" spans="1:23" ht="45" customHeight="1" x14ac:dyDescent="0.25">
      <c r="A77" s="382" t="s">
        <v>780</v>
      </c>
      <c r="B77" s="382" t="s">
        <v>662</v>
      </c>
      <c r="C77" s="602"/>
      <c r="D77" s="602"/>
      <c r="E77" s="631">
        <v>55</v>
      </c>
      <c r="F77" s="408" t="s">
        <v>604</v>
      </c>
      <c r="G77" s="401">
        <v>45539</v>
      </c>
      <c r="H77" s="663" t="s">
        <v>66</v>
      </c>
      <c r="I77" s="386" t="s">
        <v>781</v>
      </c>
      <c r="J77" s="573" t="s">
        <v>690</v>
      </c>
      <c r="K77" s="449" t="s">
        <v>100</v>
      </c>
      <c r="L77" s="379" t="s">
        <v>443</v>
      </c>
      <c r="M77" s="379" t="s">
        <v>443</v>
      </c>
      <c r="N77" s="379" t="s">
        <v>443</v>
      </c>
      <c r="O77" s="379" t="s">
        <v>443</v>
      </c>
      <c r="P77" s="379" t="s">
        <v>690</v>
      </c>
      <c r="Q77" s="379" t="s">
        <v>690</v>
      </c>
      <c r="R77" s="379" t="s">
        <v>690</v>
      </c>
      <c r="S77" s="379" t="s">
        <v>690</v>
      </c>
      <c r="T77" s="379" t="s">
        <v>690</v>
      </c>
      <c r="U77" s="379" t="s">
        <v>690</v>
      </c>
      <c r="V77" s="379" t="s">
        <v>690</v>
      </c>
      <c r="W77" s="379" t="s">
        <v>690</v>
      </c>
    </row>
    <row r="78" spans="1:23" s="381" customFormat="1" ht="45" customHeight="1" x14ac:dyDescent="0.25">
      <c r="A78" s="599" t="s">
        <v>782</v>
      </c>
      <c r="B78" s="382" t="s">
        <v>598</v>
      </c>
      <c r="C78" s="524"/>
      <c r="D78" s="524"/>
      <c r="E78" s="631">
        <v>70</v>
      </c>
      <c r="F78" s="408" t="s">
        <v>604</v>
      </c>
      <c r="G78" s="401">
        <v>45170</v>
      </c>
      <c r="H78" s="385" t="s">
        <v>590</v>
      </c>
      <c r="I78" s="441" t="s">
        <v>783</v>
      </c>
      <c r="J78" s="573" t="s">
        <v>645</v>
      </c>
      <c r="K78" s="449" t="s">
        <v>69</v>
      </c>
      <c r="L78" s="379" t="s">
        <v>443</v>
      </c>
      <c r="M78" s="379" t="s">
        <v>443</v>
      </c>
      <c r="N78" s="379" t="s">
        <v>443</v>
      </c>
      <c r="O78" s="379" t="s">
        <v>443</v>
      </c>
      <c r="P78" s="379" t="s">
        <v>443</v>
      </c>
      <c r="Q78" s="379" t="s">
        <v>4</v>
      </c>
      <c r="R78" s="379" t="s">
        <v>443</v>
      </c>
      <c r="S78" s="379" t="s">
        <v>443</v>
      </c>
      <c r="T78" s="379" t="s">
        <v>443</v>
      </c>
      <c r="U78" s="379" t="s">
        <v>443</v>
      </c>
      <c r="V78" s="379" t="s">
        <v>443</v>
      </c>
      <c r="W78" s="379" t="s">
        <v>443</v>
      </c>
    </row>
    <row r="79" spans="1:23" s="381" customFormat="1" ht="45" customHeight="1" x14ac:dyDescent="0.25">
      <c r="A79" s="382" t="s">
        <v>784</v>
      </c>
      <c r="B79" s="382" t="s">
        <v>785</v>
      </c>
      <c r="C79" s="408"/>
      <c r="D79" s="408"/>
      <c r="E79" s="631">
        <v>55</v>
      </c>
      <c r="F79" s="408" t="s">
        <v>604</v>
      </c>
      <c r="G79" s="401">
        <v>41791</v>
      </c>
      <c r="H79" s="385" t="s">
        <v>590</v>
      </c>
      <c r="I79" s="386" t="s">
        <v>300</v>
      </c>
      <c r="J79" s="573" t="s">
        <v>606</v>
      </c>
      <c r="K79" s="449" t="s">
        <v>20</v>
      </c>
      <c r="L79" s="379" t="s">
        <v>443</v>
      </c>
      <c r="M79" s="379" t="s">
        <v>443</v>
      </c>
      <c r="N79" s="379" t="s">
        <v>443</v>
      </c>
      <c r="O79" s="379" t="s">
        <v>443</v>
      </c>
      <c r="P79" s="379" t="s">
        <v>4</v>
      </c>
      <c r="Q79" s="379" t="s">
        <v>443</v>
      </c>
      <c r="R79" s="379" t="s">
        <v>443</v>
      </c>
      <c r="S79" s="379" t="s">
        <v>443</v>
      </c>
      <c r="T79" s="379" t="s">
        <v>443</v>
      </c>
      <c r="U79" s="379" t="s">
        <v>443</v>
      </c>
      <c r="V79" s="379" t="s">
        <v>443</v>
      </c>
      <c r="W79" s="379" t="s">
        <v>443</v>
      </c>
    </row>
    <row r="80" spans="1:23" s="381" customFormat="1" ht="45" customHeight="1" x14ac:dyDescent="0.25">
      <c r="A80" s="599" t="s">
        <v>786</v>
      </c>
      <c r="B80" s="408" t="s">
        <v>712</v>
      </c>
      <c r="C80" s="599"/>
      <c r="D80" s="599"/>
      <c r="E80" s="632">
        <v>65</v>
      </c>
      <c r="F80" s="408" t="s">
        <v>604</v>
      </c>
      <c r="G80" s="401">
        <v>45527</v>
      </c>
      <c r="H80" s="385" t="s">
        <v>590</v>
      </c>
      <c r="I80" s="441" t="s">
        <v>787</v>
      </c>
      <c r="J80" s="573" t="s">
        <v>645</v>
      </c>
      <c r="K80" s="449" t="s">
        <v>50</v>
      </c>
      <c r="L80" s="379" t="s">
        <v>443</v>
      </c>
      <c r="M80" s="379" t="s">
        <v>443</v>
      </c>
      <c r="N80" s="379" t="s">
        <v>443</v>
      </c>
      <c r="O80" s="379" t="s">
        <v>35</v>
      </c>
      <c r="P80" s="379" t="s">
        <v>443</v>
      </c>
      <c r="Q80" s="379" t="s">
        <v>443</v>
      </c>
      <c r="R80" s="379" t="s">
        <v>4</v>
      </c>
      <c r="S80" s="379" t="s">
        <v>443</v>
      </c>
      <c r="T80" s="379" t="s">
        <v>443</v>
      </c>
      <c r="U80" s="379" t="s">
        <v>443</v>
      </c>
      <c r="V80" s="379" t="s">
        <v>35</v>
      </c>
      <c r="W80" s="379" t="s">
        <v>443</v>
      </c>
    </row>
    <row r="81" spans="1:23" ht="45" customHeight="1" x14ac:dyDescent="0.25">
      <c r="A81" s="382" t="s">
        <v>788</v>
      </c>
      <c r="B81" s="382" t="s">
        <v>662</v>
      </c>
      <c r="C81" s="636"/>
      <c r="D81" s="636"/>
      <c r="E81" s="631">
        <v>50</v>
      </c>
      <c r="F81" s="408" t="s">
        <v>604</v>
      </c>
      <c r="G81" s="401">
        <v>44949</v>
      </c>
      <c r="H81" s="385" t="s">
        <v>590</v>
      </c>
      <c r="I81" s="386">
        <v>162</v>
      </c>
      <c r="J81" s="573" t="s">
        <v>645</v>
      </c>
      <c r="K81" s="449" t="s">
        <v>100</v>
      </c>
      <c r="L81" s="379" t="s">
        <v>443</v>
      </c>
      <c r="M81" s="379" t="s">
        <v>443</v>
      </c>
      <c r="N81" s="379" t="s">
        <v>443</v>
      </c>
      <c r="O81" s="379" t="s">
        <v>443</v>
      </c>
      <c r="P81" s="379" t="s">
        <v>443</v>
      </c>
      <c r="Q81" s="379" t="s">
        <v>443</v>
      </c>
      <c r="R81" s="379" t="s">
        <v>443</v>
      </c>
      <c r="S81" s="379" t="s">
        <v>443</v>
      </c>
      <c r="T81" s="379" t="s">
        <v>4</v>
      </c>
      <c r="U81" s="379" t="s">
        <v>443</v>
      </c>
      <c r="V81" s="379" t="s">
        <v>443</v>
      </c>
      <c r="W81" s="379" t="s">
        <v>443</v>
      </c>
    </row>
    <row r="82" spans="1:23" ht="45" customHeight="1" x14ac:dyDescent="0.25">
      <c r="A82" s="382" t="s">
        <v>789</v>
      </c>
      <c r="B82" s="382" t="s">
        <v>790</v>
      </c>
      <c r="C82" s="408"/>
      <c r="D82" s="408"/>
      <c r="E82" s="631">
        <v>55</v>
      </c>
      <c r="F82" s="408" t="s">
        <v>589</v>
      </c>
      <c r="G82" s="384"/>
      <c r="H82" s="385" t="s">
        <v>590</v>
      </c>
      <c r="I82" s="386" t="s">
        <v>503</v>
      </c>
      <c r="J82" s="573" t="s">
        <v>592</v>
      </c>
      <c r="K82" s="449" t="s">
        <v>614</v>
      </c>
      <c r="L82" s="379" t="s">
        <v>443</v>
      </c>
      <c r="M82" s="379" t="s">
        <v>443</v>
      </c>
      <c r="N82" s="379" t="s">
        <v>443</v>
      </c>
      <c r="O82" s="379" t="s">
        <v>443</v>
      </c>
      <c r="P82" s="379" t="s">
        <v>35</v>
      </c>
      <c r="Q82" s="379" t="s">
        <v>35</v>
      </c>
      <c r="R82" s="379" t="s">
        <v>35</v>
      </c>
      <c r="S82" s="379" t="s">
        <v>35</v>
      </c>
      <c r="T82" s="379" t="s">
        <v>443</v>
      </c>
      <c r="U82" s="379" t="s">
        <v>443</v>
      </c>
      <c r="V82" s="379" t="s">
        <v>443</v>
      </c>
      <c r="W82" s="379" t="s">
        <v>443</v>
      </c>
    </row>
    <row r="83" spans="1:23" ht="45" customHeight="1" x14ac:dyDescent="0.25">
      <c r="A83" s="382" t="s">
        <v>791</v>
      </c>
      <c r="B83" s="382" t="s">
        <v>792</v>
      </c>
      <c r="C83" s="602"/>
      <c r="D83" s="602"/>
      <c r="E83" s="631">
        <v>75</v>
      </c>
      <c r="F83" s="408" t="s">
        <v>604</v>
      </c>
      <c r="G83" s="401">
        <v>45863</v>
      </c>
      <c r="H83" s="385" t="s">
        <v>590</v>
      </c>
      <c r="I83" s="386" t="s">
        <v>794</v>
      </c>
      <c r="J83" s="573" t="s">
        <v>634</v>
      </c>
      <c r="K83" s="449" t="s">
        <v>610</v>
      </c>
      <c r="L83" s="379" t="s">
        <v>690</v>
      </c>
      <c r="M83" s="379" t="s">
        <v>690</v>
      </c>
      <c r="N83" s="379" t="s">
        <v>690</v>
      </c>
      <c r="O83" s="379" t="s">
        <v>690</v>
      </c>
      <c r="P83" s="379" t="s">
        <v>690</v>
      </c>
      <c r="Q83" s="379" t="s">
        <v>690</v>
      </c>
      <c r="R83" s="379" t="s">
        <v>443</v>
      </c>
      <c r="S83" s="379" t="s">
        <v>443</v>
      </c>
      <c r="T83" s="379" t="s">
        <v>443</v>
      </c>
      <c r="U83" s="379" t="s">
        <v>443</v>
      </c>
      <c r="V83" s="379" t="s">
        <v>443</v>
      </c>
      <c r="W83" s="379" t="s">
        <v>443</v>
      </c>
    </row>
    <row r="84" spans="1:23" ht="45" customHeight="1" x14ac:dyDescent="0.25">
      <c r="A84" s="382" t="s">
        <v>795</v>
      </c>
      <c r="B84" s="382" t="s">
        <v>796</v>
      </c>
      <c r="C84" s="636"/>
      <c r="D84" s="636"/>
      <c r="E84" s="631">
        <v>50</v>
      </c>
      <c r="F84" s="408" t="s">
        <v>604</v>
      </c>
      <c r="G84" s="401">
        <v>44949</v>
      </c>
      <c r="H84" s="385" t="s">
        <v>590</v>
      </c>
      <c r="I84" s="386">
        <v>322</v>
      </c>
      <c r="J84" s="573" t="s">
        <v>667</v>
      </c>
      <c r="K84" s="449" t="s">
        <v>622</v>
      </c>
      <c r="L84" s="379" t="s">
        <v>443</v>
      </c>
      <c r="M84" s="379" t="s">
        <v>443</v>
      </c>
      <c r="N84" s="379" t="s">
        <v>443</v>
      </c>
      <c r="O84" s="379" t="s">
        <v>443</v>
      </c>
      <c r="P84" s="379" t="s">
        <v>443</v>
      </c>
      <c r="Q84" s="379" t="s">
        <v>443</v>
      </c>
      <c r="R84" s="379" t="s">
        <v>443</v>
      </c>
      <c r="S84" s="379" t="s">
        <v>4</v>
      </c>
      <c r="T84" s="379" t="s">
        <v>443</v>
      </c>
      <c r="U84" s="379" t="s">
        <v>443</v>
      </c>
      <c r="V84" s="379" t="s">
        <v>443</v>
      </c>
      <c r="W84" s="379" t="s">
        <v>443</v>
      </c>
    </row>
    <row r="85" spans="1:23" ht="45" customHeight="1" x14ac:dyDescent="0.25">
      <c r="A85" s="382" t="s">
        <v>797</v>
      </c>
      <c r="B85" s="382" t="s">
        <v>662</v>
      </c>
      <c r="C85" s="636"/>
      <c r="D85" s="636"/>
      <c r="E85" s="631">
        <v>60</v>
      </c>
      <c r="F85" s="408" t="s">
        <v>604</v>
      </c>
      <c r="G85" s="401">
        <v>45448</v>
      </c>
      <c r="H85" s="385" t="s">
        <v>590</v>
      </c>
      <c r="I85" s="386" t="s">
        <v>798</v>
      </c>
      <c r="J85" s="605" t="s">
        <v>648</v>
      </c>
      <c r="K85" s="449" t="s">
        <v>100</v>
      </c>
      <c r="L85" s="379" t="s">
        <v>443</v>
      </c>
      <c r="M85" s="379" t="s">
        <v>443</v>
      </c>
      <c r="N85" s="379" t="s">
        <v>443</v>
      </c>
      <c r="O85" s="379" t="s">
        <v>443</v>
      </c>
      <c r="P85" s="379" t="s">
        <v>443</v>
      </c>
      <c r="Q85" s="379" t="s">
        <v>443</v>
      </c>
      <c r="R85" s="379" t="s">
        <v>4</v>
      </c>
      <c r="S85" s="379" t="s">
        <v>443</v>
      </c>
      <c r="T85" s="379" t="s">
        <v>443</v>
      </c>
      <c r="U85" s="379" t="s">
        <v>443</v>
      </c>
      <c r="V85" s="379" t="s">
        <v>443</v>
      </c>
      <c r="W85" s="379" t="s">
        <v>443</v>
      </c>
    </row>
    <row r="86" spans="1:23" s="381" customFormat="1" ht="45" customHeight="1" x14ac:dyDescent="0.25">
      <c r="A86" s="599" t="s">
        <v>799</v>
      </c>
      <c r="B86" s="408" t="s">
        <v>800</v>
      </c>
      <c r="C86" s="599"/>
      <c r="D86" s="599"/>
      <c r="E86" s="632">
        <v>65</v>
      </c>
      <c r="F86" s="408" t="s">
        <v>604</v>
      </c>
      <c r="G86" s="441"/>
      <c r="H86" s="385" t="s">
        <v>590</v>
      </c>
      <c r="I86" s="441">
        <v>406</v>
      </c>
      <c r="J86" s="573" t="s">
        <v>634</v>
      </c>
      <c r="K86" s="449" t="s">
        <v>146</v>
      </c>
      <c r="L86" s="379" t="s">
        <v>443</v>
      </c>
      <c r="M86" s="379" t="s">
        <v>4</v>
      </c>
      <c r="N86" s="379" t="s">
        <v>443</v>
      </c>
      <c r="O86" s="379" t="s">
        <v>443</v>
      </c>
      <c r="P86" s="379" t="s">
        <v>443</v>
      </c>
      <c r="Q86" s="379" t="s">
        <v>443</v>
      </c>
      <c r="R86" s="379" t="s">
        <v>443</v>
      </c>
      <c r="S86" s="379" t="s">
        <v>443</v>
      </c>
      <c r="T86" s="379" t="s">
        <v>443</v>
      </c>
      <c r="U86" s="379" t="s">
        <v>443</v>
      </c>
      <c r="V86" s="379" t="s">
        <v>443</v>
      </c>
      <c r="W86" s="379" t="s">
        <v>443</v>
      </c>
    </row>
    <row r="87" spans="1:23" s="381" customFormat="1" ht="45" customHeight="1" x14ac:dyDescent="0.25">
      <c r="A87" s="599" t="s">
        <v>801</v>
      </c>
      <c r="B87" s="408" t="s">
        <v>140</v>
      </c>
      <c r="C87" s="599"/>
      <c r="D87" s="599"/>
      <c r="E87" s="631">
        <v>50</v>
      </c>
      <c r="F87" s="408" t="s">
        <v>604</v>
      </c>
      <c r="G87" s="441"/>
      <c r="H87" s="385" t="s">
        <v>590</v>
      </c>
      <c r="I87" s="441">
        <v>346</v>
      </c>
      <c r="J87" s="605" t="s">
        <v>648</v>
      </c>
      <c r="K87" s="449" t="s">
        <v>622</v>
      </c>
      <c r="L87" s="379" t="s">
        <v>443</v>
      </c>
      <c r="M87" s="379" t="s">
        <v>443</v>
      </c>
      <c r="N87" s="379" t="s">
        <v>443</v>
      </c>
      <c r="O87" s="379" t="s">
        <v>443</v>
      </c>
      <c r="P87" s="379" t="s">
        <v>443</v>
      </c>
      <c r="Q87" s="379" t="s">
        <v>443</v>
      </c>
      <c r="R87" s="379" t="s">
        <v>443</v>
      </c>
      <c r="S87" s="379" t="s">
        <v>443</v>
      </c>
      <c r="T87" s="379" t="s">
        <v>4</v>
      </c>
      <c r="U87" s="379" t="s">
        <v>443</v>
      </c>
      <c r="V87" s="379" t="s">
        <v>443</v>
      </c>
      <c r="W87" s="379" t="s">
        <v>443</v>
      </c>
    </row>
    <row r="88" spans="1:23" ht="45" customHeight="1" x14ac:dyDescent="0.25">
      <c r="A88" s="382" t="s">
        <v>802</v>
      </c>
      <c r="B88" s="382" t="s">
        <v>598</v>
      </c>
      <c r="C88" s="409"/>
      <c r="D88" s="409"/>
      <c r="E88" s="631">
        <v>55</v>
      </c>
      <c r="F88" s="408" t="s">
        <v>604</v>
      </c>
      <c r="G88" s="401">
        <v>45620</v>
      </c>
      <c r="H88" s="385" t="s">
        <v>590</v>
      </c>
      <c r="I88" s="386" t="s">
        <v>803</v>
      </c>
      <c r="J88" s="573" t="s">
        <v>596</v>
      </c>
      <c r="K88" s="606" t="s">
        <v>635</v>
      </c>
      <c r="L88" s="379" t="s">
        <v>4</v>
      </c>
      <c r="M88" s="379" t="s">
        <v>443</v>
      </c>
      <c r="N88" s="379" t="s">
        <v>35</v>
      </c>
      <c r="O88" s="379" t="s">
        <v>443</v>
      </c>
      <c r="P88" s="379" t="s">
        <v>443</v>
      </c>
      <c r="Q88" s="379" t="s">
        <v>35</v>
      </c>
      <c r="R88" s="379" t="s">
        <v>443</v>
      </c>
      <c r="S88" s="379" t="s">
        <v>443</v>
      </c>
      <c r="T88" s="379" t="s">
        <v>443</v>
      </c>
      <c r="U88" s="379" t="s">
        <v>443</v>
      </c>
      <c r="V88" s="379" t="s">
        <v>443</v>
      </c>
      <c r="W88" s="379" t="s">
        <v>35</v>
      </c>
    </row>
    <row r="89" spans="1:23" ht="45" customHeight="1" x14ac:dyDescent="0.25">
      <c r="A89" s="599" t="s">
        <v>804</v>
      </c>
      <c r="B89" s="408" t="s">
        <v>805</v>
      </c>
      <c r="C89" s="409"/>
      <c r="D89" s="409"/>
      <c r="E89" s="631">
        <v>50</v>
      </c>
      <c r="F89" s="408" t="s">
        <v>604</v>
      </c>
      <c r="G89" s="441"/>
      <c r="H89" s="385" t="s">
        <v>590</v>
      </c>
      <c r="I89" s="441">
        <v>164</v>
      </c>
      <c r="J89" s="605" t="s">
        <v>648</v>
      </c>
      <c r="K89" s="449" t="s">
        <v>53</v>
      </c>
      <c r="L89" s="379" t="s">
        <v>443</v>
      </c>
      <c r="M89" s="379" t="s">
        <v>443</v>
      </c>
      <c r="N89" s="379" t="s">
        <v>443</v>
      </c>
      <c r="O89" s="448" t="s">
        <v>4</v>
      </c>
      <c r="P89" s="379" t="s">
        <v>443</v>
      </c>
      <c r="Q89" s="379" t="s">
        <v>443</v>
      </c>
      <c r="R89" s="379" t="s">
        <v>443</v>
      </c>
      <c r="S89" s="379" t="s">
        <v>443</v>
      </c>
      <c r="T89" s="379" t="s">
        <v>443</v>
      </c>
      <c r="U89" s="379" t="s">
        <v>443</v>
      </c>
      <c r="V89" s="379" t="s">
        <v>443</v>
      </c>
      <c r="W89" s="379" t="s">
        <v>443</v>
      </c>
    </row>
    <row r="90" spans="1:23" ht="45" customHeight="1" x14ac:dyDescent="0.25">
      <c r="A90" s="382" t="s">
        <v>806</v>
      </c>
      <c r="B90" s="382" t="s">
        <v>807</v>
      </c>
      <c r="C90" s="668"/>
      <c r="D90" s="668"/>
      <c r="E90" s="631">
        <v>55</v>
      </c>
      <c r="F90" s="408" t="s">
        <v>604</v>
      </c>
      <c r="G90" s="401">
        <v>42005</v>
      </c>
      <c r="H90" s="385" t="s">
        <v>590</v>
      </c>
      <c r="I90" s="386" t="s">
        <v>808</v>
      </c>
      <c r="J90" s="605" t="s">
        <v>648</v>
      </c>
      <c r="K90" s="449" t="s">
        <v>50</v>
      </c>
      <c r="L90" s="379" t="s">
        <v>443</v>
      </c>
      <c r="M90" s="379" t="s">
        <v>443</v>
      </c>
      <c r="N90" s="379" t="s">
        <v>443</v>
      </c>
      <c r="O90" s="462" t="s">
        <v>443</v>
      </c>
      <c r="P90" s="379" t="s">
        <v>443</v>
      </c>
      <c r="Q90" s="379" t="s">
        <v>4</v>
      </c>
      <c r="R90" s="379" t="s">
        <v>443</v>
      </c>
      <c r="S90" s="379" t="s">
        <v>443</v>
      </c>
      <c r="T90" s="379" t="s">
        <v>443</v>
      </c>
      <c r="U90" s="379" t="s">
        <v>443</v>
      </c>
      <c r="V90" s="379" t="s">
        <v>443</v>
      </c>
      <c r="W90" s="379" t="s">
        <v>443</v>
      </c>
    </row>
    <row r="91" spans="1:23" s="381" customFormat="1" ht="45" customHeight="1" x14ac:dyDescent="0.25">
      <c r="A91" s="599" t="s">
        <v>809</v>
      </c>
      <c r="B91" s="408" t="s">
        <v>810</v>
      </c>
      <c r="C91" s="599"/>
      <c r="D91" s="599"/>
      <c r="E91" s="631">
        <v>50</v>
      </c>
      <c r="F91" s="408" t="s">
        <v>604</v>
      </c>
      <c r="G91" s="441"/>
      <c r="H91" s="411" t="s">
        <v>590</v>
      </c>
      <c r="I91" s="441">
        <v>340</v>
      </c>
      <c r="J91" s="605" t="s">
        <v>634</v>
      </c>
      <c r="K91" s="449" t="s">
        <v>614</v>
      </c>
      <c r="L91" s="379" t="s">
        <v>443</v>
      </c>
      <c r="M91" s="539" t="s">
        <v>1870</v>
      </c>
      <c r="N91" s="379" t="s">
        <v>443</v>
      </c>
      <c r="O91" s="379" t="s">
        <v>443</v>
      </c>
      <c r="P91" s="379" t="s">
        <v>443</v>
      </c>
      <c r="Q91" s="379" t="s">
        <v>443</v>
      </c>
      <c r="R91" s="379" t="s">
        <v>443</v>
      </c>
      <c r="S91" s="379" t="s">
        <v>443</v>
      </c>
      <c r="T91" s="379" t="s">
        <v>443</v>
      </c>
      <c r="U91" s="379" t="s">
        <v>443</v>
      </c>
      <c r="V91" s="379" t="s">
        <v>443</v>
      </c>
      <c r="W91" s="379" t="s">
        <v>443</v>
      </c>
    </row>
    <row r="92" spans="1:23" s="381" customFormat="1" ht="45" customHeight="1" x14ac:dyDescent="0.25">
      <c r="A92" s="408" t="s">
        <v>811</v>
      </c>
      <c r="B92" s="382" t="s">
        <v>107</v>
      </c>
      <c r="C92" s="408"/>
      <c r="D92" s="408"/>
      <c r="E92" s="631">
        <v>55</v>
      </c>
      <c r="F92" s="408" t="s">
        <v>604</v>
      </c>
      <c r="G92" s="384"/>
      <c r="H92" s="385" t="s">
        <v>590</v>
      </c>
      <c r="I92" s="386" t="s">
        <v>812</v>
      </c>
      <c r="J92" s="573" t="s">
        <v>645</v>
      </c>
      <c r="K92" s="608" t="s">
        <v>622</v>
      </c>
      <c r="L92" s="379" t="s">
        <v>443</v>
      </c>
      <c r="M92" s="379" t="s">
        <v>443</v>
      </c>
      <c r="N92" s="379" t="s">
        <v>443</v>
      </c>
      <c r="O92" s="379" t="s">
        <v>443</v>
      </c>
      <c r="P92" s="379" t="s">
        <v>443</v>
      </c>
      <c r="Q92" s="379" t="s">
        <v>443</v>
      </c>
      <c r="R92" s="379" t="s">
        <v>443</v>
      </c>
      <c r="S92" s="379" t="s">
        <v>443</v>
      </c>
      <c r="T92" s="379" t="s">
        <v>4</v>
      </c>
      <c r="U92" s="379" t="s">
        <v>443</v>
      </c>
      <c r="V92" s="379" t="s">
        <v>443</v>
      </c>
      <c r="W92" s="379" t="s">
        <v>443</v>
      </c>
    </row>
    <row r="93" spans="1:23" s="381" customFormat="1" ht="45" customHeight="1" x14ac:dyDescent="0.25">
      <c r="A93" s="408" t="s">
        <v>813</v>
      </c>
      <c r="B93" s="382" t="s">
        <v>662</v>
      </c>
      <c r="C93" s="636"/>
      <c r="D93" s="636"/>
      <c r="E93" s="631">
        <v>50</v>
      </c>
      <c r="F93" s="408" t="s">
        <v>594</v>
      </c>
      <c r="G93" s="401">
        <v>44949</v>
      </c>
      <c r="H93" s="385" t="s">
        <v>590</v>
      </c>
      <c r="I93" s="386">
        <v>368</v>
      </c>
      <c r="J93" s="573" t="s">
        <v>596</v>
      </c>
      <c r="K93" s="449" t="s">
        <v>20</v>
      </c>
      <c r="L93" s="379" t="s">
        <v>443</v>
      </c>
      <c r="M93" s="379" t="s">
        <v>443</v>
      </c>
      <c r="N93" s="379" t="s">
        <v>443</v>
      </c>
      <c r="O93" s="379" t="s">
        <v>4</v>
      </c>
      <c r="P93" s="379" t="s">
        <v>443</v>
      </c>
      <c r="Q93" s="379" t="s">
        <v>443</v>
      </c>
      <c r="R93" s="379" t="s">
        <v>443</v>
      </c>
      <c r="S93" s="379" t="s">
        <v>443</v>
      </c>
      <c r="T93" s="379" t="s">
        <v>443</v>
      </c>
      <c r="U93" s="379" t="s">
        <v>443</v>
      </c>
      <c r="V93" s="379" t="s">
        <v>443</v>
      </c>
      <c r="W93" s="379" t="s">
        <v>35</v>
      </c>
    </row>
    <row r="94" spans="1:23" s="381" customFormat="1" ht="45" customHeight="1" x14ac:dyDescent="0.25">
      <c r="A94" s="382" t="s">
        <v>814</v>
      </c>
      <c r="B94" s="382" t="s">
        <v>662</v>
      </c>
      <c r="C94" s="636"/>
      <c r="D94" s="636"/>
      <c r="E94" s="631">
        <v>50</v>
      </c>
      <c r="F94" s="408" t="s">
        <v>815</v>
      </c>
      <c r="G94" s="401">
        <v>44949</v>
      </c>
      <c r="H94" s="385" t="s">
        <v>590</v>
      </c>
      <c r="I94" s="386">
        <v>108</v>
      </c>
      <c r="J94" s="573" t="s">
        <v>737</v>
      </c>
      <c r="K94" s="524" t="s">
        <v>50</v>
      </c>
      <c r="L94" s="379" t="s">
        <v>443</v>
      </c>
      <c r="M94" s="379" t="s">
        <v>443</v>
      </c>
      <c r="N94" s="379" t="s">
        <v>443</v>
      </c>
      <c r="O94" s="379" t="s">
        <v>443</v>
      </c>
      <c r="P94" s="379" t="s">
        <v>443</v>
      </c>
      <c r="Q94" s="379" t="s">
        <v>443</v>
      </c>
      <c r="R94" s="379" t="s">
        <v>4</v>
      </c>
      <c r="S94" s="379" t="s">
        <v>443</v>
      </c>
      <c r="T94" s="379" t="s">
        <v>443</v>
      </c>
      <c r="U94" s="379" t="s">
        <v>443</v>
      </c>
      <c r="V94" s="379" t="s">
        <v>443</v>
      </c>
      <c r="W94" s="379" t="s">
        <v>443</v>
      </c>
    </row>
    <row r="95" spans="1:23" s="381" customFormat="1" ht="45" customHeight="1" x14ac:dyDescent="0.25">
      <c r="A95" s="382" t="s">
        <v>816</v>
      </c>
      <c r="B95" s="382" t="s">
        <v>212</v>
      </c>
      <c r="C95" s="408"/>
      <c r="D95" s="408"/>
      <c r="E95" s="631">
        <v>50</v>
      </c>
      <c r="F95" s="408" t="s">
        <v>604</v>
      </c>
      <c r="G95" s="401"/>
      <c r="H95" s="385" t="s">
        <v>590</v>
      </c>
      <c r="I95" s="386">
        <v>366</v>
      </c>
      <c r="J95" s="573" t="s">
        <v>656</v>
      </c>
      <c r="K95" s="449" t="s">
        <v>25</v>
      </c>
      <c r="L95" s="379" t="s">
        <v>443</v>
      </c>
      <c r="M95" s="379" t="s">
        <v>443</v>
      </c>
      <c r="N95" s="379" t="s">
        <v>443</v>
      </c>
      <c r="O95" s="379" t="s">
        <v>443</v>
      </c>
      <c r="P95" s="379" t="s">
        <v>4</v>
      </c>
      <c r="Q95" s="379" t="s">
        <v>443</v>
      </c>
      <c r="R95" s="379" t="s">
        <v>443</v>
      </c>
      <c r="S95" s="379" t="s">
        <v>443</v>
      </c>
      <c r="T95" s="379" t="s">
        <v>443</v>
      </c>
      <c r="U95" s="462" t="s">
        <v>443</v>
      </c>
      <c r="V95" s="462" t="s">
        <v>443</v>
      </c>
      <c r="W95" s="462" t="s">
        <v>443</v>
      </c>
    </row>
    <row r="96" spans="1:23" s="381" customFormat="1" ht="45" customHeight="1" x14ac:dyDescent="0.25">
      <c r="A96" s="382" t="s">
        <v>817</v>
      </c>
      <c r="B96" s="382" t="s">
        <v>818</v>
      </c>
      <c r="C96" s="409"/>
      <c r="D96" s="409"/>
      <c r="E96" s="631">
        <v>65</v>
      </c>
      <c r="F96" s="408" t="s">
        <v>594</v>
      </c>
      <c r="G96" s="401">
        <v>45253</v>
      </c>
      <c r="H96" s="385" t="s">
        <v>590</v>
      </c>
      <c r="I96" s="386" t="s">
        <v>819</v>
      </c>
      <c r="J96" s="573" t="s">
        <v>764</v>
      </c>
      <c r="K96" s="449" t="s">
        <v>622</v>
      </c>
      <c r="L96" s="379" t="s">
        <v>443</v>
      </c>
      <c r="M96" s="379" t="s">
        <v>443</v>
      </c>
      <c r="N96" s="379" t="s">
        <v>443</v>
      </c>
      <c r="O96" s="379" t="s">
        <v>443</v>
      </c>
      <c r="P96" s="448" t="s">
        <v>443</v>
      </c>
      <c r="Q96" s="379" t="s">
        <v>443</v>
      </c>
      <c r="R96" s="379" t="s">
        <v>443</v>
      </c>
      <c r="S96" s="379" t="s">
        <v>443</v>
      </c>
      <c r="T96" s="379" t="s">
        <v>443</v>
      </c>
      <c r="U96" s="379" t="s">
        <v>443</v>
      </c>
      <c r="V96" s="379" t="s">
        <v>35</v>
      </c>
      <c r="W96" s="379" t="s">
        <v>443</v>
      </c>
    </row>
    <row r="97" spans="1:23" s="381" customFormat="1" ht="45" customHeight="1" x14ac:dyDescent="0.25">
      <c r="A97" s="599" t="s">
        <v>820</v>
      </c>
      <c r="B97" s="408" t="s">
        <v>662</v>
      </c>
      <c r="C97" s="599"/>
      <c r="D97" s="599"/>
      <c r="E97" s="631">
        <v>50</v>
      </c>
      <c r="F97" s="408" t="s">
        <v>604</v>
      </c>
      <c r="G97" s="441"/>
      <c r="H97" s="385" t="s">
        <v>590</v>
      </c>
      <c r="I97" s="441">
        <v>404</v>
      </c>
      <c r="J97" s="605" t="s">
        <v>634</v>
      </c>
      <c r="K97" s="449" t="s">
        <v>50</v>
      </c>
      <c r="L97" s="379" t="s">
        <v>443</v>
      </c>
      <c r="M97" s="379" t="s">
        <v>443</v>
      </c>
      <c r="N97" s="379" t="s">
        <v>443</v>
      </c>
      <c r="O97" s="379" t="s">
        <v>443</v>
      </c>
      <c r="P97" s="462" t="s">
        <v>443</v>
      </c>
      <c r="Q97" s="448" t="s">
        <v>4</v>
      </c>
      <c r="R97" s="379" t="s">
        <v>443</v>
      </c>
      <c r="S97" s="379" t="s">
        <v>443</v>
      </c>
      <c r="T97" s="379" t="s">
        <v>443</v>
      </c>
      <c r="U97" s="379" t="s">
        <v>443</v>
      </c>
      <c r="V97" s="379" t="s">
        <v>443</v>
      </c>
      <c r="W97" s="379" t="s">
        <v>443</v>
      </c>
    </row>
    <row r="98" spans="1:23" s="381" customFormat="1" ht="45" customHeight="1" x14ac:dyDescent="0.25">
      <c r="A98" s="382" t="s">
        <v>821</v>
      </c>
      <c r="B98" s="382" t="s">
        <v>662</v>
      </c>
      <c r="C98" s="636"/>
      <c r="D98" s="636"/>
      <c r="E98" s="631">
        <v>50</v>
      </c>
      <c r="F98" s="408" t="s">
        <v>604</v>
      </c>
      <c r="G98" s="401">
        <v>44949</v>
      </c>
      <c r="H98" s="385" t="s">
        <v>590</v>
      </c>
      <c r="I98" s="386">
        <v>386</v>
      </c>
      <c r="J98" s="573" t="s">
        <v>645</v>
      </c>
      <c r="K98" s="449" t="s">
        <v>25</v>
      </c>
      <c r="L98" s="379" t="s">
        <v>443</v>
      </c>
      <c r="M98" s="379" t="s">
        <v>443</v>
      </c>
      <c r="N98" s="379" t="s">
        <v>443</v>
      </c>
      <c r="O98" s="379" t="s">
        <v>443</v>
      </c>
      <c r="P98" s="379" t="s">
        <v>4</v>
      </c>
      <c r="Q98" s="379" t="s">
        <v>443</v>
      </c>
      <c r="R98" s="379" t="s">
        <v>35</v>
      </c>
      <c r="S98" s="379" t="s">
        <v>443</v>
      </c>
      <c r="T98" s="379" t="s">
        <v>443</v>
      </c>
      <c r="U98" s="379" t="s">
        <v>443</v>
      </c>
      <c r="V98" s="379" t="s">
        <v>443</v>
      </c>
      <c r="W98" s="379" t="s">
        <v>443</v>
      </c>
    </row>
    <row r="99" spans="1:23" s="381" customFormat="1" ht="45" customHeight="1" x14ac:dyDescent="0.25">
      <c r="A99" s="382" t="s">
        <v>822</v>
      </c>
      <c r="B99" s="382" t="s">
        <v>662</v>
      </c>
      <c r="C99" s="636"/>
      <c r="D99" s="636"/>
      <c r="E99" s="631">
        <v>50</v>
      </c>
      <c r="F99" s="408" t="s">
        <v>604</v>
      </c>
      <c r="G99" s="401">
        <v>44949</v>
      </c>
      <c r="H99" s="385" t="s">
        <v>590</v>
      </c>
      <c r="I99" s="386">
        <v>409</v>
      </c>
      <c r="J99" s="573" t="s">
        <v>737</v>
      </c>
      <c r="K99" s="449" t="s">
        <v>614</v>
      </c>
      <c r="L99" s="379" t="s">
        <v>443</v>
      </c>
      <c r="M99" s="379" t="s">
        <v>4</v>
      </c>
      <c r="N99" s="379" t="s">
        <v>443</v>
      </c>
      <c r="O99" s="379" t="s">
        <v>443</v>
      </c>
      <c r="P99" s="379" t="s">
        <v>443</v>
      </c>
      <c r="Q99" s="379" t="s">
        <v>443</v>
      </c>
      <c r="R99" s="379" t="s">
        <v>35</v>
      </c>
      <c r="S99" s="379" t="s">
        <v>443</v>
      </c>
      <c r="T99" s="379" t="s">
        <v>443</v>
      </c>
      <c r="U99" s="379" t="s">
        <v>443</v>
      </c>
      <c r="V99" s="379" t="s">
        <v>443</v>
      </c>
      <c r="W99" s="379" t="s">
        <v>443</v>
      </c>
    </row>
    <row r="100" spans="1:23" s="381" customFormat="1" ht="45" customHeight="1" x14ac:dyDescent="0.25">
      <c r="A100" s="382" t="s">
        <v>823</v>
      </c>
      <c r="B100" s="382" t="s">
        <v>705</v>
      </c>
      <c r="C100" s="602"/>
      <c r="D100" s="602"/>
      <c r="E100" s="631">
        <v>60</v>
      </c>
      <c r="F100" s="408" t="s">
        <v>594</v>
      </c>
      <c r="G100" s="401">
        <v>45078</v>
      </c>
      <c r="H100" s="385" t="s">
        <v>590</v>
      </c>
      <c r="I100" s="386" t="s">
        <v>824</v>
      </c>
      <c r="J100" s="573" t="s">
        <v>596</v>
      </c>
      <c r="K100" s="449" t="s">
        <v>53</v>
      </c>
      <c r="L100" s="379" t="s">
        <v>443</v>
      </c>
      <c r="M100" s="379" t="s">
        <v>443</v>
      </c>
      <c r="N100" s="379" t="s">
        <v>443</v>
      </c>
      <c r="O100" s="379" t="s">
        <v>443</v>
      </c>
      <c r="P100" s="379" t="s">
        <v>443</v>
      </c>
      <c r="Q100" s="379" t="s">
        <v>443</v>
      </c>
      <c r="R100" s="379" t="s">
        <v>443</v>
      </c>
      <c r="S100" s="379" t="s">
        <v>443</v>
      </c>
      <c r="T100" s="379" t="s">
        <v>443</v>
      </c>
      <c r="U100" s="379" t="s">
        <v>443</v>
      </c>
      <c r="V100" s="379" t="s">
        <v>443</v>
      </c>
      <c r="W100" s="379" t="s">
        <v>35</v>
      </c>
    </row>
    <row r="101" spans="1:23" ht="45" customHeight="1" x14ac:dyDescent="0.25">
      <c r="A101" s="419" t="s">
        <v>825</v>
      </c>
      <c r="B101" s="382" t="s">
        <v>826</v>
      </c>
      <c r="C101" s="408"/>
      <c r="D101" s="408"/>
      <c r="E101" s="631">
        <v>55</v>
      </c>
      <c r="F101" s="408" t="s">
        <v>604</v>
      </c>
      <c r="G101" s="401">
        <v>44287</v>
      </c>
      <c r="H101" s="375" t="s">
        <v>590</v>
      </c>
      <c r="I101" s="376" t="s">
        <v>827</v>
      </c>
      <c r="J101" s="573" t="s">
        <v>601</v>
      </c>
      <c r="K101" s="449" t="s">
        <v>53</v>
      </c>
      <c r="L101" s="379" t="s">
        <v>443</v>
      </c>
      <c r="M101" s="379" t="s">
        <v>443</v>
      </c>
      <c r="N101" s="379" t="s">
        <v>4</v>
      </c>
      <c r="O101" s="379" t="s">
        <v>35</v>
      </c>
      <c r="P101" s="379" t="s">
        <v>35</v>
      </c>
      <c r="Q101" s="379" t="s">
        <v>35</v>
      </c>
      <c r="R101" s="379" t="s">
        <v>443</v>
      </c>
      <c r="S101" s="379" t="s">
        <v>443</v>
      </c>
      <c r="T101" s="379" t="s">
        <v>443</v>
      </c>
      <c r="U101" s="379" t="s">
        <v>443</v>
      </c>
      <c r="V101" s="379" t="s">
        <v>443</v>
      </c>
      <c r="W101" s="379" t="s">
        <v>443</v>
      </c>
    </row>
    <row r="102" spans="1:23" ht="45" customHeight="1" x14ac:dyDescent="0.25">
      <c r="A102" s="408" t="s">
        <v>828</v>
      </c>
      <c r="B102" s="382" t="s">
        <v>99</v>
      </c>
      <c r="C102" s="408"/>
      <c r="D102" s="408"/>
      <c r="E102" s="631">
        <v>55</v>
      </c>
      <c r="F102" s="408" t="s">
        <v>697</v>
      </c>
      <c r="G102" s="401">
        <v>44348</v>
      </c>
      <c r="H102" s="385" t="s">
        <v>590</v>
      </c>
      <c r="I102" s="386" t="s">
        <v>829</v>
      </c>
      <c r="J102" s="573" t="s">
        <v>698</v>
      </c>
      <c r="K102" s="606" t="s">
        <v>100</v>
      </c>
      <c r="L102" s="379" t="s">
        <v>443</v>
      </c>
      <c r="M102" s="379" t="s">
        <v>443</v>
      </c>
      <c r="N102" s="379" t="s">
        <v>443</v>
      </c>
      <c r="O102" s="379" t="s">
        <v>35</v>
      </c>
      <c r="P102" s="379" t="s">
        <v>443</v>
      </c>
      <c r="Q102" s="379" t="s">
        <v>443</v>
      </c>
      <c r="R102" s="379" t="s">
        <v>443</v>
      </c>
      <c r="S102" s="379" t="s">
        <v>443</v>
      </c>
      <c r="T102" s="379" t="s">
        <v>4</v>
      </c>
      <c r="U102" s="379" t="s">
        <v>443</v>
      </c>
      <c r="V102" s="379" t="s">
        <v>443</v>
      </c>
      <c r="W102" s="379" t="s">
        <v>443</v>
      </c>
    </row>
    <row r="103" spans="1:23" s="381" customFormat="1" ht="45" customHeight="1" x14ac:dyDescent="0.25">
      <c r="A103" s="382" t="s">
        <v>830</v>
      </c>
      <c r="B103" s="382" t="s">
        <v>831</v>
      </c>
      <c r="C103" s="408"/>
      <c r="D103" s="408"/>
      <c r="E103" s="631">
        <v>55</v>
      </c>
      <c r="F103" s="408" t="s">
        <v>604</v>
      </c>
      <c r="G103" s="401"/>
      <c r="H103" s="385" t="s">
        <v>590</v>
      </c>
      <c r="I103" s="386" t="s">
        <v>832</v>
      </c>
      <c r="J103" s="573" t="s">
        <v>621</v>
      </c>
      <c r="K103" s="449" t="s">
        <v>622</v>
      </c>
      <c r="L103" s="379" t="s">
        <v>443</v>
      </c>
      <c r="M103" s="379" t="s">
        <v>443</v>
      </c>
      <c r="N103" s="379" t="s">
        <v>443</v>
      </c>
      <c r="O103" s="379" t="s">
        <v>443</v>
      </c>
      <c r="P103" s="379" t="s">
        <v>443</v>
      </c>
      <c r="Q103" s="379" t="s">
        <v>443</v>
      </c>
      <c r="R103" s="379" t="s">
        <v>443</v>
      </c>
      <c r="S103" s="379" t="s">
        <v>443</v>
      </c>
      <c r="T103" s="379" t="s">
        <v>443</v>
      </c>
      <c r="U103" s="379" t="s">
        <v>443</v>
      </c>
      <c r="V103" s="379" t="s">
        <v>4</v>
      </c>
      <c r="W103" s="379" t="s">
        <v>443</v>
      </c>
    </row>
    <row r="104" spans="1:23" s="381" customFormat="1" ht="45" customHeight="1" x14ac:dyDescent="0.25">
      <c r="A104" s="382" t="s">
        <v>833</v>
      </c>
      <c r="B104" s="382" t="s">
        <v>834</v>
      </c>
      <c r="C104" s="602"/>
      <c r="D104" s="602"/>
      <c r="E104" s="631">
        <v>55</v>
      </c>
      <c r="F104" s="408" t="s">
        <v>604</v>
      </c>
      <c r="G104" s="401">
        <v>45894</v>
      </c>
      <c r="H104" s="385" t="s">
        <v>590</v>
      </c>
      <c r="I104" s="386"/>
      <c r="J104" s="573" t="s">
        <v>764</v>
      </c>
      <c r="K104" s="449" t="s">
        <v>614</v>
      </c>
      <c r="L104" s="379" t="s">
        <v>690</v>
      </c>
      <c r="M104" s="379" t="s">
        <v>690</v>
      </c>
      <c r="N104" s="379" t="s">
        <v>690</v>
      </c>
      <c r="O104" s="379" t="s">
        <v>690</v>
      </c>
      <c r="P104" s="379" t="s">
        <v>690</v>
      </c>
      <c r="Q104" s="379" t="s">
        <v>690</v>
      </c>
      <c r="R104" s="379" t="s">
        <v>690</v>
      </c>
      <c r="S104" s="379" t="s">
        <v>443</v>
      </c>
      <c r="T104" s="379" t="s">
        <v>443</v>
      </c>
      <c r="U104" s="379" t="s">
        <v>443</v>
      </c>
      <c r="V104" s="379" t="s">
        <v>35</v>
      </c>
      <c r="W104" s="379" t="s">
        <v>443</v>
      </c>
    </row>
    <row r="105" spans="1:23" ht="45" customHeight="1" x14ac:dyDescent="0.25">
      <c r="A105" s="382" t="s">
        <v>835</v>
      </c>
      <c r="B105" s="382" t="s">
        <v>834</v>
      </c>
      <c r="C105" s="602"/>
      <c r="D105" s="602"/>
      <c r="E105" s="631">
        <v>55</v>
      </c>
      <c r="F105" s="408" t="s">
        <v>604</v>
      </c>
      <c r="G105" s="401">
        <v>45894</v>
      </c>
      <c r="H105" s="385" t="s">
        <v>590</v>
      </c>
      <c r="I105" s="386"/>
      <c r="J105" s="573" t="s">
        <v>764</v>
      </c>
      <c r="K105" s="449" t="s">
        <v>614</v>
      </c>
      <c r="L105" s="379" t="s">
        <v>690</v>
      </c>
      <c r="M105" s="379" t="s">
        <v>690</v>
      </c>
      <c r="N105" s="379" t="s">
        <v>690</v>
      </c>
      <c r="O105" s="379" t="s">
        <v>690</v>
      </c>
      <c r="P105" s="379" t="s">
        <v>690</v>
      </c>
      <c r="Q105" s="379" t="s">
        <v>690</v>
      </c>
      <c r="R105" s="379" t="s">
        <v>690</v>
      </c>
      <c r="S105" s="379" t="s">
        <v>443</v>
      </c>
      <c r="T105" s="379" t="s">
        <v>443</v>
      </c>
      <c r="U105" s="379" t="s">
        <v>443</v>
      </c>
      <c r="V105" s="379" t="s">
        <v>35</v>
      </c>
      <c r="W105" s="379" t="s">
        <v>443</v>
      </c>
    </row>
    <row r="106" spans="1:23" ht="45" customHeight="1" x14ac:dyDescent="0.25">
      <c r="A106" s="382" t="s">
        <v>838</v>
      </c>
      <c r="B106" s="382" t="s">
        <v>662</v>
      </c>
      <c r="C106" s="636"/>
      <c r="D106" s="636"/>
      <c r="E106" s="631">
        <v>50</v>
      </c>
      <c r="F106" s="408" t="s">
        <v>604</v>
      </c>
      <c r="G106" s="401">
        <v>44949</v>
      </c>
      <c r="H106" s="385" t="s">
        <v>590</v>
      </c>
      <c r="I106" s="386">
        <v>133</v>
      </c>
      <c r="J106" s="573" t="s">
        <v>645</v>
      </c>
      <c r="K106" s="449" t="s">
        <v>53</v>
      </c>
      <c r="L106" s="379" t="s">
        <v>443</v>
      </c>
      <c r="M106" s="379" t="s">
        <v>443</v>
      </c>
      <c r="N106" s="379" t="s">
        <v>443</v>
      </c>
      <c r="O106" s="379" t="s">
        <v>4</v>
      </c>
      <c r="P106" s="379" t="s">
        <v>443</v>
      </c>
      <c r="Q106" s="379" t="s">
        <v>443</v>
      </c>
      <c r="R106" s="379" t="s">
        <v>443</v>
      </c>
      <c r="S106" s="379" t="s">
        <v>443</v>
      </c>
      <c r="T106" s="379" t="s">
        <v>443</v>
      </c>
      <c r="U106" s="379" t="s">
        <v>443</v>
      </c>
      <c r="V106" s="379" t="s">
        <v>443</v>
      </c>
      <c r="W106" s="379" t="s">
        <v>443</v>
      </c>
    </row>
    <row r="107" spans="1:23" ht="45" customHeight="1" x14ac:dyDescent="0.25">
      <c r="A107" s="382" t="s">
        <v>839</v>
      </c>
      <c r="B107" s="382" t="s">
        <v>840</v>
      </c>
      <c r="C107" s="409" t="s">
        <v>841</v>
      </c>
      <c r="D107" s="409"/>
      <c r="E107" s="631">
        <v>65</v>
      </c>
      <c r="F107" s="408" t="s">
        <v>697</v>
      </c>
      <c r="G107" s="401">
        <v>44185</v>
      </c>
      <c r="H107" s="385" t="s">
        <v>590</v>
      </c>
      <c r="I107" s="386" t="s">
        <v>842</v>
      </c>
      <c r="J107" s="573" t="s">
        <v>698</v>
      </c>
      <c r="K107" s="449" t="s">
        <v>20</v>
      </c>
      <c r="L107" s="379" t="s">
        <v>443</v>
      </c>
      <c r="M107" s="379" t="s">
        <v>443</v>
      </c>
      <c r="N107" s="379" t="s">
        <v>443</v>
      </c>
      <c r="O107" s="379" t="s">
        <v>4</v>
      </c>
      <c r="P107" s="379" t="s">
        <v>443</v>
      </c>
      <c r="Q107" s="379" t="s">
        <v>443</v>
      </c>
      <c r="R107" s="379" t="s">
        <v>443</v>
      </c>
      <c r="S107" s="379" t="s">
        <v>443</v>
      </c>
      <c r="T107" s="379" t="s">
        <v>443</v>
      </c>
      <c r="U107" s="379" t="s">
        <v>443</v>
      </c>
      <c r="V107" s="379" t="s">
        <v>443</v>
      </c>
      <c r="W107" s="379" t="s">
        <v>443</v>
      </c>
    </row>
    <row r="108" spans="1:23" ht="45" customHeight="1" x14ac:dyDescent="0.25">
      <c r="A108" s="382" t="s">
        <v>843</v>
      </c>
      <c r="B108" s="382" t="s">
        <v>643</v>
      </c>
      <c r="C108" s="602"/>
      <c r="D108" s="602"/>
      <c r="E108" s="631">
        <v>55</v>
      </c>
      <c r="F108" s="408" t="s">
        <v>604</v>
      </c>
      <c r="G108" s="401">
        <v>45713</v>
      </c>
      <c r="H108" s="385" t="s">
        <v>590</v>
      </c>
      <c r="I108" s="386" t="s">
        <v>844</v>
      </c>
      <c r="J108" s="573" t="s">
        <v>601</v>
      </c>
      <c r="K108" s="449" t="s">
        <v>69</v>
      </c>
      <c r="L108" s="379" t="s">
        <v>35</v>
      </c>
      <c r="M108" s="379" t="s">
        <v>443</v>
      </c>
      <c r="N108" s="379" t="s">
        <v>443</v>
      </c>
      <c r="O108" s="379" t="s">
        <v>443</v>
      </c>
      <c r="P108" s="379" t="s">
        <v>35</v>
      </c>
      <c r="Q108" s="379" t="s">
        <v>4</v>
      </c>
      <c r="R108" s="379" t="s">
        <v>35</v>
      </c>
      <c r="S108" s="379" t="s">
        <v>35</v>
      </c>
      <c r="T108" s="379" t="s">
        <v>443</v>
      </c>
      <c r="U108" s="379" t="s">
        <v>443</v>
      </c>
      <c r="V108" s="379" t="s">
        <v>443</v>
      </c>
      <c r="W108" s="379" t="s">
        <v>443</v>
      </c>
    </row>
    <row r="109" spans="1:23" ht="45" customHeight="1" x14ac:dyDescent="0.25">
      <c r="A109" s="382" t="s">
        <v>845</v>
      </c>
      <c r="B109" s="382" t="s">
        <v>662</v>
      </c>
      <c r="C109" s="636" t="s">
        <v>846</v>
      </c>
      <c r="D109" s="636"/>
      <c r="E109" s="631">
        <v>50</v>
      </c>
      <c r="F109" s="408" t="s">
        <v>604</v>
      </c>
      <c r="G109" s="401">
        <v>44949</v>
      </c>
      <c r="H109" s="385" t="s">
        <v>590</v>
      </c>
      <c r="I109" s="386">
        <v>180</v>
      </c>
      <c r="J109" s="573" t="s">
        <v>645</v>
      </c>
      <c r="K109" s="449" t="s">
        <v>146</v>
      </c>
      <c r="L109" s="379" t="s">
        <v>4</v>
      </c>
      <c r="M109" s="379" t="s">
        <v>443</v>
      </c>
      <c r="N109" s="379" t="s">
        <v>443</v>
      </c>
      <c r="O109" s="379" t="s">
        <v>443</v>
      </c>
      <c r="P109" s="379" t="s">
        <v>443</v>
      </c>
      <c r="Q109" s="379" t="s">
        <v>35</v>
      </c>
      <c r="R109" s="379" t="s">
        <v>443</v>
      </c>
      <c r="S109" s="379" t="s">
        <v>443</v>
      </c>
      <c r="T109" s="379" t="s">
        <v>443</v>
      </c>
      <c r="U109" s="379" t="s">
        <v>443</v>
      </c>
      <c r="V109" s="379" t="s">
        <v>443</v>
      </c>
      <c r="W109" s="379" t="s">
        <v>443</v>
      </c>
    </row>
    <row r="110" spans="1:23" s="381" customFormat="1" ht="45" customHeight="1" x14ac:dyDescent="0.25">
      <c r="A110" s="382" t="s">
        <v>847</v>
      </c>
      <c r="B110" s="382" t="s">
        <v>848</v>
      </c>
      <c r="C110" s="636"/>
      <c r="D110" s="636"/>
      <c r="E110" s="631">
        <v>55</v>
      </c>
      <c r="F110" s="408" t="s">
        <v>604</v>
      </c>
      <c r="G110" s="401">
        <v>45658</v>
      </c>
      <c r="H110" s="385" t="s">
        <v>590</v>
      </c>
      <c r="I110" s="386" t="s">
        <v>849</v>
      </c>
      <c r="J110" s="573" t="s">
        <v>663</v>
      </c>
      <c r="K110" s="449" t="s">
        <v>657</v>
      </c>
      <c r="L110" s="379" t="s">
        <v>35</v>
      </c>
      <c r="M110" s="379" t="s">
        <v>443</v>
      </c>
      <c r="N110" s="379" t="s">
        <v>443</v>
      </c>
      <c r="O110" s="379" t="s">
        <v>443</v>
      </c>
      <c r="P110" s="379" t="s">
        <v>35</v>
      </c>
      <c r="Q110" s="379" t="s">
        <v>443</v>
      </c>
      <c r="R110" s="379" t="s">
        <v>443</v>
      </c>
      <c r="S110" s="379" t="s">
        <v>443</v>
      </c>
      <c r="T110" s="379" t="s">
        <v>443</v>
      </c>
      <c r="U110" s="379" t="s">
        <v>443</v>
      </c>
      <c r="V110" s="379" t="s">
        <v>4</v>
      </c>
      <c r="W110" s="379" t="s">
        <v>443</v>
      </c>
    </row>
    <row r="111" spans="1:23" ht="45" customHeight="1" x14ac:dyDescent="0.25">
      <c r="A111" s="382" t="s">
        <v>850</v>
      </c>
      <c r="B111" s="382" t="s">
        <v>662</v>
      </c>
      <c r="C111" s="636"/>
      <c r="D111" s="636"/>
      <c r="E111" s="631">
        <v>50</v>
      </c>
      <c r="F111" s="408" t="s">
        <v>604</v>
      </c>
      <c r="G111" s="401">
        <v>44949</v>
      </c>
      <c r="H111" s="385" t="s">
        <v>590</v>
      </c>
      <c r="I111" s="386">
        <v>136</v>
      </c>
      <c r="J111" s="573" t="s">
        <v>667</v>
      </c>
      <c r="K111" s="449" t="s">
        <v>657</v>
      </c>
      <c r="L111" s="379" t="s">
        <v>443</v>
      </c>
      <c r="M111" s="379" t="s">
        <v>443</v>
      </c>
      <c r="N111" s="379" t="s">
        <v>443</v>
      </c>
      <c r="O111" s="379" t="s">
        <v>35</v>
      </c>
      <c r="P111" s="379" t="s">
        <v>443</v>
      </c>
      <c r="Q111" s="379" t="s">
        <v>443</v>
      </c>
      <c r="R111" s="379" t="s">
        <v>443</v>
      </c>
      <c r="S111" s="379" t="s">
        <v>443</v>
      </c>
      <c r="T111" s="379" t="s">
        <v>443</v>
      </c>
      <c r="U111" s="379" t="s">
        <v>4</v>
      </c>
      <c r="V111" s="379" t="s">
        <v>443</v>
      </c>
      <c r="W111" s="379" t="s">
        <v>443</v>
      </c>
    </row>
    <row r="112" spans="1:23" ht="45" customHeight="1" x14ac:dyDescent="0.25">
      <c r="A112" s="382" t="s">
        <v>851</v>
      </c>
      <c r="B112" s="382" t="s">
        <v>99</v>
      </c>
      <c r="C112" s="636"/>
      <c r="D112" s="636"/>
      <c r="E112" s="631">
        <v>50</v>
      </c>
      <c r="F112" s="408" t="s">
        <v>604</v>
      </c>
      <c r="G112" s="401">
        <v>44949</v>
      </c>
      <c r="H112" s="385" t="s">
        <v>590</v>
      </c>
      <c r="I112" s="386" t="s">
        <v>852</v>
      </c>
      <c r="J112" s="609" t="s">
        <v>606</v>
      </c>
      <c r="K112" s="449" t="s">
        <v>610</v>
      </c>
      <c r="L112" s="379" t="s">
        <v>443</v>
      </c>
      <c r="M112" s="379" t="s">
        <v>443</v>
      </c>
      <c r="N112" s="379" t="s">
        <v>443</v>
      </c>
      <c r="O112" s="379" t="s">
        <v>443</v>
      </c>
      <c r="P112" s="379" t="s">
        <v>443</v>
      </c>
      <c r="Q112" s="379" t="s">
        <v>443</v>
      </c>
      <c r="R112" s="379" t="s">
        <v>443</v>
      </c>
      <c r="S112" s="379" t="s">
        <v>443</v>
      </c>
      <c r="T112" s="379" t="s">
        <v>443</v>
      </c>
      <c r="U112" s="379" t="s">
        <v>4</v>
      </c>
      <c r="V112" s="379" t="s">
        <v>443</v>
      </c>
      <c r="W112" s="379" t="s">
        <v>443</v>
      </c>
    </row>
    <row r="113" spans="1:23" s="381" customFormat="1" ht="45" customHeight="1" x14ac:dyDescent="0.25">
      <c r="A113" s="382" t="s">
        <v>853</v>
      </c>
      <c r="B113" s="382" t="s">
        <v>3242</v>
      </c>
      <c r="C113" s="602"/>
      <c r="D113" s="602"/>
      <c r="E113" s="631">
        <v>55</v>
      </c>
      <c r="F113" s="408" t="s">
        <v>604</v>
      </c>
      <c r="G113" s="401">
        <v>45619</v>
      </c>
      <c r="H113" s="385" t="s">
        <v>590</v>
      </c>
      <c r="I113" s="386" t="s">
        <v>854</v>
      </c>
      <c r="J113" s="573" t="s">
        <v>667</v>
      </c>
      <c r="K113" s="449" t="s">
        <v>69</v>
      </c>
      <c r="L113" s="379" t="s">
        <v>443</v>
      </c>
      <c r="M113" s="379" t="s">
        <v>443</v>
      </c>
      <c r="N113" s="379" t="s">
        <v>443</v>
      </c>
      <c r="O113" s="379" t="s">
        <v>443</v>
      </c>
      <c r="P113" s="379" t="s">
        <v>443</v>
      </c>
      <c r="Q113" s="379" t="s">
        <v>443</v>
      </c>
      <c r="R113" s="379" t="s">
        <v>443</v>
      </c>
      <c r="S113" s="379" t="s">
        <v>4</v>
      </c>
      <c r="T113" s="379" t="s">
        <v>443</v>
      </c>
      <c r="U113" s="379" t="s">
        <v>443</v>
      </c>
      <c r="V113" s="379" t="s">
        <v>443</v>
      </c>
      <c r="W113" s="379" t="s">
        <v>443</v>
      </c>
    </row>
    <row r="114" spans="1:23" s="381" customFormat="1" ht="45" customHeight="1" x14ac:dyDescent="0.25">
      <c r="A114" s="382" t="s">
        <v>855</v>
      </c>
      <c r="B114" s="382" t="s">
        <v>856</v>
      </c>
      <c r="C114" s="636" t="s">
        <v>846</v>
      </c>
      <c r="D114" s="636"/>
      <c r="E114" s="631">
        <v>65</v>
      </c>
      <c r="F114" s="408" t="s">
        <v>604</v>
      </c>
      <c r="G114" s="401">
        <v>45863</v>
      </c>
      <c r="H114" s="385" t="s">
        <v>590</v>
      </c>
      <c r="I114" s="386" t="s">
        <v>857</v>
      </c>
      <c r="J114" s="573" t="s">
        <v>645</v>
      </c>
      <c r="K114" s="449" t="s">
        <v>69</v>
      </c>
      <c r="L114" s="584" t="s">
        <v>690</v>
      </c>
      <c r="M114" s="584" t="s">
        <v>690</v>
      </c>
      <c r="N114" s="584" t="s">
        <v>690</v>
      </c>
      <c r="O114" s="584" t="s">
        <v>690</v>
      </c>
      <c r="P114" s="584" t="s">
        <v>690</v>
      </c>
      <c r="Q114" s="379" t="s">
        <v>4</v>
      </c>
      <c r="R114" s="379" t="s">
        <v>443</v>
      </c>
      <c r="S114" s="379" t="s">
        <v>35</v>
      </c>
      <c r="T114" s="420" t="s">
        <v>35</v>
      </c>
      <c r="U114" s="379" t="s">
        <v>443</v>
      </c>
      <c r="V114" s="379" t="s">
        <v>443</v>
      </c>
      <c r="W114" s="379" t="s">
        <v>443</v>
      </c>
    </row>
    <row r="115" spans="1:23" s="381" customFormat="1" ht="45" customHeight="1" x14ac:dyDescent="0.25">
      <c r="A115" s="382" t="s">
        <v>858</v>
      </c>
      <c r="B115" s="382" t="s">
        <v>859</v>
      </c>
      <c r="C115" s="408"/>
      <c r="D115" s="408"/>
      <c r="E115" s="631">
        <v>55</v>
      </c>
      <c r="F115" s="408" t="s">
        <v>594</v>
      </c>
      <c r="G115" s="401">
        <v>44337</v>
      </c>
      <c r="H115" s="385" t="s">
        <v>590</v>
      </c>
      <c r="I115" s="386" t="s">
        <v>827</v>
      </c>
      <c r="J115" s="573" t="s">
        <v>596</v>
      </c>
      <c r="K115" s="449" t="s">
        <v>25</v>
      </c>
      <c r="L115" s="379" t="s">
        <v>443</v>
      </c>
      <c r="M115" s="379" t="s">
        <v>443</v>
      </c>
      <c r="N115" s="379" t="s">
        <v>443</v>
      </c>
      <c r="O115" s="379" t="s">
        <v>443</v>
      </c>
      <c r="P115" s="379" t="s">
        <v>4</v>
      </c>
      <c r="Q115" s="379" t="s">
        <v>443</v>
      </c>
      <c r="R115" s="379" t="s">
        <v>443</v>
      </c>
      <c r="S115" s="379" t="s">
        <v>443</v>
      </c>
      <c r="T115" s="379" t="s">
        <v>443</v>
      </c>
      <c r="U115" s="379" t="s">
        <v>443</v>
      </c>
      <c r="V115" s="379" t="s">
        <v>443</v>
      </c>
      <c r="W115" s="379" t="s">
        <v>35</v>
      </c>
    </row>
    <row r="116" spans="1:23" s="381" customFormat="1" ht="45" customHeight="1" x14ac:dyDescent="0.25">
      <c r="A116" s="382" t="s">
        <v>296</v>
      </c>
      <c r="B116" s="382" t="s">
        <v>800</v>
      </c>
      <c r="C116" s="408" t="s">
        <v>3239</v>
      </c>
      <c r="D116" s="408"/>
      <c r="E116" s="631">
        <v>50</v>
      </c>
      <c r="F116" s="408" t="s">
        <v>604</v>
      </c>
      <c r="G116" s="401">
        <v>44949</v>
      </c>
      <c r="H116" s="532" t="s">
        <v>66</v>
      </c>
      <c r="I116" s="386">
        <v>405</v>
      </c>
      <c r="J116" s="573" t="s">
        <v>690</v>
      </c>
      <c r="K116" s="449" t="s">
        <v>53</v>
      </c>
      <c r="L116" s="379" t="s">
        <v>443</v>
      </c>
      <c r="M116" s="379" t="s">
        <v>443</v>
      </c>
      <c r="N116" s="379" t="s">
        <v>443</v>
      </c>
      <c r="O116" s="379" t="s">
        <v>4</v>
      </c>
      <c r="P116" s="379" t="s">
        <v>443</v>
      </c>
      <c r="Q116" s="379" t="s">
        <v>443</v>
      </c>
      <c r="R116" s="379" t="s">
        <v>443</v>
      </c>
      <c r="S116" s="379" t="s">
        <v>443</v>
      </c>
      <c r="T116" s="379" t="s">
        <v>443</v>
      </c>
      <c r="U116" s="379" t="s">
        <v>443</v>
      </c>
      <c r="V116" s="379" t="s">
        <v>690</v>
      </c>
      <c r="W116" s="379" t="s">
        <v>690</v>
      </c>
    </row>
    <row r="117" spans="1:23" ht="45" customHeight="1" x14ac:dyDescent="0.25">
      <c r="A117" s="382" t="s">
        <v>861</v>
      </c>
      <c r="B117" s="382" t="s">
        <v>598</v>
      </c>
      <c r="C117" s="636" t="s">
        <v>599</v>
      </c>
      <c r="D117" s="636"/>
      <c r="E117" s="631">
        <v>50</v>
      </c>
      <c r="F117" s="408" t="s">
        <v>697</v>
      </c>
      <c r="G117" s="401">
        <v>44949</v>
      </c>
      <c r="H117" s="385" t="s">
        <v>590</v>
      </c>
      <c r="I117" s="386">
        <v>440</v>
      </c>
      <c r="J117" s="573" t="s">
        <v>698</v>
      </c>
      <c r="K117" s="449" t="s">
        <v>146</v>
      </c>
      <c r="L117" s="379" t="s">
        <v>4</v>
      </c>
      <c r="M117" s="379" t="s">
        <v>443</v>
      </c>
      <c r="N117" s="379" t="s">
        <v>443</v>
      </c>
      <c r="O117" s="379" t="s">
        <v>443</v>
      </c>
      <c r="P117" s="379" t="s">
        <v>443</v>
      </c>
      <c r="Q117" s="379" t="s">
        <v>443</v>
      </c>
      <c r="R117" s="379" t="s">
        <v>443</v>
      </c>
      <c r="S117" s="379" t="s">
        <v>443</v>
      </c>
      <c r="T117" s="379" t="s">
        <v>443</v>
      </c>
      <c r="U117" s="379" t="s">
        <v>443</v>
      </c>
      <c r="V117" s="379" t="s">
        <v>443</v>
      </c>
      <c r="W117" s="379" t="s">
        <v>443</v>
      </c>
    </row>
    <row r="118" spans="1:23" s="381" customFormat="1" ht="45" customHeight="1" x14ac:dyDescent="0.25">
      <c r="A118" s="382" t="s">
        <v>862</v>
      </c>
      <c r="B118" s="382" t="s">
        <v>598</v>
      </c>
      <c r="C118" s="575"/>
      <c r="D118" s="575"/>
      <c r="E118" s="631">
        <v>50</v>
      </c>
      <c r="F118" s="408" t="s">
        <v>604</v>
      </c>
      <c r="G118" s="401">
        <v>44949</v>
      </c>
      <c r="H118" s="385" t="s">
        <v>590</v>
      </c>
      <c r="I118" s="386">
        <v>178</v>
      </c>
      <c r="J118" s="573" t="s">
        <v>737</v>
      </c>
      <c r="K118" s="449" t="s">
        <v>53</v>
      </c>
      <c r="L118" s="379" t="s">
        <v>443</v>
      </c>
      <c r="M118" s="379" t="s">
        <v>443</v>
      </c>
      <c r="N118" s="379" t="s">
        <v>4</v>
      </c>
      <c r="O118" s="379" t="s">
        <v>443</v>
      </c>
      <c r="P118" s="379" t="s">
        <v>443</v>
      </c>
      <c r="Q118" s="379" t="s">
        <v>443</v>
      </c>
      <c r="R118" s="379" t="s">
        <v>443</v>
      </c>
      <c r="S118" s="379" t="s">
        <v>443</v>
      </c>
      <c r="T118" s="379" t="s">
        <v>443</v>
      </c>
      <c r="U118" s="379" t="s">
        <v>443</v>
      </c>
      <c r="V118" s="379" t="s">
        <v>443</v>
      </c>
      <c r="W118" s="379" t="s">
        <v>443</v>
      </c>
    </row>
    <row r="119" spans="1:23" s="381" customFormat="1" ht="45" customHeight="1" x14ac:dyDescent="0.25">
      <c r="A119" s="382" t="s">
        <v>863</v>
      </c>
      <c r="B119" s="382" t="s">
        <v>119</v>
      </c>
      <c r="C119" s="408" t="s">
        <v>864</v>
      </c>
      <c r="D119" s="408"/>
      <c r="E119" s="631">
        <v>55</v>
      </c>
      <c r="F119" s="408" t="s">
        <v>604</v>
      </c>
      <c r="G119" s="401">
        <v>44185</v>
      </c>
      <c r="H119" s="385" t="s">
        <v>590</v>
      </c>
      <c r="I119" s="386" t="s">
        <v>865</v>
      </c>
      <c r="J119" s="573" t="s">
        <v>645</v>
      </c>
      <c r="K119" s="449" t="s">
        <v>614</v>
      </c>
      <c r="L119" s="379" t="s">
        <v>443</v>
      </c>
      <c r="M119" s="379" t="s">
        <v>4</v>
      </c>
      <c r="N119" s="379" t="s">
        <v>35</v>
      </c>
      <c r="O119" s="379" t="s">
        <v>35</v>
      </c>
      <c r="P119" s="379" t="s">
        <v>443</v>
      </c>
      <c r="Q119" s="379" t="s">
        <v>443</v>
      </c>
      <c r="R119" s="379" t="s">
        <v>443</v>
      </c>
      <c r="S119" s="379" t="s">
        <v>443</v>
      </c>
      <c r="T119" s="379" t="s">
        <v>443</v>
      </c>
      <c r="U119" s="379" t="s">
        <v>443</v>
      </c>
      <c r="V119" s="379" t="s">
        <v>443</v>
      </c>
      <c r="W119" s="379" t="s">
        <v>443</v>
      </c>
    </row>
    <row r="120" spans="1:23" s="381" customFormat="1" ht="46.5" customHeight="1" x14ac:dyDescent="0.25">
      <c r="A120" s="382" t="s">
        <v>866</v>
      </c>
      <c r="B120" s="382" t="s">
        <v>758</v>
      </c>
      <c r="C120" s="408"/>
      <c r="D120" s="408"/>
      <c r="E120" s="631">
        <v>55</v>
      </c>
      <c r="F120" s="408" t="s">
        <v>604</v>
      </c>
      <c r="G120" s="401">
        <v>43497</v>
      </c>
      <c r="H120" s="532" t="s">
        <v>66</v>
      </c>
      <c r="I120" s="386" t="s">
        <v>867</v>
      </c>
      <c r="J120" s="573" t="s">
        <v>690</v>
      </c>
      <c r="K120" s="449" t="s">
        <v>100</v>
      </c>
      <c r="L120" s="379" t="s">
        <v>690</v>
      </c>
      <c r="M120" s="379" t="s">
        <v>690</v>
      </c>
      <c r="N120" s="379" t="s">
        <v>690</v>
      </c>
      <c r="O120" s="379" t="s">
        <v>690</v>
      </c>
      <c r="P120" s="379" t="s">
        <v>690</v>
      </c>
      <c r="Q120" s="379" t="s">
        <v>690</v>
      </c>
      <c r="R120" s="379" t="s">
        <v>690</v>
      </c>
      <c r="S120" s="379" t="s">
        <v>690</v>
      </c>
      <c r="T120" s="379" t="s">
        <v>690</v>
      </c>
      <c r="U120" s="379" t="s">
        <v>690</v>
      </c>
      <c r="V120" s="379" t="s">
        <v>690</v>
      </c>
      <c r="W120" s="379" t="s">
        <v>690</v>
      </c>
    </row>
    <row r="121" spans="1:23" s="381" customFormat="1" ht="45" customHeight="1" x14ac:dyDescent="0.25">
      <c r="A121" s="382" t="s">
        <v>868</v>
      </c>
      <c r="B121" s="382" t="s">
        <v>598</v>
      </c>
      <c r="C121" s="636"/>
      <c r="D121" s="636"/>
      <c r="E121" s="631">
        <v>50</v>
      </c>
      <c r="F121" s="408" t="s">
        <v>604</v>
      </c>
      <c r="G121" s="401">
        <v>44949</v>
      </c>
      <c r="H121" s="385" t="s">
        <v>590</v>
      </c>
      <c r="I121" s="386">
        <v>136</v>
      </c>
      <c r="J121" s="573" t="s">
        <v>667</v>
      </c>
      <c r="K121" s="449" t="s">
        <v>657</v>
      </c>
      <c r="L121" s="379" t="s">
        <v>443</v>
      </c>
      <c r="M121" s="379" t="s">
        <v>443</v>
      </c>
      <c r="N121" s="379" t="s">
        <v>443</v>
      </c>
      <c r="O121" s="379" t="s">
        <v>443</v>
      </c>
      <c r="P121" s="379" t="s">
        <v>443</v>
      </c>
      <c r="Q121" s="379" t="s">
        <v>443</v>
      </c>
      <c r="R121" s="379" t="s">
        <v>443</v>
      </c>
      <c r="S121" s="379" t="s">
        <v>443</v>
      </c>
      <c r="T121" s="379" t="s">
        <v>443</v>
      </c>
      <c r="U121" s="379" t="s">
        <v>4</v>
      </c>
      <c r="V121" s="379" t="s">
        <v>443</v>
      </c>
      <c r="W121" s="379" t="s">
        <v>443</v>
      </c>
    </row>
    <row r="122" spans="1:23" s="381" customFormat="1" ht="45" customHeight="1" x14ac:dyDescent="0.25">
      <c r="A122" s="382" t="s">
        <v>869</v>
      </c>
      <c r="B122" s="382" t="s">
        <v>598</v>
      </c>
      <c r="C122" s="636" t="s">
        <v>599</v>
      </c>
      <c r="D122" s="636"/>
      <c r="E122" s="631">
        <v>50</v>
      </c>
      <c r="F122" s="408" t="s">
        <v>697</v>
      </c>
      <c r="G122" s="401">
        <v>44949</v>
      </c>
      <c r="H122" s="385" t="s">
        <v>590</v>
      </c>
      <c r="I122" s="386">
        <v>440</v>
      </c>
      <c r="J122" s="646" t="s">
        <v>698</v>
      </c>
      <c r="K122" s="449" t="s">
        <v>146</v>
      </c>
      <c r="L122" s="379" t="s">
        <v>4</v>
      </c>
      <c r="M122" s="379" t="s">
        <v>443</v>
      </c>
      <c r="N122" s="379" t="s">
        <v>443</v>
      </c>
      <c r="O122" s="379" t="s">
        <v>443</v>
      </c>
      <c r="P122" s="379" t="s">
        <v>443</v>
      </c>
      <c r="Q122" s="379" t="s">
        <v>443</v>
      </c>
      <c r="R122" s="379" t="s">
        <v>443</v>
      </c>
      <c r="S122" s="379" t="s">
        <v>443</v>
      </c>
      <c r="T122" s="379" t="s">
        <v>443</v>
      </c>
      <c r="U122" s="379" t="s">
        <v>443</v>
      </c>
      <c r="V122" s="379" t="s">
        <v>443</v>
      </c>
      <c r="W122" s="379" t="s">
        <v>443</v>
      </c>
    </row>
    <row r="123" spans="1:23" s="381" customFormat="1" ht="45" customHeight="1" x14ac:dyDescent="0.25">
      <c r="A123" s="599" t="s">
        <v>870</v>
      </c>
      <c r="B123" s="408" t="s">
        <v>3243</v>
      </c>
      <c r="C123" s="599"/>
      <c r="D123" s="599"/>
      <c r="E123" s="632">
        <v>50</v>
      </c>
      <c r="F123" s="408" t="s">
        <v>604</v>
      </c>
      <c r="G123" s="441"/>
      <c r="H123" s="385" t="s">
        <v>590</v>
      </c>
      <c r="I123" s="441">
        <v>137</v>
      </c>
      <c r="J123" s="612" t="s">
        <v>648</v>
      </c>
      <c r="K123" s="449" t="s">
        <v>622</v>
      </c>
      <c r="L123" s="379" t="s">
        <v>443</v>
      </c>
      <c r="M123" s="379" t="s">
        <v>443</v>
      </c>
      <c r="N123" s="379" t="s">
        <v>443</v>
      </c>
      <c r="O123" s="379" t="s">
        <v>443</v>
      </c>
      <c r="P123" s="379" t="s">
        <v>443</v>
      </c>
      <c r="Q123" s="379" t="s">
        <v>443</v>
      </c>
      <c r="R123" s="379" t="s">
        <v>443</v>
      </c>
      <c r="S123" s="379" t="s">
        <v>443</v>
      </c>
      <c r="T123" s="379" t="s">
        <v>443</v>
      </c>
      <c r="U123" s="379" t="s">
        <v>4</v>
      </c>
      <c r="V123" s="379" t="s">
        <v>443</v>
      </c>
      <c r="W123" s="379" t="s">
        <v>443</v>
      </c>
    </row>
    <row r="124" spans="1:23" s="381" customFormat="1" ht="45" customHeight="1" x14ac:dyDescent="0.25">
      <c r="A124" s="599" t="s">
        <v>871</v>
      </c>
      <c r="B124" s="408" t="s">
        <v>872</v>
      </c>
      <c r="C124" s="599"/>
      <c r="D124" s="599"/>
      <c r="E124" s="632">
        <v>60</v>
      </c>
      <c r="F124" s="408" t="s">
        <v>604</v>
      </c>
      <c r="G124" s="434">
        <v>45436</v>
      </c>
      <c r="H124" s="385" t="s">
        <v>590</v>
      </c>
      <c r="I124" s="441" t="s">
        <v>873</v>
      </c>
      <c r="J124" s="646" t="s">
        <v>656</v>
      </c>
      <c r="K124" s="449" t="s">
        <v>146</v>
      </c>
      <c r="L124" s="379" t="s">
        <v>4</v>
      </c>
      <c r="M124" s="379" t="s">
        <v>443</v>
      </c>
      <c r="N124" s="379" t="s">
        <v>443</v>
      </c>
      <c r="O124" s="379" t="s">
        <v>443</v>
      </c>
      <c r="P124" s="379" t="s">
        <v>443</v>
      </c>
      <c r="Q124" s="379" t="s">
        <v>443</v>
      </c>
      <c r="R124" s="379" t="s">
        <v>443</v>
      </c>
      <c r="S124" s="379" t="s">
        <v>443</v>
      </c>
      <c r="T124" s="379" t="s">
        <v>443</v>
      </c>
      <c r="U124" s="462" t="s">
        <v>443</v>
      </c>
      <c r="V124" s="462" t="s">
        <v>443</v>
      </c>
      <c r="W124" s="462" t="s">
        <v>443</v>
      </c>
    </row>
    <row r="125" spans="1:23" s="381" customFormat="1" ht="45" customHeight="1" x14ac:dyDescent="0.25">
      <c r="A125" s="382" t="s">
        <v>874</v>
      </c>
      <c r="B125" s="382" t="s">
        <v>875</v>
      </c>
      <c r="C125" s="408"/>
      <c r="D125" s="408"/>
      <c r="E125" s="631">
        <v>55</v>
      </c>
      <c r="F125" s="408" t="s">
        <v>604</v>
      </c>
      <c r="G125" s="401">
        <v>44167</v>
      </c>
      <c r="H125" s="385" t="s">
        <v>590</v>
      </c>
      <c r="I125" s="386" t="s">
        <v>876</v>
      </c>
      <c r="J125" s="646" t="s">
        <v>877</v>
      </c>
      <c r="K125" s="449" t="s">
        <v>146</v>
      </c>
      <c r="L125" s="539" t="s">
        <v>1870</v>
      </c>
      <c r="M125" s="379" t="s">
        <v>443</v>
      </c>
      <c r="N125" s="379" t="s">
        <v>443</v>
      </c>
      <c r="O125" s="379" t="s">
        <v>443</v>
      </c>
      <c r="P125" s="379" t="s">
        <v>35</v>
      </c>
      <c r="Q125" s="379" t="s">
        <v>443</v>
      </c>
      <c r="R125" s="379" t="s">
        <v>443</v>
      </c>
      <c r="S125" s="379" t="s">
        <v>443</v>
      </c>
      <c r="T125" s="379" t="s">
        <v>443</v>
      </c>
      <c r="U125" s="379" t="s">
        <v>443</v>
      </c>
      <c r="V125" s="379" t="s">
        <v>443</v>
      </c>
      <c r="W125" s="379" t="s">
        <v>443</v>
      </c>
    </row>
    <row r="126" spans="1:23" s="381" customFormat="1" ht="45" customHeight="1" x14ac:dyDescent="0.25">
      <c r="A126" s="408" t="s">
        <v>878</v>
      </c>
      <c r="B126" s="382" t="s">
        <v>212</v>
      </c>
      <c r="C126" s="408"/>
      <c r="D126" s="408"/>
      <c r="E126" s="631">
        <v>55</v>
      </c>
      <c r="F126" s="408" t="s">
        <v>604</v>
      </c>
      <c r="G126" s="401">
        <v>40483</v>
      </c>
      <c r="H126" s="385" t="s">
        <v>590</v>
      </c>
      <c r="I126" s="386" t="s">
        <v>879</v>
      </c>
      <c r="J126" s="646" t="s">
        <v>667</v>
      </c>
      <c r="K126" s="606" t="s">
        <v>635</v>
      </c>
      <c r="L126" s="379" t="s">
        <v>4</v>
      </c>
      <c r="M126" s="379" t="s">
        <v>443</v>
      </c>
      <c r="N126" s="379" t="s">
        <v>443</v>
      </c>
      <c r="O126" s="379" t="s">
        <v>443</v>
      </c>
      <c r="P126" s="379" t="s">
        <v>443</v>
      </c>
      <c r="Q126" s="379" t="s">
        <v>443</v>
      </c>
      <c r="R126" s="379" t="s">
        <v>443</v>
      </c>
      <c r="S126" s="379" t="s">
        <v>443</v>
      </c>
      <c r="T126" s="379" t="s">
        <v>443</v>
      </c>
      <c r="U126" s="379" t="s">
        <v>443</v>
      </c>
      <c r="V126" s="379" t="s">
        <v>443</v>
      </c>
      <c r="W126" s="379" t="s">
        <v>443</v>
      </c>
    </row>
    <row r="127" spans="1:23" s="381" customFormat="1" ht="45" customHeight="1" x14ac:dyDescent="0.25">
      <c r="A127" s="382" t="s">
        <v>880</v>
      </c>
      <c r="B127" s="382" t="s">
        <v>662</v>
      </c>
      <c r="C127" s="408"/>
      <c r="D127" s="408"/>
      <c r="E127" s="631">
        <v>50</v>
      </c>
      <c r="F127" s="408" t="s">
        <v>604</v>
      </c>
      <c r="G127" s="401"/>
      <c r="H127" s="385" t="s">
        <v>590</v>
      </c>
      <c r="I127" s="386">
        <v>408</v>
      </c>
      <c r="J127" s="573" t="s">
        <v>667</v>
      </c>
      <c r="K127" s="606" t="s">
        <v>53</v>
      </c>
      <c r="L127" s="379" t="s">
        <v>443</v>
      </c>
      <c r="M127" s="379" t="s">
        <v>443</v>
      </c>
      <c r="N127" s="379" t="s">
        <v>443</v>
      </c>
      <c r="O127" s="539" t="s">
        <v>4</v>
      </c>
      <c r="P127" s="379" t="s">
        <v>443</v>
      </c>
      <c r="Q127" s="379" t="s">
        <v>443</v>
      </c>
      <c r="R127" s="379" t="s">
        <v>443</v>
      </c>
      <c r="S127" s="379" t="s">
        <v>443</v>
      </c>
      <c r="T127" s="379" t="s">
        <v>443</v>
      </c>
      <c r="U127" s="379" t="s">
        <v>443</v>
      </c>
      <c r="V127" s="379" t="s">
        <v>443</v>
      </c>
      <c r="W127" s="379" t="s">
        <v>443</v>
      </c>
    </row>
    <row r="128" spans="1:23" s="381" customFormat="1" ht="45" customHeight="1" x14ac:dyDescent="0.25">
      <c r="A128" s="382" t="s">
        <v>881</v>
      </c>
      <c r="B128" s="382" t="s">
        <v>736</v>
      </c>
      <c r="C128" s="636"/>
      <c r="D128" s="636"/>
      <c r="E128" s="631">
        <v>50</v>
      </c>
      <c r="F128" s="408" t="s">
        <v>604</v>
      </c>
      <c r="G128" s="401">
        <v>44949</v>
      </c>
      <c r="H128" s="385" t="s">
        <v>590</v>
      </c>
      <c r="I128" s="386">
        <v>101</v>
      </c>
      <c r="J128" s="573" t="s">
        <v>737</v>
      </c>
      <c r="K128" s="449" t="s">
        <v>622</v>
      </c>
      <c r="L128" s="379" t="s">
        <v>443</v>
      </c>
      <c r="M128" s="379" t="s">
        <v>443</v>
      </c>
      <c r="N128" s="379" t="s">
        <v>443</v>
      </c>
      <c r="O128" s="379" t="s">
        <v>443</v>
      </c>
      <c r="P128" s="379" t="s">
        <v>443</v>
      </c>
      <c r="Q128" s="379" t="s">
        <v>443</v>
      </c>
      <c r="R128" s="379" t="s">
        <v>443</v>
      </c>
      <c r="S128" s="379" t="s">
        <v>4</v>
      </c>
      <c r="T128" s="379" t="s">
        <v>443</v>
      </c>
      <c r="U128" s="379" t="s">
        <v>443</v>
      </c>
      <c r="V128" s="379" t="s">
        <v>443</v>
      </c>
      <c r="W128" s="379" t="s">
        <v>443</v>
      </c>
    </row>
    <row r="129" spans="1:23" s="381" customFormat="1" ht="45" customHeight="1" x14ac:dyDescent="0.25">
      <c r="A129" s="382" t="s">
        <v>882</v>
      </c>
      <c r="B129" s="382" t="s">
        <v>3244</v>
      </c>
      <c r="C129" s="636"/>
      <c r="D129" s="636"/>
      <c r="E129" s="631">
        <v>50</v>
      </c>
      <c r="F129" s="408" t="s">
        <v>815</v>
      </c>
      <c r="G129" s="401">
        <v>44949</v>
      </c>
      <c r="H129" s="385" t="s">
        <v>590</v>
      </c>
      <c r="I129" s="386">
        <v>306</v>
      </c>
      <c r="J129" s="573" t="s">
        <v>737</v>
      </c>
      <c r="K129" s="524" t="s">
        <v>50</v>
      </c>
      <c r="L129" s="379" t="s">
        <v>443</v>
      </c>
      <c r="M129" s="379" t="s">
        <v>443</v>
      </c>
      <c r="N129" s="379" t="s">
        <v>443</v>
      </c>
      <c r="O129" s="379" t="s">
        <v>443</v>
      </c>
      <c r="P129" s="379" t="s">
        <v>443</v>
      </c>
      <c r="Q129" s="379" t="s">
        <v>443</v>
      </c>
      <c r="R129" s="379" t="s">
        <v>4</v>
      </c>
      <c r="S129" s="379" t="s">
        <v>443</v>
      </c>
      <c r="T129" s="379" t="s">
        <v>443</v>
      </c>
      <c r="U129" s="379" t="s">
        <v>443</v>
      </c>
      <c r="V129" s="379" t="s">
        <v>443</v>
      </c>
      <c r="W129" s="379" t="s">
        <v>443</v>
      </c>
    </row>
    <row r="130" spans="1:23" s="381" customFormat="1" ht="45" customHeight="1" x14ac:dyDescent="0.25">
      <c r="A130" s="408" t="s">
        <v>883</v>
      </c>
      <c r="B130" s="382" t="s">
        <v>884</v>
      </c>
      <c r="C130" s="408"/>
      <c r="D130" s="408"/>
      <c r="E130" s="631">
        <v>55</v>
      </c>
      <c r="F130" s="408" t="s">
        <v>604</v>
      </c>
      <c r="G130" s="401">
        <v>44774</v>
      </c>
      <c r="H130" s="385" t="s">
        <v>590</v>
      </c>
      <c r="I130" s="386" t="s">
        <v>885</v>
      </c>
      <c r="J130" s="573" t="s">
        <v>737</v>
      </c>
      <c r="K130" s="449" t="s">
        <v>20</v>
      </c>
      <c r="L130" s="379" t="s">
        <v>443</v>
      </c>
      <c r="M130" s="379" t="s">
        <v>443</v>
      </c>
      <c r="N130" s="379" t="s">
        <v>443</v>
      </c>
      <c r="O130" s="379" t="s">
        <v>4</v>
      </c>
      <c r="P130" s="379" t="s">
        <v>443</v>
      </c>
      <c r="Q130" s="379" t="s">
        <v>443</v>
      </c>
      <c r="R130" s="379" t="s">
        <v>443</v>
      </c>
      <c r="S130" s="379" t="s">
        <v>443</v>
      </c>
      <c r="T130" s="379" t="s">
        <v>443</v>
      </c>
      <c r="U130" s="379" t="s">
        <v>443</v>
      </c>
      <c r="V130" s="379" t="s">
        <v>443</v>
      </c>
      <c r="W130" s="379" t="s">
        <v>443</v>
      </c>
    </row>
    <row r="131" spans="1:23" s="381" customFormat="1" ht="45" customHeight="1" x14ac:dyDescent="0.25">
      <c r="A131" s="382" t="s">
        <v>886</v>
      </c>
      <c r="B131" s="382" t="s">
        <v>694</v>
      </c>
      <c r="C131" s="408" t="s">
        <v>887</v>
      </c>
      <c r="D131" s="408"/>
      <c r="E131" s="631">
        <v>55</v>
      </c>
      <c r="F131" s="408" t="s">
        <v>604</v>
      </c>
      <c r="G131" s="401">
        <v>45017</v>
      </c>
      <c r="H131" s="385" t="s">
        <v>590</v>
      </c>
      <c r="I131" s="386">
        <v>453</v>
      </c>
      <c r="J131" s="646" t="s">
        <v>764</v>
      </c>
      <c r="K131" s="449" t="s">
        <v>69</v>
      </c>
      <c r="L131" s="379" t="s">
        <v>443</v>
      </c>
      <c r="M131" s="379" t="s">
        <v>443</v>
      </c>
      <c r="N131" s="379" t="s">
        <v>443</v>
      </c>
      <c r="O131" s="379" t="s">
        <v>443</v>
      </c>
      <c r="P131" s="379" t="s">
        <v>443</v>
      </c>
      <c r="Q131" s="379" t="s">
        <v>443</v>
      </c>
      <c r="R131" s="379" t="s">
        <v>4</v>
      </c>
      <c r="S131" s="379" t="s">
        <v>443</v>
      </c>
      <c r="T131" s="379" t="s">
        <v>443</v>
      </c>
      <c r="U131" s="379" t="s">
        <v>443</v>
      </c>
      <c r="V131" s="379" t="s">
        <v>35</v>
      </c>
      <c r="W131" s="379" t="s">
        <v>443</v>
      </c>
    </row>
    <row r="132" spans="1:23" s="381" customFormat="1" ht="45" customHeight="1" x14ac:dyDescent="0.25">
      <c r="A132" s="408" t="s">
        <v>888</v>
      </c>
      <c r="B132" s="382" t="s">
        <v>662</v>
      </c>
      <c r="C132" s="636"/>
      <c r="D132" s="636"/>
      <c r="E132" s="631">
        <v>50</v>
      </c>
      <c r="F132" s="408" t="s">
        <v>594</v>
      </c>
      <c r="G132" s="401">
        <v>44949</v>
      </c>
      <c r="H132" s="385" t="s">
        <v>590</v>
      </c>
      <c r="I132" s="386">
        <v>413</v>
      </c>
      <c r="J132" s="573" t="s">
        <v>764</v>
      </c>
      <c r="K132" s="449" t="s">
        <v>69</v>
      </c>
      <c r="L132" s="379" t="s">
        <v>443</v>
      </c>
      <c r="M132" s="379" t="s">
        <v>443</v>
      </c>
      <c r="N132" s="379" t="s">
        <v>443</v>
      </c>
      <c r="O132" s="379" t="s">
        <v>443</v>
      </c>
      <c r="P132" s="379" t="s">
        <v>443</v>
      </c>
      <c r="Q132" s="379" t="s">
        <v>4</v>
      </c>
      <c r="R132" s="379" t="s">
        <v>443</v>
      </c>
      <c r="S132" s="379" t="s">
        <v>443</v>
      </c>
      <c r="T132" s="379" t="s">
        <v>443</v>
      </c>
      <c r="U132" s="379" t="s">
        <v>443</v>
      </c>
      <c r="V132" s="379" t="s">
        <v>35</v>
      </c>
      <c r="W132" s="379" t="s">
        <v>443</v>
      </c>
    </row>
    <row r="133" spans="1:23" s="381" customFormat="1" ht="45" customHeight="1" x14ac:dyDescent="0.25">
      <c r="A133" s="408" t="s">
        <v>889</v>
      </c>
      <c r="B133" s="382" t="s">
        <v>662</v>
      </c>
      <c r="C133" s="636"/>
      <c r="D133" s="636"/>
      <c r="E133" s="631">
        <v>50</v>
      </c>
      <c r="F133" s="408" t="s">
        <v>594</v>
      </c>
      <c r="G133" s="401">
        <v>44949</v>
      </c>
      <c r="H133" s="385" t="s">
        <v>590</v>
      </c>
      <c r="I133" s="386">
        <v>413</v>
      </c>
      <c r="J133" s="573" t="s">
        <v>764</v>
      </c>
      <c r="K133" s="449" t="s">
        <v>69</v>
      </c>
      <c r="L133" s="379" t="s">
        <v>443</v>
      </c>
      <c r="M133" s="379" t="s">
        <v>443</v>
      </c>
      <c r="N133" s="379" t="s">
        <v>443</v>
      </c>
      <c r="O133" s="379" t="s">
        <v>443</v>
      </c>
      <c r="P133" s="379" t="s">
        <v>443</v>
      </c>
      <c r="Q133" s="379" t="s">
        <v>4</v>
      </c>
      <c r="R133" s="379" t="s">
        <v>443</v>
      </c>
      <c r="S133" s="379" t="s">
        <v>443</v>
      </c>
      <c r="T133" s="379" t="s">
        <v>443</v>
      </c>
      <c r="U133" s="379" t="s">
        <v>443</v>
      </c>
      <c r="V133" s="379" t="s">
        <v>35</v>
      </c>
      <c r="W133" s="379" t="s">
        <v>443</v>
      </c>
    </row>
    <row r="134" spans="1:23" s="381" customFormat="1" ht="45" customHeight="1" x14ac:dyDescent="0.25">
      <c r="A134" s="398" t="s">
        <v>890</v>
      </c>
      <c r="B134" s="429" t="s">
        <v>662</v>
      </c>
      <c r="C134" s="636"/>
      <c r="D134" s="636"/>
      <c r="E134" s="631">
        <v>50</v>
      </c>
      <c r="F134" s="408" t="s">
        <v>594</v>
      </c>
      <c r="G134" s="430">
        <v>44949</v>
      </c>
      <c r="H134" s="385" t="s">
        <v>590</v>
      </c>
      <c r="I134" s="403">
        <v>413</v>
      </c>
      <c r="J134" s="646" t="s">
        <v>764</v>
      </c>
      <c r="K134" s="449" t="s">
        <v>25</v>
      </c>
      <c r="L134" s="379" t="s">
        <v>443</v>
      </c>
      <c r="M134" s="379" t="s">
        <v>443</v>
      </c>
      <c r="N134" s="379" t="s">
        <v>443</v>
      </c>
      <c r="O134" s="379" t="s">
        <v>443</v>
      </c>
      <c r="P134" s="379" t="s">
        <v>443</v>
      </c>
      <c r="Q134" s="379" t="s">
        <v>4</v>
      </c>
      <c r="R134" s="379" t="s">
        <v>443</v>
      </c>
      <c r="S134" s="379" t="s">
        <v>443</v>
      </c>
      <c r="T134" s="379" t="s">
        <v>443</v>
      </c>
      <c r="U134" s="379" t="s">
        <v>443</v>
      </c>
      <c r="V134" s="379" t="s">
        <v>35</v>
      </c>
      <c r="W134" s="379" t="s">
        <v>443</v>
      </c>
    </row>
    <row r="135" spans="1:23" s="381" customFormat="1" ht="45" customHeight="1" x14ac:dyDescent="0.25">
      <c r="A135" s="398" t="s">
        <v>891</v>
      </c>
      <c r="B135" s="382" t="s">
        <v>662</v>
      </c>
      <c r="C135" s="636"/>
      <c r="D135" s="636"/>
      <c r="E135" s="631">
        <v>50</v>
      </c>
      <c r="F135" s="408" t="s">
        <v>594</v>
      </c>
      <c r="G135" s="430">
        <v>44949</v>
      </c>
      <c r="H135" s="385" t="s">
        <v>590</v>
      </c>
      <c r="I135" s="386">
        <v>413</v>
      </c>
      <c r="J135" s="646" t="s">
        <v>764</v>
      </c>
      <c r="K135" s="606" t="s">
        <v>25</v>
      </c>
      <c r="L135" s="379" t="s">
        <v>443</v>
      </c>
      <c r="M135" s="379" t="s">
        <v>443</v>
      </c>
      <c r="N135" s="379" t="s">
        <v>443</v>
      </c>
      <c r="O135" s="379" t="s">
        <v>443</v>
      </c>
      <c r="P135" s="379" t="s">
        <v>443</v>
      </c>
      <c r="Q135" s="379" t="s">
        <v>4</v>
      </c>
      <c r="R135" s="379" t="s">
        <v>443</v>
      </c>
      <c r="S135" s="379" t="s">
        <v>443</v>
      </c>
      <c r="T135" s="379" t="s">
        <v>443</v>
      </c>
      <c r="U135" s="379" t="s">
        <v>443</v>
      </c>
      <c r="V135" s="379" t="s">
        <v>35</v>
      </c>
      <c r="W135" s="379" t="s">
        <v>443</v>
      </c>
    </row>
    <row r="136" spans="1:23" s="381" customFormat="1" ht="45" customHeight="1" x14ac:dyDescent="0.25">
      <c r="A136" s="398" t="s">
        <v>892</v>
      </c>
      <c r="B136" s="382" t="s">
        <v>872</v>
      </c>
      <c r="C136" s="408"/>
      <c r="D136" s="408"/>
      <c r="E136" s="631">
        <v>55</v>
      </c>
      <c r="F136" s="408" t="s">
        <v>604</v>
      </c>
      <c r="G136" s="401">
        <v>44228</v>
      </c>
      <c r="H136" s="385" t="s">
        <v>590</v>
      </c>
      <c r="I136" s="386" t="s">
        <v>893</v>
      </c>
      <c r="J136" s="573" t="s">
        <v>663</v>
      </c>
      <c r="K136" s="449" t="s">
        <v>610</v>
      </c>
      <c r="L136" s="379" t="s">
        <v>443</v>
      </c>
      <c r="M136" s="379" t="s">
        <v>443</v>
      </c>
      <c r="N136" s="379" t="s">
        <v>443</v>
      </c>
      <c r="O136" s="379" t="s">
        <v>443</v>
      </c>
      <c r="P136" s="379" t="s">
        <v>443</v>
      </c>
      <c r="Q136" s="379" t="s">
        <v>35</v>
      </c>
      <c r="R136" s="379" t="s">
        <v>443</v>
      </c>
      <c r="S136" s="379" t="s">
        <v>443</v>
      </c>
      <c r="T136" s="379" t="s">
        <v>443</v>
      </c>
      <c r="U136" s="737" t="s">
        <v>35</v>
      </c>
      <c r="V136" s="737" t="s">
        <v>35</v>
      </c>
      <c r="W136" s="379" t="s">
        <v>4</v>
      </c>
    </row>
    <row r="137" spans="1:23" s="381" customFormat="1" ht="45" customHeight="1" x14ac:dyDescent="0.25">
      <c r="A137" s="382" t="s">
        <v>894</v>
      </c>
      <c r="B137" s="382" t="s">
        <v>152</v>
      </c>
      <c r="C137" s="408"/>
      <c r="D137" s="408"/>
      <c r="E137" s="631">
        <v>55</v>
      </c>
      <c r="F137" s="408" t="s">
        <v>604</v>
      </c>
      <c r="G137" s="401">
        <v>42036</v>
      </c>
      <c r="H137" s="385" t="s">
        <v>590</v>
      </c>
      <c r="I137" s="386" t="s">
        <v>895</v>
      </c>
      <c r="J137" s="605" t="s">
        <v>648</v>
      </c>
      <c r="K137" s="449" t="s">
        <v>610</v>
      </c>
      <c r="L137" s="379" t="s">
        <v>443</v>
      </c>
      <c r="M137" s="379" t="s">
        <v>443</v>
      </c>
      <c r="N137" s="379" t="s">
        <v>443</v>
      </c>
      <c r="O137" s="379" t="s">
        <v>443</v>
      </c>
      <c r="P137" s="379" t="s">
        <v>443</v>
      </c>
      <c r="Q137" s="379" t="s">
        <v>443</v>
      </c>
      <c r="R137" s="379" t="s">
        <v>443</v>
      </c>
      <c r="S137" s="379" t="s">
        <v>443</v>
      </c>
      <c r="T137" s="379" t="s">
        <v>443</v>
      </c>
      <c r="U137" s="379" t="s">
        <v>4</v>
      </c>
      <c r="V137" s="379" t="s">
        <v>443</v>
      </c>
      <c r="W137" s="379" t="s">
        <v>443</v>
      </c>
    </row>
    <row r="138" spans="1:23" s="381" customFormat="1" ht="45" customHeight="1" x14ac:dyDescent="0.25">
      <c r="A138" s="382" t="s">
        <v>896</v>
      </c>
      <c r="B138" s="382" t="s">
        <v>662</v>
      </c>
      <c r="C138" s="636"/>
      <c r="D138" s="636"/>
      <c r="E138" s="631">
        <v>50</v>
      </c>
      <c r="F138" s="408" t="s">
        <v>604</v>
      </c>
      <c r="G138" s="401">
        <v>44949</v>
      </c>
      <c r="H138" s="385" t="s">
        <v>590</v>
      </c>
      <c r="I138" s="386">
        <v>153</v>
      </c>
      <c r="J138" s="573" t="s">
        <v>663</v>
      </c>
      <c r="K138" s="449" t="s">
        <v>20</v>
      </c>
      <c r="L138" s="379" t="s">
        <v>443</v>
      </c>
      <c r="M138" s="379" t="s">
        <v>443</v>
      </c>
      <c r="N138" s="379" t="s">
        <v>443</v>
      </c>
      <c r="O138" s="448" t="s">
        <v>4</v>
      </c>
      <c r="P138" s="379" t="s">
        <v>443</v>
      </c>
      <c r="Q138" s="379" t="s">
        <v>443</v>
      </c>
      <c r="R138" s="379" t="s">
        <v>443</v>
      </c>
      <c r="S138" s="379" t="s">
        <v>443</v>
      </c>
      <c r="T138" s="379" t="s">
        <v>443</v>
      </c>
      <c r="U138" s="379" t="s">
        <v>443</v>
      </c>
      <c r="V138" s="379" t="s">
        <v>443</v>
      </c>
      <c r="W138" s="379" t="s">
        <v>443</v>
      </c>
    </row>
    <row r="139" spans="1:23" s="381" customFormat="1" ht="45" customHeight="1" x14ac:dyDescent="0.25">
      <c r="A139" s="382" t="s">
        <v>897</v>
      </c>
      <c r="B139" s="382" t="s">
        <v>898</v>
      </c>
      <c r="C139" s="636"/>
      <c r="D139" s="636"/>
      <c r="E139" s="631">
        <v>50</v>
      </c>
      <c r="F139" s="408" t="s">
        <v>604</v>
      </c>
      <c r="G139" s="401">
        <v>44949</v>
      </c>
      <c r="H139" s="385" t="s">
        <v>590</v>
      </c>
      <c r="I139" s="386">
        <v>339</v>
      </c>
      <c r="J139" s="573" t="s">
        <v>877</v>
      </c>
      <c r="K139" s="449" t="s">
        <v>25</v>
      </c>
      <c r="L139" s="379" t="s">
        <v>443</v>
      </c>
      <c r="M139" s="379" t="s">
        <v>443</v>
      </c>
      <c r="N139" s="379" t="s">
        <v>443</v>
      </c>
      <c r="O139" s="379" t="s">
        <v>443</v>
      </c>
      <c r="P139" s="379" t="s">
        <v>443</v>
      </c>
      <c r="Q139" s="379" t="s">
        <v>443</v>
      </c>
      <c r="R139" s="379" t="s">
        <v>443</v>
      </c>
      <c r="S139" s="379" t="s">
        <v>4</v>
      </c>
      <c r="T139" s="379" t="s">
        <v>443</v>
      </c>
      <c r="U139" s="379" t="s">
        <v>443</v>
      </c>
      <c r="V139" s="379" t="s">
        <v>443</v>
      </c>
      <c r="W139" s="379" t="s">
        <v>443</v>
      </c>
    </row>
    <row r="140" spans="1:23" s="381" customFormat="1" ht="45" customHeight="1" x14ac:dyDescent="0.25">
      <c r="A140" s="382" t="s">
        <v>899</v>
      </c>
      <c r="B140" s="391" t="s">
        <v>694</v>
      </c>
      <c r="C140" s="408" t="s">
        <v>887</v>
      </c>
      <c r="D140" s="408"/>
      <c r="E140" s="631">
        <v>55</v>
      </c>
      <c r="F140" s="408" t="s">
        <v>604</v>
      </c>
      <c r="G140" s="401">
        <v>45017</v>
      </c>
      <c r="H140" s="385" t="s">
        <v>590</v>
      </c>
      <c r="I140" s="386">
        <v>453</v>
      </c>
      <c r="J140" s="573" t="s">
        <v>764</v>
      </c>
      <c r="K140" s="449" t="s">
        <v>69</v>
      </c>
      <c r="L140" s="379" t="s">
        <v>443</v>
      </c>
      <c r="M140" s="379" t="s">
        <v>443</v>
      </c>
      <c r="N140" s="379" t="s">
        <v>443</v>
      </c>
      <c r="O140" s="379" t="s">
        <v>443</v>
      </c>
      <c r="P140" s="379" t="s">
        <v>443</v>
      </c>
      <c r="Q140" s="379" t="s">
        <v>443</v>
      </c>
      <c r="R140" s="379" t="s">
        <v>443</v>
      </c>
      <c r="S140" s="379" t="s">
        <v>4</v>
      </c>
      <c r="T140" s="379" t="s">
        <v>443</v>
      </c>
      <c r="U140" s="379" t="s">
        <v>443</v>
      </c>
      <c r="V140" s="379" t="s">
        <v>35</v>
      </c>
      <c r="W140" s="379" t="s">
        <v>443</v>
      </c>
    </row>
    <row r="141" spans="1:23" s="381" customFormat="1" ht="45" customHeight="1" x14ac:dyDescent="0.25">
      <c r="A141" s="382" t="s">
        <v>900</v>
      </c>
      <c r="B141" s="382" t="s">
        <v>901</v>
      </c>
      <c r="C141" s="408"/>
      <c r="D141" s="408"/>
      <c r="E141" s="631">
        <v>50</v>
      </c>
      <c r="F141" s="408" t="s">
        <v>815</v>
      </c>
      <c r="G141" s="401"/>
      <c r="H141" s="385" t="s">
        <v>590</v>
      </c>
      <c r="I141" s="386">
        <v>3</v>
      </c>
      <c r="J141" s="573" t="s">
        <v>737</v>
      </c>
      <c r="K141" s="449" t="s">
        <v>25</v>
      </c>
      <c r="L141" s="379" t="s">
        <v>443</v>
      </c>
      <c r="M141" s="379" t="s">
        <v>443</v>
      </c>
      <c r="N141" s="379" t="s">
        <v>443</v>
      </c>
      <c r="O141" s="379" t="s">
        <v>443</v>
      </c>
      <c r="P141" s="379" t="s">
        <v>4</v>
      </c>
      <c r="Q141" s="379" t="s">
        <v>443</v>
      </c>
      <c r="R141" s="379" t="s">
        <v>443</v>
      </c>
      <c r="S141" s="379" t="s">
        <v>443</v>
      </c>
      <c r="T141" s="420" t="s">
        <v>35</v>
      </c>
      <c r="U141" s="379" t="s">
        <v>443</v>
      </c>
      <c r="V141" s="379" t="s">
        <v>443</v>
      </c>
      <c r="W141" s="379" t="s">
        <v>443</v>
      </c>
    </row>
    <row r="142" spans="1:23" s="381" customFormat="1" ht="45" customHeight="1" x14ac:dyDescent="0.25">
      <c r="A142" s="382" t="s">
        <v>902</v>
      </c>
      <c r="B142" s="382" t="s">
        <v>638</v>
      </c>
      <c r="C142" s="408"/>
      <c r="D142" s="408"/>
      <c r="E142" s="631">
        <v>55</v>
      </c>
      <c r="F142" s="408" t="s">
        <v>604</v>
      </c>
      <c r="G142" s="401">
        <v>44743</v>
      </c>
      <c r="H142" s="385" t="s">
        <v>590</v>
      </c>
      <c r="I142" s="386" t="s">
        <v>903</v>
      </c>
      <c r="J142" s="646" t="s">
        <v>877</v>
      </c>
      <c r="K142" s="449" t="s">
        <v>69</v>
      </c>
      <c r="L142" s="379" t="s">
        <v>443</v>
      </c>
      <c r="M142" s="379" t="s">
        <v>443</v>
      </c>
      <c r="N142" s="379" t="s">
        <v>443</v>
      </c>
      <c r="O142" s="379" t="s">
        <v>443</v>
      </c>
      <c r="P142" s="379" t="s">
        <v>443</v>
      </c>
      <c r="Q142" s="379" t="s">
        <v>443</v>
      </c>
      <c r="R142" s="379" t="s">
        <v>4</v>
      </c>
      <c r="S142" s="379" t="s">
        <v>443</v>
      </c>
      <c r="T142" s="379" t="s">
        <v>443</v>
      </c>
      <c r="U142" s="379" t="s">
        <v>443</v>
      </c>
      <c r="V142" s="379" t="s">
        <v>443</v>
      </c>
      <c r="W142" s="379" t="s">
        <v>443</v>
      </c>
    </row>
    <row r="143" spans="1:23" s="381" customFormat="1" ht="45" customHeight="1" x14ac:dyDescent="0.25">
      <c r="A143" s="382" t="s">
        <v>904</v>
      </c>
      <c r="B143" s="382" t="s">
        <v>905</v>
      </c>
      <c r="C143" s="408"/>
      <c r="D143" s="408"/>
      <c r="E143" s="631">
        <v>55</v>
      </c>
      <c r="F143" s="408" t="s">
        <v>604</v>
      </c>
      <c r="G143" s="401">
        <v>44002</v>
      </c>
      <c r="H143" s="385" t="s">
        <v>590</v>
      </c>
      <c r="I143" s="386" t="s">
        <v>906</v>
      </c>
      <c r="J143" s="573" t="s">
        <v>634</v>
      </c>
      <c r="K143" s="449" t="s">
        <v>53</v>
      </c>
      <c r="L143" s="379" t="s">
        <v>443</v>
      </c>
      <c r="M143" s="379" t="s">
        <v>443</v>
      </c>
      <c r="N143" s="379" t="s">
        <v>4</v>
      </c>
      <c r="O143" s="379" t="s">
        <v>443</v>
      </c>
      <c r="P143" s="379" t="s">
        <v>443</v>
      </c>
      <c r="Q143" s="379" t="s">
        <v>443</v>
      </c>
      <c r="R143" s="379" t="s">
        <v>443</v>
      </c>
      <c r="S143" s="379" t="s">
        <v>443</v>
      </c>
      <c r="T143" s="379" t="s">
        <v>443</v>
      </c>
      <c r="U143" s="379" t="s">
        <v>443</v>
      </c>
      <c r="V143" s="379" t="s">
        <v>443</v>
      </c>
      <c r="W143" s="379" t="s">
        <v>443</v>
      </c>
    </row>
    <row r="144" spans="1:23" s="381" customFormat="1" ht="45" customHeight="1" x14ac:dyDescent="0.25">
      <c r="A144" s="382" t="s">
        <v>907</v>
      </c>
      <c r="B144" s="382" t="s">
        <v>908</v>
      </c>
      <c r="C144" s="636"/>
      <c r="D144" s="636"/>
      <c r="E144" s="631">
        <v>65</v>
      </c>
      <c r="F144" s="408" t="s">
        <v>815</v>
      </c>
      <c r="G144" s="401">
        <v>45266</v>
      </c>
      <c r="H144" s="385" t="s">
        <v>590</v>
      </c>
      <c r="I144" s="386" t="s">
        <v>909</v>
      </c>
      <c r="J144" s="573" t="s">
        <v>737</v>
      </c>
      <c r="K144" s="449" t="s">
        <v>100</v>
      </c>
      <c r="L144" s="379" t="s">
        <v>443</v>
      </c>
      <c r="M144" s="379" t="s">
        <v>443</v>
      </c>
      <c r="N144" s="379" t="s">
        <v>443</v>
      </c>
      <c r="O144" s="379" t="s">
        <v>443</v>
      </c>
      <c r="P144" s="379" t="s">
        <v>443</v>
      </c>
      <c r="Q144" s="379" t="s">
        <v>443</v>
      </c>
      <c r="R144" s="379" t="s">
        <v>443</v>
      </c>
      <c r="S144" s="379" t="s">
        <v>4</v>
      </c>
      <c r="T144" s="379" t="s">
        <v>443</v>
      </c>
      <c r="U144" s="379" t="s">
        <v>443</v>
      </c>
      <c r="V144" s="379" t="s">
        <v>443</v>
      </c>
      <c r="W144" s="379" t="s">
        <v>443</v>
      </c>
    </row>
    <row r="145" spans="1:23" s="381" customFormat="1" ht="45" customHeight="1" x14ac:dyDescent="0.25">
      <c r="A145" s="382" t="s">
        <v>910</v>
      </c>
      <c r="B145" s="382" t="s">
        <v>212</v>
      </c>
      <c r="C145" s="408" t="s">
        <v>911</v>
      </c>
      <c r="D145" s="408"/>
      <c r="E145" s="631">
        <v>50</v>
      </c>
      <c r="F145" s="408" t="s">
        <v>604</v>
      </c>
      <c r="G145" s="401">
        <v>45283</v>
      </c>
      <c r="H145" s="385" t="s">
        <v>590</v>
      </c>
      <c r="I145" s="386">
        <v>161</v>
      </c>
      <c r="J145" s="605" t="s">
        <v>645</v>
      </c>
      <c r="K145" s="449" t="s">
        <v>50</v>
      </c>
      <c r="L145" s="379" t="s">
        <v>443</v>
      </c>
      <c r="M145" s="379" t="s">
        <v>443</v>
      </c>
      <c r="N145" s="379" t="s">
        <v>443</v>
      </c>
      <c r="O145" s="379" t="s">
        <v>443</v>
      </c>
      <c r="P145" s="379" t="s">
        <v>443</v>
      </c>
      <c r="Q145" s="379" t="s">
        <v>4</v>
      </c>
      <c r="R145" s="379" t="s">
        <v>443</v>
      </c>
      <c r="S145" s="379" t="s">
        <v>443</v>
      </c>
      <c r="T145" s="379" t="s">
        <v>443</v>
      </c>
      <c r="U145" s="379" t="s">
        <v>443</v>
      </c>
      <c r="V145" s="379" t="s">
        <v>443</v>
      </c>
      <c r="W145" s="379" t="s">
        <v>443</v>
      </c>
    </row>
    <row r="146" spans="1:23" s="381" customFormat="1" ht="45" customHeight="1" x14ac:dyDescent="0.25">
      <c r="A146" s="382" t="s">
        <v>912</v>
      </c>
      <c r="B146" s="382" t="s">
        <v>913</v>
      </c>
      <c r="C146" s="602"/>
      <c r="D146" s="602"/>
      <c r="E146" s="631">
        <v>75</v>
      </c>
      <c r="F146" s="408" t="s">
        <v>604</v>
      </c>
      <c r="G146" s="401">
        <v>45986</v>
      </c>
      <c r="H146" s="385" t="s">
        <v>590</v>
      </c>
      <c r="I146" s="386">
        <v>378</v>
      </c>
      <c r="J146" s="573" t="s">
        <v>877</v>
      </c>
      <c r="K146" s="449" t="s">
        <v>20</v>
      </c>
      <c r="L146" s="379" t="s">
        <v>690</v>
      </c>
      <c r="M146" s="379" t="s">
        <v>690</v>
      </c>
      <c r="N146" s="379" t="s">
        <v>690</v>
      </c>
      <c r="O146" s="379" t="s">
        <v>690</v>
      </c>
      <c r="P146" s="379" t="s">
        <v>690</v>
      </c>
      <c r="Q146" s="379" t="s">
        <v>690</v>
      </c>
      <c r="R146" s="379" t="s">
        <v>690</v>
      </c>
      <c r="S146" s="379" t="s">
        <v>690</v>
      </c>
      <c r="T146" s="379" t="s">
        <v>690</v>
      </c>
      <c r="U146" s="405" t="s">
        <v>690</v>
      </c>
      <c r="V146" s="379" t="s">
        <v>443</v>
      </c>
      <c r="W146" s="379" t="s">
        <v>443</v>
      </c>
    </row>
    <row r="147" spans="1:23" s="381" customFormat="1" ht="45" customHeight="1" x14ac:dyDescent="0.25">
      <c r="A147" s="391" t="s">
        <v>914</v>
      </c>
      <c r="B147" s="391" t="s">
        <v>915</v>
      </c>
      <c r="C147" s="602"/>
      <c r="D147" s="602"/>
      <c r="E147" s="631">
        <v>75</v>
      </c>
      <c r="F147" s="408" t="s">
        <v>604</v>
      </c>
      <c r="G147" s="393">
        <v>45833</v>
      </c>
      <c r="H147" s="385" t="s">
        <v>590</v>
      </c>
      <c r="I147" s="394" t="s">
        <v>916</v>
      </c>
      <c r="J147" s="573" t="s">
        <v>663</v>
      </c>
      <c r="K147" s="449" t="s">
        <v>53</v>
      </c>
      <c r="L147" s="379" t="s">
        <v>690</v>
      </c>
      <c r="M147" s="379" t="s">
        <v>690</v>
      </c>
      <c r="N147" s="379" t="s">
        <v>690</v>
      </c>
      <c r="O147" s="379" t="s">
        <v>690</v>
      </c>
      <c r="P147" s="379" t="s">
        <v>690</v>
      </c>
      <c r="Q147" s="379" t="s">
        <v>443</v>
      </c>
      <c r="R147" s="379" t="s">
        <v>443</v>
      </c>
      <c r="S147" s="379" t="s">
        <v>443</v>
      </c>
      <c r="T147" s="379" t="s">
        <v>443</v>
      </c>
      <c r="U147" s="737" t="s">
        <v>35</v>
      </c>
      <c r="V147" s="737" t="s">
        <v>35</v>
      </c>
      <c r="W147" s="737" t="s">
        <v>35</v>
      </c>
    </row>
    <row r="148" spans="1:23" s="381" customFormat="1" ht="45" customHeight="1" x14ac:dyDescent="0.25">
      <c r="A148" s="391" t="s">
        <v>917</v>
      </c>
      <c r="B148" s="391" t="s">
        <v>662</v>
      </c>
      <c r="C148" s="636"/>
      <c r="D148" s="636"/>
      <c r="E148" s="631">
        <v>50</v>
      </c>
      <c r="F148" s="408" t="s">
        <v>604</v>
      </c>
      <c r="G148" s="393">
        <v>44949</v>
      </c>
      <c r="H148" s="411" t="s">
        <v>590</v>
      </c>
      <c r="I148" s="394">
        <v>382</v>
      </c>
      <c r="J148" s="573" t="s">
        <v>877</v>
      </c>
      <c r="K148" s="449" t="s">
        <v>25</v>
      </c>
      <c r="L148" s="379" t="s">
        <v>443</v>
      </c>
      <c r="M148" s="379" t="s">
        <v>443</v>
      </c>
      <c r="N148" s="379" t="s">
        <v>443</v>
      </c>
      <c r="O148" s="379" t="s">
        <v>443</v>
      </c>
      <c r="P148" s="379" t="s">
        <v>4</v>
      </c>
      <c r="Q148" s="379" t="s">
        <v>443</v>
      </c>
      <c r="R148" s="379" t="s">
        <v>443</v>
      </c>
      <c r="S148" s="379" t="s">
        <v>35</v>
      </c>
      <c r="T148" s="379" t="s">
        <v>443</v>
      </c>
      <c r="U148" s="379" t="s">
        <v>443</v>
      </c>
      <c r="V148" s="379" t="s">
        <v>443</v>
      </c>
      <c r="W148" s="379" t="s">
        <v>443</v>
      </c>
    </row>
    <row r="149" spans="1:23" s="381" customFormat="1" ht="45" customHeight="1" x14ac:dyDescent="0.25">
      <c r="A149" s="520" t="s">
        <v>918</v>
      </c>
      <c r="B149" s="590" t="s">
        <v>739</v>
      </c>
      <c r="C149" s="599"/>
      <c r="D149" s="599"/>
      <c r="E149" s="631">
        <v>50</v>
      </c>
      <c r="F149" s="408" t="s">
        <v>604</v>
      </c>
      <c r="G149" s="578"/>
      <c r="H149" s="411" t="s">
        <v>590</v>
      </c>
      <c r="I149" s="578">
        <v>173</v>
      </c>
      <c r="J149" s="605" t="s">
        <v>648</v>
      </c>
      <c r="K149" s="517" t="s">
        <v>622</v>
      </c>
      <c r="L149" s="379" t="s">
        <v>443</v>
      </c>
      <c r="M149" s="379" t="s">
        <v>443</v>
      </c>
      <c r="N149" s="379" t="s">
        <v>443</v>
      </c>
      <c r="O149" s="379" t="s">
        <v>443</v>
      </c>
      <c r="P149" s="379" t="s">
        <v>443</v>
      </c>
      <c r="Q149" s="379" t="s">
        <v>443</v>
      </c>
      <c r="R149" s="379" t="s">
        <v>443</v>
      </c>
      <c r="S149" s="379" t="s">
        <v>443</v>
      </c>
      <c r="T149" s="379" t="s">
        <v>4</v>
      </c>
      <c r="U149" s="379" t="s">
        <v>443</v>
      </c>
      <c r="V149" s="379" t="s">
        <v>443</v>
      </c>
      <c r="W149" s="379" t="s">
        <v>443</v>
      </c>
    </row>
    <row r="150" spans="1:23" s="381" customFormat="1" ht="45" customHeight="1" x14ac:dyDescent="0.25">
      <c r="A150" s="382" t="s">
        <v>919</v>
      </c>
      <c r="B150" s="382" t="s">
        <v>920</v>
      </c>
      <c r="C150" s="602"/>
      <c r="D150" s="602"/>
      <c r="E150" s="631">
        <v>65</v>
      </c>
      <c r="F150" s="408" t="s">
        <v>604</v>
      </c>
      <c r="G150" s="401">
        <v>45833</v>
      </c>
      <c r="H150" s="411" t="s">
        <v>590</v>
      </c>
      <c r="I150" s="386" t="s">
        <v>921</v>
      </c>
      <c r="J150" s="573" t="s">
        <v>877</v>
      </c>
      <c r="K150" s="449" t="s">
        <v>20</v>
      </c>
      <c r="L150" s="379" t="s">
        <v>690</v>
      </c>
      <c r="M150" s="379" t="s">
        <v>690</v>
      </c>
      <c r="N150" s="379" t="s">
        <v>690</v>
      </c>
      <c r="O150" s="379" t="s">
        <v>690</v>
      </c>
      <c r="P150" s="379" t="s">
        <v>690</v>
      </c>
      <c r="Q150" s="379" t="s">
        <v>443</v>
      </c>
      <c r="R150" s="379" t="s">
        <v>35</v>
      </c>
      <c r="S150" s="379" t="s">
        <v>443</v>
      </c>
      <c r="T150" s="379" t="s">
        <v>443</v>
      </c>
      <c r="U150" s="379" t="s">
        <v>443</v>
      </c>
      <c r="V150" s="379" t="s">
        <v>443</v>
      </c>
      <c r="W150" s="379" t="s">
        <v>443</v>
      </c>
    </row>
    <row r="151" spans="1:23" s="381" customFormat="1" ht="45" customHeight="1" x14ac:dyDescent="0.25">
      <c r="A151" s="382" t="s">
        <v>922</v>
      </c>
      <c r="B151" s="382" t="s">
        <v>694</v>
      </c>
      <c r="C151" s="636" t="s">
        <v>923</v>
      </c>
      <c r="D151" s="636"/>
      <c r="E151" s="631">
        <v>50</v>
      </c>
      <c r="F151" s="408" t="s">
        <v>604</v>
      </c>
      <c r="G151" s="401">
        <v>45017</v>
      </c>
      <c r="H151" s="707" t="s">
        <v>66</v>
      </c>
      <c r="I151" s="386">
        <v>454</v>
      </c>
      <c r="J151" s="573" t="s">
        <v>690</v>
      </c>
      <c r="K151" s="449" t="s">
        <v>69</v>
      </c>
      <c r="L151" s="379" t="s">
        <v>690</v>
      </c>
      <c r="M151" s="379" t="s">
        <v>690</v>
      </c>
      <c r="N151" s="379" t="s">
        <v>690</v>
      </c>
      <c r="O151" s="379" t="s">
        <v>690</v>
      </c>
      <c r="P151" s="379" t="s">
        <v>690</v>
      </c>
      <c r="Q151" s="379" t="s">
        <v>690</v>
      </c>
      <c r="R151" s="379" t="s">
        <v>690</v>
      </c>
      <c r="S151" s="379" t="s">
        <v>690</v>
      </c>
      <c r="T151" s="379" t="s">
        <v>690</v>
      </c>
      <c r="U151" s="379" t="s">
        <v>690</v>
      </c>
      <c r="V151" s="379" t="s">
        <v>690</v>
      </c>
      <c r="W151" s="379" t="s">
        <v>690</v>
      </c>
    </row>
    <row r="152" spans="1:23" s="381" customFormat="1" ht="45" customHeight="1" x14ac:dyDescent="0.25">
      <c r="A152" s="382" t="s">
        <v>924</v>
      </c>
      <c r="B152" s="382" t="s">
        <v>694</v>
      </c>
      <c r="C152" s="408" t="s">
        <v>887</v>
      </c>
      <c r="D152" s="408"/>
      <c r="E152" s="631">
        <v>55</v>
      </c>
      <c r="F152" s="408" t="s">
        <v>594</v>
      </c>
      <c r="G152" s="401">
        <v>45192</v>
      </c>
      <c r="H152" s="385" t="s">
        <v>590</v>
      </c>
      <c r="I152" s="386" t="s">
        <v>925</v>
      </c>
      <c r="J152" s="605" t="s">
        <v>596</v>
      </c>
      <c r="K152" s="686" t="s">
        <v>610</v>
      </c>
      <c r="L152" s="379" t="s">
        <v>443</v>
      </c>
      <c r="M152" s="379" t="s">
        <v>443</v>
      </c>
      <c r="N152" s="379" t="s">
        <v>443</v>
      </c>
      <c r="O152" s="379" t="s">
        <v>443</v>
      </c>
      <c r="P152" s="379" t="s">
        <v>443</v>
      </c>
      <c r="Q152" s="379" t="s">
        <v>443</v>
      </c>
      <c r="R152" s="379" t="s">
        <v>443</v>
      </c>
      <c r="S152" s="379" t="s">
        <v>443</v>
      </c>
      <c r="T152" s="379" t="s">
        <v>443</v>
      </c>
      <c r="U152" s="379" t="s">
        <v>4</v>
      </c>
      <c r="V152" s="379" t="s">
        <v>443</v>
      </c>
      <c r="W152" s="379" t="s">
        <v>35</v>
      </c>
    </row>
    <row r="153" spans="1:23" s="381" customFormat="1" ht="45" customHeight="1" x14ac:dyDescent="0.25">
      <c r="A153" s="599" t="s">
        <v>926</v>
      </c>
      <c r="B153" s="382" t="s">
        <v>694</v>
      </c>
      <c r="C153" s="408" t="s">
        <v>887</v>
      </c>
      <c r="D153" s="408"/>
      <c r="E153" s="631">
        <v>55</v>
      </c>
      <c r="F153" s="408" t="s">
        <v>594</v>
      </c>
      <c r="G153" s="401">
        <v>45017</v>
      </c>
      <c r="H153" s="385" t="s">
        <v>590</v>
      </c>
      <c r="I153" s="441">
        <v>447</v>
      </c>
      <c r="J153" s="605" t="s">
        <v>596</v>
      </c>
      <c r="K153" s="449" t="s">
        <v>635</v>
      </c>
      <c r="L153" s="379" t="s">
        <v>443</v>
      </c>
      <c r="M153" s="379" t="s">
        <v>443</v>
      </c>
      <c r="N153" s="379" t="s">
        <v>443</v>
      </c>
      <c r="O153" s="379" t="s">
        <v>443</v>
      </c>
      <c r="P153" s="379" t="s">
        <v>4</v>
      </c>
      <c r="Q153" s="379" t="s">
        <v>443</v>
      </c>
      <c r="R153" s="379" t="s">
        <v>443</v>
      </c>
      <c r="S153" s="379" t="s">
        <v>443</v>
      </c>
      <c r="T153" s="379" t="s">
        <v>443</v>
      </c>
      <c r="U153" s="379" t="s">
        <v>443</v>
      </c>
      <c r="V153" s="379" t="s">
        <v>443</v>
      </c>
      <c r="W153" s="379" t="s">
        <v>35</v>
      </c>
    </row>
    <row r="154" spans="1:23" ht="45" customHeight="1" x14ac:dyDescent="0.25">
      <c r="A154" s="382" t="s">
        <v>927</v>
      </c>
      <c r="B154" s="382" t="s">
        <v>694</v>
      </c>
      <c r="C154" s="408" t="s">
        <v>887</v>
      </c>
      <c r="D154" s="408"/>
      <c r="E154" s="631">
        <v>55</v>
      </c>
      <c r="F154" s="408" t="s">
        <v>604</v>
      </c>
      <c r="G154" s="401">
        <v>45017</v>
      </c>
      <c r="H154" s="385" t="s">
        <v>590</v>
      </c>
      <c r="I154" s="386">
        <v>453</v>
      </c>
      <c r="J154" s="573" t="s">
        <v>764</v>
      </c>
      <c r="K154" s="449" t="s">
        <v>69</v>
      </c>
      <c r="L154" s="379" t="s">
        <v>443</v>
      </c>
      <c r="M154" s="379" t="s">
        <v>443</v>
      </c>
      <c r="N154" s="379" t="s">
        <v>443</v>
      </c>
      <c r="O154" s="379" t="s">
        <v>443</v>
      </c>
      <c r="P154" s="379" t="s">
        <v>443</v>
      </c>
      <c r="Q154" s="379" t="s">
        <v>443</v>
      </c>
      <c r="R154" s="379" t="s">
        <v>443</v>
      </c>
      <c r="S154" s="379" t="s">
        <v>4</v>
      </c>
      <c r="T154" s="379" t="s">
        <v>443</v>
      </c>
      <c r="U154" s="379" t="s">
        <v>443</v>
      </c>
      <c r="V154" s="379" t="s">
        <v>35</v>
      </c>
      <c r="W154" s="379" t="s">
        <v>443</v>
      </c>
    </row>
    <row r="155" spans="1:23" ht="45" customHeight="1" x14ac:dyDescent="0.25">
      <c r="A155" s="382" t="s">
        <v>928</v>
      </c>
      <c r="B155" s="382" t="s">
        <v>705</v>
      </c>
      <c r="C155" s="408"/>
      <c r="D155" s="408"/>
      <c r="E155" s="631">
        <v>60</v>
      </c>
      <c r="F155" s="408" t="s">
        <v>604</v>
      </c>
      <c r="G155" s="401">
        <v>45078</v>
      </c>
      <c r="H155" s="385" t="s">
        <v>590</v>
      </c>
      <c r="I155" s="386" t="s">
        <v>929</v>
      </c>
      <c r="J155" s="573" t="s">
        <v>663</v>
      </c>
      <c r="K155" s="449" t="s">
        <v>53</v>
      </c>
      <c r="L155" s="379" t="s">
        <v>443</v>
      </c>
      <c r="M155" s="379" t="s">
        <v>443</v>
      </c>
      <c r="N155" s="379" t="s">
        <v>443</v>
      </c>
      <c r="O155" s="379" t="s">
        <v>443</v>
      </c>
      <c r="P155" s="379" t="s">
        <v>443</v>
      </c>
      <c r="Q155" s="379" t="s">
        <v>443</v>
      </c>
      <c r="R155" s="379" t="s">
        <v>443</v>
      </c>
      <c r="S155" s="379" t="s">
        <v>4</v>
      </c>
      <c r="T155" s="379" t="s">
        <v>443</v>
      </c>
      <c r="U155" s="379" t="s">
        <v>443</v>
      </c>
      <c r="V155" s="379" t="s">
        <v>443</v>
      </c>
      <c r="W155" s="379" t="s">
        <v>443</v>
      </c>
    </row>
    <row r="156" spans="1:23" ht="45" customHeight="1" x14ac:dyDescent="0.25">
      <c r="A156" s="599" t="s">
        <v>930</v>
      </c>
      <c r="B156" s="408" t="s">
        <v>931</v>
      </c>
      <c r="C156" s="599"/>
      <c r="D156" s="599"/>
      <c r="E156" s="631">
        <v>50</v>
      </c>
      <c r="F156" s="599" t="s">
        <v>594</v>
      </c>
      <c r="G156" s="441"/>
      <c r="H156" s="385" t="s">
        <v>590</v>
      </c>
      <c r="I156" s="441">
        <v>174</v>
      </c>
      <c r="J156" s="605" t="s">
        <v>634</v>
      </c>
      <c r="K156" s="449" t="s">
        <v>25</v>
      </c>
      <c r="L156" s="379" t="s">
        <v>443</v>
      </c>
      <c r="M156" s="379" t="s">
        <v>443</v>
      </c>
      <c r="N156" s="379" t="s">
        <v>443</v>
      </c>
      <c r="O156" s="379" t="s">
        <v>443</v>
      </c>
      <c r="P156" s="379" t="s">
        <v>4</v>
      </c>
      <c r="Q156" s="379" t="s">
        <v>443</v>
      </c>
      <c r="R156" s="379" t="s">
        <v>443</v>
      </c>
      <c r="S156" s="379" t="s">
        <v>443</v>
      </c>
      <c r="T156" s="379" t="s">
        <v>443</v>
      </c>
      <c r="U156" s="379" t="s">
        <v>443</v>
      </c>
      <c r="V156" s="379" t="s">
        <v>443</v>
      </c>
      <c r="W156" s="379" t="s">
        <v>443</v>
      </c>
    </row>
    <row r="157" spans="1:23" ht="51.75" customHeight="1" x14ac:dyDescent="0.25">
      <c r="A157" s="520" t="s">
        <v>932</v>
      </c>
      <c r="B157" s="408" t="s">
        <v>705</v>
      </c>
      <c r="C157" s="599"/>
      <c r="D157" s="599"/>
      <c r="E157" s="631">
        <v>60</v>
      </c>
      <c r="F157" s="408" t="s">
        <v>604</v>
      </c>
      <c r="G157" s="434">
        <v>45078</v>
      </c>
      <c r="H157" s="385" t="s">
        <v>590</v>
      </c>
      <c r="I157" s="441" t="s">
        <v>933</v>
      </c>
      <c r="J157" s="573" t="s">
        <v>667</v>
      </c>
      <c r="K157" s="449" t="s">
        <v>610</v>
      </c>
      <c r="L157" s="379" t="s">
        <v>443</v>
      </c>
      <c r="M157" s="379" t="s">
        <v>443</v>
      </c>
      <c r="N157" s="379" t="s">
        <v>443</v>
      </c>
      <c r="O157" s="379" t="s">
        <v>443</v>
      </c>
      <c r="P157" s="379" t="s">
        <v>443</v>
      </c>
      <c r="Q157" s="379" t="s">
        <v>443</v>
      </c>
      <c r="R157" s="379" t="s">
        <v>443</v>
      </c>
      <c r="S157" s="379" t="s">
        <v>443</v>
      </c>
      <c r="T157" s="379" t="s">
        <v>443</v>
      </c>
      <c r="U157" s="379" t="s">
        <v>443</v>
      </c>
      <c r="V157" s="379" t="s">
        <v>443</v>
      </c>
      <c r="W157" s="379" t="s">
        <v>4</v>
      </c>
    </row>
    <row r="158" spans="1:23" ht="45" customHeight="1" x14ac:dyDescent="0.25">
      <c r="A158" s="391" t="s">
        <v>934</v>
      </c>
      <c r="B158" s="382" t="s">
        <v>935</v>
      </c>
      <c r="C158" s="408"/>
      <c r="D158" s="408"/>
      <c r="E158" s="631">
        <v>55</v>
      </c>
      <c r="F158" s="408" t="s">
        <v>815</v>
      </c>
      <c r="G158" s="401">
        <v>44501</v>
      </c>
      <c r="H158" s="385" t="s">
        <v>590</v>
      </c>
      <c r="I158" s="386" t="s">
        <v>936</v>
      </c>
      <c r="J158" s="573" t="s">
        <v>737</v>
      </c>
      <c r="K158" s="449" t="s">
        <v>146</v>
      </c>
      <c r="L158" s="379" t="s">
        <v>4</v>
      </c>
      <c r="M158" s="379" t="s">
        <v>443</v>
      </c>
      <c r="N158" s="379" t="s">
        <v>443</v>
      </c>
      <c r="O158" s="379" t="s">
        <v>443</v>
      </c>
      <c r="P158" s="379" t="s">
        <v>443</v>
      </c>
      <c r="Q158" s="379" t="s">
        <v>443</v>
      </c>
      <c r="R158" s="379" t="s">
        <v>443</v>
      </c>
      <c r="S158" s="379" t="s">
        <v>443</v>
      </c>
      <c r="T158" s="379" t="s">
        <v>443</v>
      </c>
      <c r="U158" s="379" t="s">
        <v>443</v>
      </c>
      <c r="V158" s="379" t="s">
        <v>443</v>
      </c>
      <c r="W158" s="379" t="s">
        <v>443</v>
      </c>
    </row>
    <row r="159" spans="1:23" ht="75" customHeight="1" x14ac:dyDescent="0.25">
      <c r="A159" s="599" t="s">
        <v>937</v>
      </c>
      <c r="B159" s="382" t="s">
        <v>113</v>
      </c>
      <c r="C159" s="599"/>
      <c r="D159" s="599"/>
      <c r="E159" s="631">
        <v>50</v>
      </c>
      <c r="F159" s="408" t="s">
        <v>604</v>
      </c>
      <c r="G159" s="441"/>
      <c r="H159" s="385" t="s">
        <v>590</v>
      </c>
      <c r="I159" s="441">
        <v>30</v>
      </c>
      <c r="J159" s="605" t="s">
        <v>634</v>
      </c>
      <c r="K159" s="449" t="s">
        <v>635</v>
      </c>
      <c r="L159" s="379" t="s">
        <v>443</v>
      </c>
      <c r="M159" s="379" t="s">
        <v>443</v>
      </c>
      <c r="N159" s="379" t="s">
        <v>443</v>
      </c>
      <c r="O159" s="379" t="s">
        <v>443</v>
      </c>
      <c r="P159" s="379" t="s">
        <v>443</v>
      </c>
      <c r="Q159" s="379" t="s">
        <v>443</v>
      </c>
      <c r="R159" s="379" t="s">
        <v>443</v>
      </c>
      <c r="S159" s="379" t="s">
        <v>443</v>
      </c>
      <c r="T159" s="379" t="s">
        <v>443</v>
      </c>
      <c r="U159" s="379" t="s">
        <v>443</v>
      </c>
      <c r="V159" s="379" t="s">
        <v>443</v>
      </c>
      <c r="W159" s="379" t="s">
        <v>4</v>
      </c>
    </row>
    <row r="160" spans="1:23" ht="45" customHeight="1" x14ac:dyDescent="0.25">
      <c r="A160" s="382" t="s">
        <v>938</v>
      </c>
      <c r="B160" s="382" t="s">
        <v>694</v>
      </c>
      <c r="C160" s="409" t="s">
        <v>939</v>
      </c>
      <c r="D160" s="409"/>
      <c r="E160" s="631">
        <v>55</v>
      </c>
      <c r="F160" s="408" t="s">
        <v>604</v>
      </c>
      <c r="G160" s="401">
        <v>45017</v>
      </c>
      <c r="H160" s="385" t="s">
        <v>590</v>
      </c>
      <c r="I160" s="386">
        <v>452</v>
      </c>
      <c r="J160" s="573" t="s">
        <v>663</v>
      </c>
      <c r="K160" s="449" t="s">
        <v>100</v>
      </c>
      <c r="L160" s="379" t="s">
        <v>443</v>
      </c>
      <c r="M160" s="379" t="s">
        <v>443</v>
      </c>
      <c r="N160" s="379" t="s">
        <v>443</v>
      </c>
      <c r="O160" s="379" t="s">
        <v>443</v>
      </c>
      <c r="P160" s="379" t="s">
        <v>443</v>
      </c>
      <c r="Q160" s="379" t="s">
        <v>443</v>
      </c>
      <c r="R160" s="379" t="s">
        <v>443</v>
      </c>
      <c r="S160" s="379" t="s">
        <v>35</v>
      </c>
      <c r="T160" s="379" t="s">
        <v>443</v>
      </c>
      <c r="U160" s="379" t="s">
        <v>443</v>
      </c>
      <c r="V160" s="379" t="s">
        <v>443</v>
      </c>
      <c r="W160" s="379" t="s">
        <v>443</v>
      </c>
    </row>
    <row r="161" spans="1:23" s="381" customFormat="1" ht="45" customHeight="1" x14ac:dyDescent="0.25">
      <c r="A161" s="382" t="s">
        <v>940</v>
      </c>
      <c r="B161" s="382" t="s">
        <v>705</v>
      </c>
      <c r="C161" s="408"/>
      <c r="D161" s="408"/>
      <c r="E161" s="631">
        <v>60</v>
      </c>
      <c r="F161" s="408" t="s">
        <v>815</v>
      </c>
      <c r="G161" s="401">
        <v>45078</v>
      </c>
      <c r="H161" s="385" t="s">
        <v>590</v>
      </c>
      <c r="I161" s="386" t="s">
        <v>941</v>
      </c>
      <c r="J161" s="573" t="s">
        <v>737</v>
      </c>
      <c r="K161" s="449" t="s">
        <v>610</v>
      </c>
      <c r="L161" s="379" t="s">
        <v>443</v>
      </c>
      <c r="M161" s="379" t="s">
        <v>443</v>
      </c>
      <c r="N161" s="379" t="s">
        <v>443</v>
      </c>
      <c r="O161" s="379" t="s">
        <v>443</v>
      </c>
      <c r="P161" s="379" t="s">
        <v>443</v>
      </c>
      <c r="Q161" s="379" t="s">
        <v>443</v>
      </c>
      <c r="R161" s="379" t="s">
        <v>443</v>
      </c>
      <c r="S161" s="379" t="s">
        <v>443</v>
      </c>
      <c r="T161" s="379" t="s">
        <v>443</v>
      </c>
      <c r="U161" s="379" t="s">
        <v>443</v>
      </c>
      <c r="V161" s="379" t="s">
        <v>443</v>
      </c>
      <c r="W161" s="379" t="s">
        <v>4</v>
      </c>
    </row>
    <row r="162" spans="1:23" s="381" customFormat="1" ht="45" customHeight="1" x14ac:dyDescent="0.25">
      <c r="A162" s="382" t="s">
        <v>942</v>
      </c>
      <c r="B162" s="382" t="s">
        <v>837</v>
      </c>
      <c r="C162" s="409" t="s">
        <v>943</v>
      </c>
      <c r="D162" s="409"/>
      <c r="E162" s="631">
        <v>125</v>
      </c>
      <c r="F162" s="408" t="s">
        <v>604</v>
      </c>
      <c r="G162" s="401">
        <v>45802</v>
      </c>
      <c r="H162" s="385" t="s">
        <v>590</v>
      </c>
      <c r="I162" s="386" t="s">
        <v>944</v>
      </c>
      <c r="J162" s="573" t="s">
        <v>663</v>
      </c>
      <c r="K162" s="449" t="s">
        <v>53</v>
      </c>
      <c r="L162" s="584" t="s">
        <v>690</v>
      </c>
      <c r="M162" s="584" t="s">
        <v>690</v>
      </c>
      <c r="N162" s="584" t="s">
        <v>690</v>
      </c>
      <c r="O162" s="584" t="s">
        <v>690</v>
      </c>
      <c r="P162" s="379" t="s">
        <v>443</v>
      </c>
      <c r="Q162" s="379" t="s">
        <v>443</v>
      </c>
      <c r="R162" s="379" t="s">
        <v>35</v>
      </c>
      <c r="S162" s="379" t="s">
        <v>443</v>
      </c>
      <c r="T162" s="379" t="s">
        <v>443</v>
      </c>
      <c r="U162" s="379" t="s">
        <v>443</v>
      </c>
      <c r="V162" s="379" t="s">
        <v>443</v>
      </c>
      <c r="W162" s="379" t="s">
        <v>443</v>
      </c>
    </row>
    <row r="163" spans="1:23" s="381" customFormat="1" ht="45" customHeight="1" x14ac:dyDescent="0.25">
      <c r="A163" s="382" t="s">
        <v>945</v>
      </c>
      <c r="B163" s="382" t="s">
        <v>152</v>
      </c>
      <c r="C163" s="408"/>
      <c r="D163" s="408"/>
      <c r="E163" s="631">
        <v>55</v>
      </c>
      <c r="F163" s="408" t="s">
        <v>604</v>
      </c>
      <c r="G163" s="401">
        <v>42036</v>
      </c>
      <c r="H163" s="385" t="s">
        <v>590</v>
      </c>
      <c r="I163" s="386" t="s">
        <v>946</v>
      </c>
      <c r="J163" s="573" t="s">
        <v>663</v>
      </c>
      <c r="K163" s="449" t="s">
        <v>610</v>
      </c>
      <c r="L163" s="379" t="s">
        <v>443</v>
      </c>
      <c r="M163" s="379" t="s">
        <v>443</v>
      </c>
      <c r="N163" s="379" t="s">
        <v>443</v>
      </c>
      <c r="O163" s="379" t="s">
        <v>443</v>
      </c>
      <c r="P163" s="379" t="s">
        <v>443</v>
      </c>
      <c r="Q163" s="379" t="s">
        <v>35</v>
      </c>
      <c r="R163" s="379" t="s">
        <v>35</v>
      </c>
      <c r="S163" s="379" t="s">
        <v>35</v>
      </c>
      <c r="T163" s="420" t="s">
        <v>35</v>
      </c>
      <c r="U163" s="379" t="s">
        <v>443</v>
      </c>
      <c r="V163" s="379" t="s">
        <v>443</v>
      </c>
      <c r="W163" s="379" t="s">
        <v>443</v>
      </c>
    </row>
    <row r="164" spans="1:23" s="381" customFormat="1" ht="45" customHeight="1" x14ac:dyDescent="0.25">
      <c r="A164" s="382" t="s">
        <v>947</v>
      </c>
      <c r="B164" s="382" t="s">
        <v>948</v>
      </c>
      <c r="C164" s="408"/>
      <c r="D164" s="590"/>
      <c r="E164" s="633">
        <v>55</v>
      </c>
      <c r="F164" s="590" t="s">
        <v>604</v>
      </c>
      <c r="G164" s="393">
        <v>42248</v>
      </c>
      <c r="H164" s="385" t="s">
        <v>590</v>
      </c>
      <c r="I164" s="386" t="s">
        <v>949</v>
      </c>
      <c r="J164" s="573" t="s">
        <v>877</v>
      </c>
      <c r="K164" s="517" t="s">
        <v>69</v>
      </c>
      <c r="L164" s="379" t="s">
        <v>443</v>
      </c>
      <c r="M164" s="379" t="s">
        <v>443</v>
      </c>
      <c r="N164" s="379" t="s">
        <v>443</v>
      </c>
      <c r="O164" s="379" t="s">
        <v>443</v>
      </c>
      <c r="P164" s="379" t="s">
        <v>4</v>
      </c>
      <c r="Q164" s="379" t="s">
        <v>443</v>
      </c>
      <c r="R164" s="379" t="s">
        <v>443</v>
      </c>
      <c r="S164" s="379" t="s">
        <v>443</v>
      </c>
      <c r="T164" s="405" t="s">
        <v>35</v>
      </c>
      <c r="U164" s="379" t="s">
        <v>443</v>
      </c>
      <c r="V164" s="379" t="s">
        <v>443</v>
      </c>
      <c r="W164" s="379" t="s">
        <v>443</v>
      </c>
    </row>
    <row r="165" spans="1:23" ht="45" customHeight="1" x14ac:dyDescent="0.25">
      <c r="A165" s="382" t="s">
        <v>950</v>
      </c>
      <c r="B165" s="382" t="s">
        <v>951</v>
      </c>
      <c r="C165" s="602"/>
      <c r="D165" s="602"/>
      <c r="E165" s="631">
        <v>55</v>
      </c>
      <c r="F165" s="408" t="s">
        <v>604</v>
      </c>
      <c r="G165" s="401">
        <v>45559</v>
      </c>
      <c r="H165" s="385" t="s">
        <v>590</v>
      </c>
      <c r="I165" s="386" t="s">
        <v>952</v>
      </c>
      <c r="J165" s="573" t="s">
        <v>648</v>
      </c>
      <c r="K165" s="449" t="s">
        <v>622</v>
      </c>
      <c r="L165" s="379" t="s">
        <v>443</v>
      </c>
      <c r="M165" s="379" t="s">
        <v>443</v>
      </c>
      <c r="N165" s="379" t="s">
        <v>443</v>
      </c>
      <c r="O165" s="379" t="s">
        <v>443</v>
      </c>
      <c r="P165" s="379" t="s">
        <v>443</v>
      </c>
      <c r="Q165" s="379" t="s">
        <v>443</v>
      </c>
      <c r="R165" s="379" t="s">
        <v>443</v>
      </c>
      <c r="S165" s="379" t="s">
        <v>35</v>
      </c>
      <c r="T165" s="379" t="s">
        <v>4</v>
      </c>
      <c r="U165" s="379" t="s">
        <v>443</v>
      </c>
      <c r="V165" s="379" t="s">
        <v>443</v>
      </c>
      <c r="W165" s="379" t="s">
        <v>443</v>
      </c>
    </row>
    <row r="166" spans="1:23" s="381" customFormat="1" ht="45" customHeight="1" x14ac:dyDescent="0.25">
      <c r="A166" s="599" t="s">
        <v>953</v>
      </c>
      <c r="B166" s="382" t="s">
        <v>212</v>
      </c>
      <c r="C166" s="599"/>
      <c r="D166" s="599"/>
      <c r="E166" s="631">
        <v>50</v>
      </c>
      <c r="F166" s="408" t="s">
        <v>604</v>
      </c>
      <c r="G166" s="441"/>
      <c r="H166" s="385" t="s">
        <v>590</v>
      </c>
      <c r="I166" s="441">
        <v>461</v>
      </c>
      <c r="J166" s="573" t="s">
        <v>601</v>
      </c>
      <c r="K166" s="606" t="s">
        <v>69</v>
      </c>
      <c r="L166" s="379" t="s">
        <v>443</v>
      </c>
      <c r="M166" s="379" t="s">
        <v>443</v>
      </c>
      <c r="N166" s="379" t="s">
        <v>443</v>
      </c>
      <c r="O166" s="379" t="s">
        <v>443</v>
      </c>
      <c r="P166" s="462" t="s">
        <v>443</v>
      </c>
      <c r="Q166" s="703" t="s">
        <v>4</v>
      </c>
      <c r="R166" s="379" t="s">
        <v>443</v>
      </c>
      <c r="S166" s="379" t="s">
        <v>443</v>
      </c>
      <c r="T166" s="379" t="s">
        <v>443</v>
      </c>
      <c r="U166" s="379" t="s">
        <v>443</v>
      </c>
      <c r="V166" s="379" t="s">
        <v>443</v>
      </c>
      <c r="W166" s="379" t="s">
        <v>443</v>
      </c>
    </row>
    <row r="167" spans="1:23" s="381" customFormat="1" ht="45" customHeight="1" x14ac:dyDescent="0.25">
      <c r="A167" s="599" t="s">
        <v>954</v>
      </c>
      <c r="B167" s="408" t="s">
        <v>736</v>
      </c>
      <c r="C167" s="599"/>
      <c r="D167" s="599"/>
      <c r="E167" s="632">
        <v>65</v>
      </c>
      <c r="F167" s="408" t="s">
        <v>604</v>
      </c>
      <c r="G167" s="441"/>
      <c r="H167" s="385" t="s">
        <v>590</v>
      </c>
      <c r="I167" s="441" t="s">
        <v>767</v>
      </c>
      <c r="J167" s="573" t="s">
        <v>634</v>
      </c>
      <c r="K167" s="449" t="s">
        <v>50</v>
      </c>
      <c r="L167" s="379" t="s">
        <v>443</v>
      </c>
      <c r="M167" s="379" t="s">
        <v>443</v>
      </c>
      <c r="N167" s="379" t="s">
        <v>443</v>
      </c>
      <c r="O167" s="379" t="s">
        <v>443</v>
      </c>
      <c r="P167" s="379" t="s">
        <v>443</v>
      </c>
      <c r="Q167" s="379" t="s">
        <v>443</v>
      </c>
      <c r="R167" s="379" t="s">
        <v>4</v>
      </c>
      <c r="S167" s="379" t="s">
        <v>443</v>
      </c>
      <c r="T167" s="379" t="s">
        <v>443</v>
      </c>
      <c r="U167" s="379" t="s">
        <v>443</v>
      </c>
      <c r="V167" s="379" t="s">
        <v>443</v>
      </c>
      <c r="W167" s="379" t="s">
        <v>443</v>
      </c>
    </row>
    <row r="168" spans="1:23" s="381" customFormat="1" ht="45" customHeight="1" x14ac:dyDescent="0.25">
      <c r="A168" s="408" t="s">
        <v>955</v>
      </c>
      <c r="B168" s="382" t="s">
        <v>1196</v>
      </c>
      <c r="C168" s="408"/>
      <c r="D168" s="408"/>
      <c r="E168" s="631">
        <v>55</v>
      </c>
      <c r="F168" s="408" t="s">
        <v>604</v>
      </c>
      <c r="G168" s="401">
        <v>42719</v>
      </c>
      <c r="H168" s="385" t="s">
        <v>590</v>
      </c>
      <c r="I168" s="386" t="s">
        <v>957</v>
      </c>
      <c r="J168" s="573" t="s">
        <v>667</v>
      </c>
      <c r="K168" s="449" t="s">
        <v>25</v>
      </c>
      <c r="L168" s="379" t="s">
        <v>443</v>
      </c>
      <c r="M168" s="379" t="s">
        <v>443</v>
      </c>
      <c r="N168" s="379" t="s">
        <v>443</v>
      </c>
      <c r="O168" s="379" t="s">
        <v>443</v>
      </c>
      <c r="P168" s="379" t="s">
        <v>443</v>
      </c>
      <c r="Q168" s="379" t="s">
        <v>443</v>
      </c>
      <c r="R168" s="379" t="s">
        <v>443</v>
      </c>
      <c r="S168" s="379" t="s">
        <v>443</v>
      </c>
      <c r="T168" s="379" t="s">
        <v>4</v>
      </c>
      <c r="U168" s="379" t="s">
        <v>443</v>
      </c>
      <c r="V168" s="379" t="s">
        <v>443</v>
      </c>
      <c r="W168" s="379" t="s">
        <v>443</v>
      </c>
    </row>
    <row r="169" spans="1:23" s="381" customFormat="1" ht="45" customHeight="1" x14ac:dyDescent="0.25">
      <c r="A169" s="599" t="s">
        <v>958</v>
      </c>
      <c r="B169" s="408" t="s">
        <v>598</v>
      </c>
      <c r="C169" s="599"/>
      <c r="D169" s="599"/>
      <c r="E169" s="632">
        <v>60</v>
      </c>
      <c r="F169" s="408" t="s">
        <v>604</v>
      </c>
      <c r="G169" s="441"/>
      <c r="H169" s="385" t="s">
        <v>590</v>
      </c>
      <c r="I169" s="441">
        <v>396</v>
      </c>
      <c r="J169" s="573" t="s">
        <v>634</v>
      </c>
      <c r="K169" s="449" t="s">
        <v>960</v>
      </c>
      <c r="L169" s="379" t="s">
        <v>443</v>
      </c>
      <c r="M169" s="379" t="s">
        <v>443</v>
      </c>
      <c r="N169" s="379" t="s">
        <v>443</v>
      </c>
      <c r="O169" s="379" t="s">
        <v>443</v>
      </c>
      <c r="P169" s="379" t="s">
        <v>35</v>
      </c>
      <c r="Q169" s="379" t="s">
        <v>443</v>
      </c>
      <c r="R169" s="379" t="s">
        <v>443</v>
      </c>
      <c r="S169" s="379" t="s">
        <v>443</v>
      </c>
      <c r="T169" s="379" t="s">
        <v>443</v>
      </c>
      <c r="U169" s="379" t="s">
        <v>443</v>
      </c>
      <c r="V169" s="379" t="s">
        <v>443</v>
      </c>
      <c r="W169" s="379" t="s">
        <v>443</v>
      </c>
    </row>
    <row r="170" spans="1:23" s="381" customFormat="1" ht="45" customHeight="1" x14ac:dyDescent="0.25">
      <c r="A170" s="408" t="s">
        <v>961</v>
      </c>
      <c r="B170" s="382" t="s">
        <v>831</v>
      </c>
      <c r="C170" s="409"/>
      <c r="D170" s="409"/>
      <c r="E170" s="631">
        <v>55</v>
      </c>
      <c r="F170" s="408" t="s">
        <v>604</v>
      </c>
      <c r="G170" s="401">
        <v>42826</v>
      </c>
      <c r="H170" s="385" t="s">
        <v>590</v>
      </c>
      <c r="I170" s="386" t="s">
        <v>962</v>
      </c>
      <c r="J170" s="605" t="s">
        <v>737</v>
      </c>
      <c r="K170" s="449" t="s">
        <v>657</v>
      </c>
      <c r="L170" s="379" t="s">
        <v>443</v>
      </c>
      <c r="M170" s="379" t="s">
        <v>443</v>
      </c>
      <c r="N170" s="379" t="s">
        <v>443</v>
      </c>
      <c r="O170" s="379" t="s">
        <v>443</v>
      </c>
      <c r="P170" s="379" t="s">
        <v>443</v>
      </c>
      <c r="Q170" s="379" t="s">
        <v>443</v>
      </c>
      <c r="R170" s="379" t="s">
        <v>443</v>
      </c>
      <c r="S170" s="379" t="s">
        <v>443</v>
      </c>
      <c r="T170" s="379" t="s">
        <v>4</v>
      </c>
      <c r="U170" s="379" t="s">
        <v>443</v>
      </c>
      <c r="V170" s="379" t="s">
        <v>443</v>
      </c>
      <c r="W170" s="379" t="s">
        <v>443</v>
      </c>
    </row>
    <row r="171" spans="1:23" s="381" customFormat="1" ht="45" customHeight="1" x14ac:dyDescent="0.25">
      <c r="A171" s="599" t="s">
        <v>963</v>
      </c>
      <c r="B171" s="408" t="s">
        <v>964</v>
      </c>
      <c r="C171" s="599"/>
      <c r="D171" s="599"/>
      <c r="E171" s="632">
        <v>65</v>
      </c>
      <c r="F171" s="408" t="s">
        <v>604</v>
      </c>
      <c r="G171" s="441"/>
      <c r="H171" s="385" t="s">
        <v>590</v>
      </c>
      <c r="I171" s="441">
        <v>395</v>
      </c>
      <c r="J171" s="573" t="s">
        <v>634</v>
      </c>
      <c r="K171" s="449" t="s">
        <v>50</v>
      </c>
      <c r="L171" s="379" t="s">
        <v>443</v>
      </c>
      <c r="M171" s="379" t="s">
        <v>443</v>
      </c>
      <c r="N171" s="379" t="s">
        <v>443</v>
      </c>
      <c r="O171" s="379" t="s">
        <v>443</v>
      </c>
      <c r="P171" s="379" t="s">
        <v>443</v>
      </c>
      <c r="Q171" s="379" t="s">
        <v>443</v>
      </c>
      <c r="R171" s="379" t="s">
        <v>443</v>
      </c>
      <c r="S171" s="379" t="s">
        <v>443</v>
      </c>
      <c r="T171" s="379" t="s">
        <v>443</v>
      </c>
      <c r="U171" s="379" t="s">
        <v>443</v>
      </c>
      <c r="V171" s="379" t="s">
        <v>443</v>
      </c>
      <c r="W171" s="379" t="s">
        <v>443</v>
      </c>
    </row>
    <row r="172" spans="1:23" s="381" customFormat="1" ht="45" customHeight="1" x14ac:dyDescent="0.25">
      <c r="A172" s="382" t="s">
        <v>965</v>
      </c>
      <c r="B172" s="382" t="s">
        <v>99</v>
      </c>
      <c r="C172" s="408"/>
      <c r="D172" s="408"/>
      <c r="E172" s="631">
        <v>55</v>
      </c>
      <c r="F172" s="408" t="s">
        <v>604</v>
      </c>
      <c r="G172" s="401">
        <v>44774</v>
      </c>
      <c r="H172" s="385" t="s">
        <v>590</v>
      </c>
      <c r="I172" s="386" t="s">
        <v>966</v>
      </c>
      <c r="J172" s="573" t="s">
        <v>663</v>
      </c>
      <c r="K172" s="524" t="s">
        <v>53</v>
      </c>
      <c r="L172" s="379" t="s">
        <v>443</v>
      </c>
      <c r="M172" s="379" t="s">
        <v>443</v>
      </c>
      <c r="N172" s="379" t="s">
        <v>4</v>
      </c>
      <c r="O172" s="379" t="s">
        <v>443</v>
      </c>
      <c r="P172" s="379" t="s">
        <v>443</v>
      </c>
      <c r="Q172" s="379" t="s">
        <v>443</v>
      </c>
      <c r="R172" s="379" t="s">
        <v>443</v>
      </c>
      <c r="S172" s="379" t="s">
        <v>443</v>
      </c>
      <c r="T172" s="379" t="s">
        <v>443</v>
      </c>
      <c r="U172" s="379" t="s">
        <v>443</v>
      </c>
      <c r="V172" s="379" t="s">
        <v>443</v>
      </c>
      <c r="W172" s="379" t="s">
        <v>443</v>
      </c>
    </row>
    <row r="173" spans="1:23" s="381" customFormat="1" ht="45" customHeight="1" x14ac:dyDescent="0.25">
      <c r="A173" s="382" t="s">
        <v>967</v>
      </c>
      <c r="B173" s="382" t="s">
        <v>212</v>
      </c>
      <c r="C173" s="636"/>
      <c r="D173" s="636"/>
      <c r="E173" s="631">
        <v>50</v>
      </c>
      <c r="F173" s="408" t="s">
        <v>604</v>
      </c>
      <c r="G173" s="401">
        <v>44949</v>
      </c>
      <c r="H173" s="385" t="s">
        <v>590</v>
      </c>
      <c r="I173" s="386">
        <v>141</v>
      </c>
      <c r="J173" s="573" t="s">
        <v>663</v>
      </c>
      <c r="K173" s="449" t="s">
        <v>146</v>
      </c>
      <c r="L173" s="379" t="s">
        <v>4</v>
      </c>
      <c r="M173" s="379" t="s">
        <v>443</v>
      </c>
      <c r="N173" s="379" t="s">
        <v>443</v>
      </c>
      <c r="O173" s="379" t="s">
        <v>443</v>
      </c>
      <c r="P173" s="379" t="s">
        <v>443</v>
      </c>
      <c r="Q173" s="379" t="s">
        <v>443</v>
      </c>
      <c r="R173" s="379" t="s">
        <v>443</v>
      </c>
      <c r="S173" s="379" t="s">
        <v>443</v>
      </c>
      <c r="T173" s="379" t="s">
        <v>443</v>
      </c>
      <c r="U173" s="379" t="s">
        <v>443</v>
      </c>
      <c r="V173" s="379" t="s">
        <v>443</v>
      </c>
      <c r="W173" s="379" t="s">
        <v>443</v>
      </c>
    </row>
    <row r="174" spans="1:23" ht="45" customHeight="1" x14ac:dyDescent="0.25">
      <c r="A174" s="382" t="s">
        <v>968</v>
      </c>
      <c r="B174" s="382" t="s">
        <v>969</v>
      </c>
      <c r="C174" s="636"/>
      <c r="D174" s="636"/>
      <c r="E174" s="631">
        <v>50</v>
      </c>
      <c r="F174" s="408" t="s">
        <v>604</v>
      </c>
      <c r="G174" s="401">
        <v>44949</v>
      </c>
      <c r="H174" s="385" t="s">
        <v>590</v>
      </c>
      <c r="I174" s="386">
        <v>112</v>
      </c>
      <c r="J174" s="573" t="s">
        <v>656</v>
      </c>
      <c r="K174" s="449" t="s">
        <v>622</v>
      </c>
      <c r="L174" s="379" t="s">
        <v>443</v>
      </c>
      <c r="M174" s="379" t="s">
        <v>443</v>
      </c>
      <c r="N174" s="379" t="s">
        <v>443</v>
      </c>
      <c r="O174" s="379" t="s">
        <v>443</v>
      </c>
      <c r="P174" s="379" t="s">
        <v>443</v>
      </c>
      <c r="Q174" s="379" t="s">
        <v>443</v>
      </c>
      <c r="R174" s="379" t="s">
        <v>443</v>
      </c>
      <c r="S174" s="379" t="s">
        <v>443</v>
      </c>
      <c r="T174" s="379" t="s">
        <v>4</v>
      </c>
      <c r="U174" s="462" t="s">
        <v>443</v>
      </c>
      <c r="V174" s="462" t="s">
        <v>443</v>
      </c>
      <c r="W174" s="462" t="s">
        <v>443</v>
      </c>
    </row>
    <row r="175" spans="1:23" ht="45" customHeight="1" x14ac:dyDescent="0.25">
      <c r="A175" s="382" t="s">
        <v>970</v>
      </c>
      <c r="B175" s="382" t="s">
        <v>971</v>
      </c>
      <c r="C175" s="636"/>
      <c r="D175" s="636"/>
      <c r="E175" s="631">
        <v>60</v>
      </c>
      <c r="F175" s="408" t="s">
        <v>604</v>
      </c>
      <c r="G175" s="401">
        <v>45283</v>
      </c>
      <c r="H175" s="385" t="s">
        <v>590</v>
      </c>
      <c r="I175" s="386" t="s">
        <v>972</v>
      </c>
      <c r="J175" s="573" t="s">
        <v>663</v>
      </c>
      <c r="K175" s="449" t="s">
        <v>146</v>
      </c>
      <c r="L175" s="539" t="s">
        <v>1870</v>
      </c>
      <c r="M175" s="379" t="s">
        <v>443</v>
      </c>
      <c r="N175" s="379" t="s">
        <v>443</v>
      </c>
      <c r="O175" s="379" t="s">
        <v>443</v>
      </c>
      <c r="P175" s="379" t="s">
        <v>443</v>
      </c>
      <c r="Q175" s="379" t="s">
        <v>443</v>
      </c>
      <c r="R175" s="379" t="s">
        <v>35</v>
      </c>
      <c r="S175" s="379" t="s">
        <v>35</v>
      </c>
      <c r="T175" s="379" t="s">
        <v>443</v>
      </c>
      <c r="U175" s="448" t="s">
        <v>35</v>
      </c>
      <c r="V175" s="379" t="s">
        <v>443</v>
      </c>
      <c r="W175" s="379" t="s">
        <v>443</v>
      </c>
    </row>
    <row r="176" spans="1:23" s="381" customFormat="1" ht="42" customHeight="1" x14ac:dyDescent="0.25">
      <c r="A176" s="382" t="s">
        <v>973</v>
      </c>
      <c r="B176" s="382" t="s">
        <v>974</v>
      </c>
      <c r="C176" s="602"/>
      <c r="D176" s="602"/>
      <c r="E176" s="631">
        <v>75</v>
      </c>
      <c r="F176" s="408" t="s">
        <v>604</v>
      </c>
      <c r="G176" s="401">
        <v>45863</v>
      </c>
      <c r="H176" s="385" t="s">
        <v>590</v>
      </c>
      <c r="I176" s="386" t="s">
        <v>975</v>
      </c>
      <c r="J176" s="573" t="s">
        <v>634</v>
      </c>
      <c r="K176" s="449" t="s">
        <v>635</v>
      </c>
      <c r="L176" s="379" t="s">
        <v>690</v>
      </c>
      <c r="M176" s="379" t="s">
        <v>690</v>
      </c>
      <c r="N176" s="379" t="s">
        <v>690</v>
      </c>
      <c r="O176" s="379" t="s">
        <v>690</v>
      </c>
      <c r="P176" s="379" t="s">
        <v>690</v>
      </c>
      <c r="Q176" s="379" t="s">
        <v>690</v>
      </c>
      <c r="R176" s="379" t="s">
        <v>443</v>
      </c>
      <c r="S176" s="379" t="s">
        <v>443</v>
      </c>
      <c r="T176" s="379" t="s">
        <v>443</v>
      </c>
      <c r="U176" s="379" t="s">
        <v>443</v>
      </c>
      <c r="V176" s="379" t="s">
        <v>443</v>
      </c>
      <c r="W176" s="379" t="s">
        <v>443</v>
      </c>
    </row>
    <row r="177" spans="1:23" ht="42" customHeight="1" x14ac:dyDescent="0.25">
      <c r="A177" s="382" t="s">
        <v>976</v>
      </c>
      <c r="B177" s="382" t="s">
        <v>977</v>
      </c>
      <c r="C177" s="602"/>
      <c r="D177" s="602"/>
      <c r="E177" s="631">
        <v>125</v>
      </c>
      <c r="F177" s="408" t="s">
        <v>604</v>
      </c>
      <c r="G177" s="401">
        <v>45986</v>
      </c>
      <c r="H177" s="385" t="s">
        <v>590</v>
      </c>
      <c r="I177" s="386" t="s">
        <v>978</v>
      </c>
      <c r="J177" s="573" t="s">
        <v>606</v>
      </c>
      <c r="K177" s="449" t="s">
        <v>69</v>
      </c>
      <c r="L177" s="379" t="s">
        <v>690</v>
      </c>
      <c r="M177" s="379" t="s">
        <v>690</v>
      </c>
      <c r="N177" s="379" t="s">
        <v>690</v>
      </c>
      <c r="O177" s="379" t="s">
        <v>690</v>
      </c>
      <c r="P177" s="379" t="s">
        <v>690</v>
      </c>
      <c r="Q177" s="379" t="s">
        <v>690</v>
      </c>
      <c r="R177" s="379" t="s">
        <v>690</v>
      </c>
      <c r="S177" s="379" t="s">
        <v>690</v>
      </c>
      <c r="T177" s="379" t="s">
        <v>690</v>
      </c>
      <c r="U177" s="379" t="s">
        <v>690</v>
      </c>
      <c r="V177" s="379" t="s">
        <v>443</v>
      </c>
      <c r="W177" s="379" t="s">
        <v>443</v>
      </c>
    </row>
    <row r="178" spans="1:23" s="381" customFormat="1" ht="42" customHeight="1" x14ac:dyDescent="0.25">
      <c r="A178" s="391" t="s">
        <v>979</v>
      </c>
      <c r="B178" s="391" t="s">
        <v>980</v>
      </c>
      <c r="C178" s="590"/>
      <c r="D178" s="590"/>
      <c r="E178" s="633">
        <v>55</v>
      </c>
      <c r="F178" s="408" t="s">
        <v>604</v>
      </c>
      <c r="G178" s="393">
        <v>43862</v>
      </c>
      <c r="H178" s="402" t="s">
        <v>590</v>
      </c>
      <c r="I178" s="394" t="s">
        <v>981</v>
      </c>
      <c r="J178" s="573" t="s">
        <v>877</v>
      </c>
      <c r="K178" s="449" t="s">
        <v>25</v>
      </c>
      <c r="L178" s="379" t="s">
        <v>443</v>
      </c>
      <c r="M178" s="379" t="s">
        <v>443</v>
      </c>
      <c r="N178" s="379" t="s">
        <v>443</v>
      </c>
      <c r="O178" s="379" t="s">
        <v>443</v>
      </c>
      <c r="P178" s="379" t="s">
        <v>4</v>
      </c>
      <c r="Q178" s="379" t="s">
        <v>443</v>
      </c>
      <c r="R178" s="379" t="s">
        <v>443</v>
      </c>
      <c r="S178" s="379" t="s">
        <v>443</v>
      </c>
      <c r="T178" s="379" t="s">
        <v>443</v>
      </c>
      <c r="U178" s="379" t="s">
        <v>443</v>
      </c>
      <c r="V178" s="379" t="s">
        <v>443</v>
      </c>
      <c r="W178" s="379" t="s">
        <v>443</v>
      </c>
    </row>
    <row r="179" spans="1:23" s="381" customFormat="1" ht="45" customHeight="1" x14ac:dyDescent="0.25">
      <c r="A179" s="599" t="s">
        <v>982</v>
      </c>
      <c r="B179" s="408" t="s">
        <v>752</v>
      </c>
      <c r="C179" s="599"/>
      <c r="D179" s="599"/>
      <c r="E179" s="632">
        <v>65</v>
      </c>
      <c r="F179" s="398" t="s">
        <v>604</v>
      </c>
      <c r="G179" s="601"/>
      <c r="H179" s="402" t="s">
        <v>590</v>
      </c>
      <c r="I179" s="441">
        <v>138</v>
      </c>
      <c r="J179" s="573" t="s">
        <v>634</v>
      </c>
      <c r="K179" s="449" t="s">
        <v>146</v>
      </c>
      <c r="L179" s="379" t="s">
        <v>443</v>
      </c>
      <c r="M179" s="379" t="s">
        <v>443</v>
      </c>
      <c r="N179" s="379" t="s">
        <v>443</v>
      </c>
      <c r="O179" s="703" t="s">
        <v>4</v>
      </c>
      <c r="P179" s="379" t="s">
        <v>443</v>
      </c>
      <c r="Q179" s="379" t="s">
        <v>443</v>
      </c>
      <c r="R179" s="379" t="s">
        <v>443</v>
      </c>
      <c r="S179" s="379" t="s">
        <v>443</v>
      </c>
      <c r="T179" s="379" t="s">
        <v>443</v>
      </c>
      <c r="U179" s="379" t="s">
        <v>443</v>
      </c>
      <c r="V179" s="379" t="s">
        <v>443</v>
      </c>
      <c r="W179" s="379" t="s">
        <v>443</v>
      </c>
    </row>
    <row r="180" spans="1:23" s="381" customFormat="1" ht="45" customHeight="1" x14ac:dyDescent="0.25">
      <c r="A180" s="658" t="s">
        <v>983</v>
      </c>
      <c r="B180" s="382" t="s">
        <v>729</v>
      </c>
      <c r="C180" s="636" t="s">
        <v>984</v>
      </c>
      <c r="D180" s="524"/>
      <c r="E180" s="631">
        <v>85</v>
      </c>
      <c r="F180" s="408" t="s">
        <v>604</v>
      </c>
      <c r="G180" s="401">
        <v>44949</v>
      </c>
      <c r="H180" s="385" t="s">
        <v>590</v>
      </c>
      <c r="I180" s="386">
        <v>347</v>
      </c>
      <c r="J180" s="573" t="s">
        <v>663</v>
      </c>
      <c r="K180" s="449" t="s">
        <v>20</v>
      </c>
      <c r="L180" s="379" t="s">
        <v>443</v>
      </c>
      <c r="M180" s="379" t="s">
        <v>443</v>
      </c>
      <c r="N180" s="379" t="s">
        <v>443</v>
      </c>
      <c r="O180" s="379" t="s">
        <v>443</v>
      </c>
      <c r="P180" s="379" t="s">
        <v>4</v>
      </c>
      <c r="Q180" s="379" t="s">
        <v>35</v>
      </c>
      <c r="R180" s="379" t="s">
        <v>443</v>
      </c>
      <c r="S180" s="379" t="s">
        <v>443</v>
      </c>
      <c r="T180" s="379" t="s">
        <v>443</v>
      </c>
      <c r="U180" s="379" t="s">
        <v>443</v>
      </c>
      <c r="V180" s="379" t="s">
        <v>443</v>
      </c>
      <c r="W180" s="379" t="s">
        <v>443</v>
      </c>
    </row>
    <row r="181" spans="1:23" s="381" customFormat="1" ht="45" customHeight="1" x14ac:dyDescent="0.25">
      <c r="A181" s="658" t="s">
        <v>985</v>
      </c>
      <c r="B181" s="391" t="s">
        <v>758</v>
      </c>
      <c r="C181" s="590"/>
      <c r="D181" s="590"/>
      <c r="E181" s="633">
        <v>55</v>
      </c>
      <c r="F181" s="408" t="s">
        <v>589</v>
      </c>
      <c r="G181" s="430">
        <v>43422</v>
      </c>
      <c r="H181" s="385" t="s">
        <v>590</v>
      </c>
      <c r="I181" s="394" t="s">
        <v>986</v>
      </c>
      <c r="J181" s="646" t="s">
        <v>987</v>
      </c>
      <c r="K181" s="449" t="s">
        <v>614</v>
      </c>
      <c r="L181" s="379" t="s">
        <v>443</v>
      </c>
      <c r="M181" s="448" t="s">
        <v>4</v>
      </c>
      <c r="N181" s="423" t="s">
        <v>443</v>
      </c>
      <c r="O181" s="423" t="s">
        <v>443</v>
      </c>
      <c r="P181" s="379" t="s">
        <v>443</v>
      </c>
      <c r="Q181" s="379" t="s">
        <v>443</v>
      </c>
      <c r="R181" s="379" t="s">
        <v>443</v>
      </c>
      <c r="S181" s="379" t="s">
        <v>443</v>
      </c>
      <c r="T181" s="379" t="s">
        <v>443</v>
      </c>
      <c r="U181" s="379" t="s">
        <v>443</v>
      </c>
      <c r="V181" s="379" t="s">
        <v>443</v>
      </c>
      <c r="W181" s="379" t="s">
        <v>443</v>
      </c>
    </row>
    <row r="182" spans="1:23" s="381" customFormat="1" ht="45" customHeight="1" x14ac:dyDescent="0.25">
      <c r="A182" s="658" t="s">
        <v>988</v>
      </c>
      <c r="B182" s="391" t="s">
        <v>989</v>
      </c>
      <c r="C182" s="590" t="s">
        <v>990</v>
      </c>
      <c r="D182" s="590"/>
      <c r="E182" s="633">
        <v>275</v>
      </c>
      <c r="F182" s="408" t="s">
        <v>594</v>
      </c>
      <c r="G182" s="401">
        <v>44278</v>
      </c>
      <c r="H182" s="385" t="s">
        <v>590</v>
      </c>
      <c r="I182" s="394" t="s">
        <v>827</v>
      </c>
      <c r="J182" s="573" t="s">
        <v>991</v>
      </c>
      <c r="K182" s="449" t="s">
        <v>610</v>
      </c>
      <c r="L182" s="379" t="s">
        <v>443</v>
      </c>
      <c r="M182" s="379" t="s">
        <v>443</v>
      </c>
      <c r="N182" s="379" t="s">
        <v>443</v>
      </c>
      <c r="O182" s="379" t="s">
        <v>443</v>
      </c>
      <c r="P182" s="423" t="s">
        <v>443</v>
      </c>
      <c r="Q182" s="379" t="s">
        <v>443</v>
      </c>
      <c r="R182" s="379" t="s">
        <v>443</v>
      </c>
      <c r="S182" s="379" t="s">
        <v>443</v>
      </c>
      <c r="T182" s="379" t="s">
        <v>443</v>
      </c>
      <c r="U182" s="379" t="s">
        <v>4</v>
      </c>
      <c r="V182" s="379" t="s">
        <v>35</v>
      </c>
      <c r="W182" s="379" t="s">
        <v>443</v>
      </c>
    </row>
    <row r="183" spans="1:23" s="381" customFormat="1" ht="45" customHeight="1" x14ac:dyDescent="0.25">
      <c r="A183" s="382" t="s">
        <v>992</v>
      </c>
      <c r="B183" s="391" t="s">
        <v>993</v>
      </c>
      <c r="C183" s="590"/>
      <c r="D183" s="590"/>
      <c r="E183" s="633">
        <v>55</v>
      </c>
      <c r="F183" s="590" t="s">
        <v>604</v>
      </c>
      <c r="G183" s="393">
        <v>44774</v>
      </c>
      <c r="H183" s="411" t="s">
        <v>590</v>
      </c>
      <c r="I183" s="394" t="s">
        <v>994</v>
      </c>
      <c r="J183" s="683" t="s">
        <v>645</v>
      </c>
      <c r="K183" s="449" t="s">
        <v>50</v>
      </c>
      <c r="L183" s="379" t="s">
        <v>443</v>
      </c>
      <c r="M183" s="379" t="s">
        <v>443</v>
      </c>
      <c r="N183" s="379" t="s">
        <v>443</v>
      </c>
      <c r="O183" s="379" t="s">
        <v>443</v>
      </c>
      <c r="P183" s="379" t="s">
        <v>443</v>
      </c>
      <c r="Q183" s="379" t="s">
        <v>443</v>
      </c>
      <c r="R183" s="379" t="s">
        <v>4</v>
      </c>
      <c r="S183" s="379" t="s">
        <v>443</v>
      </c>
      <c r="T183" s="379" t="s">
        <v>443</v>
      </c>
      <c r="U183" s="379" t="s">
        <v>443</v>
      </c>
      <c r="V183" s="379" t="s">
        <v>443</v>
      </c>
      <c r="W183" s="379" t="s">
        <v>443</v>
      </c>
    </row>
    <row r="184" spans="1:23" s="381" customFormat="1" ht="42" customHeight="1" x14ac:dyDescent="0.25">
      <c r="A184" s="382" t="s">
        <v>995</v>
      </c>
      <c r="B184" s="382" t="s">
        <v>996</v>
      </c>
      <c r="C184" s="602"/>
      <c r="D184" s="602"/>
      <c r="E184" s="631">
        <v>75</v>
      </c>
      <c r="F184" s="408" t="s">
        <v>604</v>
      </c>
      <c r="G184" s="401">
        <v>45986</v>
      </c>
      <c r="H184" s="385" t="s">
        <v>590</v>
      </c>
      <c r="I184" s="386" t="s">
        <v>997</v>
      </c>
      <c r="J184" s="573" t="s">
        <v>987</v>
      </c>
      <c r="K184" s="449" t="s">
        <v>610</v>
      </c>
      <c r="L184" s="379" t="s">
        <v>690</v>
      </c>
      <c r="M184" s="379" t="s">
        <v>690</v>
      </c>
      <c r="N184" s="379" t="s">
        <v>690</v>
      </c>
      <c r="O184" s="379" t="s">
        <v>690</v>
      </c>
      <c r="P184" s="379" t="s">
        <v>690</v>
      </c>
      <c r="Q184" s="379" t="s">
        <v>690</v>
      </c>
      <c r="R184" s="379" t="s">
        <v>690</v>
      </c>
      <c r="S184" s="379" t="s">
        <v>690</v>
      </c>
      <c r="T184" s="379" t="s">
        <v>690</v>
      </c>
      <c r="U184" s="379" t="s">
        <v>690</v>
      </c>
      <c r="V184" s="379" t="s">
        <v>443</v>
      </c>
      <c r="W184" s="379" t="s">
        <v>443</v>
      </c>
    </row>
    <row r="185" spans="1:23" s="381" customFormat="1" ht="42" customHeight="1" x14ac:dyDescent="0.25">
      <c r="A185" s="382" t="s">
        <v>998</v>
      </c>
      <c r="B185" s="382" t="s">
        <v>212</v>
      </c>
      <c r="C185" s="636"/>
      <c r="D185" s="636"/>
      <c r="E185" s="631">
        <v>50</v>
      </c>
      <c r="F185" s="408" t="s">
        <v>604</v>
      </c>
      <c r="G185" s="401">
        <v>44949</v>
      </c>
      <c r="H185" s="385" t="s">
        <v>590</v>
      </c>
      <c r="I185" s="386">
        <v>140</v>
      </c>
      <c r="J185" s="573" t="s">
        <v>999</v>
      </c>
      <c r="K185" s="449" t="s">
        <v>100</v>
      </c>
      <c r="L185" s="379" t="s">
        <v>443</v>
      </c>
      <c r="M185" s="379" t="s">
        <v>443</v>
      </c>
      <c r="N185" s="379" t="s">
        <v>443</v>
      </c>
      <c r="O185" s="379" t="s">
        <v>443</v>
      </c>
      <c r="P185" s="379" t="s">
        <v>443</v>
      </c>
      <c r="Q185" s="379" t="s">
        <v>443</v>
      </c>
      <c r="R185" s="379" t="s">
        <v>443</v>
      </c>
      <c r="S185" s="379" t="s">
        <v>4</v>
      </c>
      <c r="T185" s="379" t="s">
        <v>443</v>
      </c>
      <c r="U185" s="462" t="s">
        <v>443</v>
      </c>
      <c r="V185" s="462" t="s">
        <v>443</v>
      </c>
      <c r="W185" s="462" t="s">
        <v>443</v>
      </c>
    </row>
    <row r="186" spans="1:23" s="381" customFormat="1" ht="42" customHeight="1" x14ac:dyDescent="0.25">
      <c r="A186" s="599" t="s">
        <v>1000</v>
      </c>
      <c r="B186" s="408" t="s">
        <v>931</v>
      </c>
      <c r="C186" s="599"/>
      <c r="D186" s="599"/>
      <c r="E186" s="631">
        <v>50</v>
      </c>
      <c r="F186" s="408" t="s">
        <v>604</v>
      </c>
      <c r="G186" s="441"/>
      <c r="H186" s="385" t="s">
        <v>590</v>
      </c>
      <c r="I186" s="595" t="s">
        <v>1001</v>
      </c>
      <c r="J186" s="605" t="s">
        <v>634</v>
      </c>
      <c r="K186" s="449" t="s">
        <v>614</v>
      </c>
      <c r="L186" s="379" t="s">
        <v>443</v>
      </c>
      <c r="M186" s="448" t="s">
        <v>4</v>
      </c>
      <c r="N186" s="379" t="s">
        <v>443</v>
      </c>
      <c r="O186" s="379" t="s">
        <v>443</v>
      </c>
      <c r="P186" s="379" t="s">
        <v>443</v>
      </c>
      <c r="Q186" s="379" t="s">
        <v>443</v>
      </c>
      <c r="R186" s="379" t="s">
        <v>443</v>
      </c>
      <c r="S186" s="379" t="s">
        <v>443</v>
      </c>
      <c r="T186" s="379" t="s">
        <v>443</v>
      </c>
      <c r="U186" s="379" t="s">
        <v>443</v>
      </c>
      <c r="V186" s="379" t="s">
        <v>443</v>
      </c>
      <c r="W186" s="379" t="s">
        <v>443</v>
      </c>
    </row>
    <row r="187" spans="1:23" s="381" customFormat="1" ht="42" customHeight="1" x14ac:dyDescent="0.25">
      <c r="A187" s="382" t="s">
        <v>1002</v>
      </c>
      <c r="B187" s="382" t="s">
        <v>662</v>
      </c>
      <c r="C187" s="636"/>
      <c r="D187" s="636"/>
      <c r="E187" s="631">
        <v>50</v>
      </c>
      <c r="F187" s="408" t="s">
        <v>604</v>
      </c>
      <c r="G187" s="401">
        <v>44949</v>
      </c>
      <c r="H187" s="385" t="s">
        <v>590</v>
      </c>
      <c r="I187" s="386">
        <v>147</v>
      </c>
      <c r="J187" s="573" t="s">
        <v>621</v>
      </c>
      <c r="K187" s="524" t="s">
        <v>50</v>
      </c>
      <c r="L187" s="379" t="s">
        <v>443</v>
      </c>
      <c r="M187" s="379" t="s">
        <v>443</v>
      </c>
      <c r="N187" s="379" t="s">
        <v>443</v>
      </c>
      <c r="O187" s="379" t="s">
        <v>443</v>
      </c>
      <c r="P187" s="379" t="s">
        <v>443</v>
      </c>
      <c r="Q187" s="379" t="s">
        <v>443</v>
      </c>
      <c r="R187" s="379" t="s">
        <v>4</v>
      </c>
      <c r="S187" s="379" t="s">
        <v>443</v>
      </c>
      <c r="T187" s="379" t="s">
        <v>443</v>
      </c>
      <c r="U187" s="379" t="s">
        <v>443</v>
      </c>
      <c r="V187" s="379" t="s">
        <v>443</v>
      </c>
      <c r="W187" s="379" t="s">
        <v>443</v>
      </c>
    </row>
    <row r="188" spans="1:23" ht="70.5" customHeight="1" x14ac:dyDescent="0.25">
      <c r="A188" s="382" t="s">
        <v>1003</v>
      </c>
      <c r="B188" s="382" t="s">
        <v>1004</v>
      </c>
      <c r="C188" s="602"/>
      <c r="D188" s="602"/>
      <c r="E188" s="631">
        <v>75</v>
      </c>
      <c r="F188" s="408" t="s">
        <v>589</v>
      </c>
      <c r="G188" s="401">
        <v>45986</v>
      </c>
      <c r="H188" s="385" t="s">
        <v>590</v>
      </c>
      <c r="I188" s="386" t="s">
        <v>1871</v>
      </c>
      <c r="J188" s="573" t="s">
        <v>987</v>
      </c>
      <c r="K188" s="449" t="s">
        <v>69</v>
      </c>
      <c r="L188" s="379" t="s">
        <v>690</v>
      </c>
      <c r="M188" s="379" t="s">
        <v>690</v>
      </c>
      <c r="N188" s="379" t="s">
        <v>690</v>
      </c>
      <c r="O188" s="379" t="s">
        <v>690</v>
      </c>
      <c r="P188" s="379" t="s">
        <v>690</v>
      </c>
      <c r="Q188" s="379" t="s">
        <v>690</v>
      </c>
      <c r="R188" s="379" t="s">
        <v>690</v>
      </c>
      <c r="S188" s="379" t="s">
        <v>690</v>
      </c>
      <c r="T188" s="379" t="s">
        <v>690</v>
      </c>
      <c r="U188" s="379" t="s">
        <v>690</v>
      </c>
      <c r="V188" s="379" t="s">
        <v>443</v>
      </c>
      <c r="W188" s="379" t="s">
        <v>443</v>
      </c>
    </row>
    <row r="189" spans="1:23" s="381" customFormat="1" ht="45" customHeight="1" x14ac:dyDescent="0.25">
      <c r="A189" s="382" t="s">
        <v>1006</v>
      </c>
      <c r="B189" s="382" t="s">
        <v>948</v>
      </c>
      <c r="C189" s="408"/>
      <c r="D189" s="408"/>
      <c r="E189" s="631">
        <v>55</v>
      </c>
      <c r="F189" s="408" t="s">
        <v>604</v>
      </c>
      <c r="G189" s="384"/>
      <c r="H189" s="385" t="s">
        <v>590</v>
      </c>
      <c r="I189" s="386" t="s">
        <v>1007</v>
      </c>
      <c r="J189" s="573" t="s">
        <v>601</v>
      </c>
      <c r="K189" s="449" t="s">
        <v>100</v>
      </c>
      <c r="L189" s="379" t="s">
        <v>443</v>
      </c>
      <c r="M189" s="379" t="s">
        <v>443</v>
      </c>
      <c r="N189" s="379" t="s">
        <v>443</v>
      </c>
      <c r="O189" s="379" t="s">
        <v>443</v>
      </c>
      <c r="P189" s="379" t="s">
        <v>443</v>
      </c>
      <c r="Q189" s="379" t="s">
        <v>443</v>
      </c>
      <c r="R189" s="379" t="s">
        <v>443</v>
      </c>
      <c r="S189" s="379" t="s">
        <v>443</v>
      </c>
      <c r="T189" s="379" t="s">
        <v>443</v>
      </c>
      <c r="U189" s="379" t="s">
        <v>443</v>
      </c>
      <c r="V189" s="379" t="s">
        <v>443</v>
      </c>
      <c r="W189" s="379" t="s">
        <v>4</v>
      </c>
    </row>
    <row r="190" spans="1:23" s="381" customFormat="1" ht="45" customHeight="1" x14ac:dyDescent="0.25">
      <c r="A190" s="599" t="s">
        <v>1008</v>
      </c>
      <c r="B190" s="408" t="s">
        <v>140</v>
      </c>
      <c r="C190" s="599"/>
      <c r="D190" s="599"/>
      <c r="E190" s="631">
        <v>50</v>
      </c>
      <c r="F190" s="408" t="s">
        <v>604</v>
      </c>
      <c r="G190" s="441"/>
      <c r="H190" s="385" t="s">
        <v>590</v>
      </c>
      <c r="I190" s="441">
        <v>95</v>
      </c>
      <c r="J190" s="605" t="s">
        <v>634</v>
      </c>
      <c r="K190" s="449" t="s">
        <v>50</v>
      </c>
      <c r="L190" s="379" t="s">
        <v>443</v>
      </c>
      <c r="M190" s="379" t="s">
        <v>443</v>
      </c>
      <c r="N190" s="379" t="s">
        <v>443</v>
      </c>
      <c r="O190" s="379" t="s">
        <v>443</v>
      </c>
      <c r="P190" s="379" t="s">
        <v>443</v>
      </c>
      <c r="Q190" s="379" t="s">
        <v>443</v>
      </c>
      <c r="R190" s="379" t="s">
        <v>4</v>
      </c>
      <c r="S190" s="379" t="s">
        <v>443</v>
      </c>
      <c r="T190" s="379" t="s">
        <v>443</v>
      </c>
      <c r="U190" s="379" t="s">
        <v>443</v>
      </c>
      <c r="V190" s="379" t="s">
        <v>443</v>
      </c>
      <c r="W190" s="379" t="s">
        <v>443</v>
      </c>
    </row>
    <row r="191" spans="1:23" s="381" customFormat="1" ht="45" customHeight="1" x14ac:dyDescent="0.25">
      <c r="A191" s="382" t="s">
        <v>1009</v>
      </c>
      <c r="B191" s="382" t="s">
        <v>840</v>
      </c>
      <c r="C191" s="409" t="s">
        <v>1010</v>
      </c>
      <c r="D191" s="409"/>
      <c r="E191" s="631">
        <v>65</v>
      </c>
      <c r="F191" s="408" t="s">
        <v>1011</v>
      </c>
      <c r="G191" s="401">
        <v>43831</v>
      </c>
      <c r="H191" s="385" t="s">
        <v>590</v>
      </c>
      <c r="I191" s="386" t="s">
        <v>1012</v>
      </c>
      <c r="J191" s="573" t="s">
        <v>698</v>
      </c>
      <c r="K191" s="449" t="s">
        <v>69</v>
      </c>
      <c r="L191" s="379" t="s">
        <v>443</v>
      </c>
      <c r="M191" s="379" t="s">
        <v>443</v>
      </c>
      <c r="N191" s="379" t="s">
        <v>443</v>
      </c>
      <c r="O191" s="379" t="s">
        <v>443</v>
      </c>
      <c r="P191" s="379" t="s">
        <v>443</v>
      </c>
      <c r="Q191" s="379" t="s">
        <v>443</v>
      </c>
      <c r="R191" s="379" t="s">
        <v>4</v>
      </c>
      <c r="S191" s="379" t="s">
        <v>443</v>
      </c>
      <c r="T191" s="379" t="s">
        <v>443</v>
      </c>
      <c r="U191" s="379" t="s">
        <v>443</v>
      </c>
      <c r="V191" s="379" t="s">
        <v>443</v>
      </c>
      <c r="W191" s="379" t="s">
        <v>443</v>
      </c>
    </row>
    <row r="192" spans="1:23" s="381" customFormat="1" ht="45" customHeight="1" x14ac:dyDescent="0.25">
      <c r="A192" s="382" t="s">
        <v>1013</v>
      </c>
      <c r="B192" s="408" t="s">
        <v>140</v>
      </c>
      <c r="C192" s="636" t="s">
        <v>1014</v>
      </c>
      <c r="D192" s="636"/>
      <c r="E192" s="631">
        <v>50</v>
      </c>
      <c r="F192" s="408" t="s">
        <v>604</v>
      </c>
      <c r="G192" s="401">
        <v>44949</v>
      </c>
      <c r="H192" s="385" t="s">
        <v>590</v>
      </c>
      <c r="I192" s="386">
        <v>97</v>
      </c>
      <c r="J192" s="573" t="s">
        <v>999</v>
      </c>
      <c r="K192" s="449" t="s">
        <v>53</v>
      </c>
      <c r="L192" s="379" t="s">
        <v>443</v>
      </c>
      <c r="M192" s="379" t="s">
        <v>443</v>
      </c>
      <c r="N192" s="405" t="s">
        <v>4</v>
      </c>
      <c r="O192" s="379" t="s">
        <v>443</v>
      </c>
      <c r="P192" s="379" t="s">
        <v>443</v>
      </c>
      <c r="Q192" s="379" t="s">
        <v>35</v>
      </c>
      <c r="R192" s="379" t="s">
        <v>35</v>
      </c>
      <c r="S192" s="379" t="s">
        <v>35</v>
      </c>
      <c r="T192" s="420" t="s">
        <v>35</v>
      </c>
      <c r="U192" s="379" t="s">
        <v>443</v>
      </c>
      <c r="V192" s="379" t="s">
        <v>443</v>
      </c>
      <c r="W192" s="379" t="s">
        <v>443</v>
      </c>
    </row>
    <row r="193" spans="1:23" s="381" customFormat="1" ht="45" customHeight="1" x14ac:dyDescent="0.25">
      <c r="A193" s="382" t="s">
        <v>1015</v>
      </c>
      <c r="B193" s="408" t="s">
        <v>140</v>
      </c>
      <c r="C193" s="636"/>
      <c r="D193" s="636"/>
      <c r="E193" s="631">
        <v>50</v>
      </c>
      <c r="F193" s="408" t="s">
        <v>604</v>
      </c>
      <c r="G193" s="401">
        <v>44949</v>
      </c>
      <c r="H193" s="385" t="s">
        <v>590</v>
      </c>
      <c r="I193" s="386">
        <v>96</v>
      </c>
      <c r="J193" s="573" t="s">
        <v>999</v>
      </c>
      <c r="K193" s="449" t="s">
        <v>69</v>
      </c>
      <c r="L193" s="379" t="s">
        <v>443</v>
      </c>
      <c r="M193" s="379" t="s">
        <v>443</v>
      </c>
      <c r="N193" s="379" t="s">
        <v>443</v>
      </c>
      <c r="O193" s="379" t="s">
        <v>443</v>
      </c>
      <c r="P193" s="379" t="s">
        <v>443</v>
      </c>
      <c r="Q193" s="379" t="s">
        <v>4</v>
      </c>
      <c r="R193" s="379" t="s">
        <v>443</v>
      </c>
      <c r="S193" s="379" t="s">
        <v>443</v>
      </c>
      <c r="T193" s="420" t="s">
        <v>35</v>
      </c>
      <c r="U193" s="462" t="s">
        <v>443</v>
      </c>
      <c r="V193" s="462" t="s">
        <v>443</v>
      </c>
      <c r="W193" s="462" t="s">
        <v>443</v>
      </c>
    </row>
    <row r="194" spans="1:23" s="381" customFormat="1" ht="45" customHeight="1" x14ac:dyDescent="0.25">
      <c r="A194" s="371" t="s">
        <v>1016</v>
      </c>
      <c r="B194" s="371" t="s">
        <v>662</v>
      </c>
      <c r="C194" s="636"/>
      <c r="D194" s="636"/>
      <c r="E194" s="631">
        <v>50</v>
      </c>
      <c r="F194" s="408" t="s">
        <v>604</v>
      </c>
      <c r="G194" s="401">
        <v>44949</v>
      </c>
      <c r="H194" s="375" t="s">
        <v>590</v>
      </c>
      <c r="I194" s="376">
        <v>107</v>
      </c>
      <c r="J194" s="573" t="s">
        <v>987</v>
      </c>
      <c r="K194" s="442" t="s">
        <v>657</v>
      </c>
      <c r="L194" s="379" t="s">
        <v>443</v>
      </c>
      <c r="M194" s="379" t="s">
        <v>443</v>
      </c>
      <c r="N194" s="379" t="s">
        <v>443</v>
      </c>
      <c r="O194" s="379" t="s">
        <v>443</v>
      </c>
      <c r="P194" s="379" t="s">
        <v>443</v>
      </c>
      <c r="Q194" s="379" t="s">
        <v>443</v>
      </c>
      <c r="R194" s="379" t="s">
        <v>35</v>
      </c>
      <c r="S194" s="379" t="s">
        <v>443</v>
      </c>
      <c r="T194" s="420" t="s">
        <v>35</v>
      </c>
      <c r="U194" s="379" t="s">
        <v>443</v>
      </c>
      <c r="V194" s="379" t="s">
        <v>4</v>
      </c>
      <c r="W194" s="379" t="s">
        <v>443</v>
      </c>
    </row>
    <row r="195" spans="1:23" s="381" customFormat="1" ht="45" customHeight="1" x14ac:dyDescent="0.25">
      <c r="A195" s="382" t="s">
        <v>1017</v>
      </c>
      <c r="B195" s="429" t="s">
        <v>1018</v>
      </c>
      <c r="C195" s="689"/>
      <c r="D195" s="689"/>
      <c r="E195" s="631">
        <v>65</v>
      </c>
      <c r="F195" s="398" t="s">
        <v>604</v>
      </c>
      <c r="G195" s="430">
        <v>45741</v>
      </c>
      <c r="H195" s="402" t="s">
        <v>590</v>
      </c>
      <c r="I195" s="403" t="s">
        <v>1019</v>
      </c>
      <c r="J195" s="646" t="s">
        <v>634</v>
      </c>
      <c r="K195" s="449" t="s">
        <v>50</v>
      </c>
      <c r="L195" s="379" t="s">
        <v>690</v>
      </c>
      <c r="M195" s="379" t="s">
        <v>690</v>
      </c>
      <c r="N195" s="379" t="s">
        <v>443</v>
      </c>
      <c r="O195" s="379" t="s">
        <v>443</v>
      </c>
      <c r="P195" s="379" t="s">
        <v>443</v>
      </c>
      <c r="Q195" s="379" t="s">
        <v>443</v>
      </c>
      <c r="R195" s="379" t="s">
        <v>443</v>
      </c>
      <c r="S195" s="379" t="s">
        <v>4</v>
      </c>
      <c r="T195" s="379" t="s">
        <v>443</v>
      </c>
      <c r="U195" s="379" t="s">
        <v>443</v>
      </c>
      <c r="V195" s="379" t="s">
        <v>443</v>
      </c>
      <c r="W195" s="379" t="s">
        <v>443</v>
      </c>
    </row>
    <row r="196" spans="1:23" s="381" customFormat="1" ht="45" customHeight="1" x14ac:dyDescent="0.25">
      <c r="A196" s="658" t="s">
        <v>1020</v>
      </c>
      <c r="B196" s="382" t="s">
        <v>1021</v>
      </c>
      <c r="C196" s="636"/>
      <c r="D196" s="636"/>
      <c r="E196" s="631">
        <v>50</v>
      </c>
      <c r="F196" s="408" t="s">
        <v>604</v>
      </c>
      <c r="G196" s="401">
        <v>44949</v>
      </c>
      <c r="H196" s="532" t="s">
        <v>66</v>
      </c>
      <c r="I196" s="386">
        <v>60</v>
      </c>
      <c r="J196" s="573" t="s">
        <v>690</v>
      </c>
      <c r="K196" s="449" t="s">
        <v>610</v>
      </c>
      <c r="L196" s="379" t="s">
        <v>443</v>
      </c>
      <c r="M196" s="379" t="s">
        <v>690</v>
      </c>
      <c r="N196" s="379" t="s">
        <v>690</v>
      </c>
      <c r="O196" s="379" t="s">
        <v>690</v>
      </c>
      <c r="P196" s="379" t="s">
        <v>690</v>
      </c>
      <c r="Q196" s="379" t="s">
        <v>690</v>
      </c>
      <c r="R196" s="379" t="s">
        <v>690</v>
      </c>
      <c r="S196" s="379" t="s">
        <v>690</v>
      </c>
      <c r="T196" s="379" t="s">
        <v>690</v>
      </c>
      <c r="U196" s="379" t="s">
        <v>690</v>
      </c>
      <c r="V196" s="379" t="s">
        <v>690</v>
      </c>
      <c r="W196" s="379" t="s">
        <v>690</v>
      </c>
    </row>
    <row r="197" spans="1:23" s="381" customFormat="1" ht="45" customHeight="1" x14ac:dyDescent="0.25">
      <c r="A197" s="599" t="s">
        <v>1022</v>
      </c>
      <c r="B197" s="590" t="s">
        <v>1023</v>
      </c>
      <c r="C197" s="520"/>
      <c r="D197" s="520"/>
      <c r="E197" s="633">
        <v>75</v>
      </c>
      <c r="F197" s="590" t="s">
        <v>604</v>
      </c>
      <c r="G197" s="393">
        <v>45955</v>
      </c>
      <c r="H197" s="411" t="s">
        <v>590</v>
      </c>
      <c r="I197" s="578" t="s">
        <v>1024</v>
      </c>
      <c r="J197" s="605" t="s">
        <v>634</v>
      </c>
      <c r="K197" s="449" t="s">
        <v>100</v>
      </c>
      <c r="L197" s="709" t="s">
        <v>690</v>
      </c>
      <c r="M197" s="709" t="s">
        <v>690</v>
      </c>
      <c r="N197" s="709" t="s">
        <v>690</v>
      </c>
      <c r="O197" s="709" t="s">
        <v>690</v>
      </c>
      <c r="P197" s="709" t="s">
        <v>690</v>
      </c>
      <c r="Q197" s="709" t="s">
        <v>690</v>
      </c>
      <c r="R197" s="709" t="s">
        <v>690</v>
      </c>
      <c r="S197" s="709" t="s">
        <v>690</v>
      </c>
      <c r="T197" s="709" t="s">
        <v>690</v>
      </c>
      <c r="U197" s="379" t="s">
        <v>443</v>
      </c>
      <c r="V197" s="379" t="s">
        <v>443</v>
      </c>
      <c r="W197" s="379" t="s">
        <v>443</v>
      </c>
    </row>
    <row r="198" spans="1:23" s="381" customFormat="1" ht="45" customHeight="1" x14ac:dyDescent="0.25">
      <c r="A198" s="382" t="s">
        <v>1025</v>
      </c>
      <c r="B198" s="382" t="s">
        <v>1026</v>
      </c>
      <c r="C198" s="602"/>
      <c r="D198" s="602"/>
      <c r="E198" s="631">
        <v>75</v>
      </c>
      <c r="F198" s="408" t="s">
        <v>604</v>
      </c>
      <c r="G198" s="401">
        <v>45955</v>
      </c>
      <c r="H198" s="385" t="s">
        <v>590</v>
      </c>
      <c r="I198" s="386"/>
      <c r="J198" s="573" t="s">
        <v>737</v>
      </c>
      <c r="K198" s="449" t="s">
        <v>622</v>
      </c>
      <c r="L198" s="709" t="s">
        <v>690</v>
      </c>
      <c r="M198" s="709" t="s">
        <v>690</v>
      </c>
      <c r="N198" s="709" t="s">
        <v>690</v>
      </c>
      <c r="O198" s="709" t="s">
        <v>690</v>
      </c>
      <c r="P198" s="709" t="s">
        <v>690</v>
      </c>
      <c r="Q198" s="709" t="s">
        <v>690</v>
      </c>
      <c r="R198" s="709" t="s">
        <v>690</v>
      </c>
      <c r="S198" s="709" t="s">
        <v>690</v>
      </c>
      <c r="T198" s="709" t="s">
        <v>690</v>
      </c>
      <c r="U198" s="379" t="s">
        <v>443</v>
      </c>
      <c r="V198" s="379" t="s">
        <v>443</v>
      </c>
      <c r="W198" s="379" t="s">
        <v>443</v>
      </c>
    </row>
    <row r="199" spans="1:23" s="381" customFormat="1" ht="45" customHeight="1" x14ac:dyDescent="0.25">
      <c r="A199" s="382" t="s">
        <v>1027</v>
      </c>
      <c r="B199" s="382" t="s">
        <v>1028</v>
      </c>
      <c r="C199" s="408"/>
      <c r="D199" s="408"/>
      <c r="E199" s="631">
        <v>55</v>
      </c>
      <c r="F199" s="408" t="s">
        <v>604</v>
      </c>
      <c r="G199" s="401">
        <v>41730</v>
      </c>
      <c r="H199" s="385" t="s">
        <v>590</v>
      </c>
      <c r="I199" s="386" t="s">
        <v>1029</v>
      </c>
      <c r="J199" s="605" t="s">
        <v>999</v>
      </c>
      <c r="K199" s="449" t="s">
        <v>100</v>
      </c>
      <c r="L199" s="379" t="s">
        <v>443</v>
      </c>
      <c r="M199" s="379" t="s">
        <v>443</v>
      </c>
      <c r="N199" s="405" t="s">
        <v>35</v>
      </c>
      <c r="O199" s="379" t="s">
        <v>35</v>
      </c>
      <c r="P199" s="405" t="s">
        <v>35</v>
      </c>
      <c r="Q199" s="379" t="s">
        <v>443</v>
      </c>
      <c r="R199" s="379" t="s">
        <v>443</v>
      </c>
      <c r="S199" s="379" t="s">
        <v>4</v>
      </c>
      <c r="T199" s="379" t="s">
        <v>443</v>
      </c>
      <c r="U199" s="462" t="s">
        <v>443</v>
      </c>
      <c r="V199" s="462" t="s">
        <v>443</v>
      </c>
      <c r="W199" s="462" t="s">
        <v>443</v>
      </c>
    </row>
    <row r="200" spans="1:23" s="381" customFormat="1" ht="45" customHeight="1" x14ac:dyDescent="0.25">
      <c r="A200" s="382" t="s">
        <v>1030</v>
      </c>
      <c r="B200" s="382" t="s">
        <v>662</v>
      </c>
      <c r="C200" s="408"/>
      <c r="D200" s="408"/>
      <c r="E200" s="631">
        <v>55</v>
      </c>
      <c r="F200" s="408" t="s">
        <v>604</v>
      </c>
      <c r="G200" s="401">
        <v>45375</v>
      </c>
      <c r="H200" s="385" t="s">
        <v>590</v>
      </c>
      <c r="I200" s="386" t="s">
        <v>1031</v>
      </c>
      <c r="J200" s="573" t="s">
        <v>987</v>
      </c>
      <c r="K200" s="449" t="s">
        <v>622</v>
      </c>
      <c r="L200" s="379" t="s">
        <v>443</v>
      </c>
      <c r="M200" s="379" t="s">
        <v>443</v>
      </c>
      <c r="N200" s="379" t="s">
        <v>443</v>
      </c>
      <c r="O200" s="379" t="s">
        <v>443</v>
      </c>
      <c r="P200" s="379" t="s">
        <v>443</v>
      </c>
      <c r="Q200" s="379" t="s">
        <v>443</v>
      </c>
      <c r="R200" s="379" t="s">
        <v>443</v>
      </c>
      <c r="S200" s="379" t="s">
        <v>443</v>
      </c>
      <c r="T200" s="379" t="s">
        <v>443</v>
      </c>
      <c r="U200" s="379" t="s">
        <v>4</v>
      </c>
      <c r="V200" s="379" t="s">
        <v>443</v>
      </c>
      <c r="W200" s="379" t="s">
        <v>443</v>
      </c>
    </row>
    <row r="201" spans="1:23" s="381" customFormat="1" ht="45" customHeight="1" x14ac:dyDescent="0.25">
      <c r="A201" s="382" t="s">
        <v>1032</v>
      </c>
      <c r="B201" s="382" t="s">
        <v>662</v>
      </c>
      <c r="C201" s="408"/>
      <c r="D201" s="408"/>
      <c r="E201" s="631">
        <v>60</v>
      </c>
      <c r="F201" s="408" t="s">
        <v>604</v>
      </c>
      <c r="G201" s="401">
        <v>45047</v>
      </c>
      <c r="H201" s="385" t="s">
        <v>590</v>
      </c>
      <c r="I201" s="386" t="s">
        <v>1033</v>
      </c>
      <c r="J201" s="573" t="s">
        <v>634</v>
      </c>
      <c r="K201" s="449" t="s">
        <v>614</v>
      </c>
      <c r="L201" s="379" t="s">
        <v>443</v>
      </c>
      <c r="M201" s="379" t="s">
        <v>443</v>
      </c>
      <c r="N201" s="379" t="s">
        <v>4</v>
      </c>
      <c r="O201" s="379" t="s">
        <v>443</v>
      </c>
      <c r="P201" s="379" t="s">
        <v>443</v>
      </c>
      <c r="Q201" s="379" t="s">
        <v>443</v>
      </c>
      <c r="R201" s="379" t="s">
        <v>443</v>
      </c>
      <c r="S201" s="379" t="s">
        <v>443</v>
      </c>
      <c r="T201" s="379" t="s">
        <v>443</v>
      </c>
      <c r="U201" s="379" t="s">
        <v>443</v>
      </c>
      <c r="V201" s="379" t="s">
        <v>443</v>
      </c>
      <c r="W201" s="379" t="s">
        <v>443</v>
      </c>
    </row>
    <row r="202" spans="1:23" s="381" customFormat="1" ht="45" customHeight="1" x14ac:dyDescent="0.25">
      <c r="A202" s="382" t="s">
        <v>1034</v>
      </c>
      <c r="B202" s="382" t="s">
        <v>662</v>
      </c>
      <c r="C202" s="636"/>
      <c r="D202" s="636"/>
      <c r="E202" s="631">
        <v>50</v>
      </c>
      <c r="F202" s="408" t="s">
        <v>604</v>
      </c>
      <c r="G202" s="401">
        <v>44949</v>
      </c>
      <c r="H202" s="385" t="s">
        <v>590</v>
      </c>
      <c r="I202" s="386">
        <v>329</v>
      </c>
      <c r="J202" s="573" t="s">
        <v>999</v>
      </c>
      <c r="K202" s="449" t="s">
        <v>657</v>
      </c>
      <c r="L202" s="379" t="s">
        <v>443</v>
      </c>
      <c r="M202" s="379" t="s">
        <v>443</v>
      </c>
      <c r="N202" s="379" t="s">
        <v>443</v>
      </c>
      <c r="O202" s="379" t="s">
        <v>443</v>
      </c>
      <c r="P202" s="379" t="s">
        <v>443</v>
      </c>
      <c r="Q202" s="379" t="s">
        <v>443</v>
      </c>
      <c r="R202" s="379" t="s">
        <v>443</v>
      </c>
      <c r="S202" s="379" t="s">
        <v>443</v>
      </c>
      <c r="T202" s="379" t="s">
        <v>443</v>
      </c>
      <c r="U202" s="462" t="s">
        <v>443</v>
      </c>
      <c r="V202" s="462" t="s">
        <v>443</v>
      </c>
      <c r="W202" s="462" t="s">
        <v>443</v>
      </c>
    </row>
    <row r="203" spans="1:23" s="381" customFormat="1" ht="45" customHeight="1" x14ac:dyDescent="0.25">
      <c r="A203" s="382" t="s">
        <v>1035</v>
      </c>
      <c r="B203" s="382" t="s">
        <v>662</v>
      </c>
      <c r="C203" s="636"/>
      <c r="D203" s="636"/>
      <c r="E203" s="631">
        <v>50</v>
      </c>
      <c r="F203" s="408" t="s">
        <v>604</v>
      </c>
      <c r="G203" s="401">
        <v>44949</v>
      </c>
      <c r="H203" s="385" t="s">
        <v>590</v>
      </c>
      <c r="I203" s="386">
        <v>74</v>
      </c>
      <c r="J203" s="573" t="s">
        <v>667</v>
      </c>
      <c r="K203" s="449" t="s">
        <v>25</v>
      </c>
      <c r="L203" s="379" t="s">
        <v>443</v>
      </c>
      <c r="M203" s="379" t="s">
        <v>443</v>
      </c>
      <c r="N203" s="379" t="s">
        <v>443</v>
      </c>
      <c r="O203" s="379" t="s">
        <v>443</v>
      </c>
      <c r="P203" s="379" t="s">
        <v>443</v>
      </c>
      <c r="Q203" s="379" t="s">
        <v>4</v>
      </c>
      <c r="R203" s="379" t="s">
        <v>443</v>
      </c>
      <c r="S203" s="379" t="s">
        <v>35</v>
      </c>
      <c r="T203" s="379" t="s">
        <v>443</v>
      </c>
      <c r="U203" s="379" t="s">
        <v>443</v>
      </c>
      <c r="V203" s="379" t="s">
        <v>443</v>
      </c>
      <c r="W203" s="379" t="s">
        <v>443</v>
      </c>
    </row>
    <row r="204" spans="1:23" s="381" customFormat="1" ht="45" customHeight="1" x14ac:dyDescent="0.25">
      <c r="A204" s="382" t="s">
        <v>1036</v>
      </c>
      <c r="B204" s="382" t="s">
        <v>989</v>
      </c>
      <c r="C204" s="408" t="s">
        <v>1037</v>
      </c>
      <c r="D204" s="408"/>
      <c r="E204" s="631">
        <v>275</v>
      </c>
      <c r="F204" s="408" t="s">
        <v>604</v>
      </c>
      <c r="G204" s="401">
        <v>44287</v>
      </c>
      <c r="H204" s="385" t="s">
        <v>590</v>
      </c>
      <c r="I204" s="386" t="s">
        <v>827</v>
      </c>
      <c r="J204" s="573" t="s">
        <v>991</v>
      </c>
      <c r="K204" s="449" t="s">
        <v>53</v>
      </c>
      <c r="L204" s="379" t="s">
        <v>443</v>
      </c>
      <c r="M204" s="379" t="s">
        <v>443</v>
      </c>
      <c r="N204" s="379" t="s">
        <v>4</v>
      </c>
      <c r="O204" s="379" t="s">
        <v>443</v>
      </c>
      <c r="P204" s="379" t="s">
        <v>443</v>
      </c>
      <c r="Q204" s="379" t="s">
        <v>443</v>
      </c>
      <c r="R204" s="379" t="s">
        <v>443</v>
      </c>
      <c r="S204" s="379" t="s">
        <v>443</v>
      </c>
      <c r="T204" s="379" t="s">
        <v>443</v>
      </c>
      <c r="U204" s="379" t="s">
        <v>443</v>
      </c>
      <c r="V204" s="379" t="s">
        <v>443</v>
      </c>
      <c r="W204" s="379" t="s">
        <v>443</v>
      </c>
    </row>
    <row r="205" spans="1:23" s="381" customFormat="1" ht="45" customHeight="1" x14ac:dyDescent="0.25">
      <c r="A205" s="419" t="s">
        <v>1038</v>
      </c>
      <c r="B205" s="371" t="s">
        <v>974</v>
      </c>
      <c r="C205" s="409"/>
      <c r="D205" s="409"/>
      <c r="E205" s="631">
        <v>55</v>
      </c>
      <c r="F205" s="408" t="s">
        <v>604</v>
      </c>
      <c r="G205" s="384"/>
      <c r="H205" s="385" t="s">
        <v>590</v>
      </c>
      <c r="I205" s="386" t="s">
        <v>1039</v>
      </c>
      <c r="J205" s="573" t="s">
        <v>601</v>
      </c>
      <c r="K205" s="449" t="s">
        <v>146</v>
      </c>
      <c r="L205" s="539" t="s">
        <v>1870</v>
      </c>
      <c r="M205" s="379" t="s">
        <v>443</v>
      </c>
      <c r="N205" s="379" t="s">
        <v>443</v>
      </c>
      <c r="O205" s="379" t="s">
        <v>443</v>
      </c>
      <c r="P205" s="379" t="s">
        <v>443</v>
      </c>
      <c r="Q205" s="379" t="s">
        <v>443</v>
      </c>
      <c r="R205" s="379" t="s">
        <v>443</v>
      </c>
      <c r="S205" s="379" t="s">
        <v>443</v>
      </c>
      <c r="T205" s="379" t="s">
        <v>443</v>
      </c>
      <c r="U205" s="379" t="s">
        <v>443</v>
      </c>
      <c r="V205" s="379" t="s">
        <v>443</v>
      </c>
      <c r="W205" s="379" t="s">
        <v>443</v>
      </c>
    </row>
    <row r="206" spans="1:23" s="381" customFormat="1" ht="45" customHeight="1" x14ac:dyDescent="0.25">
      <c r="A206" s="599" t="s">
        <v>1040</v>
      </c>
      <c r="B206" s="408" t="s">
        <v>140</v>
      </c>
      <c r="C206" s="599"/>
      <c r="D206" s="599"/>
      <c r="E206" s="631">
        <v>50</v>
      </c>
      <c r="F206" s="408" t="s">
        <v>815</v>
      </c>
      <c r="G206" s="441"/>
      <c r="H206" s="385" t="s">
        <v>590</v>
      </c>
      <c r="I206" s="441">
        <v>364</v>
      </c>
      <c r="J206" s="605" t="s">
        <v>634</v>
      </c>
      <c r="K206" s="449" t="s">
        <v>50</v>
      </c>
      <c r="L206" s="379" t="s">
        <v>443</v>
      </c>
      <c r="M206" s="379" t="s">
        <v>443</v>
      </c>
      <c r="N206" s="379" t="s">
        <v>443</v>
      </c>
      <c r="O206" s="379" t="s">
        <v>443</v>
      </c>
      <c r="P206" s="379" t="s">
        <v>443</v>
      </c>
      <c r="Q206" s="379" t="s">
        <v>443</v>
      </c>
      <c r="R206" s="379" t="s">
        <v>4</v>
      </c>
      <c r="S206" s="379" t="s">
        <v>443</v>
      </c>
      <c r="T206" s="379" t="s">
        <v>443</v>
      </c>
      <c r="U206" s="379" t="s">
        <v>443</v>
      </c>
      <c r="V206" s="379" t="s">
        <v>443</v>
      </c>
      <c r="W206" s="379" t="s">
        <v>443</v>
      </c>
    </row>
    <row r="207" spans="1:23" s="381" customFormat="1" ht="45" customHeight="1" x14ac:dyDescent="0.25">
      <c r="A207" s="408" t="s">
        <v>1041</v>
      </c>
      <c r="B207" s="382" t="s">
        <v>989</v>
      </c>
      <c r="C207" s="408" t="s">
        <v>1042</v>
      </c>
      <c r="D207" s="408"/>
      <c r="E207" s="631">
        <v>275</v>
      </c>
      <c r="F207" s="408" t="s">
        <v>604</v>
      </c>
      <c r="G207" s="471">
        <v>44185</v>
      </c>
      <c r="H207" s="385" t="s">
        <v>590</v>
      </c>
      <c r="I207" s="386" t="s">
        <v>827</v>
      </c>
      <c r="J207" s="573" t="s">
        <v>717</v>
      </c>
      <c r="K207" s="449" t="s">
        <v>614</v>
      </c>
      <c r="L207" s="379" t="s">
        <v>443</v>
      </c>
      <c r="M207" s="379" t="s">
        <v>443</v>
      </c>
      <c r="N207" s="379" t="s">
        <v>443</v>
      </c>
      <c r="O207" s="379" t="s">
        <v>35</v>
      </c>
      <c r="P207" s="379" t="s">
        <v>443</v>
      </c>
      <c r="Q207" s="379" t="s">
        <v>443</v>
      </c>
      <c r="R207" s="379" t="s">
        <v>443</v>
      </c>
      <c r="S207" s="379" t="s">
        <v>443</v>
      </c>
      <c r="T207" s="405" t="s">
        <v>35</v>
      </c>
      <c r="U207" s="462" t="s">
        <v>443</v>
      </c>
      <c r="V207" s="462" t="s">
        <v>443</v>
      </c>
      <c r="W207" s="462" t="s">
        <v>443</v>
      </c>
    </row>
    <row r="208" spans="1:23" s="381" customFormat="1" ht="45" customHeight="1" x14ac:dyDescent="0.25">
      <c r="A208" s="382" t="s">
        <v>1043</v>
      </c>
      <c r="B208" s="382" t="s">
        <v>1044</v>
      </c>
      <c r="C208" s="408"/>
      <c r="D208" s="408"/>
      <c r="E208" s="631">
        <v>55</v>
      </c>
      <c r="F208" s="408" t="s">
        <v>604</v>
      </c>
      <c r="G208" s="401">
        <v>44044</v>
      </c>
      <c r="H208" s="385" t="s">
        <v>590</v>
      </c>
      <c r="I208" s="386" t="s">
        <v>1045</v>
      </c>
      <c r="J208" s="605" t="s">
        <v>634</v>
      </c>
      <c r="K208" s="449" t="s">
        <v>20</v>
      </c>
      <c r="L208" s="379" t="s">
        <v>443</v>
      </c>
      <c r="M208" s="379" t="s">
        <v>443</v>
      </c>
      <c r="N208" s="379" t="s">
        <v>443</v>
      </c>
      <c r="O208" s="448" t="s">
        <v>443</v>
      </c>
      <c r="P208" s="379" t="s">
        <v>4</v>
      </c>
      <c r="Q208" s="379" t="s">
        <v>443</v>
      </c>
      <c r="R208" s="379" t="s">
        <v>443</v>
      </c>
      <c r="S208" s="379" t="s">
        <v>443</v>
      </c>
      <c r="T208" s="379" t="s">
        <v>443</v>
      </c>
      <c r="U208" s="379" t="s">
        <v>443</v>
      </c>
      <c r="V208" s="379" t="s">
        <v>443</v>
      </c>
      <c r="W208" s="379" t="s">
        <v>443</v>
      </c>
    </row>
    <row r="209" spans="1:23" ht="45" customHeight="1" x14ac:dyDescent="0.25">
      <c r="A209" s="382" t="s">
        <v>1046</v>
      </c>
      <c r="B209" s="382" t="s">
        <v>152</v>
      </c>
      <c r="C209" s="408"/>
      <c r="D209" s="408"/>
      <c r="E209" s="631">
        <v>55</v>
      </c>
      <c r="F209" s="408" t="s">
        <v>604</v>
      </c>
      <c r="G209" s="401">
        <v>41852</v>
      </c>
      <c r="H209" s="385" t="s">
        <v>590</v>
      </c>
      <c r="I209" s="394" t="s">
        <v>1047</v>
      </c>
      <c r="J209" s="609" t="s">
        <v>596</v>
      </c>
      <c r="K209" s="449" t="s">
        <v>53</v>
      </c>
      <c r="L209" s="379" t="s">
        <v>443</v>
      </c>
      <c r="M209" s="379" t="s">
        <v>35</v>
      </c>
      <c r="N209" s="379" t="s">
        <v>443</v>
      </c>
      <c r="O209" s="379" t="s">
        <v>4</v>
      </c>
      <c r="P209" s="379" t="s">
        <v>443</v>
      </c>
      <c r="Q209" s="379" t="s">
        <v>443</v>
      </c>
      <c r="R209" s="379" t="s">
        <v>443</v>
      </c>
      <c r="S209" s="379" t="s">
        <v>443</v>
      </c>
      <c r="T209" s="379" t="s">
        <v>443</v>
      </c>
      <c r="U209" s="379" t="s">
        <v>443</v>
      </c>
      <c r="V209" s="379" t="s">
        <v>443</v>
      </c>
      <c r="W209" s="379" t="s">
        <v>35</v>
      </c>
    </row>
    <row r="210" spans="1:23" ht="45" customHeight="1" x14ac:dyDescent="0.25">
      <c r="A210" s="520" t="s">
        <v>1048</v>
      </c>
      <c r="B210" s="590" t="s">
        <v>1049</v>
      </c>
      <c r="C210" s="575" t="s">
        <v>1050</v>
      </c>
      <c r="D210" s="575"/>
      <c r="E210" s="632">
        <v>65</v>
      </c>
      <c r="F210" s="408" t="s">
        <v>604</v>
      </c>
      <c r="G210" s="441"/>
      <c r="H210" s="411" t="s">
        <v>590</v>
      </c>
      <c r="I210" s="578">
        <v>56</v>
      </c>
      <c r="J210" s="573" t="s">
        <v>648</v>
      </c>
      <c r="K210" s="449" t="s">
        <v>25</v>
      </c>
      <c r="L210" s="379" t="s">
        <v>443</v>
      </c>
      <c r="M210" s="379" t="s">
        <v>443</v>
      </c>
      <c r="N210" s="379" t="s">
        <v>443</v>
      </c>
      <c r="O210" s="379" t="s">
        <v>443</v>
      </c>
      <c r="P210" s="539" t="s">
        <v>4</v>
      </c>
      <c r="Q210" s="379" t="s">
        <v>443</v>
      </c>
      <c r="R210" s="379" t="s">
        <v>443</v>
      </c>
      <c r="S210" s="379" t="s">
        <v>443</v>
      </c>
      <c r="T210" s="379" t="s">
        <v>443</v>
      </c>
      <c r="U210" s="379" t="s">
        <v>443</v>
      </c>
      <c r="V210" s="379" t="s">
        <v>443</v>
      </c>
      <c r="W210" s="379" t="s">
        <v>443</v>
      </c>
    </row>
    <row r="211" spans="1:23" ht="45" customHeight="1" x14ac:dyDescent="0.25">
      <c r="A211" s="382" t="s">
        <v>1051</v>
      </c>
      <c r="B211" s="382" t="s">
        <v>1052</v>
      </c>
      <c r="C211" s="602"/>
      <c r="D211" s="602"/>
      <c r="E211" s="631">
        <v>65</v>
      </c>
      <c r="F211" s="408" t="s">
        <v>604</v>
      </c>
      <c r="G211" s="401">
        <v>45713</v>
      </c>
      <c r="H211" s="385" t="s">
        <v>590</v>
      </c>
      <c r="I211" s="386" t="s">
        <v>1053</v>
      </c>
      <c r="J211" s="573" t="s">
        <v>999</v>
      </c>
      <c r="K211" s="449" t="s">
        <v>20</v>
      </c>
      <c r="L211" s="584" t="s">
        <v>35</v>
      </c>
      <c r="M211" s="379" t="s">
        <v>443</v>
      </c>
      <c r="N211" s="379" t="s">
        <v>443</v>
      </c>
      <c r="O211" s="379" t="s">
        <v>4</v>
      </c>
      <c r="P211" s="379" t="s">
        <v>443</v>
      </c>
      <c r="Q211" s="379" t="s">
        <v>443</v>
      </c>
      <c r="R211" s="379" t="s">
        <v>443</v>
      </c>
      <c r="S211" s="379" t="s">
        <v>443</v>
      </c>
      <c r="T211" s="379" t="s">
        <v>443</v>
      </c>
      <c r="U211" s="462" t="s">
        <v>443</v>
      </c>
      <c r="V211" s="462" t="s">
        <v>443</v>
      </c>
      <c r="W211" s="462" t="s">
        <v>443</v>
      </c>
    </row>
    <row r="212" spans="1:23" ht="45" customHeight="1" x14ac:dyDescent="0.25">
      <c r="A212" s="382" t="s">
        <v>1054</v>
      </c>
      <c r="B212" s="382" t="s">
        <v>662</v>
      </c>
      <c r="C212" s="636"/>
      <c r="D212" s="636"/>
      <c r="E212" s="631">
        <v>50</v>
      </c>
      <c r="F212" s="408" t="s">
        <v>604</v>
      </c>
      <c r="G212" s="401">
        <v>44949</v>
      </c>
      <c r="H212" s="385" t="s">
        <v>590</v>
      </c>
      <c r="I212" s="386">
        <v>330</v>
      </c>
      <c r="J212" s="573" t="s">
        <v>999</v>
      </c>
      <c r="K212" s="449" t="s">
        <v>657</v>
      </c>
      <c r="L212" s="379" t="s">
        <v>443</v>
      </c>
      <c r="M212" s="379" t="s">
        <v>443</v>
      </c>
      <c r="N212" s="379" t="s">
        <v>443</v>
      </c>
      <c r="O212" s="379" t="s">
        <v>443</v>
      </c>
      <c r="P212" s="379" t="s">
        <v>443</v>
      </c>
      <c r="Q212" s="379" t="s">
        <v>35</v>
      </c>
      <c r="R212" s="379" t="s">
        <v>443</v>
      </c>
      <c r="S212" s="379" t="s">
        <v>443</v>
      </c>
      <c r="T212" s="379" t="s">
        <v>443</v>
      </c>
      <c r="U212" s="462" t="s">
        <v>443</v>
      </c>
      <c r="V212" s="462" t="s">
        <v>443</v>
      </c>
      <c r="W212" s="379" t="s">
        <v>4</v>
      </c>
    </row>
    <row r="213" spans="1:23" ht="45" customHeight="1" x14ac:dyDescent="0.25">
      <c r="A213" s="382" t="s">
        <v>1055</v>
      </c>
      <c r="B213" s="382" t="s">
        <v>1056</v>
      </c>
      <c r="C213" s="636"/>
      <c r="D213" s="636"/>
      <c r="E213" s="631">
        <v>70</v>
      </c>
      <c r="F213" s="408" t="s">
        <v>604</v>
      </c>
      <c r="G213" s="401">
        <v>45467</v>
      </c>
      <c r="H213" s="411" t="s">
        <v>590</v>
      </c>
      <c r="I213" s="386" t="s">
        <v>1058</v>
      </c>
      <c r="J213" s="573" t="s">
        <v>634</v>
      </c>
      <c r="K213" s="449" t="s">
        <v>53</v>
      </c>
      <c r="L213" s="379" t="s">
        <v>443</v>
      </c>
      <c r="M213" s="379" t="s">
        <v>443</v>
      </c>
      <c r="N213" s="379" t="s">
        <v>443</v>
      </c>
      <c r="O213" s="448" t="s">
        <v>4</v>
      </c>
      <c r="P213" s="379" t="s">
        <v>443</v>
      </c>
      <c r="Q213" s="379" t="s">
        <v>443</v>
      </c>
      <c r="R213" s="379" t="s">
        <v>443</v>
      </c>
      <c r="S213" s="379" t="s">
        <v>443</v>
      </c>
      <c r="T213" s="379" t="s">
        <v>443</v>
      </c>
      <c r="U213" s="379" t="s">
        <v>443</v>
      </c>
      <c r="V213" s="379" t="s">
        <v>443</v>
      </c>
      <c r="W213" s="379" t="s">
        <v>443</v>
      </c>
    </row>
    <row r="214" spans="1:23" ht="45" customHeight="1" x14ac:dyDescent="0.25">
      <c r="A214" s="382" t="s">
        <v>1059</v>
      </c>
      <c r="B214" s="382" t="s">
        <v>152</v>
      </c>
      <c r="C214" s="408"/>
      <c r="D214" s="408"/>
      <c r="E214" s="631">
        <v>55</v>
      </c>
      <c r="F214" s="408" t="s">
        <v>604</v>
      </c>
      <c r="G214" s="384"/>
      <c r="H214" s="385" t="s">
        <v>590</v>
      </c>
      <c r="I214" s="386" t="s">
        <v>1060</v>
      </c>
      <c r="J214" s="573" t="s">
        <v>667</v>
      </c>
      <c r="K214" s="449" t="s">
        <v>614</v>
      </c>
      <c r="L214" s="379" t="s">
        <v>443</v>
      </c>
      <c r="M214" s="379" t="s">
        <v>4</v>
      </c>
      <c r="N214" s="379" t="s">
        <v>443</v>
      </c>
      <c r="O214" s="379" t="s">
        <v>443</v>
      </c>
      <c r="P214" s="379" t="s">
        <v>443</v>
      </c>
      <c r="Q214" s="379" t="s">
        <v>443</v>
      </c>
      <c r="R214" s="379" t="s">
        <v>443</v>
      </c>
      <c r="S214" s="379" t="s">
        <v>443</v>
      </c>
      <c r="T214" s="379" t="s">
        <v>443</v>
      </c>
      <c r="U214" s="379" t="s">
        <v>443</v>
      </c>
      <c r="V214" s="379" t="s">
        <v>443</v>
      </c>
      <c r="W214" s="379" t="s">
        <v>443</v>
      </c>
    </row>
    <row r="215" spans="1:23" ht="45" customHeight="1" x14ac:dyDescent="0.25">
      <c r="A215" s="382" t="s">
        <v>1061</v>
      </c>
      <c r="B215" s="382" t="s">
        <v>1062</v>
      </c>
      <c r="C215" s="408"/>
      <c r="D215" s="408"/>
      <c r="E215" s="631">
        <v>65</v>
      </c>
      <c r="F215" s="408" t="s">
        <v>604</v>
      </c>
      <c r="G215" s="401">
        <v>45346</v>
      </c>
      <c r="H215" s="385" t="s">
        <v>590</v>
      </c>
      <c r="I215" s="386" t="s">
        <v>1063</v>
      </c>
      <c r="J215" s="573" t="s">
        <v>667</v>
      </c>
      <c r="K215" s="449" t="s">
        <v>20</v>
      </c>
      <c r="L215" s="379" t="s">
        <v>443</v>
      </c>
      <c r="M215" s="379" t="s">
        <v>443</v>
      </c>
      <c r="N215" s="379" t="s">
        <v>443</v>
      </c>
      <c r="O215" s="379" t="s">
        <v>4</v>
      </c>
      <c r="P215" s="379" t="s">
        <v>443</v>
      </c>
      <c r="Q215" s="379" t="s">
        <v>443</v>
      </c>
      <c r="R215" s="379" t="s">
        <v>443</v>
      </c>
      <c r="S215" s="379" t="s">
        <v>443</v>
      </c>
      <c r="T215" s="420" t="s">
        <v>35</v>
      </c>
      <c r="U215" s="379" t="s">
        <v>443</v>
      </c>
      <c r="V215" s="379" t="s">
        <v>443</v>
      </c>
      <c r="W215" s="379" t="s">
        <v>443</v>
      </c>
    </row>
    <row r="216" spans="1:23" ht="45" customHeight="1" x14ac:dyDescent="0.25">
      <c r="A216" s="599" t="s">
        <v>1064</v>
      </c>
      <c r="B216" s="408" t="s">
        <v>969</v>
      </c>
      <c r="C216" s="599"/>
      <c r="D216" s="599"/>
      <c r="E216" s="631">
        <v>50</v>
      </c>
      <c r="F216" s="408" t="s">
        <v>604</v>
      </c>
      <c r="G216" s="441"/>
      <c r="H216" s="385" t="s">
        <v>590</v>
      </c>
      <c r="I216" s="441">
        <v>167</v>
      </c>
      <c r="J216" s="605" t="s">
        <v>634</v>
      </c>
      <c r="K216" s="449" t="s">
        <v>610</v>
      </c>
      <c r="L216" s="379" t="s">
        <v>443</v>
      </c>
      <c r="M216" s="379" t="s">
        <v>443</v>
      </c>
      <c r="N216" s="379" t="s">
        <v>443</v>
      </c>
      <c r="O216" s="379" t="s">
        <v>443</v>
      </c>
      <c r="P216" s="379" t="s">
        <v>443</v>
      </c>
      <c r="Q216" s="379" t="s">
        <v>443</v>
      </c>
      <c r="R216" s="379" t="s">
        <v>443</v>
      </c>
      <c r="S216" s="379" t="s">
        <v>443</v>
      </c>
      <c r="T216" s="379" t="s">
        <v>443</v>
      </c>
      <c r="U216" s="379" t="s">
        <v>4</v>
      </c>
      <c r="V216" s="379" t="s">
        <v>443</v>
      </c>
      <c r="W216" s="379" t="s">
        <v>443</v>
      </c>
    </row>
    <row r="217" spans="1:23" customFormat="1" ht="40.5" customHeight="1" x14ac:dyDescent="0.25">
      <c r="A217" s="599" t="s">
        <v>1065</v>
      </c>
      <c r="B217" s="408" t="s">
        <v>739</v>
      </c>
      <c r="C217" s="599"/>
      <c r="D217" s="599"/>
      <c r="E217" s="631">
        <v>50</v>
      </c>
      <c r="F217" s="408" t="s">
        <v>604</v>
      </c>
      <c r="G217" s="441"/>
      <c r="H217" s="385" t="s">
        <v>590</v>
      </c>
      <c r="I217" s="441">
        <v>336</v>
      </c>
      <c r="J217" s="605" t="s">
        <v>634</v>
      </c>
      <c r="K217" s="449" t="s">
        <v>25</v>
      </c>
      <c r="L217" s="379" t="s">
        <v>443</v>
      </c>
      <c r="M217" s="379" t="s">
        <v>443</v>
      </c>
      <c r="N217" s="379" t="s">
        <v>443</v>
      </c>
      <c r="O217" s="379" t="s">
        <v>443</v>
      </c>
      <c r="P217" s="379" t="s">
        <v>4</v>
      </c>
      <c r="Q217" s="379" t="s">
        <v>443</v>
      </c>
      <c r="R217" s="379" t="s">
        <v>443</v>
      </c>
      <c r="S217" s="379" t="s">
        <v>443</v>
      </c>
      <c r="T217" s="379" t="s">
        <v>443</v>
      </c>
      <c r="U217" s="379" t="s">
        <v>443</v>
      </c>
      <c r="V217" s="379" t="s">
        <v>443</v>
      </c>
      <c r="W217" s="379" t="s">
        <v>443</v>
      </c>
    </row>
    <row r="218" spans="1:23" customFormat="1" ht="40.5" customHeight="1" x14ac:dyDescent="0.25">
      <c r="A218" s="382" t="s">
        <v>1066</v>
      </c>
      <c r="B218" s="382" t="s">
        <v>736</v>
      </c>
      <c r="C218" s="602"/>
      <c r="D218" s="602"/>
      <c r="E218" s="631">
        <v>50</v>
      </c>
      <c r="F218" s="408" t="s">
        <v>604</v>
      </c>
      <c r="G218" s="401">
        <v>44949</v>
      </c>
      <c r="H218" s="385" t="s">
        <v>590</v>
      </c>
      <c r="I218" s="386">
        <v>335</v>
      </c>
      <c r="J218" s="573" t="s">
        <v>717</v>
      </c>
      <c r="K218" s="449" t="s">
        <v>53</v>
      </c>
      <c r="L218" s="379" t="s">
        <v>443</v>
      </c>
      <c r="M218" s="379" t="s">
        <v>443</v>
      </c>
      <c r="N218" s="379" t="s">
        <v>4</v>
      </c>
      <c r="O218" s="379" t="s">
        <v>35</v>
      </c>
      <c r="P218" s="379" t="s">
        <v>443</v>
      </c>
      <c r="Q218" s="379" t="s">
        <v>443</v>
      </c>
      <c r="R218" s="379" t="s">
        <v>443</v>
      </c>
      <c r="S218" s="379" t="s">
        <v>443</v>
      </c>
      <c r="T218" s="405" t="s">
        <v>35</v>
      </c>
      <c r="U218" s="462" t="s">
        <v>443</v>
      </c>
      <c r="V218" s="462" t="s">
        <v>443</v>
      </c>
      <c r="W218" s="462" t="s">
        <v>443</v>
      </c>
    </row>
    <row r="219" spans="1:23" s="381" customFormat="1" ht="45" customHeight="1" x14ac:dyDescent="0.25">
      <c r="A219" s="408" t="s">
        <v>1067</v>
      </c>
      <c r="B219" s="382" t="s">
        <v>1068</v>
      </c>
      <c r="C219" s="408"/>
      <c r="D219" s="408"/>
      <c r="E219" s="631">
        <v>55</v>
      </c>
      <c r="F219" s="408" t="s">
        <v>604</v>
      </c>
      <c r="G219" s="434">
        <v>44866</v>
      </c>
      <c r="H219" s="385" t="s">
        <v>590</v>
      </c>
      <c r="I219" s="386" t="s">
        <v>1069</v>
      </c>
      <c r="J219" s="573" t="s">
        <v>667</v>
      </c>
      <c r="K219" s="449" t="s">
        <v>622</v>
      </c>
      <c r="L219" s="379" t="s">
        <v>443</v>
      </c>
      <c r="M219" s="379" t="s">
        <v>443</v>
      </c>
      <c r="N219" s="379" t="s">
        <v>443</v>
      </c>
      <c r="O219" s="379" t="s">
        <v>443</v>
      </c>
      <c r="P219" s="379" t="s">
        <v>443</v>
      </c>
      <c r="Q219" s="379" t="s">
        <v>443</v>
      </c>
      <c r="R219" s="379" t="s">
        <v>443</v>
      </c>
      <c r="S219" s="379" t="s">
        <v>443</v>
      </c>
      <c r="T219" s="379" t="s">
        <v>4</v>
      </c>
      <c r="U219" s="379" t="s">
        <v>443</v>
      </c>
      <c r="V219" s="379" t="s">
        <v>443</v>
      </c>
      <c r="W219" s="379" t="s">
        <v>443</v>
      </c>
    </row>
    <row r="220" spans="1:23" s="381" customFormat="1" ht="45" customHeight="1" x14ac:dyDescent="0.25">
      <c r="A220" s="382" t="s">
        <v>1070</v>
      </c>
      <c r="B220" s="382" t="s">
        <v>152</v>
      </c>
      <c r="C220" s="408"/>
      <c r="D220" s="408"/>
      <c r="E220" s="631">
        <v>55</v>
      </c>
      <c r="F220" s="408" t="s">
        <v>604</v>
      </c>
      <c r="G220" s="401">
        <v>43800</v>
      </c>
      <c r="H220" s="385" t="s">
        <v>590</v>
      </c>
      <c r="I220" s="386" t="s">
        <v>1071</v>
      </c>
      <c r="J220" s="605" t="s">
        <v>634</v>
      </c>
      <c r="K220" s="449" t="s">
        <v>622</v>
      </c>
      <c r="L220" s="379" t="s">
        <v>443</v>
      </c>
      <c r="M220" s="379" t="s">
        <v>443</v>
      </c>
      <c r="N220" s="379" t="s">
        <v>443</v>
      </c>
      <c r="O220" s="379" t="s">
        <v>443</v>
      </c>
      <c r="P220" s="379" t="s">
        <v>443</v>
      </c>
      <c r="Q220" s="379" t="s">
        <v>443</v>
      </c>
      <c r="R220" s="379" t="s">
        <v>443</v>
      </c>
      <c r="S220" s="379" t="s">
        <v>443</v>
      </c>
      <c r="T220" s="379" t="s">
        <v>4</v>
      </c>
      <c r="U220" s="379" t="s">
        <v>443</v>
      </c>
      <c r="V220" s="379" t="s">
        <v>443</v>
      </c>
      <c r="W220" s="379" t="s">
        <v>443</v>
      </c>
    </row>
    <row r="221" spans="1:23" s="381" customFormat="1" ht="45" customHeight="1" x14ac:dyDescent="0.25">
      <c r="A221" s="382" t="s">
        <v>1072</v>
      </c>
      <c r="B221" s="382" t="s">
        <v>185</v>
      </c>
      <c r="C221" s="408"/>
      <c r="D221" s="408"/>
      <c r="E221" s="631">
        <v>55</v>
      </c>
      <c r="F221" s="408" t="s">
        <v>604</v>
      </c>
      <c r="G221" s="401">
        <v>42558</v>
      </c>
      <c r="H221" s="385" t="s">
        <v>590</v>
      </c>
      <c r="I221" s="386" t="s">
        <v>1073</v>
      </c>
      <c r="J221" s="573" t="s">
        <v>667</v>
      </c>
      <c r="K221" s="524" t="s">
        <v>53</v>
      </c>
      <c r="L221" s="379" t="s">
        <v>443</v>
      </c>
      <c r="M221" s="379" t="s">
        <v>443</v>
      </c>
      <c r="N221" s="379" t="s">
        <v>443</v>
      </c>
      <c r="O221" s="379" t="s">
        <v>443</v>
      </c>
      <c r="P221" s="379" t="s">
        <v>4</v>
      </c>
      <c r="Q221" s="379" t="s">
        <v>443</v>
      </c>
      <c r="R221" s="379" t="s">
        <v>443</v>
      </c>
      <c r="S221" s="379" t="s">
        <v>443</v>
      </c>
      <c r="T221" s="379" t="s">
        <v>443</v>
      </c>
      <c r="U221" s="379" t="s">
        <v>443</v>
      </c>
      <c r="V221" s="379" t="s">
        <v>443</v>
      </c>
      <c r="W221" s="379" t="s">
        <v>443</v>
      </c>
    </row>
    <row r="222" spans="1:23" s="381" customFormat="1" ht="61.5" customHeight="1" x14ac:dyDescent="0.25">
      <c r="A222" s="382" t="s">
        <v>1074</v>
      </c>
      <c r="B222" s="382" t="s">
        <v>1075</v>
      </c>
      <c r="C222" s="602"/>
      <c r="D222" s="602"/>
      <c r="E222" s="631">
        <v>50</v>
      </c>
      <c r="F222" s="408" t="s">
        <v>604</v>
      </c>
      <c r="G222" s="401">
        <v>44949</v>
      </c>
      <c r="H222" s="385" t="s">
        <v>590</v>
      </c>
      <c r="I222" s="386">
        <v>52</v>
      </c>
      <c r="J222" s="573" t="s">
        <v>667</v>
      </c>
      <c r="K222" s="524" t="s">
        <v>50</v>
      </c>
      <c r="L222" s="379" t="s">
        <v>443</v>
      </c>
      <c r="M222" s="379" t="s">
        <v>443</v>
      </c>
      <c r="N222" s="379" t="s">
        <v>443</v>
      </c>
      <c r="O222" s="379" t="s">
        <v>443</v>
      </c>
      <c r="P222" s="379" t="s">
        <v>443</v>
      </c>
      <c r="Q222" s="379" t="s">
        <v>443</v>
      </c>
      <c r="R222" s="379" t="s">
        <v>4</v>
      </c>
      <c r="S222" s="379" t="s">
        <v>443</v>
      </c>
      <c r="T222" s="379" t="s">
        <v>443</v>
      </c>
      <c r="U222" s="379" t="s">
        <v>443</v>
      </c>
      <c r="V222" s="379" t="s">
        <v>443</v>
      </c>
      <c r="W222" s="379" t="s">
        <v>443</v>
      </c>
    </row>
    <row r="223" spans="1:23" s="381" customFormat="1" ht="44.25" customHeight="1" x14ac:dyDescent="0.25">
      <c r="A223" s="599" t="s">
        <v>1076</v>
      </c>
      <c r="B223" s="382" t="s">
        <v>140</v>
      </c>
      <c r="C223" s="599"/>
      <c r="D223" s="599"/>
      <c r="E223" s="631">
        <v>50</v>
      </c>
      <c r="F223" s="408" t="s">
        <v>604</v>
      </c>
      <c r="G223" s="441"/>
      <c r="H223" s="385" t="s">
        <v>590</v>
      </c>
      <c r="I223" s="441">
        <v>157</v>
      </c>
      <c r="J223" s="605" t="s">
        <v>634</v>
      </c>
      <c r="K223" s="449" t="s">
        <v>100</v>
      </c>
      <c r="L223" s="379" t="s">
        <v>443</v>
      </c>
      <c r="M223" s="379" t="s">
        <v>443</v>
      </c>
      <c r="N223" s="379" t="s">
        <v>443</v>
      </c>
      <c r="O223" s="379" t="s">
        <v>443</v>
      </c>
      <c r="P223" s="379" t="s">
        <v>443</v>
      </c>
      <c r="Q223" s="379" t="s">
        <v>443</v>
      </c>
      <c r="R223" s="379" t="s">
        <v>4</v>
      </c>
      <c r="S223" s="379" t="s">
        <v>443</v>
      </c>
      <c r="T223" s="379" t="s">
        <v>443</v>
      </c>
      <c r="U223" s="379" t="s">
        <v>443</v>
      </c>
      <c r="V223" s="379" t="s">
        <v>443</v>
      </c>
      <c r="W223" s="379" t="s">
        <v>443</v>
      </c>
    </row>
    <row r="224" spans="1:23" s="381" customFormat="1" ht="45" customHeight="1" x14ac:dyDescent="0.25">
      <c r="A224" s="382" t="s">
        <v>1077</v>
      </c>
      <c r="B224" s="382" t="s">
        <v>662</v>
      </c>
      <c r="C224" s="602"/>
      <c r="D224" s="602"/>
      <c r="E224" s="631">
        <v>50</v>
      </c>
      <c r="F224" s="408" t="s">
        <v>604</v>
      </c>
      <c r="G224" s="401">
        <v>44949</v>
      </c>
      <c r="H224" s="385" t="s">
        <v>590</v>
      </c>
      <c r="I224" s="386">
        <v>158</v>
      </c>
      <c r="J224" s="573" t="s">
        <v>999</v>
      </c>
      <c r="K224" s="449" t="s">
        <v>53</v>
      </c>
      <c r="L224" s="379" t="s">
        <v>443</v>
      </c>
      <c r="M224" s="379" t="s">
        <v>4</v>
      </c>
      <c r="N224" s="379" t="s">
        <v>443</v>
      </c>
      <c r="O224" s="379" t="s">
        <v>443</v>
      </c>
      <c r="P224" s="379" t="s">
        <v>443</v>
      </c>
      <c r="Q224" s="379" t="s">
        <v>443</v>
      </c>
      <c r="R224" s="379" t="s">
        <v>443</v>
      </c>
      <c r="S224" s="379" t="s">
        <v>443</v>
      </c>
      <c r="T224" s="420" t="s">
        <v>35</v>
      </c>
      <c r="U224" s="462" t="s">
        <v>443</v>
      </c>
      <c r="V224" s="462" t="s">
        <v>443</v>
      </c>
      <c r="W224" s="462" t="s">
        <v>443</v>
      </c>
    </row>
    <row r="225" spans="1:23" s="381" customFormat="1" ht="45" customHeight="1" x14ac:dyDescent="0.25">
      <c r="A225" s="382" t="s">
        <v>1078</v>
      </c>
      <c r="B225" s="382" t="s">
        <v>662</v>
      </c>
      <c r="C225" s="602"/>
      <c r="D225" s="602"/>
      <c r="E225" s="631">
        <v>50</v>
      </c>
      <c r="F225" s="408" t="s">
        <v>604</v>
      </c>
      <c r="G225" s="401">
        <v>44949</v>
      </c>
      <c r="H225" s="385" t="s">
        <v>590</v>
      </c>
      <c r="I225" s="386">
        <v>379</v>
      </c>
      <c r="J225" s="573" t="s">
        <v>877</v>
      </c>
      <c r="K225" s="449" t="s">
        <v>20</v>
      </c>
      <c r="L225" s="379" t="s">
        <v>443</v>
      </c>
      <c r="M225" s="379" t="s">
        <v>443</v>
      </c>
      <c r="N225" s="379" t="s">
        <v>443</v>
      </c>
      <c r="O225" s="379" t="s">
        <v>4</v>
      </c>
      <c r="P225" s="379" t="s">
        <v>443</v>
      </c>
      <c r="Q225" s="379" t="s">
        <v>443</v>
      </c>
      <c r="R225" s="379" t="s">
        <v>443</v>
      </c>
      <c r="S225" s="379" t="s">
        <v>443</v>
      </c>
      <c r="T225" s="379" t="s">
        <v>443</v>
      </c>
      <c r="U225" s="379" t="s">
        <v>443</v>
      </c>
      <c r="V225" s="379" t="s">
        <v>443</v>
      </c>
      <c r="W225" s="379" t="s">
        <v>443</v>
      </c>
    </row>
    <row r="226" spans="1:23" s="381" customFormat="1" ht="45" customHeight="1" x14ac:dyDescent="0.25">
      <c r="A226" s="382" t="s">
        <v>1079</v>
      </c>
      <c r="B226" s="382" t="s">
        <v>1080</v>
      </c>
      <c r="C226" s="409"/>
      <c r="D226" s="409"/>
      <c r="E226" s="631">
        <v>65</v>
      </c>
      <c r="F226" s="408" t="s">
        <v>1011</v>
      </c>
      <c r="G226" s="401">
        <v>44189</v>
      </c>
      <c r="H226" s="385" t="s">
        <v>590</v>
      </c>
      <c r="I226" s="386" t="s">
        <v>1081</v>
      </c>
      <c r="J226" s="573" t="s">
        <v>698</v>
      </c>
      <c r="K226" s="606" t="s">
        <v>635</v>
      </c>
      <c r="L226" s="379" t="s">
        <v>443</v>
      </c>
      <c r="M226" s="379" t="s">
        <v>35</v>
      </c>
      <c r="N226" s="379" t="s">
        <v>443</v>
      </c>
      <c r="O226" s="379" t="s">
        <v>443</v>
      </c>
      <c r="P226" s="379" t="s">
        <v>443</v>
      </c>
      <c r="Q226" s="379" t="s">
        <v>443</v>
      </c>
      <c r="R226" s="379" t="s">
        <v>443</v>
      </c>
      <c r="S226" s="379" t="s">
        <v>443</v>
      </c>
      <c r="T226" s="379" t="s">
        <v>443</v>
      </c>
      <c r="U226" s="379" t="s">
        <v>443</v>
      </c>
      <c r="V226" s="379" t="s">
        <v>443</v>
      </c>
      <c r="W226" s="379" t="s">
        <v>4</v>
      </c>
    </row>
    <row r="227" spans="1:23" s="381" customFormat="1" ht="45" customHeight="1" x14ac:dyDescent="0.25">
      <c r="A227" s="590" t="s">
        <v>1082</v>
      </c>
      <c r="B227" s="391" t="s">
        <v>89</v>
      </c>
      <c r="C227" s="408"/>
      <c r="D227" s="408"/>
      <c r="E227" s="631">
        <v>55</v>
      </c>
      <c r="F227" s="408" t="s">
        <v>604</v>
      </c>
      <c r="G227" s="401">
        <v>41426</v>
      </c>
      <c r="H227" s="385" t="s">
        <v>590</v>
      </c>
      <c r="I227" s="394" t="s">
        <v>1083</v>
      </c>
      <c r="J227" s="573" t="s">
        <v>667</v>
      </c>
      <c r="K227" s="517" t="s">
        <v>610</v>
      </c>
      <c r="L227" s="379" t="s">
        <v>443</v>
      </c>
      <c r="M227" s="379" t="s">
        <v>443</v>
      </c>
      <c r="N227" s="379" t="s">
        <v>443</v>
      </c>
      <c r="O227" s="379" t="s">
        <v>443</v>
      </c>
      <c r="P227" s="379" t="s">
        <v>443</v>
      </c>
      <c r="Q227" s="379" t="s">
        <v>443</v>
      </c>
      <c r="R227" s="379" t="s">
        <v>443</v>
      </c>
      <c r="S227" s="379" t="s">
        <v>443</v>
      </c>
      <c r="T227" s="379" t="s">
        <v>443</v>
      </c>
      <c r="U227" s="379" t="s">
        <v>443</v>
      </c>
      <c r="V227" s="379" t="s">
        <v>4</v>
      </c>
      <c r="W227" s="379" t="s">
        <v>443</v>
      </c>
    </row>
    <row r="228" spans="1:23" s="381" customFormat="1" ht="39" customHeight="1" x14ac:dyDescent="0.25">
      <c r="A228" s="590" t="s">
        <v>1084</v>
      </c>
      <c r="B228" s="391" t="s">
        <v>638</v>
      </c>
      <c r="C228" s="408" t="s">
        <v>1085</v>
      </c>
      <c r="D228" s="408"/>
      <c r="E228" s="631">
        <v>65</v>
      </c>
      <c r="F228" s="408" t="s">
        <v>815</v>
      </c>
      <c r="G228" s="401">
        <v>45436</v>
      </c>
      <c r="H228" s="385" t="s">
        <v>590</v>
      </c>
      <c r="I228" s="394" t="s">
        <v>1086</v>
      </c>
      <c r="J228" s="573" t="s">
        <v>606</v>
      </c>
      <c r="K228" s="449" t="s">
        <v>100</v>
      </c>
      <c r="L228" s="379" t="s">
        <v>443</v>
      </c>
      <c r="M228" s="379" t="s">
        <v>443</v>
      </c>
      <c r="N228" s="379" t="s">
        <v>443</v>
      </c>
      <c r="O228" s="379" t="s">
        <v>443</v>
      </c>
      <c r="P228" s="379" t="s">
        <v>443</v>
      </c>
      <c r="Q228" s="379" t="s">
        <v>443</v>
      </c>
      <c r="R228" s="379" t="s">
        <v>443</v>
      </c>
      <c r="S228" s="379" t="s">
        <v>443</v>
      </c>
      <c r="T228" s="379" t="s">
        <v>443</v>
      </c>
      <c r="U228" s="379" t="s">
        <v>443</v>
      </c>
      <c r="V228" s="379" t="s">
        <v>443</v>
      </c>
      <c r="W228" s="379" t="s">
        <v>443</v>
      </c>
    </row>
    <row r="229" spans="1:23" s="381" customFormat="1" ht="48" customHeight="1" x14ac:dyDescent="0.25">
      <c r="A229" s="590" t="s">
        <v>1087</v>
      </c>
      <c r="B229" s="391" t="s">
        <v>818</v>
      </c>
      <c r="C229" s="620"/>
      <c r="D229" s="620"/>
      <c r="E229" s="631">
        <v>70</v>
      </c>
      <c r="F229" s="408" t="s">
        <v>815</v>
      </c>
      <c r="G229" s="401">
        <v>45161</v>
      </c>
      <c r="H229" s="385" t="s">
        <v>590</v>
      </c>
      <c r="I229" s="617" t="s">
        <v>1088</v>
      </c>
      <c r="J229" s="573" t="s">
        <v>999</v>
      </c>
      <c r="K229" s="524" t="s">
        <v>50</v>
      </c>
      <c r="L229" s="379" t="s">
        <v>443</v>
      </c>
      <c r="M229" s="379" t="s">
        <v>443</v>
      </c>
      <c r="N229" s="379" t="s">
        <v>443</v>
      </c>
      <c r="O229" s="379" t="s">
        <v>443</v>
      </c>
      <c r="P229" s="379" t="s">
        <v>443</v>
      </c>
      <c r="Q229" s="379" t="s">
        <v>443</v>
      </c>
      <c r="R229" s="379" t="s">
        <v>4</v>
      </c>
      <c r="S229" s="379" t="s">
        <v>443</v>
      </c>
      <c r="T229" s="379" t="s">
        <v>443</v>
      </c>
      <c r="U229" s="462" t="s">
        <v>443</v>
      </c>
      <c r="V229" s="462" t="s">
        <v>443</v>
      </c>
      <c r="W229" s="462" t="s">
        <v>443</v>
      </c>
    </row>
    <row r="230" spans="1:23" s="381" customFormat="1" ht="45" customHeight="1" x14ac:dyDescent="0.25">
      <c r="A230" s="398" t="s">
        <v>1089</v>
      </c>
      <c r="B230" s="429" t="s">
        <v>989</v>
      </c>
      <c r="C230" s="408" t="s">
        <v>1037</v>
      </c>
      <c r="D230" s="398"/>
      <c r="E230" s="635">
        <v>275</v>
      </c>
      <c r="F230" s="398" t="s">
        <v>731</v>
      </c>
      <c r="G230" s="401">
        <v>44287</v>
      </c>
      <c r="H230" s="402" t="s">
        <v>590</v>
      </c>
      <c r="I230" s="403" t="s">
        <v>827</v>
      </c>
      <c r="J230" s="573" t="s">
        <v>991</v>
      </c>
      <c r="K230" s="449" t="s">
        <v>622</v>
      </c>
      <c r="L230" s="379" t="s">
        <v>443</v>
      </c>
      <c r="M230" s="379" t="s">
        <v>443</v>
      </c>
      <c r="N230" s="379" t="s">
        <v>4</v>
      </c>
      <c r="O230" s="379" t="s">
        <v>443</v>
      </c>
      <c r="P230" s="379" t="s">
        <v>443</v>
      </c>
      <c r="Q230" s="379" t="s">
        <v>443</v>
      </c>
      <c r="R230" s="379" t="s">
        <v>443</v>
      </c>
      <c r="S230" s="379" t="s">
        <v>443</v>
      </c>
      <c r="T230" s="379" t="s">
        <v>443</v>
      </c>
      <c r="U230" s="379" t="s">
        <v>443</v>
      </c>
      <c r="V230" s="379" t="s">
        <v>443</v>
      </c>
      <c r="W230" s="379" t="s">
        <v>443</v>
      </c>
    </row>
    <row r="231" spans="1:23" s="381" customFormat="1" ht="45" customHeight="1" x14ac:dyDescent="0.25">
      <c r="A231" s="408" t="s">
        <v>1090</v>
      </c>
      <c r="B231" s="382" t="s">
        <v>119</v>
      </c>
      <c r="C231" s="408"/>
      <c r="D231" s="408"/>
      <c r="E231" s="631">
        <v>55</v>
      </c>
      <c r="F231" s="408" t="s">
        <v>604</v>
      </c>
      <c r="G231" s="384"/>
      <c r="H231" s="532" t="s">
        <v>66</v>
      </c>
      <c r="I231" s="386" t="s">
        <v>1091</v>
      </c>
      <c r="J231" s="573" t="s">
        <v>690</v>
      </c>
      <c r="K231" s="449" t="s">
        <v>610</v>
      </c>
      <c r="L231" s="379" t="s">
        <v>690</v>
      </c>
      <c r="M231" s="379" t="s">
        <v>690</v>
      </c>
      <c r="N231" s="379" t="s">
        <v>690</v>
      </c>
      <c r="O231" s="379" t="s">
        <v>690</v>
      </c>
      <c r="P231" s="379" t="s">
        <v>690</v>
      </c>
      <c r="Q231" s="379" t="s">
        <v>690</v>
      </c>
      <c r="R231" s="379" t="s">
        <v>690</v>
      </c>
      <c r="S231" s="379" t="s">
        <v>690</v>
      </c>
      <c r="T231" s="379" t="s">
        <v>690</v>
      </c>
      <c r="U231" s="379" t="s">
        <v>690</v>
      </c>
      <c r="V231" s="379" t="s">
        <v>690</v>
      </c>
      <c r="W231" s="379" t="s">
        <v>690</v>
      </c>
    </row>
    <row r="232" spans="1:23" s="381" customFormat="1" ht="45" customHeight="1" x14ac:dyDescent="0.25">
      <c r="A232" s="382" t="s">
        <v>1092</v>
      </c>
      <c r="B232" s="382" t="s">
        <v>1093</v>
      </c>
      <c r="C232" s="408"/>
      <c r="D232" s="408"/>
      <c r="E232" s="631">
        <v>55</v>
      </c>
      <c r="F232" s="408" t="s">
        <v>1094</v>
      </c>
      <c r="G232" s="401"/>
      <c r="H232" s="385" t="s">
        <v>590</v>
      </c>
      <c r="I232" s="386" t="s">
        <v>827</v>
      </c>
      <c r="J232" s="573" t="s">
        <v>613</v>
      </c>
      <c r="K232" s="449" t="s">
        <v>146</v>
      </c>
      <c r="L232" s="379" t="s">
        <v>443</v>
      </c>
      <c r="M232" s="539" t="s">
        <v>4</v>
      </c>
      <c r="N232" s="379" t="s">
        <v>443</v>
      </c>
      <c r="O232" s="379" t="s">
        <v>35</v>
      </c>
      <c r="P232" s="379" t="s">
        <v>35</v>
      </c>
      <c r="Q232" s="379" t="s">
        <v>35</v>
      </c>
      <c r="R232" s="379" t="s">
        <v>35</v>
      </c>
      <c r="S232" s="379" t="s">
        <v>443</v>
      </c>
      <c r="T232" s="379" t="s">
        <v>443</v>
      </c>
      <c r="U232" s="462" t="s">
        <v>443</v>
      </c>
      <c r="V232" s="462" t="s">
        <v>443</v>
      </c>
      <c r="W232" s="462" t="s">
        <v>443</v>
      </c>
    </row>
    <row r="233" spans="1:23" ht="45" customHeight="1" x14ac:dyDescent="0.25">
      <c r="A233" s="408" t="s">
        <v>1095</v>
      </c>
      <c r="B233" s="382" t="s">
        <v>840</v>
      </c>
      <c r="C233" s="408" t="s">
        <v>1096</v>
      </c>
      <c r="D233" s="408"/>
      <c r="E233" s="631">
        <v>65</v>
      </c>
      <c r="F233" s="408" t="s">
        <v>1011</v>
      </c>
      <c r="G233" s="401">
        <v>44189</v>
      </c>
      <c r="H233" s="385" t="s">
        <v>590</v>
      </c>
      <c r="I233" s="386" t="s">
        <v>1097</v>
      </c>
      <c r="J233" s="573" t="s">
        <v>698</v>
      </c>
      <c r="K233" s="449" t="s">
        <v>20</v>
      </c>
      <c r="L233" s="379" t="s">
        <v>443</v>
      </c>
      <c r="M233" s="379" t="s">
        <v>443</v>
      </c>
      <c r="N233" s="379" t="s">
        <v>443</v>
      </c>
      <c r="O233" s="379" t="s">
        <v>4</v>
      </c>
      <c r="P233" s="379" t="s">
        <v>443</v>
      </c>
      <c r="Q233" s="379" t="s">
        <v>443</v>
      </c>
      <c r="R233" s="379" t="s">
        <v>443</v>
      </c>
      <c r="S233" s="379" t="s">
        <v>443</v>
      </c>
      <c r="T233" s="379" t="s">
        <v>443</v>
      </c>
      <c r="U233" s="379" t="s">
        <v>443</v>
      </c>
      <c r="V233" s="379" t="s">
        <v>443</v>
      </c>
      <c r="W233" s="379" t="s">
        <v>443</v>
      </c>
    </row>
    <row r="234" spans="1:23" ht="45" customHeight="1" x14ac:dyDescent="0.25">
      <c r="A234" s="382" t="s">
        <v>1098</v>
      </c>
      <c r="B234" s="382" t="s">
        <v>840</v>
      </c>
      <c r="C234" s="409" t="s">
        <v>841</v>
      </c>
      <c r="D234" s="409"/>
      <c r="E234" s="631">
        <v>65</v>
      </c>
      <c r="F234" s="408" t="s">
        <v>1011</v>
      </c>
      <c r="G234" s="401">
        <v>43881</v>
      </c>
      <c r="H234" s="385" t="s">
        <v>590</v>
      </c>
      <c r="I234" s="386" t="s">
        <v>1099</v>
      </c>
      <c r="J234" s="573" t="s">
        <v>698</v>
      </c>
      <c r="K234" s="449" t="s">
        <v>20</v>
      </c>
      <c r="L234" s="379" t="s">
        <v>443</v>
      </c>
      <c r="M234" s="379" t="s">
        <v>443</v>
      </c>
      <c r="N234" s="379" t="s">
        <v>443</v>
      </c>
      <c r="O234" s="379" t="s">
        <v>4</v>
      </c>
      <c r="P234" s="379" t="s">
        <v>443</v>
      </c>
      <c r="Q234" s="379" t="s">
        <v>443</v>
      </c>
      <c r="R234" s="379" t="s">
        <v>443</v>
      </c>
      <c r="S234" s="379" t="s">
        <v>443</v>
      </c>
      <c r="T234" s="379" t="s">
        <v>443</v>
      </c>
      <c r="U234" s="379" t="s">
        <v>443</v>
      </c>
      <c r="V234" s="379" t="s">
        <v>443</v>
      </c>
      <c r="W234" s="379" t="s">
        <v>443</v>
      </c>
    </row>
    <row r="235" spans="1:23" ht="45" customHeight="1" x14ac:dyDescent="0.25">
      <c r="A235" s="382" t="s">
        <v>1100</v>
      </c>
      <c r="B235" s="382" t="s">
        <v>598</v>
      </c>
      <c r="C235" s="602"/>
      <c r="D235" s="602"/>
      <c r="E235" s="631">
        <v>50</v>
      </c>
      <c r="F235" s="408" t="s">
        <v>604</v>
      </c>
      <c r="G235" s="401">
        <v>44949</v>
      </c>
      <c r="H235" s="385" t="s">
        <v>590</v>
      </c>
      <c r="I235" s="386">
        <v>175</v>
      </c>
      <c r="J235" s="573" t="s">
        <v>999</v>
      </c>
      <c r="K235" s="449" t="s">
        <v>25</v>
      </c>
      <c r="L235" s="379" t="s">
        <v>443</v>
      </c>
      <c r="M235" s="379" t="s">
        <v>443</v>
      </c>
      <c r="N235" s="379" t="s">
        <v>443</v>
      </c>
      <c r="O235" s="379" t="s">
        <v>443</v>
      </c>
      <c r="P235" s="379" t="s">
        <v>443</v>
      </c>
      <c r="Q235" s="379" t="s">
        <v>443</v>
      </c>
      <c r="R235" s="379" t="s">
        <v>4</v>
      </c>
      <c r="S235" s="379" t="s">
        <v>443</v>
      </c>
      <c r="T235" s="379" t="s">
        <v>443</v>
      </c>
      <c r="U235" s="462" t="s">
        <v>443</v>
      </c>
      <c r="V235" s="462" t="s">
        <v>443</v>
      </c>
      <c r="W235" s="462" t="s">
        <v>443</v>
      </c>
    </row>
    <row r="236" spans="1:23" s="381" customFormat="1" ht="45" customHeight="1" x14ac:dyDescent="0.25">
      <c r="A236" s="599" t="s">
        <v>1101</v>
      </c>
      <c r="B236" s="408" t="s">
        <v>1102</v>
      </c>
      <c r="C236" s="599"/>
      <c r="D236" s="599"/>
      <c r="E236" s="631">
        <v>50</v>
      </c>
      <c r="F236" s="408" t="s">
        <v>604</v>
      </c>
      <c r="G236" s="441"/>
      <c r="H236" s="385" t="s">
        <v>590</v>
      </c>
      <c r="I236" s="441">
        <v>384</v>
      </c>
      <c r="J236" s="605" t="s">
        <v>999</v>
      </c>
      <c r="K236" s="449" t="s">
        <v>69</v>
      </c>
      <c r="L236" s="379" t="s">
        <v>35</v>
      </c>
      <c r="M236" s="379" t="s">
        <v>443</v>
      </c>
      <c r="N236" s="379" t="s">
        <v>443</v>
      </c>
      <c r="O236" s="379" t="s">
        <v>443</v>
      </c>
      <c r="P236" s="379" t="s">
        <v>443</v>
      </c>
      <c r="Q236" s="379" t="s">
        <v>4</v>
      </c>
      <c r="R236" s="379" t="s">
        <v>443</v>
      </c>
      <c r="S236" s="379" t="s">
        <v>443</v>
      </c>
      <c r="T236" s="379" t="s">
        <v>443</v>
      </c>
      <c r="U236" s="462" t="s">
        <v>443</v>
      </c>
      <c r="V236" s="462" t="s">
        <v>443</v>
      </c>
      <c r="W236" s="462" t="s">
        <v>443</v>
      </c>
    </row>
    <row r="237" spans="1:23" s="381" customFormat="1" ht="45" customHeight="1" x14ac:dyDescent="0.25">
      <c r="A237" s="382" t="s">
        <v>1103</v>
      </c>
      <c r="B237" s="382" t="s">
        <v>1104</v>
      </c>
      <c r="C237" s="408"/>
      <c r="D237" s="408"/>
      <c r="E237" s="631">
        <v>55</v>
      </c>
      <c r="F237" s="408" t="s">
        <v>604</v>
      </c>
      <c r="G237" s="401">
        <v>43391</v>
      </c>
      <c r="H237" s="385" t="s">
        <v>590</v>
      </c>
      <c r="I237" s="386" t="s">
        <v>1105</v>
      </c>
      <c r="J237" s="573" t="s">
        <v>877</v>
      </c>
      <c r="K237" s="606" t="s">
        <v>657</v>
      </c>
      <c r="L237" s="379" t="s">
        <v>443</v>
      </c>
      <c r="M237" s="379" t="s">
        <v>443</v>
      </c>
      <c r="N237" s="379" t="s">
        <v>443</v>
      </c>
      <c r="O237" s="379" t="s">
        <v>443</v>
      </c>
      <c r="P237" s="379" t="s">
        <v>443</v>
      </c>
      <c r="Q237" s="379" t="s">
        <v>443</v>
      </c>
      <c r="R237" s="379" t="s">
        <v>443</v>
      </c>
      <c r="S237" s="379" t="s">
        <v>443</v>
      </c>
      <c r="T237" s="379" t="s">
        <v>443</v>
      </c>
      <c r="U237" s="379" t="s">
        <v>443</v>
      </c>
      <c r="V237" s="379" t="s">
        <v>443</v>
      </c>
      <c r="W237" s="379" t="s">
        <v>4</v>
      </c>
    </row>
    <row r="238" spans="1:23" s="397" customFormat="1" ht="45" customHeight="1" x14ac:dyDescent="0.25">
      <c r="A238" s="382" t="s">
        <v>1106</v>
      </c>
      <c r="B238" s="382" t="s">
        <v>119</v>
      </c>
      <c r="C238" s="602"/>
      <c r="D238" s="602"/>
      <c r="E238" s="631">
        <v>50</v>
      </c>
      <c r="F238" s="408" t="s">
        <v>604</v>
      </c>
      <c r="G238" s="401">
        <v>44949</v>
      </c>
      <c r="H238" s="385" t="s">
        <v>590</v>
      </c>
      <c r="I238" s="386">
        <v>181</v>
      </c>
      <c r="J238" s="573" t="s">
        <v>999</v>
      </c>
      <c r="K238" s="449" t="s">
        <v>146</v>
      </c>
      <c r="L238" s="379" t="s">
        <v>4</v>
      </c>
      <c r="M238" s="379" t="s">
        <v>443</v>
      </c>
      <c r="N238" s="379" t="s">
        <v>443</v>
      </c>
      <c r="O238" s="379" t="s">
        <v>443</v>
      </c>
      <c r="P238" s="379" t="s">
        <v>443</v>
      </c>
      <c r="Q238" s="379" t="s">
        <v>443</v>
      </c>
      <c r="R238" s="379" t="s">
        <v>443</v>
      </c>
      <c r="S238" s="379" t="s">
        <v>443</v>
      </c>
      <c r="T238" s="379" t="s">
        <v>443</v>
      </c>
      <c r="U238" s="462" t="s">
        <v>443</v>
      </c>
      <c r="V238" s="462" t="s">
        <v>443</v>
      </c>
      <c r="W238" s="379" t="s">
        <v>35</v>
      </c>
    </row>
    <row r="239" spans="1:23" s="397" customFormat="1" ht="45" customHeight="1" x14ac:dyDescent="0.25">
      <c r="A239" s="382" t="s">
        <v>1107</v>
      </c>
      <c r="B239" s="382" t="s">
        <v>119</v>
      </c>
      <c r="C239" s="408"/>
      <c r="D239" s="408"/>
      <c r="E239" s="631">
        <v>55</v>
      </c>
      <c r="F239" s="408" t="s">
        <v>604</v>
      </c>
      <c r="G239" s="401">
        <v>41456</v>
      </c>
      <c r="H239" s="385" t="s">
        <v>590</v>
      </c>
      <c r="I239" s="386" t="s">
        <v>1108</v>
      </c>
      <c r="J239" s="573" t="s">
        <v>999</v>
      </c>
      <c r="K239" s="449" t="s">
        <v>614</v>
      </c>
      <c r="L239" s="379" t="s">
        <v>443</v>
      </c>
      <c r="M239" s="379" t="s">
        <v>4</v>
      </c>
      <c r="N239" s="379" t="s">
        <v>443</v>
      </c>
      <c r="O239" s="379" t="s">
        <v>443</v>
      </c>
      <c r="P239" s="379" t="s">
        <v>443</v>
      </c>
      <c r="Q239" s="379" t="s">
        <v>443</v>
      </c>
      <c r="R239" s="379" t="s">
        <v>443</v>
      </c>
      <c r="S239" s="379" t="s">
        <v>443</v>
      </c>
      <c r="T239" s="379" t="s">
        <v>443</v>
      </c>
      <c r="U239" s="462" t="s">
        <v>443</v>
      </c>
      <c r="V239" s="462" t="s">
        <v>443</v>
      </c>
      <c r="W239" s="462" t="s">
        <v>443</v>
      </c>
    </row>
    <row r="240" spans="1:23" s="397" customFormat="1" ht="45" customHeight="1" x14ac:dyDescent="0.25">
      <c r="A240" s="382" t="s">
        <v>1109</v>
      </c>
      <c r="B240" s="382" t="s">
        <v>662</v>
      </c>
      <c r="C240" s="532"/>
      <c r="D240" s="532"/>
      <c r="E240" s="631">
        <v>55</v>
      </c>
      <c r="F240" s="408" t="s">
        <v>604</v>
      </c>
      <c r="G240" s="401">
        <v>45650</v>
      </c>
      <c r="H240" s="385" t="s">
        <v>590</v>
      </c>
      <c r="I240" s="386" t="s">
        <v>1110</v>
      </c>
      <c r="J240" s="573" t="s">
        <v>999</v>
      </c>
      <c r="K240" s="449" t="s">
        <v>622</v>
      </c>
      <c r="L240" s="379" t="s">
        <v>35</v>
      </c>
      <c r="M240" s="379" t="s">
        <v>35</v>
      </c>
      <c r="N240" s="379" t="s">
        <v>443</v>
      </c>
      <c r="O240" s="379" t="s">
        <v>443</v>
      </c>
      <c r="P240" s="379" t="s">
        <v>443</v>
      </c>
      <c r="Q240" s="379" t="s">
        <v>443</v>
      </c>
      <c r="R240" s="379" t="s">
        <v>443</v>
      </c>
      <c r="S240" s="379" t="s">
        <v>4</v>
      </c>
      <c r="T240" s="379" t="s">
        <v>443</v>
      </c>
      <c r="U240" s="462" t="s">
        <v>443</v>
      </c>
      <c r="V240" s="462" t="s">
        <v>443</v>
      </c>
      <c r="W240" s="462" t="s">
        <v>443</v>
      </c>
    </row>
    <row r="241" spans="1:23" s="397" customFormat="1" ht="45" customHeight="1" x14ac:dyDescent="0.25">
      <c r="A241" s="391" t="s">
        <v>1111</v>
      </c>
      <c r="B241" s="391" t="s">
        <v>662</v>
      </c>
      <c r="C241" s="636"/>
      <c r="D241" s="636"/>
      <c r="E241" s="631">
        <v>50</v>
      </c>
      <c r="F241" s="408" t="s">
        <v>604</v>
      </c>
      <c r="G241" s="401">
        <v>44949</v>
      </c>
      <c r="H241" s="385" t="s">
        <v>590</v>
      </c>
      <c r="I241" s="394">
        <v>177</v>
      </c>
      <c r="J241" s="573" t="s">
        <v>656</v>
      </c>
      <c r="K241" s="517" t="s">
        <v>25</v>
      </c>
      <c r="L241" s="379" t="s">
        <v>443</v>
      </c>
      <c r="M241" s="379" t="s">
        <v>443</v>
      </c>
      <c r="N241" s="379" t="s">
        <v>443</v>
      </c>
      <c r="O241" s="379" t="s">
        <v>443</v>
      </c>
      <c r="P241" s="379" t="s">
        <v>4</v>
      </c>
      <c r="Q241" s="379" t="s">
        <v>443</v>
      </c>
      <c r="R241" s="379" t="s">
        <v>443</v>
      </c>
      <c r="S241" s="379" t="s">
        <v>443</v>
      </c>
      <c r="T241" s="379" t="s">
        <v>443</v>
      </c>
      <c r="U241" s="462" t="s">
        <v>443</v>
      </c>
      <c r="V241" s="379" t="s">
        <v>35</v>
      </c>
      <c r="W241" s="462" t="s">
        <v>443</v>
      </c>
    </row>
    <row r="242" spans="1:23" s="381" customFormat="1" ht="45" customHeight="1" x14ac:dyDescent="0.25">
      <c r="A242" s="391" t="s">
        <v>1112</v>
      </c>
      <c r="B242" s="391" t="s">
        <v>662</v>
      </c>
      <c r="C242" s="602"/>
      <c r="D242" s="602"/>
      <c r="E242" s="631">
        <v>50</v>
      </c>
      <c r="F242" s="408" t="s">
        <v>604</v>
      </c>
      <c r="G242" s="401">
        <v>44949</v>
      </c>
      <c r="H242" s="385" t="s">
        <v>590</v>
      </c>
      <c r="I242" s="394">
        <v>362</v>
      </c>
      <c r="J242" s="573" t="s">
        <v>656</v>
      </c>
      <c r="K242" s="517" t="s">
        <v>25</v>
      </c>
      <c r="L242" s="379" t="s">
        <v>443</v>
      </c>
      <c r="M242" s="379" t="s">
        <v>443</v>
      </c>
      <c r="N242" s="379" t="s">
        <v>443</v>
      </c>
      <c r="O242" s="379" t="s">
        <v>443</v>
      </c>
      <c r="P242" s="379" t="s">
        <v>443</v>
      </c>
      <c r="Q242" s="379" t="s">
        <v>4</v>
      </c>
      <c r="R242" s="379" t="s">
        <v>443</v>
      </c>
      <c r="S242" s="379" t="s">
        <v>443</v>
      </c>
      <c r="T242" s="379" t="s">
        <v>443</v>
      </c>
      <c r="U242" s="462" t="s">
        <v>443</v>
      </c>
      <c r="V242" s="462" t="s">
        <v>443</v>
      </c>
      <c r="W242" s="462" t="s">
        <v>443</v>
      </c>
    </row>
    <row r="243" spans="1:23" s="381" customFormat="1" ht="43.5" customHeight="1" x14ac:dyDescent="0.25">
      <c r="A243" s="391" t="s">
        <v>1113</v>
      </c>
      <c r="B243" s="391" t="s">
        <v>712</v>
      </c>
      <c r="C243" s="408" t="s">
        <v>1114</v>
      </c>
      <c r="D243" s="408"/>
      <c r="E243" s="631">
        <v>65</v>
      </c>
      <c r="F243" s="408" t="s">
        <v>731</v>
      </c>
      <c r="G243" s="401">
        <v>45528</v>
      </c>
      <c r="H243" s="465" t="s">
        <v>590</v>
      </c>
      <c r="I243" s="394" t="s">
        <v>1115</v>
      </c>
      <c r="J243" s="573" t="s">
        <v>764</v>
      </c>
      <c r="K243" s="517" t="s">
        <v>635</v>
      </c>
      <c r="L243" s="379" t="s">
        <v>35</v>
      </c>
      <c r="M243" s="379" t="s">
        <v>443</v>
      </c>
      <c r="N243" s="379" t="s">
        <v>443</v>
      </c>
      <c r="O243" s="379" t="s">
        <v>443</v>
      </c>
      <c r="P243" s="379" t="s">
        <v>443</v>
      </c>
      <c r="Q243" s="379" t="s">
        <v>443</v>
      </c>
      <c r="R243" s="379" t="s">
        <v>35</v>
      </c>
      <c r="S243" s="379" t="s">
        <v>4</v>
      </c>
      <c r="T243" s="379" t="s">
        <v>443</v>
      </c>
      <c r="U243" s="379" t="s">
        <v>443</v>
      </c>
      <c r="V243" s="379" t="s">
        <v>35</v>
      </c>
      <c r="W243" s="379" t="s">
        <v>443</v>
      </c>
    </row>
    <row r="244" spans="1:23" s="381" customFormat="1" ht="45" customHeight="1" x14ac:dyDescent="0.25">
      <c r="A244" s="382" t="s">
        <v>1116</v>
      </c>
      <c r="B244" s="382" t="s">
        <v>212</v>
      </c>
      <c r="C244" s="408"/>
      <c r="D244" s="408"/>
      <c r="E244" s="631">
        <v>55</v>
      </c>
      <c r="F244" s="408" t="s">
        <v>604</v>
      </c>
      <c r="G244" s="384"/>
      <c r="H244" s="385" t="s">
        <v>590</v>
      </c>
      <c r="I244" s="386" t="s">
        <v>300</v>
      </c>
      <c r="J244" s="573" t="s">
        <v>606</v>
      </c>
      <c r="K244" s="517" t="s">
        <v>657</v>
      </c>
      <c r="L244" s="379" t="s">
        <v>443</v>
      </c>
      <c r="M244" s="379" t="s">
        <v>443</v>
      </c>
      <c r="N244" s="379" t="s">
        <v>443</v>
      </c>
      <c r="O244" s="379" t="s">
        <v>443</v>
      </c>
      <c r="P244" s="379" t="s">
        <v>443</v>
      </c>
      <c r="Q244" s="379" t="s">
        <v>35</v>
      </c>
      <c r="R244" s="379" t="s">
        <v>443</v>
      </c>
      <c r="S244" s="379" t="s">
        <v>443</v>
      </c>
      <c r="T244" s="379" t="s">
        <v>443</v>
      </c>
      <c r="U244" s="379" t="s">
        <v>443</v>
      </c>
      <c r="V244" s="379" t="s">
        <v>443</v>
      </c>
      <c r="W244" s="379" t="s">
        <v>4</v>
      </c>
    </row>
    <row r="245" spans="1:23" ht="45" customHeight="1" x14ac:dyDescent="0.25">
      <c r="A245" s="382" t="s">
        <v>1117</v>
      </c>
      <c r="B245" s="382" t="s">
        <v>99</v>
      </c>
      <c r="C245" s="408"/>
      <c r="D245" s="408"/>
      <c r="E245" s="631">
        <v>40</v>
      </c>
      <c r="F245" s="408" t="s">
        <v>604</v>
      </c>
      <c r="G245" s="401">
        <v>44429</v>
      </c>
      <c r="H245" s="385" t="s">
        <v>590</v>
      </c>
      <c r="I245" s="386" t="s">
        <v>1118</v>
      </c>
      <c r="J245" s="573" t="s">
        <v>596</v>
      </c>
      <c r="K245" s="517" t="s">
        <v>20</v>
      </c>
      <c r="L245" s="379" t="s">
        <v>443</v>
      </c>
      <c r="M245" s="379" t="s">
        <v>443</v>
      </c>
      <c r="N245" s="379" t="s">
        <v>35</v>
      </c>
      <c r="O245" s="379" t="s">
        <v>443</v>
      </c>
      <c r="P245" s="379" t="s">
        <v>4</v>
      </c>
      <c r="Q245" s="379" t="s">
        <v>443</v>
      </c>
      <c r="R245" s="379" t="s">
        <v>443</v>
      </c>
      <c r="S245" s="379" t="s">
        <v>443</v>
      </c>
      <c r="T245" s="379" t="s">
        <v>443</v>
      </c>
      <c r="U245" s="379" t="s">
        <v>443</v>
      </c>
      <c r="V245" s="379" t="s">
        <v>443</v>
      </c>
      <c r="W245" s="379" t="s">
        <v>35</v>
      </c>
    </row>
    <row r="246" spans="1:23" ht="45" customHeight="1" x14ac:dyDescent="0.25">
      <c r="A246" s="382" t="s">
        <v>1119</v>
      </c>
      <c r="B246" s="382" t="s">
        <v>1120</v>
      </c>
      <c r="C246" s="602"/>
      <c r="D246" s="602"/>
      <c r="E246" s="631">
        <v>50</v>
      </c>
      <c r="F246" s="408" t="s">
        <v>612</v>
      </c>
      <c r="G246" s="401">
        <v>44949</v>
      </c>
      <c r="H246" s="385" t="s">
        <v>590</v>
      </c>
      <c r="I246" s="386" t="s">
        <v>827</v>
      </c>
      <c r="J246" s="573" t="s">
        <v>613</v>
      </c>
      <c r="K246" s="449" t="s">
        <v>146</v>
      </c>
      <c r="L246" s="379" t="s">
        <v>443</v>
      </c>
      <c r="M246" s="539" t="s">
        <v>4</v>
      </c>
      <c r="N246" s="379" t="s">
        <v>443</v>
      </c>
      <c r="O246" s="379" t="s">
        <v>443</v>
      </c>
      <c r="P246" s="379" t="s">
        <v>443</v>
      </c>
      <c r="Q246" s="379" t="s">
        <v>443</v>
      </c>
      <c r="R246" s="379" t="s">
        <v>443</v>
      </c>
      <c r="S246" s="379" t="s">
        <v>443</v>
      </c>
      <c r="T246" s="379" t="s">
        <v>443</v>
      </c>
      <c r="U246" s="462" t="s">
        <v>443</v>
      </c>
      <c r="V246" s="462" t="s">
        <v>443</v>
      </c>
      <c r="W246" s="462" t="s">
        <v>443</v>
      </c>
    </row>
    <row r="247" spans="1:23" ht="45" customHeight="1" x14ac:dyDescent="0.25">
      <c r="A247" s="382" t="s">
        <v>1121</v>
      </c>
      <c r="B247" s="382" t="s">
        <v>1122</v>
      </c>
      <c r="C247" s="602"/>
      <c r="D247" s="602"/>
      <c r="E247" s="631">
        <v>60</v>
      </c>
      <c r="F247" s="408" t="s">
        <v>612</v>
      </c>
      <c r="G247" s="401">
        <v>45017</v>
      </c>
      <c r="H247" s="385" t="s">
        <v>590</v>
      </c>
      <c r="I247" s="386" t="s">
        <v>767</v>
      </c>
      <c r="J247" s="573" t="s">
        <v>991</v>
      </c>
      <c r="K247" s="449" t="s">
        <v>53</v>
      </c>
      <c r="L247" s="379" t="s">
        <v>443</v>
      </c>
      <c r="M247" s="379" t="s">
        <v>443</v>
      </c>
      <c r="N247" s="379" t="s">
        <v>4</v>
      </c>
      <c r="O247" s="379" t="s">
        <v>443</v>
      </c>
      <c r="P247" s="379" t="s">
        <v>443</v>
      </c>
      <c r="Q247" s="379" t="s">
        <v>443</v>
      </c>
      <c r="R247" s="379" t="s">
        <v>443</v>
      </c>
      <c r="S247" s="379" t="s">
        <v>443</v>
      </c>
      <c r="T247" s="379" t="s">
        <v>443</v>
      </c>
      <c r="U247" s="379" t="s">
        <v>443</v>
      </c>
      <c r="V247" s="379" t="s">
        <v>443</v>
      </c>
      <c r="W247" s="379" t="s">
        <v>35</v>
      </c>
    </row>
    <row r="248" spans="1:23" s="381" customFormat="1" ht="45" customHeight="1" x14ac:dyDescent="0.25">
      <c r="A248" s="382" t="s">
        <v>1123</v>
      </c>
      <c r="B248" s="382" t="s">
        <v>1124</v>
      </c>
      <c r="C248" s="602"/>
      <c r="D248" s="602"/>
      <c r="E248" s="631">
        <v>55</v>
      </c>
      <c r="F248" s="408" t="s">
        <v>612</v>
      </c>
      <c r="G248" s="401">
        <v>45017</v>
      </c>
      <c r="H248" s="385" t="s">
        <v>590</v>
      </c>
      <c r="I248" s="386" t="s">
        <v>1125</v>
      </c>
      <c r="J248" s="573" t="s">
        <v>613</v>
      </c>
      <c r="K248" s="449" t="s">
        <v>622</v>
      </c>
      <c r="L248" s="379" t="s">
        <v>443</v>
      </c>
      <c r="M248" s="379" t="s">
        <v>443</v>
      </c>
      <c r="N248" s="379" t="s">
        <v>443</v>
      </c>
      <c r="O248" s="379" t="s">
        <v>443</v>
      </c>
      <c r="P248" s="379" t="s">
        <v>443</v>
      </c>
      <c r="Q248" s="379" t="s">
        <v>443</v>
      </c>
      <c r="R248" s="379" t="s">
        <v>443</v>
      </c>
      <c r="S248" s="379" t="s">
        <v>4</v>
      </c>
      <c r="T248" s="379" t="s">
        <v>443</v>
      </c>
      <c r="U248" s="462" t="s">
        <v>443</v>
      </c>
      <c r="V248" s="462" t="s">
        <v>443</v>
      </c>
      <c r="W248" s="462" t="s">
        <v>443</v>
      </c>
    </row>
    <row r="249" spans="1:23" s="381" customFormat="1" ht="45" customHeight="1" x14ac:dyDescent="0.25">
      <c r="A249" s="382" t="s">
        <v>1126</v>
      </c>
      <c r="B249" s="382" t="s">
        <v>1127</v>
      </c>
      <c r="C249" s="408" t="s">
        <v>1128</v>
      </c>
      <c r="D249" s="408"/>
      <c r="E249" s="631">
        <v>55</v>
      </c>
      <c r="F249" s="408" t="s">
        <v>604</v>
      </c>
      <c r="G249" s="401">
        <v>44409</v>
      </c>
      <c r="H249" s="385" t="s">
        <v>590</v>
      </c>
      <c r="I249" s="386" t="s">
        <v>1129</v>
      </c>
      <c r="J249" s="573" t="s">
        <v>999</v>
      </c>
      <c r="K249" s="449" t="s">
        <v>20</v>
      </c>
      <c r="L249" s="379" t="s">
        <v>443</v>
      </c>
      <c r="M249" s="379" t="s">
        <v>443</v>
      </c>
      <c r="N249" s="379" t="s">
        <v>443</v>
      </c>
      <c r="O249" s="379" t="s">
        <v>443</v>
      </c>
      <c r="P249" s="379" t="s">
        <v>4</v>
      </c>
      <c r="Q249" s="379" t="s">
        <v>443</v>
      </c>
      <c r="R249" s="379" t="s">
        <v>443</v>
      </c>
      <c r="S249" s="379" t="s">
        <v>443</v>
      </c>
      <c r="T249" s="379" t="s">
        <v>443</v>
      </c>
      <c r="U249" s="462" t="s">
        <v>443</v>
      </c>
      <c r="V249" s="462" t="s">
        <v>443</v>
      </c>
      <c r="W249" s="462" t="s">
        <v>443</v>
      </c>
    </row>
    <row r="250" spans="1:23" s="381" customFormat="1" ht="45" customHeight="1" x14ac:dyDescent="0.25">
      <c r="A250" s="382" t="s">
        <v>1130</v>
      </c>
      <c r="B250" s="382" t="s">
        <v>99</v>
      </c>
      <c r="C250" s="408"/>
      <c r="D250" s="408"/>
      <c r="E250" s="631">
        <v>40</v>
      </c>
      <c r="F250" s="408" t="s">
        <v>604</v>
      </c>
      <c r="G250" s="401">
        <v>44460</v>
      </c>
      <c r="H250" s="385" t="s">
        <v>590</v>
      </c>
      <c r="I250" s="386" t="s">
        <v>1118</v>
      </c>
      <c r="J250" s="573" t="s">
        <v>596</v>
      </c>
      <c r="K250" s="449" t="s">
        <v>25</v>
      </c>
      <c r="L250" s="379" t="s">
        <v>443</v>
      </c>
      <c r="M250" s="379" t="s">
        <v>443</v>
      </c>
      <c r="N250" s="379" t="s">
        <v>35</v>
      </c>
      <c r="O250" s="379" t="s">
        <v>443</v>
      </c>
      <c r="P250" s="379" t="s">
        <v>4</v>
      </c>
      <c r="Q250" s="379" t="s">
        <v>443</v>
      </c>
      <c r="R250" s="379" t="s">
        <v>443</v>
      </c>
      <c r="S250" s="379" t="s">
        <v>443</v>
      </c>
      <c r="T250" s="379" t="s">
        <v>443</v>
      </c>
      <c r="U250" s="379" t="s">
        <v>443</v>
      </c>
      <c r="V250" s="379" t="s">
        <v>443</v>
      </c>
      <c r="W250" s="379" t="s">
        <v>35</v>
      </c>
    </row>
    <row r="251" spans="1:23" s="381" customFormat="1" ht="45" customHeight="1" x14ac:dyDescent="0.25">
      <c r="A251" s="382" t="s">
        <v>1131</v>
      </c>
      <c r="B251" s="382" t="s">
        <v>1124</v>
      </c>
      <c r="C251" s="602"/>
      <c r="D251" s="602"/>
      <c r="E251" s="631">
        <v>55</v>
      </c>
      <c r="F251" s="408" t="s">
        <v>612</v>
      </c>
      <c r="G251" s="401">
        <v>45017</v>
      </c>
      <c r="H251" s="385" t="s">
        <v>590</v>
      </c>
      <c r="I251" s="386" t="s">
        <v>1125</v>
      </c>
      <c r="J251" s="573" t="s">
        <v>613</v>
      </c>
      <c r="K251" s="449" t="s">
        <v>622</v>
      </c>
      <c r="L251" s="379" t="s">
        <v>443</v>
      </c>
      <c r="M251" s="379" t="s">
        <v>443</v>
      </c>
      <c r="N251" s="379" t="s">
        <v>443</v>
      </c>
      <c r="O251" s="379" t="s">
        <v>443</v>
      </c>
      <c r="P251" s="379" t="s">
        <v>443</v>
      </c>
      <c r="Q251" s="379" t="s">
        <v>443</v>
      </c>
      <c r="R251" s="379" t="s">
        <v>443</v>
      </c>
      <c r="S251" s="379" t="s">
        <v>4</v>
      </c>
      <c r="T251" s="379" t="s">
        <v>443</v>
      </c>
      <c r="U251" s="462" t="s">
        <v>443</v>
      </c>
      <c r="V251" s="462" t="s">
        <v>443</v>
      </c>
      <c r="W251" s="462" t="s">
        <v>443</v>
      </c>
    </row>
    <row r="252" spans="1:23" s="381" customFormat="1" ht="45" customHeight="1" x14ac:dyDescent="0.25">
      <c r="A252" s="382" t="s">
        <v>1132</v>
      </c>
      <c r="B252" s="382" t="s">
        <v>1133</v>
      </c>
      <c r="C252" s="408"/>
      <c r="D252" s="408"/>
      <c r="E252" s="631">
        <v>55</v>
      </c>
      <c r="F252" s="408" t="s">
        <v>604</v>
      </c>
      <c r="G252" s="401">
        <v>42005</v>
      </c>
      <c r="H252" s="385" t="s">
        <v>590</v>
      </c>
      <c r="I252" s="386" t="s">
        <v>1134</v>
      </c>
      <c r="J252" s="605" t="s">
        <v>648</v>
      </c>
      <c r="K252" s="449" t="s">
        <v>20</v>
      </c>
      <c r="L252" s="379" t="s">
        <v>443</v>
      </c>
      <c r="M252" s="379" t="s">
        <v>443</v>
      </c>
      <c r="N252" s="379" t="s">
        <v>443</v>
      </c>
      <c r="O252" s="379" t="s">
        <v>443</v>
      </c>
      <c r="P252" s="539" t="s">
        <v>4</v>
      </c>
      <c r="Q252" s="379" t="s">
        <v>443</v>
      </c>
      <c r="R252" s="379" t="s">
        <v>443</v>
      </c>
      <c r="S252" s="379" t="s">
        <v>443</v>
      </c>
      <c r="T252" s="379" t="s">
        <v>443</v>
      </c>
      <c r="U252" s="379" t="s">
        <v>443</v>
      </c>
      <c r="V252" s="379" t="s">
        <v>443</v>
      </c>
      <c r="W252" s="379" t="s">
        <v>443</v>
      </c>
    </row>
    <row r="253" spans="1:23" s="381" customFormat="1" ht="45" customHeight="1" x14ac:dyDescent="0.25">
      <c r="A253" s="382" t="s">
        <v>1135</v>
      </c>
      <c r="B253" s="382" t="s">
        <v>212</v>
      </c>
      <c r="C253" s="409"/>
      <c r="D253" s="409"/>
      <c r="E253" s="631">
        <v>55</v>
      </c>
      <c r="F253" s="408" t="s">
        <v>815</v>
      </c>
      <c r="G253" s="401"/>
      <c r="H253" s="385" t="s">
        <v>590</v>
      </c>
      <c r="I253" s="386">
        <v>428</v>
      </c>
      <c r="J253" s="573" t="s">
        <v>737</v>
      </c>
      <c r="K253" s="449" t="s">
        <v>146</v>
      </c>
      <c r="L253" s="379" t="s">
        <v>443</v>
      </c>
      <c r="M253" s="379" t="s">
        <v>443</v>
      </c>
      <c r="N253" s="379" t="s">
        <v>443</v>
      </c>
      <c r="O253" s="379" t="s">
        <v>443</v>
      </c>
      <c r="P253" s="379" t="s">
        <v>4</v>
      </c>
      <c r="Q253" s="379" t="s">
        <v>443</v>
      </c>
      <c r="R253" s="379" t="s">
        <v>443</v>
      </c>
      <c r="S253" s="379" t="s">
        <v>443</v>
      </c>
      <c r="T253" s="420" t="s">
        <v>35</v>
      </c>
      <c r="U253" s="379" t="s">
        <v>443</v>
      </c>
      <c r="V253" s="379" t="s">
        <v>443</v>
      </c>
      <c r="W253" s="379" t="s">
        <v>443</v>
      </c>
    </row>
    <row r="254" spans="1:23" s="381" customFormat="1" ht="45" customHeight="1" x14ac:dyDescent="0.25">
      <c r="A254" s="382" t="s">
        <v>1136</v>
      </c>
      <c r="B254" s="382" t="s">
        <v>662</v>
      </c>
      <c r="C254" s="602"/>
      <c r="D254" s="602"/>
      <c r="E254" s="631">
        <v>50</v>
      </c>
      <c r="F254" s="408" t="s">
        <v>815</v>
      </c>
      <c r="G254" s="401">
        <v>44949</v>
      </c>
      <c r="H254" s="385" t="s">
        <v>590</v>
      </c>
      <c r="I254" s="386">
        <v>338</v>
      </c>
      <c r="J254" s="573" t="s">
        <v>999</v>
      </c>
      <c r="K254" s="449" t="s">
        <v>610</v>
      </c>
      <c r="L254" s="379" t="s">
        <v>443</v>
      </c>
      <c r="M254" s="379" t="s">
        <v>443</v>
      </c>
      <c r="N254" s="379" t="s">
        <v>443</v>
      </c>
      <c r="O254" s="379" t="s">
        <v>443</v>
      </c>
      <c r="P254" s="379" t="s">
        <v>443</v>
      </c>
      <c r="Q254" s="379" t="s">
        <v>443</v>
      </c>
      <c r="R254" s="379" t="s">
        <v>443</v>
      </c>
      <c r="S254" s="379" t="s">
        <v>443</v>
      </c>
      <c r="T254" s="379" t="s">
        <v>443</v>
      </c>
      <c r="U254" s="462" t="s">
        <v>443</v>
      </c>
      <c r="V254" s="379" t="s">
        <v>4</v>
      </c>
      <c r="W254" s="462" t="s">
        <v>443</v>
      </c>
    </row>
    <row r="255" spans="1:23" s="381" customFormat="1" ht="45" customHeight="1" x14ac:dyDescent="0.25">
      <c r="A255" s="382" t="s">
        <v>1137</v>
      </c>
      <c r="B255" s="382" t="s">
        <v>140</v>
      </c>
      <c r="C255" s="408"/>
      <c r="D255" s="408"/>
      <c r="E255" s="631">
        <v>55</v>
      </c>
      <c r="F255" s="408" t="s">
        <v>604</v>
      </c>
      <c r="G255" s="384"/>
      <c r="H255" s="385" t="s">
        <v>590</v>
      </c>
      <c r="I255" s="386" t="s">
        <v>1138</v>
      </c>
      <c r="J255" s="573" t="s">
        <v>621</v>
      </c>
      <c r="K255" s="449" t="s">
        <v>20</v>
      </c>
      <c r="L255" s="379" t="s">
        <v>443</v>
      </c>
      <c r="M255" s="379" t="s">
        <v>443</v>
      </c>
      <c r="N255" s="379" t="s">
        <v>443</v>
      </c>
      <c r="O255" s="379" t="s">
        <v>4</v>
      </c>
      <c r="P255" s="379" t="s">
        <v>443</v>
      </c>
      <c r="Q255" s="379" t="s">
        <v>443</v>
      </c>
      <c r="R255" s="379" t="s">
        <v>443</v>
      </c>
      <c r="S255" s="379" t="s">
        <v>443</v>
      </c>
      <c r="T255" s="379" t="s">
        <v>443</v>
      </c>
      <c r="U255" s="379" t="s">
        <v>443</v>
      </c>
      <c r="V255" s="379" t="s">
        <v>443</v>
      </c>
      <c r="W255" s="379" t="s">
        <v>443</v>
      </c>
    </row>
    <row r="256" spans="1:23" ht="45" customHeight="1" x14ac:dyDescent="0.25">
      <c r="A256" s="382" t="s">
        <v>1139</v>
      </c>
      <c r="B256" s="382" t="s">
        <v>140</v>
      </c>
      <c r="C256" s="408"/>
      <c r="D256" s="408"/>
      <c r="E256" s="631">
        <v>50</v>
      </c>
      <c r="F256" s="408" t="s">
        <v>815</v>
      </c>
      <c r="G256" s="401"/>
      <c r="H256" s="385" t="s">
        <v>590</v>
      </c>
      <c r="I256" s="386">
        <v>419</v>
      </c>
      <c r="J256" s="573" t="s">
        <v>999</v>
      </c>
      <c r="K256" s="449" t="s">
        <v>610</v>
      </c>
      <c r="L256" s="379" t="s">
        <v>443</v>
      </c>
      <c r="M256" s="379" t="s">
        <v>443</v>
      </c>
      <c r="N256" s="379" t="s">
        <v>443</v>
      </c>
      <c r="O256" s="379" t="s">
        <v>443</v>
      </c>
      <c r="P256" s="379" t="s">
        <v>443</v>
      </c>
      <c r="Q256" s="379" t="s">
        <v>443</v>
      </c>
      <c r="R256" s="379" t="s">
        <v>443</v>
      </c>
      <c r="S256" s="379" t="s">
        <v>443</v>
      </c>
      <c r="T256" s="379" t="s">
        <v>443</v>
      </c>
      <c r="U256" s="379" t="s">
        <v>4</v>
      </c>
      <c r="V256" s="462" t="s">
        <v>443</v>
      </c>
      <c r="W256" s="462" t="s">
        <v>443</v>
      </c>
    </row>
    <row r="257" spans="1:23" ht="45" customHeight="1" x14ac:dyDescent="0.25">
      <c r="A257" s="382" t="s">
        <v>1140</v>
      </c>
      <c r="B257" s="382" t="s">
        <v>1141</v>
      </c>
      <c r="C257" s="602"/>
      <c r="D257" s="602"/>
      <c r="E257" s="631">
        <v>50</v>
      </c>
      <c r="F257" s="408" t="s">
        <v>815</v>
      </c>
      <c r="G257" s="401">
        <v>44949</v>
      </c>
      <c r="H257" s="385" t="s">
        <v>590</v>
      </c>
      <c r="I257" s="386">
        <v>390</v>
      </c>
      <c r="J257" s="573" t="s">
        <v>999</v>
      </c>
      <c r="K257" s="524" t="s">
        <v>50</v>
      </c>
      <c r="L257" s="379" t="s">
        <v>443</v>
      </c>
      <c r="M257" s="379" t="s">
        <v>443</v>
      </c>
      <c r="N257" s="379" t="s">
        <v>443</v>
      </c>
      <c r="O257" s="379" t="s">
        <v>443</v>
      </c>
      <c r="P257" s="379" t="s">
        <v>443</v>
      </c>
      <c r="Q257" s="379" t="s">
        <v>443</v>
      </c>
      <c r="R257" s="379" t="s">
        <v>4</v>
      </c>
      <c r="S257" s="379" t="s">
        <v>443</v>
      </c>
      <c r="T257" s="379" t="s">
        <v>443</v>
      </c>
      <c r="U257" s="462" t="s">
        <v>443</v>
      </c>
      <c r="V257" s="462" t="s">
        <v>443</v>
      </c>
      <c r="W257" s="462" t="s">
        <v>443</v>
      </c>
    </row>
    <row r="258" spans="1:23" ht="45" customHeight="1" x14ac:dyDescent="0.25">
      <c r="A258" s="382" t="s">
        <v>1142</v>
      </c>
      <c r="B258" s="382" t="s">
        <v>662</v>
      </c>
      <c r="C258" s="602"/>
      <c r="D258" s="602"/>
      <c r="E258" s="631">
        <v>50</v>
      </c>
      <c r="F258" s="408" t="s">
        <v>604</v>
      </c>
      <c r="G258" s="401">
        <v>44949</v>
      </c>
      <c r="H258" s="385" t="s">
        <v>590</v>
      </c>
      <c r="I258" s="386">
        <v>305</v>
      </c>
      <c r="J258" s="573" t="s">
        <v>999</v>
      </c>
      <c r="K258" s="449" t="s">
        <v>146</v>
      </c>
      <c r="L258" s="379" t="s">
        <v>443</v>
      </c>
      <c r="M258" s="379" t="s">
        <v>443</v>
      </c>
      <c r="N258" s="405" t="s">
        <v>4</v>
      </c>
      <c r="O258" s="379" t="s">
        <v>443</v>
      </c>
      <c r="P258" s="379" t="s">
        <v>443</v>
      </c>
      <c r="Q258" s="379" t="s">
        <v>443</v>
      </c>
      <c r="R258" s="379" t="s">
        <v>443</v>
      </c>
      <c r="S258" s="379" t="s">
        <v>443</v>
      </c>
      <c r="T258" s="379" t="s">
        <v>443</v>
      </c>
      <c r="U258" s="462" t="s">
        <v>443</v>
      </c>
      <c r="V258" s="462" t="s">
        <v>443</v>
      </c>
      <c r="W258" s="462" t="s">
        <v>443</v>
      </c>
    </row>
    <row r="259" spans="1:23" ht="45" customHeight="1" x14ac:dyDescent="0.25">
      <c r="A259" s="382" t="s">
        <v>1143</v>
      </c>
      <c r="B259" s="382" t="s">
        <v>212</v>
      </c>
      <c r="C259" s="602"/>
      <c r="D259" s="602"/>
      <c r="E259" s="631">
        <v>70</v>
      </c>
      <c r="F259" s="408" t="s">
        <v>604</v>
      </c>
      <c r="G259" s="401">
        <v>45130</v>
      </c>
      <c r="H259" s="385" t="s">
        <v>590</v>
      </c>
      <c r="I259" s="616" t="s">
        <v>1144</v>
      </c>
      <c r="J259" s="573" t="s">
        <v>634</v>
      </c>
      <c r="K259" s="449" t="s">
        <v>610</v>
      </c>
      <c r="L259" s="379" t="s">
        <v>443</v>
      </c>
      <c r="M259" s="379" t="s">
        <v>443</v>
      </c>
      <c r="N259" s="379" t="s">
        <v>443</v>
      </c>
      <c r="O259" s="379" t="s">
        <v>443</v>
      </c>
      <c r="P259" s="379" t="s">
        <v>443</v>
      </c>
      <c r="Q259" s="379" t="s">
        <v>443</v>
      </c>
      <c r="R259" s="379" t="s">
        <v>443</v>
      </c>
      <c r="S259" s="379" t="s">
        <v>443</v>
      </c>
      <c r="T259" s="379" t="s">
        <v>443</v>
      </c>
      <c r="U259" s="462" t="s">
        <v>443</v>
      </c>
      <c r="V259" s="539" t="s">
        <v>4</v>
      </c>
      <c r="W259" s="379" t="s">
        <v>443</v>
      </c>
    </row>
    <row r="260" spans="1:23" ht="45" customHeight="1" x14ac:dyDescent="0.25">
      <c r="A260" s="382" t="s">
        <v>1145</v>
      </c>
      <c r="B260" s="382" t="s">
        <v>641</v>
      </c>
      <c r="C260" s="602"/>
      <c r="D260" s="602"/>
      <c r="E260" s="631">
        <v>50</v>
      </c>
      <c r="F260" s="408" t="s">
        <v>604</v>
      </c>
      <c r="G260" s="401">
        <v>44949</v>
      </c>
      <c r="H260" s="385" t="s">
        <v>590</v>
      </c>
      <c r="I260" s="386">
        <v>165</v>
      </c>
      <c r="J260" s="573" t="s">
        <v>737</v>
      </c>
      <c r="K260" s="449" t="s">
        <v>657</v>
      </c>
      <c r="L260" s="379" t="s">
        <v>35</v>
      </c>
      <c r="M260" s="379" t="s">
        <v>443</v>
      </c>
      <c r="N260" s="379" t="s">
        <v>443</v>
      </c>
      <c r="O260" s="379" t="s">
        <v>443</v>
      </c>
      <c r="P260" s="379" t="s">
        <v>443</v>
      </c>
      <c r="Q260" s="379" t="s">
        <v>443</v>
      </c>
      <c r="R260" s="379" t="s">
        <v>443</v>
      </c>
      <c r="S260" s="379" t="s">
        <v>443</v>
      </c>
      <c r="T260" s="405" t="s">
        <v>443</v>
      </c>
      <c r="U260" s="379" t="s">
        <v>443</v>
      </c>
      <c r="V260" s="379" t="s">
        <v>443</v>
      </c>
      <c r="W260" s="379" t="s">
        <v>4</v>
      </c>
    </row>
    <row r="261" spans="1:23" ht="45" customHeight="1" x14ac:dyDescent="0.25">
      <c r="A261" s="382" t="s">
        <v>1146</v>
      </c>
      <c r="B261" s="382" t="s">
        <v>1141</v>
      </c>
      <c r="C261" s="602"/>
      <c r="D261" s="602"/>
      <c r="E261" s="631">
        <v>50</v>
      </c>
      <c r="F261" s="408" t="s">
        <v>815</v>
      </c>
      <c r="G261" s="401">
        <v>44949</v>
      </c>
      <c r="H261" s="385" t="s">
        <v>590</v>
      </c>
      <c r="I261" s="386">
        <v>390</v>
      </c>
      <c r="J261" s="573" t="s">
        <v>999</v>
      </c>
      <c r="K261" s="524" t="s">
        <v>50</v>
      </c>
      <c r="L261" s="379" t="s">
        <v>443</v>
      </c>
      <c r="M261" s="379" t="s">
        <v>443</v>
      </c>
      <c r="N261" s="379" t="s">
        <v>443</v>
      </c>
      <c r="O261" s="379" t="s">
        <v>443</v>
      </c>
      <c r="P261" s="379" t="s">
        <v>443</v>
      </c>
      <c r="Q261" s="379" t="s">
        <v>443</v>
      </c>
      <c r="R261" s="379" t="s">
        <v>4</v>
      </c>
      <c r="S261" s="379" t="s">
        <v>443</v>
      </c>
      <c r="T261" s="405" t="s">
        <v>443</v>
      </c>
      <c r="U261" s="462" t="s">
        <v>443</v>
      </c>
      <c r="V261" s="462" t="s">
        <v>443</v>
      </c>
      <c r="W261" s="462" t="s">
        <v>443</v>
      </c>
    </row>
    <row r="262" spans="1:23" ht="45" customHeight="1" x14ac:dyDescent="0.25">
      <c r="A262" s="599" t="s">
        <v>1147</v>
      </c>
      <c r="B262" s="382" t="s">
        <v>694</v>
      </c>
      <c r="C262" s="636" t="s">
        <v>1148</v>
      </c>
      <c r="D262" s="636"/>
      <c r="E262" s="631">
        <v>60</v>
      </c>
      <c r="F262" s="408" t="s">
        <v>604</v>
      </c>
      <c r="G262" s="401">
        <v>45017</v>
      </c>
      <c r="H262" s="385" t="s">
        <v>590</v>
      </c>
      <c r="I262" s="386" t="s">
        <v>1149</v>
      </c>
      <c r="J262" s="573" t="s">
        <v>656</v>
      </c>
      <c r="K262" s="449" t="s">
        <v>69</v>
      </c>
      <c r="L262" s="379" t="s">
        <v>443</v>
      </c>
      <c r="M262" s="379" t="s">
        <v>443</v>
      </c>
      <c r="N262" s="379" t="s">
        <v>443</v>
      </c>
      <c r="O262" s="379" t="s">
        <v>443</v>
      </c>
      <c r="P262" s="379" t="s">
        <v>443</v>
      </c>
      <c r="Q262" s="379" t="s">
        <v>443</v>
      </c>
      <c r="R262" s="379" t="s">
        <v>443</v>
      </c>
      <c r="S262" s="379" t="s">
        <v>4</v>
      </c>
      <c r="T262" s="405" t="s">
        <v>443</v>
      </c>
      <c r="U262" s="462" t="s">
        <v>443</v>
      </c>
      <c r="V262" s="462" t="s">
        <v>443</v>
      </c>
      <c r="W262" s="462" t="s">
        <v>443</v>
      </c>
    </row>
    <row r="263" spans="1:23" ht="45" customHeight="1" x14ac:dyDescent="0.25">
      <c r="A263" s="382" t="s">
        <v>1150</v>
      </c>
      <c r="B263" s="382" t="s">
        <v>641</v>
      </c>
      <c r="C263" s="602"/>
      <c r="D263" s="602"/>
      <c r="E263" s="631">
        <v>50</v>
      </c>
      <c r="F263" s="408" t="s">
        <v>815</v>
      </c>
      <c r="G263" s="401">
        <v>44949</v>
      </c>
      <c r="H263" s="385" t="s">
        <v>590</v>
      </c>
      <c r="I263" s="386">
        <v>170</v>
      </c>
      <c r="J263" s="573" t="s">
        <v>999</v>
      </c>
      <c r="K263" s="449" t="s">
        <v>614</v>
      </c>
      <c r="L263" s="379" t="s">
        <v>443</v>
      </c>
      <c r="M263" s="379" t="s">
        <v>4</v>
      </c>
      <c r="N263" s="379" t="s">
        <v>443</v>
      </c>
      <c r="O263" s="379" t="s">
        <v>443</v>
      </c>
      <c r="P263" s="379" t="s">
        <v>443</v>
      </c>
      <c r="Q263" s="379" t="s">
        <v>443</v>
      </c>
      <c r="R263" s="379" t="s">
        <v>443</v>
      </c>
      <c r="S263" s="379" t="s">
        <v>443</v>
      </c>
      <c r="T263" s="405" t="s">
        <v>443</v>
      </c>
      <c r="U263" s="462" t="s">
        <v>443</v>
      </c>
      <c r="V263" s="462" t="s">
        <v>443</v>
      </c>
      <c r="W263" s="462" t="s">
        <v>443</v>
      </c>
    </row>
    <row r="264" spans="1:23" ht="45" customHeight="1" x14ac:dyDescent="0.25">
      <c r="A264" s="382" t="s">
        <v>1151</v>
      </c>
      <c r="B264" s="382" t="s">
        <v>662</v>
      </c>
      <c r="C264" s="602"/>
      <c r="D264" s="602"/>
      <c r="E264" s="631">
        <v>50</v>
      </c>
      <c r="F264" s="408" t="s">
        <v>604</v>
      </c>
      <c r="G264" s="401">
        <v>44949</v>
      </c>
      <c r="H264" s="385" t="s">
        <v>590</v>
      </c>
      <c r="I264" s="386">
        <v>155</v>
      </c>
      <c r="J264" s="573" t="s">
        <v>999</v>
      </c>
      <c r="K264" s="449" t="s">
        <v>622</v>
      </c>
      <c r="L264" s="379" t="s">
        <v>443</v>
      </c>
      <c r="M264" s="379" t="s">
        <v>443</v>
      </c>
      <c r="N264" s="379" t="s">
        <v>443</v>
      </c>
      <c r="O264" s="379" t="s">
        <v>443</v>
      </c>
      <c r="P264" s="379" t="s">
        <v>443</v>
      </c>
      <c r="Q264" s="379" t="s">
        <v>443</v>
      </c>
      <c r="R264" s="379" t="s">
        <v>4</v>
      </c>
      <c r="S264" s="379" t="s">
        <v>443</v>
      </c>
      <c r="T264" s="405" t="s">
        <v>443</v>
      </c>
      <c r="U264" s="462" t="s">
        <v>443</v>
      </c>
      <c r="V264" s="462" t="s">
        <v>443</v>
      </c>
      <c r="W264" s="462" t="s">
        <v>443</v>
      </c>
    </row>
    <row r="265" spans="1:23" ht="45" customHeight="1" x14ac:dyDescent="0.25">
      <c r="A265" s="382" t="s">
        <v>1152</v>
      </c>
      <c r="B265" s="382" t="s">
        <v>1093</v>
      </c>
      <c r="C265" s="408"/>
      <c r="D265" s="408"/>
      <c r="E265" s="631">
        <v>55</v>
      </c>
      <c r="F265" s="408" t="s">
        <v>612</v>
      </c>
      <c r="G265" s="401"/>
      <c r="H265" s="385" t="s">
        <v>590</v>
      </c>
      <c r="I265" s="386" t="s">
        <v>827</v>
      </c>
      <c r="J265" s="573" t="s">
        <v>613</v>
      </c>
      <c r="K265" s="524" t="s">
        <v>53</v>
      </c>
      <c r="L265" s="379" t="s">
        <v>443</v>
      </c>
      <c r="M265" s="379" t="s">
        <v>443</v>
      </c>
      <c r="N265" s="379" t="s">
        <v>4</v>
      </c>
      <c r="O265" s="379" t="s">
        <v>35</v>
      </c>
      <c r="P265" s="379" t="s">
        <v>35</v>
      </c>
      <c r="Q265" s="379" t="s">
        <v>443</v>
      </c>
      <c r="R265" s="379" t="s">
        <v>35</v>
      </c>
      <c r="S265" s="379" t="s">
        <v>443</v>
      </c>
      <c r="T265" s="405" t="s">
        <v>443</v>
      </c>
      <c r="U265" s="462" t="s">
        <v>443</v>
      </c>
      <c r="V265" s="462" t="s">
        <v>443</v>
      </c>
      <c r="W265" s="462" t="s">
        <v>443</v>
      </c>
    </row>
    <row r="266" spans="1:23" ht="45" customHeight="1" x14ac:dyDescent="0.25">
      <c r="A266" s="382" t="s">
        <v>1153</v>
      </c>
      <c r="B266" s="382" t="s">
        <v>1154</v>
      </c>
      <c r="C266" s="704"/>
      <c r="D266" s="704"/>
      <c r="E266" s="631">
        <v>60</v>
      </c>
      <c r="F266" s="408" t="s">
        <v>604</v>
      </c>
      <c r="G266" s="401">
        <v>45559</v>
      </c>
      <c r="H266" s="532" t="s">
        <v>1899</v>
      </c>
      <c r="I266" s="386" t="s">
        <v>1155</v>
      </c>
      <c r="J266" s="573" t="s">
        <v>999</v>
      </c>
      <c r="K266" s="449" t="s">
        <v>69</v>
      </c>
      <c r="L266" s="379" t="s">
        <v>443</v>
      </c>
      <c r="M266" s="379" t="s">
        <v>443</v>
      </c>
      <c r="N266" s="379" t="s">
        <v>443</v>
      </c>
      <c r="O266" s="379" t="s">
        <v>443</v>
      </c>
      <c r="P266" s="379" t="s">
        <v>443</v>
      </c>
      <c r="Q266" s="379" t="s">
        <v>443</v>
      </c>
      <c r="R266" s="379" t="s">
        <v>443</v>
      </c>
      <c r="S266" s="379" t="s">
        <v>443</v>
      </c>
      <c r="T266" s="405" t="s">
        <v>443</v>
      </c>
      <c r="U266" s="462" t="s">
        <v>443</v>
      </c>
      <c r="V266" s="462" t="s">
        <v>443</v>
      </c>
      <c r="W266" s="379" t="s">
        <v>35</v>
      </c>
    </row>
    <row r="267" spans="1:23" ht="45" customHeight="1" x14ac:dyDescent="0.25">
      <c r="A267" s="382" t="s">
        <v>1156</v>
      </c>
      <c r="B267" s="382" t="s">
        <v>212</v>
      </c>
      <c r="C267" s="602"/>
      <c r="D267" s="602"/>
      <c r="E267" s="631">
        <v>42</v>
      </c>
      <c r="F267" s="408" t="s">
        <v>604</v>
      </c>
      <c r="G267" s="401"/>
      <c r="H267" s="532" t="s">
        <v>66</v>
      </c>
      <c r="I267" s="386" t="s">
        <v>1157</v>
      </c>
      <c r="J267" s="573" t="s">
        <v>690</v>
      </c>
      <c r="K267" s="449"/>
      <c r="L267" s="379" t="s">
        <v>690</v>
      </c>
      <c r="M267" s="379" t="s">
        <v>690</v>
      </c>
      <c r="N267" s="379" t="s">
        <v>690</v>
      </c>
      <c r="O267" s="379" t="s">
        <v>690</v>
      </c>
      <c r="P267" s="379" t="s">
        <v>690</v>
      </c>
      <c r="Q267" s="379" t="s">
        <v>690</v>
      </c>
      <c r="R267" s="379" t="s">
        <v>690</v>
      </c>
      <c r="S267" s="379" t="s">
        <v>690</v>
      </c>
      <c r="T267" s="379" t="s">
        <v>690</v>
      </c>
      <c r="U267" s="379" t="s">
        <v>690</v>
      </c>
      <c r="V267" s="379" t="s">
        <v>690</v>
      </c>
      <c r="W267" s="379" t="s">
        <v>690</v>
      </c>
    </row>
    <row r="268" spans="1:23" ht="45" customHeight="1" x14ac:dyDescent="0.25">
      <c r="A268" s="382" t="s">
        <v>1158</v>
      </c>
      <c r="B268" s="382" t="s">
        <v>1159</v>
      </c>
      <c r="C268" s="409"/>
      <c r="D268" s="409"/>
      <c r="E268" s="631">
        <v>50</v>
      </c>
      <c r="F268" s="408" t="s">
        <v>604</v>
      </c>
      <c r="G268" s="401">
        <v>44949</v>
      </c>
      <c r="H268" s="385" t="s">
        <v>590</v>
      </c>
      <c r="I268" s="386">
        <v>367</v>
      </c>
      <c r="J268" s="573" t="s">
        <v>999</v>
      </c>
      <c r="K268" s="449" t="s">
        <v>25</v>
      </c>
      <c r="L268" s="379" t="s">
        <v>443</v>
      </c>
      <c r="M268" s="379" t="s">
        <v>443</v>
      </c>
      <c r="N268" s="405" t="s">
        <v>35</v>
      </c>
      <c r="O268" s="379" t="s">
        <v>443</v>
      </c>
      <c r="P268" s="379" t="s">
        <v>4</v>
      </c>
      <c r="Q268" s="379" t="s">
        <v>443</v>
      </c>
      <c r="R268" s="379" t="s">
        <v>443</v>
      </c>
      <c r="S268" s="379" t="s">
        <v>443</v>
      </c>
      <c r="T268" s="405" t="s">
        <v>443</v>
      </c>
      <c r="U268" s="462" t="s">
        <v>443</v>
      </c>
      <c r="V268" s="462" t="s">
        <v>443</v>
      </c>
      <c r="W268" s="462" t="s">
        <v>443</v>
      </c>
    </row>
    <row r="269" spans="1:23" ht="45" customHeight="1" x14ac:dyDescent="0.25">
      <c r="A269" s="382" t="s">
        <v>1160</v>
      </c>
      <c r="B269" s="382" t="s">
        <v>694</v>
      </c>
      <c r="C269" s="636" t="s">
        <v>1161</v>
      </c>
      <c r="D269" s="636"/>
      <c r="E269" s="631">
        <v>55</v>
      </c>
      <c r="F269" s="408" t="s">
        <v>604</v>
      </c>
      <c r="G269" s="401">
        <v>45017</v>
      </c>
      <c r="H269" s="385" t="s">
        <v>590</v>
      </c>
      <c r="I269" s="386">
        <v>446</v>
      </c>
      <c r="J269" s="573" t="s">
        <v>999</v>
      </c>
      <c r="K269" s="449" t="s">
        <v>614</v>
      </c>
      <c r="L269" s="379" t="s">
        <v>443</v>
      </c>
      <c r="M269" s="379" t="s">
        <v>443</v>
      </c>
      <c r="N269" s="379" t="s">
        <v>443</v>
      </c>
      <c r="O269" s="379" t="s">
        <v>4</v>
      </c>
      <c r="P269" s="379" t="s">
        <v>35</v>
      </c>
      <c r="Q269" s="379" t="s">
        <v>443</v>
      </c>
      <c r="R269" s="379" t="s">
        <v>443</v>
      </c>
      <c r="S269" s="379" t="s">
        <v>443</v>
      </c>
      <c r="T269" s="405" t="s">
        <v>443</v>
      </c>
      <c r="U269" s="462" t="s">
        <v>443</v>
      </c>
      <c r="V269" s="462" t="s">
        <v>443</v>
      </c>
      <c r="W269" s="379" t="s">
        <v>35</v>
      </c>
    </row>
    <row r="270" spans="1:23" ht="45" customHeight="1" x14ac:dyDescent="0.25">
      <c r="A270" s="382" t="s">
        <v>1162</v>
      </c>
      <c r="B270" s="382" t="s">
        <v>662</v>
      </c>
      <c r="C270" s="602"/>
      <c r="D270" s="602"/>
      <c r="E270" s="631">
        <v>50</v>
      </c>
      <c r="F270" s="408" t="s">
        <v>815</v>
      </c>
      <c r="G270" s="401">
        <v>44949</v>
      </c>
      <c r="H270" s="385" t="s">
        <v>590</v>
      </c>
      <c r="I270" s="386">
        <v>134</v>
      </c>
      <c r="J270" s="573" t="s">
        <v>999</v>
      </c>
      <c r="K270" s="449" t="s">
        <v>100</v>
      </c>
      <c r="L270" s="379" t="s">
        <v>443</v>
      </c>
      <c r="M270" s="379" t="s">
        <v>443</v>
      </c>
      <c r="N270" s="379" t="s">
        <v>443</v>
      </c>
      <c r="O270" s="379" t="s">
        <v>443</v>
      </c>
      <c r="P270" s="379" t="s">
        <v>443</v>
      </c>
      <c r="Q270" s="379" t="s">
        <v>443</v>
      </c>
      <c r="R270" s="379" t="s">
        <v>443</v>
      </c>
      <c r="S270" s="379" t="s">
        <v>4</v>
      </c>
      <c r="T270" s="405" t="s">
        <v>443</v>
      </c>
      <c r="U270" s="462" t="s">
        <v>443</v>
      </c>
      <c r="V270" s="462" t="s">
        <v>443</v>
      </c>
      <c r="W270" s="462" t="s">
        <v>443</v>
      </c>
    </row>
    <row r="271" spans="1:23" ht="45" customHeight="1" x14ac:dyDescent="0.25">
      <c r="A271" s="382" t="s">
        <v>1163</v>
      </c>
      <c r="B271" s="382" t="s">
        <v>662</v>
      </c>
      <c r="C271" s="602"/>
      <c r="D271" s="602"/>
      <c r="E271" s="631">
        <v>50</v>
      </c>
      <c r="F271" s="408" t="s">
        <v>604</v>
      </c>
      <c r="G271" s="401">
        <v>44949</v>
      </c>
      <c r="H271" s="385" t="s">
        <v>590</v>
      </c>
      <c r="I271" s="386">
        <v>62</v>
      </c>
      <c r="J271" s="573" t="s">
        <v>621</v>
      </c>
      <c r="K271" s="449" t="s">
        <v>53</v>
      </c>
      <c r="L271" s="379" t="s">
        <v>443</v>
      </c>
      <c r="M271" s="379" t="s">
        <v>443</v>
      </c>
      <c r="N271" s="379" t="s">
        <v>4</v>
      </c>
      <c r="O271" s="379" t="s">
        <v>443</v>
      </c>
      <c r="P271" s="379" t="s">
        <v>443</v>
      </c>
      <c r="Q271" s="379" t="s">
        <v>443</v>
      </c>
      <c r="R271" s="379" t="s">
        <v>443</v>
      </c>
      <c r="S271" s="379" t="s">
        <v>443</v>
      </c>
      <c r="T271" s="405" t="s">
        <v>443</v>
      </c>
      <c r="U271" s="379" t="s">
        <v>443</v>
      </c>
      <c r="V271" s="379" t="s">
        <v>443</v>
      </c>
      <c r="W271" s="379" t="s">
        <v>443</v>
      </c>
    </row>
    <row r="272" spans="1:23" ht="45" customHeight="1" x14ac:dyDescent="0.25">
      <c r="A272" s="382" t="s">
        <v>1164</v>
      </c>
      <c r="B272" s="382" t="s">
        <v>212</v>
      </c>
      <c r="C272" s="602"/>
      <c r="D272" s="602"/>
      <c r="E272" s="631">
        <v>65</v>
      </c>
      <c r="F272" s="408" t="s">
        <v>815</v>
      </c>
      <c r="G272" s="401">
        <v>45406</v>
      </c>
      <c r="H272" s="385" t="s">
        <v>590</v>
      </c>
      <c r="I272" s="386" t="s">
        <v>1165</v>
      </c>
      <c r="J272" s="573" t="s">
        <v>999</v>
      </c>
      <c r="K272" s="449" t="s">
        <v>146</v>
      </c>
      <c r="L272" s="379" t="s">
        <v>4</v>
      </c>
      <c r="M272" s="379" t="s">
        <v>443</v>
      </c>
      <c r="N272" s="379" t="s">
        <v>443</v>
      </c>
      <c r="O272" s="379" t="s">
        <v>443</v>
      </c>
      <c r="P272" s="379" t="s">
        <v>443</v>
      </c>
      <c r="Q272" s="379" t="s">
        <v>443</v>
      </c>
      <c r="R272" s="379" t="s">
        <v>443</v>
      </c>
      <c r="S272" s="379" t="s">
        <v>443</v>
      </c>
      <c r="T272" s="405" t="s">
        <v>443</v>
      </c>
      <c r="U272" s="462" t="s">
        <v>443</v>
      </c>
      <c r="V272" s="462" t="s">
        <v>443</v>
      </c>
      <c r="W272" s="462" t="s">
        <v>443</v>
      </c>
    </row>
    <row r="273" spans="1:23" ht="45" customHeight="1" x14ac:dyDescent="0.25">
      <c r="A273" s="382" t="s">
        <v>1166</v>
      </c>
      <c r="B273" s="382" t="s">
        <v>948</v>
      </c>
      <c r="C273" s="408"/>
      <c r="D273" s="408"/>
      <c r="E273" s="631">
        <v>55</v>
      </c>
      <c r="F273" s="408" t="s">
        <v>604</v>
      </c>
      <c r="G273" s="401">
        <v>41214</v>
      </c>
      <c r="H273" s="385" t="s">
        <v>590</v>
      </c>
      <c r="I273" s="386" t="s">
        <v>1167</v>
      </c>
      <c r="J273" s="573" t="s">
        <v>667</v>
      </c>
      <c r="K273" s="449" t="s">
        <v>50</v>
      </c>
      <c r="L273" s="379" t="s">
        <v>443</v>
      </c>
      <c r="M273" s="379" t="s">
        <v>443</v>
      </c>
      <c r="N273" s="379" t="s">
        <v>443</v>
      </c>
      <c r="O273" s="379" t="s">
        <v>443</v>
      </c>
      <c r="P273" s="379" t="s">
        <v>443</v>
      </c>
      <c r="Q273" s="379" t="s">
        <v>443</v>
      </c>
      <c r="R273" s="379" t="s">
        <v>4</v>
      </c>
      <c r="S273" s="379" t="s">
        <v>443</v>
      </c>
      <c r="T273" s="405" t="s">
        <v>443</v>
      </c>
      <c r="U273" s="379" t="s">
        <v>443</v>
      </c>
      <c r="V273" s="379" t="s">
        <v>443</v>
      </c>
      <c r="W273" s="379" t="s">
        <v>443</v>
      </c>
    </row>
    <row r="274" spans="1:23" ht="45" customHeight="1" x14ac:dyDescent="0.25">
      <c r="A274" s="382" t="s">
        <v>1168</v>
      </c>
      <c r="B274" s="382" t="s">
        <v>662</v>
      </c>
      <c r="C274" s="602"/>
      <c r="D274" s="602"/>
      <c r="E274" s="631">
        <v>50</v>
      </c>
      <c r="F274" s="408" t="s">
        <v>815</v>
      </c>
      <c r="G274" s="401">
        <v>44949</v>
      </c>
      <c r="H274" s="385" t="s">
        <v>590</v>
      </c>
      <c r="I274" s="386">
        <v>156</v>
      </c>
      <c r="J274" s="573" t="s">
        <v>999</v>
      </c>
      <c r="K274" s="449" t="s">
        <v>25</v>
      </c>
      <c r="L274" s="379" t="s">
        <v>443</v>
      </c>
      <c r="M274" s="379" t="s">
        <v>443</v>
      </c>
      <c r="N274" s="379" t="s">
        <v>443</v>
      </c>
      <c r="O274" s="379" t="s">
        <v>443</v>
      </c>
      <c r="P274" s="379" t="s">
        <v>443</v>
      </c>
      <c r="Q274" s="379" t="s">
        <v>4</v>
      </c>
      <c r="R274" s="379" t="s">
        <v>443</v>
      </c>
      <c r="S274" s="379" t="s">
        <v>443</v>
      </c>
      <c r="T274" s="405" t="s">
        <v>443</v>
      </c>
      <c r="U274" s="462" t="s">
        <v>443</v>
      </c>
      <c r="V274" s="462" t="s">
        <v>443</v>
      </c>
      <c r="W274" s="462" t="s">
        <v>443</v>
      </c>
    </row>
    <row r="275" spans="1:23" ht="45" customHeight="1" x14ac:dyDescent="0.25">
      <c r="A275" s="382" t="s">
        <v>1169</v>
      </c>
      <c r="B275" s="382" t="s">
        <v>662</v>
      </c>
      <c r="C275" s="602"/>
      <c r="D275" s="602"/>
      <c r="E275" s="631">
        <v>50</v>
      </c>
      <c r="F275" s="408" t="s">
        <v>604</v>
      </c>
      <c r="G275" s="401">
        <v>44949</v>
      </c>
      <c r="H275" s="385" t="s">
        <v>590</v>
      </c>
      <c r="I275" s="386">
        <v>301</v>
      </c>
      <c r="J275" s="573" t="s">
        <v>999</v>
      </c>
      <c r="K275" s="449" t="s">
        <v>622</v>
      </c>
      <c r="L275" s="379" t="s">
        <v>443</v>
      </c>
      <c r="M275" s="379" t="s">
        <v>443</v>
      </c>
      <c r="N275" s="379" t="s">
        <v>443</v>
      </c>
      <c r="O275" s="379" t="s">
        <v>35</v>
      </c>
      <c r="P275" s="379" t="s">
        <v>443</v>
      </c>
      <c r="Q275" s="379" t="s">
        <v>443</v>
      </c>
      <c r="R275" s="379" t="s">
        <v>4</v>
      </c>
      <c r="S275" s="379" t="s">
        <v>443</v>
      </c>
      <c r="T275" s="405" t="s">
        <v>443</v>
      </c>
      <c r="U275" s="462" t="s">
        <v>443</v>
      </c>
      <c r="V275" s="462" t="s">
        <v>443</v>
      </c>
      <c r="W275" s="462" t="s">
        <v>443</v>
      </c>
    </row>
    <row r="276" spans="1:23" ht="45" customHeight="1" x14ac:dyDescent="0.25">
      <c r="A276" s="382" t="s">
        <v>1170</v>
      </c>
      <c r="B276" s="382" t="s">
        <v>1171</v>
      </c>
      <c r="C276" s="602"/>
      <c r="D276" s="602"/>
      <c r="E276" s="631">
        <v>50</v>
      </c>
      <c r="F276" s="408" t="s">
        <v>612</v>
      </c>
      <c r="G276" s="401">
        <v>44949</v>
      </c>
      <c r="H276" s="385" t="s">
        <v>590</v>
      </c>
      <c r="I276" s="386" t="s">
        <v>827</v>
      </c>
      <c r="J276" s="573" t="s">
        <v>1172</v>
      </c>
      <c r="K276" s="449" t="s">
        <v>146</v>
      </c>
      <c r="L276" s="379" t="s">
        <v>443</v>
      </c>
      <c r="M276" s="379" t="s">
        <v>4</v>
      </c>
      <c r="N276" s="379" t="s">
        <v>35</v>
      </c>
      <c r="O276" s="379" t="s">
        <v>35</v>
      </c>
      <c r="P276" s="379" t="s">
        <v>443</v>
      </c>
      <c r="Q276" s="379" t="s">
        <v>443</v>
      </c>
      <c r="R276" s="379" t="s">
        <v>443</v>
      </c>
      <c r="S276" s="379" t="s">
        <v>443</v>
      </c>
      <c r="T276" s="405" t="s">
        <v>443</v>
      </c>
      <c r="U276" s="405" t="s">
        <v>443</v>
      </c>
      <c r="V276" s="405" t="s">
        <v>443</v>
      </c>
      <c r="W276" s="405" t="s">
        <v>443</v>
      </c>
    </row>
    <row r="277" spans="1:23" ht="45" customHeight="1" x14ac:dyDescent="0.25">
      <c r="A277" s="408" t="s">
        <v>3139</v>
      </c>
      <c r="B277" s="444" t="s">
        <v>212</v>
      </c>
      <c r="C277" s="748"/>
      <c r="D277" s="748"/>
      <c r="E277" s="631">
        <v>125</v>
      </c>
      <c r="F277" s="408" t="s">
        <v>604</v>
      </c>
      <c r="G277" s="446">
        <v>45444</v>
      </c>
      <c r="H277" s="385" t="s">
        <v>590</v>
      </c>
      <c r="I277" s="386" t="s">
        <v>1174</v>
      </c>
      <c r="J277" s="573" t="s">
        <v>656</v>
      </c>
      <c r="K277" s="449" t="s">
        <v>622</v>
      </c>
      <c r="L277" s="379" t="s">
        <v>443</v>
      </c>
      <c r="M277" s="379" t="s">
        <v>443</v>
      </c>
      <c r="N277" s="379" t="s">
        <v>443</v>
      </c>
      <c r="O277" s="379" t="s">
        <v>443</v>
      </c>
      <c r="P277" s="379" t="s">
        <v>443</v>
      </c>
      <c r="Q277" s="379" t="s">
        <v>443</v>
      </c>
      <c r="R277" s="379" t="s">
        <v>443</v>
      </c>
      <c r="S277" s="379" t="s">
        <v>443</v>
      </c>
      <c r="T277" s="405" t="s">
        <v>443</v>
      </c>
      <c r="U277" s="462" t="s">
        <v>443</v>
      </c>
      <c r="V277" s="462" t="s">
        <v>443</v>
      </c>
      <c r="W277" s="379" t="s">
        <v>4</v>
      </c>
    </row>
    <row r="278" spans="1:23" ht="30" x14ac:dyDescent="0.25">
      <c r="A278" s="408" t="s">
        <v>1175</v>
      </c>
      <c r="B278" s="444" t="s">
        <v>60</v>
      </c>
      <c r="C278" s="409" t="s">
        <v>1176</v>
      </c>
      <c r="D278" s="409"/>
      <c r="E278" s="631">
        <v>55</v>
      </c>
      <c r="F278" s="408" t="s">
        <v>604</v>
      </c>
      <c r="G278" s="445"/>
      <c r="H278" s="385" t="s">
        <v>590</v>
      </c>
      <c r="I278" s="386" t="s">
        <v>1177</v>
      </c>
      <c r="J278" s="573" t="s">
        <v>737</v>
      </c>
      <c r="K278" s="449" t="s">
        <v>25</v>
      </c>
      <c r="L278" s="379" t="s">
        <v>443</v>
      </c>
      <c r="M278" s="379" t="s">
        <v>443</v>
      </c>
      <c r="N278" s="379" t="s">
        <v>443</v>
      </c>
      <c r="O278" s="379" t="s">
        <v>443</v>
      </c>
      <c r="P278" s="379" t="s">
        <v>443</v>
      </c>
      <c r="Q278" s="379" t="s">
        <v>4</v>
      </c>
      <c r="R278" s="379" t="s">
        <v>443</v>
      </c>
      <c r="S278" s="379" t="s">
        <v>443</v>
      </c>
      <c r="T278" s="405" t="s">
        <v>443</v>
      </c>
      <c r="U278" s="379" t="s">
        <v>443</v>
      </c>
      <c r="V278" s="379" t="s">
        <v>443</v>
      </c>
      <c r="W278" s="379" t="s">
        <v>443</v>
      </c>
    </row>
    <row r="279" spans="1:23" ht="45" customHeight="1" x14ac:dyDescent="0.25">
      <c r="A279" s="408" t="s">
        <v>1178</v>
      </c>
      <c r="B279" s="382" t="s">
        <v>1179</v>
      </c>
      <c r="C279" s="408" t="s">
        <v>762</v>
      </c>
      <c r="D279" s="408"/>
      <c r="E279" s="631">
        <v>65</v>
      </c>
      <c r="F279" s="408" t="s">
        <v>589</v>
      </c>
      <c r="G279" s="434">
        <v>43709</v>
      </c>
      <c r="H279" s="385" t="s">
        <v>590</v>
      </c>
      <c r="I279" s="386" t="s">
        <v>1180</v>
      </c>
      <c r="J279" s="573" t="s">
        <v>698</v>
      </c>
      <c r="K279" s="449" t="s">
        <v>614</v>
      </c>
      <c r="L279" s="379" t="s">
        <v>35</v>
      </c>
      <c r="M279" s="379" t="s">
        <v>4</v>
      </c>
      <c r="N279" s="379" t="s">
        <v>443</v>
      </c>
      <c r="O279" s="379" t="s">
        <v>443</v>
      </c>
      <c r="P279" s="379" t="s">
        <v>443</v>
      </c>
      <c r="Q279" s="379" t="s">
        <v>443</v>
      </c>
      <c r="R279" s="379" t="s">
        <v>443</v>
      </c>
      <c r="S279" s="379" t="s">
        <v>35</v>
      </c>
      <c r="T279" s="405" t="s">
        <v>443</v>
      </c>
      <c r="U279" s="379" t="s">
        <v>443</v>
      </c>
      <c r="V279" s="379" t="s">
        <v>443</v>
      </c>
      <c r="W279" s="379" t="s">
        <v>443</v>
      </c>
    </row>
    <row r="280" spans="1:23" ht="45" customHeight="1" x14ac:dyDescent="0.25">
      <c r="A280" s="382" t="s">
        <v>1181</v>
      </c>
      <c r="B280" s="382" t="s">
        <v>1182</v>
      </c>
      <c r="C280" s="602"/>
      <c r="D280" s="602"/>
      <c r="E280" s="631">
        <v>65</v>
      </c>
      <c r="F280" s="408" t="s">
        <v>612</v>
      </c>
      <c r="G280" s="401">
        <v>45986</v>
      </c>
      <c r="H280" s="385" t="s">
        <v>590</v>
      </c>
      <c r="I280" s="386" t="s">
        <v>3103</v>
      </c>
      <c r="J280" s="573" t="s">
        <v>613</v>
      </c>
      <c r="K280" s="449" t="s">
        <v>69</v>
      </c>
      <c r="L280" s="379" t="s">
        <v>690</v>
      </c>
      <c r="M280" s="379" t="s">
        <v>690</v>
      </c>
      <c r="N280" s="379" t="s">
        <v>690</v>
      </c>
      <c r="O280" s="379" t="s">
        <v>690</v>
      </c>
      <c r="P280" s="379" t="s">
        <v>690</v>
      </c>
      <c r="Q280" s="379" t="s">
        <v>690</v>
      </c>
      <c r="R280" s="379" t="s">
        <v>690</v>
      </c>
      <c r="S280" s="379" t="s">
        <v>690</v>
      </c>
      <c r="T280" s="379" t="s">
        <v>690</v>
      </c>
      <c r="U280" s="379" t="s">
        <v>690</v>
      </c>
      <c r="V280" s="462" t="s">
        <v>443</v>
      </c>
      <c r="W280" s="462" t="s">
        <v>443</v>
      </c>
    </row>
    <row r="281" spans="1:23" ht="45" customHeight="1" x14ac:dyDescent="0.25">
      <c r="A281" s="382" t="s">
        <v>1183</v>
      </c>
      <c r="B281" s="382" t="s">
        <v>1184</v>
      </c>
      <c r="C281" s="408"/>
      <c r="D281" s="408"/>
      <c r="E281" s="631">
        <v>50</v>
      </c>
      <c r="F281" s="408" t="s">
        <v>612</v>
      </c>
      <c r="G281" s="441"/>
      <c r="H281" s="385" t="s">
        <v>590</v>
      </c>
      <c r="I281" s="386">
        <v>429</v>
      </c>
      <c r="J281" s="573" t="s">
        <v>613</v>
      </c>
      <c r="K281" s="449" t="s">
        <v>69</v>
      </c>
      <c r="L281" s="379" t="s">
        <v>443</v>
      </c>
      <c r="M281" s="379" t="s">
        <v>443</v>
      </c>
      <c r="N281" s="379" t="s">
        <v>443</v>
      </c>
      <c r="O281" s="379" t="s">
        <v>443</v>
      </c>
      <c r="P281" s="379" t="s">
        <v>443</v>
      </c>
      <c r="Q281" s="379" t="s">
        <v>443</v>
      </c>
      <c r="R281" s="379" t="s">
        <v>4</v>
      </c>
      <c r="S281" s="379" t="s">
        <v>443</v>
      </c>
      <c r="T281" s="405" t="s">
        <v>443</v>
      </c>
      <c r="U281" s="462" t="s">
        <v>443</v>
      </c>
      <c r="V281" s="462" t="s">
        <v>443</v>
      </c>
      <c r="W281" s="462" t="s">
        <v>443</v>
      </c>
    </row>
    <row r="282" spans="1:23" ht="45" customHeight="1" x14ac:dyDescent="0.25">
      <c r="A282" s="382" t="s">
        <v>1185</v>
      </c>
      <c r="B282" s="382" t="s">
        <v>1186</v>
      </c>
      <c r="C282" s="408" t="s">
        <v>3104</v>
      </c>
      <c r="D282" s="408"/>
      <c r="E282" s="631">
        <v>60</v>
      </c>
      <c r="F282" s="408" t="s">
        <v>612</v>
      </c>
      <c r="G282" s="401" t="s">
        <v>20</v>
      </c>
      <c r="H282" s="385" t="s">
        <v>590</v>
      </c>
      <c r="I282" s="386" t="s">
        <v>767</v>
      </c>
      <c r="J282" s="573" t="s">
        <v>613</v>
      </c>
      <c r="K282" s="449" t="s">
        <v>614</v>
      </c>
      <c r="L282" s="379" t="s">
        <v>443</v>
      </c>
      <c r="M282" s="379" t="s">
        <v>4</v>
      </c>
      <c r="N282" s="379" t="s">
        <v>443</v>
      </c>
      <c r="O282" s="379" t="s">
        <v>443</v>
      </c>
      <c r="P282" s="379" t="s">
        <v>443</v>
      </c>
      <c r="Q282" s="379" t="s">
        <v>35</v>
      </c>
      <c r="R282" s="379" t="s">
        <v>443</v>
      </c>
      <c r="S282" s="379" t="s">
        <v>443</v>
      </c>
      <c r="T282" s="405" t="s">
        <v>443</v>
      </c>
      <c r="U282" s="462" t="s">
        <v>443</v>
      </c>
      <c r="V282" s="462" t="s">
        <v>443</v>
      </c>
      <c r="W282" s="462" t="s">
        <v>443</v>
      </c>
    </row>
    <row r="283" spans="1:23" ht="45" customHeight="1" x14ac:dyDescent="0.25">
      <c r="A283" s="408" t="s">
        <v>1187</v>
      </c>
      <c r="B283" s="382" t="s">
        <v>638</v>
      </c>
      <c r="C283" s="408"/>
      <c r="D283" s="408"/>
      <c r="E283" s="631">
        <v>55</v>
      </c>
      <c r="F283" s="408" t="s">
        <v>604</v>
      </c>
      <c r="G283" s="384"/>
      <c r="H283" s="385" t="s">
        <v>590</v>
      </c>
      <c r="I283" s="386" t="s">
        <v>1188</v>
      </c>
      <c r="J283" s="573" t="s">
        <v>621</v>
      </c>
      <c r="K283" s="652" t="s">
        <v>50</v>
      </c>
      <c r="L283" s="379" t="s">
        <v>443</v>
      </c>
      <c r="M283" s="379" t="s">
        <v>443</v>
      </c>
      <c r="N283" s="379" t="s">
        <v>443</v>
      </c>
      <c r="O283" s="379" t="s">
        <v>443</v>
      </c>
      <c r="P283" s="379" t="s">
        <v>443</v>
      </c>
      <c r="Q283" s="379" t="s">
        <v>443</v>
      </c>
      <c r="R283" s="379" t="s">
        <v>4</v>
      </c>
      <c r="S283" s="379" t="s">
        <v>443</v>
      </c>
      <c r="T283" s="405" t="s">
        <v>443</v>
      </c>
      <c r="U283" s="379" t="s">
        <v>443</v>
      </c>
      <c r="V283" s="379" t="s">
        <v>443</v>
      </c>
      <c r="W283" s="379" t="s">
        <v>443</v>
      </c>
    </row>
    <row r="284" spans="1:23" ht="45" customHeight="1" x14ac:dyDescent="0.25">
      <c r="A284" s="382" t="s">
        <v>1189</v>
      </c>
      <c r="B284" s="382" t="s">
        <v>1133</v>
      </c>
      <c r="C284" s="408"/>
      <c r="D284" s="408"/>
      <c r="E284" s="631">
        <v>55</v>
      </c>
      <c r="F284" s="408" t="s">
        <v>604</v>
      </c>
      <c r="G284" s="401">
        <v>42005</v>
      </c>
      <c r="H284" s="385" t="s">
        <v>590</v>
      </c>
      <c r="I284" s="386" t="s">
        <v>1190</v>
      </c>
      <c r="J284" s="605" t="s">
        <v>648</v>
      </c>
      <c r="K284" s="449" t="s">
        <v>20</v>
      </c>
      <c r="L284" s="379" t="s">
        <v>443</v>
      </c>
      <c r="M284" s="379" t="s">
        <v>443</v>
      </c>
      <c r="N284" s="379" t="s">
        <v>443</v>
      </c>
      <c r="O284" s="379" t="s">
        <v>443</v>
      </c>
      <c r="P284" s="539" t="s">
        <v>4</v>
      </c>
      <c r="Q284" s="379" t="s">
        <v>443</v>
      </c>
      <c r="R284" s="379" t="s">
        <v>443</v>
      </c>
      <c r="S284" s="379" t="s">
        <v>443</v>
      </c>
      <c r="T284" s="405" t="s">
        <v>443</v>
      </c>
      <c r="U284" s="379" t="s">
        <v>443</v>
      </c>
      <c r="V284" s="379" t="s">
        <v>443</v>
      </c>
      <c r="W284" s="379" t="s">
        <v>443</v>
      </c>
    </row>
    <row r="285" spans="1:23" ht="45" customHeight="1" x14ac:dyDescent="0.25">
      <c r="A285" s="382" t="s">
        <v>1191</v>
      </c>
      <c r="B285" s="382" t="s">
        <v>1186</v>
      </c>
      <c r="C285" s="408" t="s">
        <v>3104</v>
      </c>
      <c r="D285" s="408"/>
      <c r="E285" s="631">
        <v>60</v>
      </c>
      <c r="F285" s="408" t="s">
        <v>612</v>
      </c>
      <c r="G285" s="441" t="s">
        <v>20</v>
      </c>
      <c r="H285" s="385" t="s">
        <v>590</v>
      </c>
      <c r="I285" s="386" t="s">
        <v>767</v>
      </c>
      <c r="J285" s="573" t="s">
        <v>613</v>
      </c>
      <c r="K285" s="449" t="s">
        <v>614</v>
      </c>
      <c r="L285" s="379" t="s">
        <v>443</v>
      </c>
      <c r="M285" s="379" t="s">
        <v>4</v>
      </c>
      <c r="N285" s="379" t="s">
        <v>443</v>
      </c>
      <c r="O285" s="379" t="s">
        <v>443</v>
      </c>
      <c r="P285" s="379" t="s">
        <v>443</v>
      </c>
      <c r="Q285" s="379" t="s">
        <v>443</v>
      </c>
      <c r="R285" s="379" t="s">
        <v>443</v>
      </c>
      <c r="S285" s="379" t="s">
        <v>443</v>
      </c>
      <c r="T285" s="405" t="s">
        <v>443</v>
      </c>
      <c r="U285" s="462" t="s">
        <v>443</v>
      </c>
      <c r="V285" s="462" t="s">
        <v>443</v>
      </c>
      <c r="W285" s="462" t="s">
        <v>443</v>
      </c>
    </row>
    <row r="286" spans="1:23" ht="45" customHeight="1" x14ac:dyDescent="0.25">
      <c r="A286" s="382" t="s">
        <v>1192</v>
      </c>
      <c r="B286" s="382" t="s">
        <v>915</v>
      </c>
      <c r="C286" s="602"/>
      <c r="D286" s="602"/>
      <c r="E286" s="631">
        <v>130</v>
      </c>
      <c r="F286" s="408" t="s">
        <v>604</v>
      </c>
      <c r="G286" s="401">
        <v>45986</v>
      </c>
      <c r="H286" s="385" t="s">
        <v>590</v>
      </c>
      <c r="I286" s="386" t="s">
        <v>921</v>
      </c>
      <c r="J286" s="573" t="s">
        <v>764</v>
      </c>
      <c r="K286" s="449" t="s">
        <v>53</v>
      </c>
      <c r="L286" s="709" t="s">
        <v>690</v>
      </c>
      <c r="M286" s="709" t="s">
        <v>690</v>
      </c>
      <c r="N286" s="709" t="s">
        <v>690</v>
      </c>
      <c r="O286" s="709" t="s">
        <v>690</v>
      </c>
      <c r="P286" s="709" t="s">
        <v>690</v>
      </c>
      <c r="Q286" s="709" t="s">
        <v>690</v>
      </c>
      <c r="R286" s="709" t="s">
        <v>690</v>
      </c>
      <c r="S286" s="709" t="s">
        <v>690</v>
      </c>
      <c r="T286" s="709" t="s">
        <v>690</v>
      </c>
      <c r="U286" s="709" t="s">
        <v>690</v>
      </c>
      <c r="V286" s="379" t="s">
        <v>35</v>
      </c>
      <c r="W286" s="379" t="s">
        <v>443</v>
      </c>
    </row>
    <row r="287" spans="1:23" ht="45" customHeight="1" x14ac:dyDescent="0.25">
      <c r="A287" s="382" t="s">
        <v>1193</v>
      </c>
      <c r="B287" s="382" t="s">
        <v>758</v>
      </c>
      <c r="C287" s="408" t="s">
        <v>762</v>
      </c>
      <c r="D287" s="408"/>
      <c r="E287" s="631">
        <v>65</v>
      </c>
      <c r="F287" s="408" t="s">
        <v>612</v>
      </c>
      <c r="G287" s="401">
        <v>44063</v>
      </c>
      <c r="H287" s="385" t="s">
        <v>590</v>
      </c>
      <c r="I287" s="386" t="s">
        <v>1194</v>
      </c>
      <c r="J287" s="573" t="s">
        <v>613</v>
      </c>
      <c r="K287" s="449" t="s">
        <v>53</v>
      </c>
      <c r="L287" s="379" t="s">
        <v>443</v>
      </c>
      <c r="M287" s="379" t="s">
        <v>443</v>
      </c>
      <c r="N287" s="448" t="s">
        <v>4</v>
      </c>
      <c r="O287" s="420" t="s">
        <v>35</v>
      </c>
      <c r="P287" s="379" t="s">
        <v>443</v>
      </c>
      <c r="Q287" s="379" t="s">
        <v>443</v>
      </c>
      <c r="R287" s="379" t="s">
        <v>443</v>
      </c>
      <c r="S287" s="379" t="s">
        <v>443</v>
      </c>
      <c r="T287" s="405" t="s">
        <v>443</v>
      </c>
      <c r="U287" s="462" t="s">
        <v>443</v>
      </c>
      <c r="V287" s="462" t="s">
        <v>443</v>
      </c>
      <c r="W287" s="462" t="s">
        <v>443</v>
      </c>
    </row>
    <row r="288" spans="1:23" ht="45" customHeight="1" x14ac:dyDescent="0.25">
      <c r="A288" s="382" t="s">
        <v>1195</v>
      </c>
      <c r="B288" s="382" t="s">
        <v>1196</v>
      </c>
      <c r="C288" s="409" t="s">
        <v>1197</v>
      </c>
      <c r="D288" s="409"/>
      <c r="E288" s="631">
        <v>50</v>
      </c>
      <c r="F288" s="408" t="s">
        <v>612</v>
      </c>
      <c r="G288" s="401">
        <v>44949</v>
      </c>
      <c r="H288" s="385" t="s">
        <v>590</v>
      </c>
      <c r="I288" s="386">
        <v>377</v>
      </c>
      <c r="J288" s="573" t="s">
        <v>1172</v>
      </c>
      <c r="K288" s="449" t="s">
        <v>610</v>
      </c>
      <c r="L288" s="379" t="s">
        <v>443</v>
      </c>
      <c r="M288" s="379" t="s">
        <v>443</v>
      </c>
      <c r="N288" s="379" t="s">
        <v>443</v>
      </c>
      <c r="O288" s="379" t="s">
        <v>443</v>
      </c>
      <c r="P288" s="379" t="s">
        <v>443</v>
      </c>
      <c r="Q288" s="379" t="s">
        <v>443</v>
      </c>
      <c r="R288" s="379" t="s">
        <v>443</v>
      </c>
      <c r="S288" s="379" t="s">
        <v>443</v>
      </c>
      <c r="T288" s="405" t="s">
        <v>443</v>
      </c>
      <c r="U288" s="379" t="s">
        <v>4</v>
      </c>
      <c r="V288" s="379" t="s">
        <v>443</v>
      </c>
      <c r="W288" s="379" t="s">
        <v>443</v>
      </c>
    </row>
    <row r="289" spans="1:23" ht="45" customHeight="1" x14ac:dyDescent="0.25">
      <c r="A289" s="382" t="s">
        <v>1198</v>
      </c>
      <c r="B289" s="382" t="s">
        <v>1199</v>
      </c>
      <c r="C289" s="408"/>
      <c r="D289" s="408"/>
      <c r="E289" s="631">
        <v>50</v>
      </c>
      <c r="F289" s="408" t="s">
        <v>612</v>
      </c>
      <c r="G289" s="401"/>
      <c r="H289" s="385" t="s">
        <v>590</v>
      </c>
      <c r="I289" s="386">
        <v>425</v>
      </c>
      <c r="J289" s="573" t="s">
        <v>613</v>
      </c>
      <c r="K289" s="606" t="s">
        <v>622</v>
      </c>
      <c r="L289" s="379" t="s">
        <v>443</v>
      </c>
      <c r="M289" s="379" t="s">
        <v>443</v>
      </c>
      <c r="N289" s="379" t="s">
        <v>443</v>
      </c>
      <c r="O289" s="379" t="s">
        <v>443</v>
      </c>
      <c r="P289" s="379" t="s">
        <v>443</v>
      </c>
      <c r="Q289" s="379" t="s">
        <v>443</v>
      </c>
      <c r="R289" s="379" t="s">
        <v>443</v>
      </c>
      <c r="S289" s="379" t="s">
        <v>443</v>
      </c>
      <c r="T289" s="405" t="s">
        <v>443</v>
      </c>
      <c r="U289" s="462" t="s">
        <v>443</v>
      </c>
      <c r="V289" s="379" t="s">
        <v>4</v>
      </c>
      <c r="W289" s="462" t="s">
        <v>443</v>
      </c>
    </row>
    <row r="290" spans="1:23" ht="45" customHeight="1" x14ac:dyDescent="0.25">
      <c r="A290" s="382" t="s">
        <v>1200</v>
      </c>
      <c r="B290" s="382" t="s">
        <v>662</v>
      </c>
      <c r="C290" s="409"/>
      <c r="D290" s="409"/>
      <c r="E290" s="631">
        <v>60</v>
      </c>
      <c r="F290" s="408" t="s">
        <v>604</v>
      </c>
      <c r="G290" s="401">
        <v>44950</v>
      </c>
      <c r="H290" s="385" t="s">
        <v>590</v>
      </c>
      <c r="I290" s="386" t="s">
        <v>1201</v>
      </c>
      <c r="J290" s="573" t="s">
        <v>667</v>
      </c>
      <c r="K290" s="449" t="s">
        <v>614</v>
      </c>
      <c r="L290" s="379" t="s">
        <v>443</v>
      </c>
      <c r="M290" s="462" t="s">
        <v>443</v>
      </c>
      <c r="N290" s="539" t="s">
        <v>4</v>
      </c>
      <c r="O290" s="379" t="s">
        <v>443</v>
      </c>
      <c r="P290" s="379" t="s">
        <v>443</v>
      </c>
      <c r="Q290" s="379" t="s">
        <v>443</v>
      </c>
      <c r="R290" s="379" t="s">
        <v>443</v>
      </c>
      <c r="S290" s="379" t="s">
        <v>443</v>
      </c>
      <c r="T290" s="405" t="s">
        <v>443</v>
      </c>
      <c r="U290" s="379" t="s">
        <v>443</v>
      </c>
      <c r="V290" s="379" t="s">
        <v>443</v>
      </c>
      <c r="W290" s="379" t="s">
        <v>443</v>
      </c>
    </row>
    <row r="291" spans="1:23" ht="45" customHeight="1" x14ac:dyDescent="0.25">
      <c r="A291" s="382" t="s">
        <v>1202</v>
      </c>
      <c r="B291" s="382" t="s">
        <v>638</v>
      </c>
      <c r="C291" s="408"/>
      <c r="D291" s="408"/>
      <c r="E291" s="631">
        <v>65</v>
      </c>
      <c r="F291" s="408" t="s">
        <v>612</v>
      </c>
      <c r="G291" s="401">
        <v>44805</v>
      </c>
      <c r="H291" s="385" t="s">
        <v>590</v>
      </c>
      <c r="I291" s="386" t="s">
        <v>1203</v>
      </c>
      <c r="J291" s="573" t="s">
        <v>613</v>
      </c>
      <c r="K291" s="449" t="s">
        <v>622</v>
      </c>
      <c r="L291" s="379" t="s">
        <v>443</v>
      </c>
      <c r="M291" s="379" t="s">
        <v>443</v>
      </c>
      <c r="N291" s="379" t="s">
        <v>443</v>
      </c>
      <c r="O291" s="379" t="s">
        <v>443</v>
      </c>
      <c r="P291" s="379" t="s">
        <v>443</v>
      </c>
      <c r="Q291" s="379" t="s">
        <v>443</v>
      </c>
      <c r="R291" s="379" t="s">
        <v>443</v>
      </c>
      <c r="S291" s="379" t="s">
        <v>443</v>
      </c>
      <c r="T291" s="379" t="s">
        <v>4</v>
      </c>
      <c r="U291" s="462" t="s">
        <v>443</v>
      </c>
      <c r="V291" s="462" t="s">
        <v>443</v>
      </c>
      <c r="W291" s="462" t="s">
        <v>443</v>
      </c>
    </row>
    <row r="292" spans="1:23" ht="51" customHeight="1" x14ac:dyDescent="0.25">
      <c r="A292" s="382" t="s">
        <v>1204</v>
      </c>
      <c r="B292" s="382" t="s">
        <v>800</v>
      </c>
      <c r="C292" s="408"/>
      <c r="D292" s="408"/>
      <c r="E292" s="631">
        <v>50</v>
      </c>
      <c r="F292" s="408" t="s">
        <v>604</v>
      </c>
      <c r="G292" s="401"/>
      <c r="H292" s="385" t="s">
        <v>590</v>
      </c>
      <c r="I292" s="386">
        <v>411</v>
      </c>
      <c r="J292" s="573" t="s">
        <v>621</v>
      </c>
      <c r="K292" s="606" t="s">
        <v>614</v>
      </c>
      <c r="L292" s="379" t="s">
        <v>443</v>
      </c>
      <c r="M292" s="379" t="s">
        <v>4</v>
      </c>
      <c r="N292" s="379" t="s">
        <v>443</v>
      </c>
      <c r="O292" s="379" t="s">
        <v>443</v>
      </c>
      <c r="P292" s="379" t="s">
        <v>443</v>
      </c>
      <c r="Q292" s="379" t="s">
        <v>443</v>
      </c>
      <c r="R292" s="379" t="s">
        <v>443</v>
      </c>
      <c r="S292" s="379" t="s">
        <v>443</v>
      </c>
      <c r="T292" s="405" t="s">
        <v>443</v>
      </c>
      <c r="U292" s="379" t="s">
        <v>443</v>
      </c>
      <c r="V292" s="379" t="s">
        <v>443</v>
      </c>
      <c r="W292" s="379" t="s">
        <v>443</v>
      </c>
    </row>
    <row r="293" spans="1:23" ht="45" customHeight="1" x14ac:dyDescent="0.25">
      <c r="A293" s="382" t="s">
        <v>1205</v>
      </c>
      <c r="B293" s="382" t="s">
        <v>974</v>
      </c>
      <c r="C293" s="409" t="s">
        <v>1206</v>
      </c>
      <c r="D293" s="409"/>
      <c r="E293" s="631">
        <v>75</v>
      </c>
      <c r="F293" s="408" t="s">
        <v>604</v>
      </c>
      <c r="G293" s="401">
        <v>45863</v>
      </c>
      <c r="H293" s="385" t="s">
        <v>590</v>
      </c>
      <c r="I293" s="386" t="s">
        <v>1207</v>
      </c>
      <c r="J293" s="573" t="s">
        <v>656</v>
      </c>
      <c r="K293" s="449" t="s">
        <v>146</v>
      </c>
      <c r="L293" s="379" t="s">
        <v>690</v>
      </c>
      <c r="M293" s="379" t="s">
        <v>690</v>
      </c>
      <c r="N293" s="379" t="s">
        <v>690</v>
      </c>
      <c r="O293" s="379" t="s">
        <v>690</v>
      </c>
      <c r="P293" s="379" t="s">
        <v>690</v>
      </c>
      <c r="Q293" s="379" t="s">
        <v>690</v>
      </c>
      <c r="R293" s="379" t="s">
        <v>443</v>
      </c>
      <c r="S293" s="379" t="s">
        <v>443</v>
      </c>
      <c r="T293" s="405" t="s">
        <v>443</v>
      </c>
      <c r="U293" s="420" t="s">
        <v>35</v>
      </c>
      <c r="V293" s="462" t="s">
        <v>443</v>
      </c>
      <c r="W293" s="462" t="s">
        <v>443</v>
      </c>
    </row>
    <row r="294" spans="1:23" ht="45" customHeight="1" x14ac:dyDescent="0.25">
      <c r="A294" s="382" t="s">
        <v>1208</v>
      </c>
      <c r="B294" s="382" t="s">
        <v>774</v>
      </c>
      <c r="C294" s="602"/>
      <c r="D294" s="602"/>
      <c r="E294" s="631">
        <v>50</v>
      </c>
      <c r="F294" s="408" t="s">
        <v>612</v>
      </c>
      <c r="G294" s="401"/>
      <c r="H294" s="385" t="s">
        <v>590</v>
      </c>
      <c r="I294" s="386">
        <v>434</v>
      </c>
      <c r="J294" s="573" t="s">
        <v>1172</v>
      </c>
      <c r="K294" s="449" t="s">
        <v>610</v>
      </c>
      <c r="L294" s="379" t="s">
        <v>443</v>
      </c>
      <c r="M294" s="379" t="s">
        <v>443</v>
      </c>
      <c r="N294" s="379" t="s">
        <v>443</v>
      </c>
      <c r="O294" s="379" t="s">
        <v>443</v>
      </c>
      <c r="P294" s="379" t="s">
        <v>443</v>
      </c>
      <c r="Q294" s="379" t="s">
        <v>443</v>
      </c>
      <c r="R294" s="379" t="s">
        <v>443</v>
      </c>
      <c r="S294" s="379" t="s">
        <v>443</v>
      </c>
      <c r="T294" s="405" t="s">
        <v>443</v>
      </c>
      <c r="U294" s="379" t="s">
        <v>4</v>
      </c>
      <c r="V294" s="405" t="s">
        <v>443</v>
      </c>
      <c r="W294" s="405" t="s">
        <v>443</v>
      </c>
    </row>
    <row r="295" spans="1:23" ht="45" customHeight="1" x14ac:dyDescent="0.25">
      <c r="A295" s="382" t="s">
        <v>1209</v>
      </c>
      <c r="B295" s="382" t="s">
        <v>1210</v>
      </c>
      <c r="C295" s="602"/>
      <c r="D295" s="602"/>
      <c r="E295" s="631">
        <v>75</v>
      </c>
      <c r="F295" s="408" t="s">
        <v>731</v>
      </c>
      <c r="G295" s="401">
        <v>45986</v>
      </c>
      <c r="H295" s="385" t="s">
        <v>590</v>
      </c>
      <c r="I295" s="386" t="s">
        <v>1211</v>
      </c>
      <c r="J295" s="573" t="s">
        <v>732</v>
      </c>
      <c r="K295" s="449" t="s">
        <v>690</v>
      </c>
      <c r="L295" s="379" t="s">
        <v>690</v>
      </c>
      <c r="M295" s="379" t="s">
        <v>690</v>
      </c>
      <c r="N295" s="379" t="s">
        <v>690</v>
      </c>
      <c r="O295" s="379" t="s">
        <v>690</v>
      </c>
      <c r="P295" s="379" t="s">
        <v>690</v>
      </c>
      <c r="Q295" s="379" t="s">
        <v>690</v>
      </c>
      <c r="R295" s="379" t="s">
        <v>690</v>
      </c>
      <c r="S295" s="379" t="s">
        <v>690</v>
      </c>
      <c r="T295" s="379" t="s">
        <v>690</v>
      </c>
      <c r="U295" s="379" t="s">
        <v>690</v>
      </c>
      <c r="V295" s="379" t="s">
        <v>443</v>
      </c>
      <c r="W295" s="379" t="s">
        <v>443</v>
      </c>
    </row>
    <row r="296" spans="1:23" ht="45" customHeight="1" x14ac:dyDescent="0.25">
      <c r="A296" s="382" t="s">
        <v>1212</v>
      </c>
      <c r="B296" s="382" t="s">
        <v>662</v>
      </c>
      <c r="C296" s="602"/>
      <c r="D296" s="602"/>
      <c r="E296" s="631">
        <v>50</v>
      </c>
      <c r="F296" s="408" t="s">
        <v>604</v>
      </c>
      <c r="G296" s="401">
        <v>44949</v>
      </c>
      <c r="H296" s="385" t="s">
        <v>590</v>
      </c>
      <c r="I296" s="386">
        <v>63</v>
      </c>
      <c r="J296" s="573" t="s">
        <v>621</v>
      </c>
      <c r="K296" s="449" t="s">
        <v>53</v>
      </c>
      <c r="L296" s="379" t="s">
        <v>443</v>
      </c>
      <c r="M296" s="379" t="s">
        <v>443</v>
      </c>
      <c r="N296" s="379" t="s">
        <v>4</v>
      </c>
      <c r="O296" s="379" t="s">
        <v>443</v>
      </c>
      <c r="P296" s="379" t="s">
        <v>443</v>
      </c>
      <c r="Q296" s="379" t="s">
        <v>443</v>
      </c>
      <c r="R296" s="379" t="s">
        <v>443</v>
      </c>
      <c r="S296" s="379" t="s">
        <v>443</v>
      </c>
      <c r="T296" s="405" t="s">
        <v>443</v>
      </c>
      <c r="U296" s="379" t="s">
        <v>443</v>
      </c>
      <c r="V296" s="379" t="s">
        <v>443</v>
      </c>
      <c r="W296" s="379" t="s">
        <v>443</v>
      </c>
    </row>
    <row r="297" spans="1:23" ht="45" customHeight="1" x14ac:dyDescent="0.25">
      <c r="A297" s="382" t="s">
        <v>1213</v>
      </c>
      <c r="B297" s="382" t="s">
        <v>758</v>
      </c>
      <c r="C297" s="408"/>
      <c r="D297" s="408"/>
      <c r="E297" s="631">
        <v>50</v>
      </c>
      <c r="F297" s="408" t="s">
        <v>612</v>
      </c>
      <c r="G297" s="401">
        <v>45047</v>
      </c>
      <c r="H297" s="385" t="s">
        <v>590</v>
      </c>
      <c r="I297" s="386">
        <v>416</v>
      </c>
      <c r="J297" s="573" t="s">
        <v>1172</v>
      </c>
      <c r="K297" s="449" t="s">
        <v>146</v>
      </c>
      <c r="L297" s="379" t="s">
        <v>443</v>
      </c>
      <c r="M297" s="379" t="s">
        <v>4</v>
      </c>
      <c r="N297" s="379" t="s">
        <v>443</v>
      </c>
      <c r="O297" s="379" t="s">
        <v>443</v>
      </c>
      <c r="P297" s="379" t="s">
        <v>443</v>
      </c>
      <c r="Q297" s="379" t="s">
        <v>443</v>
      </c>
      <c r="R297" s="379" t="s">
        <v>443</v>
      </c>
      <c r="S297" s="379" t="s">
        <v>443</v>
      </c>
      <c r="T297" s="405" t="s">
        <v>443</v>
      </c>
      <c r="U297" s="405" t="s">
        <v>443</v>
      </c>
      <c r="V297" s="405" t="s">
        <v>443</v>
      </c>
      <c r="W297" s="405" t="s">
        <v>443</v>
      </c>
    </row>
    <row r="298" spans="1:23" ht="45" customHeight="1" x14ac:dyDescent="0.25">
      <c r="A298" s="382" t="s">
        <v>1214</v>
      </c>
      <c r="B298" s="382" t="s">
        <v>1196</v>
      </c>
      <c r="C298" s="408"/>
      <c r="D298" s="408"/>
      <c r="E298" s="631">
        <v>65</v>
      </c>
      <c r="F298" s="408" t="s">
        <v>612</v>
      </c>
      <c r="G298" s="401">
        <v>45192</v>
      </c>
      <c r="H298" s="411" t="s">
        <v>590</v>
      </c>
      <c r="I298" s="616" t="s">
        <v>1215</v>
      </c>
      <c r="J298" s="573" t="s">
        <v>613</v>
      </c>
      <c r="K298" s="449" t="s">
        <v>622</v>
      </c>
      <c r="L298" s="379" t="s">
        <v>443</v>
      </c>
      <c r="M298" s="379" t="s">
        <v>443</v>
      </c>
      <c r="N298" s="379" t="s">
        <v>443</v>
      </c>
      <c r="O298" s="379" t="s">
        <v>443</v>
      </c>
      <c r="P298" s="379" t="s">
        <v>443</v>
      </c>
      <c r="Q298" s="379" t="s">
        <v>443</v>
      </c>
      <c r="R298" s="379" t="s">
        <v>443</v>
      </c>
      <c r="S298" s="379" t="s">
        <v>443</v>
      </c>
      <c r="T298" s="462" t="s">
        <v>443</v>
      </c>
      <c r="U298" s="539" t="s">
        <v>4</v>
      </c>
      <c r="V298" s="462" t="s">
        <v>443</v>
      </c>
      <c r="W298" s="462" t="s">
        <v>443</v>
      </c>
    </row>
    <row r="299" spans="1:23" ht="45" customHeight="1" x14ac:dyDescent="0.25">
      <c r="A299" s="382" t="s">
        <v>1216</v>
      </c>
      <c r="B299" s="382" t="s">
        <v>1217</v>
      </c>
      <c r="C299" s="602" t="s">
        <v>1872</v>
      </c>
      <c r="D299" s="602"/>
      <c r="E299" s="631">
        <v>60</v>
      </c>
      <c r="F299" s="408" t="s">
        <v>612</v>
      </c>
      <c r="G299" s="401">
        <v>45283</v>
      </c>
      <c r="H299" s="385" t="s">
        <v>590</v>
      </c>
      <c r="I299" s="616" t="s">
        <v>1218</v>
      </c>
      <c r="J299" s="573" t="s">
        <v>613</v>
      </c>
      <c r="K299" s="449" t="s">
        <v>50</v>
      </c>
      <c r="L299" s="379" t="s">
        <v>443</v>
      </c>
      <c r="M299" s="379" t="s">
        <v>443</v>
      </c>
      <c r="N299" s="379" t="s">
        <v>443</v>
      </c>
      <c r="O299" s="379" t="s">
        <v>443</v>
      </c>
      <c r="P299" s="379" t="s">
        <v>443</v>
      </c>
      <c r="Q299" s="379" t="s">
        <v>443</v>
      </c>
      <c r="R299" s="379" t="s">
        <v>443</v>
      </c>
      <c r="S299" s="379" t="s">
        <v>4</v>
      </c>
      <c r="T299" s="462" t="s">
        <v>443</v>
      </c>
      <c r="U299" s="462" t="s">
        <v>443</v>
      </c>
      <c r="V299" s="462" t="s">
        <v>443</v>
      </c>
      <c r="W299" s="462" t="s">
        <v>443</v>
      </c>
    </row>
    <row r="300" spans="1:23" ht="45" customHeight="1" x14ac:dyDescent="0.25">
      <c r="A300" s="382" t="s">
        <v>1219</v>
      </c>
      <c r="B300" s="382" t="s">
        <v>1196</v>
      </c>
      <c r="C300" s="408"/>
      <c r="D300" s="408"/>
      <c r="E300" s="631">
        <v>65</v>
      </c>
      <c r="F300" s="408" t="s">
        <v>612</v>
      </c>
      <c r="G300" s="401">
        <v>43983</v>
      </c>
      <c r="H300" s="385" t="s">
        <v>590</v>
      </c>
      <c r="I300" s="386" t="s">
        <v>1220</v>
      </c>
      <c r="J300" s="573" t="s">
        <v>613</v>
      </c>
      <c r="K300" s="449" t="s">
        <v>50</v>
      </c>
      <c r="L300" s="379" t="s">
        <v>443</v>
      </c>
      <c r="M300" s="379" t="s">
        <v>443</v>
      </c>
      <c r="N300" s="379" t="s">
        <v>443</v>
      </c>
      <c r="O300" s="379" t="s">
        <v>443</v>
      </c>
      <c r="P300" s="379" t="s">
        <v>443</v>
      </c>
      <c r="Q300" s="379" t="s">
        <v>443</v>
      </c>
      <c r="R300" s="379" t="s">
        <v>4</v>
      </c>
      <c r="S300" s="379" t="s">
        <v>443</v>
      </c>
      <c r="T300" s="535" t="s">
        <v>35</v>
      </c>
      <c r="U300" s="462" t="s">
        <v>443</v>
      </c>
      <c r="V300" s="462" t="s">
        <v>443</v>
      </c>
      <c r="W300" s="462" t="s">
        <v>443</v>
      </c>
    </row>
    <row r="301" spans="1:23" ht="45" customHeight="1" x14ac:dyDescent="0.25">
      <c r="A301" s="382" t="s">
        <v>1221</v>
      </c>
      <c r="B301" s="382" t="s">
        <v>1222</v>
      </c>
      <c r="C301" s="602"/>
      <c r="D301" s="602"/>
      <c r="E301" s="631">
        <v>50</v>
      </c>
      <c r="F301" s="408" t="s">
        <v>612</v>
      </c>
      <c r="G301" s="401">
        <v>44949</v>
      </c>
      <c r="H301" s="385" t="s">
        <v>590</v>
      </c>
      <c r="I301" s="386">
        <v>359</v>
      </c>
      <c r="J301" s="573" t="s">
        <v>1172</v>
      </c>
      <c r="K301" s="449" t="s">
        <v>635</v>
      </c>
      <c r="L301" s="379" t="s">
        <v>443</v>
      </c>
      <c r="M301" s="379" t="s">
        <v>443</v>
      </c>
      <c r="N301" s="379" t="s">
        <v>443</v>
      </c>
      <c r="O301" s="379" t="s">
        <v>443</v>
      </c>
      <c r="P301" s="379" t="s">
        <v>443</v>
      </c>
      <c r="Q301" s="379" t="s">
        <v>443</v>
      </c>
      <c r="R301" s="379" t="s">
        <v>443</v>
      </c>
      <c r="S301" s="379" t="s">
        <v>443</v>
      </c>
      <c r="T301" s="462" t="s">
        <v>443</v>
      </c>
      <c r="U301" s="405" t="s">
        <v>443</v>
      </c>
      <c r="V301" s="405" t="s">
        <v>443</v>
      </c>
      <c r="W301" s="405" t="s">
        <v>443</v>
      </c>
    </row>
    <row r="302" spans="1:23" ht="45" customHeight="1" x14ac:dyDescent="0.25">
      <c r="A302" s="382" t="s">
        <v>1223</v>
      </c>
      <c r="B302" s="382" t="s">
        <v>662</v>
      </c>
      <c r="C302" s="602"/>
      <c r="D302" s="602"/>
      <c r="E302" s="631">
        <v>50</v>
      </c>
      <c r="F302" s="408" t="s">
        <v>612</v>
      </c>
      <c r="G302" s="401">
        <v>44986</v>
      </c>
      <c r="H302" s="385" t="s">
        <v>590</v>
      </c>
      <c r="I302" s="386">
        <v>444</v>
      </c>
      <c r="J302" s="646" t="s">
        <v>1172</v>
      </c>
      <c r="K302" s="449" t="s">
        <v>50</v>
      </c>
      <c r="L302" s="379" t="s">
        <v>443</v>
      </c>
      <c r="M302" s="379" t="s">
        <v>443</v>
      </c>
      <c r="N302" s="379" t="s">
        <v>443</v>
      </c>
      <c r="O302" s="379" t="s">
        <v>443</v>
      </c>
      <c r="P302" s="379" t="s">
        <v>443</v>
      </c>
      <c r="Q302" s="379" t="s">
        <v>443</v>
      </c>
      <c r="R302" s="379" t="s">
        <v>4</v>
      </c>
      <c r="S302" s="379" t="s">
        <v>443</v>
      </c>
      <c r="T302" s="462" t="s">
        <v>443</v>
      </c>
      <c r="U302" s="405" t="s">
        <v>443</v>
      </c>
      <c r="V302" s="405" t="s">
        <v>443</v>
      </c>
      <c r="W302" s="405" t="s">
        <v>443</v>
      </c>
    </row>
    <row r="303" spans="1:23" ht="45" customHeight="1" x14ac:dyDescent="0.25">
      <c r="A303" s="599" t="s">
        <v>1224</v>
      </c>
      <c r="B303" s="408" t="s">
        <v>810</v>
      </c>
      <c r="C303" s="408" t="s">
        <v>1225</v>
      </c>
      <c r="D303" s="408"/>
      <c r="E303" s="631">
        <v>50</v>
      </c>
      <c r="F303" s="408" t="s">
        <v>604</v>
      </c>
      <c r="G303" s="441"/>
      <c r="H303" s="385" t="s">
        <v>590</v>
      </c>
      <c r="I303" s="441">
        <v>407</v>
      </c>
      <c r="J303" s="605" t="s">
        <v>648</v>
      </c>
      <c r="K303" s="449" t="s">
        <v>614</v>
      </c>
      <c r="L303" s="379" t="s">
        <v>443</v>
      </c>
      <c r="M303" s="379" t="s">
        <v>443</v>
      </c>
      <c r="N303" s="448" t="s">
        <v>4</v>
      </c>
      <c r="O303" s="379" t="s">
        <v>443</v>
      </c>
      <c r="P303" s="379" t="s">
        <v>443</v>
      </c>
      <c r="Q303" s="379" t="s">
        <v>443</v>
      </c>
      <c r="R303" s="379" t="s">
        <v>443</v>
      </c>
      <c r="S303" s="379" t="s">
        <v>443</v>
      </c>
      <c r="T303" s="462" t="s">
        <v>443</v>
      </c>
      <c r="U303" s="379" t="s">
        <v>443</v>
      </c>
      <c r="V303" s="379" t="s">
        <v>443</v>
      </c>
      <c r="W303" s="379" t="s">
        <v>443</v>
      </c>
    </row>
    <row r="304" spans="1:23" ht="45" customHeight="1" x14ac:dyDescent="0.25">
      <c r="A304" s="382" t="s">
        <v>1226</v>
      </c>
      <c r="B304" s="382" t="s">
        <v>1227</v>
      </c>
      <c r="C304" s="408" t="s">
        <v>762</v>
      </c>
      <c r="D304" s="408"/>
      <c r="E304" s="631">
        <v>65</v>
      </c>
      <c r="F304" s="408" t="s">
        <v>1011</v>
      </c>
      <c r="G304" s="401">
        <v>44197</v>
      </c>
      <c r="H304" s="385" t="s">
        <v>590</v>
      </c>
      <c r="I304" s="386" t="s">
        <v>1228</v>
      </c>
      <c r="J304" s="573" t="s">
        <v>698</v>
      </c>
      <c r="K304" s="449" t="s">
        <v>25</v>
      </c>
      <c r="L304" s="379" t="s">
        <v>443</v>
      </c>
      <c r="M304" s="379" t="s">
        <v>443</v>
      </c>
      <c r="N304" s="379" t="s">
        <v>35</v>
      </c>
      <c r="O304" s="379" t="s">
        <v>443</v>
      </c>
      <c r="P304" s="379" t="s">
        <v>4</v>
      </c>
      <c r="Q304" s="379" t="s">
        <v>443</v>
      </c>
      <c r="R304" s="379" t="s">
        <v>443</v>
      </c>
      <c r="S304" s="379" t="s">
        <v>443</v>
      </c>
      <c r="T304" s="462" t="s">
        <v>443</v>
      </c>
      <c r="U304" s="379" t="s">
        <v>443</v>
      </c>
      <c r="V304" s="379" t="s">
        <v>443</v>
      </c>
      <c r="W304" s="379" t="s">
        <v>443</v>
      </c>
    </row>
    <row r="305" spans="1:23" ht="45" customHeight="1" x14ac:dyDescent="0.25">
      <c r="A305" s="382" t="s">
        <v>1229</v>
      </c>
      <c r="B305" s="382" t="s">
        <v>1230</v>
      </c>
      <c r="C305" s="408"/>
      <c r="D305" s="408"/>
      <c r="E305" s="631">
        <v>50</v>
      </c>
      <c r="F305" s="408" t="s">
        <v>612</v>
      </c>
      <c r="G305" s="401"/>
      <c r="H305" s="385" t="s">
        <v>590</v>
      </c>
      <c r="I305" s="386">
        <v>391</v>
      </c>
      <c r="J305" s="573" t="s">
        <v>613</v>
      </c>
      <c r="K305" s="524" t="s">
        <v>50</v>
      </c>
      <c r="L305" s="379" t="s">
        <v>443</v>
      </c>
      <c r="M305" s="379" t="s">
        <v>443</v>
      </c>
      <c r="N305" s="379" t="s">
        <v>443</v>
      </c>
      <c r="O305" s="379" t="s">
        <v>443</v>
      </c>
      <c r="P305" s="379" t="s">
        <v>443</v>
      </c>
      <c r="Q305" s="379" t="s">
        <v>4</v>
      </c>
      <c r="R305" s="379" t="s">
        <v>443</v>
      </c>
      <c r="S305" s="379" t="s">
        <v>443</v>
      </c>
      <c r="T305" s="535" t="s">
        <v>35</v>
      </c>
      <c r="U305" s="462" t="s">
        <v>443</v>
      </c>
      <c r="V305" s="462" t="s">
        <v>443</v>
      </c>
      <c r="W305" s="462" t="s">
        <v>443</v>
      </c>
    </row>
    <row r="306" spans="1:23" ht="45" customHeight="1" x14ac:dyDescent="0.25">
      <c r="A306" s="382" t="s">
        <v>1231</v>
      </c>
      <c r="B306" s="382" t="s">
        <v>837</v>
      </c>
      <c r="C306" s="602"/>
      <c r="D306" s="602"/>
      <c r="E306" s="631">
        <v>55</v>
      </c>
      <c r="F306" s="408" t="s">
        <v>604</v>
      </c>
      <c r="G306" s="401">
        <v>45741</v>
      </c>
      <c r="H306" s="385" t="s">
        <v>590</v>
      </c>
      <c r="I306" s="386" t="s">
        <v>1232</v>
      </c>
      <c r="J306" s="573" t="s">
        <v>656</v>
      </c>
      <c r="K306" s="449" t="s">
        <v>622</v>
      </c>
      <c r="L306" s="379" t="s">
        <v>690</v>
      </c>
      <c r="M306" s="379" t="s">
        <v>690</v>
      </c>
      <c r="N306" s="379" t="s">
        <v>443</v>
      </c>
      <c r="O306" s="448" t="s">
        <v>4</v>
      </c>
      <c r="P306" s="379" t="s">
        <v>443</v>
      </c>
      <c r="Q306" s="379" t="s">
        <v>443</v>
      </c>
      <c r="R306" s="379" t="s">
        <v>443</v>
      </c>
      <c r="S306" s="379" t="s">
        <v>443</v>
      </c>
      <c r="T306" s="462" t="s">
        <v>443</v>
      </c>
      <c r="U306" s="462" t="s">
        <v>443</v>
      </c>
      <c r="V306" s="462" t="s">
        <v>443</v>
      </c>
      <c r="W306" s="462" t="s">
        <v>443</v>
      </c>
    </row>
    <row r="307" spans="1:23" ht="45" customHeight="1" x14ac:dyDescent="0.25">
      <c r="A307" s="599" t="s">
        <v>1233</v>
      </c>
      <c r="B307" s="408" t="s">
        <v>758</v>
      </c>
      <c r="C307" s="599"/>
      <c r="D307" s="599"/>
      <c r="E307" s="632">
        <v>60</v>
      </c>
      <c r="F307" s="408" t="s">
        <v>604</v>
      </c>
      <c r="G307" s="434">
        <v>45346</v>
      </c>
      <c r="H307" s="385" t="s">
        <v>590</v>
      </c>
      <c r="I307" s="441" t="s">
        <v>1234</v>
      </c>
      <c r="J307" s="573" t="s">
        <v>667</v>
      </c>
      <c r="K307" s="524" t="s">
        <v>50</v>
      </c>
      <c r="L307" s="379" t="s">
        <v>443</v>
      </c>
      <c r="M307" s="379" t="s">
        <v>443</v>
      </c>
      <c r="N307" s="379" t="s">
        <v>443</v>
      </c>
      <c r="O307" s="379" t="s">
        <v>443</v>
      </c>
      <c r="P307" s="379" t="s">
        <v>443</v>
      </c>
      <c r="Q307" s="379" t="s">
        <v>443</v>
      </c>
      <c r="R307" s="379" t="s">
        <v>4</v>
      </c>
      <c r="S307" s="379" t="s">
        <v>443</v>
      </c>
      <c r="T307" s="462" t="s">
        <v>443</v>
      </c>
      <c r="U307" s="379" t="s">
        <v>443</v>
      </c>
      <c r="V307" s="379" t="s">
        <v>443</v>
      </c>
      <c r="W307" s="379" t="s">
        <v>443</v>
      </c>
    </row>
    <row r="308" spans="1:23" ht="45" customHeight="1" x14ac:dyDescent="0.25">
      <c r="A308" s="599" t="s">
        <v>1235</v>
      </c>
      <c r="B308" s="408" t="s">
        <v>705</v>
      </c>
      <c r="C308" s="599"/>
      <c r="D308" s="599"/>
      <c r="E308" s="631">
        <v>60</v>
      </c>
      <c r="F308" s="408" t="s">
        <v>604</v>
      </c>
      <c r="G308" s="434">
        <v>45078</v>
      </c>
      <c r="H308" s="385" t="s">
        <v>590</v>
      </c>
      <c r="I308" s="441" t="s">
        <v>1236</v>
      </c>
      <c r="J308" s="609" t="s">
        <v>1237</v>
      </c>
      <c r="K308" s="652" t="s">
        <v>53</v>
      </c>
      <c r="L308" s="379" t="s">
        <v>443</v>
      </c>
      <c r="M308" s="379" t="s">
        <v>443</v>
      </c>
      <c r="N308" s="379" t="s">
        <v>4</v>
      </c>
      <c r="O308" s="379" t="s">
        <v>443</v>
      </c>
      <c r="P308" s="379" t="s">
        <v>443</v>
      </c>
      <c r="Q308" s="379" t="s">
        <v>443</v>
      </c>
      <c r="R308" s="379" t="s">
        <v>443</v>
      </c>
      <c r="S308" s="379" t="s">
        <v>443</v>
      </c>
      <c r="T308" s="462" t="s">
        <v>443</v>
      </c>
      <c r="U308" s="462" t="s">
        <v>443</v>
      </c>
      <c r="V308" s="462" t="s">
        <v>443</v>
      </c>
      <c r="W308" s="462" t="s">
        <v>443</v>
      </c>
    </row>
    <row r="309" spans="1:23" ht="45" customHeight="1" x14ac:dyDescent="0.25">
      <c r="A309" s="382" t="s">
        <v>1238</v>
      </c>
      <c r="B309" s="382" t="s">
        <v>598</v>
      </c>
      <c r="C309" s="636"/>
      <c r="D309" s="636"/>
      <c r="E309" s="631">
        <v>50</v>
      </c>
      <c r="F309" s="408" t="s">
        <v>1011</v>
      </c>
      <c r="G309" s="401"/>
      <c r="H309" s="385" t="s">
        <v>590</v>
      </c>
      <c r="I309" s="386" t="s">
        <v>1240</v>
      </c>
      <c r="J309" s="573" t="s">
        <v>698</v>
      </c>
      <c r="K309" s="449" t="s">
        <v>610</v>
      </c>
      <c r="L309" s="379" t="s">
        <v>443</v>
      </c>
      <c r="M309" s="379" t="s">
        <v>443</v>
      </c>
      <c r="N309" s="379" t="s">
        <v>35</v>
      </c>
      <c r="O309" s="379" t="s">
        <v>443</v>
      </c>
      <c r="P309" s="379" t="s">
        <v>443</v>
      </c>
      <c r="Q309" s="379" t="s">
        <v>443</v>
      </c>
      <c r="R309" s="379" t="s">
        <v>443</v>
      </c>
      <c r="S309" s="379" t="s">
        <v>443</v>
      </c>
      <c r="T309" s="462" t="s">
        <v>443</v>
      </c>
      <c r="U309" s="379" t="s">
        <v>443</v>
      </c>
      <c r="V309" s="379" t="s">
        <v>4</v>
      </c>
      <c r="W309" s="379" t="s">
        <v>443</v>
      </c>
    </row>
    <row r="310" spans="1:23" ht="45" customHeight="1" x14ac:dyDescent="0.25">
      <c r="A310" s="382" t="s">
        <v>1241</v>
      </c>
      <c r="B310" s="382" t="s">
        <v>1242</v>
      </c>
      <c r="C310" s="679"/>
      <c r="D310" s="679"/>
      <c r="E310" s="631">
        <v>50</v>
      </c>
      <c r="F310" s="408" t="s">
        <v>612</v>
      </c>
      <c r="G310" s="401">
        <v>44949</v>
      </c>
      <c r="H310" s="385" t="s">
        <v>590</v>
      </c>
      <c r="I310" s="386" t="s">
        <v>827</v>
      </c>
      <c r="J310" s="646" t="s">
        <v>613</v>
      </c>
      <c r="K310" s="606" t="s">
        <v>69</v>
      </c>
      <c r="L310" s="379" t="s">
        <v>443</v>
      </c>
      <c r="M310" s="379" t="s">
        <v>443</v>
      </c>
      <c r="N310" s="379" t="s">
        <v>443</v>
      </c>
      <c r="O310" s="379" t="s">
        <v>443</v>
      </c>
      <c r="P310" s="379" t="s">
        <v>443</v>
      </c>
      <c r="Q310" s="379" t="s">
        <v>4</v>
      </c>
      <c r="R310" s="379" t="s">
        <v>443</v>
      </c>
      <c r="S310" s="379" t="s">
        <v>443</v>
      </c>
      <c r="T310" s="462" t="s">
        <v>443</v>
      </c>
      <c r="U310" s="462" t="s">
        <v>443</v>
      </c>
      <c r="V310" s="462" t="s">
        <v>443</v>
      </c>
      <c r="W310" s="462" t="s">
        <v>443</v>
      </c>
    </row>
    <row r="311" spans="1:23" ht="45" customHeight="1" x14ac:dyDescent="0.25">
      <c r="A311" s="382" t="s">
        <v>1244</v>
      </c>
      <c r="B311" s="382" t="s">
        <v>641</v>
      </c>
      <c r="C311" s="602"/>
      <c r="D311" s="602"/>
      <c r="E311" s="631">
        <v>50</v>
      </c>
      <c r="F311" s="408" t="s">
        <v>604</v>
      </c>
      <c r="G311" s="401">
        <v>44949</v>
      </c>
      <c r="H311" s="385" t="s">
        <v>590</v>
      </c>
      <c r="I311" s="386">
        <v>35</v>
      </c>
      <c r="J311" s="646" t="s">
        <v>667</v>
      </c>
      <c r="K311" s="449" t="s">
        <v>53</v>
      </c>
      <c r="L311" s="379" t="s">
        <v>443</v>
      </c>
      <c r="M311" s="379" t="s">
        <v>443</v>
      </c>
      <c r="N311" s="379" t="s">
        <v>443</v>
      </c>
      <c r="O311" s="539" t="s">
        <v>4</v>
      </c>
      <c r="P311" s="379" t="s">
        <v>443</v>
      </c>
      <c r="Q311" s="379" t="s">
        <v>443</v>
      </c>
      <c r="R311" s="379" t="s">
        <v>443</v>
      </c>
      <c r="S311" s="379" t="s">
        <v>443</v>
      </c>
      <c r="T311" s="462" t="s">
        <v>443</v>
      </c>
      <c r="U311" s="379" t="s">
        <v>443</v>
      </c>
      <c r="V311" s="379" t="s">
        <v>443</v>
      </c>
      <c r="W311" s="379" t="s">
        <v>443</v>
      </c>
    </row>
    <row r="312" spans="1:23" ht="45" customHeight="1" x14ac:dyDescent="0.25">
      <c r="A312" s="382" t="s">
        <v>1245</v>
      </c>
      <c r="B312" s="382" t="s">
        <v>1246</v>
      </c>
      <c r="C312" s="408" t="s">
        <v>1247</v>
      </c>
      <c r="D312" s="408"/>
      <c r="E312" s="631">
        <v>55</v>
      </c>
      <c r="F312" s="408" t="s">
        <v>612</v>
      </c>
      <c r="G312" s="401">
        <v>45713</v>
      </c>
      <c r="H312" s="385" t="s">
        <v>590</v>
      </c>
      <c r="I312" s="386" t="s">
        <v>1248</v>
      </c>
      <c r="J312" s="573" t="s">
        <v>613</v>
      </c>
      <c r="K312" s="449" t="s">
        <v>20</v>
      </c>
      <c r="L312" s="584" t="s">
        <v>690</v>
      </c>
      <c r="M312" s="379" t="s">
        <v>443</v>
      </c>
      <c r="N312" s="379" t="s">
        <v>443</v>
      </c>
      <c r="O312" s="379" t="s">
        <v>4</v>
      </c>
      <c r="P312" s="379" t="s">
        <v>443</v>
      </c>
      <c r="Q312" s="379" t="s">
        <v>443</v>
      </c>
      <c r="R312" s="379" t="s">
        <v>443</v>
      </c>
      <c r="S312" s="379" t="s">
        <v>443</v>
      </c>
      <c r="T312" s="462" t="s">
        <v>443</v>
      </c>
      <c r="U312" s="462" t="s">
        <v>443</v>
      </c>
      <c r="V312" s="462" t="s">
        <v>443</v>
      </c>
      <c r="W312" s="462" t="s">
        <v>443</v>
      </c>
    </row>
    <row r="313" spans="1:23" ht="45" customHeight="1" x14ac:dyDescent="0.25">
      <c r="A313" s="382" t="s">
        <v>1249</v>
      </c>
      <c r="B313" s="382" t="s">
        <v>598</v>
      </c>
      <c r="C313" s="602"/>
      <c r="D313" s="602"/>
      <c r="E313" s="631">
        <v>50</v>
      </c>
      <c r="F313" s="408" t="s">
        <v>815</v>
      </c>
      <c r="G313" s="401">
        <v>44949</v>
      </c>
      <c r="H313" s="385" t="s">
        <v>590</v>
      </c>
      <c r="I313" s="386">
        <v>98</v>
      </c>
      <c r="J313" s="573" t="s">
        <v>999</v>
      </c>
      <c r="K313" s="449" t="s">
        <v>20</v>
      </c>
      <c r="L313" s="379" t="s">
        <v>443</v>
      </c>
      <c r="M313" s="379" t="s">
        <v>443</v>
      </c>
      <c r="N313" s="379" t="s">
        <v>443</v>
      </c>
      <c r="O313" s="379" t="s">
        <v>4</v>
      </c>
      <c r="P313" s="379" t="s">
        <v>443</v>
      </c>
      <c r="Q313" s="379" t="s">
        <v>443</v>
      </c>
      <c r="R313" s="379" t="s">
        <v>443</v>
      </c>
      <c r="S313" s="379" t="s">
        <v>443</v>
      </c>
      <c r="T313" s="462" t="s">
        <v>443</v>
      </c>
      <c r="U313" s="462" t="s">
        <v>443</v>
      </c>
      <c r="V313" s="462" t="s">
        <v>443</v>
      </c>
      <c r="W313" s="462" t="s">
        <v>443</v>
      </c>
    </row>
    <row r="314" spans="1:23" ht="45" customHeight="1" x14ac:dyDescent="0.25">
      <c r="A314" s="382" t="s">
        <v>1250</v>
      </c>
      <c r="B314" s="382" t="s">
        <v>1251</v>
      </c>
      <c r="C314" s="602"/>
      <c r="D314" s="602"/>
      <c r="E314" s="631">
        <v>65</v>
      </c>
      <c r="F314" s="408" t="s">
        <v>604</v>
      </c>
      <c r="G314" s="401">
        <v>45741</v>
      </c>
      <c r="H314" s="385" t="s">
        <v>590</v>
      </c>
      <c r="I314" s="386" t="s">
        <v>1252</v>
      </c>
      <c r="J314" s="573" t="s">
        <v>999</v>
      </c>
      <c r="K314" s="449" t="s">
        <v>53</v>
      </c>
      <c r="L314" s="584" t="s">
        <v>690</v>
      </c>
      <c r="M314" s="584" t="s">
        <v>690</v>
      </c>
      <c r="N314" s="379" t="s">
        <v>4</v>
      </c>
      <c r="O314" s="379" t="s">
        <v>443</v>
      </c>
      <c r="P314" s="379" t="s">
        <v>443</v>
      </c>
      <c r="Q314" s="379" t="s">
        <v>443</v>
      </c>
      <c r="R314" s="379" t="s">
        <v>443</v>
      </c>
      <c r="S314" s="379" t="s">
        <v>443</v>
      </c>
      <c r="T314" s="462" t="s">
        <v>443</v>
      </c>
      <c r="U314" s="462" t="s">
        <v>443</v>
      </c>
      <c r="V314" s="462" t="s">
        <v>443</v>
      </c>
      <c r="W314" s="462" t="s">
        <v>443</v>
      </c>
    </row>
    <row r="315" spans="1:23" ht="45" customHeight="1" x14ac:dyDescent="0.25">
      <c r="A315" s="382" t="s">
        <v>1253</v>
      </c>
      <c r="B315" s="382" t="s">
        <v>598</v>
      </c>
      <c r="C315" s="602"/>
      <c r="D315" s="602"/>
      <c r="E315" s="631">
        <v>50</v>
      </c>
      <c r="F315" s="408" t="s">
        <v>604</v>
      </c>
      <c r="G315" s="401">
        <v>44949</v>
      </c>
      <c r="H315" s="385" t="s">
        <v>590</v>
      </c>
      <c r="I315" s="386">
        <v>73</v>
      </c>
      <c r="J315" s="573" t="s">
        <v>656</v>
      </c>
      <c r="K315" s="449" t="s">
        <v>50</v>
      </c>
      <c r="L315" s="379" t="s">
        <v>443</v>
      </c>
      <c r="M315" s="379" t="s">
        <v>443</v>
      </c>
      <c r="N315" s="379" t="s">
        <v>443</v>
      </c>
      <c r="O315" s="379" t="s">
        <v>443</v>
      </c>
      <c r="P315" s="379" t="s">
        <v>443</v>
      </c>
      <c r="Q315" s="379" t="s">
        <v>443</v>
      </c>
      <c r="R315" s="379" t="s">
        <v>4</v>
      </c>
      <c r="S315" s="379" t="s">
        <v>443</v>
      </c>
      <c r="T315" s="462" t="s">
        <v>443</v>
      </c>
      <c r="U315" s="462" t="s">
        <v>443</v>
      </c>
      <c r="V315" s="462" t="s">
        <v>443</v>
      </c>
      <c r="W315" s="462" t="s">
        <v>443</v>
      </c>
    </row>
    <row r="316" spans="1:23" ht="45" customHeight="1" x14ac:dyDescent="0.25">
      <c r="A316" s="382" t="s">
        <v>1254</v>
      </c>
      <c r="B316" s="382" t="s">
        <v>948</v>
      </c>
      <c r="C316" s="408"/>
      <c r="D316" s="408"/>
      <c r="E316" s="631">
        <v>55</v>
      </c>
      <c r="F316" s="408" t="s">
        <v>815</v>
      </c>
      <c r="G316" s="401">
        <v>44002</v>
      </c>
      <c r="H316" s="385" t="s">
        <v>590</v>
      </c>
      <c r="I316" s="386" t="s">
        <v>1255</v>
      </c>
      <c r="J316" s="573" t="s">
        <v>737</v>
      </c>
      <c r="K316" s="449" t="s">
        <v>69</v>
      </c>
      <c r="L316" s="379" t="s">
        <v>690</v>
      </c>
      <c r="M316" s="379" t="s">
        <v>443</v>
      </c>
      <c r="N316" s="379" t="s">
        <v>443</v>
      </c>
      <c r="O316" s="379" t="s">
        <v>443</v>
      </c>
      <c r="P316" s="379" t="s">
        <v>443</v>
      </c>
      <c r="Q316" s="379" t="s">
        <v>443</v>
      </c>
      <c r="R316" s="448" t="s">
        <v>443</v>
      </c>
      <c r="S316" s="448" t="s">
        <v>4</v>
      </c>
      <c r="T316" s="462" t="s">
        <v>443</v>
      </c>
      <c r="U316" s="379" t="s">
        <v>443</v>
      </c>
      <c r="V316" s="379" t="s">
        <v>443</v>
      </c>
      <c r="W316" s="379" t="s">
        <v>443</v>
      </c>
    </row>
    <row r="317" spans="1:23" ht="63" customHeight="1" x14ac:dyDescent="0.25">
      <c r="A317" s="382" t="s">
        <v>1256</v>
      </c>
      <c r="B317" s="382" t="s">
        <v>1257</v>
      </c>
      <c r="C317" s="602"/>
      <c r="D317" s="602"/>
      <c r="E317" s="631">
        <v>50</v>
      </c>
      <c r="F317" s="408" t="s">
        <v>604</v>
      </c>
      <c r="G317" s="401">
        <v>44949</v>
      </c>
      <c r="H317" s="385" t="s">
        <v>590</v>
      </c>
      <c r="I317" s="386">
        <v>47</v>
      </c>
      <c r="J317" s="573" t="s">
        <v>601</v>
      </c>
      <c r="K317" s="449" t="s">
        <v>635</v>
      </c>
      <c r="L317" s="379" t="s">
        <v>443</v>
      </c>
      <c r="M317" s="379" t="s">
        <v>443</v>
      </c>
      <c r="N317" s="379" t="s">
        <v>443</v>
      </c>
      <c r="O317" s="379" t="s">
        <v>443</v>
      </c>
      <c r="P317" s="379" t="s">
        <v>443</v>
      </c>
      <c r="Q317" s="379" t="s">
        <v>443</v>
      </c>
      <c r="R317" s="379" t="s">
        <v>443</v>
      </c>
      <c r="S317" s="379" t="s">
        <v>443</v>
      </c>
      <c r="T317" s="462" t="s">
        <v>443</v>
      </c>
      <c r="U317" s="379" t="s">
        <v>443</v>
      </c>
      <c r="V317" s="379" t="s">
        <v>443</v>
      </c>
      <c r="W317" s="379" t="s">
        <v>4</v>
      </c>
    </row>
    <row r="318" spans="1:23" ht="45" customHeight="1" x14ac:dyDescent="0.25">
      <c r="A318" s="382" t="s">
        <v>1258</v>
      </c>
      <c r="B318" s="382" t="s">
        <v>1259</v>
      </c>
      <c r="C318" s="602"/>
      <c r="D318" s="602"/>
      <c r="E318" s="631">
        <v>50</v>
      </c>
      <c r="F318" s="408" t="s">
        <v>604</v>
      </c>
      <c r="G318" s="401">
        <v>44949</v>
      </c>
      <c r="H318" s="385" t="s">
        <v>590</v>
      </c>
      <c r="I318" s="386">
        <v>26</v>
      </c>
      <c r="J318" s="573" t="s">
        <v>601</v>
      </c>
      <c r="K318" s="626" t="s">
        <v>610</v>
      </c>
      <c r="L318" s="379" t="s">
        <v>443</v>
      </c>
      <c r="M318" s="379" t="s">
        <v>443</v>
      </c>
      <c r="N318" s="379" t="s">
        <v>443</v>
      </c>
      <c r="O318" s="379" t="s">
        <v>443</v>
      </c>
      <c r="P318" s="379" t="s">
        <v>443</v>
      </c>
      <c r="Q318" s="379" t="s">
        <v>443</v>
      </c>
      <c r="R318" s="379" t="s">
        <v>443</v>
      </c>
      <c r="S318" s="379" t="s">
        <v>443</v>
      </c>
      <c r="T318" s="420" t="s">
        <v>35</v>
      </c>
      <c r="U318" s="379" t="s">
        <v>4</v>
      </c>
      <c r="V318" s="379" t="s">
        <v>443</v>
      </c>
      <c r="W318" s="379" t="s">
        <v>443</v>
      </c>
    </row>
    <row r="319" spans="1:23" ht="45" customHeight="1" x14ac:dyDescent="0.25">
      <c r="A319" s="382" t="s">
        <v>1260</v>
      </c>
      <c r="B319" s="382" t="s">
        <v>99</v>
      </c>
      <c r="C319" s="408"/>
      <c r="D319" s="408"/>
      <c r="E319" s="631">
        <v>55</v>
      </c>
      <c r="F319" s="408" t="s">
        <v>604</v>
      </c>
      <c r="G319" s="401">
        <v>42353</v>
      </c>
      <c r="H319" s="385" t="s">
        <v>590</v>
      </c>
      <c r="I319" s="386" t="s">
        <v>321</v>
      </c>
      <c r="J319" s="573" t="s">
        <v>601</v>
      </c>
      <c r="K319" s="449" t="s">
        <v>635</v>
      </c>
      <c r="L319" s="379" t="s">
        <v>35</v>
      </c>
      <c r="M319" s="379" t="s">
        <v>4</v>
      </c>
      <c r="N319" s="379" t="s">
        <v>443</v>
      </c>
      <c r="O319" s="379" t="s">
        <v>443</v>
      </c>
      <c r="P319" s="379" t="s">
        <v>443</v>
      </c>
      <c r="Q319" s="379" t="s">
        <v>443</v>
      </c>
      <c r="R319" s="379" t="s">
        <v>443</v>
      </c>
      <c r="S319" s="379" t="s">
        <v>443</v>
      </c>
      <c r="T319" s="462" t="s">
        <v>443</v>
      </c>
      <c r="U319" s="379" t="s">
        <v>443</v>
      </c>
      <c r="V319" s="379" t="s">
        <v>443</v>
      </c>
      <c r="W319" s="379" t="s">
        <v>443</v>
      </c>
    </row>
    <row r="320" spans="1:23" ht="45" customHeight="1" x14ac:dyDescent="0.25">
      <c r="A320" s="382" t="s">
        <v>1261</v>
      </c>
      <c r="B320" s="382" t="s">
        <v>662</v>
      </c>
      <c r="C320" s="409" t="s">
        <v>1262</v>
      </c>
      <c r="D320" s="409"/>
      <c r="E320" s="631">
        <v>55</v>
      </c>
      <c r="F320" s="408" t="s">
        <v>604</v>
      </c>
      <c r="G320" s="401">
        <v>45772</v>
      </c>
      <c r="H320" s="532" t="s">
        <v>66</v>
      </c>
      <c r="I320" s="386" t="s">
        <v>1263</v>
      </c>
      <c r="J320" s="573" t="s">
        <v>690</v>
      </c>
      <c r="K320" s="449" t="s">
        <v>50</v>
      </c>
      <c r="L320" s="379" t="s">
        <v>690</v>
      </c>
      <c r="M320" s="379" t="s">
        <v>690</v>
      </c>
      <c r="N320" s="379" t="s">
        <v>690</v>
      </c>
      <c r="O320" s="379" t="s">
        <v>690</v>
      </c>
      <c r="P320" s="379" t="s">
        <v>690</v>
      </c>
      <c r="Q320" s="379" t="s">
        <v>690</v>
      </c>
      <c r="R320" s="379" t="s">
        <v>690</v>
      </c>
      <c r="S320" s="379" t="s">
        <v>690</v>
      </c>
      <c r="T320" s="379" t="s">
        <v>690</v>
      </c>
      <c r="U320" s="379" t="s">
        <v>690</v>
      </c>
      <c r="V320" s="379" t="s">
        <v>690</v>
      </c>
      <c r="W320" s="379" t="s">
        <v>690</v>
      </c>
    </row>
    <row r="321" spans="1:23" ht="45" customHeight="1" x14ac:dyDescent="0.25">
      <c r="A321" s="408" t="s">
        <v>1264</v>
      </c>
      <c r="B321" s="382" t="s">
        <v>1265</v>
      </c>
      <c r="C321" s="408"/>
      <c r="D321" s="408"/>
      <c r="E321" s="631">
        <v>55</v>
      </c>
      <c r="F321" s="408" t="s">
        <v>604</v>
      </c>
      <c r="G321" s="401">
        <v>43831</v>
      </c>
      <c r="H321" s="385" t="s">
        <v>590</v>
      </c>
      <c r="I321" s="386" t="s">
        <v>1266</v>
      </c>
      <c r="J321" s="573" t="s">
        <v>601</v>
      </c>
      <c r="K321" s="449" t="s">
        <v>69</v>
      </c>
      <c r="L321" s="379" t="s">
        <v>443</v>
      </c>
      <c r="M321" s="379" t="s">
        <v>443</v>
      </c>
      <c r="N321" s="379" t="s">
        <v>443</v>
      </c>
      <c r="O321" s="379" t="s">
        <v>443</v>
      </c>
      <c r="P321" s="379" t="s">
        <v>443</v>
      </c>
      <c r="Q321" s="379" t="s">
        <v>4</v>
      </c>
      <c r="R321" s="379" t="s">
        <v>443</v>
      </c>
      <c r="S321" s="379" t="s">
        <v>443</v>
      </c>
      <c r="T321" s="462" t="s">
        <v>443</v>
      </c>
      <c r="U321" s="379" t="s">
        <v>443</v>
      </c>
      <c r="V321" s="379" t="s">
        <v>443</v>
      </c>
      <c r="W321" s="379" t="s">
        <v>443</v>
      </c>
    </row>
    <row r="322" spans="1:23" ht="45" customHeight="1" x14ac:dyDescent="0.25">
      <c r="A322" s="382" t="s">
        <v>1267</v>
      </c>
      <c r="B322" s="382" t="s">
        <v>694</v>
      </c>
      <c r="C322" s="636" t="s">
        <v>1268</v>
      </c>
      <c r="D322" s="636"/>
      <c r="E322" s="631">
        <v>55</v>
      </c>
      <c r="F322" s="408" t="s">
        <v>604</v>
      </c>
      <c r="G322" s="401">
        <v>45017</v>
      </c>
      <c r="H322" s="385" t="s">
        <v>590</v>
      </c>
      <c r="I322" s="616">
        <v>456</v>
      </c>
      <c r="J322" s="646" t="s">
        <v>601</v>
      </c>
      <c r="K322" s="626" t="s">
        <v>610</v>
      </c>
      <c r="L322" s="379" t="s">
        <v>443</v>
      </c>
      <c r="M322" s="379" t="s">
        <v>443</v>
      </c>
      <c r="N322" s="379" t="s">
        <v>443</v>
      </c>
      <c r="O322" s="379" t="s">
        <v>443</v>
      </c>
      <c r="P322" s="379" t="s">
        <v>443</v>
      </c>
      <c r="Q322" s="379" t="s">
        <v>443</v>
      </c>
      <c r="R322" s="379" t="s">
        <v>443</v>
      </c>
      <c r="S322" s="379" t="s">
        <v>443</v>
      </c>
      <c r="T322" s="462" t="s">
        <v>443</v>
      </c>
      <c r="U322" s="379" t="s">
        <v>4</v>
      </c>
      <c r="V322" s="379" t="s">
        <v>443</v>
      </c>
      <c r="W322" s="379" t="s">
        <v>443</v>
      </c>
    </row>
    <row r="323" spans="1:23" ht="45" customHeight="1" x14ac:dyDescent="0.25">
      <c r="A323" s="382" t="s">
        <v>1269</v>
      </c>
      <c r="B323" s="382" t="s">
        <v>662</v>
      </c>
      <c r="C323" s="409" t="s">
        <v>1262</v>
      </c>
      <c r="D323" s="409"/>
      <c r="E323" s="631">
        <v>55</v>
      </c>
      <c r="F323" s="408" t="s">
        <v>604</v>
      </c>
      <c r="G323" s="401">
        <v>45772</v>
      </c>
      <c r="H323" s="532" t="s">
        <v>66</v>
      </c>
      <c r="I323" s="386" t="s">
        <v>1270</v>
      </c>
      <c r="J323" s="573" t="s">
        <v>690</v>
      </c>
      <c r="K323" s="449" t="s">
        <v>635</v>
      </c>
      <c r="L323" s="379" t="s">
        <v>690</v>
      </c>
      <c r="M323" s="379" t="s">
        <v>690</v>
      </c>
      <c r="N323" s="379" t="s">
        <v>690</v>
      </c>
      <c r="O323" s="379" t="s">
        <v>690</v>
      </c>
      <c r="P323" s="379" t="s">
        <v>690</v>
      </c>
      <c r="Q323" s="379" t="s">
        <v>690</v>
      </c>
      <c r="R323" s="379" t="s">
        <v>690</v>
      </c>
      <c r="S323" s="379" t="s">
        <v>690</v>
      </c>
      <c r="T323" s="379" t="s">
        <v>690</v>
      </c>
      <c r="U323" s="379" t="s">
        <v>690</v>
      </c>
      <c r="V323" s="379" t="s">
        <v>690</v>
      </c>
      <c r="W323" s="379" t="s">
        <v>690</v>
      </c>
    </row>
    <row r="324" spans="1:23" ht="45" customHeight="1" x14ac:dyDescent="0.25">
      <c r="A324" s="382" t="s">
        <v>1271</v>
      </c>
      <c r="B324" s="382" t="s">
        <v>758</v>
      </c>
      <c r="C324" s="408"/>
      <c r="D324" s="408"/>
      <c r="E324" s="631">
        <v>55</v>
      </c>
      <c r="F324" s="408" t="s">
        <v>604</v>
      </c>
      <c r="G324" s="434">
        <v>43040</v>
      </c>
      <c r="H324" s="385" t="s">
        <v>590</v>
      </c>
      <c r="I324" s="386" t="s">
        <v>1272</v>
      </c>
      <c r="J324" s="573" t="s">
        <v>601</v>
      </c>
      <c r="K324" s="449" t="s">
        <v>25</v>
      </c>
      <c r="L324" s="379" t="s">
        <v>443</v>
      </c>
      <c r="M324" s="379" t="s">
        <v>443</v>
      </c>
      <c r="N324" s="379" t="s">
        <v>443</v>
      </c>
      <c r="O324" s="379" t="s">
        <v>443</v>
      </c>
      <c r="P324" s="379" t="s">
        <v>4</v>
      </c>
      <c r="Q324" s="379" t="s">
        <v>443</v>
      </c>
      <c r="R324" s="379" t="s">
        <v>443</v>
      </c>
      <c r="S324" s="379" t="s">
        <v>443</v>
      </c>
      <c r="T324" s="462" t="s">
        <v>443</v>
      </c>
      <c r="U324" s="379" t="s">
        <v>443</v>
      </c>
      <c r="V324" s="379" t="s">
        <v>443</v>
      </c>
      <c r="W324" s="379" t="s">
        <v>443</v>
      </c>
    </row>
    <row r="325" spans="1:23" ht="45" customHeight="1" x14ac:dyDescent="0.25">
      <c r="A325" s="382" t="s">
        <v>1273</v>
      </c>
      <c r="B325" s="382" t="s">
        <v>598</v>
      </c>
      <c r="C325" s="602"/>
      <c r="D325" s="602"/>
      <c r="E325" s="631">
        <v>50</v>
      </c>
      <c r="F325" s="408" t="s">
        <v>604</v>
      </c>
      <c r="G325" s="401">
        <v>44949</v>
      </c>
      <c r="H325" s="385" t="s">
        <v>590</v>
      </c>
      <c r="I325" s="386">
        <v>342</v>
      </c>
      <c r="J325" s="646" t="s">
        <v>601</v>
      </c>
      <c r="K325" s="449" t="s">
        <v>25</v>
      </c>
      <c r="L325" s="379" t="s">
        <v>443</v>
      </c>
      <c r="M325" s="379" t="s">
        <v>443</v>
      </c>
      <c r="N325" s="379" t="s">
        <v>443</v>
      </c>
      <c r="O325" s="379" t="s">
        <v>443</v>
      </c>
      <c r="P325" s="379" t="s">
        <v>443</v>
      </c>
      <c r="Q325" s="379" t="s">
        <v>443</v>
      </c>
      <c r="R325" s="379" t="s">
        <v>443</v>
      </c>
      <c r="S325" s="379" t="s">
        <v>443</v>
      </c>
      <c r="T325" s="539" t="s">
        <v>4</v>
      </c>
      <c r="U325" s="379" t="s">
        <v>443</v>
      </c>
      <c r="V325" s="379" t="s">
        <v>443</v>
      </c>
      <c r="W325" s="379" t="s">
        <v>443</v>
      </c>
    </row>
    <row r="326" spans="1:23" ht="45" customHeight="1" x14ac:dyDescent="0.25">
      <c r="A326" s="599" t="s">
        <v>1274</v>
      </c>
      <c r="B326" s="408" t="s">
        <v>1275</v>
      </c>
      <c r="C326" s="663" t="s">
        <v>1276</v>
      </c>
      <c r="D326" s="663"/>
      <c r="E326" s="631">
        <v>50</v>
      </c>
      <c r="F326" s="408" t="s">
        <v>604</v>
      </c>
      <c r="G326" s="441"/>
      <c r="H326" s="385" t="s">
        <v>590</v>
      </c>
      <c r="I326" s="441">
        <v>201</v>
      </c>
      <c r="J326" s="605" t="s">
        <v>656</v>
      </c>
      <c r="K326" s="449" t="s">
        <v>622</v>
      </c>
      <c r="L326" s="379" t="s">
        <v>443</v>
      </c>
      <c r="M326" s="379" t="s">
        <v>443</v>
      </c>
      <c r="N326" s="379" t="s">
        <v>443</v>
      </c>
      <c r="O326" s="379" t="s">
        <v>443</v>
      </c>
      <c r="P326" s="379" t="s">
        <v>443</v>
      </c>
      <c r="Q326" s="379" t="s">
        <v>443</v>
      </c>
      <c r="R326" s="379" t="s">
        <v>443</v>
      </c>
      <c r="S326" s="379" t="s">
        <v>443</v>
      </c>
      <c r="T326" s="462" t="s">
        <v>443</v>
      </c>
      <c r="U326" s="462" t="s">
        <v>443</v>
      </c>
      <c r="V326" s="379" t="s">
        <v>4</v>
      </c>
      <c r="W326" s="462" t="s">
        <v>443</v>
      </c>
    </row>
    <row r="327" spans="1:23" ht="45" customHeight="1" x14ac:dyDescent="0.25">
      <c r="A327" s="382" t="s">
        <v>1277</v>
      </c>
      <c r="B327" s="382" t="s">
        <v>1278</v>
      </c>
      <c r="C327" s="408"/>
      <c r="D327" s="408"/>
      <c r="E327" s="631">
        <v>50</v>
      </c>
      <c r="F327" s="408" t="s">
        <v>604</v>
      </c>
      <c r="G327" s="401"/>
      <c r="H327" s="532" t="s">
        <v>66</v>
      </c>
      <c r="I327" s="386">
        <v>431</v>
      </c>
      <c r="J327" s="573" t="s">
        <v>690</v>
      </c>
      <c r="K327" s="449" t="s">
        <v>614</v>
      </c>
      <c r="L327" s="379" t="s">
        <v>443</v>
      </c>
      <c r="M327" s="379" t="s">
        <v>35</v>
      </c>
      <c r="N327" s="379" t="s">
        <v>443</v>
      </c>
      <c r="O327" s="379" t="s">
        <v>690</v>
      </c>
      <c r="P327" s="379" t="s">
        <v>690</v>
      </c>
      <c r="Q327" s="379" t="s">
        <v>690</v>
      </c>
      <c r="R327" s="379" t="s">
        <v>690</v>
      </c>
      <c r="S327" s="379" t="s">
        <v>690</v>
      </c>
      <c r="T327" s="379" t="s">
        <v>690</v>
      </c>
      <c r="U327" s="379" t="s">
        <v>690</v>
      </c>
      <c r="V327" s="379" t="s">
        <v>690</v>
      </c>
      <c r="W327" s="379" t="s">
        <v>690</v>
      </c>
    </row>
    <row r="328" spans="1:23" ht="45" customHeight="1" x14ac:dyDescent="0.25">
      <c r="A328" s="599" t="s">
        <v>1279</v>
      </c>
      <c r="B328" s="408" t="s">
        <v>641</v>
      </c>
      <c r="C328" s="599"/>
      <c r="D328" s="599"/>
      <c r="E328" s="632">
        <v>60</v>
      </c>
      <c r="F328" s="408" t="s">
        <v>604</v>
      </c>
      <c r="G328" s="441"/>
      <c r="H328" s="385" t="s">
        <v>590</v>
      </c>
      <c r="I328" s="441">
        <v>168</v>
      </c>
      <c r="J328" s="573" t="s">
        <v>634</v>
      </c>
      <c r="K328" s="449" t="s">
        <v>69</v>
      </c>
      <c r="L328" s="379" t="s">
        <v>443</v>
      </c>
      <c r="M328" s="379" t="s">
        <v>443</v>
      </c>
      <c r="N328" s="379" t="s">
        <v>443</v>
      </c>
      <c r="O328" s="379" t="s">
        <v>35</v>
      </c>
      <c r="P328" s="379" t="s">
        <v>443</v>
      </c>
      <c r="Q328" s="379" t="s">
        <v>4</v>
      </c>
      <c r="R328" s="379" t="s">
        <v>443</v>
      </c>
      <c r="S328" s="379" t="s">
        <v>443</v>
      </c>
      <c r="T328" s="462" t="s">
        <v>443</v>
      </c>
      <c r="U328" s="379" t="s">
        <v>443</v>
      </c>
      <c r="V328" s="379" t="s">
        <v>443</v>
      </c>
      <c r="W328" s="379" t="s">
        <v>443</v>
      </c>
    </row>
    <row r="329" spans="1:23" ht="45" customHeight="1" x14ac:dyDescent="0.25">
      <c r="A329" s="382" t="s">
        <v>1280</v>
      </c>
      <c r="B329" s="382" t="s">
        <v>662</v>
      </c>
      <c r="C329" s="602"/>
      <c r="D329" s="602"/>
      <c r="E329" s="631">
        <v>50</v>
      </c>
      <c r="F329" s="408" t="s">
        <v>604</v>
      </c>
      <c r="G329" s="401">
        <v>44949</v>
      </c>
      <c r="H329" s="385" t="s">
        <v>590</v>
      </c>
      <c r="I329" s="386">
        <v>372</v>
      </c>
      <c r="J329" s="573" t="s">
        <v>601</v>
      </c>
      <c r="K329" s="449" t="s">
        <v>53</v>
      </c>
      <c r="L329" s="379" t="s">
        <v>443</v>
      </c>
      <c r="M329" s="379" t="s">
        <v>443</v>
      </c>
      <c r="N329" s="379" t="s">
        <v>443</v>
      </c>
      <c r="O329" s="379" t="s">
        <v>4</v>
      </c>
      <c r="P329" s="379" t="s">
        <v>443</v>
      </c>
      <c r="Q329" s="379" t="s">
        <v>443</v>
      </c>
      <c r="R329" s="379" t="s">
        <v>443</v>
      </c>
      <c r="S329" s="379" t="s">
        <v>443</v>
      </c>
      <c r="T329" s="462" t="s">
        <v>443</v>
      </c>
      <c r="U329" s="379" t="s">
        <v>443</v>
      </c>
      <c r="V329" s="379" t="s">
        <v>443</v>
      </c>
      <c r="W329" s="379" t="s">
        <v>443</v>
      </c>
    </row>
    <row r="330" spans="1:23" ht="45" customHeight="1" x14ac:dyDescent="0.25">
      <c r="A330" s="382" t="s">
        <v>1281</v>
      </c>
      <c r="B330" s="382" t="s">
        <v>140</v>
      </c>
      <c r="C330" s="602"/>
      <c r="D330" s="602"/>
      <c r="E330" s="631">
        <v>65</v>
      </c>
      <c r="F330" s="408" t="s">
        <v>731</v>
      </c>
      <c r="G330" s="401">
        <v>45620</v>
      </c>
      <c r="H330" s="385" t="s">
        <v>590</v>
      </c>
      <c r="I330" s="386" t="s">
        <v>1282</v>
      </c>
      <c r="J330" s="646" t="s">
        <v>732</v>
      </c>
      <c r="K330" s="449" t="s">
        <v>610</v>
      </c>
      <c r="L330" s="379" t="s">
        <v>443</v>
      </c>
      <c r="M330" s="379" t="s">
        <v>443</v>
      </c>
      <c r="N330" s="379" t="s">
        <v>443</v>
      </c>
      <c r="O330" s="379" t="s">
        <v>443</v>
      </c>
      <c r="P330" s="379" t="s">
        <v>443</v>
      </c>
      <c r="Q330" s="379" t="s">
        <v>443</v>
      </c>
      <c r="R330" s="379" t="s">
        <v>443</v>
      </c>
      <c r="S330" s="379" t="s">
        <v>443</v>
      </c>
      <c r="T330" s="462" t="s">
        <v>443</v>
      </c>
      <c r="U330" s="379" t="s">
        <v>4</v>
      </c>
      <c r="V330" s="379" t="s">
        <v>443</v>
      </c>
      <c r="W330" s="379" t="s">
        <v>443</v>
      </c>
    </row>
    <row r="331" spans="1:23" ht="45" customHeight="1" x14ac:dyDescent="0.25">
      <c r="A331" s="382" t="s">
        <v>1283</v>
      </c>
      <c r="B331" s="382" t="s">
        <v>989</v>
      </c>
      <c r="C331" s="603" t="s">
        <v>1284</v>
      </c>
      <c r="D331" s="603"/>
      <c r="E331" s="631">
        <v>375</v>
      </c>
      <c r="F331" s="603" t="s">
        <v>1285</v>
      </c>
      <c r="G331" s="434">
        <v>44317</v>
      </c>
      <c r="H331" s="385" t="s">
        <v>590</v>
      </c>
      <c r="I331" s="386" t="s">
        <v>827</v>
      </c>
      <c r="J331" s="646" t="s">
        <v>717</v>
      </c>
      <c r="K331" s="449" t="s">
        <v>20</v>
      </c>
      <c r="L331" s="379" t="s">
        <v>443</v>
      </c>
      <c r="M331" s="379" t="s">
        <v>443</v>
      </c>
      <c r="N331" s="379" t="s">
        <v>443</v>
      </c>
      <c r="O331" s="379" t="s">
        <v>4</v>
      </c>
      <c r="P331" s="379" t="s">
        <v>443</v>
      </c>
      <c r="Q331" s="379" t="s">
        <v>443</v>
      </c>
      <c r="R331" s="379" t="s">
        <v>443</v>
      </c>
      <c r="S331" s="379" t="s">
        <v>443</v>
      </c>
      <c r="T331" s="462" t="s">
        <v>443</v>
      </c>
      <c r="U331" s="462" t="s">
        <v>443</v>
      </c>
      <c r="V331" s="462" t="s">
        <v>443</v>
      </c>
      <c r="W331" s="462" t="s">
        <v>443</v>
      </c>
    </row>
    <row r="332" spans="1:23" ht="45" customHeight="1" x14ac:dyDescent="0.25">
      <c r="A332" s="382" t="s">
        <v>1286</v>
      </c>
      <c r="B332" s="382" t="s">
        <v>1196</v>
      </c>
      <c r="C332" s="603"/>
      <c r="D332" s="603"/>
      <c r="E332" s="631">
        <v>55</v>
      </c>
      <c r="F332" s="603" t="s">
        <v>604</v>
      </c>
      <c r="G332" s="434">
        <v>45436</v>
      </c>
      <c r="H332" s="385" t="s">
        <v>590</v>
      </c>
      <c r="I332" s="386" t="s">
        <v>1287</v>
      </c>
      <c r="J332" s="646" t="s">
        <v>601</v>
      </c>
      <c r="K332" s="449" t="s">
        <v>614</v>
      </c>
      <c r="L332" s="379" t="s">
        <v>443</v>
      </c>
      <c r="M332" s="379" t="s">
        <v>4</v>
      </c>
      <c r="N332" s="379" t="s">
        <v>443</v>
      </c>
      <c r="O332" s="379" t="s">
        <v>443</v>
      </c>
      <c r="P332" s="379" t="s">
        <v>443</v>
      </c>
      <c r="Q332" s="379" t="s">
        <v>443</v>
      </c>
      <c r="R332" s="379" t="s">
        <v>443</v>
      </c>
      <c r="S332" s="379" t="s">
        <v>443</v>
      </c>
      <c r="T332" s="462" t="s">
        <v>443</v>
      </c>
      <c r="U332" s="379" t="s">
        <v>443</v>
      </c>
      <c r="V332" s="379" t="s">
        <v>443</v>
      </c>
      <c r="W332" s="379" t="s">
        <v>443</v>
      </c>
    </row>
    <row r="333" spans="1:23" ht="45" customHeight="1" x14ac:dyDescent="0.25">
      <c r="A333" s="382" t="s">
        <v>1288</v>
      </c>
      <c r="B333" s="382" t="s">
        <v>996</v>
      </c>
      <c r="C333" s="602"/>
      <c r="D333" s="602"/>
      <c r="E333" s="631">
        <v>75</v>
      </c>
      <c r="F333" s="408" t="s">
        <v>731</v>
      </c>
      <c r="G333" s="401">
        <v>45894</v>
      </c>
      <c r="H333" s="385" t="s">
        <v>590</v>
      </c>
      <c r="I333" s="386" t="s">
        <v>1289</v>
      </c>
      <c r="J333" s="573" t="s">
        <v>732</v>
      </c>
      <c r="K333" s="449" t="s">
        <v>610</v>
      </c>
      <c r="L333" s="441" t="s">
        <v>690</v>
      </c>
      <c r="M333" s="441" t="s">
        <v>690</v>
      </c>
      <c r="N333" s="441" t="s">
        <v>690</v>
      </c>
      <c r="O333" s="441" t="s">
        <v>690</v>
      </c>
      <c r="P333" s="441" t="s">
        <v>690</v>
      </c>
      <c r="Q333" s="441" t="s">
        <v>690</v>
      </c>
      <c r="R333" s="441" t="s">
        <v>690</v>
      </c>
      <c r="S333" s="379" t="s">
        <v>443</v>
      </c>
      <c r="T333" s="462" t="s">
        <v>443</v>
      </c>
      <c r="U333" s="379" t="s">
        <v>4</v>
      </c>
      <c r="V333" s="379" t="s">
        <v>443</v>
      </c>
      <c r="W333" s="379" t="s">
        <v>443</v>
      </c>
    </row>
    <row r="334" spans="1:23" ht="45" customHeight="1" x14ac:dyDescent="0.25">
      <c r="A334" s="382" t="s">
        <v>1290</v>
      </c>
      <c r="B334" s="382" t="s">
        <v>818</v>
      </c>
      <c r="C334" s="603"/>
      <c r="D334" s="603"/>
      <c r="E334" s="631">
        <v>60</v>
      </c>
      <c r="F334" s="603" t="s">
        <v>604</v>
      </c>
      <c r="G334" s="434">
        <v>45283</v>
      </c>
      <c r="H334" s="385" t="s">
        <v>590</v>
      </c>
      <c r="I334" s="386" t="s">
        <v>1292</v>
      </c>
      <c r="J334" s="573" t="s">
        <v>764</v>
      </c>
      <c r="K334" s="449" t="s">
        <v>53</v>
      </c>
      <c r="L334" s="379" t="s">
        <v>443</v>
      </c>
      <c r="M334" s="379" t="s">
        <v>443</v>
      </c>
      <c r="N334" s="379" t="s">
        <v>443</v>
      </c>
      <c r="O334" s="379" t="s">
        <v>443</v>
      </c>
      <c r="P334" s="379" t="s">
        <v>4</v>
      </c>
      <c r="Q334" s="379" t="s">
        <v>443</v>
      </c>
      <c r="R334" s="379" t="s">
        <v>443</v>
      </c>
      <c r="S334" s="379" t="s">
        <v>443</v>
      </c>
      <c r="T334" s="462" t="s">
        <v>443</v>
      </c>
      <c r="U334" s="379" t="s">
        <v>443</v>
      </c>
      <c r="V334" s="379" t="s">
        <v>35</v>
      </c>
      <c r="W334" s="379" t="s">
        <v>443</v>
      </c>
    </row>
    <row r="335" spans="1:23" ht="45" customHeight="1" x14ac:dyDescent="0.25">
      <c r="A335" s="382" t="s">
        <v>1293</v>
      </c>
      <c r="B335" s="382" t="s">
        <v>662</v>
      </c>
      <c r="C335" s="602"/>
      <c r="D335" s="602"/>
      <c r="E335" s="631">
        <v>50</v>
      </c>
      <c r="F335" s="408" t="s">
        <v>604</v>
      </c>
      <c r="G335" s="401">
        <v>44949</v>
      </c>
      <c r="H335" s="385" t="s">
        <v>590</v>
      </c>
      <c r="I335" s="386">
        <v>151</v>
      </c>
      <c r="J335" s="573" t="s">
        <v>601</v>
      </c>
      <c r="K335" s="449" t="s">
        <v>657</v>
      </c>
      <c r="L335" s="379" t="s">
        <v>443</v>
      </c>
      <c r="M335" s="379" t="s">
        <v>443</v>
      </c>
      <c r="N335" s="379" t="s">
        <v>35</v>
      </c>
      <c r="O335" s="379" t="s">
        <v>443</v>
      </c>
      <c r="P335" s="379" t="s">
        <v>443</v>
      </c>
      <c r="Q335" s="379" t="s">
        <v>443</v>
      </c>
      <c r="R335" s="379" t="s">
        <v>443</v>
      </c>
      <c r="S335" s="379" t="s">
        <v>443</v>
      </c>
      <c r="T335" s="462" t="s">
        <v>443</v>
      </c>
      <c r="U335" s="379" t="s">
        <v>443</v>
      </c>
      <c r="V335" s="379" t="s">
        <v>443</v>
      </c>
      <c r="W335" s="379" t="s">
        <v>4</v>
      </c>
    </row>
    <row r="336" spans="1:23" ht="45" customHeight="1" x14ac:dyDescent="0.25">
      <c r="A336" s="382" t="s">
        <v>1294</v>
      </c>
      <c r="B336" s="382" t="s">
        <v>1278</v>
      </c>
      <c r="C336" s="408"/>
      <c r="D336" s="408"/>
      <c r="E336" s="631">
        <v>50</v>
      </c>
      <c r="F336" s="408" t="s">
        <v>731</v>
      </c>
      <c r="G336" s="384"/>
      <c r="H336" s="385" t="s">
        <v>590</v>
      </c>
      <c r="I336" s="386">
        <v>418</v>
      </c>
      <c r="J336" s="646" t="s">
        <v>732</v>
      </c>
      <c r="K336" s="449" t="s">
        <v>146</v>
      </c>
      <c r="L336" s="379" t="s">
        <v>443</v>
      </c>
      <c r="M336" s="539" t="s">
        <v>4</v>
      </c>
      <c r="N336" s="379" t="s">
        <v>443</v>
      </c>
      <c r="O336" s="379" t="s">
        <v>443</v>
      </c>
      <c r="P336" s="379" t="s">
        <v>443</v>
      </c>
      <c r="Q336" s="379" t="s">
        <v>443</v>
      </c>
      <c r="R336" s="379" t="s">
        <v>443</v>
      </c>
      <c r="S336" s="379" t="s">
        <v>443</v>
      </c>
      <c r="T336" s="462" t="s">
        <v>443</v>
      </c>
      <c r="U336" s="379" t="s">
        <v>443</v>
      </c>
      <c r="V336" s="379" t="s">
        <v>443</v>
      </c>
      <c r="W336" s="379" t="s">
        <v>443</v>
      </c>
    </row>
    <row r="337" spans="1:23" ht="45" customHeight="1" x14ac:dyDescent="0.25">
      <c r="A337" s="382" t="s">
        <v>1295</v>
      </c>
      <c r="B337" s="382" t="s">
        <v>1296</v>
      </c>
      <c r="C337" s="602"/>
      <c r="D337" s="602"/>
      <c r="E337" s="631">
        <v>75</v>
      </c>
      <c r="F337" s="408" t="s">
        <v>604</v>
      </c>
      <c r="G337" s="401">
        <v>45863</v>
      </c>
      <c r="H337" s="385" t="s">
        <v>590</v>
      </c>
      <c r="I337" s="386" t="s">
        <v>1297</v>
      </c>
      <c r="J337" s="573" t="s">
        <v>601</v>
      </c>
      <c r="K337" s="449" t="s">
        <v>622</v>
      </c>
      <c r="L337" s="379" t="s">
        <v>690</v>
      </c>
      <c r="M337" s="379" t="s">
        <v>690</v>
      </c>
      <c r="N337" s="379" t="s">
        <v>690</v>
      </c>
      <c r="O337" s="379" t="s">
        <v>690</v>
      </c>
      <c r="P337" s="379" t="s">
        <v>690</v>
      </c>
      <c r="Q337" s="379" t="s">
        <v>690</v>
      </c>
      <c r="R337" s="379" t="s">
        <v>443</v>
      </c>
      <c r="S337" s="379" t="s">
        <v>443</v>
      </c>
      <c r="T337" s="539" t="s">
        <v>4</v>
      </c>
      <c r="U337" s="379" t="s">
        <v>443</v>
      </c>
      <c r="V337" s="379" t="s">
        <v>443</v>
      </c>
      <c r="W337" s="379" t="s">
        <v>443</v>
      </c>
    </row>
    <row r="338" spans="1:23" ht="45" customHeight="1" x14ac:dyDescent="0.25">
      <c r="A338" s="382" t="s">
        <v>1298</v>
      </c>
      <c r="B338" s="382" t="s">
        <v>641</v>
      </c>
      <c r="C338" s="602"/>
      <c r="D338" s="602"/>
      <c r="E338" s="631">
        <v>50</v>
      </c>
      <c r="F338" s="408" t="s">
        <v>604</v>
      </c>
      <c r="G338" s="401">
        <v>44949</v>
      </c>
      <c r="H338" s="385" t="s">
        <v>590</v>
      </c>
      <c r="I338" s="386">
        <v>176</v>
      </c>
      <c r="J338" s="573" t="s">
        <v>601</v>
      </c>
      <c r="K338" s="449" t="s">
        <v>69</v>
      </c>
      <c r="L338" s="379" t="s">
        <v>35</v>
      </c>
      <c r="M338" s="379" t="s">
        <v>35</v>
      </c>
      <c r="N338" s="379" t="s">
        <v>443</v>
      </c>
      <c r="O338" s="379" t="s">
        <v>35</v>
      </c>
      <c r="P338" s="539" t="s">
        <v>4</v>
      </c>
      <c r="Q338" s="379" t="s">
        <v>35</v>
      </c>
      <c r="R338" s="379" t="s">
        <v>35</v>
      </c>
      <c r="S338" s="379" t="s">
        <v>35</v>
      </c>
      <c r="T338" s="462" t="s">
        <v>443</v>
      </c>
      <c r="U338" s="379" t="s">
        <v>443</v>
      </c>
      <c r="V338" s="379" t="s">
        <v>443</v>
      </c>
      <c r="W338" s="379" t="s">
        <v>443</v>
      </c>
    </row>
    <row r="339" spans="1:23" ht="45" customHeight="1" x14ac:dyDescent="0.25">
      <c r="A339" s="382" t="s">
        <v>1299</v>
      </c>
      <c r="B339" s="382" t="s">
        <v>1300</v>
      </c>
      <c r="C339" s="408"/>
      <c r="D339" s="408"/>
      <c r="E339" s="631">
        <v>55</v>
      </c>
      <c r="F339" s="408" t="s">
        <v>604</v>
      </c>
      <c r="G339" s="384"/>
      <c r="H339" s="385" t="s">
        <v>590</v>
      </c>
      <c r="I339" s="386" t="s">
        <v>1301</v>
      </c>
      <c r="J339" s="573" t="s">
        <v>621</v>
      </c>
      <c r="K339" s="449" t="s">
        <v>614</v>
      </c>
      <c r="L339" s="379" t="s">
        <v>443</v>
      </c>
      <c r="M339" s="379" t="s">
        <v>443</v>
      </c>
      <c r="N339" s="379" t="s">
        <v>443</v>
      </c>
      <c r="O339" s="379" t="s">
        <v>443</v>
      </c>
      <c r="P339" s="379" t="s">
        <v>4</v>
      </c>
      <c r="Q339" s="379" t="s">
        <v>443</v>
      </c>
      <c r="R339" s="379" t="s">
        <v>443</v>
      </c>
      <c r="S339" s="379" t="s">
        <v>443</v>
      </c>
      <c r="T339" s="462" t="s">
        <v>443</v>
      </c>
      <c r="U339" s="379" t="s">
        <v>443</v>
      </c>
      <c r="V339" s="379" t="s">
        <v>443</v>
      </c>
      <c r="W339" s="379" t="s">
        <v>443</v>
      </c>
    </row>
    <row r="340" spans="1:23" ht="45" customHeight="1" x14ac:dyDescent="0.25">
      <c r="A340" s="382" t="s">
        <v>1302</v>
      </c>
      <c r="B340" s="382" t="s">
        <v>1196</v>
      </c>
      <c r="C340" s="408"/>
      <c r="D340" s="408"/>
      <c r="E340" s="631">
        <v>65</v>
      </c>
      <c r="F340" s="408" t="s">
        <v>604</v>
      </c>
      <c r="G340" s="434">
        <v>45436</v>
      </c>
      <c r="H340" s="385" t="s">
        <v>590</v>
      </c>
      <c r="I340" s="386" t="s">
        <v>1303</v>
      </c>
      <c r="J340" s="573" t="s">
        <v>1237</v>
      </c>
      <c r="K340" s="449" t="s">
        <v>622</v>
      </c>
      <c r="L340" s="379" t="s">
        <v>443</v>
      </c>
      <c r="M340" s="379" t="s">
        <v>443</v>
      </c>
      <c r="N340" s="379" t="s">
        <v>443</v>
      </c>
      <c r="O340" s="379" t="s">
        <v>443</v>
      </c>
      <c r="P340" s="379" t="s">
        <v>443</v>
      </c>
      <c r="Q340" s="379" t="s">
        <v>443</v>
      </c>
      <c r="R340" s="379" t="s">
        <v>443</v>
      </c>
      <c r="S340" s="379" t="s">
        <v>443</v>
      </c>
      <c r="T340" s="462" t="s">
        <v>443</v>
      </c>
      <c r="U340" s="462" t="s">
        <v>443</v>
      </c>
      <c r="V340" s="462" t="s">
        <v>443</v>
      </c>
      <c r="W340" s="462" t="s">
        <v>443</v>
      </c>
    </row>
    <row r="341" spans="1:23" ht="45" customHeight="1" x14ac:dyDescent="0.25">
      <c r="A341" s="382" t="s">
        <v>1304</v>
      </c>
      <c r="B341" s="382" t="s">
        <v>598</v>
      </c>
      <c r="C341" s="575" t="s">
        <v>1873</v>
      </c>
      <c r="D341" s="575"/>
      <c r="E341" s="631">
        <v>55</v>
      </c>
      <c r="F341" s="408" t="s">
        <v>604</v>
      </c>
      <c r="G341" s="401">
        <v>44866</v>
      </c>
      <c r="H341" s="385" t="s">
        <v>590</v>
      </c>
      <c r="I341" s="386" t="s">
        <v>1305</v>
      </c>
      <c r="J341" s="573" t="s">
        <v>656</v>
      </c>
      <c r="K341" s="449" t="s">
        <v>622</v>
      </c>
      <c r="L341" s="379" t="s">
        <v>443</v>
      </c>
      <c r="M341" s="379" t="s">
        <v>443</v>
      </c>
      <c r="N341" s="379" t="s">
        <v>443</v>
      </c>
      <c r="O341" s="379" t="s">
        <v>443</v>
      </c>
      <c r="P341" s="379" t="s">
        <v>443</v>
      </c>
      <c r="Q341" s="379" t="s">
        <v>443</v>
      </c>
      <c r="R341" s="379" t="s">
        <v>443</v>
      </c>
      <c r="S341" s="379" t="s">
        <v>4</v>
      </c>
      <c r="T341" s="462" t="s">
        <v>443</v>
      </c>
      <c r="U341" s="462" t="s">
        <v>443</v>
      </c>
      <c r="V341" s="462" t="s">
        <v>443</v>
      </c>
      <c r="W341" s="462" t="s">
        <v>443</v>
      </c>
    </row>
    <row r="342" spans="1:23" ht="45" customHeight="1" x14ac:dyDescent="0.25">
      <c r="A342" s="382" t="s">
        <v>1306</v>
      </c>
      <c r="B342" s="382" t="s">
        <v>1307</v>
      </c>
      <c r="C342" s="408"/>
      <c r="D342" s="408"/>
      <c r="E342" s="631">
        <v>125</v>
      </c>
      <c r="F342" s="408" t="s">
        <v>731</v>
      </c>
      <c r="G342" s="401">
        <v>44950</v>
      </c>
      <c r="H342" s="385" t="s">
        <v>590</v>
      </c>
      <c r="I342" s="386" t="s">
        <v>1308</v>
      </c>
      <c r="J342" s="573" t="s">
        <v>732</v>
      </c>
      <c r="K342" s="524" t="s">
        <v>50</v>
      </c>
      <c r="L342" s="379" t="s">
        <v>443</v>
      </c>
      <c r="M342" s="379" t="s">
        <v>443</v>
      </c>
      <c r="N342" s="379" t="s">
        <v>443</v>
      </c>
      <c r="O342" s="379" t="s">
        <v>443</v>
      </c>
      <c r="P342" s="379" t="s">
        <v>443</v>
      </c>
      <c r="Q342" s="379" t="s">
        <v>443</v>
      </c>
      <c r="R342" s="379" t="s">
        <v>4</v>
      </c>
      <c r="S342" s="379" t="s">
        <v>443</v>
      </c>
      <c r="T342" s="462" t="s">
        <v>443</v>
      </c>
      <c r="U342" s="379" t="s">
        <v>443</v>
      </c>
      <c r="V342" s="379" t="s">
        <v>443</v>
      </c>
      <c r="W342" s="379" t="s">
        <v>443</v>
      </c>
    </row>
    <row r="343" spans="1:23" ht="45" customHeight="1" x14ac:dyDescent="0.25">
      <c r="A343" s="382" t="s">
        <v>1309</v>
      </c>
      <c r="B343" s="382" t="s">
        <v>951</v>
      </c>
      <c r="C343" s="408"/>
      <c r="D343" s="408"/>
      <c r="E343" s="631">
        <v>50</v>
      </c>
      <c r="F343" s="408" t="s">
        <v>604</v>
      </c>
      <c r="G343" s="401"/>
      <c r="H343" s="385" t="s">
        <v>590</v>
      </c>
      <c r="I343" s="386">
        <v>58</v>
      </c>
      <c r="J343" s="609" t="s">
        <v>1237</v>
      </c>
      <c r="K343" s="524" t="s">
        <v>50</v>
      </c>
      <c r="L343" s="379" t="s">
        <v>443</v>
      </c>
      <c r="M343" s="379" t="s">
        <v>443</v>
      </c>
      <c r="N343" s="379" t="s">
        <v>443</v>
      </c>
      <c r="O343" s="379" t="s">
        <v>443</v>
      </c>
      <c r="P343" s="379" t="s">
        <v>443</v>
      </c>
      <c r="Q343" s="379" t="s">
        <v>4</v>
      </c>
      <c r="R343" s="379" t="s">
        <v>443</v>
      </c>
      <c r="S343" s="379" t="s">
        <v>443</v>
      </c>
      <c r="T343" s="462" t="s">
        <v>443</v>
      </c>
      <c r="U343" s="462" t="s">
        <v>443</v>
      </c>
      <c r="V343" s="462" t="s">
        <v>443</v>
      </c>
      <c r="W343" s="462" t="s">
        <v>443</v>
      </c>
    </row>
    <row r="344" spans="1:23" ht="45" customHeight="1" x14ac:dyDescent="0.25">
      <c r="A344" s="382" t="s">
        <v>1310</v>
      </c>
      <c r="B344" s="382" t="s">
        <v>89</v>
      </c>
      <c r="C344" s="408"/>
      <c r="D344" s="408"/>
      <c r="E344" s="631">
        <v>50</v>
      </c>
      <c r="F344" s="408" t="s">
        <v>731</v>
      </c>
      <c r="G344" s="401"/>
      <c r="H344" s="385" t="s">
        <v>590</v>
      </c>
      <c r="I344" s="386" t="s">
        <v>1311</v>
      </c>
      <c r="J344" s="573" t="s">
        <v>732</v>
      </c>
      <c r="K344" s="524" t="s">
        <v>50</v>
      </c>
      <c r="L344" s="379" t="s">
        <v>443</v>
      </c>
      <c r="M344" s="379" t="s">
        <v>443</v>
      </c>
      <c r="N344" s="379" t="s">
        <v>443</v>
      </c>
      <c r="O344" s="379" t="s">
        <v>443</v>
      </c>
      <c r="P344" s="379" t="s">
        <v>443</v>
      </c>
      <c r="Q344" s="379" t="s">
        <v>443</v>
      </c>
      <c r="R344" s="379" t="s">
        <v>4</v>
      </c>
      <c r="S344" s="379" t="s">
        <v>443</v>
      </c>
      <c r="T344" s="462" t="s">
        <v>443</v>
      </c>
      <c r="U344" s="379" t="s">
        <v>443</v>
      </c>
      <c r="V344" s="379" t="s">
        <v>443</v>
      </c>
      <c r="W344" s="379" t="s">
        <v>443</v>
      </c>
    </row>
    <row r="345" spans="1:23" ht="45" customHeight="1" x14ac:dyDescent="0.25">
      <c r="A345" s="382" t="s">
        <v>1312</v>
      </c>
      <c r="B345" s="382" t="s">
        <v>1313</v>
      </c>
      <c r="C345" s="524" t="s">
        <v>984</v>
      </c>
      <c r="D345" s="524"/>
      <c r="E345" s="631">
        <v>55</v>
      </c>
      <c r="F345" s="408" t="s">
        <v>731</v>
      </c>
      <c r="G345" s="401">
        <v>44949</v>
      </c>
      <c r="H345" s="385" t="s">
        <v>590</v>
      </c>
      <c r="I345" s="386" t="s">
        <v>827</v>
      </c>
      <c r="J345" s="573" t="s">
        <v>732</v>
      </c>
      <c r="K345" s="449" t="s">
        <v>622</v>
      </c>
      <c r="L345" s="379" t="s">
        <v>35</v>
      </c>
      <c r="M345" s="379" t="s">
        <v>443</v>
      </c>
      <c r="N345" s="379" t="s">
        <v>443</v>
      </c>
      <c r="O345" s="379" t="s">
        <v>35</v>
      </c>
      <c r="P345" s="379" t="s">
        <v>443</v>
      </c>
      <c r="Q345" s="379" t="s">
        <v>443</v>
      </c>
      <c r="R345" s="379" t="s">
        <v>443</v>
      </c>
      <c r="S345" s="379" t="s">
        <v>443</v>
      </c>
      <c r="T345" s="539" t="s">
        <v>4</v>
      </c>
      <c r="U345" s="379" t="s">
        <v>443</v>
      </c>
      <c r="V345" s="379" t="s">
        <v>443</v>
      </c>
      <c r="W345" s="379" t="s">
        <v>443</v>
      </c>
    </row>
    <row r="346" spans="1:23" ht="45" customHeight="1" x14ac:dyDescent="0.25">
      <c r="A346" s="382" t="s">
        <v>1314</v>
      </c>
      <c r="B346" s="382" t="s">
        <v>729</v>
      </c>
      <c r="C346" s="524" t="s">
        <v>984</v>
      </c>
      <c r="D346" s="524"/>
      <c r="E346" s="631">
        <v>55</v>
      </c>
      <c r="F346" s="408" t="s">
        <v>731</v>
      </c>
      <c r="G346" s="401">
        <v>44949</v>
      </c>
      <c r="H346" s="385" t="s">
        <v>590</v>
      </c>
      <c r="I346" s="386">
        <v>331</v>
      </c>
      <c r="J346" s="573" t="s">
        <v>732</v>
      </c>
      <c r="K346" s="449" t="s">
        <v>622</v>
      </c>
      <c r="L346" s="379" t="s">
        <v>443</v>
      </c>
      <c r="M346" s="379" t="s">
        <v>443</v>
      </c>
      <c r="N346" s="379" t="s">
        <v>443</v>
      </c>
      <c r="O346" s="379" t="s">
        <v>443</v>
      </c>
      <c r="P346" s="379" t="s">
        <v>443</v>
      </c>
      <c r="Q346" s="379" t="s">
        <v>443</v>
      </c>
      <c r="R346" s="379" t="s">
        <v>443</v>
      </c>
      <c r="S346" s="379" t="s">
        <v>443</v>
      </c>
      <c r="T346" s="539" t="s">
        <v>4</v>
      </c>
      <c r="U346" s="379" t="s">
        <v>35</v>
      </c>
      <c r="V346" s="379" t="s">
        <v>443</v>
      </c>
      <c r="W346" s="379" t="s">
        <v>443</v>
      </c>
    </row>
    <row r="347" spans="1:23" ht="45" customHeight="1" x14ac:dyDescent="0.25">
      <c r="A347" s="382" t="s">
        <v>1315</v>
      </c>
      <c r="B347" s="382" t="s">
        <v>1296</v>
      </c>
      <c r="C347" s="409" t="s">
        <v>1316</v>
      </c>
      <c r="D347" s="409"/>
      <c r="E347" s="631">
        <v>210</v>
      </c>
      <c r="F347" s="408" t="s">
        <v>604</v>
      </c>
      <c r="G347" s="401">
        <v>45863</v>
      </c>
      <c r="H347" s="385" t="s">
        <v>590</v>
      </c>
      <c r="I347" s="386" t="s">
        <v>1317</v>
      </c>
      <c r="J347" s="573" t="s">
        <v>601</v>
      </c>
      <c r="K347" s="449" t="s">
        <v>100</v>
      </c>
      <c r="L347" s="379" t="s">
        <v>690</v>
      </c>
      <c r="M347" s="379" t="s">
        <v>690</v>
      </c>
      <c r="N347" s="379" t="s">
        <v>690</v>
      </c>
      <c r="O347" s="379" t="s">
        <v>690</v>
      </c>
      <c r="P347" s="379" t="s">
        <v>690</v>
      </c>
      <c r="Q347" s="379" t="s">
        <v>690</v>
      </c>
      <c r="R347" s="379" t="s">
        <v>443</v>
      </c>
      <c r="S347" s="379" t="s">
        <v>443</v>
      </c>
      <c r="T347" s="462" t="s">
        <v>443</v>
      </c>
      <c r="U347" s="379" t="s">
        <v>443</v>
      </c>
      <c r="V347" s="379" t="s">
        <v>443</v>
      </c>
      <c r="W347" s="379" t="s">
        <v>443</v>
      </c>
    </row>
    <row r="348" spans="1:23" ht="45" customHeight="1" x14ac:dyDescent="0.25">
      <c r="A348" s="382" t="s">
        <v>1318</v>
      </c>
      <c r="B348" s="382" t="s">
        <v>1319</v>
      </c>
      <c r="C348" s="408"/>
      <c r="D348" s="408"/>
      <c r="E348" s="631">
        <v>55</v>
      </c>
      <c r="F348" s="408" t="s">
        <v>604</v>
      </c>
      <c r="G348" s="401">
        <v>44743</v>
      </c>
      <c r="H348" s="385" t="s">
        <v>590</v>
      </c>
      <c r="I348" s="386" t="s">
        <v>827</v>
      </c>
      <c r="J348" s="573" t="s">
        <v>1237</v>
      </c>
      <c r="K348" s="449" t="s">
        <v>69</v>
      </c>
      <c r="L348" s="379" t="s">
        <v>443</v>
      </c>
      <c r="M348" s="379" t="s">
        <v>443</v>
      </c>
      <c r="N348" s="379" t="s">
        <v>443</v>
      </c>
      <c r="O348" s="379" t="s">
        <v>443</v>
      </c>
      <c r="P348" s="379" t="s">
        <v>443</v>
      </c>
      <c r="Q348" s="379" t="s">
        <v>4</v>
      </c>
      <c r="R348" s="379" t="s">
        <v>443</v>
      </c>
      <c r="S348" s="379" t="s">
        <v>443</v>
      </c>
      <c r="T348" s="462" t="s">
        <v>443</v>
      </c>
      <c r="U348" s="462" t="s">
        <v>443</v>
      </c>
      <c r="V348" s="462" t="s">
        <v>443</v>
      </c>
      <c r="W348" s="462" t="s">
        <v>443</v>
      </c>
    </row>
    <row r="349" spans="1:23" ht="45" customHeight="1" x14ac:dyDescent="0.25">
      <c r="A349" s="382" t="s">
        <v>1320</v>
      </c>
      <c r="B349" s="382" t="s">
        <v>1321</v>
      </c>
      <c r="C349" s="408"/>
      <c r="D349" s="408"/>
      <c r="E349" s="631">
        <v>55</v>
      </c>
      <c r="F349" s="408" t="s">
        <v>604</v>
      </c>
      <c r="G349" s="401">
        <v>45589</v>
      </c>
      <c r="H349" s="385" t="s">
        <v>590</v>
      </c>
      <c r="I349" s="386" t="s">
        <v>1322</v>
      </c>
      <c r="J349" s="573" t="s">
        <v>764</v>
      </c>
      <c r="K349" s="449" t="s">
        <v>100</v>
      </c>
      <c r="L349" s="379" t="s">
        <v>443</v>
      </c>
      <c r="M349" s="379" t="s">
        <v>443</v>
      </c>
      <c r="N349" s="379" t="s">
        <v>443</v>
      </c>
      <c r="O349" s="379" t="s">
        <v>443</v>
      </c>
      <c r="P349" s="379" t="s">
        <v>443</v>
      </c>
      <c r="Q349" s="379" t="s">
        <v>443</v>
      </c>
      <c r="R349" s="379" t="s">
        <v>443</v>
      </c>
      <c r="S349" s="379" t="s">
        <v>4</v>
      </c>
      <c r="T349" s="462" t="s">
        <v>443</v>
      </c>
      <c r="U349" s="379" t="s">
        <v>443</v>
      </c>
      <c r="V349" s="379" t="s">
        <v>35</v>
      </c>
      <c r="W349" s="379" t="s">
        <v>443</v>
      </c>
    </row>
    <row r="350" spans="1:23" ht="45" customHeight="1" x14ac:dyDescent="0.25">
      <c r="A350" s="382" t="s">
        <v>1323</v>
      </c>
      <c r="B350" s="382" t="s">
        <v>1321</v>
      </c>
      <c r="C350" s="408"/>
      <c r="D350" s="408"/>
      <c r="E350" s="631">
        <v>55</v>
      </c>
      <c r="F350" s="408" t="s">
        <v>604</v>
      </c>
      <c r="G350" s="401">
        <v>45589</v>
      </c>
      <c r="H350" s="385" t="s">
        <v>590</v>
      </c>
      <c r="I350" s="386" t="s">
        <v>1322</v>
      </c>
      <c r="J350" s="573" t="s">
        <v>764</v>
      </c>
      <c r="K350" s="449" t="s">
        <v>100</v>
      </c>
      <c r="L350" s="379" t="s">
        <v>443</v>
      </c>
      <c r="M350" s="379" t="s">
        <v>443</v>
      </c>
      <c r="N350" s="379" t="s">
        <v>443</v>
      </c>
      <c r="O350" s="379" t="s">
        <v>443</v>
      </c>
      <c r="P350" s="379" t="s">
        <v>443</v>
      </c>
      <c r="Q350" s="379" t="s">
        <v>443</v>
      </c>
      <c r="R350" s="379" t="s">
        <v>443</v>
      </c>
      <c r="S350" s="379" t="s">
        <v>4</v>
      </c>
      <c r="T350" s="462" t="s">
        <v>443</v>
      </c>
      <c r="U350" s="379" t="s">
        <v>443</v>
      </c>
      <c r="V350" s="379" t="s">
        <v>35</v>
      </c>
      <c r="W350" s="379" t="s">
        <v>443</v>
      </c>
    </row>
    <row r="351" spans="1:23" ht="45" customHeight="1" x14ac:dyDescent="0.25">
      <c r="A351" s="382" t="s">
        <v>1324</v>
      </c>
      <c r="B351" s="382" t="s">
        <v>1325</v>
      </c>
      <c r="C351" s="408" t="s">
        <v>1326</v>
      </c>
      <c r="D351" s="408"/>
      <c r="E351" s="631">
        <v>65</v>
      </c>
      <c r="F351" s="408" t="s">
        <v>604</v>
      </c>
      <c r="G351" s="401">
        <v>42933</v>
      </c>
      <c r="H351" s="385" t="s">
        <v>590</v>
      </c>
      <c r="I351" s="386" t="s">
        <v>300</v>
      </c>
      <c r="J351" s="573" t="s">
        <v>1237</v>
      </c>
      <c r="K351" s="449" t="s">
        <v>100</v>
      </c>
      <c r="L351" s="379" t="s">
        <v>443</v>
      </c>
      <c r="M351" s="379" t="s">
        <v>443</v>
      </c>
      <c r="N351" s="379" t="s">
        <v>443</v>
      </c>
      <c r="O351" s="379" t="s">
        <v>443</v>
      </c>
      <c r="P351" s="379" t="s">
        <v>443</v>
      </c>
      <c r="Q351" s="379" t="s">
        <v>443</v>
      </c>
      <c r="R351" s="379" t="s">
        <v>443</v>
      </c>
      <c r="S351" s="379" t="s">
        <v>4</v>
      </c>
      <c r="T351" s="462" t="s">
        <v>443</v>
      </c>
      <c r="U351" s="379" t="s">
        <v>443</v>
      </c>
      <c r="V351" s="379" t="s">
        <v>443</v>
      </c>
      <c r="W351" s="462" t="s">
        <v>443</v>
      </c>
    </row>
    <row r="352" spans="1:23" ht="45" customHeight="1" x14ac:dyDescent="0.25">
      <c r="A352" s="382" t="s">
        <v>1327</v>
      </c>
      <c r="B352" s="382" t="s">
        <v>1328</v>
      </c>
      <c r="C352" s="602"/>
      <c r="D352" s="602"/>
      <c r="E352" s="631">
        <v>65</v>
      </c>
      <c r="F352" s="408" t="s">
        <v>604</v>
      </c>
      <c r="G352" s="401">
        <v>45713</v>
      </c>
      <c r="H352" s="385" t="s">
        <v>590</v>
      </c>
      <c r="I352" s="386" t="s">
        <v>1329</v>
      </c>
      <c r="J352" s="573" t="s">
        <v>601</v>
      </c>
      <c r="K352" s="606" t="s">
        <v>146</v>
      </c>
      <c r="L352" s="405" t="s">
        <v>4</v>
      </c>
      <c r="M352" s="379" t="s">
        <v>443</v>
      </c>
      <c r="N352" s="379" t="s">
        <v>443</v>
      </c>
      <c r="O352" s="379" t="s">
        <v>443</v>
      </c>
      <c r="P352" s="379" t="s">
        <v>443</v>
      </c>
      <c r="Q352" s="379" t="s">
        <v>443</v>
      </c>
      <c r="R352" s="379" t="s">
        <v>443</v>
      </c>
      <c r="S352" s="379" t="s">
        <v>443</v>
      </c>
      <c r="T352" s="462" t="s">
        <v>443</v>
      </c>
      <c r="U352" s="379" t="s">
        <v>443</v>
      </c>
      <c r="V352" s="379" t="s">
        <v>443</v>
      </c>
      <c r="W352" s="379" t="s">
        <v>443</v>
      </c>
    </row>
    <row r="353" spans="1:23" ht="45" customHeight="1" x14ac:dyDescent="0.25">
      <c r="A353" s="382" t="s">
        <v>1330</v>
      </c>
      <c r="B353" s="382" t="s">
        <v>152</v>
      </c>
      <c r="C353" s="408"/>
      <c r="D353" s="408"/>
      <c r="E353" s="631">
        <v>55</v>
      </c>
      <c r="F353" s="408" t="s">
        <v>604</v>
      </c>
      <c r="G353" s="384"/>
      <c r="H353" s="385" t="s">
        <v>590</v>
      </c>
      <c r="I353" s="386" t="s">
        <v>517</v>
      </c>
      <c r="J353" s="573" t="s">
        <v>764</v>
      </c>
      <c r="K353" s="524" t="s">
        <v>53</v>
      </c>
      <c r="L353" s="379" t="s">
        <v>443</v>
      </c>
      <c r="M353" s="379" t="s">
        <v>443</v>
      </c>
      <c r="N353" s="379" t="s">
        <v>4</v>
      </c>
      <c r="O353" s="379" t="s">
        <v>443</v>
      </c>
      <c r="P353" s="379" t="s">
        <v>443</v>
      </c>
      <c r="Q353" s="379" t="s">
        <v>443</v>
      </c>
      <c r="R353" s="379" t="s">
        <v>443</v>
      </c>
      <c r="S353" s="379" t="s">
        <v>443</v>
      </c>
      <c r="T353" s="462" t="s">
        <v>443</v>
      </c>
      <c r="U353" s="379" t="s">
        <v>443</v>
      </c>
      <c r="V353" s="379" t="s">
        <v>35</v>
      </c>
      <c r="W353" s="379" t="s">
        <v>443</v>
      </c>
    </row>
    <row r="354" spans="1:23" ht="45" customHeight="1" x14ac:dyDescent="0.25">
      <c r="A354" s="382" t="s">
        <v>1331</v>
      </c>
      <c r="B354" s="382" t="s">
        <v>989</v>
      </c>
      <c r="C354" s="408" t="s">
        <v>1332</v>
      </c>
      <c r="D354" s="408"/>
      <c r="E354" s="631">
        <v>275</v>
      </c>
      <c r="F354" s="408" t="s">
        <v>731</v>
      </c>
      <c r="G354" s="471">
        <v>44217</v>
      </c>
      <c r="H354" s="385" t="s">
        <v>590</v>
      </c>
      <c r="I354" s="386" t="s">
        <v>827</v>
      </c>
      <c r="J354" s="573" t="s">
        <v>991</v>
      </c>
      <c r="K354" s="449" t="s">
        <v>69</v>
      </c>
      <c r="L354" s="379" t="s">
        <v>443</v>
      </c>
      <c r="M354" s="379" t="s">
        <v>443</v>
      </c>
      <c r="N354" s="379" t="s">
        <v>443</v>
      </c>
      <c r="O354" s="379" t="s">
        <v>443</v>
      </c>
      <c r="P354" s="379" t="s">
        <v>443</v>
      </c>
      <c r="Q354" s="379" t="s">
        <v>4</v>
      </c>
      <c r="R354" s="379" t="s">
        <v>443</v>
      </c>
      <c r="S354" s="379" t="s">
        <v>443</v>
      </c>
      <c r="T354" s="462" t="s">
        <v>443</v>
      </c>
      <c r="U354" s="379" t="s">
        <v>443</v>
      </c>
      <c r="V354" s="379" t="s">
        <v>443</v>
      </c>
      <c r="W354" s="379" t="s">
        <v>443</v>
      </c>
    </row>
    <row r="355" spans="1:23" s="502" customFormat="1" ht="45" customHeight="1" x14ac:dyDescent="0.25">
      <c r="A355" s="382" t="s">
        <v>1333</v>
      </c>
      <c r="B355" s="382" t="s">
        <v>1328</v>
      </c>
      <c r="C355" s="602"/>
      <c r="D355" s="602"/>
      <c r="E355" s="631">
        <v>65</v>
      </c>
      <c r="F355" s="408" t="s">
        <v>604</v>
      </c>
      <c r="G355" s="401" t="s">
        <v>635</v>
      </c>
      <c r="H355" s="385" t="s">
        <v>590</v>
      </c>
      <c r="I355" s="386" t="s">
        <v>1334</v>
      </c>
      <c r="J355" s="573" t="s">
        <v>601</v>
      </c>
      <c r="K355" s="449" t="s">
        <v>614</v>
      </c>
      <c r="L355" s="379" t="s">
        <v>443</v>
      </c>
      <c r="M355" s="539" t="s">
        <v>1870</v>
      </c>
      <c r="N355" s="379" t="s">
        <v>443</v>
      </c>
      <c r="O355" s="379" t="s">
        <v>443</v>
      </c>
      <c r="P355" s="379" t="s">
        <v>443</v>
      </c>
      <c r="Q355" s="379" t="s">
        <v>443</v>
      </c>
      <c r="R355" s="379" t="s">
        <v>443</v>
      </c>
      <c r="S355" s="379" t="s">
        <v>443</v>
      </c>
      <c r="T355" s="462" t="s">
        <v>443</v>
      </c>
      <c r="U355" s="379" t="s">
        <v>443</v>
      </c>
      <c r="V355" s="379" t="s">
        <v>443</v>
      </c>
      <c r="W355" s="379" t="s">
        <v>443</v>
      </c>
    </row>
    <row r="356" spans="1:23" ht="45" customHeight="1" x14ac:dyDescent="0.25">
      <c r="A356" s="382" t="s">
        <v>1335</v>
      </c>
      <c r="B356" s="382" t="s">
        <v>1328</v>
      </c>
      <c r="C356" s="602"/>
      <c r="D356" s="602"/>
      <c r="E356" s="631">
        <v>65</v>
      </c>
      <c r="F356" s="408" t="s">
        <v>604</v>
      </c>
      <c r="G356" s="401" t="s">
        <v>635</v>
      </c>
      <c r="H356" s="385" t="s">
        <v>590</v>
      </c>
      <c r="I356" s="386" t="s">
        <v>1336</v>
      </c>
      <c r="J356" s="573" t="s">
        <v>601</v>
      </c>
      <c r="K356" s="449" t="s">
        <v>20</v>
      </c>
      <c r="L356" s="379" t="s">
        <v>443</v>
      </c>
      <c r="M356" s="379" t="s">
        <v>443</v>
      </c>
      <c r="N356" s="379" t="s">
        <v>443</v>
      </c>
      <c r="O356" s="379" t="s">
        <v>443</v>
      </c>
      <c r="P356" s="539" t="s">
        <v>1870</v>
      </c>
      <c r="Q356" s="379" t="s">
        <v>443</v>
      </c>
      <c r="R356" s="379" t="s">
        <v>443</v>
      </c>
      <c r="S356" s="379" t="s">
        <v>443</v>
      </c>
      <c r="T356" s="462" t="s">
        <v>443</v>
      </c>
      <c r="U356" s="379" t="s">
        <v>443</v>
      </c>
      <c r="V356" s="379" t="s">
        <v>443</v>
      </c>
      <c r="W356" s="379" t="s">
        <v>443</v>
      </c>
    </row>
    <row r="357" spans="1:23" ht="45" customHeight="1" x14ac:dyDescent="0.25">
      <c r="A357" s="382" t="s">
        <v>1337</v>
      </c>
      <c r="B357" s="382" t="s">
        <v>638</v>
      </c>
      <c r="C357" s="408"/>
      <c r="D357" s="408"/>
      <c r="E357" s="631">
        <v>55</v>
      </c>
      <c r="F357" s="408" t="s">
        <v>604</v>
      </c>
      <c r="G357" s="445"/>
      <c r="H357" s="385" t="s">
        <v>590</v>
      </c>
      <c r="I357" s="386" t="s">
        <v>382</v>
      </c>
      <c r="J357" s="609" t="s">
        <v>1237</v>
      </c>
      <c r="K357" s="449" t="s">
        <v>610</v>
      </c>
      <c r="L357" s="379" t="s">
        <v>4</v>
      </c>
      <c r="M357" s="379" t="s">
        <v>443</v>
      </c>
      <c r="N357" s="379" t="s">
        <v>443</v>
      </c>
      <c r="O357" s="379" t="s">
        <v>443</v>
      </c>
      <c r="P357" s="379" t="s">
        <v>443</v>
      </c>
      <c r="Q357" s="379" t="s">
        <v>443</v>
      </c>
      <c r="R357" s="379" t="s">
        <v>443</v>
      </c>
      <c r="S357" s="379" t="s">
        <v>443</v>
      </c>
      <c r="T357" s="462" t="s">
        <v>443</v>
      </c>
      <c r="U357" s="462" t="s">
        <v>443</v>
      </c>
      <c r="V357" s="462" t="s">
        <v>443</v>
      </c>
      <c r="W357" s="462" t="s">
        <v>443</v>
      </c>
    </row>
    <row r="358" spans="1:23" ht="45" customHeight="1" x14ac:dyDescent="0.25">
      <c r="A358" s="382" t="s">
        <v>1338</v>
      </c>
      <c r="B358" s="382" t="s">
        <v>60</v>
      </c>
      <c r="C358" s="408"/>
      <c r="D358" s="408"/>
      <c r="E358" s="631">
        <v>70</v>
      </c>
      <c r="F358" s="408" t="s">
        <v>604</v>
      </c>
      <c r="G358" s="446">
        <v>45047</v>
      </c>
      <c r="H358" s="385" t="s">
        <v>590</v>
      </c>
      <c r="I358" s="386" t="s">
        <v>1339</v>
      </c>
      <c r="J358" s="573" t="s">
        <v>717</v>
      </c>
      <c r="K358" s="449" t="s">
        <v>610</v>
      </c>
      <c r="L358" s="379" t="s">
        <v>443</v>
      </c>
      <c r="M358" s="379" t="s">
        <v>443</v>
      </c>
      <c r="N358" s="379" t="s">
        <v>443</v>
      </c>
      <c r="O358" s="379" t="s">
        <v>35</v>
      </c>
      <c r="P358" s="379" t="s">
        <v>443</v>
      </c>
      <c r="Q358" s="379" t="s">
        <v>443</v>
      </c>
      <c r="R358" s="379" t="s">
        <v>443</v>
      </c>
      <c r="S358" s="379" t="s">
        <v>443</v>
      </c>
      <c r="T358" s="462" t="s">
        <v>443</v>
      </c>
      <c r="U358" s="379" t="s">
        <v>4</v>
      </c>
      <c r="V358" s="462" t="s">
        <v>443</v>
      </c>
      <c r="W358" s="462" t="s">
        <v>443</v>
      </c>
    </row>
    <row r="359" spans="1:23" ht="45" customHeight="1" x14ac:dyDescent="0.25">
      <c r="A359" s="382" t="s">
        <v>1340</v>
      </c>
      <c r="B359" s="382" t="s">
        <v>800</v>
      </c>
      <c r="C359" s="602"/>
      <c r="D359" s="602"/>
      <c r="E359" s="631">
        <v>50</v>
      </c>
      <c r="F359" s="408" t="s">
        <v>604</v>
      </c>
      <c r="G359" s="401">
        <v>44949</v>
      </c>
      <c r="H359" s="385" t="s">
        <v>590</v>
      </c>
      <c r="I359" s="386">
        <v>121</v>
      </c>
      <c r="J359" s="573" t="s">
        <v>621</v>
      </c>
      <c r="K359" s="449" t="s">
        <v>622</v>
      </c>
      <c r="L359" s="379" t="s">
        <v>443</v>
      </c>
      <c r="M359" s="379" t="s">
        <v>443</v>
      </c>
      <c r="N359" s="379" t="s">
        <v>443</v>
      </c>
      <c r="O359" s="379" t="s">
        <v>443</v>
      </c>
      <c r="P359" s="379" t="s">
        <v>443</v>
      </c>
      <c r="Q359" s="379" t="s">
        <v>443</v>
      </c>
      <c r="R359" s="379" t="s">
        <v>443</v>
      </c>
      <c r="S359" s="379" t="s">
        <v>443</v>
      </c>
      <c r="T359" s="539" t="s">
        <v>4</v>
      </c>
      <c r="U359" s="379" t="s">
        <v>443</v>
      </c>
      <c r="V359" s="379" t="s">
        <v>443</v>
      </c>
      <c r="W359" s="379" t="s">
        <v>443</v>
      </c>
    </row>
    <row r="360" spans="1:23" ht="45" customHeight="1" x14ac:dyDescent="0.25">
      <c r="A360" s="382" t="s">
        <v>1341</v>
      </c>
      <c r="B360" s="382" t="s">
        <v>99</v>
      </c>
      <c r="C360" s="602"/>
      <c r="D360" s="602"/>
      <c r="E360" s="631">
        <v>65</v>
      </c>
      <c r="F360" s="408" t="s">
        <v>604</v>
      </c>
      <c r="G360" s="401">
        <v>45559</v>
      </c>
      <c r="H360" s="385" t="s">
        <v>590</v>
      </c>
      <c r="I360" s="386" t="s">
        <v>1342</v>
      </c>
      <c r="J360" s="573" t="s">
        <v>764</v>
      </c>
      <c r="K360" s="449" t="s">
        <v>622</v>
      </c>
      <c r="L360" s="379" t="s">
        <v>443</v>
      </c>
      <c r="M360" s="379" t="s">
        <v>443</v>
      </c>
      <c r="N360" s="379" t="s">
        <v>443</v>
      </c>
      <c r="O360" s="379" t="s">
        <v>443</v>
      </c>
      <c r="P360" s="379" t="s">
        <v>443</v>
      </c>
      <c r="Q360" s="379" t="s">
        <v>35</v>
      </c>
      <c r="R360" s="379" t="s">
        <v>443</v>
      </c>
      <c r="S360" s="379" t="s">
        <v>443</v>
      </c>
      <c r="T360" s="539" t="s">
        <v>4</v>
      </c>
      <c r="U360" s="379" t="s">
        <v>443</v>
      </c>
      <c r="V360" s="379" t="s">
        <v>35</v>
      </c>
      <c r="W360" s="379" t="s">
        <v>443</v>
      </c>
    </row>
    <row r="361" spans="1:23" ht="45" customHeight="1" x14ac:dyDescent="0.25">
      <c r="A361" s="382" t="s">
        <v>1343</v>
      </c>
      <c r="B361" s="382" t="s">
        <v>212</v>
      </c>
      <c r="C361" s="615"/>
      <c r="D361" s="615"/>
      <c r="E361" s="631">
        <v>55</v>
      </c>
      <c r="F361" s="408" t="s">
        <v>589</v>
      </c>
      <c r="G361" s="401"/>
      <c r="H361" s="385" t="s">
        <v>590</v>
      </c>
      <c r="I361" s="386">
        <v>438</v>
      </c>
      <c r="J361" s="573" t="s">
        <v>601</v>
      </c>
      <c r="K361" s="449" t="s">
        <v>635</v>
      </c>
      <c r="L361" s="379" t="s">
        <v>443</v>
      </c>
      <c r="M361" s="379" t="s">
        <v>443</v>
      </c>
      <c r="N361" s="379" t="s">
        <v>443</v>
      </c>
      <c r="O361" s="379" t="s">
        <v>443</v>
      </c>
      <c r="P361" s="379" t="s">
        <v>443</v>
      </c>
      <c r="Q361" s="379" t="s">
        <v>443</v>
      </c>
      <c r="R361" s="379" t="s">
        <v>443</v>
      </c>
      <c r="S361" s="379" t="s">
        <v>443</v>
      </c>
      <c r="T361" s="462" t="s">
        <v>443</v>
      </c>
      <c r="U361" s="462" t="s">
        <v>443</v>
      </c>
      <c r="V361" s="379" t="s">
        <v>443</v>
      </c>
      <c r="W361" s="379" t="s">
        <v>443</v>
      </c>
    </row>
    <row r="362" spans="1:23" ht="45" customHeight="1" x14ac:dyDescent="0.25">
      <c r="A362" s="382" t="s">
        <v>1344</v>
      </c>
      <c r="B362" s="382" t="s">
        <v>99</v>
      </c>
      <c r="C362" s="602"/>
      <c r="D362" s="602"/>
      <c r="E362" s="631">
        <v>65</v>
      </c>
      <c r="F362" s="408" t="s">
        <v>604</v>
      </c>
      <c r="G362" s="401">
        <v>45559</v>
      </c>
      <c r="H362" s="385" t="s">
        <v>590</v>
      </c>
      <c r="I362" s="386" t="s">
        <v>1342</v>
      </c>
      <c r="J362" s="573" t="s">
        <v>764</v>
      </c>
      <c r="K362" s="606" t="s">
        <v>622</v>
      </c>
      <c r="L362" s="379" t="s">
        <v>443</v>
      </c>
      <c r="M362" s="379" t="s">
        <v>443</v>
      </c>
      <c r="N362" s="379" t="s">
        <v>443</v>
      </c>
      <c r="O362" s="379" t="s">
        <v>443</v>
      </c>
      <c r="P362" s="379" t="s">
        <v>443</v>
      </c>
      <c r="Q362" s="379" t="s">
        <v>35</v>
      </c>
      <c r="R362" s="379" t="s">
        <v>443</v>
      </c>
      <c r="S362" s="379" t="s">
        <v>443</v>
      </c>
      <c r="T362" s="539" t="s">
        <v>4</v>
      </c>
      <c r="U362" s="379" t="s">
        <v>443</v>
      </c>
      <c r="V362" s="379" t="s">
        <v>35</v>
      </c>
      <c r="W362" s="379" t="s">
        <v>443</v>
      </c>
    </row>
    <row r="363" spans="1:23" ht="45" customHeight="1" x14ac:dyDescent="0.25">
      <c r="A363" s="382" t="s">
        <v>1345</v>
      </c>
      <c r="B363" s="382" t="s">
        <v>818</v>
      </c>
      <c r="C363" s="615"/>
      <c r="D363" s="615"/>
      <c r="E363" s="631">
        <v>60</v>
      </c>
      <c r="F363" s="408" t="s">
        <v>604</v>
      </c>
      <c r="G363" s="401">
        <v>45283</v>
      </c>
      <c r="H363" s="385" t="s">
        <v>590</v>
      </c>
      <c r="I363" s="386" t="s">
        <v>1292</v>
      </c>
      <c r="J363" s="573" t="s">
        <v>764</v>
      </c>
      <c r="K363" s="449" t="s">
        <v>53</v>
      </c>
      <c r="L363" s="379" t="s">
        <v>443</v>
      </c>
      <c r="M363" s="379" t="s">
        <v>443</v>
      </c>
      <c r="N363" s="379" t="s">
        <v>443</v>
      </c>
      <c r="O363" s="379" t="s">
        <v>443</v>
      </c>
      <c r="P363" s="379" t="s">
        <v>4</v>
      </c>
      <c r="Q363" s="379" t="s">
        <v>35</v>
      </c>
      <c r="R363" s="379" t="s">
        <v>443</v>
      </c>
      <c r="S363" s="379" t="s">
        <v>443</v>
      </c>
      <c r="T363" s="462" t="s">
        <v>443</v>
      </c>
      <c r="U363" s="379" t="s">
        <v>443</v>
      </c>
      <c r="V363" s="379" t="s">
        <v>35</v>
      </c>
      <c r="W363" s="379" t="s">
        <v>443</v>
      </c>
    </row>
    <row r="364" spans="1:23" ht="45" customHeight="1" x14ac:dyDescent="0.25">
      <c r="A364" s="382" t="s">
        <v>1346</v>
      </c>
      <c r="B364" s="382" t="s">
        <v>951</v>
      </c>
      <c r="C364" s="602"/>
      <c r="D364" s="602"/>
      <c r="E364" s="631">
        <v>50</v>
      </c>
      <c r="F364" s="408" t="s">
        <v>589</v>
      </c>
      <c r="G364" s="401">
        <v>44949</v>
      </c>
      <c r="H364" s="385" t="s">
        <v>590</v>
      </c>
      <c r="I364" s="386">
        <v>437</v>
      </c>
      <c r="J364" s="573" t="s">
        <v>601</v>
      </c>
      <c r="K364" s="449" t="s">
        <v>614</v>
      </c>
      <c r="L364" s="379" t="s">
        <v>443</v>
      </c>
      <c r="M364" s="379" t="s">
        <v>443</v>
      </c>
      <c r="N364" s="379" t="s">
        <v>4</v>
      </c>
      <c r="O364" s="379" t="s">
        <v>443</v>
      </c>
      <c r="P364" s="379" t="s">
        <v>443</v>
      </c>
      <c r="Q364" s="379" t="s">
        <v>443</v>
      </c>
      <c r="R364" s="379" t="s">
        <v>443</v>
      </c>
      <c r="S364" s="379" t="s">
        <v>443</v>
      </c>
      <c r="T364" s="462" t="s">
        <v>443</v>
      </c>
      <c r="U364" s="379" t="s">
        <v>443</v>
      </c>
      <c r="V364" s="379" t="s">
        <v>443</v>
      </c>
      <c r="W364" s="379" t="s">
        <v>443</v>
      </c>
    </row>
    <row r="365" spans="1:23" ht="45" customHeight="1" x14ac:dyDescent="0.25">
      <c r="A365" s="382" t="s">
        <v>1347</v>
      </c>
      <c r="B365" s="382" t="s">
        <v>1348</v>
      </c>
      <c r="C365" s="408"/>
      <c r="D365" s="408"/>
      <c r="E365" s="631">
        <v>55</v>
      </c>
      <c r="F365" s="408" t="s">
        <v>589</v>
      </c>
      <c r="G365" s="401">
        <v>43831</v>
      </c>
      <c r="H365" s="385" t="s">
        <v>590</v>
      </c>
      <c r="I365" s="386" t="s">
        <v>1349</v>
      </c>
      <c r="J365" s="573" t="s">
        <v>987</v>
      </c>
      <c r="K365" s="449" t="s">
        <v>610</v>
      </c>
      <c r="L365" s="379" t="s">
        <v>443</v>
      </c>
      <c r="M365" s="379" t="s">
        <v>443</v>
      </c>
      <c r="N365" s="379" t="s">
        <v>443</v>
      </c>
      <c r="O365" s="379" t="s">
        <v>443</v>
      </c>
      <c r="P365" s="379" t="s">
        <v>443</v>
      </c>
      <c r="Q365" s="379" t="s">
        <v>35</v>
      </c>
      <c r="R365" s="379" t="s">
        <v>35</v>
      </c>
      <c r="S365" s="379" t="s">
        <v>443</v>
      </c>
      <c r="T365" s="539" t="s">
        <v>4</v>
      </c>
      <c r="U365" s="379" t="s">
        <v>443</v>
      </c>
      <c r="V365" s="379" t="s">
        <v>443</v>
      </c>
      <c r="W365" s="379" t="s">
        <v>443</v>
      </c>
    </row>
    <row r="366" spans="1:23" ht="45" customHeight="1" x14ac:dyDescent="0.25">
      <c r="A366" s="382" t="s">
        <v>1350</v>
      </c>
      <c r="B366" s="382" t="s">
        <v>712</v>
      </c>
      <c r="C366" s="602"/>
      <c r="D366" s="602"/>
      <c r="E366" s="631">
        <v>65</v>
      </c>
      <c r="F366" s="408" t="s">
        <v>589</v>
      </c>
      <c r="G366" s="401">
        <v>45528</v>
      </c>
      <c r="H366" s="385" t="s">
        <v>590</v>
      </c>
      <c r="I366" s="386" t="s">
        <v>1351</v>
      </c>
      <c r="J366" s="573" t="s">
        <v>1237</v>
      </c>
      <c r="K366" s="449" t="s">
        <v>69</v>
      </c>
      <c r="L366" s="379" t="s">
        <v>443</v>
      </c>
      <c r="M366" s="379" t="s">
        <v>443</v>
      </c>
      <c r="N366" s="379" t="s">
        <v>443</v>
      </c>
      <c r="O366" s="379" t="s">
        <v>443</v>
      </c>
      <c r="P366" s="379" t="s">
        <v>35</v>
      </c>
      <c r="Q366" s="379" t="s">
        <v>4</v>
      </c>
      <c r="R366" s="379" t="s">
        <v>443</v>
      </c>
      <c r="S366" s="379" t="s">
        <v>443</v>
      </c>
      <c r="T366" s="462" t="s">
        <v>443</v>
      </c>
      <c r="U366" s="462" t="s">
        <v>443</v>
      </c>
      <c r="V366" s="462" t="s">
        <v>443</v>
      </c>
      <c r="W366" s="462" t="s">
        <v>443</v>
      </c>
    </row>
    <row r="367" spans="1:23" ht="45" customHeight="1" x14ac:dyDescent="0.25">
      <c r="A367" s="382" t="s">
        <v>1352</v>
      </c>
      <c r="B367" s="382" t="s">
        <v>662</v>
      </c>
      <c r="C367" s="408"/>
      <c r="D367" s="408"/>
      <c r="E367" s="631">
        <v>70</v>
      </c>
      <c r="F367" s="408" t="s">
        <v>604</v>
      </c>
      <c r="G367" s="401">
        <v>45130</v>
      </c>
      <c r="H367" s="385" t="s">
        <v>590</v>
      </c>
      <c r="I367" s="386" t="s">
        <v>1353</v>
      </c>
      <c r="J367" s="573" t="s">
        <v>656</v>
      </c>
      <c r="K367" s="449" t="s">
        <v>53</v>
      </c>
      <c r="L367" s="379" t="s">
        <v>443</v>
      </c>
      <c r="M367" s="379" t="s">
        <v>443</v>
      </c>
      <c r="N367" s="379" t="s">
        <v>4</v>
      </c>
      <c r="O367" s="379" t="s">
        <v>443</v>
      </c>
      <c r="P367" s="379" t="s">
        <v>443</v>
      </c>
      <c r="Q367" s="379" t="s">
        <v>443</v>
      </c>
      <c r="R367" s="379" t="s">
        <v>443</v>
      </c>
      <c r="S367" s="379" t="s">
        <v>443</v>
      </c>
      <c r="T367" s="462" t="s">
        <v>443</v>
      </c>
      <c r="U367" s="462" t="s">
        <v>443</v>
      </c>
      <c r="V367" s="462" t="s">
        <v>443</v>
      </c>
      <c r="W367" s="462" t="s">
        <v>443</v>
      </c>
    </row>
    <row r="368" spans="1:23" ht="45" customHeight="1" x14ac:dyDescent="0.25">
      <c r="A368" s="382" t="s">
        <v>1354</v>
      </c>
      <c r="B368" s="382" t="s">
        <v>662</v>
      </c>
      <c r="C368" s="524"/>
      <c r="D368" s="524"/>
      <c r="E368" s="631">
        <v>70</v>
      </c>
      <c r="F368" s="408" t="s">
        <v>604</v>
      </c>
      <c r="G368" s="401">
        <v>45192</v>
      </c>
      <c r="H368" s="385" t="s">
        <v>590</v>
      </c>
      <c r="I368" s="386" t="s">
        <v>1355</v>
      </c>
      <c r="J368" s="573" t="s">
        <v>1237</v>
      </c>
      <c r="K368" s="449" t="s">
        <v>100</v>
      </c>
      <c r="L368" s="379" t="s">
        <v>443</v>
      </c>
      <c r="M368" s="379" t="s">
        <v>443</v>
      </c>
      <c r="N368" s="379" t="s">
        <v>443</v>
      </c>
      <c r="O368" s="379" t="s">
        <v>443</v>
      </c>
      <c r="P368" s="379" t="s">
        <v>443</v>
      </c>
      <c r="Q368" s="379" t="s">
        <v>443</v>
      </c>
      <c r="R368" s="379" t="s">
        <v>4</v>
      </c>
      <c r="S368" s="379" t="s">
        <v>443</v>
      </c>
      <c r="T368" s="462" t="s">
        <v>443</v>
      </c>
      <c r="U368" s="462" t="s">
        <v>443</v>
      </c>
      <c r="V368" s="462" t="s">
        <v>443</v>
      </c>
      <c r="W368" s="462" t="s">
        <v>443</v>
      </c>
    </row>
    <row r="369" spans="1:23" ht="45" customHeight="1" x14ac:dyDescent="0.25">
      <c r="A369" s="382" t="s">
        <v>1356</v>
      </c>
      <c r="B369" s="382" t="s">
        <v>848</v>
      </c>
      <c r="C369" s="602"/>
      <c r="D369" s="602"/>
      <c r="E369" s="631">
        <v>60</v>
      </c>
      <c r="F369" s="408" t="s">
        <v>589</v>
      </c>
      <c r="G369" s="401">
        <v>45589</v>
      </c>
      <c r="H369" s="385" t="s">
        <v>590</v>
      </c>
      <c r="I369" s="386" t="s">
        <v>1357</v>
      </c>
      <c r="J369" s="573" t="s">
        <v>1237</v>
      </c>
      <c r="K369" s="449" t="s">
        <v>622</v>
      </c>
      <c r="L369" s="379" t="s">
        <v>443</v>
      </c>
      <c r="M369" s="379" t="s">
        <v>35</v>
      </c>
      <c r="N369" s="379" t="s">
        <v>443</v>
      </c>
      <c r="O369" s="379" t="s">
        <v>443</v>
      </c>
      <c r="P369" s="379" t="s">
        <v>35</v>
      </c>
      <c r="Q369" s="379" t="s">
        <v>35</v>
      </c>
      <c r="R369" s="379" t="s">
        <v>443</v>
      </c>
      <c r="S369" s="379" t="s">
        <v>443</v>
      </c>
      <c r="T369" s="539" t="s">
        <v>4</v>
      </c>
      <c r="U369" s="462" t="s">
        <v>443</v>
      </c>
      <c r="V369" s="462" t="s">
        <v>443</v>
      </c>
      <c r="W369" s="462" t="s">
        <v>443</v>
      </c>
    </row>
    <row r="370" spans="1:23" ht="45" customHeight="1" x14ac:dyDescent="0.25">
      <c r="A370" s="382" t="s">
        <v>1358</v>
      </c>
      <c r="B370" s="382" t="s">
        <v>1359</v>
      </c>
      <c r="C370" s="408" t="s">
        <v>1360</v>
      </c>
      <c r="D370" s="408"/>
      <c r="E370" s="631">
        <v>195</v>
      </c>
      <c r="F370" s="408" t="s">
        <v>604</v>
      </c>
      <c r="G370" s="401">
        <v>44521</v>
      </c>
      <c r="H370" s="385" t="s">
        <v>590</v>
      </c>
      <c r="I370" s="386" t="s">
        <v>1361</v>
      </c>
      <c r="J370" s="573" t="s">
        <v>717</v>
      </c>
      <c r="K370" s="449" t="s">
        <v>100</v>
      </c>
      <c r="L370" s="379" t="s">
        <v>443</v>
      </c>
      <c r="M370" s="379" t="s">
        <v>443</v>
      </c>
      <c r="N370" s="379" t="s">
        <v>443</v>
      </c>
      <c r="O370" s="379" t="s">
        <v>35</v>
      </c>
      <c r="P370" s="379" t="s">
        <v>443</v>
      </c>
      <c r="Q370" s="379" t="s">
        <v>443</v>
      </c>
      <c r="R370" s="379" t="s">
        <v>443</v>
      </c>
      <c r="S370" s="379" t="s">
        <v>4</v>
      </c>
      <c r="T370" s="462" t="s">
        <v>443</v>
      </c>
      <c r="U370" s="462" t="s">
        <v>443</v>
      </c>
      <c r="V370" s="462" t="s">
        <v>443</v>
      </c>
      <c r="W370" s="462" t="s">
        <v>443</v>
      </c>
    </row>
    <row r="371" spans="1:23" ht="45" customHeight="1" x14ac:dyDescent="0.25">
      <c r="A371" s="382" t="s">
        <v>1362</v>
      </c>
      <c r="B371" s="382" t="s">
        <v>119</v>
      </c>
      <c r="C371" s="602"/>
      <c r="D371" s="602"/>
      <c r="E371" s="631">
        <v>50</v>
      </c>
      <c r="F371" s="408" t="s">
        <v>604</v>
      </c>
      <c r="G371" s="401">
        <v>44949</v>
      </c>
      <c r="H371" s="385" t="s">
        <v>590</v>
      </c>
      <c r="I371" s="386">
        <v>75</v>
      </c>
      <c r="J371" s="573" t="s">
        <v>596</v>
      </c>
      <c r="K371" s="449" t="s">
        <v>635</v>
      </c>
      <c r="L371" s="379" t="s">
        <v>443</v>
      </c>
      <c r="M371" s="379" t="s">
        <v>443</v>
      </c>
      <c r="N371" s="379" t="s">
        <v>443</v>
      </c>
      <c r="O371" s="379" t="s">
        <v>443</v>
      </c>
      <c r="P371" s="379" t="s">
        <v>443</v>
      </c>
      <c r="Q371" s="379" t="s">
        <v>443</v>
      </c>
      <c r="R371" s="379" t="s">
        <v>443</v>
      </c>
      <c r="S371" s="379" t="s">
        <v>443</v>
      </c>
      <c r="T371" s="462" t="s">
        <v>443</v>
      </c>
      <c r="U371" s="379" t="s">
        <v>443</v>
      </c>
      <c r="V371" s="379" t="s">
        <v>443</v>
      </c>
      <c r="W371" s="379" t="s">
        <v>35</v>
      </c>
    </row>
    <row r="372" spans="1:23" ht="45" customHeight="1" x14ac:dyDescent="0.25">
      <c r="A372" s="382" t="s">
        <v>1363</v>
      </c>
      <c r="B372" s="382" t="s">
        <v>140</v>
      </c>
      <c r="C372" s="408" t="s">
        <v>1114</v>
      </c>
      <c r="D372" s="408"/>
      <c r="E372" s="631">
        <v>50</v>
      </c>
      <c r="F372" s="408" t="s">
        <v>731</v>
      </c>
      <c r="G372" s="401">
        <v>44949</v>
      </c>
      <c r="H372" s="385" t="s">
        <v>590</v>
      </c>
      <c r="I372" s="386">
        <v>333</v>
      </c>
      <c r="J372" s="573" t="s">
        <v>764</v>
      </c>
      <c r="K372" s="449" t="s">
        <v>657</v>
      </c>
      <c r="L372" s="379" t="s">
        <v>443</v>
      </c>
      <c r="M372" s="379" t="s">
        <v>443</v>
      </c>
      <c r="N372" s="379" t="s">
        <v>443</v>
      </c>
      <c r="O372" s="379" t="s">
        <v>443</v>
      </c>
      <c r="P372" s="379" t="s">
        <v>443</v>
      </c>
      <c r="Q372" s="379" t="s">
        <v>443</v>
      </c>
      <c r="R372" s="379" t="s">
        <v>443</v>
      </c>
      <c r="S372" s="379" t="s">
        <v>443</v>
      </c>
      <c r="T372" s="462" t="s">
        <v>443</v>
      </c>
      <c r="U372" s="379" t="s">
        <v>443</v>
      </c>
      <c r="V372" s="379" t="s">
        <v>4</v>
      </c>
      <c r="W372" s="379" t="s">
        <v>443</v>
      </c>
    </row>
    <row r="373" spans="1:23" ht="45" customHeight="1" x14ac:dyDescent="0.25">
      <c r="A373" s="382" t="s">
        <v>1364</v>
      </c>
      <c r="B373" s="382" t="s">
        <v>140</v>
      </c>
      <c r="C373" s="408" t="s">
        <v>1114</v>
      </c>
      <c r="D373" s="408"/>
      <c r="E373" s="631">
        <v>50</v>
      </c>
      <c r="F373" s="408" t="s">
        <v>731</v>
      </c>
      <c r="G373" s="401">
        <v>44949</v>
      </c>
      <c r="H373" s="385" t="s">
        <v>590</v>
      </c>
      <c r="I373" s="386">
        <v>334</v>
      </c>
      <c r="J373" s="573" t="s">
        <v>764</v>
      </c>
      <c r="K373" s="449" t="s">
        <v>657</v>
      </c>
      <c r="L373" s="379" t="s">
        <v>443</v>
      </c>
      <c r="M373" s="379" t="s">
        <v>443</v>
      </c>
      <c r="N373" s="379" t="s">
        <v>443</v>
      </c>
      <c r="O373" s="379" t="s">
        <v>443</v>
      </c>
      <c r="P373" s="379" t="s">
        <v>443</v>
      </c>
      <c r="Q373" s="379" t="s">
        <v>443</v>
      </c>
      <c r="R373" s="379" t="s">
        <v>443</v>
      </c>
      <c r="S373" s="379" t="s">
        <v>443</v>
      </c>
      <c r="T373" s="462" t="s">
        <v>443</v>
      </c>
      <c r="U373" s="379" t="s">
        <v>443</v>
      </c>
      <c r="V373" s="379" t="s">
        <v>4</v>
      </c>
      <c r="W373" s="379" t="s">
        <v>443</v>
      </c>
    </row>
    <row r="374" spans="1:23" ht="45" customHeight="1" x14ac:dyDescent="0.25">
      <c r="A374" s="382" t="s">
        <v>1365</v>
      </c>
      <c r="B374" s="382" t="s">
        <v>662</v>
      </c>
      <c r="C374" s="602"/>
      <c r="D374" s="602"/>
      <c r="E374" s="631">
        <v>50</v>
      </c>
      <c r="F374" s="408" t="s">
        <v>604</v>
      </c>
      <c r="G374" s="401">
        <v>44949</v>
      </c>
      <c r="H374" s="385" t="s">
        <v>590</v>
      </c>
      <c r="I374" s="386" t="s">
        <v>1366</v>
      </c>
      <c r="J374" s="573" t="s">
        <v>656</v>
      </c>
      <c r="K374" s="449" t="s">
        <v>50</v>
      </c>
      <c r="L374" s="379" t="s">
        <v>443</v>
      </c>
      <c r="M374" s="379" t="s">
        <v>443</v>
      </c>
      <c r="N374" s="379" t="s">
        <v>443</v>
      </c>
      <c r="O374" s="379" t="s">
        <v>443</v>
      </c>
      <c r="P374" s="379" t="s">
        <v>443</v>
      </c>
      <c r="Q374" s="379" t="s">
        <v>443</v>
      </c>
      <c r="R374" s="379" t="s">
        <v>443</v>
      </c>
      <c r="S374" s="379" t="s">
        <v>4</v>
      </c>
      <c r="T374" s="535" t="s">
        <v>35</v>
      </c>
      <c r="U374" s="462" t="s">
        <v>443</v>
      </c>
      <c r="V374" s="462" t="s">
        <v>443</v>
      </c>
      <c r="W374" s="462" t="s">
        <v>443</v>
      </c>
    </row>
    <row r="375" spans="1:23" ht="45" customHeight="1" x14ac:dyDescent="0.25">
      <c r="A375" s="382" t="s">
        <v>1367</v>
      </c>
      <c r="B375" s="382" t="s">
        <v>662</v>
      </c>
      <c r="C375" s="602"/>
      <c r="D375" s="602"/>
      <c r="E375" s="631">
        <v>50</v>
      </c>
      <c r="F375" s="408" t="s">
        <v>604</v>
      </c>
      <c r="G375" s="401">
        <v>44949</v>
      </c>
      <c r="H375" s="385" t="s">
        <v>590</v>
      </c>
      <c r="I375" s="386" t="s">
        <v>1366</v>
      </c>
      <c r="J375" s="573" t="s">
        <v>656</v>
      </c>
      <c r="K375" s="449" t="s">
        <v>50</v>
      </c>
      <c r="L375" s="379" t="s">
        <v>443</v>
      </c>
      <c r="M375" s="379" t="s">
        <v>443</v>
      </c>
      <c r="N375" s="379" t="s">
        <v>443</v>
      </c>
      <c r="O375" s="379" t="s">
        <v>443</v>
      </c>
      <c r="P375" s="379" t="s">
        <v>443</v>
      </c>
      <c r="Q375" s="379" t="s">
        <v>443</v>
      </c>
      <c r="R375" s="379" t="s">
        <v>443</v>
      </c>
      <c r="S375" s="379" t="s">
        <v>4</v>
      </c>
      <c r="T375" s="462" t="s">
        <v>443</v>
      </c>
      <c r="U375" s="462" t="s">
        <v>443</v>
      </c>
      <c r="V375" s="462" t="s">
        <v>443</v>
      </c>
      <c r="W375" s="462" t="s">
        <v>443</v>
      </c>
    </row>
    <row r="376" spans="1:23" ht="45" customHeight="1" x14ac:dyDescent="0.25">
      <c r="A376" s="382" t="s">
        <v>1368</v>
      </c>
      <c r="B376" s="382" t="s">
        <v>729</v>
      </c>
      <c r="C376" s="524" t="s">
        <v>984</v>
      </c>
      <c r="D376" s="524"/>
      <c r="E376" s="631">
        <v>55</v>
      </c>
      <c r="F376" s="408" t="s">
        <v>589</v>
      </c>
      <c r="G376" s="401">
        <v>44949</v>
      </c>
      <c r="H376" s="385" t="s">
        <v>590</v>
      </c>
      <c r="I376" s="386">
        <v>352</v>
      </c>
      <c r="J376" s="609" t="s">
        <v>1237</v>
      </c>
      <c r="K376" s="449" t="s">
        <v>25</v>
      </c>
      <c r="L376" s="379" t="s">
        <v>443</v>
      </c>
      <c r="M376" s="379" t="s">
        <v>443</v>
      </c>
      <c r="N376" s="379" t="s">
        <v>443</v>
      </c>
      <c r="O376" s="379" t="s">
        <v>443</v>
      </c>
      <c r="P376" s="379" t="s">
        <v>4</v>
      </c>
      <c r="Q376" s="379" t="s">
        <v>443</v>
      </c>
      <c r="R376" s="379" t="s">
        <v>443</v>
      </c>
      <c r="S376" s="379" t="s">
        <v>443</v>
      </c>
      <c r="T376" s="462" t="s">
        <v>443</v>
      </c>
      <c r="U376" s="462" t="s">
        <v>443</v>
      </c>
      <c r="V376" s="462" t="s">
        <v>443</v>
      </c>
      <c r="W376" s="462" t="s">
        <v>443</v>
      </c>
    </row>
    <row r="377" spans="1:23" ht="45" customHeight="1" x14ac:dyDescent="0.25">
      <c r="A377" s="382" t="s">
        <v>1369</v>
      </c>
      <c r="B377" s="382" t="s">
        <v>60</v>
      </c>
      <c r="C377" s="409" t="s">
        <v>1176</v>
      </c>
      <c r="D377" s="409"/>
      <c r="E377" s="631">
        <v>55</v>
      </c>
      <c r="F377" s="408" t="s">
        <v>604</v>
      </c>
      <c r="G377" s="384"/>
      <c r="H377" s="385" t="s">
        <v>590</v>
      </c>
      <c r="I377" s="386" t="s">
        <v>1370</v>
      </c>
      <c r="J377" s="609" t="s">
        <v>1237</v>
      </c>
      <c r="K377" s="449" t="s">
        <v>622</v>
      </c>
      <c r="L377" s="379" t="s">
        <v>443</v>
      </c>
      <c r="M377" s="379" t="s">
        <v>443</v>
      </c>
      <c r="N377" s="379" t="s">
        <v>443</v>
      </c>
      <c r="O377" s="379" t="s">
        <v>443</v>
      </c>
      <c r="P377" s="379" t="s">
        <v>443</v>
      </c>
      <c r="Q377" s="379" t="s">
        <v>443</v>
      </c>
      <c r="R377" s="379" t="s">
        <v>4</v>
      </c>
      <c r="S377" s="379" t="s">
        <v>443</v>
      </c>
      <c r="T377" s="462" t="s">
        <v>443</v>
      </c>
      <c r="U377" s="462" t="s">
        <v>443</v>
      </c>
      <c r="V377" s="462" t="s">
        <v>443</v>
      </c>
      <c r="W377" s="462" t="s">
        <v>443</v>
      </c>
    </row>
    <row r="378" spans="1:23" ht="45" customHeight="1" x14ac:dyDescent="0.25">
      <c r="A378" s="382" t="s">
        <v>1371</v>
      </c>
      <c r="B378" s="382" t="s">
        <v>662</v>
      </c>
      <c r="C378" s="408" t="s">
        <v>1114</v>
      </c>
      <c r="D378" s="408"/>
      <c r="E378" s="631">
        <v>65</v>
      </c>
      <c r="F378" s="408" t="s">
        <v>1372</v>
      </c>
      <c r="G378" s="401">
        <v>45474</v>
      </c>
      <c r="H378" s="385" t="s">
        <v>590</v>
      </c>
      <c r="I378" s="386" t="s">
        <v>1373</v>
      </c>
      <c r="J378" s="573" t="s">
        <v>764</v>
      </c>
      <c r="K378" s="606" t="s">
        <v>20</v>
      </c>
      <c r="L378" s="379" t="s">
        <v>443</v>
      </c>
      <c r="M378" s="379" t="s">
        <v>443</v>
      </c>
      <c r="N378" s="379" t="s">
        <v>443</v>
      </c>
      <c r="O378" s="379" t="s">
        <v>443</v>
      </c>
      <c r="P378" s="379" t="s">
        <v>443</v>
      </c>
      <c r="Q378" s="379" t="s">
        <v>4</v>
      </c>
      <c r="R378" s="379" t="s">
        <v>443</v>
      </c>
      <c r="S378" s="379" t="s">
        <v>443</v>
      </c>
      <c r="T378" s="462" t="s">
        <v>443</v>
      </c>
      <c r="U378" s="379" t="s">
        <v>443</v>
      </c>
      <c r="V378" s="379" t="s">
        <v>443</v>
      </c>
      <c r="W378" s="379" t="s">
        <v>35</v>
      </c>
    </row>
    <row r="379" spans="1:23" ht="45" customHeight="1" x14ac:dyDescent="0.25">
      <c r="A379" s="382" t="s">
        <v>1374</v>
      </c>
      <c r="B379" s="382" t="s">
        <v>974</v>
      </c>
      <c r="C379" s="602"/>
      <c r="D379" s="602"/>
      <c r="E379" s="631">
        <v>50</v>
      </c>
      <c r="F379" s="408" t="s">
        <v>604</v>
      </c>
      <c r="G379" s="401">
        <v>44949</v>
      </c>
      <c r="H379" s="385" t="s">
        <v>590</v>
      </c>
      <c r="I379" s="386">
        <v>67</v>
      </c>
      <c r="J379" s="573" t="s">
        <v>656</v>
      </c>
      <c r="K379" s="449" t="s">
        <v>100</v>
      </c>
      <c r="L379" s="379" t="s">
        <v>443</v>
      </c>
      <c r="M379" s="379" t="s">
        <v>443</v>
      </c>
      <c r="N379" s="379" t="s">
        <v>443</v>
      </c>
      <c r="O379" s="379" t="s">
        <v>443</v>
      </c>
      <c r="P379" s="379" t="s">
        <v>443</v>
      </c>
      <c r="Q379" s="379" t="s">
        <v>443</v>
      </c>
      <c r="R379" s="379" t="s">
        <v>443</v>
      </c>
      <c r="S379" s="379" t="s">
        <v>443</v>
      </c>
      <c r="T379" s="462" t="s">
        <v>443</v>
      </c>
      <c r="U379" s="379" t="s">
        <v>4</v>
      </c>
      <c r="V379" s="462" t="s">
        <v>443</v>
      </c>
      <c r="W379" s="462" t="s">
        <v>443</v>
      </c>
    </row>
    <row r="380" spans="1:23" ht="45" customHeight="1" x14ac:dyDescent="0.25">
      <c r="A380" s="382" t="s">
        <v>1375</v>
      </c>
      <c r="B380" s="382" t="s">
        <v>140</v>
      </c>
      <c r="C380" s="711" t="s">
        <v>1376</v>
      </c>
      <c r="D380" s="711"/>
      <c r="E380" s="631">
        <v>55</v>
      </c>
      <c r="F380" s="408" t="s">
        <v>731</v>
      </c>
      <c r="G380" s="401">
        <v>45650</v>
      </c>
      <c r="H380" s="385" t="s">
        <v>590</v>
      </c>
      <c r="I380" s="386" t="s">
        <v>1377</v>
      </c>
      <c r="J380" s="573" t="s">
        <v>991</v>
      </c>
      <c r="K380" s="606" t="s">
        <v>100</v>
      </c>
      <c r="L380" s="379" t="s">
        <v>35</v>
      </c>
      <c r="M380" s="379" t="s">
        <v>443</v>
      </c>
      <c r="N380" s="379" t="s">
        <v>443</v>
      </c>
      <c r="O380" s="379" t="s">
        <v>443</v>
      </c>
      <c r="P380" s="379" t="s">
        <v>443</v>
      </c>
      <c r="Q380" s="379" t="s">
        <v>443</v>
      </c>
      <c r="R380" s="379" t="s">
        <v>443</v>
      </c>
      <c r="S380" s="379" t="s">
        <v>443</v>
      </c>
      <c r="T380" s="462" t="s">
        <v>443</v>
      </c>
      <c r="U380" s="379" t="s">
        <v>443</v>
      </c>
      <c r="V380" s="379" t="s">
        <v>443</v>
      </c>
      <c r="W380" s="379" t="s">
        <v>443</v>
      </c>
    </row>
    <row r="381" spans="1:23" ht="45" customHeight="1" x14ac:dyDescent="0.25">
      <c r="A381" s="382" t="s">
        <v>1378</v>
      </c>
      <c r="B381" s="382" t="s">
        <v>1379</v>
      </c>
      <c r="C381" s="408" t="s">
        <v>1114</v>
      </c>
      <c r="D381" s="408"/>
      <c r="E381" s="631">
        <v>65</v>
      </c>
      <c r="F381" s="408" t="s">
        <v>731</v>
      </c>
      <c r="G381" s="401">
        <v>45467</v>
      </c>
      <c r="H381" s="385" t="s">
        <v>590</v>
      </c>
      <c r="I381" s="386" t="s">
        <v>1380</v>
      </c>
      <c r="J381" s="573" t="s">
        <v>764</v>
      </c>
      <c r="K381" s="449" t="s">
        <v>25</v>
      </c>
      <c r="L381" s="379" t="s">
        <v>443</v>
      </c>
      <c r="M381" s="379" t="s">
        <v>443</v>
      </c>
      <c r="N381" s="379" t="s">
        <v>443</v>
      </c>
      <c r="O381" s="379" t="s">
        <v>443</v>
      </c>
      <c r="P381" s="379" t="s">
        <v>443</v>
      </c>
      <c r="Q381" s="379" t="s">
        <v>443</v>
      </c>
      <c r="R381" s="379" t="s">
        <v>443</v>
      </c>
      <c r="S381" s="448" t="s">
        <v>4</v>
      </c>
      <c r="T381" s="462" t="s">
        <v>443</v>
      </c>
      <c r="U381" s="379" t="s">
        <v>443</v>
      </c>
      <c r="V381" s="379" t="s">
        <v>443</v>
      </c>
      <c r="W381" s="379" t="s">
        <v>35</v>
      </c>
    </row>
    <row r="382" spans="1:23" ht="45" customHeight="1" x14ac:dyDescent="0.25">
      <c r="A382" s="382" t="s">
        <v>1378</v>
      </c>
      <c r="B382" s="382" t="s">
        <v>1379</v>
      </c>
      <c r="C382" s="408" t="s">
        <v>1114</v>
      </c>
      <c r="D382" s="408"/>
      <c r="E382" s="631">
        <v>65</v>
      </c>
      <c r="F382" s="408" t="s">
        <v>731</v>
      </c>
      <c r="G382" s="401">
        <v>45467</v>
      </c>
      <c r="H382" s="385" t="s">
        <v>590</v>
      </c>
      <c r="I382" s="386" t="s">
        <v>1380</v>
      </c>
      <c r="J382" s="573" t="s">
        <v>764</v>
      </c>
      <c r="K382" s="449" t="s">
        <v>25</v>
      </c>
      <c r="L382" s="379" t="s">
        <v>443</v>
      </c>
      <c r="M382" s="379" t="s">
        <v>443</v>
      </c>
      <c r="N382" s="379" t="s">
        <v>443</v>
      </c>
      <c r="O382" s="379" t="s">
        <v>443</v>
      </c>
      <c r="P382" s="379" t="s">
        <v>443</v>
      </c>
      <c r="Q382" s="379" t="s">
        <v>443</v>
      </c>
      <c r="R382" s="379" t="s">
        <v>443</v>
      </c>
      <c r="S382" s="448" t="s">
        <v>4</v>
      </c>
      <c r="T382" s="462" t="s">
        <v>443</v>
      </c>
      <c r="U382" s="379" t="s">
        <v>443</v>
      </c>
      <c r="V382" s="379" t="s">
        <v>443</v>
      </c>
      <c r="W382" s="379" t="s">
        <v>35</v>
      </c>
    </row>
    <row r="383" spans="1:23" ht="45" customHeight="1" x14ac:dyDescent="0.25">
      <c r="A383" s="382" t="s">
        <v>1378</v>
      </c>
      <c r="B383" s="382" t="s">
        <v>1379</v>
      </c>
      <c r="C383" s="408" t="s">
        <v>1114</v>
      </c>
      <c r="D383" s="408"/>
      <c r="E383" s="631">
        <v>65</v>
      </c>
      <c r="F383" s="408" t="s">
        <v>731</v>
      </c>
      <c r="G383" s="401">
        <v>45467</v>
      </c>
      <c r="H383" s="385" t="s">
        <v>590</v>
      </c>
      <c r="I383" s="386" t="s">
        <v>1380</v>
      </c>
      <c r="J383" s="573" t="s">
        <v>764</v>
      </c>
      <c r="K383" s="449" t="s">
        <v>25</v>
      </c>
      <c r="L383" s="379" t="s">
        <v>443</v>
      </c>
      <c r="M383" s="379" t="s">
        <v>443</v>
      </c>
      <c r="N383" s="379" t="s">
        <v>443</v>
      </c>
      <c r="O383" s="379" t="s">
        <v>443</v>
      </c>
      <c r="P383" s="379" t="s">
        <v>443</v>
      </c>
      <c r="Q383" s="379" t="s">
        <v>443</v>
      </c>
      <c r="R383" s="379" t="s">
        <v>443</v>
      </c>
      <c r="S383" s="448" t="s">
        <v>4</v>
      </c>
      <c r="T383" s="462" t="s">
        <v>443</v>
      </c>
      <c r="U383" s="379" t="s">
        <v>443</v>
      </c>
      <c r="V383" s="379" t="s">
        <v>443</v>
      </c>
      <c r="W383" s="379" t="s">
        <v>35</v>
      </c>
    </row>
    <row r="384" spans="1:23" ht="45" customHeight="1" x14ac:dyDescent="0.25">
      <c r="A384" s="382" t="s">
        <v>1378</v>
      </c>
      <c r="B384" s="382" t="s">
        <v>1379</v>
      </c>
      <c r="C384" s="408" t="s">
        <v>1114</v>
      </c>
      <c r="D384" s="408"/>
      <c r="E384" s="631">
        <v>65</v>
      </c>
      <c r="F384" s="408" t="s">
        <v>731</v>
      </c>
      <c r="G384" s="401">
        <v>45467</v>
      </c>
      <c r="H384" s="385" t="s">
        <v>590</v>
      </c>
      <c r="I384" s="386" t="s">
        <v>1380</v>
      </c>
      <c r="J384" s="573" t="s">
        <v>764</v>
      </c>
      <c r="K384" s="449" t="s">
        <v>25</v>
      </c>
      <c r="L384" s="379" t="s">
        <v>443</v>
      </c>
      <c r="M384" s="379" t="s">
        <v>443</v>
      </c>
      <c r="N384" s="379" t="s">
        <v>443</v>
      </c>
      <c r="O384" s="379" t="s">
        <v>443</v>
      </c>
      <c r="P384" s="379" t="s">
        <v>443</v>
      </c>
      <c r="Q384" s="379" t="s">
        <v>443</v>
      </c>
      <c r="R384" s="379" t="s">
        <v>443</v>
      </c>
      <c r="S384" s="448" t="s">
        <v>4</v>
      </c>
      <c r="T384" s="462" t="s">
        <v>443</v>
      </c>
      <c r="U384" s="379" t="s">
        <v>443</v>
      </c>
      <c r="V384" s="379" t="s">
        <v>443</v>
      </c>
      <c r="W384" s="379" t="s">
        <v>35</v>
      </c>
    </row>
    <row r="385" spans="1:23" ht="42" customHeight="1" x14ac:dyDescent="0.25">
      <c r="A385" s="382" t="s">
        <v>1381</v>
      </c>
      <c r="B385" s="382" t="s">
        <v>989</v>
      </c>
      <c r="C385" s="408" t="s">
        <v>1382</v>
      </c>
      <c r="D385" s="408"/>
      <c r="E385" s="631">
        <v>275</v>
      </c>
      <c r="F385" s="408" t="s">
        <v>604</v>
      </c>
      <c r="G385" s="471">
        <v>44185</v>
      </c>
      <c r="H385" s="385" t="s">
        <v>590</v>
      </c>
      <c r="I385" s="386" t="s">
        <v>827</v>
      </c>
      <c r="J385" s="573" t="s">
        <v>991</v>
      </c>
      <c r="K385" s="449" t="s">
        <v>622</v>
      </c>
      <c r="L385" s="379" t="s">
        <v>443</v>
      </c>
      <c r="M385" s="379" t="s">
        <v>443</v>
      </c>
      <c r="N385" s="379" t="s">
        <v>443</v>
      </c>
      <c r="O385" s="379" t="s">
        <v>443</v>
      </c>
      <c r="P385" s="379" t="s">
        <v>443</v>
      </c>
      <c r="Q385" s="379" t="s">
        <v>443</v>
      </c>
      <c r="R385" s="379" t="s">
        <v>443</v>
      </c>
      <c r="S385" s="379" t="s">
        <v>443</v>
      </c>
      <c r="T385" s="539" t="s">
        <v>4</v>
      </c>
      <c r="U385" s="379" t="s">
        <v>443</v>
      </c>
      <c r="V385" s="379" t="s">
        <v>443</v>
      </c>
      <c r="W385" s="379" t="s">
        <v>443</v>
      </c>
    </row>
    <row r="386" spans="1:23" ht="45" customHeight="1" x14ac:dyDescent="0.25">
      <c r="A386" s="382" t="s">
        <v>1383</v>
      </c>
      <c r="B386" s="382" t="s">
        <v>1384</v>
      </c>
      <c r="C386" s="408" t="s">
        <v>1385</v>
      </c>
      <c r="D386" s="408"/>
      <c r="E386" s="631">
        <v>50</v>
      </c>
      <c r="F386" s="408" t="s">
        <v>604</v>
      </c>
      <c r="G386" s="401">
        <v>44949</v>
      </c>
      <c r="H386" s="385" t="s">
        <v>590</v>
      </c>
      <c r="I386" s="386">
        <v>123</v>
      </c>
      <c r="J386" s="573" t="s">
        <v>621</v>
      </c>
      <c r="K386" s="449" t="s">
        <v>69</v>
      </c>
      <c r="L386" s="379" t="s">
        <v>443</v>
      </c>
      <c r="M386" s="379" t="s">
        <v>443</v>
      </c>
      <c r="N386" s="379" t="s">
        <v>443</v>
      </c>
      <c r="O386" s="379" t="s">
        <v>443</v>
      </c>
      <c r="P386" s="379" t="s">
        <v>443</v>
      </c>
      <c r="Q386" s="379" t="s">
        <v>443</v>
      </c>
      <c r="R386" s="379" t="s">
        <v>443</v>
      </c>
      <c r="S386" s="379" t="s">
        <v>443</v>
      </c>
      <c r="T386" s="462" t="s">
        <v>443</v>
      </c>
      <c r="U386" s="379" t="s">
        <v>443</v>
      </c>
      <c r="V386" s="379" t="s">
        <v>443</v>
      </c>
      <c r="W386" s="379" t="s">
        <v>443</v>
      </c>
    </row>
    <row r="387" spans="1:23" ht="45" customHeight="1" x14ac:dyDescent="0.25">
      <c r="A387" s="382" t="s">
        <v>1386</v>
      </c>
      <c r="B387" s="382" t="s">
        <v>598</v>
      </c>
      <c r="C387" s="408"/>
      <c r="D387" s="408"/>
      <c r="E387" s="631">
        <v>50</v>
      </c>
      <c r="F387" s="408" t="s">
        <v>604</v>
      </c>
      <c r="G387" s="401"/>
      <c r="H387" s="385" t="s">
        <v>590</v>
      </c>
      <c r="I387" s="386">
        <v>442</v>
      </c>
      <c r="J387" s="573" t="s">
        <v>621</v>
      </c>
      <c r="K387" s="449" t="s">
        <v>635</v>
      </c>
      <c r="L387" s="379" t="s">
        <v>443</v>
      </c>
      <c r="M387" s="379" t="s">
        <v>443</v>
      </c>
      <c r="N387" s="379" t="s">
        <v>443</v>
      </c>
      <c r="O387" s="379" t="s">
        <v>443</v>
      </c>
      <c r="P387" s="379" t="s">
        <v>443</v>
      </c>
      <c r="Q387" s="379" t="s">
        <v>443</v>
      </c>
      <c r="R387" s="379" t="s">
        <v>443</v>
      </c>
      <c r="S387" s="379" t="s">
        <v>443</v>
      </c>
      <c r="T387" s="462" t="s">
        <v>443</v>
      </c>
      <c r="U387" s="379" t="s">
        <v>443</v>
      </c>
      <c r="V387" s="379" t="s">
        <v>443</v>
      </c>
      <c r="W387" s="379" t="s">
        <v>4</v>
      </c>
    </row>
    <row r="388" spans="1:23" ht="45" customHeight="1" x14ac:dyDescent="0.25">
      <c r="A388" s="382" t="s">
        <v>1387</v>
      </c>
      <c r="B388" s="547" t="s">
        <v>1388</v>
      </c>
      <c r="C388" s="408"/>
      <c r="D388" s="408"/>
      <c r="E388" s="631">
        <v>60</v>
      </c>
      <c r="F388" s="408" t="s">
        <v>604</v>
      </c>
      <c r="G388" s="401">
        <v>45559</v>
      </c>
      <c r="H388" s="385" t="s">
        <v>590</v>
      </c>
      <c r="I388" s="386" t="s">
        <v>1389</v>
      </c>
      <c r="J388" s="573" t="s">
        <v>656</v>
      </c>
      <c r="K388" s="449" t="s">
        <v>69</v>
      </c>
      <c r="L388" s="379" t="s">
        <v>443</v>
      </c>
      <c r="M388" s="379" t="s">
        <v>443</v>
      </c>
      <c r="N388" s="379" t="s">
        <v>443</v>
      </c>
      <c r="O388" s="379" t="s">
        <v>443</v>
      </c>
      <c r="P388" s="379" t="s">
        <v>443</v>
      </c>
      <c r="Q388" s="379" t="s">
        <v>4</v>
      </c>
      <c r="R388" s="379" t="s">
        <v>443</v>
      </c>
      <c r="S388" s="379" t="s">
        <v>443</v>
      </c>
      <c r="T388" s="462" t="s">
        <v>443</v>
      </c>
      <c r="U388" s="462" t="s">
        <v>443</v>
      </c>
      <c r="V388" s="462" t="s">
        <v>443</v>
      </c>
      <c r="W388" s="462" t="s">
        <v>443</v>
      </c>
    </row>
    <row r="389" spans="1:23" ht="45" customHeight="1" x14ac:dyDescent="0.25">
      <c r="A389" s="382" t="s">
        <v>1390</v>
      </c>
      <c r="B389" s="382" t="s">
        <v>598</v>
      </c>
      <c r="C389" s="408"/>
      <c r="D389" s="408"/>
      <c r="E389" s="631">
        <v>50</v>
      </c>
      <c r="F389" s="408" t="s">
        <v>604</v>
      </c>
      <c r="G389" s="401"/>
      <c r="H389" s="385" t="s">
        <v>590</v>
      </c>
      <c r="I389" s="386">
        <v>442</v>
      </c>
      <c r="J389" s="573" t="s">
        <v>621</v>
      </c>
      <c r="K389" s="449" t="s">
        <v>635</v>
      </c>
      <c r="L389" s="379" t="s">
        <v>443</v>
      </c>
      <c r="M389" s="379" t="s">
        <v>443</v>
      </c>
      <c r="N389" s="379" t="s">
        <v>443</v>
      </c>
      <c r="O389" s="379" t="s">
        <v>443</v>
      </c>
      <c r="P389" s="379" t="s">
        <v>443</v>
      </c>
      <c r="Q389" s="379" t="s">
        <v>443</v>
      </c>
      <c r="R389" s="379" t="s">
        <v>443</v>
      </c>
      <c r="S389" s="379" t="s">
        <v>443</v>
      </c>
      <c r="T389" s="462" t="s">
        <v>443</v>
      </c>
      <c r="U389" s="379" t="s">
        <v>443</v>
      </c>
      <c r="V389" s="379" t="s">
        <v>443</v>
      </c>
      <c r="W389" s="379" t="s">
        <v>4</v>
      </c>
    </row>
    <row r="390" spans="1:23" ht="45" customHeight="1" x14ac:dyDescent="0.25">
      <c r="A390" s="599" t="s">
        <v>1391</v>
      </c>
      <c r="B390" s="408" t="s">
        <v>712</v>
      </c>
      <c r="C390" s="599"/>
      <c r="D390" s="599"/>
      <c r="E390" s="632">
        <v>65</v>
      </c>
      <c r="F390" s="408" t="s">
        <v>604</v>
      </c>
      <c r="G390" s="434">
        <v>45528</v>
      </c>
      <c r="H390" s="532" t="s">
        <v>66</v>
      </c>
      <c r="I390" s="441" t="s">
        <v>1392</v>
      </c>
      <c r="J390" s="573" t="s">
        <v>690</v>
      </c>
      <c r="K390" s="606"/>
      <c r="L390" s="379" t="s">
        <v>690</v>
      </c>
      <c r="M390" s="379" t="s">
        <v>690</v>
      </c>
      <c r="N390" s="379" t="s">
        <v>690</v>
      </c>
      <c r="O390" s="379" t="s">
        <v>690</v>
      </c>
      <c r="P390" s="379" t="s">
        <v>690</v>
      </c>
      <c r="Q390" s="379" t="s">
        <v>690</v>
      </c>
      <c r="R390" s="379" t="s">
        <v>690</v>
      </c>
      <c r="S390" s="379" t="s">
        <v>690</v>
      </c>
      <c r="T390" s="379" t="s">
        <v>690</v>
      </c>
      <c r="U390" s="379" t="s">
        <v>690</v>
      </c>
      <c r="V390" s="379" t="s">
        <v>690</v>
      </c>
      <c r="W390" s="379" t="s">
        <v>690</v>
      </c>
    </row>
    <row r="391" spans="1:23" ht="45" customHeight="1" x14ac:dyDescent="0.25">
      <c r="A391" s="382" t="s">
        <v>1393</v>
      </c>
      <c r="B391" s="382" t="s">
        <v>99</v>
      </c>
      <c r="C391" s="408"/>
      <c r="D391" s="408"/>
      <c r="E391" s="631">
        <v>55</v>
      </c>
      <c r="F391" s="408" t="s">
        <v>604</v>
      </c>
      <c r="G391" s="471">
        <v>43971</v>
      </c>
      <c r="H391" s="385" t="s">
        <v>590</v>
      </c>
      <c r="I391" s="386" t="s">
        <v>1394</v>
      </c>
      <c r="J391" s="573" t="s">
        <v>987</v>
      </c>
      <c r="K391" s="449" t="s">
        <v>25</v>
      </c>
      <c r="L391" s="379" t="s">
        <v>443</v>
      </c>
      <c r="M391" s="379" t="s">
        <v>443</v>
      </c>
      <c r="N391" s="379" t="s">
        <v>443</v>
      </c>
      <c r="O391" s="379" t="s">
        <v>443</v>
      </c>
      <c r="P391" s="379" t="s">
        <v>443</v>
      </c>
      <c r="Q391" s="379" t="s">
        <v>4</v>
      </c>
      <c r="R391" s="379" t="s">
        <v>443</v>
      </c>
      <c r="S391" s="379" t="s">
        <v>443</v>
      </c>
      <c r="T391" s="535" t="s">
        <v>35</v>
      </c>
      <c r="U391" s="462" t="s">
        <v>443</v>
      </c>
      <c r="V391" s="462" t="s">
        <v>443</v>
      </c>
      <c r="W391" s="462" t="s">
        <v>443</v>
      </c>
    </row>
    <row r="392" spans="1:23" ht="45" customHeight="1" x14ac:dyDescent="0.25">
      <c r="A392" s="382" t="s">
        <v>1395</v>
      </c>
      <c r="B392" s="382" t="s">
        <v>1396</v>
      </c>
      <c r="C392" s="636"/>
      <c r="D392" s="636"/>
      <c r="E392" s="631">
        <v>65</v>
      </c>
      <c r="F392" s="408" t="s">
        <v>604</v>
      </c>
      <c r="G392" s="401">
        <v>45253</v>
      </c>
      <c r="H392" s="385" t="s">
        <v>590</v>
      </c>
      <c r="I392" s="386" t="s">
        <v>1397</v>
      </c>
      <c r="J392" s="573" t="s">
        <v>737</v>
      </c>
      <c r="K392" s="524" t="s">
        <v>50</v>
      </c>
      <c r="L392" s="379" t="s">
        <v>443</v>
      </c>
      <c r="M392" s="379" t="s">
        <v>443</v>
      </c>
      <c r="N392" s="379" t="s">
        <v>443</v>
      </c>
      <c r="O392" s="379" t="s">
        <v>443</v>
      </c>
      <c r="P392" s="379" t="s">
        <v>443</v>
      </c>
      <c r="Q392" s="379" t="s">
        <v>4</v>
      </c>
      <c r="R392" s="379" t="s">
        <v>35</v>
      </c>
      <c r="S392" s="379" t="s">
        <v>443</v>
      </c>
      <c r="T392" s="462" t="s">
        <v>443</v>
      </c>
      <c r="U392" s="379" t="s">
        <v>443</v>
      </c>
      <c r="V392" s="379" t="s">
        <v>443</v>
      </c>
      <c r="W392" s="379" t="s">
        <v>443</v>
      </c>
    </row>
    <row r="393" spans="1:23" ht="45" customHeight="1" x14ac:dyDescent="0.25">
      <c r="A393" s="382" t="s">
        <v>1398</v>
      </c>
      <c r="B393" s="382" t="s">
        <v>996</v>
      </c>
      <c r="C393" s="602"/>
      <c r="D393" s="602"/>
      <c r="E393" s="631">
        <v>75</v>
      </c>
      <c r="F393" s="408" t="s">
        <v>604</v>
      </c>
      <c r="G393" s="401">
        <v>45894</v>
      </c>
      <c r="H393" s="385" t="s">
        <v>590</v>
      </c>
      <c r="I393" s="386" t="s">
        <v>1399</v>
      </c>
      <c r="J393" s="573" t="s">
        <v>1237</v>
      </c>
      <c r="K393" s="712" t="s">
        <v>20</v>
      </c>
      <c r="L393" s="379" t="s">
        <v>690</v>
      </c>
      <c r="M393" s="379" t="s">
        <v>690</v>
      </c>
      <c r="N393" s="379" t="s">
        <v>690</v>
      </c>
      <c r="O393" s="379" t="s">
        <v>690</v>
      </c>
      <c r="P393" s="379" t="s">
        <v>690</v>
      </c>
      <c r="Q393" s="379" t="s">
        <v>690</v>
      </c>
      <c r="R393" s="379" t="s">
        <v>690</v>
      </c>
      <c r="S393" s="379" t="s">
        <v>443</v>
      </c>
      <c r="T393" s="462" t="s">
        <v>443</v>
      </c>
      <c r="U393" s="462" t="s">
        <v>443</v>
      </c>
      <c r="V393" s="462" t="s">
        <v>443</v>
      </c>
      <c r="W393" s="462" t="s">
        <v>443</v>
      </c>
    </row>
    <row r="394" spans="1:23" ht="45" customHeight="1" x14ac:dyDescent="0.25">
      <c r="A394" s="382" t="s">
        <v>1400</v>
      </c>
      <c r="B394" s="382" t="s">
        <v>641</v>
      </c>
      <c r="C394" s="602"/>
      <c r="D394" s="602"/>
      <c r="E394" s="631">
        <v>50</v>
      </c>
      <c r="F394" s="408" t="s">
        <v>589</v>
      </c>
      <c r="G394" s="401">
        <v>44949</v>
      </c>
      <c r="H394" s="385" t="s">
        <v>590</v>
      </c>
      <c r="I394" s="386">
        <v>172</v>
      </c>
      <c r="J394" s="573" t="s">
        <v>987</v>
      </c>
      <c r="K394" s="449" t="s">
        <v>100</v>
      </c>
      <c r="L394" s="379" t="s">
        <v>443</v>
      </c>
      <c r="M394" s="379" t="s">
        <v>443</v>
      </c>
      <c r="N394" s="379" t="s">
        <v>443</v>
      </c>
      <c r="O394" s="379" t="s">
        <v>443</v>
      </c>
      <c r="P394" s="379" t="s">
        <v>443</v>
      </c>
      <c r="Q394" s="379" t="s">
        <v>35</v>
      </c>
      <c r="R394" s="379" t="s">
        <v>4</v>
      </c>
      <c r="S394" s="379" t="s">
        <v>35</v>
      </c>
      <c r="T394" s="462" t="s">
        <v>443</v>
      </c>
      <c r="U394" s="379" t="s">
        <v>443</v>
      </c>
      <c r="V394" s="379" t="s">
        <v>443</v>
      </c>
      <c r="W394" s="379" t="s">
        <v>443</v>
      </c>
    </row>
    <row r="395" spans="1:23" ht="45" customHeight="1" x14ac:dyDescent="0.25">
      <c r="A395" s="599" t="s">
        <v>1401</v>
      </c>
      <c r="B395" s="382" t="s">
        <v>758</v>
      </c>
      <c r="C395" s="408"/>
      <c r="D395" s="408"/>
      <c r="E395" s="631">
        <v>55</v>
      </c>
      <c r="F395" s="408" t="s">
        <v>589</v>
      </c>
      <c r="G395" s="434">
        <v>42522</v>
      </c>
      <c r="H395" s="385" t="s">
        <v>590</v>
      </c>
      <c r="I395" s="386" t="s">
        <v>1402</v>
      </c>
      <c r="J395" s="573" t="s">
        <v>987</v>
      </c>
      <c r="K395" s="449" t="s">
        <v>25</v>
      </c>
      <c r="L395" s="379" t="s">
        <v>443</v>
      </c>
      <c r="M395" s="379" t="s">
        <v>443</v>
      </c>
      <c r="N395" s="379" t="s">
        <v>443</v>
      </c>
      <c r="O395" s="379" t="s">
        <v>443</v>
      </c>
      <c r="P395" s="379" t="s">
        <v>4</v>
      </c>
      <c r="Q395" s="379" t="s">
        <v>35</v>
      </c>
      <c r="R395" s="379" t="s">
        <v>443</v>
      </c>
      <c r="S395" s="379" t="s">
        <v>35</v>
      </c>
      <c r="T395" s="462" t="s">
        <v>443</v>
      </c>
      <c r="U395" s="379" t="s">
        <v>443</v>
      </c>
      <c r="V395" s="379" t="s">
        <v>443</v>
      </c>
      <c r="W395" s="379" t="s">
        <v>443</v>
      </c>
    </row>
    <row r="396" spans="1:23" ht="45" customHeight="1" x14ac:dyDescent="0.25">
      <c r="A396" s="599" t="s">
        <v>1403</v>
      </c>
      <c r="B396" s="382" t="s">
        <v>212</v>
      </c>
      <c r="C396" s="408"/>
      <c r="D396" s="408"/>
      <c r="E396" s="631">
        <v>50</v>
      </c>
      <c r="F396" s="408" t="s">
        <v>604</v>
      </c>
      <c r="G396" s="434"/>
      <c r="H396" s="385" t="s">
        <v>590</v>
      </c>
      <c r="I396" s="710" t="s">
        <v>1404</v>
      </c>
      <c r="J396" s="573" t="s">
        <v>991</v>
      </c>
      <c r="K396" s="449" t="s">
        <v>657</v>
      </c>
      <c r="L396" s="379" t="s">
        <v>443</v>
      </c>
      <c r="M396" s="379" t="s">
        <v>443</v>
      </c>
      <c r="N396" s="379" t="s">
        <v>443</v>
      </c>
      <c r="O396" s="379" t="s">
        <v>443</v>
      </c>
      <c r="P396" s="379" t="s">
        <v>443</v>
      </c>
      <c r="Q396" s="379" t="s">
        <v>443</v>
      </c>
      <c r="R396" s="379" t="s">
        <v>443</v>
      </c>
      <c r="S396" s="379" t="s">
        <v>443</v>
      </c>
      <c r="T396" s="462" t="s">
        <v>443</v>
      </c>
      <c r="U396" s="379" t="s">
        <v>443</v>
      </c>
      <c r="V396" s="379" t="s">
        <v>443</v>
      </c>
      <c r="W396" s="379" t="s">
        <v>4</v>
      </c>
    </row>
    <row r="397" spans="1:23" ht="45" customHeight="1" x14ac:dyDescent="0.25">
      <c r="A397" s="655" t="s">
        <v>1405</v>
      </c>
      <c r="B397" s="382" t="s">
        <v>662</v>
      </c>
      <c r="C397" s="409"/>
      <c r="D397" s="409"/>
      <c r="E397" s="631">
        <v>55</v>
      </c>
      <c r="F397" s="408" t="s">
        <v>604</v>
      </c>
      <c r="G397" s="434">
        <v>45283</v>
      </c>
      <c r="H397" s="411" t="s">
        <v>590</v>
      </c>
      <c r="I397" s="386" t="s">
        <v>1406</v>
      </c>
      <c r="J397" s="573" t="s">
        <v>987</v>
      </c>
      <c r="K397" s="449" t="s">
        <v>622</v>
      </c>
      <c r="L397" s="379" t="s">
        <v>443</v>
      </c>
      <c r="M397" s="379" t="s">
        <v>443</v>
      </c>
      <c r="N397" s="379" t="s">
        <v>443</v>
      </c>
      <c r="O397" s="379" t="s">
        <v>443</v>
      </c>
      <c r="P397" s="379" t="s">
        <v>443</v>
      </c>
      <c r="Q397" s="379" t="s">
        <v>443</v>
      </c>
      <c r="R397" s="379" t="s">
        <v>443</v>
      </c>
      <c r="S397" s="379" t="s">
        <v>443</v>
      </c>
      <c r="T397" s="462" t="s">
        <v>443</v>
      </c>
      <c r="U397" s="379" t="s">
        <v>4</v>
      </c>
      <c r="V397" s="379" t="s">
        <v>443</v>
      </c>
      <c r="W397" s="379" t="s">
        <v>443</v>
      </c>
    </row>
    <row r="398" spans="1:23" ht="45" customHeight="1" x14ac:dyDescent="0.25">
      <c r="A398" s="599" t="s">
        <v>1407</v>
      </c>
      <c r="B398" s="382" t="s">
        <v>99</v>
      </c>
      <c r="C398" s="408" t="s">
        <v>762</v>
      </c>
      <c r="D398" s="408"/>
      <c r="E398" s="631">
        <v>65</v>
      </c>
      <c r="F398" s="408" t="s">
        <v>589</v>
      </c>
      <c r="G398" s="434">
        <v>44348</v>
      </c>
      <c r="H398" s="411" t="s">
        <v>590</v>
      </c>
      <c r="I398" s="386" t="s">
        <v>1408</v>
      </c>
      <c r="J398" s="573" t="s">
        <v>717</v>
      </c>
      <c r="K398" s="449" t="s">
        <v>100</v>
      </c>
      <c r="L398" s="379" t="s">
        <v>443</v>
      </c>
      <c r="M398" s="379" t="s">
        <v>443</v>
      </c>
      <c r="N398" s="379" t="s">
        <v>443</v>
      </c>
      <c r="O398" s="379" t="s">
        <v>35</v>
      </c>
      <c r="P398" s="379" t="s">
        <v>443</v>
      </c>
      <c r="Q398" s="379" t="s">
        <v>443</v>
      </c>
      <c r="R398" s="379" t="s">
        <v>443</v>
      </c>
      <c r="S398" s="379" t="s">
        <v>443</v>
      </c>
      <c r="T398" s="462" t="s">
        <v>443</v>
      </c>
      <c r="U398" s="462" t="s">
        <v>443</v>
      </c>
      <c r="V398" s="462" t="s">
        <v>443</v>
      </c>
      <c r="W398" s="379" t="s">
        <v>4</v>
      </c>
    </row>
    <row r="399" spans="1:23" ht="45" customHeight="1" x14ac:dyDescent="0.25">
      <c r="A399" s="599" t="s">
        <v>1409</v>
      </c>
      <c r="B399" s="382" t="s">
        <v>1410</v>
      </c>
      <c r="C399" s="408"/>
      <c r="D399" s="408"/>
      <c r="E399" s="631">
        <v>70</v>
      </c>
      <c r="F399" s="408" t="s">
        <v>589</v>
      </c>
      <c r="G399" s="434">
        <v>45161</v>
      </c>
      <c r="H399" s="385" t="s">
        <v>590</v>
      </c>
      <c r="I399" s="386" t="s">
        <v>1411</v>
      </c>
      <c r="J399" s="573" t="s">
        <v>987</v>
      </c>
      <c r="K399" s="449" t="s">
        <v>635</v>
      </c>
      <c r="L399" s="379" t="s">
        <v>443</v>
      </c>
      <c r="M399" s="379" t="s">
        <v>443</v>
      </c>
      <c r="N399" s="379" t="s">
        <v>4</v>
      </c>
      <c r="O399" s="379" t="s">
        <v>443</v>
      </c>
      <c r="P399" s="379" t="s">
        <v>443</v>
      </c>
      <c r="Q399" s="379" t="s">
        <v>443</v>
      </c>
      <c r="R399" s="379" t="s">
        <v>443</v>
      </c>
      <c r="S399" s="379" t="s">
        <v>443</v>
      </c>
      <c r="T399" s="462" t="s">
        <v>443</v>
      </c>
      <c r="U399" s="379" t="s">
        <v>443</v>
      </c>
      <c r="V399" s="379" t="s">
        <v>443</v>
      </c>
      <c r="W399" s="379" t="s">
        <v>443</v>
      </c>
    </row>
    <row r="400" spans="1:23" ht="45" customHeight="1" x14ac:dyDescent="0.25">
      <c r="A400" s="599" t="s">
        <v>1412</v>
      </c>
      <c r="B400" s="382" t="s">
        <v>99</v>
      </c>
      <c r="C400" s="408"/>
      <c r="D400" s="408"/>
      <c r="E400" s="631">
        <v>50</v>
      </c>
      <c r="F400" s="408" t="s">
        <v>589</v>
      </c>
      <c r="G400" s="434">
        <v>45283</v>
      </c>
      <c r="H400" s="385" t="s">
        <v>590</v>
      </c>
      <c r="I400" s="386" t="s">
        <v>1413</v>
      </c>
      <c r="J400" s="573" t="s">
        <v>987</v>
      </c>
      <c r="K400" s="449" t="s">
        <v>146</v>
      </c>
      <c r="L400" s="462" t="s">
        <v>443</v>
      </c>
      <c r="M400" s="539" t="s">
        <v>1874</v>
      </c>
      <c r="N400" s="379" t="s">
        <v>443</v>
      </c>
      <c r="O400" s="379" t="s">
        <v>443</v>
      </c>
      <c r="P400" s="379" t="s">
        <v>443</v>
      </c>
      <c r="Q400" s="379" t="s">
        <v>443</v>
      </c>
      <c r="R400" s="379" t="s">
        <v>443</v>
      </c>
      <c r="S400" s="379" t="s">
        <v>443</v>
      </c>
      <c r="T400" s="462" t="s">
        <v>443</v>
      </c>
      <c r="U400" s="379" t="s">
        <v>443</v>
      </c>
      <c r="V400" s="379" t="s">
        <v>443</v>
      </c>
      <c r="W400" s="379" t="s">
        <v>443</v>
      </c>
    </row>
    <row r="401" spans="1:23" ht="45" customHeight="1" x14ac:dyDescent="0.25">
      <c r="A401" s="599" t="s">
        <v>1416</v>
      </c>
      <c r="B401" s="382" t="s">
        <v>99</v>
      </c>
      <c r="C401" s="408"/>
      <c r="D401" s="408"/>
      <c r="E401" s="631">
        <v>50</v>
      </c>
      <c r="F401" s="408" t="s">
        <v>589</v>
      </c>
      <c r="G401" s="434">
        <v>45283</v>
      </c>
      <c r="H401" s="385" t="s">
        <v>590</v>
      </c>
      <c r="I401" s="386" t="s">
        <v>1413</v>
      </c>
      <c r="J401" s="573" t="s">
        <v>987</v>
      </c>
      <c r="K401" s="449" t="s">
        <v>146</v>
      </c>
      <c r="L401" s="539" t="s">
        <v>4</v>
      </c>
      <c r="M401" s="379" t="s">
        <v>443</v>
      </c>
      <c r="N401" s="379" t="s">
        <v>443</v>
      </c>
      <c r="O401" s="379" t="s">
        <v>443</v>
      </c>
      <c r="P401" s="379" t="s">
        <v>443</v>
      </c>
      <c r="Q401" s="379" t="s">
        <v>443</v>
      </c>
      <c r="R401" s="379" t="s">
        <v>443</v>
      </c>
      <c r="S401" s="379" t="s">
        <v>443</v>
      </c>
      <c r="T401" s="462" t="s">
        <v>443</v>
      </c>
      <c r="U401" s="379" t="s">
        <v>443</v>
      </c>
      <c r="V401" s="379" t="s">
        <v>443</v>
      </c>
      <c r="W401" s="379" t="s">
        <v>443</v>
      </c>
    </row>
    <row r="402" spans="1:23" ht="45" customHeight="1" x14ac:dyDescent="0.25">
      <c r="A402" s="382" t="s">
        <v>1417</v>
      </c>
      <c r="B402" s="382" t="s">
        <v>598</v>
      </c>
      <c r="C402" s="409"/>
      <c r="D402" s="409"/>
      <c r="E402" s="631">
        <v>55</v>
      </c>
      <c r="F402" s="631" t="s">
        <v>604</v>
      </c>
      <c r="G402" s="401">
        <v>45650</v>
      </c>
      <c r="H402" s="385" t="s">
        <v>590</v>
      </c>
      <c r="I402" s="386" t="s">
        <v>1418</v>
      </c>
      <c r="J402" s="573" t="s">
        <v>601</v>
      </c>
      <c r="K402" s="449" t="s">
        <v>50</v>
      </c>
      <c r="L402" s="379" t="s">
        <v>443</v>
      </c>
      <c r="M402" s="379" t="s">
        <v>443</v>
      </c>
      <c r="N402" s="379" t="s">
        <v>443</v>
      </c>
      <c r="O402" s="379" t="s">
        <v>443</v>
      </c>
      <c r="P402" s="379" t="s">
        <v>443</v>
      </c>
      <c r="Q402" s="379" t="s">
        <v>35</v>
      </c>
      <c r="R402" s="379" t="s">
        <v>4</v>
      </c>
      <c r="S402" s="379" t="s">
        <v>443</v>
      </c>
      <c r="T402" s="462" t="s">
        <v>443</v>
      </c>
      <c r="U402" s="379" t="s">
        <v>443</v>
      </c>
      <c r="V402" s="379" t="s">
        <v>443</v>
      </c>
      <c r="W402" s="379" t="s">
        <v>443</v>
      </c>
    </row>
    <row r="403" spans="1:23" ht="45" customHeight="1" x14ac:dyDescent="0.25">
      <c r="A403" s="382" t="s">
        <v>1419</v>
      </c>
      <c r="B403" s="382" t="s">
        <v>1018</v>
      </c>
      <c r="C403" s="602"/>
      <c r="D403" s="602"/>
      <c r="E403" s="631">
        <v>75</v>
      </c>
      <c r="F403" s="408" t="s">
        <v>604</v>
      </c>
      <c r="G403" s="401">
        <v>45833</v>
      </c>
      <c r="H403" s="385" t="s">
        <v>590</v>
      </c>
      <c r="I403" s="386" t="s">
        <v>1420</v>
      </c>
      <c r="J403" s="573" t="s">
        <v>987</v>
      </c>
      <c r="K403" s="449" t="s">
        <v>25</v>
      </c>
      <c r="L403" s="379" t="s">
        <v>690</v>
      </c>
      <c r="M403" s="379" t="s">
        <v>690</v>
      </c>
      <c r="N403" s="379" t="s">
        <v>690</v>
      </c>
      <c r="O403" s="379" t="s">
        <v>690</v>
      </c>
      <c r="P403" s="379" t="s">
        <v>690</v>
      </c>
      <c r="Q403" s="379" t="s">
        <v>443</v>
      </c>
      <c r="R403" s="379" t="s">
        <v>35</v>
      </c>
      <c r="S403" s="379" t="s">
        <v>35</v>
      </c>
      <c r="T403" s="535" t="s">
        <v>35</v>
      </c>
      <c r="U403" s="379" t="s">
        <v>443</v>
      </c>
      <c r="V403" s="379" t="s">
        <v>443</v>
      </c>
      <c r="W403" s="379" t="s">
        <v>443</v>
      </c>
    </row>
    <row r="404" spans="1:23" ht="45" customHeight="1" x14ac:dyDescent="0.25">
      <c r="A404" s="382" t="s">
        <v>1421</v>
      </c>
      <c r="B404" s="382" t="s">
        <v>662</v>
      </c>
      <c r="C404" s="409"/>
      <c r="D404" s="409"/>
      <c r="E404" s="631">
        <v>55</v>
      </c>
      <c r="F404" s="631" t="s">
        <v>604</v>
      </c>
      <c r="G404" s="401">
        <v>45620</v>
      </c>
      <c r="H404" s="385" t="s">
        <v>590</v>
      </c>
      <c r="I404" s="386" t="s">
        <v>1422</v>
      </c>
      <c r="J404" s="573" t="s">
        <v>601</v>
      </c>
      <c r="K404" s="449" t="s">
        <v>25</v>
      </c>
      <c r="L404" s="379" t="s">
        <v>443</v>
      </c>
      <c r="M404" s="379" t="s">
        <v>443</v>
      </c>
      <c r="N404" s="379" t="s">
        <v>443</v>
      </c>
      <c r="O404" s="379" t="s">
        <v>443</v>
      </c>
      <c r="P404" s="379" t="s">
        <v>4</v>
      </c>
      <c r="Q404" s="379" t="s">
        <v>35</v>
      </c>
      <c r="R404" s="379" t="s">
        <v>35</v>
      </c>
      <c r="S404" s="379" t="s">
        <v>35</v>
      </c>
      <c r="T404" s="462" t="s">
        <v>443</v>
      </c>
      <c r="U404" s="379" t="s">
        <v>443</v>
      </c>
      <c r="V404" s="379" t="s">
        <v>443</v>
      </c>
      <c r="W404" s="379" t="s">
        <v>443</v>
      </c>
    </row>
    <row r="405" spans="1:23" ht="45" customHeight="1" x14ac:dyDescent="0.25">
      <c r="A405" s="382" t="s">
        <v>1423</v>
      </c>
      <c r="B405" s="382" t="s">
        <v>662</v>
      </c>
      <c r="C405" s="409"/>
      <c r="D405" s="409"/>
      <c r="E405" s="631">
        <v>55</v>
      </c>
      <c r="F405" s="408" t="s">
        <v>604</v>
      </c>
      <c r="G405" s="401">
        <v>45620</v>
      </c>
      <c r="H405" s="385" t="s">
        <v>590</v>
      </c>
      <c r="I405" s="386" t="s">
        <v>1422</v>
      </c>
      <c r="J405" s="573" t="s">
        <v>601</v>
      </c>
      <c r="K405" s="449" t="s">
        <v>25</v>
      </c>
      <c r="L405" s="379" t="s">
        <v>443</v>
      </c>
      <c r="M405" s="379" t="s">
        <v>443</v>
      </c>
      <c r="N405" s="379" t="s">
        <v>443</v>
      </c>
      <c r="O405" s="379" t="s">
        <v>443</v>
      </c>
      <c r="P405" s="379" t="s">
        <v>4</v>
      </c>
      <c r="Q405" s="379" t="s">
        <v>35</v>
      </c>
      <c r="R405" s="379" t="s">
        <v>35</v>
      </c>
      <c r="S405" s="379" t="s">
        <v>35</v>
      </c>
      <c r="T405" s="462" t="s">
        <v>443</v>
      </c>
      <c r="U405" s="379" t="s">
        <v>443</v>
      </c>
      <c r="V405" s="379" t="s">
        <v>443</v>
      </c>
      <c r="W405" s="379" t="s">
        <v>443</v>
      </c>
    </row>
    <row r="406" spans="1:23" ht="45" customHeight="1" x14ac:dyDescent="0.25">
      <c r="A406" s="599" t="s">
        <v>1424</v>
      </c>
      <c r="B406" s="382" t="s">
        <v>662</v>
      </c>
      <c r="C406" s="602"/>
      <c r="D406" s="602"/>
      <c r="E406" s="631">
        <v>50</v>
      </c>
      <c r="F406" s="408" t="s">
        <v>604</v>
      </c>
      <c r="G406" s="401">
        <v>44949</v>
      </c>
      <c r="H406" s="385" t="s">
        <v>590</v>
      </c>
      <c r="I406" s="386">
        <v>145</v>
      </c>
      <c r="J406" s="573" t="s">
        <v>596</v>
      </c>
      <c r="K406" s="449" t="s">
        <v>69</v>
      </c>
      <c r="L406" s="379" t="s">
        <v>443</v>
      </c>
      <c r="M406" s="379" t="s">
        <v>443</v>
      </c>
      <c r="N406" s="379" t="s">
        <v>443</v>
      </c>
      <c r="O406" s="379" t="s">
        <v>443</v>
      </c>
      <c r="P406" s="379" t="s">
        <v>443</v>
      </c>
      <c r="Q406" s="379" t="s">
        <v>443</v>
      </c>
      <c r="R406" s="379" t="s">
        <v>4</v>
      </c>
      <c r="S406" s="379" t="s">
        <v>443</v>
      </c>
      <c r="T406" s="462" t="s">
        <v>443</v>
      </c>
      <c r="U406" s="379" t="s">
        <v>443</v>
      </c>
      <c r="V406" s="379" t="s">
        <v>443</v>
      </c>
      <c r="W406" s="379" t="s">
        <v>35</v>
      </c>
    </row>
    <row r="407" spans="1:23" ht="45" customHeight="1" x14ac:dyDescent="0.25">
      <c r="A407" s="599" t="s">
        <v>1425</v>
      </c>
      <c r="B407" s="382" t="s">
        <v>1426</v>
      </c>
      <c r="C407" s="602"/>
      <c r="D407" s="602"/>
      <c r="E407" s="631">
        <v>65</v>
      </c>
      <c r="F407" s="408" t="s">
        <v>604</v>
      </c>
      <c r="G407" s="401">
        <v>45346</v>
      </c>
      <c r="H407" s="385" t="s">
        <v>590</v>
      </c>
      <c r="I407" s="386" t="s">
        <v>1427</v>
      </c>
      <c r="J407" s="573" t="s">
        <v>737</v>
      </c>
      <c r="K407" s="449" t="s">
        <v>69</v>
      </c>
      <c r="L407" s="379" t="s">
        <v>443</v>
      </c>
      <c r="M407" s="379" t="s">
        <v>443</v>
      </c>
      <c r="N407" s="379" t="s">
        <v>443</v>
      </c>
      <c r="O407" s="379" t="s">
        <v>443</v>
      </c>
      <c r="P407" s="379" t="s">
        <v>443</v>
      </c>
      <c r="Q407" s="379" t="s">
        <v>4</v>
      </c>
      <c r="R407" s="379" t="s">
        <v>443</v>
      </c>
      <c r="S407" s="379" t="s">
        <v>443</v>
      </c>
      <c r="T407" s="462" t="s">
        <v>443</v>
      </c>
      <c r="U407" s="379" t="s">
        <v>443</v>
      </c>
      <c r="V407" s="379" t="s">
        <v>443</v>
      </c>
      <c r="W407" s="379" t="s">
        <v>443</v>
      </c>
    </row>
    <row r="408" spans="1:23" ht="45" customHeight="1" x14ac:dyDescent="0.25">
      <c r="A408" s="408" t="s">
        <v>1428</v>
      </c>
      <c r="B408" s="382" t="s">
        <v>638</v>
      </c>
      <c r="C408" s="408"/>
      <c r="D408" s="408"/>
      <c r="E408" s="631">
        <v>55</v>
      </c>
      <c r="F408" s="408" t="s">
        <v>604</v>
      </c>
      <c r="G408" s="401">
        <v>42370</v>
      </c>
      <c r="H408" s="385" t="s">
        <v>590</v>
      </c>
      <c r="I408" s="386" t="s">
        <v>416</v>
      </c>
      <c r="J408" s="609" t="s">
        <v>1237</v>
      </c>
      <c r="K408" s="449" t="s">
        <v>69</v>
      </c>
      <c r="L408" s="379" t="s">
        <v>35</v>
      </c>
      <c r="M408" s="379" t="s">
        <v>443</v>
      </c>
      <c r="N408" s="379" t="s">
        <v>443</v>
      </c>
      <c r="O408" s="379" t="s">
        <v>443</v>
      </c>
      <c r="P408" s="379" t="s">
        <v>443</v>
      </c>
      <c r="Q408" s="379" t="s">
        <v>443</v>
      </c>
      <c r="R408" s="379" t="s">
        <v>4</v>
      </c>
      <c r="S408" s="379" t="s">
        <v>443</v>
      </c>
      <c r="T408" s="462" t="s">
        <v>443</v>
      </c>
      <c r="U408" s="462" t="s">
        <v>443</v>
      </c>
      <c r="V408" s="462" t="s">
        <v>443</v>
      </c>
      <c r="W408" s="462" t="s">
        <v>443</v>
      </c>
    </row>
    <row r="409" spans="1:23" ht="45" customHeight="1" x14ac:dyDescent="0.25">
      <c r="A409" s="408" t="s">
        <v>1429</v>
      </c>
      <c r="B409" s="382" t="s">
        <v>60</v>
      </c>
      <c r="C409" s="409" t="s">
        <v>1176</v>
      </c>
      <c r="D409" s="409"/>
      <c r="E409" s="631">
        <v>55</v>
      </c>
      <c r="F409" s="408" t="s">
        <v>589</v>
      </c>
      <c r="G409" s="401">
        <v>44166</v>
      </c>
      <c r="H409" s="385" t="s">
        <v>590</v>
      </c>
      <c r="I409" s="386" t="s">
        <v>1430</v>
      </c>
      <c r="J409" s="573" t="s">
        <v>717</v>
      </c>
      <c r="K409" s="606" t="s">
        <v>657</v>
      </c>
      <c r="L409" s="379" t="s">
        <v>443</v>
      </c>
      <c r="M409" s="379" t="s">
        <v>443</v>
      </c>
      <c r="N409" s="379" t="s">
        <v>443</v>
      </c>
      <c r="O409" s="379" t="s">
        <v>35</v>
      </c>
      <c r="P409" s="379" t="s">
        <v>443</v>
      </c>
      <c r="Q409" s="379" t="s">
        <v>443</v>
      </c>
      <c r="R409" s="379" t="s">
        <v>443</v>
      </c>
      <c r="S409" s="379" t="s">
        <v>443</v>
      </c>
      <c r="T409" s="462" t="s">
        <v>443</v>
      </c>
      <c r="U409" s="462" t="s">
        <v>443</v>
      </c>
      <c r="V409" s="379" t="s">
        <v>4</v>
      </c>
      <c r="W409" s="462" t="s">
        <v>443</v>
      </c>
    </row>
    <row r="410" spans="1:23" ht="45" customHeight="1" x14ac:dyDescent="0.25">
      <c r="A410" s="408" t="s">
        <v>1431</v>
      </c>
      <c r="B410" s="382" t="s">
        <v>638</v>
      </c>
      <c r="C410" s="408"/>
      <c r="D410" s="408"/>
      <c r="E410" s="631">
        <v>55</v>
      </c>
      <c r="F410" s="408" t="s">
        <v>604</v>
      </c>
      <c r="G410" s="401">
        <v>42370</v>
      </c>
      <c r="H410" s="385" t="s">
        <v>590</v>
      </c>
      <c r="I410" s="386" t="s">
        <v>416</v>
      </c>
      <c r="J410" s="609" t="s">
        <v>1237</v>
      </c>
      <c r="K410" s="449" t="s">
        <v>69</v>
      </c>
      <c r="L410" s="379" t="s">
        <v>35</v>
      </c>
      <c r="M410" s="379" t="s">
        <v>443</v>
      </c>
      <c r="N410" s="379" t="s">
        <v>443</v>
      </c>
      <c r="O410" s="379" t="s">
        <v>35</v>
      </c>
      <c r="P410" s="379" t="s">
        <v>443</v>
      </c>
      <c r="Q410" s="379" t="s">
        <v>443</v>
      </c>
      <c r="R410" s="379" t="s">
        <v>4</v>
      </c>
      <c r="S410" s="379" t="s">
        <v>443</v>
      </c>
      <c r="T410" s="462" t="s">
        <v>443</v>
      </c>
      <c r="U410" s="462" t="s">
        <v>443</v>
      </c>
      <c r="V410" s="462" t="s">
        <v>443</v>
      </c>
      <c r="W410" s="462" t="s">
        <v>443</v>
      </c>
    </row>
    <row r="411" spans="1:23" ht="50.25" customHeight="1" x14ac:dyDescent="0.25">
      <c r="A411" s="382" t="s">
        <v>1432</v>
      </c>
      <c r="B411" s="382" t="s">
        <v>1396</v>
      </c>
      <c r="C411" s="408"/>
      <c r="D411" s="408"/>
      <c r="E411" s="631">
        <v>55</v>
      </c>
      <c r="F411" s="408" t="s">
        <v>604</v>
      </c>
      <c r="G411" s="384"/>
      <c r="H411" s="385" t="s">
        <v>590</v>
      </c>
      <c r="I411" s="386" t="s">
        <v>1433</v>
      </c>
      <c r="J411" s="605" t="s">
        <v>648</v>
      </c>
      <c r="K411" s="449" t="s">
        <v>657</v>
      </c>
      <c r="L411" s="379" t="s">
        <v>443</v>
      </c>
      <c r="M411" s="379" t="s">
        <v>4</v>
      </c>
      <c r="N411" s="379" t="s">
        <v>443</v>
      </c>
      <c r="O411" s="379" t="s">
        <v>443</v>
      </c>
      <c r="P411" s="379" t="s">
        <v>443</v>
      </c>
      <c r="Q411" s="379" t="s">
        <v>443</v>
      </c>
      <c r="R411" s="379" t="s">
        <v>443</v>
      </c>
      <c r="S411" s="379" t="s">
        <v>443</v>
      </c>
      <c r="T411" s="462" t="s">
        <v>443</v>
      </c>
      <c r="U411" s="379" t="s">
        <v>443</v>
      </c>
      <c r="V411" s="379" t="s">
        <v>443</v>
      </c>
      <c r="W411" s="379" t="s">
        <v>443</v>
      </c>
    </row>
    <row r="412" spans="1:23" ht="43.5" customHeight="1" x14ac:dyDescent="0.25">
      <c r="A412" s="382" t="s">
        <v>1434</v>
      </c>
      <c r="B412" s="382" t="s">
        <v>598</v>
      </c>
      <c r="C412" s="408" t="s">
        <v>1875</v>
      </c>
      <c r="D412" s="408"/>
      <c r="E412" s="631">
        <v>55</v>
      </c>
      <c r="F412" s="408" t="s">
        <v>604</v>
      </c>
      <c r="G412" s="446">
        <v>42353</v>
      </c>
      <c r="H412" s="385" t="s">
        <v>590</v>
      </c>
      <c r="I412" s="386" t="s">
        <v>1436</v>
      </c>
      <c r="J412" s="573" t="s">
        <v>656</v>
      </c>
      <c r="K412" s="449" t="s">
        <v>622</v>
      </c>
      <c r="L412" s="379" t="s">
        <v>443</v>
      </c>
      <c r="M412" s="379" t="s">
        <v>443</v>
      </c>
      <c r="N412" s="379" t="s">
        <v>443</v>
      </c>
      <c r="O412" s="379" t="s">
        <v>443</v>
      </c>
      <c r="P412" s="379" t="s">
        <v>443</v>
      </c>
      <c r="Q412" s="379" t="s">
        <v>443</v>
      </c>
      <c r="R412" s="379" t="s">
        <v>443</v>
      </c>
      <c r="S412" s="379" t="s">
        <v>4</v>
      </c>
      <c r="T412" s="462" t="s">
        <v>443</v>
      </c>
      <c r="U412" s="462" t="s">
        <v>443</v>
      </c>
      <c r="V412" s="462" t="s">
        <v>443</v>
      </c>
      <c r="W412" s="462" t="s">
        <v>443</v>
      </c>
    </row>
    <row r="413" spans="1:23" ht="45" customHeight="1" x14ac:dyDescent="0.25">
      <c r="A413" s="382" t="s">
        <v>1437</v>
      </c>
      <c r="B413" s="382" t="s">
        <v>140</v>
      </c>
      <c r="C413" s="602"/>
      <c r="D413" s="602"/>
      <c r="E413" s="631">
        <v>50</v>
      </c>
      <c r="F413" s="408" t="s">
        <v>604</v>
      </c>
      <c r="G413" s="401">
        <v>44949</v>
      </c>
      <c r="H413" s="385" t="s">
        <v>590</v>
      </c>
      <c r="I413" s="386">
        <v>104</v>
      </c>
      <c r="J413" s="573" t="s">
        <v>596</v>
      </c>
      <c r="K413" s="449" t="s">
        <v>614</v>
      </c>
      <c r="L413" s="379" t="s">
        <v>443</v>
      </c>
      <c r="M413" s="379" t="s">
        <v>443</v>
      </c>
      <c r="N413" s="379" t="s">
        <v>4</v>
      </c>
      <c r="O413" s="379" t="s">
        <v>443</v>
      </c>
      <c r="P413" s="379" t="s">
        <v>443</v>
      </c>
      <c r="Q413" s="379" t="s">
        <v>443</v>
      </c>
      <c r="R413" s="379" t="s">
        <v>35</v>
      </c>
      <c r="S413" s="379" t="s">
        <v>443</v>
      </c>
      <c r="T413" s="462" t="s">
        <v>443</v>
      </c>
      <c r="U413" s="379" t="s">
        <v>443</v>
      </c>
      <c r="V413" s="379" t="s">
        <v>443</v>
      </c>
      <c r="W413" s="379" t="s">
        <v>35</v>
      </c>
    </row>
    <row r="414" spans="1:23" ht="66" customHeight="1" x14ac:dyDescent="0.25">
      <c r="A414" s="382" t="s">
        <v>1438</v>
      </c>
      <c r="B414" s="382" t="s">
        <v>99</v>
      </c>
      <c r="C414" s="408" t="s">
        <v>1439</v>
      </c>
      <c r="D414" s="408"/>
      <c r="E414" s="631">
        <v>55</v>
      </c>
      <c r="F414" s="408" t="s">
        <v>604</v>
      </c>
      <c r="G414" s="384"/>
      <c r="H414" s="532" t="s">
        <v>66</v>
      </c>
      <c r="I414" s="386" t="s">
        <v>1440</v>
      </c>
      <c r="J414" s="573" t="s">
        <v>690</v>
      </c>
      <c r="K414" s="449" t="s">
        <v>610</v>
      </c>
      <c r="L414" s="379" t="s">
        <v>443</v>
      </c>
      <c r="M414" s="379" t="s">
        <v>443</v>
      </c>
      <c r="N414" s="379" t="s">
        <v>443</v>
      </c>
      <c r="O414" s="379" t="s">
        <v>443</v>
      </c>
      <c r="P414" s="379" t="s">
        <v>443</v>
      </c>
      <c r="Q414" s="379" t="s">
        <v>690</v>
      </c>
      <c r="R414" s="379" t="s">
        <v>690</v>
      </c>
      <c r="S414" s="379" t="s">
        <v>690</v>
      </c>
      <c r="T414" s="379" t="s">
        <v>690</v>
      </c>
      <c r="U414" s="379" t="s">
        <v>690</v>
      </c>
      <c r="V414" s="379" t="s">
        <v>690</v>
      </c>
      <c r="W414" s="379" t="s">
        <v>690</v>
      </c>
    </row>
    <row r="415" spans="1:23" ht="57" customHeight="1" x14ac:dyDescent="0.25">
      <c r="A415" s="382" t="s">
        <v>1441</v>
      </c>
      <c r="B415" s="382" t="s">
        <v>643</v>
      </c>
      <c r="C415" s="602"/>
      <c r="D415" s="602"/>
      <c r="E415" s="631">
        <v>55</v>
      </c>
      <c r="F415" s="408" t="s">
        <v>604</v>
      </c>
      <c r="G415" s="401">
        <v>45713</v>
      </c>
      <c r="H415" s="385" t="s">
        <v>590</v>
      </c>
      <c r="I415" s="401" t="s">
        <v>1442</v>
      </c>
      <c r="J415" s="573" t="s">
        <v>621</v>
      </c>
      <c r="K415" s="449" t="s">
        <v>69</v>
      </c>
      <c r="L415" s="584" t="s">
        <v>35</v>
      </c>
      <c r="M415" s="379" t="s">
        <v>443</v>
      </c>
      <c r="N415" s="379" t="s">
        <v>443</v>
      </c>
      <c r="O415" s="379" t="s">
        <v>443</v>
      </c>
      <c r="P415" s="379" t="s">
        <v>443</v>
      </c>
      <c r="Q415" s="379" t="s">
        <v>4</v>
      </c>
      <c r="R415" s="379" t="s">
        <v>443</v>
      </c>
      <c r="S415" s="379" t="s">
        <v>443</v>
      </c>
      <c r="T415" s="462" t="s">
        <v>443</v>
      </c>
      <c r="U415" s="379" t="s">
        <v>443</v>
      </c>
      <c r="V415" s="379" t="s">
        <v>443</v>
      </c>
      <c r="W415" s="379" t="s">
        <v>443</v>
      </c>
    </row>
    <row r="416" spans="1:23" ht="45" customHeight="1" x14ac:dyDescent="0.25">
      <c r="A416" s="599" t="s">
        <v>1443</v>
      </c>
      <c r="B416" s="599" t="s">
        <v>800</v>
      </c>
      <c r="C416" s="599"/>
      <c r="D416" s="599"/>
      <c r="E416" s="631">
        <v>50</v>
      </c>
      <c r="F416" s="408" t="s">
        <v>604</v>
      </c>
      <c r="G416" s="441"/>
      <c r="H416" s="385" t="s">
        <v>590</v>
      </c>
      <c r="I416" s="441">
        <v>119</v>
      </c>
      <c r="J416" s="605" t="s">
        <v>648</v>
      </c>
      <c r="K416" s="449" t="s">
        <v>53</v>
      </c>
      <c r="L416" s="379" t="s">
        <v>443</v>
      </c>
      <c r="M416" s="379" t="s">
        <v>443</v>
      </c>
      <c r="N416" s="379" t="s">
        <v>443</v>
      </c>
      <c r="O416" s="379" t="s">
        <v>443</v>
      </c>
      <c r="P416" s="379" t="s">
        <v>443</v>
      </c>
      <c r="Q416" s="379" t="s">
        <v>443</v>
      </c>
      <c r="R416" s="379" t="s">
        <v>4</v>
      </c>
      <c r="S416" s="379" t="s">
        <v>443</v>
      </c>
      <c r="T416" s="462" t="s">
        <v>443</v>
      </c>
      <c r="U416" s="379" t="s">
        <v>443</v>
      </c>
      <c r="V416" s="379" t="s">
        <v>443</v>
      </c>
      <c r="W416" s="379" t="s">
        <v>443</v>
      </c>
    </row>
    <row r="417" spans="1:23" ht="45" customHeight="1" x14ac:dyDescent="0.25">
      <c r="A417" s="599" t="s">
        <v>1444</v>
      </c>
      <c r="B417" s="408" t="s">
        <v>931</v>
      </c>
      <c r="C417" s="599" t="s">
        <v>1445</v>
      </c>
      <c r="D417" s="599"/>
      <c r="E417" s="632">
        <v>65</v>
      </c>
      <c r="F417" s="408" t="s">
        <v>604</v>
      </c>
      <c r="G417" s="656">
        <v>44928</v>
      </c>
      <c r="H417" s="385" t="s">
        <v>590</v>
      </c>
      <c r="I417" s="441" t="s">
        <v>1446</v>
      </c>
      <c r="J417" s="573" t="s">
        <v>592</v>
      </c>
      <c r="K417" s="449" t="s">
        <v>50</v>
      </c>
      <c r="L417" s="379" t="s">
        <v>443</v>
      </c>
      <c r="M417" s="379" t="s">
        <v>443</v>
      </c>
      <c r="N417" s="379" t="s">
        <v>443</v>
      </c>
      <c r="O417" s="379" t="s">
        <v>443</v>
      </c>
      <c r="P417" s="379" t="s">
        <v>443</v>
      </c>
      <c r="Q417" s="539" t="s">
        <v>1870</v>
      </c>
      <c r="R417" s="379" t="s">
        <v>443</v>
      </c>
      <c r="S417" s="379" t="s">
        <v>443</v>
      </c>
      <c r="T417" s="462" t="s">
        <v>443</v>
      </c>
      <c r="U417" s="379" t="s">
        <v>443</v>
      </c>
      <c r="V417" s="379" t="s">
        <v>443</v>
      </c>
      <c r="W417" s="379" t="s">
        <v>443</v>
      </c>
    </row>
    <row r="418" spans="1:23" ht="45" customHeight="1" x14ac:dyDescent="0.25">
      <c r="A418" s="382" t="s">
        <v>1447</v>
      </c>
      <c r="B418" s="382" t="s">
        <v>837</v>
      </c>
      <c r="C418" s="602"/>
      <c r="D418" s="602"/>
      <c r="E418" s="631">
        <v>65</v>
      </c>
      <c r="F418" s="408" t="s">
        <v>604</v>
      </c>
      <c r="G418" s="401">
        <v>45833</v>
      </c>
      <c r="H418" s="385" t="s">
        <v>590</v>
      </c>
      <c r="I418" s="386" t="s">
        <v>1448</v>
      </c>
      <c r="J418" s="573" t="s">
        <v>656</v>
      </c>
      <c r="K418" s="449" t="s">
        <v>610</v>
      </c>
      <c r="L418" s="379" t="s">
        <v>690</v>
      </c>
      <c r="M418" s="379" t="s">
        <v>690</v>
      </c>
      <c r="N418" s="379" t="s">
        <v>690</v>
      </c>
      <c r="O418" s="379" t="s">
        <v>690</v>
      </c>
      <c r="P418" s="379" t="s">
        <v>690</v>
      </c>
      <c r="Q418" s="379" t="s">
        <v>443</v>
      </c>
      <c r="R418" s="379" t="s">
        <v>443</v>
      </c>
      <c r="S418" s="379" t="s">
        <v>443</v>
      </c>
      <c r="T418" s="462" t="s">
        <v>443</v>
      </c>
      <c r="U418" s="379" t="s">
        <v>4</v>
      </c>
      <c r="V418" s="462" t="s">
        <v>443</v>
      </c>
      <c r="W418" s="462" t="s">
        <v>443</v>
      </c>
    </row>
    <row r="419" spans="1:23" ht="45" customHeight="1" x14ac:dyDescent="0.25">
      <c r="A419" s="382" t="s">
        <v>1449</v>
      </c>
      <c r="B419" s="382" t="s">
        <v>641</v>
      </c>
      <c r="C419" s="602"/>
      <c r="D419" s="602"/>
      <c r="E419" s="631">
        <v>50</v>
      </c>
      <c r="F419" s="408" t="s">
        <v>604</v>
      </c>
      <c r="G419" s="401">
        <v>44949</v>
      </c>
      <c r="H419" s="385" t="s">
        <v>590</v>
      </c>
      <c r="I419" s="386">
        <v>169</v>
      </c>
      <c r="J419" s="573" t="s">
        <v>596</v>
      </c>
      <c r="K419" s="449" t="s">
        <v>622</v>
      </c>
      <c r="L419" s="379" t="s">
        <v>443</v>
      </c>
      <c r="M419" s="379" t="s">
        <v>35</v>
      </c>
      <c r="N419" s="379" t="s">
        <v>443</v>
      </c>
      <c r="O419" s="379" t="s">
        <v>443</v>
      </c>
      <c r="P419" s="379" t="s">
        <v>443</v>
      </c>
      <c r="Q419" s="379" t="s">
        <v>443</v>
      </c>
      <c r="R419" s="379" t="s">
        <v>443</v>
      </c>
      <c r="S419" s="379" t="s">
        <v>4</v>
      </c>
      <c r="T419" s="462" t="s">
        <v>443</v>
      </c>
      <c r="U419" s="379" t="s">
        <v>443</v>
      </c>
      <c r="V419" s="379" t="s">
        <v>443</v>
      </c>
      <c r="W419" s="379" t="s">
        <v>35</v>
      </c>
    </row>
    <row r="420" spans="1:23" ht="45" customHeight="1" x14ac:dyDescent="0.25">
      <c r="A420" s="382" t="s">
        <v>1450</v>
      </c>
      <c r="B420" s="382" t="s">
        <v>1451</v>
      </c>
      <c r="C420" s="602"/>
      <c r="D420" s="602"/>
      <c r="E420" s="631">
        <v>50</v>
      </c>
      <c r="F420" s="408" t="s">
        <v>604</v>
      </c>
      <c r="G420" s="401">
        <v>44949</v>
      </c>
      <c r="H420" s="385" t="s">
        <v>590</v>
      </c>
      <c r="I420" s="386">
        <v>61</v>
      </c>
      <c r="J420" s="646" t="s">
        <v>737</v>
      </c>
      <c r="K420" s="449" t="s">
        <v>20</v>
      </c>
      <c r="L420" s="379" t="s">
        <v>443</v>
      </c>
      <c r="M420" s="379" t="s">
        <v>443</v>
      </c>
      <c r="N420" s="379" t="s">
        <v>443</v>
      </c>
      <c r="O420" s="379" t="s">
        <v>443</v>
      </c>
      <c r="P420" s="539" t="s">
        <v>4</v>
      </c>
      <c r="Q420" s="379" t="s">
        <v>443</v>
      </c>
      <c r="R420" s="379" t="s">
        <v>443</v>
      </c>
      <c r="S420" s="379" t="s">
        <v>443</v>
      </c>
      <c r="T420" s="462" t="s">
        <v>443</v>
      </c>
      <c r="U420" s="379" t="s">
        <v>443</v>
      </c>
      <c r="V420" s="379" t="s">
        <v>443</v>
      </c>
      <c r="W420" s="379" t="s">
        <v>443</v>
      </c>
    </row>
    <row r="421" spans="1:23" ht="45" customHeight="1" x14ac:dyDescent="0.25">
      <c r="A421" s="382" t="s">
        <v>1452</v>
      </c>
      <c r="B421" s="382" t="s">
        <v>598</v>
      </c>
      <c r="C421" s="408"/>
      <c r="D421" s="408"/>
      <c r="E421" s="631">
        <v>55</v>
      </c>
      <c r="F421" s="408" t="s">
        <v>604</v>
      </c>
      <c r="G421" s="446">
        <v>42353</v>
      </c>
      <c r="H421" s="385" t="s">
        <v>590</v>
      </c>
      <c r="I421" s="386" t="s">
        <v>1453</v>
      </c>
      <c r="J421" s="573" t="s">
        <v>656</v>
      </c>
      <c r="K421" s="449" t="s">
        <v>50</v>
      </c>
      <c r="L421" s="379" t="s">
        <v>443</v>
      </c>
      <c r="M421" s="379" t="s">
        <v>443</v>
      </c>
      <c r="N421" s="379" t="s">
        <v>443</v>
      </c>
      <c r="O421" s="379" t="s">
        <v>443</v>
      </c>
      <c r="P421" s="379" t="s">
        <v>443</v>
      </c>
      <c r="Q421" s="379" t="s">
        <v>443</v>
      </c>
      <c r="R421" s="379" t="s">
        <v>4</v>
      </c>
      <c r="S421" s="379" t="s">
        <v>443</v>
      </c>
      <c r="T421" s="462" t="s">
        <v>443</v>
      </c>
      <c r="U421" s="462" t="s">
        <v>443</v>
      </c>
      <c r="V421" s="462" t="s">
        <v>443</v>
      </c>
      <c r="W421" s="462" t="s">
        <v>443</v>
      </c>
    </row>
    <row r="422" spans="1:23" ht="45" customHeight="1" x14ac:dyDescent="0.25">
      <c r="A422" s="382" t="s">
        <v>1454</v>
      </c>
      <c r="B422" s="408" t="s">
        <v>662</v>
      </c>
      <c r="C422" s="602"/>
      <c r="D422" s="602"/>
      <c r="E422" s="631">
        <v>50</v>
      </c>
      <c r="F422" s="408" t="s">
        <v>589</v>
      </c>
      <c r="G422" s="401">
        <v>44949</v>
      </c>
      <c r="H422" s="385" t="s">
        <v>590</v>
      </c>
      <c r="I422" s="386">
        <v>370</v>
      </c>
      <c r="J422" s="573" t="s">
        <v>592</v>
      </c>
      <c r="K422" s="449" t="s">
        <v>622</v>
      </c>
      <c r="L422" s="379" t="s">
        <v>443</v>
      </c>
      <c r="M422" s="379" t="s">
        <v>443</v>
      </c>
      <c r="N422" s="379" t="s">
        <v>443</v>
      </c>
      <c r="O422" s="379" t="s">
        <v>443</v>
      </c>
      <c r="P422" s="379" t="s">
        <v>443</v>
      </c>
      <c r="Q422" s="379" t="s">
        <v>443</v>
      </c>
      <c r="R422" s="379" t="s">
        <v>443</v>
      </c>
      <c r="S422" s="379" t="s">
        <v>443</v>
      </c>
      <c r="T422" s="462" t="s">
        <v>443</v>
      </c>
      <c r="U422" s="379" t="s">
        <v>443</v>
      </c>
      <c r="V422" s="379" t="s">
        <v>4</v>
      </c>
      <c r="W422" s="379" t="s">
        <v>443</v>
      </c>
    </row>
    <row r="423" spans="1:23" ht="45" customHeight="1" x14ac:dyDescent="0.25">
      <c r="A423" s="382" t="s">
        <v>1455</v>
      </c>
      <c r="B423" s="382" t="s">
        <v>1456</v>
      </c>
      <c r="C423" s="408"/>
      <c r="D423" s="408"/>
      <c r="E423" s="631">
        <v>55</v>
      </c>
      <c r="F423" s="408" t="s">
        <v>604</v>
      </c>
      <c r="G423" s="401">
        <v>45017</v>
      </c>
      <c r="H423" s="385" t="s">
        <v>590</v>
      </c>
      <c r="I423" s="386" t="s">
        <v>1457</v>
      </c>
      <c r="J423" s="573" t="s">
        <v>656</v>
      </c>
      <c r="K423" s="449" t="s">
        <v>20</v>
      </c>
      <c r="L423" s="379" t="s">
        <v>443</v>
      </c>
      <c r="M423" s="379" t="s">
        <v>443</v>
      </c>
      <c r="N423" s="379" t="s">
        <v>443</v>
      </c>
      <c r="O423" s="379" t="s">
        <v>4</v>
      </c>
      <c r="P423" s="379" t="s">
        <v>443</v>
      </c>
      <c r="Q423" s="379" t="s">
        <v>443</v>
      </c>
      <c r="R423" s="379" t="s">
        <v>443</v>
      </c>
      <c r="S423" s="379" t="s">
        <v>443</v>
      </c>
      <c r="T423" s="462" t="s">
        <v>443</v>
      </c>
      <c r="U423" s="462" t="s">
        <v>443</v>
      </c>
      <c r="V423" s="462" t="s">
        <v>443</v>
      </c>
      <c r="W423" s="462" t="s">
        <v>443</v>
      </c>
    </row>
    <row r="424" spans="1:23" ht="45" customHeight="1" x14ac:dyDescent="0.25">
      <c r="A424" s="408" t="s">
        <v>1458</v>
      </c>
      <c r="B424" s="382" t="s">
        <v>60</v>
      </c>
      <c r="C424" s="409" t="s">
        <v>1459</v>
      </c>
      <c r="D424" s="409"/>
      <c r="E424" s="631">
        <v>55</v>
      </c>
      <c r="F424" s="408" t="s">
        <v>589</v>
      </c>
      <c r="G424" s="401">
        <v>43617</v>
      </c>
      <c r="H424" s="385" t="s">
        <v>590</v>
      </c>
      <c r="I424" s="386" t="s">
        <v>1460</v>
      </c>
      <c r="J424" s="573" t="s">
        <v>592</v>
      </c>
      <c r="K424" s="449" t="s">
        <v>20</v>
      </c>
      <c r="L424" s="379" t="s">
        <v>443</v>
      </c>
      <c r="M424" s="379" t="s">
        <v>443</v>
      </c>
      <c r="N424" s="379" t="s">
        <v>443</v>
      </c>
      <c r="O424" s="539" t="s">
        <v>4</v>
      </c>
      <c r="P424" s="379" t="s">
        <v>443</v>
      </c>
      <c r="Q424" s="379" t="s">
        <v>443</v>
      </c>
      <c r="R424" s="379" t="s">
        <v>443</v>
      </c>
      <c r="S424" s="379" t="s">
        <v>35</v>
      </c>
      <c r="T424" s="462" t="s">
        <v>443</v>
      </c>
      <c r="U424" s="462" t="s">
        <v>443</v>
      </c>
      <c r="V424" s="379" t="s">
        <v>443</v>
      </c>
      <c r="W424" s="379" t="s">
        <v>443</v>
      </c>
    </row>
    <row r="425" spans="1:23" ht="45" customHeight="1" x14ac:dyDescent="0.25">
      <c r="A425" s="382" t="s">
        <v>1461</v>
      </c>
      <c r="B425" s="382" t="s">
        <v>1462</v>
      </c>
      <c r="C425" s="408"/>
      <c r="D425" s="408"/>
      <c r="E425" s="631">
        <v>55</v>
      </c>
      <c r="F425" s="408" t="s">
        <v>589</v>
      </c>
      <c r="G425" s="401">
        <v>43971</v>
      </c>
      <c r="H425" s="385" t="s">
        <v>590</v>
      </c>
      <c r="I425" s="386" t="s">
        <v>827</v>
      </c>
      <c r="J425" s="573" t="s">
        <v>592</v>
      </c>
      <c r="K425" s="449" t="s">
        <v>20</v>
      </c>
      <c r="L425" s="379" t="s">
        <v>443</v>
      </c>
      <c r="M425" s="379" t="s">
        <v>443</v>
      </c>
      <c r="N425" s="379" t="s">
        <v>443</v>
      </c>
      <c r="O425" s="539" t="s">
        <v>4</v>
      </c>
      <c r="P425" s="379" t="s">
        <v>443</v>
      </c>
      <c r="Q425" s="379" t="s">
        <v>443</v>
      </c>
      <c r="R425" s="379" t="s">
        <v>443</v>
      </c>
      <c r="S425" s="379" t="s">
        <v>443</v>
      </c>
      <c r="T425" s="462" t="s">
        <v>443</v>
      </c>
      <c r="U425" s="379" t="s">
        <v>443</v>
      </c>
      <c r="V425" s="379" t="s">
        <v>443</v>
      </c>
      <c r="W425" s="379" t="s">
        <v>443</v>
      </c>
    </row>
    <row r="426" spans="1:23" ht="45" customHeight="1" x14ac:dyDescent="0.25">
      <c r="A426" s="408" t="s">
        <v>1463</v>
      </c>
      <c r="B426" s="382" t="s">
        <v>89</v>
      </c>
      <c r="C426" s="409" t="s">
        <v>1464</v>
      </c>
      <c r="D426" s="409"/>
      <c r="E426" s="631">
        <v>35</v>
      </c>
      <c r="F426" s="408" t="s">
        <v>589</v>
      </c>
      <c r="G426" s="401">
        <v>44256</v>
      </c>
      <c r="H426" s="385" t="s">
        <v>590</v>
      </c>
      <c r="I426" s="386" t="s">
        <v>1465</v>
      </c>
      <c r="J426" s="573" t="s">
        <v>592</v>
      </c>
      <c r="K426" s="449" t="s">
        <v>657</v>
      </c>
      <c r="L426" s="379" t="s">
        <v>443</v>
      </c>
      <c r="M426" s="379" t="s">
        <v>443</v>
      </c>
      <c r="N426" s="379" t="s">
        <v>443</v>
      </c>
      <c r="O426" s="379" t="s">
        <v>443</v>
      </c>
      <c r="P426" s="379" t="s">
        <v>443</v>
      </c>
      <c r="Q426" s="379" t="s">
        <v>443</v>
      </c>
      <c r="R426" s="379" t="s">
        <v>443</v>
      </c>
      <c r="S426" s="379" t="s">
        <v>443</v>
      </c>
      <c r="T426" s="462" t="s">
        <v>443</v>
      </c>
      <c r="U426" s="379" t="s">
        <v>443</v>
      </c>
      <c r="V426" s="379" t="s">
        <v>4</v>
      </c>
      <c r="W426" s="379" t="s">
        <v>443</v>
      </c>
    </row>
    <row r="427" spans="1:23" ht="45" customHeight="1" x14ac:dyDescent="0.25">
      <c r="A427" s="408" t="s">
        <v>1466</v>
      </c>
      <c r="B427" s="382" t="s">
        <v>89</v>
      </c>
      <c r="C427" s="409" t="s">
        <v>1467</v>
      </c>
      <c r="D427" s="409"/>
      <c r="E427" s="631">
        <v>35</v>
      </c>
      <c r="F427" s="408" t="s">
        <v>589</v>
      </c>
      <c r="G427" s="401">
        <v>44256</v>
      </c>
      <c r="H427" s="385" t="s">
        <v>590</v>
      </c>
      <c r="I427" s="386" t="s">
        <v>1465</v>
      </c>
      <c r="J427" s="573" t="s">
        <v>592</v>
      </c>
      <c r="K427" s="449" t="s">
        <v>657</v>
      </c>
      <c r="L427" s="379" t="s">
        <v>443</v>
      </c>
      <c r="M427" s="379" t="s">
        <v>443</v>
      </c>
      <c r="N427" s="379" t="s">
        <v>443</v>
      </c>
      <c r="O427" s="379" t="s">
        <v>443</v>
      </c>
      <c r="P427" s="379" t="s">
        <v>443</v>
      </c>
      <c r="Q427" s="379" t="s">
        <v>443</v>
      </c>
      <c r="R427" s="379" t="s">
        <v>443</v>
      </c>
      <c r="S427" s="379" t="s">
        <v>443</v>
      </c>
      <c r="T427" s="462" t="s">
        <v>443</v>
      </c>
      <c r="U427" s="379" t="s">
        <v>443</v>
      </c>
      <c r="V427" s="379" t="s">
        <v>4</v>
      </c>
      <c r="W427" s="379" t="s">
        <v>443</v>
      </c>
    </row>
    <row r="428" spans="1:23" ht="45" customHeight="1" x14ac:dyDescent="0.25">
      <c r="A428" s="408" t="s">
        <v>1468</v>
      </c>
      <c r="B428" s="382" t="s">
        <v>89</v>
      </c>
      <c r="C428" s="409" t="s">
        <v>1469</v>
      </c>
      <c r="D428" s="409"/>
      <c r="E428" s="631">
        <v>35</v>
      </c>
      <c r="F428" s="408" t="s">
        <v>589</v>
      </c>
      <c r="G428" s="401">
        <v>44256</v>
      </c>
      <c r="H428" s="385" t="s">
        <v>590</v>
      </c>
      <c r="I428" s="386" t="s">
        <v>1465</v>
      </c>
      <c r="J428" s="573" t="s">
        <v>592</v>
      </c>
      <c r="K428" s="449" t="s">
        <v>657</v>
      </c>
      <c r="L428" s="379" t="s">
        <v>443</v>
      </c>
      <c r="M428" s="379" t="s">
        <v>443</v>
      </c>
      <c r="N428" s="379" t="s">
        <v>443</v>
      </c>
      <c r="O428" s="379" t="s">
        <v>443</v>
      </c>
      <c r="P428" s="379" t="s">
        <v>443</v>
      </c>
      <c r="Q428" s="379" t="s">
        <v>443</v>
      </c>
      <c r="R428" s="379" t="s">
        <v>443</v>
      </c>
      <c r="S428" s="379" t="s">
        <v>443</v>
      </c>
      <c r="T428" s="462" t="s">
        <v>443</v>
      </c>
      <c r="U428" s="379" t="s">
        <v>443</v>
      </c>
      <c r="V428" s="379" t="s">
        <v>4</v>
      </c>
      <c r="W428" s="379" t="s">
        <v>443</v>
      </c>
    </row>
    <row r="429" spans="1:23" ht="45" customHeight="1" x14ac:dyDescent="0.25">
      <c r="A429" s="408" t="s">
        <v>1470</v>
      </c>
      <c r="B429" s="382" t="s">
        <v>89</v>
      </c>
      <c r="C429" s="409" t="s">
        <v>1471</v>
      </c>
      <c r="D429" s="409"/>
      <c r="E429" s="631">
        <v>35</v>
      </c>
      <c r="F429" s="408" t="s">
        <v>589</v>
      </c>
      <c r="G429" s="401">
        <v>44256</v>
      </c>
      <c r="H429" s="385" t="s">
        <v>590</v>
      </c>
      <c r="I429" s="386" t="s">
        <v>1465</v>
      </c>
      <c r="J429" s="573" t="s">
        <v>592</v>
      </c>
      <c r="K429" s="449" t="s">
        <v>657</v>
      </c>
      <c r="L429" s="379" t="s">
        <v>443</v>
      </c>
      <c r="M429" s="379" t="s">
        <v>443</v>
      </c>
      <c r="N429" s="379" t="s">
        <v>443</v>
      </c>
      <c r="O429" s="379" t="s">
        <v>443</v>
      </c>
      <c r="P429" s="379" t="s">
        <v>443</v>
      </c>
      <c r="Q429" s="379" t="s">
        <v>443</v>
      </c>
      <c r="R429" s="379" t="s">
        <v>443</v>
      </c>
      <c r="S429" s="379" t="s">
        <v>35</v>
      </c>
      <c r="T429" s="462" t="s">
        <v>443</v>
      </c>
      <c r="U429" s="379" t="s">
        <v>443</v>
      </c>
      <c r="V429" s="379" t="s">
        <v>4</v>
      </c>
      <c r="W429" s="379" t="s">
        <v>443</v>
      </c>
    </row>
    <row r="430" spans="1:23" ht="45" customHeight="1" x14ac:dyDescent="0.25">
      <c r="A430" s="408" t="s">
        <v>1472</v>
      </c>
      <c r="B430" s="382" t="s">
        <v>89</v>
      </c>
      <c r="C430" s="409" t="s">
        <v>1473</v>
      </c>
      <c r="D430" s="409"/>
      <c r="E430" s="631">
        <v>35</v>
      </c>
      <c r="F430" s="408" t="s">
        <v>589</v>
      </c>
      <c r="G430" s="401">
        <v>44256</v>
      </c>
      <c r="H430" s="385" t="s">
        <v>590</v>
      </c>
      <c r="I430" s="386" t="s">
        <v>1465</v>
      </c>
      <c r="J430" s="573" t="s">
        <v>592</v>
      </c>
      <c r="K430" s="449" t="s">
        <v>657</v>
      </c>
      <c r="L430" s="379" t="s">
        <v>443</v>
      </c>
      <c r="M430" s="379" t="s">
        <v>443</v>
      </c>
      <c r="N430" s="379" t="s">
        <v>443</v>
      </c>
      <c r="O430" s="379" t="s">
        <v>443</v>
      </c>
      <c r="P430" s="379" t="s">
        <v>443</v>
      </c>
      <c r="Q430" s="379" t="s">
        <v>443</v>
      </c>
      <c r="R430" s="379" t="s">
        <v>443</v>
      </c>
      <c r="S430" s="379" t="s">
        <v>443</v>
      </c>
      <c r="T430" s="462" t="s">
        <v>443</v>
      </c>
      <c r="U430" s="379" t="s">
        <v>443</v>
      </c>
      <c r="V430" s="379" t="s">
        <v>4</v>
      </c>
      <c r="W430" s="379" t="s">
        <v>443</v>
      </c>
    </row>
    <row r="431" spans="1:23" ht="45" customHeight="1" x14ac:dyDescent="0.25">
      <c r="A431" s="599" t="s">
        <v>1474</v>
      </c>
      <c r="B431" s="408" t="s">
        <v>662</v>
      </c>
      <c r="C431" s="599"/>
      <c r="D431" s="599"/>
      <c r="E431" s="631">
        <v>50</v>
      </c>
      <c r="F431" s="408" t="s">
        <v>604</v>
      </c>
      <c r="G431" s="441"/>
      <c r="H431" s="385" t="s">
        <v>590</v>
      </c>
      <c r="I431" s="441">
        <v>120</v>
      </c>
      <c r="J431" s="605" t="s">
        <v>648</v>
      </c>
      <c r="K431" s="449" t="s">
        <v>614</v>
      </c>
      <c r="L431" s="379" t="s">
        <v>443</v>
      </c>
      <c r="M431" s="379" t="s">
        <v>443</v>
      </c>
      <c r="N431" s="379" t="s">
        <v>4</v>
      </c>
      <c r="O431" s="379" t="s">
        <v>443</v>
      </c>
      <c r="P431" s="379" t="s">
        <v>443</v>
      </c>
      <c r="Q431" s="379" t="s">
        <v>443</v>
      </c>
      <c r="R431" s="379" t="s">
        <v>443</v>
      </c>
      <c r="S431" s="379" t="s">
        <v>443</v>
      </c>
      <c r="T431" s="462" t="s">
        <v>443</v>
      </c>
      <c r="U431" s="379" t="s">
        <v>443</v>
      </c>
      <c r="V431" s="379" t="s">
        <v>443</v>
      </c>
      <c r="W431" s="379" t="s">
        <v>443</v>
      </c>
    </row>
    <row r="432" spans="1:23" ht="45" customHeight="1" x14ac:dyDescent="0.25">
      <c r="A432" s="599" t="s">
        <v>1475</v>
      </c>
      <c r="B432" s="408" t="s">
        <v>758</v>
      </c>
      <c r="C432" s="408" t="s">
        <v>755</v>
      </c>
      <c r="D432" s="408"/>
      <c r="E432" s="632">
        <v>55</v>
      </c>
      <c r="F432" s="408" t="s">
        <v>589</v>
      </c>
      <c r="G432" s="656">
        <v>45315</v>
      </c>
      <c r="H432" s="385" t="s">
        <v>590</v>
      </c>
      <c r="I432" s="441" t="s">
        <v>1476</v>
      </c>
      <c r="J432" s="573" t="s">
        <v>698</v>
      </c>
      <c r="K432" s="449" t="s">
        <v>657</v>
      </c>
      <c r="L432" s="379" t="s">
        <v>443</v>
      </c>
      <c r="M432" s="379" t="s">
        <v>443</v>
      </c>
      <c r="N432" s="379" t="s">
        <v>443</v>
      </c>
      <c r="O432" s="379" t="s">
        <v>443</v>
      </c>
      <c r="P432" s="379" t="s">
        <v>443</v>
      </c>
      <c r="Q432" s="379" t="s">
        <v>443</v>
      </c>
      <c r="R432" s="379" t="s">
        <v>443</v>
      </c>
      <c r="S432" s="379" t="s">
        <v>443</v>
      </c>
      <c r="T432" s="462" t="s">
        <v>443</v>
      </c>
      <c r="U432" s="379" t="s">
        <v>443</v>
      </c>
      <c r="V432" s="379" t="s">
        <v>4</v>
      </c>
      <c r="W432" s="379" t="s">
        <v>443</v>
      </c>
    </row>
    <row r="433" spans="1:23" ht="45" customHeight="1" x14ac:dyDescent="0.25">
      <c r="A433" s="599" t="s">
        <v>1475</v>
      </c>
      <c r="B433" s="408" t="s">
        <v>758</v>
      </c>
      <c r="C433" s="408" t="s">
        <v>760</v>
      </c>
      <c r="D433" s="408"/>
      <c r="E433" s="632">
        <v>55</v>
      </c>
      <c r="F433" s="408" t="s">
        <v>589</v>
      </c>
      <c r="G433" s="656">
        <v>45315</v>
      </c>
      <c r="H433" s="385" t="s">
        <v>590</v>
      </c>
      <c r="I433" s="441" t="s">
        <v>1476</v>
      </c>
      <c r="J433" s="573" t="s">
        <v>698</v>
      </c>
      <c r="K433" s="449" t="s">
        <v>657</v>
      </c>
      <c r="L433" s="379" t="s">
        <v>443</v>
      </c>
      <c r="M433" s="379" t="s">
        <v>443</v>
      </c>
      <c r="N433" s="379" t="s">
        <v>443</v>
      </c>
      <c r="O433" s="379" t="s">
        <v>443</v>
      </c>
      <c r="P433" s="379" t="s">
        <v>443</v>
      </c>
      <c r="Q433" s="379" t="s">
        <v>443</v>
      </c>
      <c r="R433" s="379" t="s">
        <v>443</v>
      </c>
      <c r="S433" s="379" t="s">
        <v>443</v>
      </c>
      <c r="T433" s="462" t="s">
        <v>443</v>
      </c>
      <c r="U433" s="379" t="s">
        <v>443</v>
      </c>
      <c r="V433" s="379" t="s">
        <v>4</v>
      </c>
      <c r="W433" s="379" t="s">
        <v>443</v>
      </c>
    </row>
    <row r="434" spans="1:23" ht="45" customHeight="1" x14ac:dyDescent="0.25">
      <c r="A434" s="599" t="s">
        <v>1475</v>
      </c>
      <c r="B434" s="408" t="s">
        <v>758</v>
      </c>
      <c r="C434" s="408" t="s">
        <v>1477</v>
      </c>
      <c r="D434" s="408"/>
      <c r="E434" s="632">
        <v>55</v>
      </c>
      <c r="F434" s="408" t="s">
        <v>589</v>
      </c>
      <c r="G434" s="656">
        <v>45315</v>
      </c>
      <c r="H434" s="385" t="s">
        <v>590</v>
      </c>
      <c r="I434" s="441" t="s">
        <v>1476</v>
      </c>
      <c r="J434" s="573" t="s">
        <v>698</v>
      </c>
      <c r="K434" s="449" t="s">
        <v>657</v>
      </c>
      <c r="L434" s="379" t="s">
        <v>443</v>
      </c>
      <c r="M434" s="379" t="s">
        <v>443</v>
      </c>
      <c r="N434" s="379" t="s">
        <v>443</v>
      </c>
      <c r="O434" s="379" t="s">
        <v>443</v>
      </c>
      <c r="P434" s="379" t="s">
        <v>443</v>
      </c>
      <c r="Q434" s="379" t="s">
        <v>443</v>
      </c>
      <c r="R434" s="379" t="s">
        <v>443</v>
      </c>
      <c r="S434" s="379" t="s">
        <v>443</v>
      </c>
      <c r="T434" s="462" t="s">
        <v>443</v>
      </c>
      <c r="U434" s="379" t="s">
        <v>443</v>
      </c>
      <c r="V434" s="379" t="s">
        <v>4</v>
      </c>
      <c r="W434" s="379" t="s">
        <v>443</v>
      </c>
    </row>
    <row r="435" spans="1:23" ht="45" customHeight="1" x14ac:dyDescent="0.25">
      <c r="A435" s="599" t="s">
        <v>1475</v>
      </c>
      <c r="B435" s="408" t="s">
        <v>758</v>
      </c>
      <c r="C435" s="408" t="s">
        <v>1478</v>
      </c>
      <c r="D435" s="408"/>
      <c r="E435" s="632">
        <v>55</v>
      </c>
      <c r="F435" s="408" t="s">
        <v>589</v>
      </c>
      <c r="G435" s="656">
        <v>45315</v>
      </c>
      <c r="H435" s="385" t="s">
        <v>590</v>
      </c>
      <c r="I435" s="441" t="s">
        <v>1476</v>
      </c>
      <c r="J435" s="573" t="s">
        <v>698</v>
      </c>
      <c r="K435" s="449" t="s">
        <v>657</v>
      </c>
      <c r="L435" s="379" t="s">
        <v>443</v>
      </c>
      <c r="M435" s="379" t="s">
        <v>443</v>
      </c>
      <c r="N435" s="379" t="s">
        <v>443</v>
      </c>
      <c r="O435" s="379" t="s">
        <v>443</v>
      </c>
      <c r="P435" s="379" t="s">
        <v>443</v>
      </c>
      <c r="Q435" s="379" t="s">
        <v>443</v>
      </c>
      <c r="R435" s="379" t="s">
        <v>443</v>
      </c>
      <c r="S435" s="379" t="s">
        <v>443</v>
      </c>
      <c r="T435" s="462" t="s">
        <v>443</v>
      </c>
      <c r="U435" s="379" t="s">
        <v>443</v>
      </c>
      <c r="V435" s="379" t="s">
        <v>4</v>
      </c>
      <c r="W435" s="379" t="s">
        <v>443</v>
      </c>
    </row>
    <row r="436" spans="1:23" ht="45" customHeight="1" x14ac:dyDescent="0.25">
      <c r="A436" s="599" t="s">
        <v>1475</v>
      </c>
      <c r="B436" s="408" t="s">
        <v>758</v>
      </c>
      <c r="C436" s="408" t="s">
        <v>1479</v>
      </c>
      <c r="D436" s="408"/>
      <c r="E436" s="632">
        <v>55</v>
      </c>
      <c r="F436" s="408" t="s">
        <v>589</v>
      </c>
      <c r="G436" s="656">
        <v>45315</v>
      </c>
      <c r="H436" s="385" t="s">
        <v>590</v>
      </c>
      <c r="I436" s="441" t="s">
        <v>1476</v>
      </c>
      <c r="J436" s="573" t="s">
        <v>698</v>
      </c>
      <c r="K436" s="449" t="s">
        <v>657</v>
      </c>
      <c r="L436" s="379" t="s">
        <v>443</v>
      </c>
      <c r="M436" s="379" t="s">
        <v>443</v>
      </c>
      <c r="N436" s="379" t="s">
        <v>443</v>
      </c>
      <c r="O436" s="379" t="s">
        <v>443</v>
      </c>
      <c r="P436" s="379" t="s">
        <v>443</v>
      </c>
      <c r="Q436" s="379" t="s">
        <v>443</v>
      </c>
      <c r="R436" s="379" t="s">
        <v>443</v>
      </c>
      <c r="S436" s="379" t="s">
        <v>443</v>
      </c>
      <c r="T436" s="462" t="s">
        <v>443</v>
      </c>
      <c r="U436" s="379" t="s">
        <v>443</v>
      </c>
      <c r="V436" s="379" t="s">
        <v>4</v>
      </c>
      <c r="W436" s="379" t="s">
        <v>443</v>
      </c>
    </row>
    <row r="437" spans="1:23" ht="45" customHeight="1" x14ac:dyDescent="0.25">
      <c r="A437" s="675" t="s">
        <v>1480</v>
      </c>
      <c r="B437" s="676" t="s">
        <v>1481</v>
      </c>
      <c r="C437" s="675"/>
      <c r="D437" s="675"/>
      <c r="E437" s="677">
        <v>55</v>
      </c>
      <c r="F437" s="675" t="s">
        <v>604</v>
      </c>
      <c r="G437" s="678">
        <v>41214</v>
      </c>
      <c r="H437" s="385" t="s">
        <v>590</v>
      </c>
      <c r="I437" s="616" t="s">
        <v>1482</v>
      </c>
      <c r="J437" s="622" t="s">
        <v>656</v>
      </c>
      <c r="K437" s="626" t="s">
        <v>50</v>
      </c>
      <c r="L437" s="379" t="s">
        <v>35</v>
      </c>
      <c r="M437" s="379" t="s">
        <v>35</v>
      </c>
      <c r="N437" s="379" t="s">
        <v>35</v>
      </c>
      <c r="O437" s="379" t="s">
        <v>35</v>
      </c>
      <c r="P437" s="379" t="s">
        <v>443</v>
      </c>
      <c r="Q437" s="379" t="s">
        <v>443</v>
      </c>
      <c r="R437" s="379" t="s">
        <v>443</v>
      </c>
      <c r="S437" s="379" t="s">
        <v>443</v>
      </c>
      <c r="T437" s="462" t="s">
        <v>443</v>
      </c>
      <c r="U437" s="379" t="s">
        <v>35</v>
      </c>
      <c r="V437" s="462" t="s">
        <v>443</v>
      </c>
      <c r="W437" s="462" t="s">
        <v>443</v>
      </c>
    </row>
    <row r="438" spans="1:23" ht="45" customHeight="1" x14ac:dyDescent="0.25">
      <c r="A438" s="382" t="s">
        <v>1483</v>
      </c>
      <c r="B438" s="382" t="s">
        <v>662</v>
      </c>
      <c r="C438" s="602"/>
      <c r="D438" s="602"/>
      <c r="E438" s="631">
        <v>55</v>
      </c>
      <c r="F438" s="408" t="s">
        <v>604</v>
      </c>
      <c r="G438" s="401">
        <v>45748</v>
      </c>
      <c r="H438" s="385" t="s">
        <v>590</v>
      </c>
      <c r="I438" s="386" t="s">
        <v>1484</v>
      </c>
      <c r="J438" s="609" t="s">
        <v>1237</v>
      </c>
      <c r="K438" s="449" t="s">
        <v>146</v>
      </c>
      <c r="L438" s="379" t="s">
        <v>690</v>
      </c>
      <c r="M438" s="379" t="s">
        <v>690</v>
      </c>
      <c r="N438" s="379" t="s">
        <v>690</v>
      </c>
      <c r="O438" s="379" t="s">
        <v>443</v>
      </c>
      <c r="P438" s="379" t="s">
        <v>443</v>
      </c>
      <c r="Q438" s="379" t="s">
        <v>443</v>
      </c>
      <c r="R438" s="379" t="s">
        <v>443</v>
      </c>
      <c r="S438" s="379" t="s">
        <v>443</v>
      </c>
      <c r="T438" s="462" t="s">
        <v>443</v>
      </c>
      <c r="U438" s="462" t="s">
        <v>443</v>
      </c>
      <c r="V438" s="462" t="s">
        <v>443</v>
      </c>
      <c r="W438" s="462" t="s">
        <v>443</v>
      </c>
    </row>
    <row r="439" spans="1:23" ht="45" customHeight="1" x14ac:dyDescent="0.25">
      <c r="A439" s="675" t="s">
        <v>1485</v>
      </c>
      <c r="B439" s="676" t="s">
        <v>1486</v>
      </c>
      <c r="C439" s="675"/>
      <c r="D439" s="675"/>
      <c r="E439" s="677">
        <v>55</v>
      </c>
      <c r="F439" s="675" t="s">
        <v>604</v>
      </c>
      <c r="G439" s="678" t="s">
        <v>690</v>
      </c>
      <c r="H439" s="385" t="s">
        <v>590</v>
      </c>
      <c r="I439" s="616" t="s">
        <v>690</v>
      </c>
      <c r="J439" s="752" t="s">
        <v>606</v>
      </c>
      <c r="K439" s="626" t="s">
        <v>69</v>
      </c>
      <c r="L439" s="379" t="s">
        <v>35</v>
      </c>
      <c r="M439" s="379" t="s">
        <v>35</v>
      </c>
      <c r="N439" s="379" t="s">
        <v>35</v>
      </c>
      <c r="O439" s="379" t="s">
        <v>443</v>
      </c>
      <c r="P439" s="379" t="s">
        <v>443</v>
      </c>
      <c r="Q439" s="379" t="s">
        <v>4</v>
      </c>
      <c r="R439" s="379" t="s">
        <v>443</v>
      </c>
      <c r="S439" s="379" t="s">
        <v>443</v>
      </c>
      <c r="T439" s="462" t="s">
        <v>443</v>
      </c>
      <c r="U439" s="379" t="s">
        <v>443</v>
      </c>
      <c r="V439" s="379" t="s">
        <v>443</v>
      </c>
      <c r="W439" s="379" t="s">
        <v>443</v>
      </c>
    </row>
    <row r="440" spans="1:23" ht="45" customHeight="1" x14ac:dyDescent="0.25">
      <c r="A440" s="599" t="s">
        <v>1487</v>
      </c>
      <c r="B440" s="382" t="s">
        <v>694</v>
      </c>
      <c r="C440" s="636" t="s">
        <v>1488</v>
      </c>
      <c r="D440" s="636"/>
      <c r="E440" s="631">
        <v>60</v>
      </c>
      <c r="F440" s="408" t="s">
        <v>604</v>
      </c>
      <c r="G440" s="401">
        <v>45017</v>
      </c>
      <c r="H440" s="385" t="s">
        <v>590</v>
      </c>
      <c r="I440" s="386" t="s">
        <v>1489</v>
      </c>
      <c r="J440" s="573" t="s">
        <v>656</v>
      </c>
      <c r="K440" s="449" t="s">
        <v>146</v>
      </c>
      <c r="L440" s="379" t="s">
        <v>443</v>
      </c>
      <c r="M440" s="379" t="s">
        <v>443</v>
      </c>
      <c r="N440" s="379" t="s">
        <v>443</v>
      </c>
      <c r="O440" s="379" t="s">
        <v>443</v>
      </c>
      <c r="P440" s="379" t="s">
        <v>443</v>
      </c>
      <c r="Q440" s="379" t="s">
        <v>443</v>
      </c>
      <c r="R440" s="379" t="s">
        <v>443</v>
      </c>
      <c r="S440" s="379" t="s">
        <v>443</v>
      </c>
      <c r="T440" s="462" t="s">
        <v>443</v>
      </c>
      <c r="U440" s="462" t="s">
        <v>443</v>
      </c>
      <c r="V440" s="462" t="s">
        <v>443</v>
      </c>
      <c r="W440" s="379" t="s">
        <v>4</v>
      </c>
    </row>
    <row r="441" spans="1:23" ht="45" customHeight="1" x14ac:dyDescent="0.25">
      <c r="A441" s="382" t="s">
        <v>1490</v>
      </c>
      <c r="B441" s="382" t="s">
        <v>212</v>
      </c>
      <c r="C441" s="408"/>
      <c r="D441" s="408"/>
      <c r="E441" s="631">
        <v>55</v>
      </c>
      <c r="F441" s="408" t="s">
        <v>604</v>
      </c>
      <c r="G441" s="384"/>
      <c r="H441" s="385" t="s">
        <v>590</v>
      </c>
      <c r="I441" s="386" t="s">
        <v>1491</v>
      </c>
      <c r="J441" s="573" t="s">
        <v>656</v>
      </c>
      <c r="K441" s="449" t="s">
        <v>25</v>
      </c>
      <c r="L441" s="379" t="s">
        <v>443</v>
      </c>
      <c r="M441" s="379" t="s">
        <v>443</v>
      </c>
      <c r="N441" s="379" t="s">
        <v>443</v>
      </c>
      <c r="O441" s="379" t="s">
        <v>443</v>
      </c>
      <c r="P441" s="379" t="s">
        <v>35</v>
      </c>
      <c r="Q441" s="379" t="s">
        <v>4</v>
      </c>
      <c r="R441" s="379" t="s">
        <v>443</v>
      </c>
      <c r="S441" s="379" t="s">
        <v>443</v>
      </c>
      <c r="T441" s="462" t="s">
        <v>443</v>
      </c>
      <c r="U441" s="462" t="s">
        <v>443</v>
      </c>
      <c r="V441" s="462" t="s">
        <v>443</v>
      </c>
      <c r="W441" s="462" t="s">
        <v>443</v>
      </c>
    </row>
    <row r="442" spans="1:23" ht="45" customHeight="1" x14ac:dyDescent="0.25">
      <c r="A442" s="382" t="s">
        <v>1492</v>
      </c>
      <c r="B442" s="382" t="s">
        <v>1493</v>
      </c>
      <c r="C442" s="742" t="s">
        <v>1494</v>
      </c>
      <c r="D442" s="742"/>
      <c r="E442" s="631">
        <v>60</v>
      </c>
      <c r="F442" s="408" t="s">
        <v>604</v>
      </c>
      <c r="G442" s="401">
        <v>45069</v>
      </c>
      <c r="H442" s="385" t="s">
        <v>590</v>
      </c>
      <c r="I442" s="386" t="s">
        <v>1495</v>
      </c>
      <c r="J442" s="573" t="s">
        <v>717</v>
      </c>
      <c r="K442" s="449" t="s">
        <v>25</v>
      </c>
      <c r="L442" s="379" t="s">
        <v>443</v>
      </c>
      <c r="M442" s="379" t="s">
        <v>443</v>
      </c>
      <c r="N442" s="379" t="s">
        <v>443</v>
      </c>
      <c r="O442" s="379" t="s">
        <v>35</v>
      </c>
      <c r="P442" s="379" t="s">
        <v>443</v>
      </c>
      <c r="Q442" s="379" t="s">
        <v>4</v>
      </c>
      <c r="R442" s="379" t="s">
        <v>443</v>
      </c>
      <c r="S442" s="379" t="s">
        <v>443</v>
      </c>
      <c r="T442" s="462" t="s">
        <v>443</v>
      </c>
      <c r="U442" s="462" t="s">
        <v>443</v>
      </c>
      <c r="V442" s="462" t="s">
        <v>443</v>
      </c>
      <c r="W442" s="462" t="s">
        <v>443</v>
      </c>
    </row>
    <row r="443" spans="1:23" ht="45" customHeight="1" x14ac:dyDescent="0.25">
      <c r="A443" s="382" t="s">
        <v>1496</v>
      </c>
      <c r="B443" s="382" t="s">
        <v>662</v>
      </c>
      <c r="C443" s="602" t="s">
        <v>1497</v>
      </c>
      <c r="D443" s="602"/>
      <c r="E443" s="631">
        <v>50</v>
      </c>
      <c r="F443" s="408" t="s">
        <v>604</v>
      </c>
      <c r="G443" s="401">
        <v>44949</v>
      </c>
      <c r="H443" s="385" t="s">
        <v>590</v>
      </c>
      <c r="I443" s="386">
        <v>148</v>
      </c>
      <c r="J443" s="573" t="s">
        <v>645</v>
      </c>
      <c r="K443" s="449" t="s">
        <v>614</v>
      </c>
      <c r="L443" s="379" t="s">
        <v>443</v>
      </c>
      <c r="M443" s="379" t="s">
        <v>443</v>
      </c>
      <c r="N443" s="379" t="s">
        <v>443</v>
      </c>
      <c r="O443" s="379" t="s">
        <v>4</v>
      </c>
      <c r="P443" s="379" t="s">
        <v>443</v>
      </c>
      <c r="Q443" s="379" t="s">
        <v>443</v>
      </c>
      <c r="R443" s="379" t="s">
        <v>443</v>
      </c>
      <c r="S443" s="379" t="s">
        <v>35</v>
      </c>
      <c r="T443" s="462" t="s">
        <v>443</v>
      </c>
      <c r="U443" s="379" t="s">
        <v>443</v>
      </c>
      <c r="V443" s="379" t="s">
        <v>443</v>
      </c>
      <c r="W443" s="379" t="s">
        <v>443</v>
      </c>
    </row>
    <row r="444" spans="1:23" ht="45" customHeight="1" x14ac:dyDescent="0.25">
      <c r="A444" s="382" t="s">
        <v>1498</v>
      </c>
      <c r="B444" s="382" t="s">
        <v>1499</v>
      </c>
      <c r="C444" s="408"/>
      <c r="D444" s="408"/>
      <c r="E444" s="631">
        <v>50</v>
      </c>
      <c r="F444" s="485" t="s">
        <v>604</v>
      </c>
      <c r="G444" s="401"/>
      <c r="H444" s="385" t="s">
        <v>590</v>
      </c>
      <c r="I444" s="386">
        <v>383</v>
      </c>
      <c r="J444" s="609" t="s">
        <v>606</v>
      </c>
      <c r="K444" s="449" t="s">
        <v>100</v>
      </c>
      <c r="L444" s="379" t="s">
        <v>443</v>
      </c>
      <c r="M444" s="379" t="s">
        <v>443</v>
      </c>
      <c r="N444" s="379" t="s">
        <v>443</v>
      </c>
      <c r="O444" s="379" t="s">
        <v>443</v>
      </c>
      <c r="P444" s="379" t="s">
        <v>443</v>
      </c>
      <c r="Q444" s="379" t="s">
        <v>443</v>
      </c>
      <c r="R444" s="379" t="s">
        <v>4</v>
      </c>
      <c r="S444" s="379" t="s">
        <v>443</v>
      </c>
      <c r="T444" s="462" t="s">
        <v>443</v>
      </c>
      <c r="U444" s="379" t="s">
        <v>443</v>
      </c>
      <c r="V444" s="379" t="s">
        <v>443</v>
      </c>
      <c r="W444" s="379" t="s">
        <v>443</v>
      </c>
    </row>
    <row r="445" spans="1:23" ht="45" customHeight="1" x14ac:dyDescent="0.25">
      <c r="A445" s="382" t="s">
        <v>1500</v>
      </c>
      <c r="B445" s="382" t="s">
        <v>1501</v>
      </c>
      <c r="C445" s="409"/>
      <c r="D445" s="409"/>
      <c r="E445" s="631">
        <v>65</v>
      </c>
      <c r="F445" s="408" t="s">
        <v>604</v>
      </c>
      <c r="G445" s="401">
        <v>45620</v>
      </c>
      <c r="H445" s="385" t="s">
        <v>590</v>
      </c>
      <c r="I445" s="386" t="s">
        <v>1502</v>
      </c>
      <c r="J445" s="573" t="s">
        <v>656</v>
      </c>
      <c r="K445" s="449" t="s">
        <v>100</v>
      </c>
      <c r="L445" s="405" t="s">
        <v>443</v>
      </c>
      <c r="M445" s="379" t="s">
        <v>443</v>
      </c>
      <c r="N445" s="379" t="s">
        <v>443</v>
      </c>
      <c r="O445" s="379" t="s">
        <v>443</v>
      </c>
      <c r="P445" s="379" t="s">
        <v>443</v>
      </c>
      <c r="Q445" s="379" t="s">
        <v>443</v>
      </c>
      <c r="R445" s="379" t="s">
        <v>443</v>
      </c>
      <c r="S445" s="379" t="s">
        <v>4</v>
      </c>
      <c r="T445" s="462" t="s">
        <v>443</v>
      </c>
      <c r="U445" s="462" t="s">
        <v>443</v>
      </c>
      <c r="V445" s="462" t="s">
        <v>443</v>
      </c>
      <c r="W445" s="462" t="s">
        <v>443</v>
      </c>
    </row>
    <row r="446" spans="1:23" ht="45" customHeight="1" x14ac:dyDescent="0.25">
      <c r="A446" s="382" t="s">
        <v>1503</v>
      </c>
      <c r="B446" s="382" t="s">
        <v>1504</v>
      </c>
      <c r="C446" s="409" t="s">
        <v>1505</v>
      </c>
      <c r="D446" s="409"/>
      <c r="E446" s="631">
        <v>50</v>
      </c>
      <c r="F446" s="408" t="s">
        <v>604</v>
      </c>
      <c r="G446" s="401">
        <v>44949</v>
      </c>
      <c r="H446" s="532" t="s">
        <v>66</v>
      </c>
      <c r="I446" s="386">
        <v>152</v>
      </c>
      <c r="J446" s="573" t="s">
        <v>690</v>
      </c>
      <c r="K446" s="449" t="s">
        <v>69</v>
      </c>
      <c r="L446" s="379" t="s">
        <v>443</v>
      </c>
      <c r="M446" s="379" t="s">
        <v>443</v>
      </c>
      <c r="N446" s="379" t="s">
        <v>443</v>
      </c>
      <c r="O446" s="379" t="s">
        <v>443</v>
      </c>
      <c r="P446" s="379" t="s">
        <v>443</v>
      </c>
      <c r="Q446" s="379" t="s">
        <v>443</v>
      </c>
      <c r="R446" s="379" t="s">
        <v>443</v>
      </c>
      <c r="S446" s="379" t="s">
        <v>443</v>
      </c>
      <c r="T446" s="462" t="s">
        <v>443</v>
      </c>
      <c r="U446" s="462" t="s">
        <v>443</v>
      </c>
      <c r="V446" s="379" t="s">
        <v>690</v>
      </c>
      <c r="W446" s="379" t="s">
        <v>690</v>
      </c>
    </row>
    <row r="447" spans="1:23" ht="45" customHeight="1" x14ac:dyDescent="0.25">
      <c r="A447" s="382" t="s">
        <v>1506</v>
      </c>
      <c r="B447" s="382" t="s">
        <v>1507</v>
      </c>
      <c r="C447" s="408"/>
      <c r="D447" s="408"/>
      <c r="E447" s="631">
        <v>55</v>
      </c>
      <c r="F447" s="408" t="s">
        <v>589</v>
      </c>
      <c r="G447" s="401">
        <v>44559</v>
      </c>
      <c r="H447" s="385" t="s">
        <v>590</v>
      </c>
      <c r="I447" s="386" t="s">
        <v>1508</v>
      </c>
      <c r="J447" s="573" t="s">
        <v>698</v>
      </c>
      <c r="K447" s="449" t="s">
        <v>50</v>
      </c>
      <c r="L447" s="379" t="s">
        <v>443</v>
      </c>
      <c r="M447" s="379" t="s">
        <v>443</v>
      </c>
      <c r="N447" s="379" t="s">
        <v>443</v>
      </c>
      <c r="O447" s="379" t="s">
        <v>443</v>
      </c>
      <c r="P447" s="379" t="s">
        <v>443</v>
      </c>
      <c r="Q447" s="379" t="s">
        <v>4</v>
      </c>
      <c r="R447" s="379" t="s">
        <v>443</v>
      </c>
      <c r="S447" s="379" t="s">
        <v>443</v>
      </c>
      <c r="T447" s="462" t="s">
        <v>443</v>
      </c>
      <c r="U447" s="379" t="s">
        <v>443</v>
      </c>
      <c r="V447" s="379" t="s">
        <v>443</v>
      </c>
      <c r="W447" s="379" t="s">
        <v>443</v>
      </c>
    </row>
    <row r="448" spans="1:23" ht="45" customHeight="1" x14ac:dyDescent="0.25">
      <c r="A448" s="382" t="s">
        <v>1509</v>
      </c>
      <c r="B448" s="382" t="s">
        <v>1510</v>
      </c>
      <c r="C448" s="408"/>
      <c r="D448" s="408"/>
      <c r="E448" s="631">
        <v>55</v>
      </c>
      <c r="F448" s="408" t="s">
        <v>604</v>
      </c>
      <c r="G448" s="401">
        <v>44866</v>
      </c>
      <c r="H448" s="385" t="s">
        <v>590</v>
      </c>
      <c r="I448" s="386" t="s">
        <v>1511</v>
      </c>
      <c r="J448" s="573" t="s">
        <v>648</v>
      </c>
      <c r="K448" s="449" t="s">
        <v>53</v>
      </c>
      <c r="L448" s="379" t="s">
        <v>443</v>
      </c>
      <c r="M448" s="379" t="s">
        <v>443</v>
      </c>
      <c r="N448" s="379" t="s">
        <v>443</v>
      </c>
      <c r="O448" s="539" t="s">
        <v>4</v>
      </c>
      <c r="P448" s="379" t="s">
        <v>443</v>
      </c>
      <c r="Q448" s="379" t="s">
        <v>443</v>
      </c>
      <c r="R448" s="379" t="s">
        <v>443</v>
      </c>
      <c r="S448" s="379" t="s">
        <v>443</v>
      </c>
      <c r="T448" s="462" t="s">
        <v>443</v>
      </c>
      <c r="U448" s="379" t="s">
        <v>443</v>
      </c>
      <c r="V448" s="379" t="s">
        <v>443</v>
      </c>
      <c r="W448" s="379" t="s">
        <v>443</v>
      </c>
    </row>
    <row r="449" spans="1:23" ht="45" customHeight="1" x14ac:dyDescent="0.25">
      <c r="A449" s="382" t="s">
        <v>1512</v>
      </c>
      <c r="B449" s="382" t="s">
        <v>152</v>
      </c>
      <c r="C449" s="409" t="s">
        <v>1513</v>
      </c>
      <c r="D449" s="409"/>
      <c r="E449" s="631">
        <v>55</v>
      </c>
      <c r="F449" s="408" t="s">
        <v>604</v>
      </c>
      <c r="G449" s="401">
        <v>43361</v>
      </c>
      <c r="H449" s="532" t="s">
        <v>66</v>
      </c>
      <c r="I449" s="386" t="s">
        <v>1514</v>
      </c>
      <c r="J449" s="573" t="s">
        <v>690</v>
      </c>
      <c r="K449" s="449" t="s">
        <v>622</v>
      </c>
      <c r="L449" s="379" t="s">
        <v>690</v>
      </c>
      <c r="M449" s="379" t="s">
        <v>690</v>
      </c>
      <c r="N449" s="379" t="s">
        <v>690</v>
      </c>
      <c r="O449" s="379" t="s">
        <v>690</v>
      </c>
      <c r="P449" s="379" t="s">
        <v>690</v>
      </c>
      <c r="Q449" s="379" t="s">
        <v>690</v>
      </c>
      <c r="R449" s="379" t="s">
        <v>690</v>
      </c>
      <c r="S449" s="379" t="s">
        <v>690</v>
      </c>
      <c r="T449" s="379" t="s">
        <v>690</v>
      </c>
      <c r="U449" s="379" t="s">
        <v>690</v>
      </c>
      <c r="V449" s="379" t="s">
        <v>690</v>
      </c>
      <c r="W449" s="379" t="s">
        <v>690</v>
      </c>
    </row>
    <row r="450" spans="1:23" ht="45" customHeight="1" x14ac:dyDescent="0.25">
      <c r="A450" s="599" t="s">
        <v>1515</v>
      </c>
      <c r="B450" s="408" t="s">
        <v>1516</v>
      </c>
      <c r="C450" s="599"/>
      <c r="D450" s="599"/>
      <c r="E450" s="631">
        <v>50</v>
      </c>
      <c r="F450" s="408" t="s">
        <v>604</v>
      </c>
      <c r="G450" s="441"/>
      <c r="H450" s="385" t="s">
        <v>590</v>
      </c>
      <c r="I450" s="441">
        <v>423</v>
      </c>
      <c r="J450" s="605" t="s">
        <v>645</v>
      </c>
      <c r="K450" s="449" t="s">
        <v>614</v>
      </c>
      <c r="L450" s="379" t="s">
        <v>443</v>
      </c>
      <c r="M450" s="448" t="s">
        <v>4</v>
      </c>
      <c r="N450" s="379" t="s">
        <v>443</v>
      </c>
      <c r="O450" s="379" t="s">
        <v>443</v>
      </c>
      <c r="P450" s="379" t="s">
        <v>443</v>
      </c>
      <c r="Q450" s="379" t="s">
        <v>443</v>
      </c>
      <c r="R450" s="379" t="s">
        <v>443</v>
      </c>
      <c r="S450" s="379" t="s">
        <v>443</v>
      </c>
      <c r="T450" s="462" t="s">
        <v>443</v>
      </c>
      <c r="U450" s="379" t="s">
        <v>443</v>
      </c>
      <c r="V450" s="379" t="s">
        <v>443</v>
      </c>
      <c r="W450" s="379" t="s">
        <v>443</v>
      </c>
    </row>
    <row r="451" spans="1:23" ht="45" customHeight="1" x14ac:dyDescent="0.25">
      <c r="A451" s="599" t="s">
        <v>1517</v>
      </c>
      <c r="B451" s="408" t="s">
        <v>931</v>
      </c>
      <c r="C451" s="599"/>
      <c r="D451" s="599"/>
      <c r="E451" s="631">
        <v>50</v>
      </c>
      <c r="F451" s="408" t="s">
        <v>604</v>
      </c>
      <c r="G451" s="441"/>
      <c r="H451" s="385" t="s">
        <v>590</v>
      </c>
      <c r="I451" s="441">
        <v>403</v>
      </c>
      <c r="J451" s="605" t="s">
        <v>648</v>
      </c>
      <c r="K451" s="449" t="s">
        <v>146</v>
      </c>
      <c r="L451" s="448" t="s">
        <v>4</v>
      </c>
      <c r="M451" s="379" t="s">
        <v>443</v>
      </c>
      <c r="N451" s="379" t="s">
        <v>443</v>
      </c>
      <c r="O451" s="379" t="s">
        <v>443</v>
      </c>
      <c r="P451" s="379" t="s">
        <v>443</v>
      </c>
      <c r="Q451" s="379" t="s">
        <v>443</v>
      </c>
      <c r="R451" s="379" t="s">
        <v>443</v>
      </c>
      <c r="S451" s="379" t="s">
        <v>443</v>
      </c>
      <c r="T451" s="462" t="s">
        <v>443</v>
      </c>
      <c r="U451" s="379" t="s">
        <v>443</v>
      </c>
      <c r="V451" s="379" t="s">
        <v>443</v>
      </c>
      <c r="W451" s="379" t="s">
        <v>443</v>
      </c>
    </row>
    <row r="452" spans="1:23" ht="45" customHeight="1" x14ac:dyDescent="0.25">
      <c r="A452" s="382" t="s">
        <v>1518</v>
      </c>
      <c r="B452" s="382" t="s">
        <v>662</v>
      </c>
      <c r="C452" s="602"/>
      <c r="D452" s="602"/>
      <c r="E452" s="631">
        <v>55</v>
      </c>
      <c r="F452" s="408" t="s">
        <v>589</v>
      </c>
      <c r="G452" s="401">
        <v>45559</v>
      </c>
      <c r="H452" s="385" t="s">
        <v>590</v>
      </c>
      <c r="I452" s="386" t="s">
        <v>1519</v>
      </c>
      <c r="J452" s="573" t="s">
        <v>634</v>
      </c>
      <c r="K452" s="449" t="s">
        <v>50</v>
      </c>
      <c r="L452" s="379" t="s">
        <v>35</v>
      </c>
      <c r="M452" s="379" t="s">
        <v>443</v>
      </c>
      <c r="N452" s="379" t="s">
        <v>443</v>
      </c>
      <c r="O452" s="379" t="s">
        <v>443</v>
      </c>
      <c r="P452" s="379" t="s">
        <v>443</v>
      </c>
      <c r="Q452" s="379" t="s">
        <v>4</v>
      </c>
      <c r="R452" s="379" t="s">
        <v>443</v>
      </c>
      <c r="S452" s="379" t="s">
        <v>443</v>
      </c>
      <c r="T452" s="462" t="s">
        <v>443</v>
      </c>
      <c r="U452" s="379" t="s">
        <v>443</v>
      </c>
      <c r="V452" s="379" t="s">
        <v>443</v>
      </c>
      <c r="W452" s="379" t="s">
        <v>443</v>
      </c>
    </row>
    <row r="453" spans="1:23" ht="45" customHeight="1" x14ac:dyDescent="0.25">
      <c r="A453" s="382" t="s">
        <v>1520</v>
      </c>
      <c r="B453" s="382" t="s">
        <v>837</v>
      </c>
      <c r="C453" s="705" t="s">
        <v>1521</v>
      </c>
      <c r="D453" s="705"/>
      <c r="E453" s="631">
        <v>65</v>
      </c>
      <c r="F453" s="408" t="s">
        <v>604</v>
      </c>
      <c r="G453" s="401">
        <v>45802</v>
      </c>
      <c r="H453" s="385" t="s">
        <v>590</v>
      </c>
      <c r="I453" s="386" t="s">
        <v>1522</v>
      </c>
      <c r="J453" s="573" t="s">
        <v>596</v>
      </c>
      <c r="K453" s="449" t="s">
        <v>635</v>
      </c>
      <c r="L453" s="379" t="s">
        <v>690</v>
      </c>
      <c r="M453" s="379" t="s">
        <v>690</v>
      </c>
      <c r="N453" s="379" t="s">
        <v>690</v>
      </c>
      <c r="O453" s="379" t="s">
        <v>690</v>
      </c>
      <c r="P453" s="379" t="s">
        <v>443</v>
      </c>
      <c r="Q453" s="379" t="s">
        <v>443</v>
      </c>
      <c r="R453" s="379" t="s">
        <v>443</v>
      </c>
      <c r="S453" s="379" t="s">
        <v>443</v>
      </c>
      <c r="T453" s="462" t="s">
        <v>443</v>
      </c>
      <c r="U453" s="379" t="s">
        <v>443</v>
      </c>
      <c r="V453" s="379" t="s">
        <v>443</v>
      </c>
      <c r="W453" s="539" t="s">
        <v>4</v>
      </c>
    </row>
    <row r="454" spans="1:23" ht="45" customHeight="1" x14ac:dyDescent="0.25">
      <c r="A454" s="382" t="s">
        <v>1523</v>
      </c>
      <c r="B454" s="382" t="s">
        <v>694</v>
      </c>
      <c r="C454" s="741" t="s">
        <v>1524</v>
      </c>
      <c r="D454" s="741"/>
      <c r="E454" s="631">
        <v>55</v>
      </c>
      <c r="F454" s="408" t="s">
        <v>604</v>
      </c>
      <c r="G454" s="401">
        <v>44949</v>
      </c>
      <c r="H454" s="385" t="s">
        <v>590</v>
      </c>
      <c r="I454" s="386">
        <v>179</v>
      </c>
      <c r="J454" s="573" t="s">
        <v>877</v>
      </c>
      <c r="K454" s="449" t="s">
        <v>25</v>
      </c>
      <c r="L454" s="379" t="s">
        <v>443</v>
      </c>
      <c r="M454" s="379" t="s">
        <v>443</v>
      </c>
      <c r="N454" s="379" t="s">
        <v>35</v>
      </c>
      <c r="O454" s="379" t="s">
        <v>35</v>
      </c>
      <c r="P454" s="379" t="s">
        <v>35</v>
      </c>
      <c r="Q454" s="379" t="s">
        <v>4</v>
      </c>
      <c r="R454" s="379" t="s">
        <v>443</v>
      </c>
      <c r="S454" s="379" t="s">
        <v>443</v>
      </c>
      <c r="T454" s="379" t="s">
        <v>443</v>
      </c>
      <c r="U454" s="379" t="s">
        <v>443</v>
      </c>
      <c r="V454" s="379" t="s">
        <v>443</v>
      </c>
      <c r="W454" s="379" t="s">
        <v>443</v>
      </c>
    </row>
    <row r="455" spans="1:23" ht="57.75" customHeight="1" x14ac:dyDescent="0.25">
      <c r="A455" s="382" t="s">
        <v>1525</v>
      </c>
      <c r="B455" s="382" t="s">
        <v>99</v>
      </c>
      <c r="C455" s="743" t="s">
        <v>1526</v>
      </c>
      <c r="D455" s="743"/>
      <c r="E455" s="631">
        <v>55</v>
      </c>
      <c r="F455" s="408" t="s">
        <v>589</v>
      </c>
      <c r="G455" s="401">
        <v>45650</v>
      </c>
      <c r="H455" s="385" t="s">
        <v>590</v>
      </c>
      <c r="I455" s="616" t="s">
        <v>1527</v>
      </c>
      <c r="J455" s="573" t="s">
        <v>698</v>
      </c>
      <c r="K455" s="449" t="s">
        <v>622</v>
      </c>
      <c r="L455" s="379" t="s">
        <v>443</v>
      </c>
      <c r="M455" s="379" t="s">
        <v>443</v>
      </c>
      <c r="N455" s="379" t="s">
        <v>443</v>
      </c>
      <c r="O455" s="379" t="s">
        <v>443</v>
      </c>
      <c r="P455" s="379" t="s">
        <v>443</v>
      </c>
      <c r="Q455" s="379" t="s">
        <v>443</v>
      </c>
      <c r="R455" s="379" t="s">
        <v>443</v>
      </c>
      <c r="S455" s="379" t="s">
        <v>443</v>
      </c>
      <c r="T455" s="539" t="s">
        <v>4</v>
      </c>
      <c r="U455" s="379" t="s">
        <v>443</v>
      </c>
      <c r="V455" s="379" t="s">
        <v>443</v>
      </c>
      <c r="W455" s="379" t="s">
        <v>443</v>
      </c>
    </row>
    <row r="456" spans="1:23" ht="45" customHeight="1" x14ac:dyDescent="0.25">
      <c r="A456" s="382" t="s">
        <v>1528</v>
      </c>
      <c r="B456" s="382" t="s">
        <v>1529</v>
      </c>
      <c r="C456" s="602"/>
      <c r="D456" s="602"/>
      <c r="E456" s="631">
        <v>70</v>
      </c>
      <c r="F456" s="408" t="s">
        <v>604</v>
      </c>
      <c r="G456" s="401">
        <v>45017</v>
      </c>
      <c r="H456" s="385" t="s">
        <v>590</v>
      </c>
      <c r="I456" s="386" t="s">
        <v>1530</v>
      </c>
      <c r="J456" s="573" t="s">
        <v>877</v>
      </c>
      <c r="K456" s="449" t="s">
        <v>146</v>
      </c>
      <c r="L456" s="379" t="s">
        <v>4</v>
      </c>
      <c r="M456" s="379" t="s">
        <v>443</v>
      </c>
      <c r="N456" s="379" t="s">
        <v>443</v>
      </c>
      <c r="O456" s="379" t="s">
        <v>443</v>
      </c>
      <c r="P456" s="379" t="s">
        <v>443</v>
      </c>
      <c r="Q456" s="379" t="s">
        <v>443</v>
      </c>
      <c r="R456" s="379" t="s">
        <v>443</v>
      </c>
      <c r="S456" s="379" t="s">
        <v>443</v>
      </c>
      <c r="T456" s="379" t="s">
        <v>443</v>
      </c>
      <c r="U456" s="379" t="s">
        <v>443</v>
      </c>
      <c r="V456" s="379" t="s">
        <v>443</v>
      </c>
      <c r="W456" s="379" t="s">
        <v>443</v>
      </c>
    </row>
    <row r="457" spans="1:23" ht="45" customHeight="1" x14ac:dyDescent="0.25">
      <c r="A457" s="382" t="s">
        <v>1531</v>
      </c>
      <c r="B457" s="382" t="s">
        <v>140</v>
      </c>
      <c r="C457" s="602"/>
      <c r="D457" s="602"/>
      <c r="E457" s="631">
        <v>65</v>
      </c>
      <c r="F457" s="408" t="s">
        <v>604</v>
      </c>
      <c r="G457" s="401">
        <v>45253</v>
      </c>
      <c r="H457" s="385" t="s">
        <v>590</v>
      </c>
      <c r="I457" s="386" t="s">
        <v>1532</v>
      </c>
      <c r="J457" s="573" t="s">
        <v>877</v>
      </c>
      <c r="K457" s="449" t="s">
        <v>100</v>
      </c>
      <c r="L457" s="379" t="s">
        <v>443</v>
      </c>
      <c r="M457" s="379" t="s">
        <v>443</v>
      </c>
      <c r="N457" s="379" t="s">
        <v>443</v>
      </c>
      <c r="O457" s="379" t="s">
        <v>443</v>
      </c>
      <c r="P457" s="379" t="s">
        <v>443</v>
      </c>
      <c r="Q457" s="379" t="s">
        <v>443</v>
      </c>
      <c r="R457" s="379" t="s">
        <v>443</v>
      </c>
      <c r="S457" s="379" t="s">
        <v>4</v>
      </c>
      <c r="T457" s="379" t="s">
        <v>443</v>
      </c>
      <c r="U457" s="379" t="s">
        <v>443</v>
      </c>
      <c r="V457" s="379" t="s">
        <v>443</v>
      </c>
      <c r="W457" s="379" t="s">
        <v>443</v>
      </c>
    </row>
    <row r="458" spans="1:23" ht="45" customHeight="1" x14ac:dyDescent="0.25">
      <c r="A458" s="382" t="s">
        <v>1533</v>
      </c>
      <c r="B458" s="382" t="s">
        <v>662</v>
      </c>
      <c r="C458" s="602"/>
      <c r="D458" s="602"/>
      <c r="E458" s="631">
        <v>65</v>
      </c>
      <c r="F458" s="408" t="s">
        <v>594</v>
      </c>
      <c r="G458" s="401">
        <v>45444</v>
      </c>
      <c r="H458" s="385" t="s">
        <v>590</v>
      </c>
      <c r="I458" s="386" t="s">
        <v>1534</v>
      </c>
      <c r="J458" s="573" t="s">
        <v>596</v>
      </c>
      <c r="K458" s="449" t="s">
        <v>53</v>
      </c>
      <c r="L458" s="379" t="s">
        <v>443</v>
      </c>
      <c r="M458" s="379" t="s">
        <v>443</v>
      </c>
      <c r="N458" s="379" t="s">
        <v>443</v>
      </c>
      <c r="O458" s="379" t="s">
        <v>443</v>
      </c>
      <c r="P458" s="379" t="s">
        <v>443</v>
      </c>
      <c r="Q458" s="379" t="s">
        <v>443</v>
      </c>
      <c r="R458" s="379" t="s">
        <v>443</v>
      </c>
      <c r="S458" s="379" t="s">
        <v>443</v>
      </c>
      <c r="T458" s="462" t="s">
        <v>443</v>
      </c>
      <c r="U458" s="379" t="s">
        <v>443</v>
      </c>
      <c r="V458" s="379" t="s">
        <v>443</v>
      </c>
      <c r="W458" s="379" t="s">
        <v>35</v>
      </c>
    </row>
    <row r="459" spans="1:23" ht="45" customHeight="1" x14ac:dyDescent="0.25">
      <c r="A459" s="382" t="s">
        <v>1535</v>
      </c>
      <c r="B459" s="382" t="s">
        <v>662</v>
      </c>
      <c r="C459" s="602"/>
      <c r="D459" s="602"/>
      <c r="E459" s="631">
        <v>50</v>
      </c>
      <c r="F459" s="408" t="s">
        <v>604</v>
      </c>
      <c r="G459" s="401">
        <v>44949</v>
      </c>
      <c r="H459" s="385" t="s">
        <v>590</v>
      </c>
      <c r="I459" s="386">
        <v>401</v>
      </c>
      <c r="J459" s="573" t="s">
        <v>877</v>
      </c>
      <c r="K459" s="449" t="s">
        <v>146</v>
      </c>
      <c r="L459" s="379" t="s">
        <v>443</v>
      </c>
      <c r="M459" s="379" t="s">
        <v>443</v>
      </c>
      <c r="N459" s="379" t="s">
        <v>443</v>
      </c>
      <c r="O459" s="379" t="s">
        <v>443</v>
      </c>
      <c r="P459" s="379" t="s">
        <v>443</v>
      </c>
      <c r="Q459" s="379" t="s">
        <v>443</v>
      </c>
      <c r="R459" s="379" t="s">
        <v>443</v>
      </c>
      <c r="S459" s="379" t="s">
        <v>443</v>
      </c>
      <c r="T459" s="379" t="s">
        <v>443</v>
      </c>
      <c r="U459" s="379" t="s">
        <v>443</v>
      </c>
      <c r="V459" s="379" t="s">
        <v>443</v>
      </c>
      <c r="W459" s="379" t="s">
        <v>443</v>
      </c>
    </row>
    <row r="460" spans="1:23" ht="45" customHeight="1" x14ac:dyDescent="0.25">
      <c r="A460" s="382" t="s">
        <v>1536</v>
      </c>
      <c r="B460" s="382" t="s">
        <v>1529</v>
      </c>
      <c r="C460" s="602" t="s">
        <v>1537</v>
      </c>
      <c r="D460" s="602"/>
      <c r="E460" s="631">
        <v>70</v>
      </c>
      <c r="F460" s="408" t="s">
        <v>604</v>
      </c>
      <c r="G460" s="401">
        <v>45283</v>
      </c>
      <c r="H460" s="385" t="s">
        <v>590</v>
      </c>
      <c r="I460" s="386" t="s">
        <v>1538</v>
      </c>
      <c r="J460" s="573" t="s">
        <v>877</v>
      </c>
      <c r="K460" s="449" t="s">
        <v>610</v>
      </c>
      <c r="L460" s="379" t="s">
        <v>443</v>
      </c>
      <c r="M460" s="379" t="s">
        <v>443</v>
      </c>
      <c r="N460" s="379" t="s">
        <v>443</v>
      </c>
      <c r="O460" s="379" t="s">
        <v>443</v>
      </c>
      <c r="P460" s="379" t="s">
        <v>443</v>
      </c>
      <c r="Q460" s="379" t="s">
        <v>443</v>
      </c>
      <c r="R460" s="379" t="s">
        <v>443</v>
      </c>
      <c r="S460" s="379" t="s">
        <v>443</v>
      </c>
      <c r="T460" s="379" t="s">
        <v>443</v>
      </c>
      <c r="U460" s="379" t="s">
        <v>443</v>
      </c>
      <c r="V460" s="379" t="s">
        <v>443</v>
      </c>
      <c r="W460" s="379" t="s">
        <v>443</v>
      </c>
    </row>
    <row r="461" spans="1:23" ht="45" customHeight="1" x14ac:dyDescent="0.25">
      <c r="A461" s="382" t="s">
        <v>1539</v>
      </c>
      <c r="B461" s="382" t="s">
        <v>212</v>
      </c>
      <c r="C461" s="408"/>
      <c r="D461" s="408"/>
      <c r="E461" s="631">
        <v>55</v>
      </c>
      <c r="F461" s="408" t="s">
        <v>594</v>
      </c>
      <c r="G461" s="384"/>
      <c r="H461" s="385" t="s">
        <v>590</v>
      </c>
      <c r="I461" s="386" t="s">
        <v>509</v>
      </c>
      <c r="J461" s="622" t="s">
        <v>596</v>
      </c>
      <c r="K461" s="626" t="s">
        <v>610</v>
      </c>
      <c r="L461" s="379" t="s">
        <v>443</v>
      </c>
      <c r="M461" s="379" t="s">
        <v>35</v>
      </c>
      <c r="N461" s="379" t="s">
        <v>443</v>
      </c>
      <c r="O461" s="379" t="s">
        <v>443</v>
      </c>
      <c r="P461" s="379" t="s">
        <v>443</v>
      </c>
      <c r="Q461" s="379" t="s">
        <v>443</v>
      </c>
      <c r="R461" s="379" t="s">
        <v>443</v>
      </c>
      <c r="S461" s="379" t="s">
        <v>443</v>
      </c>
      <c r="T461" s="462" t="s">
        <v>443</v>
      </c>
      <c r="U461" s="379" t="s">
        <v>4</v>
      </c>
      <c r="V461" s="379" t="s">
        <v>443</v>
      </c>
      <c r="W461" s="379" t="s">
        <v>35</v>
      </c>
    </row>
    <row r="462" spans="1:23" ht="45" customHeight="1" x14ac:dyDescent="0.25">
      <c r="A462" s="382" t="s">
        <v>1540</v>
      </c>
      <c r="B462" s="382" t="s">
        <v>662</v>
      </c>
      <c r="C462" s="602"/>
      <c r="D462" s="602"/>
      <c r="E462" s="631">
        <v>50</v>
      </c>
      <c r="F462" s="408" t="s">
        <v>604</v>
      </c>
      <c r="G462" s="401">
        <v>44949</v>
      </c>
      <c r="H462" s="385" t="s">
        <v>590</v>
      </c>
      <c r="I462" s="386" t="s">
        <v>1541</v>
      </c>
      <c r="J462" s="573" t="s">
        <v>877</v>
      </c>
      <c r="K462" s="524" t="s">
        <v>53</v>
      </c>
      <c r="L462" s="379" t="s">
        <v>443</v>
      </c>
      <c r="M462" s="379" t="s">
        <v>443</v>
      </c>
      <c r="N462" s="379" t="s">
        <v>4</v>
      </c>
      <c r="O462" s="379" t="s">
        <v>443</v>
      </c>
      <c r="P462" s="379" t="s">
        <v>443</v>
      </c>
      <c r="Q462" s="379" t="s">
        <v>443</v>
      </c>
      <c r="R462" s="379" t="s">
        <v>443</v>
      </c>
      <c r="S462" s="379" t="s">
        <v>443</v>
      </c>
      <c r="T462" s="379" t="s">
        <v>443</v>
      </c>
      <c r="U462" s="379" t="s">
        <v>443</v>
      </c>
      <c r="V462" s="379" t="s">
        <v>443</v>
      </c>
      <c r="W462" s="379" t="s">
        <v>443</v>
      </c>
    </row>
    <row r="463" spans="1:23" ht="45" customHeight="1" x14ac:dyDescent="0.25">
      <c r="A463" s="382" t="s">
        <v>1542</v>
      </c>
      <c r="B463" s="382" t="s">
        <v>662</v>
      </c>
      <c r="C463" s="602"/>
      <c r="D463" s="602"/>
      <c r="E463" s="631">
        <v>50</v>
      </c>
      <c r="F463" s="408" t="s">
        <v>604</v>
      </c>
      <c r="G463" s="401">
        <v>44949</v>
      </c>
      <c r="H463" s="385" t="s">
        <v>590</v>
      </c>
      <c r="I463" s="386">
        <v>381</v>
      </c>
      <c r="J463" s="573" t="s">
        <v>877</v>
      </c>
      <c r="K463" s="524" t="s">
        <v>53</v>
      </c>
      <c r="L463" s="379" t="s">
        <v>443</v>
      </c>
      <c r="M463" s="379" t="s">
        <v>443</v>
      </c>
      <c r="N463" s="379" t="s">
        <v>4</v>
      </c>
      <c r="O463" s="379" t="s">
        <v>443</v>
      </c>
      <c r="P463" s="379" t="s">
        <v>443</v>
      </c>
      <c r="Q463" s="379" t="s">
        <v>443</v>
      </c>
      <c r="R463" s="379" t="s">
        <v>443</v>
      </c>
      <c r="S463" s="379" t="s">
        <v>443</v>
      </c>
      <c r="T463" s="379" t="s">
        <v>443</v>
      </c>
      <c r="U463" s="379" t="s">
        <v>443</v>
      </c>
      <c r="V463" s="379" t="s">
        <v>443</v>
      </c>
      <c r="W463" s="379" t="s">
        <v>443</v>
      </c>
    </row>
    <row r="464" spans="1:23" ht="45" customHeight="1" x14ac:dyDescent="0.25">
      <c r="A464" s="382" t="s">
        <v>1543</v>
      </c>
      <c r="B464" s="382" t="s">
        <v>694</v>
      </c>
      <c r="C464" s="408" t="s">
        <v>1544</v>
      </c>
      <c r="D464" s="408"/>
      <c r="E464" s="631">
        <v>50</v>
      </c>
      <c r="F464" s="408" t="s">
        <v>604</v>
      </c>
      <c r="G464" s="401">
        <v>45017</v>
      </c>
      <c r="H464" s="532" t="s">
        <v>66</v>
      </c>
      <c r="I464" s="386">
        <v>455</v>
      </c>
      <c r="J464" s="609" t="s">
        <v>690</v>
      </c>
      <c r="K464" s="449" t="s">
        <v>146</v>
      </c>
      <c r="L464" s="379" t="s">
        <v>690</v>
      </c>
      <c r="M464" s="379" t="s">
        <v>690</v>
      </c>
      <c r="N464" s="379" t="s">
        <v>690</v>
      </c>
      <c r="O464" s="379" t="s">
        <v>690</v>
      </c>
      <c r="P464" s="379" t="s">
        <v>690</v>
      </c>
      <c r="Q464" s="379" t="s">
        <v>690</v>
      </c>
      <c r="R464" s="379" t="s">
        <v>690</v>
      </c>
      <c r="S464" s="379" t="s">
        <v>690</v>
      </c>
      <c r="T464" s="379" t="s">
        <v>690</v>
      </c>
      <c r="U464" s="379" t="s">
        <v>690</v>
      </c>
      <c r="V464" s="379" t="s">
        <v>690</v>
      </c>
      <c r="W464" s="379" t="s">
        <v>690</v>
      </c>
    </row>
    <row r="465" spans="1:23" ht="45" customHeight="1" x14ac:dyDescent="0.25">
      <c r="A465" s="382" t="s">
        <v>1545</v>
      </c>
      <c r="B465" s="382" t="s">
        <v>662</v>
      </c>
      <c r="C465" s="408"/>
      <c r="D465" s="408"/>
      <c r="E465" s="631">
        <v>55</v>
      </c>
      <c r="F465" s="408" t="s">
        <v>604</v>
      </c>
      <c r="G465" s="401">
        <v>45497</v>
      </c>
      <c r="H465" s="385" t="s">
        <v>590</v>
      </c>
      <c r="I465" s="386" t="s">
        <v>1546</v>
      </c>
      <c r="J465" s="609" t="s">
        <v>656</v>
      </c>
      <c r="K465" s="449" t="s">
        <v>53</v>
      </c>
      <c r="L465" s="379" t="s">
        <v>443</v>
      </c>
      <c r="M465" s="379" t="s">
        <v>443</v>
      </c>
      <c r="N465" s="379" t="s">
        <v>443</v>
      </c>
      <c r="O465" s="379" t="s">
        <v>443</v>
      </c>
      <c r="P465" s="379" t="s">
        <v>443</v>
      </c>
      <c r="Q465" s="379" t="s">
        <v>443</v>
      </c>
      <c r="R465" s="379" t="s">
        <v>443</v>
      </c>
      <c r="S465" s="379" t="s">
        <v>443</v>
      </c>
      <c r="T465" s="462" t="s">
        <v>443</v>
      </c>
      <c r="U465" s="462" t="s">
        <v>443</v>
      </c>
      <c r="V465" s="462" t="s">
        <v>443</v>
      </c>
      <c r="W465" s="462" t="s">
        <v>443</v>
      </c>
    </row>
    <row r="466" spans="1:23" ht="45" customHeight="1" x14ac:dyDescent="0.25">
      <c r="A466" s="382" t="s">
        <v>1547</v>
      </c>
      <c r="B466" s="382" t="s">
        <v>948</v>
      </c>
      <c r="C466" s="408"/>
      <c r="D466" s="408"/>
      <c r="E466" s="631">
        <v>55</v>
      </c>
      <c r="F466" s="408" t="s">
        <v>604</v>
      </c>
      <c r="G466" s="401">
        <v>41334</v>
      </c>
      <c r="H466" s="385" t="s">
        <v>590</v>
      </c>
      <c r="I466" s="386" t="s">
        <v>1548</v>
      </c>
      <c r="J466" s="573" t="s">
        <v>656</v>
      </c>
      <c r="K466" s="449" t="s">
        <v>50</v>
      </c>
      <c r="L466" s="379" t="s">
        <v>443</v>
      </c>
      <c r="M466" s="379" t="s">
        <v>443</v>
      </c>
      <c r="N466" s="379" t="s">
        <v>443</v>
      </c>
      <c r="O466" s="379" t="s">
        <v>443</v>
      </c>
      <c r="P466" s="379" t="s">
        <v>443</v>
      </c>
      <c r="Q466" s="379" t="s">
        <v>443</v>
      </c>
      <c r="R466" s="379" t="s">
        <v>4</v>
      </c>
      <c r="S466" s="379" t="s">
        <v>443</v>
      </c>
      <c r="T466" s="462" t="s">
        <v>443</v>
      </c>
      <c r="U466" s="462" t="s">
        <v>443</v>
      </c>
      <c r="V466" s="462" t="s">
        <v>443</v>
      </c>
      <c r="W466" s="462" t="s">
        <v>443</v>
      </c>
    </row>
    <row r="467" spans="1:23" ht="45" customHeight="1" x14ac:dyDescent="0.25">
      <c r="A467" s="382" t="s">
        <v>1549</v>
      </c>
      <c r="B467" s="382" t="s">
        <v>1550</v>
      </c>
      <c r="C467" s="408"/>
      <c r="D467" s="408"/>
      <c r="E467" s="631">
        <v>85</v>
      </c>
      <c r="F467" s="408" t="s">
        <v>604</v>
      </c>
      <c r="G467" s="401">
        <v>45078</v>
      </c>
      <c r="H467" s="385" t="s">
        <v>590</v>
      </c>
      <c r="I467" s="386" t="s">
        <v>767</v>
      </c>
      <c r="J467" s="573" t="s">
        <v>717</v>
      </c>
      <c r="K467" s="449" t="s">
        <v>610</v>
      </c>
      <c r="L467" s="379" t="s">
        <v>443</v>
      </c>
      <c r="M467" s="379" t="s">
        <v>443</v>
      </c>
      <c r="N467" s="379" t="s">
        <v>443</v>
      </c>
      <c r="O467" s="379" t="s">
        <v>35</v>
      </c>
      <c r="P467" s="379" t="s">
        <v>443</v>
      </c>
      <c r="Q467" s="379" t="s">
        <v>443</v>
      </c>
      <c r="R467" s="379" t="s">
        <v>443</v>
      </c>
      <c r="S467" s="379" t="s">
        <v>443</v>
      </c>
      <c r="T467" s="462" t="s">
        <v>443</v>
      </c>
      <c r="U467" s="379" t="s">
        <v>4</v>
      </c>
      <c r="V467" s="462" t="s">
        <v>443</v>
      </c>
      <c r="W467" s="462" t="s">
        <v>443</v>
      </c>
    </row>
    <row r="468" spans="1:23" ht="45" customHeight="1" x14ac:dyDescent="0.25">
      <c r="A468" s="382" t="s">
        <v>1551</v>
      </c>
      <c r="B468" s="382" t="s">
        <v>1552</v>
      </c>
      <c r="C468" s="408"/>
      <c r="D468" s="408"/>
      <c r="E468" s="631">
        <v>55</v>
      </c>
      <c r="F468" s="408" t="s">
        <v>604</v>
      </c>
      <c r="G468" s="401">
        <v>45017</v>
      </c>
      <c r="H468" s="385" t="s">
        <v>590</v>
      </c>
      <c r="I468" s="386" t="s">
        <v>1553</v>
      </c>
      <c r="J468" s="573" t="s">
        <v>717</v>
      </c>
      <c r="K468" s="524" t="s">
        <v>53</v>
      </c>
      <c r="L468" s="379" t="s">
        <v>443</v>
      </c>
      <c r="M468" s="379" t="s">
        <v>443</v>
      </c>
      <c r="N468" s="379" t="s">
        <v>443</v>
      </c>
      <c r="O468" s="448" t="s">
        <v>4</v>
      </c>
      <c r="P468" s="379" t="s">
        <v>443</v>
      </c>
      <c r="Q468" s="379" t="s">
        <v>443</v>
      </c>
      <c r="R468" s="379" t="s">
        <v>443</v>
      </c>
      <c r="S468" s="379" t="s">
        <v>443</v>
      </c>
      <c r="T468" s="535" t="s">
        <v>35</v>
      </c>
      <c r="U468" s="379" t="s">
        <v>35</v>
      </c>
      <c r="V468" s="462" t="s">
        <v>443</v>
      </c>
      <c r="W468" s="462" t="s">
        <v>443</v>
      </c>
    </row>
    <row r="469" spans="1:23" ht="45" customHeight="1" x14ac:dyDescent="0.25">
      <c r="A469" s="382" t="s">
        <v>1554</v>
      </c>
      <c r="B469" s="382" t="s">
        <v>859</v>
      </c>
      <c r="C469" s="408"/>
      <c r="D469" s="408"/>
      <c r="E469" s="631">
        <v>65</v>
      </c>
      <c r="F469" s="408" t="s">
        <v>594</v>
      </c>
      <c r="G469" s="401">
        <v>45346</v>
      </c>
      <c r="H469" s="385" t="s">
        <v>590</v>
      </c>
      <c r="I469" s="386" t="s">
        <v>767</v>
      </c>
      <c r="J469" s="573" t="s">
        <v>596</v>
      </c>
      <c r="K469" s="449" t="s">
        <v>622</v>
      </c>
      <c r="L469" s="379" t="s">
        <v>443</v>
      </c>
      <c r="M469" s="379" t="s">
        <v>443</v>
      </c>
      <c r="N469" s="379" t="s">
        <v>443</v>
      </c>
      <c r="O469" s="379" t="s">
        <v>443</v>
      </c>
      <c r="P469" s="379" t="s">
        <v>443</v>
      </c>
      <c r="Q469" s="379" t="s">
        <v>443</v>
      </c>
      <c r="R469" s="379" t="s">
        <v>443</v>
      </c>
      <c r="S469" s="379" t="s">
        <v>443</v>
      </c>
      <c r="T469" s="462" t="s">
        <v>443</v>
      </c>
      <c r="U469" s="379" t="s">
        <v>443</v>
      </c>
      <c r="V469" s="379" t="s">
        <v>443</v>
      </c>
      <c r="W469" s="379" t="s">
        <v>35</v>
      </c>
    </row>
    <row r="470" spans="1:23" ht="45" customHeight="1" x14ac:dyDescent="0.25">
      <c r="A470" s="382" t="s">
        <v>1555</v>
      </c>
      <c r="B470" s="382" t="s">
        <v>212</v>
      </c>
      <c r="C470" s="408"/>
      <c r="D470" s="408"/>
      <c r="E470" s="631">
        <v>55</v>
      </c>
      <c r="F470" s="408" t="s">
        <v>604</v>
      </c>
      <c r="G470" s="384"/>
      <c r="H470" s="385" t="s">
        <v>590</v>
      </c>
      <c r="I470" s="386" t="s">
        <v>1556</v>
      </c>
      <c r="J470" s="573" t="s">
        <v>645</v>
      </c>
      <c r="K470" s="524" t="s">
        <v>50</v>
      </c>
      <c r="L470" s="379" t="s">
        <v>443</v>
      </c>
      <c r="M470" s="379" t="s">
        <v>443</v>
      </c>
      <c r="N470" s="379" t="s">
        <v>443</v>
      </c>
      <c r="O470" s="379" t="s">
        <v>443</v>
      </c>
      <c r="P470" s="379" t="s">
        <v>443</v>
      </c>
      <c r="Q470" s="379" t="s">
        <v>4</v>
      </c>
      <c r="R470" s="379" t="s">
        <v>443</v>
      </c>
      <c r="S470" s="379" t="s">
        <v>443</v>
      </c>
      <c r="T470" s="462" t="s">
        <v>443</v>
      </c>
      <c r="U470" s="379" t="s">
        <v>443</v>
      </c>
      <c r="V470" s="379" t="s">
        <v>443</v>
      </c>
      <c r="W470" s="379" t="s">
        <v>443</v>
      </c>
    </row>
    <row r="471" spans="1:23" ht="45" customHeight="1" x14ac:dyDescent="0.25">
      <c r="A471" s="408" t="s">
        <v>1557</v>
      </c>
      <c r="B471" s="382" t="s">
        <v>712</v>
      </c>
      <c r="C471" s="408"/>
      <c r="D471" s="408"/>
      <c r="E471" s="631">
        <v>65</v>
      </c>
      <c r="F471" s="408" t="s">
        <v>731</v>
      </c>
      <c r="G471" s="401">
        <v>45528</v>
      </c>
      <c r="H471" s="385" t="s">
        <v>590</v>
      </c>
      <c r="I471" s="386" t="s">
        <v>1558</v>
      </c>
      <c r="J471" s="573" t="s">
        <v>732</v>
      </c>
      <c r="K471" s="449" t="s">
        <v>610</v>
      </c>
      <c r="L471" s="379" t="s">
        <v>35</v>
      </c>
      <c r="M471" s="379" t="s">
        <v>443</v>
      </c>
      <c r="N471" s="379" t="s">
        <v>443</v>
      </c>
      <c r="O471" s="379" t="s">
        <v>443</v>
      </c>
      <c r="P471" s="379" t="s">
        <v>443</v>
      </c>
      <c r="Q471" s="379" t="s">
        <v>443</v>
      </c>
      <c r="R471" s="379" t="s">
        <v>443</v>
      </c>
      <c r="S471" s="379" t="s">
        <v>443</v>
      </c>
      <c r="T471" s="462" t="s">
        <v>443</v>
      </c>
      <c r="U471" s="379" t="s">
        <v>4</v>
      </c>
      <c r="V471" s="379" t="s">
        <v>443</v>
      </c>
      <c r="W471" s="379" t="s">
        <v>443</v>
      </c>
    </row>
    <row r="472" spans="1:23" ht="45" customHeight="1" x14ac:dyDescent="0.25">
      <c r="A472" s="382" t="s">
        <v>1559</v>
      </c>
      <c r="B472" s="382" t="s">
        <v>1560</v>
      </c>
      <c r="C472" s="602"/>
      <c r="D472" s="602"/>
      <c r="E472" s="631">
        <v>65</v>
      </c>
      <c r="F472" s="408" t="s">
        <v>604</v>
      </c>
      <c r="G472" s="401">
        <v>45802</v>
      </c>
      <c r="H472" s="385" t="s">
        <v>590</v>
      </c>
      <c r="I472" s="386" t="s">
        <v>1561</v>
      </c>
      <c r="J472" s="573" t="s">
        <v>596</v>
      </c>
      <c r="K472" s="449" t="s">
        <v>20</v>
      </c>
      <c r="L472" s="379" t="s">
        <v>690</v>
      </c>
      <c r="M472" s="379" t="s">
        <v>690</v>
      </c>
      <c r="N472" s="379" t="s">
        <v>690</v>
      </c>
      <c r="O472" s="379" t="s">
        <v>4</v>
      </c>
      <c r="P472" s="379" t="s">
        <v>443</v>
      </c>
      <c r="Q472" s="379" t="s">
        <v>443</v>
      </c>
      <c r="R472" s="379" t="s">
        <v>443</v>
      </c>
      <c r="S472" s="379" t="s">
        <v>443</v>
      </c>
      <c r="T472" s="462" t="s">
        <v>443</v>
      </c>
      <c r="U472" s="379" t="s">
        <v>443</v>
      </c>
      <c r="V472" s="379" t="s">
        <v>443</v>
      </c>
      <c r="W472" s="379" t="s">
        <v>35</v>
      </c>
    </row>
    <row r="473" spans="1:23" ht="45" customHeight="1" x14ac:dyDescent="0.25">
      <c r="A473" s="408" t="s">
        <v>1562</v>
      </c>
      <c r="B473" s="382" t="s">
        <v>712</v>
      </c>
      <c r="C473" s="408"/>
      <c r="D473" s="408"/>
      <c r="E473" s="631">
        <v>65</v>
      </c>
      <c r="F473" s="408" t="s">
        <v>731</v>
      </c>
      <c r="G473" s="401">
        <v>45528</v>
      </c>
      <c r="H473" s="385" t="s">
        <v>590</v>
      </c>
      <c r="I473" s="386" t="s">
        <v>1558</v>
      </c>
      <c r="J473" s="573" t="s">
        <v>732</v>
      </c>
      <c r="K473" s="449" t="s">
        <v>610</v>
      </c>
      <c r="L473" s="379" t="s">
        <v>35</v>
      </c>
      <c r="M473" s="379" t="s">
        <v>443</v>
      </c>
      <c r="N473" s="379" t="s">
        <v>443</v>
      </c>
      <c r="O473" s="379" t="s">
        <v>443</v>
      </c>
      <c r="P473" s="379" t="s">
        <v>443</v>
      </c>
      <c r="Q473" s="379" t="s">
        <v>443</v>
      </c>
      <c r="R473" s="379" t="s">
        <v>443</v>
      </c>
      <c r="S473" s="379" t="s">
        <v>443</v>
      </c>
      <c r="T473" s="462" t="s">
        <v>443</v>
      </c>
      <c r="U473" s="379" t="s">
        <v>4</v>
      </c>
      <c r="V473" s="379" t="s">
        <v>443</v>
      </c>
      <c r="W473" s="379" t="s">
        <v>443</v>
      </c>
    </row>
    <row r="474" spans="1:23" ht="78.75" customHeight="1" x14ac:dyDescent="0.25">
      <c r="A474" s="599" t="s">
        <v>1563</v>
      </c>
      <c r="B474" s="599" t="s">
        <v>1564</v>
      </c>
      <c r="C474" s="563" t="s">
        <v>1565</v>
      </c>
      <c r="D474" s="563"/>
      <c r="E474" s="632">
        <v>65</v>
      </c>
      <c r="F474" s="408" t="s">
        <v>604</v>
      </c>
      <c r="G474" s="441"/>
      <c r="H474" s="385" t="s">
        <v>590</v>
      </c>
      <c r="I474" s="441" t="s">
        <v>767</v>
      </c>
      <c r="J474" s="573" t="s">
        <v>648</v>
      </c>
      <c r="K474" s="449" t="s">
        <v>53</v>
      </c>
      <c r="L474" s="379" t="s">
        <v>443</v>
      </c>
      <c r="M474" s="379" t="s">
        <v>443</v>
      </c>
      <c r="N474" s="379" t="s">
        <v>443</v>
      </c>
      <c r="O474" s="448" t="s">
        <v>4</v>
      </c>
      <c r="P474" s="379" t="s">
        <v>35</v>
      </c>
      <c r="Q474" s="379" t="s">
        <v>443</v>
      </c>
      <c r="R474" s="379" t="s">
        <v>443</v>
      </c>
      <c r="S474" s="379" t="s">
        <v>443</v>
      </c>
      <c r="T474" s="462" t="s">
        <v>443</v>
      </c>
      <c r="U474" s="379" t="s">
        <v>443</v>
      </c>
      <c r="V474" s="379" t="s">
        <v>443</v>
      </c>
      <c r="W474" s="379" t="s">
        <v>443</v>
      </c>
    </row>
    <row r="475" spans="1:23" ht="45" customHeight="1" x14ac:dyDescent="0.25">
      <c r="A475" s="382" t="s">
        <v>1566</v>
      </c>
      <c r="B475" s="382" t="s">
        <v>1567</v>
      </c>
      <c r="C475" s="435" t="s">
        <v>860</v>
      </c>
      <c r="D475" s="435"/>
      <c r="E475" s="631">
        <v>125</v>
      </c>
      <c r="F475" s="408" t="s">
        <v>604</v>
      </c>
      <c r="G475" s="401">
        <v>45658</v>
      </c>
      <c r="H475" s="532" t="s">
        <v>66</v>
      </c>
      <c r="I475" s="386" t="s">
        <v>1568</v>
      </c>
      <c r="J475" s="573" t="s">
        <v>690</v>
      </c>
      <c r="K475" s="449" t="s">
        <v>25</v>
      </c>
      <c r="L475" s="379" t="s">
        <v>443</v>
      </c>
      <c r="M475" s="379" t="s">
        <v>443</v>
      </c>
      <c r="N475" s="379" t="s">
        <v>443</v>
      </c>
      <c r="O475" s="379" t="s">
        <v>443</v>
      </c>
      <c r="P475" s="379" t="s">
        <v>4</v>
      </c>
      <c r="Q475" s="379" t="s">
        <v>443</v>
      </c>
      <c r="R475" s="379" t="s">
        <v>443</v>
      </c>
      <c r="S475" s="379" t="s">
        <v>443</v>
      </c>
      <c r="T475" s="462" t="s">
        <v>443</v>
      </c>
      <c r="U475" s="379" t="s">
        <v>443</v>
      </c>
      <c r="V475" s="586" t="s">
        <v>690</v>
      </c>
      <c r="W475" s="586" t="s">
        <v>690</v>
      </c>
    </row>
    <row r="476" spans="1:23" ht="45" customHeight="1" x14ac:dyDescent="0.25">
      <c r="A476" s="382" t="s">
        <v>1569</v>
      </c>
      <c r="B476" s="382" t="s">
        <v>1570</v>
      </c>
      <c r="C476" s="602"/>
      <c r="D476" s="602"/>
      <c r="E476" s="631">
        <v>50</v>
      </c>
      <c r="F476" s="408" t="s">
        <v>604</v>
      </c>
      <c r="G476" s="401">
        <v>44949</v>
      </c>
      <c r="H476" s="385" t="s">
        <v>590</v>
      </c>
      <c r="I476" s="386" t="s">
        <v>1571</v>
      </c>
      <c r="J476" s="573" t="s">
        <v>606</v>
      </c>
      <c r="K476" s="449" t="s">
        <v>53</v>
      </c>
      <c r="L476" s="379" t="s">
        <v>443</v>
      </c>
      <c r="M476" s="379" t="s">
        <v>443</v>
      </c>
      <c r="N476" s="379" t="s">
        <v>443</v>
      </c>
      <c r="O476" s="379" t="s">
        <v>443</v>
      </c>
      <c r="P476" s="379" t="s">
        <v>443</v>
      </c>
      <c r="Q476" s="379" t="s">
        <v>443</v>
      </c>
      <c r="R476" s="379" t="s">
        <v>443</v>
      </c>
      <c r="S476" s="379" t="s">
        <v>443</v>
      </c>
      <c r="T476" s="462" t="s">
        <v>443</v>
      </c>
      <c r="U476" s="379" t="s">
        <v>443</v>
      </c>
      <c r="V476" s="379" t="s">
        <v>443</v>
      </c>
      <c r="W476" s="379" t="s">
        <v>443</v>
      </c>
    </row>
    <row r="477" spans="1:23" ht="45" customHeight="1" x14ac:dyDescent="0.25">
      <c r="A477" s="382" t="s">
        <v>1572</v>
      </c>
      <c r="B477" s="382" t="s">
        <v>694</v>
      </c>
      <c r="C477" s="408" t="s">
        <v>1573</v>
      </c>
      <c r="D477" s="408"/>
      <c r="E477" s="631">
        <v>55</v>
      </c>
      <c r="F477" s="408" t="s">
        <v>594</v>
      </c>
      <c r="G477" s="401">
        <v>45017</v>
      </c>
      <c r="H477" s="385" t="s">
        <v>590</v>
      </c>
      <c r="I477" s="386">
        <v>448</v>
      </c>
      <c r="J477" s="573" t="s">
        <v>596</v>
      </c>
      <c r="K477" s="449" t="s">
        <v>53</v>
      </c>
      <c r="L477" s="379" t="s">
        <v>443</v>
      </c>
      <c r="M477" s="379" t="s">
        <v>443</v>
      </c>
      <c r="N477" s="379" t="s">
        <v>443</v>
      </c>
      <c r="O477" s="379" t="s">
        <v>443</v>
      </c>
      <c r="P477" s="379" t="s">
        <v>4</v>
      </c>
      <c r="Q477" s="379" t="s">
        <v>443</v>
      </c>
      <c r="R477" s="379" t="s">
        <v>443</v>
      </c>
      <c r="S477" s="379" t="s">
        <v>443</v>
      </c>
      <c r="T477" s="462" t="s">
        <v>443</v>
      </c>
      <c r="U477" s="379" t="s">
        <v>443</v>
      </c>
      <c r="V477" s="379" t="s">
        <v>443</v>
      </c>
      <c r="W477" s="379" t="s">
        <v>35</v>
      </c>
    </row>
    <row r="478" spans="1:23" ht="45" customHeight="1" x14ac:dyDescent="0.25">
      <c r="A478" s="382" t="s">
        <v>1574</v>
      </c>
      <c r="B478" s="382" t="s">
        <v>951</v>
      </c>
      <c r="C478" s="408" t="s">
        <v>1575</v>
      </c>
      <c r="D478" s="408"/>
      <c r="E478" s="631">
        <v>50</v>
      </c>
      <c r="F478" s="408" t="s">
        <v>604</v>
      </c>
      <c r="G478" s="401"/>
      <c r="H478" s="532" t="s">
        <v>66</v>
      </c>
      <c r="I478" s="386">
        <v>436</v>
      </c>
      <c r="J478" s="573" t="s">
        <v>690</v>
      </c>
      <c r="K478" s="449" t="s">
        <v>146</v>
      </c>
      <c r="L478" s="379" t="s">
        <v>443</v>
      </c>
      <c r="M478" s="379" t="s">
        <v>443</v>
      </c>
      <c r="N478" s="379" t="s">
        <v>35</v>
      </c>
      <c r="O478" s="379" t="s">
        <v>4</v>
      </c>
      <c r="P478" s="379" t="s">
        <v>690</v>
      </c>
      <c r="Q478" s="379" t="s">
        <v>690</v>
      </c>
      <c r="R478" s="379" t="s">
        <v>690</v>
      </c>
      <c r="S478" s="379" t="s">
        <v>690</v>
      </c>
      <c r="T478" s="379" t="s">
        <v>690</v>
      </c>
      <c r="U478" s="379" t="s">
        <v>690</v>
      </c>
      <c r="V478" s="379" t="s">
        <v>690</v>
      </c>
      <c r="W478" s="379" t="s">
        <v>690</v>
      </c>
    </row>
    <row r="479" spans="1:23" ht="45" customHeight="1" x14ac:dyDescent="0.25">
      <c r="A479" s="599" t="s">
        <v>1576</v>
      </c>
      <c r="B479" s="408" t="s">
        <v>739</v>
      </c>
      <c r="C479" s="599"/>
      <c r="D479" s="599"/>
      <c r="E479" s="631">
        <v>50</v>
      </c>
      <c r="F479" s="408" t="s">
        <v>604</v>
      </c>
      <c r="G479" s="441"/>
      <c r="H479" s="385" t="s">
        <v>590</v>
      </c>
      <c r="I479" s="441">
        <v>343</v>
      </c>
      <c r="J479" s="605" t="s">
        <v>648</v>
      </c>
      <c r="K479" s="449" t="s">
        <v>657</v>
      </c>
      <c r="L479" s="379" t="s">
        <v>443</v>
      </c>
      <c r="M479" s="379" t="s">
        <v>443</v>
      </c>
      <c r="N479" s="379" t="s">
        <v>443</v>
      </c>
      <c r="O479" s="379" t="s">
        <v>443</v>
      </c>
      <c r="P479" s="379" t="s">
        <v>443</v>
      </c>
      <c r="Q479" s="379" t="s">
        <v>443</v>
      </c>
      <c r="R479" s="379" t="s">
        <v>443</v>
      </c>
      <c r="S479" s="379" t="s">
        <v>443</v>
      </c>
      <c r="T479" s="462" t="s">
        <v>443</v>
      </c>
      <c r="U479" s="379" t="s">
        <v>443</v>
      </c>
      <c r="V479" s="379" t="s">
        <v>4</v>
      </c>
      <c r="W479" s="379" t="s">
        <v>443</v>
      </c>
    </row>
    <row r="480" spans="1:23" ht="45" customHeight="1" x14ac:dyDescent="0.25">
      <c r="A480" s="382" t="s">
        <v>1577</v>
      </c>
      <c r="B480" s="382" t="s">
        <v>662</v>
      </c>
      <c r="C480" s="602"/>
      <c r="D480" s="602"/>
      <c r="E480" s="631">
        <v>55</v>
      </c>
      <c r="F480" s="408" t="s">
        <v>604</v>
      </c>
      <c r="G480" s="401">
        <v>45741</v>
      </c>
      <c r="H480" s="385" t="s">
        <v>590</v>
      </c>
      <c r="I480" s="386" t="s">
        <v>1578</v>
      </c>
      <c r="J480" s="573" t="s">
        <v>648</v>
      </c>
      <c r="K480" s="449" t="s">
        <v>20</v>
      </c>
      <c r="L480" s="584" t="s">
        <v>35</v>
      </c>
      <c r="M480" s="584" t="s">
        <v>35</v>
      </c>
      <c r="N480" s="379" t="s">
        <v>443</v>
      </c>
      <c r="O480" s="379" t="s">
        <v>443</v>
      </c>
      <c r="P480" s="448" t="s">
        <v>35</v>
      </c>
      <c r="Q480" s="379" t="s">
        <v>4</v>
      </c>
      <c r="R480" s="379" t="s">
        <v>443</v>
      </c>
      <c r="S480" s="379" t="s">
        <v>443</v>
      </c>
      <c r="T480" s="462" t="s">
        <v>443</v>
      </c>
      <c r="U480" s="379" t="s">
        <v>443</v>
      </c>
      <c r="V480" s="379" t="s">
        <v>443</v>
      </c>
      <c r="W480" s="379" t="s">
        <v>443</v>
      </c>
    </row>
    <row r="481" spans="1:23" ht="45" customHeight="1" x14ac:dyDescent="0.25">
      <c r="A481" s="408" t="s">
        <v>1579</v>
      </c>
      <c r="B481" s="382" t="s">
        <v>1580</v>
      </c>
      <c r="C481" s="408" t="s">
        <v>1581</v>
      </c>
      <c r="D481" s="408"/>
      <c r="E481" s="631">
        <v>55</v>
      </c>
      <c r="F481" s="408" t="s">
        <v>604</v>
      </c>
      <c r="G481" s="384"/>
      <c r="H481" s="385" t="s">
        <v>590</v>
      </c>
      <c r="I481" s="386" t="s">
        <v>300</v>
      </c>
      <c r="J481" s="573" t="s">
        <v>877</v>
      </c>
      <c r="K481" s="449" t="s">
        <v>25</v>
      </c>
      <c r="L481" s="379" t="s">
        <v>35</v>
      </c>
      <c r="M481" s="379" t="s">
        <v>443</v>
      </c>
      <c r="N481" s="379" t="s">
        <v>35</v>
      </c>
      <c r="O481" s="379" t="s">
        <v>35</v>
      </c>
      <c r="P481" s="379" t="s">
        <v>443</v>
      </c>
      <c r="Q481" s="448" t="s">
        <v>4</v>
      </c>
      <c r="R481" s="379" t="s">
        <v>35</v>
      </c>
      <c r="S481" s="379" t="s">
        <v>35</v>
      </c>
      <c r="T481" s="379" t="s">
        <v>443</v>
      </c>
      <c r="U481" s="379" t="s">
        <v>443</v>
      </c>
      <c r="V481" s="379" t="s">
        <v>443</v>
      </c>
      <c r="W481" s="379" t="s">
        <v>35</v>
      </c>
    </row>
    <row r="482" spans="1:23" ht="45" customHeight="1" x14ac:dyDescent="0.25">
      <c r="A482" s="382" t="s">
        <v>1582</v>
      </c>
      <c r="B482" s="382" t="s">
        <v>1583</v>
      </c>
      <c r="C482" s="435"/>
      <c r="D482" s="435"/>
      <c r="E482" s="631">
        <v>75</v>
      </c>
      <c r="F482" s="408" t="s">
        <v>604</v>
      </c>
      <c r="G482" s="401">
        <v>45672</v>
      </c>
      <c r="H482" s="385" t="s">
        <v>590</v>
      </c>
      <c r="I482" s="386" t="s">
        <v>1584</v>
      </c>
      <c r="J482" s="573" t="s">
        <v>656</v>
      </c>
      <c r="K482" s="449" t="s">
        <v>657</v>
      </c>
      <c r="L482" s="379" t="s">
        <v>443</v>
      </c>
      <c r="M482" s="379" t="s">
        <v>443</v>
      </c>
      <c r="N482" s="379" t="s">
        <v>443</v>
      </c>
      <c r="O482" s="379" t="s">
        <v>443</v>
      </c>
      <c r="P482" s="379" t="s">
        <v>443</v>
      </c>
      <c r="Q482" s="379" t="s">
        <v>443</v>
      </c>
      <c r="R482" s="379" t="s">
        <v>443</v>
      </c>
      <c r="S482" s="379" t="s">
        <v>443</v>
      </c>
      <c r="T482" s="462" t="s">
        <v>443</v>
      </c>
      <c r="U482" s="462" t="s">
        <v>443</v>
      </c>
      <c r="V482" s="462" t="s">
        <v>443</v>
      </c>
      <c r="W482" s="462" t="s">
        <v>443</v>
      </c>
    </row>
    <row r="483" spans="1:23" ht="45" customHeight="1" x14ac:dyDescent="0.25">
      <c r="A483" s="408" t="s">
        <v>1585</v>
      </c>
      <c r="B483" s="382" t="s">
        <v>212</v>
      </c>
      <c r="C483" s="408"/>
      <c r="D483" s="408"/>
      <c r="E483" s="631">
        <v>50</v>
      </c>
      <c r="F483" s="408" t="s">
        <v>604</v>
      </c>
      <c r="G483" s="471">
        <v>45192</v>
      </c>
      <c r="H483" s="532" t="s">
        <v>66</v>
      </c>
      <c r="I483" s="386" t="s">
        <v>1586</v>
      </c>
      <c r="J483" s="573" t="s">
        <v>690</v>
      </c>
      <c r="K483" s="449" t="s">
        <v>100</v>
      </c>
      <c r="L483" s="379" t="s">
        <v>690</v>
      </c>
      <c r="M483" s="379" t="s">
        <v>690</v>
      </c>
      <c r="N483" s="379" t="s">
        <v>690</v>
      </c>
      <c r="O483" s="379" t="s">
        <v>690</v>
      </c>
      <c r="P483" s="379" t="s">
        <v>690</v>
      </c>
      <c r="Q483" s="379" t="s">
        <v>690</v>
      </c>
      <c r="R483" s="379" t="s">
        <v>690</v>
      </c>
      <c r="S483" s="379" t="s">
        <v>690</v>
      </c>
      <c r="T483" s="379" t="s">
        <v>690</v>
      </c>
      <c r="U483" s="379" t="s">
        <v>690</v>
      </c>
      <c r="V483" s="379" t="s">
        <v>690</v>
      </c>
      <c r="W483" s="379" t="s">
        <v>690</v>
      </c>
    </row>
    <row r="484" spans="1:23" ht="45" customHeight="1" x14ac:dyDescent="0.25">
      <c r="A484" s="382" t="s">
        <v>1587</v>
      </c>
      <c r="B484" s="382" t="s">
        <v>736</v>
      </c>
      <c r="C484" s="408"/>
      <c r="D484" s="408"/>
      <c r="E484" s="631">
        <v>50</v>
      </c>
      <c r="F484" s="408" t="s">
        <v>604</v>
      </c>
      <c r="G484" s="401">
        <v>44949</v>
      </c>
      <c r="H484" s="385" t="s">
        <v>590</v>
      </c>
      <c r="I484" s="386" t="s">
        <v>767</v>
      </c>
      <c r="J484" s="573" t="s">
        <v>606</v>
      </c>
      <c r="K484" s="606" t="s">
        <v>25</v>
      </c>
      <c r="L484" s="379" t="s">
        <v>443</v>
      </c>
      <c r="M484" s="379" t="s">
        <v>443</v>
      </c>
      <c r="N484" s="379" t="s">
        <v>443</v>
      </c>
      <c r="O484" s="379" t="s">
        <v>443</v>
      </c>
      <c r="P484" s="379" t="s">
        <v>443</v>
      </c>
      <c r="Q484" s="379" t="s">
        <v>4</v>
      </c>
      <c r="R484" s="379" t="s">
        <v>443</v>
      </c>
      <c r="S484" s="379" t="s">
        <v>443</v>
      </c>
      <c r="T484" s="462" t="s">
        <v>443</v>
      </c>
      <c r="U484" s="379" t="s">
        <v>443</v>
      </c>
      <c r="V484" s="379" t="s">
        <v>443</v>
      </c>
      <c r="W484" s="379" t="s">
        <v>443</v>
      </c>
    </row>
    <row r="485" spans="1:23" ht="45" customHeight="1" x14ac:dyDescent="0.25">
      <c r="A485" s="408" t="s">
        <v>1590</v>
      </c>
      <c r="B485" s="382" t="s">
        <v>1529</v>
      </c>
      <c r="C485" s="408" t="s">
        <v>1591</v>
      </c>
      <c r="D485" s="408"/>
      <c r="E485" s="631">
        <v>55</v>
      </c>
      <c r="F485" s="408" t="s">
        <v>604</v>
      </c>
      <c r="G485" s="401">
        <v>44136</v>
      </c>
      <c r="H485" s="385" t="s">
        <v>590</v>
      </c>
      <c r="I485" s="386" t="s">
        <v>1592</v>
      </c>
      <c r="J485" s="573" t="s">
        <v>606</v>
      </c>
      <c r="K485" s="606" t="s">
        <v>610</v>
      </c>
      <c r="L485" s="379" t="s">
        <v>443</v>
      </c>
      <c r="M485" s="379" t="s">
        <v>443</v>
      </c>
      <c r="N485" s="379" t="s">
        <v>443</v>
      </c>
      <c r="O485" s="379" t="s">
        <v>443</v>
      </c>
      <c r="P485" s="379" t="s">
        <v>443</v>
      </c>
      <c r="Q485" s="379" t="s">
        <v>35</v>
      </c>
      <c r="R485" s="379" t="s">
        <v>443</v>
      </c>
      <c r="S485" s="379" t="s">
        <v>35</v>
      </c>
      <c r="T485" s="535" t="s">
        <v>35</v>
      </c>
      <c r="U485" s="535" t="s">
        <v>35</v>
      </c>
      <c r="V485" s="379" t="s">
        <v>35</v>
      </c>
      <c r="W485" s="379" t="s">
        <v>4</v>
      </c>
    </row>
    <row r="486" spans="1:23" ht="45" customHeight="1" x14ac:dyDescent="0.25">
      <c r="A486" s="408" t="s">
        <v>1593</v>
      </c>
      <c r="B486" s="382" t="s">
        <v>89</v>
      </c>
      <c r="C486" s="408"/>
      <c r="D486" s="408"/>
      <c r="E486" s="631">
        <v>55</v>
      </c>
      <c r="F486" s="408" t="s">
        <v>604</v>
      </c>
      <c r="G486" s="401">
        <v>44094</v>
      </c>
      <c r="H486" s="385" t="s">
        <v>590</v>
      </c>
      <c r="I486" s="386" t="s">
        <v>1594</v>
      </c>
      <c r="J486" s="573" t="s">
        <v>592</v>
      </c>
      <c r="K486" s="606" t="s">
        <v>146</v>
      </c>
      <c r="L486" s="462" t="s">
        <v>443</v>
      </c>
      <c r="M486" s="539" t="s">
        <v>4</v>
      </c>
      <c r="N486" s="379" t="s">
        <v>443</v>
      </c>
      <c r="O486" s="379" t="s">
        <v>443</v>
      </c>
      <c r="P486" s="379" t="s">
        <v>443</v>
      </c>
      <c r="Q486" s="379" t="s">
        <v>35</v>
      </c>
      <c r="R486" s="379" t="s">
        <v>443</v>
      </c>
      <c r="S486" s="379" t="s">
        <v>443</v>
      </c>
      <c r="T486" s="462" t="s">
        <v>443</v>
      </c>
      <c r="U486" s="379" t="s">
        <v>443</v>
      </c>
      <c r="V486" s="379" t="s">
        <v>443</v>
      </c>
      <c r="W486" s="379" t="s">
        <v>443</v>
      </c>
    </row>
    <row r="487" spans="1:23" ht="45" customHeight="1" x14ac:dyDescent="0.25">
      <c r="A487" s="382" t="s">
        <v>1595</v>
      </c>
      <c r="B487" s="382" t="s">
        <v>856</v>
      </c>
      <c r="C487" s="602"/>
      <c r="D487" s="602"/>
      <c r="E487" s="631">
        <v>65</v>
      </c>
      <c r="F487" s="408" t="s">
        <v>604</v>
      </c>
      <c r="G487" s="401">
        <v>45863</v>
      </c>
      <c r="H487" s="385" t="s">
        <v>590</v>
      </c>
      <c r="I487" s="386" t="s">
        <v>1596</v>
      </c>
      <c r="J487" s="573" t="s">
        <v>732</v>
      </c>
      <c r="K487" s="449" t="s">
        <v>50</v>
      </c>
      <c r="L487" s="441" t="s">
        <v>690</v>
      </c>
      <c r="M487" s="441" t="s">
        <v>690</v>
      </c>
      <c r="N487" s="441" t="s">
        <v>690</v>
      </c>
      <c r="O487" s="441" t="s">
        <v>690</v>
      </c>
      <c r="P487" s="441" t="s">
        <v>690</v>
      </c>
      <c r="Q487" s="379" t="s">
        <v>4</v>
      </c>
      <c r="R487" s="379" t="s">
        <v>443</v>
      </c>
      <c r="S487" s="379" t="s">
        <v>443</v>
      </c>
      <c r="T487" s="462" t="s">
        <v>443</v>
      </c>
      <c r="U487" s="379" t="s">
        <v>443</v>
      </c>
      <c r="V487" s="379" t="s">
        <v>443</v>
      </c>
      <c r="W487" s="379" t="s">
        <v>443</v>
      </c>
    </row>
    <row r="488" spans="1:23" ht="45" customHeight="1" x14ac:dyDescent="0.25">
      <c r="A488" s="408" t="s">
        <v>1597</v>
      </c>
      <c r="B488" s="382" t="s">
        <v>1598</v>
      </c>
      <c r="C488" s="408"/>
      <c r="D488" s="408"/>
      <c r="E488" s="631">
        <v>60</v>
      </c>
      <c r="F488" s="408" t="s">
        <v>604</v>
      </c>
      <c r="G488" s="401">
        <v>45047</v>
      </c>
      <c r="H488" s="385" t="s">
        <v>590</v>
      </c>
      <c r="I488" s="386" t="s">
        <v>1599</v>
      </c>
      <c r="J488" s="573" t="s">
        <v>621</v>
      </c>
      <c r="K488" s="449" t="s">
        <v>20</v>
      </c>
      <c r="L488" s="379" t="s">
        <v>443</v>
      </c>
      <c r="M488" s="539" t="s">
        <v>4</v>
      </c>
      <c r="N488" s="379" t="s">
        <v>443</v>
      </c>
      <c r="O488" s="379" t="s">
        <v>443</v>
      </c>
      <c r="P488" s="379" t="s">
        <v>4</v>
      </c>
      <c r="Q488" s="379" t="s">
        <v>443</v>
      </c>
      <c r="R488" s="379" t="s">
        <v>443</v>
      </c>
      <c r="S488" s="379" t="s">
        <v>443</v>
      </c>
      <c r="T488" s="462" t="s">
        <v>443</v>
      </c>
      <c r="U488" s="379" t="s">
        <v>443</v>
      </c>
      <c r="V488" s="379" t="s">
        <v>443</v>
      </c>
      <c r="W488" s="379" t="s">
        <v>443</v>
      </c>
    </row>
    <row r="489" spans="1:23" ht="45" customHeight="1" x14ac:dyDescent="0.25">
      <c r="A489" s="408" t="s">
        <v>1600</v>
      </c>
      <c r="B489" s="382" t="s">
        <v>212</v>
      </c>
      <c r="C489" s="408"/>
      <c r="D489" s="408"/>
      <c r="E489" s="631">
        <v>55</v>
      </c>
      <c r="F489" s="408" t="s">
        <v>604</v>
      </c>
      <c r="G489" s="384"/>
      <c r="H489" s="385" t="s">
        <v>590</v>
      </c>
      <c r="I489" s="386" t="s">
        <v>1601</v>
      </c>
      <c r="J489" s="573" t="s">
        <v>877</v>
      </c>
      <c r="K489" s="449" t="s">
        <v>622</v>
      </c>
      <c r="L489" s="379" t="s">
        <v>443</v>
      </c>
      <c r="M489" s="379" t="s">
        <v>443</v>
      </c>
      <c r="N489" s="379" t="s">
        <v>443</v>
      </c>
      <c r="O489" s="379" t="s">
        <v>443</v>
      </c>
      <c r="P489" s="379" t="s">
        <v>443</v>
      </c>
      <c r="Q489" s="379" t="s">
        <v>443</v>
      </c>
      <c r="R489" s="379" t="s">
        <v>443</v>
      </c>
      <c r="S489" s="379" t="s">
        <v>443</v>
      </c>
      <c r="T489" s="379" t="s">
        <v>443</v>
      </c>
      <c r="U489" s="379" t="s">
        <v>4</v>
      </c>
      <c r="V489" s="379" t="s">
        <v>443</v>
      </c>
      <c r="W489" s="379" t="s">
        <v>443</v>
      </c>
    </row>
    <row r="490" spans="1:23" ht="45" customHeight="1" x14ac:dyDescent="0.25">
      <c r="A490" s="408" t="s">
        <v>1602</v>
      </c>
      <c r="B490" s="382" t="s">
        <v>152</v>
      </c>
      <c r="C490" s="754" t="s">
        <v>762</v>
      </c>
      <c r="D490" s="754"/>
      <c r="E490" s="631">
        <v>65</v>
      </c>
      <c r="F490" s="408" t="s">
        <v>731</v>
      </c>
      <c r="G490" s="401">
        <v>44208</v>
      </c>
      <c r="H490" s="385" t="s">
        <v>590</v>
      </c>
      <c r="I490" s="386" t="s">
        <v>1603</v>
      </c>
      <c r="J490" s="573" t="s">
        <v>732</v>
      </c>
      <c r="K490" s="449" t="s">
        <v>69</v>
      </c>
      <c r="L490" s="379" t="s">
        <v>35</v>
      </c>
      <c r="M490" s="379" t="s">
        <v>443</v>
      </c>
      <c r="N490" s="379" t="s">
        <v>443</v>
      </c>
      <c r="O490" s="379" t="s">
        <v>443</v>
      </c>
      <c r="P490" s="379" t="s">
        <v>443</v>
      </c>
      <c r="Q490" s="379" t="s">
        <v>4</v>
      </c>
      <c r="R490" s="379" t="s">
        <v>443</v>
      </c>
      <c r="S490" s="379" t="s">
        <v>443</v>
      </c>
      <c r="T490" s="462" t="s">
        <v>443</v>
      </c>
      <c r="U490" s="379" t="s">
        <v>443</v>
      </c>
      <c r="V490" s="379" t="s">
        <v>443</v>
      </c>
      <c r="W490" s="379" t="s">
        <v>443</v>
      </c>
    </row>
    <row r="491" spans="1:23" ht="45" customHeight="1" x14ac:dyDescent="0.25">
      <c r="A491" s="408" t="s">
        <v>1604</v>
      </c>
      <c r="B491" s="382" t="s">
        <v>1141</v>
      </c>
      <c r="C491" s="754" t="s">
        <v>762</v>
      </c>
      <c r="D491" s="754"/>
      <c r="E491" s="631">
        <v>65</v>
      </c>
      <c r="F491" s="408" t="s">
        <v>1011</v>
      </c>
      <c r="G491" s="401">
        <v>44409</v>
      </c>
      <c r="H491" s="385" t="s">
        <v>590</v>
      </c>
      <c r="I491" s="386" t="s">
        <v>1605</v>
      </c>
      <c r="J491" s="573" t="s">
        <v>698</v>
      </c>
      <c r="K491" s="449" t="s">
        <v>69</v>
      </c>
      <c r="L491" s="379" t="s">
        <v>443</v>
      </c>
      <c r="M491" s="379" t="s">
        <v>443</v>
      </c>
      <c r="N491" s="379" t="s">
        <v>443</v>
      </c>
      <c r="O491" s="379" t="s">
        <v>443</v>
      </c>
      <c r="P491" s="379" t="s">
        <v>443</v>
      </c>
      <c r="Q491" s="379" t="s">
        <v>4</v>
      </c>
      <c r="R491" s="379" t="s">
        <v>443</v>
      </c>
      <c r="S491" s="379" t="s">
        <v>443</v>
      </c>
      <c r="T491" s="462" t="s">
        <v>443</v>
      </c>
      <c r="U491" s="379" t="s">
        <v>443</v>
      </c>
      <c r="V491" s="379" t="s">
        <v>443</v>
      </c>
      <c r="W491" s="379" t="s">
        <v>443</v>
      </c>
    </row>
    <row r="492" spans="1:23" ht="45" customHeight="1" x14ac:dyDescent="0.25">
      <c r="A492" s="382" t="s">
        <v>1606</v>
      </c>
      <c r="B492" s="382" t="s">
        <v>152</v>
      </c>
      <c r="C492" s="408"/>
      <c r="D492" s="408"/>
      <c r="E492" s="631">
        <v>55</v>
      </c>
      <c r="F492" s="408" t="s">
        <v>604</v>
      </c>
      <c r="G492" s="384" t="s">
        <v>1607</v>
      </c>
      <c r="H492" s="385" t="s">
        <v>590</v>
      </c>
      <c r="I492" s="386" t="s">
        <v>1608</v>
      </c>
      <c r="J492" s="646" t="s">
        <v>656</v>
      </c>
      <c r="K492" s="524" t="s">
        <v>50</v>
      </c>
      <c r="L492" s="379" t="s">
        <v>443</v>
      </c>
      <c r="M492" s="379" t="s">
        <v>443</v>
      </c>
      <c r="N492" s="379" t="s">
        <v>443</v>
      </c>
      <c r="O492" s="379" t="s">
        <v>443</v>
      </c>
      <c r="P492" s="379" t="s">
        <v>443</v>
      </c>
      <c r="Q492" s="379" t="s">
        <v>443</v>
      </c>
      <c r="R492" s="379" t="s">
        <v>4</v>
      </c>
      <c r="S492" s="379" t="s">
        <v>443</v>
      </c>
      <c r="T492" s="462" t="s">
        <v>443</v>
      </c>
      <c r="U492" s="462" t="s">
        <v>443</v>
      </c>
      <c r="V492" s="462" t="s">
        <v>443</v>
      </c>
      <c r="W492" s="462" t="s">
        <v>443</v>
      </c>
    </row>
    <row r="493" spans="1:23" ht="45" customHeight="1" x14ac:dyDescent="0.25">
      <c r="A493" s="382" t="s">
        <v>1609</v>
      </c>
      <c r="B493" s="382" t="s">
        <v>705</v>
      </c>
      <c r="C493" s="409" t="s">
        <v>1610</v>
      </c>
      <c r="D493" s="409"/>
      <c r="E493" s="631">
        <v>60</v>
      </c>
      <c r="F493" s="408" t="s">
        <v>1011</v>
      </c>
      <c r="G493" s="401">
        <v>45536</v>
      </c>
      <c r="H493" s="385" t="s">
        <v>590</v>
      </c>
      <c r="I493" s="560" t="s">
        <v>1611</v>
      </c>
      <c r="J493" s="573" t="s">
        <v>698</v>
      </c>
      <c r="K493" s="449" t="s">
        <v>635</v>
      </c>
      <c r="L493" s="379" t="s">
        <v>443</v>
      </c>
      <c r="M493" s="379" t="s">
        <v>443</v>
      </c>
      <c r="N493" s="379" t="s">
        <v>443</v>
      </c>
      <c r="O493" s="379" t="s">
        <v>443</v>
      </c>
      <c r="P493" s="379" t="s">
        <v>443</v>
      </c>
      <c r="Q493" s="379" t="s">
        <v>443</v>
      </c>
      <c r="R493" s="379" t="s">
        <v>443</v>
      </c>
      <c r="S493" s="379" t="s">
        <v>443</v>
      </c>
      <c r="T493" s="462" t="s">
        <v>443</v>
      </c>
      <c r="U493" s="379" t="s">
        <v>443</v>
      </c>
      <c r="V493" s="379" t="s">
        <v>443</v>
      </c>
      <c r="W493" s="379" t="s">
        <v>4</v>
      </c>
    </row>
    <row r="494" spans="1:23" ht="45" customHeight="1" x14ac:dyDescent="0.25">
      <c r="A494" s="382" t="s">
        <v>1612</v>
      </c>
      <c r="B494" s="382" t="s">
        <v>705</v>
      </c>
      <c r="C494" s="409" t="s">
        <v>1610</v>
      </c>
      <c r="D494" s="409"/>
      <c r="E494" s="631">
        <v>60</v>
      </c>
      <c r="F494" s="408" t="s">
        <v>1011</v>
      </c>
      <c r="G494" s="401">
        <v>45536</v>
      </c>
      <c r="H494" s="385" t="s">
        <v>590</v>
      </c>
      <c r="I494" s="560" t="s">
        <v>1611</v>
      </c>
      <c r="J494" s="573" t="s">
        <v>698</v>
      </c>
      <c r="K494" s="606" t="s">
        <v>635</v>
      </c>
      <c r="L494" s="379" t="s">
        <v>443</v>
      </c>
      <c r="M494" s="379" t="s">
        <v>443</v>
      </c>
      <c r="N494" s="379" t="s">
        <v>443</v>
      </c>
      <c r="O494" s="379" t="s">
        <v>443</v>
      </c>
      <c r="P494" s="379" t="s">
        <v>443</v>
      </c>
      <c r="Q494" s="379" t="s">
        <v>443</v>
      </c>
      <c r="R494" s="379" t="s">
        <v>443</v>
      </c>
      <c r="S494" s="379" t="s">
        <v>443</v>
      </c>
      <c r="T494" s="462" t="s">
        <v>443</v>
      </c>
      <c r="U494" s="379" t="s">
        <v>443</v>
      </c>
      <c r="V494" s="379" t="s">
        <v>443</v>
      </c>
      <c r="W494" s="379" t="s">
        <v>4</v>
      </c>
    </row>
    <row r="495" spans="1:23" ht="45" customHeight="1" x14ac:dyDescent="0.25">
      <c r="A495" s="382" t="s">
        <v>1613</v>
      </c>
      <c r="B495" s="382" t="s">
        <v>1614</v>
      </c>
      <c r="C495" s="409" t="s">
        <v>760</v>
      </c>
      <c r="D495" s="409"/>
      <c r="E495" s="631">
        <v>55</v>
      </c>
      <c r="F495" s="408" t="s">
        <v>731</v>
      </c>
      <c r="G495" s="401">
        <v>45467</v>
      </c>
      <c r="H495" s="385" t="s">
        <v>590</v>
      </c>
      <c r="I495" s="560" t="s">
        <v>1615</v>
      </c>
      <c r="J495" s="573" t="s">
        <v>732</v>
      </c>
      <c r="K495" s="606" t="s">
        <v>635</v>
      </c>
      <c r="L495" s="379" t="s">
        <v>443</v>
      </c>
      <c r="M495" s="379" t="s">
        <v>443</v>
      </c>
      <c r="N495" s="379" t="s">
        <v>443</v>
      </c>
      <c r="O495" s="379" t="s">
        <v>443</v>
      </c>
      <c r="P495" s="379" t="s">
        <v>443</v>
      </c>
      <c r="Q495" s="379" t="s">
        <v>443</v>
      </c>
      <c r="R495" s="379" t="s">
        <v>443</v>
      </c>
      <c r="S495" s="379" t="s">
        <v>443</v>
      </c>
      <c r="T495" s="462" t="s">
        <v>443</v>
      </c>
      <c r="U495" s="379" t="s">
        <v>443</v>
      </c>
      <c r="V495" s="379" t="s">
        <v>443</v>
      </c>
      <c r="W495" s="379" t="s">
        <v>4</v>
      </c>
    </row>
    <row r="496" spans="1:23" ht="45" customHeight="1" x14ac:dyDescent="0.25">
      <c r="A496" s="382" t="s">
        <v>1613</v>
      </c>
      <c r="B496" s="382" t="s">
        <v>1614</v>
      </c>
      <c r="C496" s="409" t="s">
        <v>1477</v>
      </c>
      <c r="D496" s="409"/>
      <c r="E496" s="631">
        <v>55</v>
      </c>
      <c r="F496" s="408" t="s">
        <v>731</v>
      </c>
      <c r="G496" s="401">
        <v>45467</v>
      </c>
      <c r="H496" s="385" t="s">
        <v>590</v>
      </c>
      <c r="I496" s="560" t="s">
        <v>1615</v>
      </c>
      <c r="J496" s="573" t="s">
        <v>732</v>
      </c>
      <c r="K496" s="606" t="s">
        <v>635</v>
      </c>
      <c r="L496" s="379" t="s">
        <v>443</v>
      </c>
      <c r="M496" s="379" t="s">
        <v>443</v>
      </c>
      <c r="N496" s="379" t="s">
        <v>443</v>
      </c>
      <c r="O496" s="379" t="s">
        <v>443</v>
      </c>
      <c r="P496" s="379" t="s">
        <v>443</v>
      </c>
      <c r="Q496" s="379" t="s">
        <v>443</v>
      </c>
      <c r="R496" s="379" t="s">
        <v>443</v>
      </c>
      <c r="S496" s="379" t="s">
        <v>443</v>
      </c>
      <c r="T496" s="462" t="s">
        <v>443</v>
      </c>
      <c r="U496" s="379" t="s">
        <v>443</v>
      </c>
      <c r="V496" s="379" t="s">
        <v>443</v>
      </c>
      <c r="W496" s="379" t="s">
        <v>4</v>
      </c>
    </row>
    <row r="497" spans="1:23" ht="45" customHeight="1" x14ac:dyDescent="0.25">
      <c r="A497" s="382" t="s">
        <v>1613</v>
      </c>
      <c r="B497" s="382" t="s">
        <v>1614</v>
      </c>
      <c r="C497" s="409" t="s">
        <v>1478</v>
      </c>
      <c r="D497" s="409"/>
      <c r="E497" s="631">
        <v>55</v>
      </c>
      <c r="F497" s="408" t="s">
        <v>731</v>
      </c>
      <c r="G497" s="401">
        <v>45467</v>
      </c>
      <c r="H497" s="385" t="s">
        <v>590</v>
      </c>
      <c r="I497" s="560" t="s">
        <v>1615</v>
      </c>
      <c r="J497" s="573" t="s">
        <v>732</v>
      </c>
      <c r="K497" s="606" t="s">
        <v>635</v>
      </c>
      <c r="L497" s="379" t="s">
        <v>443</v>
      </c>
      <c r="M497" s="379" t="s">
        <v>443</v>
      </c>
      <c r="N497" s="379" t="s">
        <v>443</v>
      </c>
      <c r="O497" s="379" t="s">
        <v>443</v>
      </c>
      <c r="P497" s="379" t="s">
        <v>443</v>
      </c>
      <c r="Q497" s="379" t="s">
        <v>443</v>
      </c>
      <c r="R497" s="379" t="s">
        <v>443</v>
      </c>
      <c r="S497" s="379" t="s">
        <v>443</v>
      </c>
      <c r="T497" s="462" t="s">
        <v>443</v>
      </c>
      <c r="U497" s="379" t="s">
        <v>443</v>
      </c>
      <c r="V497" s="379" t="s">
        <v>443</v>
      </c>
      <c r="W497" s="379" t="s">
        <v>4</v>
      </c>
    </row>
    <row r="498" spans="1:23" ht="45" customHeight="1" x14ac:dyDescent="0.25">
      <c r="A498" s="429" t="s">
        <v>1613</v>
      </c>
      <c r="B498" s="382" t="s">
        <v>1614</v>
      </c>
      <c r="C498" s="409" t="s">
        <v>1479</v>
      </c>
      <c r="D498" s="409"/>
      <c r="E498" s="631">
        <v>55</v>
      </c>
      <c r="F498" s="408" t="s">
        <v>731</v>
      </c>
      <c r="G498" s="401">
        <v>45467</v>
      </c>
      <c r="H498" s="385" t="s">
        <v>590</v>
      </c>
      <c r="I498" s="751" t="s">
        <v>1615</v>
      </c>
      <c r="J498" s="646" t="s">
        <v>732</v>
      </c>
      <c r="K498" s="449" t="s">
        <v>635</v>
      </c>
      <c r="L498" s="379" t="s">
        <v>443</v>
      </c>
      <c r="M498" s="379" t="s">
        <v>443</v>
      </c>
      <c r="N498" s="379" t="s">
        <v>443</v>
      </c>
      <c r="O498" s="379" t="s">
        <v>443</v>
      </c>
      <c r="P498" s="379" t="s">
        <v>443</v>
      </c>
      <c r="Q498" s="379" t="s">
        <v>443</v>
      </c>
      <c r="R498" s="379" t="s">
        <v>443</v>
      </c>
      <c r="S498" s="379" t="s">
        <v>443</v>
      </c>
      <c r="T498" s="462" t="s">
        <v>443</v>
      </c>
      <c r="U498" s="379" t="s">
        <v>443</v>
      </c>
      <c r="V498" s="379" t="s">
        <v>443</v>
      </c>
      <c r="W498" s="379" t="s">
        <v>4</v>
      </c>
    </row>
    <row r="499" spans="1:23" ht="45" customHeight="1" x14ac:dyDescent="0.25">
      <c r="A499" s="382" t="s">
        <v>1616</v>
      </c>
      <c r="B499" s="382" t="s">
        <v>662</v>
      </c>
      <c r="C499" s="408" t="s">
        <v>1617</v>
      </c>
      <c r="D499" s="408"/>
      <c r="E499" s="631">
        <v>65</v>
      </c>
      <c r="F499" s="408" t="s">
        <v>604</v>
      </c>
      <c r="G499" s="384"/>
      <c r="H499" s="385" t="s">
        <v>590</v>
      </c>
      <c r="I499" s="386" t="s">
        <v>1618</v>
      </c>
      <c r="J499" s="573" t="s">
        <v>606</v>
      </c>
      <c r="K499" s="449" t="s">
        <v>657</v>
      </c>
      <c r="L499" s="379" t="s">
        <v>443</v>
      </c>
      <c r="M499" s="379" t="s">
        <v>443</v>
      </c>
      <c r="N499" s="379" t="s">
        <v>443</v>
      </c>
      <c r="O499" s="379" t="s">
        <v>443</v>
      </c>
      <c r="P499" s="379" t="s">
        <v>443</v>
      </c>
      <c r="Q499" s="379" t="s">
        <v>443</v>
      </c>
      <c r="R499" s="379" t="s">
        <v>443</v>
      </c>
      <c r="S499" s="379" t="s">
        <v>443</v>
      </c>
      <c r="T499" s="462" t="s">
        <v>443</v>
      </c>
      <c r="U499" s="379" t="s">
        <v>443</v>
      </c>
      <c r="V499" s="379" t="s">
        <v>443</v>
      </c>
      <c r="W499" s="379" t="s">
        <v>4</v>
      </c>
    </row>
    <row r="500" spans="1:23" ht="45" customHeight="1" x14ac:dyDescent="0.25">
      <c r="A500" s="382" t="s">
        <v>1619</v>
      </c>
      <c r="B500" s="382" t="s">
        <v>705</v>
      </c>
      <c r="C500" s="408"/>
      <c r="D500" s="408"/>
      <c r="E500" s="631">
        <v>60</v>
      </c>
      <c r="F500" s="408" t="s">
        <v>589</v>
      </c>
      <c r="G500" s="401">
        <v>45375</v>
      </c>
      <c r="H500" s="385" t="s">
        <v>590</v>
      </c>
      <c r="I500" s="386" t="s">
        <v>1620</v>
      </c>
      <c r="J500" s="573" t="s">
        <v>698</v>
      </c>
      <c r="K500" s="449" t="s">
        <v>614</v>
      </c>
      <c r="L500" s="379" t="s">
        <v>443</v>
      </c>
      <c r="M500" s="379" t="s">
        <v>4</v>
      </c>
      <c r="N500" s="379" t="s">
        <v>443</v>
      </c>
      <c r="O500" s="379" t="s">
        <v>443</v>
      </c>
      <c r="P500" s="379" t="s">
        <v>443</v>
      </c>
      <c r="Q500" s="379" t="s">
        <v>443</v>
      </c>
      <c r="R500" s="379" t="s">
        <v>443</v>
      </c>
      <c r="S500" s="379" t="s">
        <v>443</v>
      </c>
      <c r="T500" s="462" t="s">
        <v>443</v>
      </c>
      <c r="U500" s="379" t="s">
        <v>443</v>
      </c>
      <c r="V500" s="379" t="s">
        <v>443</v>
      </c>
      <c r="W500" s="379" t="s">
        <v>443</v>
      </c>
    </row>
    <row r="501" spans="1:23" ht="45" customHeight="1" x14ac:dyDescent="0.25">
      <c r="A501" s="599" t="s">
        <v>1621</v>
      </c>
      <c r="B501" s="408" t="s">
        <v>1622</v>
      </c>
      <c r="C501" s="408"/>
      <c r="D501" s="408"/>
      <c r="E501" s="631">
        <v>55</v>
      </c>
      <c r="F501" s="408" t="s">
        <v>604</v>
      </c>
      <c r="G501" s="401">
        <v>42614</v>
      </c>
      <c r="H501" s="385" t="s">
        <v>590</v>
      </c>
      <c r="I501" s="386" t="s">
        <v>1623</v>
      </c>
      <c r="J501" s="573" t="s">
        <v>606</v>
      </c>
      <c r="K501" s="449" t="s">
        <v>146</v>
      </c>
      <c r="L501" s="379" t="s">
        <v>4</v>
      </c>
      <c r="M501" s="379" t="s">
        <v>443</v>
      </c>
      <c r="N501" s="379" t="s">
        <v>443</v>
      </c>
      <c r="O501" s="379" t="s">
        <v>443</v>
      </c>
      <c r="P501" s="379" t="s">
        <v>443</v>
      </c>
      <c r="Q501" s="379" t="s">
        <v>443</v>
      </c>
      <c r="R501" s="379" t="s">
        <v>443</v>
      </c>
      <c r="S501" s="379" t="s">
        <v>443</v>
      </c>
      <c r="T501" s="462" t="s">
        <v>443</v>
      </c>
      <c r="U501" s="535" t="s">
        <v>35</v>
      </c>
      <c r="V501" s="379" t="s">
        <v>443</v>
      </c>
      <c r="W501" s="379" t="s">
        <v>443</v>
      </c>
    </row>
    <row r="502" spans="1:23" ht="45" customHeight="1" x14ac:dyDescent="0.25">
      <c r="A502" s="408" t="s">
        <v>1624</v>
      </c>
      <c r="B502" s="382" t="s">
        <v>1625</v>
      </c>
      <c r="C502" s="408"/>
      <c r="D502" s="408"/>
      <c r="E502" s="631">
        <v>55</v>
      </c>
      <c r="F502" s="408" t="s">
        <v>604</v>
      </c>
      <c r="G502" s="401">
        <v>41061</v>
      </c>
      <c r="H502" s="385" t="s">
        <v>590</v>
      </c>
      <c r="I502" s="386" t="s">
        <v>779</v>
      </c>
      <c r="J502" s="573" t="s">
        <v>606</v>
      </c>
      <c r="K502" s="524" t="s">
        <v>20</v>
      </c>
      <c r="L502" s="379" t="s">
        <v>443</v>
      </c>
      <c r="M502" s="379" t="s">
        <v>443</v>
      </c>
      <c r="N502" s="379" t="s">
        <v>443</v>
      </c>
      <c r="O502" s="379" t="s">
        <v>443</v>
      </c>
      <c r="P502" s="379" t="s">
        <v>443</v>
      </c>
      <c r="Q502" s="379" t="s">
        <v>4</v>
      </c>
      <c r="R502" s="379" t="s">
        <v>443</v>
      </c>
      <c r="S502" s="379" t="s">
        <v>443</v>
      </c>
      <c r="T502" s="462" t="s">
        <v>443</v>
      </c>
      <c r="U502" s="379" t="s">
        <v>443</v>
      </c>
      <c r="V502" s="379" t="s">
        <v>443</v>
      </c>
      <c r="W502" s="379" t="s">
        <v>443</v>
      </c>
    </row>
    <row r="503" spans="1:23" ht="45" customHeight="1" x14ac:dyDescent="0.25">
      <c r="A503" s="382" t="s">
        <v>1626</v>
      </c>
      <c r="B503" s="382" t="s">
        <v>1627</v>
      </c>
      <c r="C503" s="408"/>
      <c r="D503" s="408"/>
      <c r="E503" s="631">
        <v>55</v>
      </c>
      <c r="F503" s="408" t="s">
        <v>604</v>
      </c>
      <c r="G503" s="401">
        <v>42237</v>
      </c>
      <c r="H503" s="385" t="s">
        <v>590</v>
      </c>
      <c r="I503" s="386" t="s">
        <v>495</v>
      </c>
      <c r="J503" s="609" t="s">
        <v>1237</v>
      </c>
      <c r="K503" s="449" t="s">
        <v>50</v>
      </c>
      <c r="L503" s="379" t="s">
        <v>443</v>
      </c>
      <c r="M503" s="379" t="s">
        <v>443</v>
      </c>
      <c r="N503" s="379" t="s">
        <v>443</v>
      </c>
      <c r="O503" s="379" t="s">
        <v>443</v>
      </c>
      <c r="P503" s="379" t="s">
        <v>443</v>
      </c>
      <c r="Q503" s="379" t="s">
        <v>443</v>
      </c>
      <c r="R503" s="379" t="s">
        <v>4</v>
      </c>
      <c r="S503" s="379" t="s">
        <v>443</v>
      </c>
      <c r="T503" s="462" t="s">
        <v>443</v>
      </c>
      <c r="U503" s="462" t="s">
        <v>443</v>
      </c>
      <c r="V503" s="462" t="s">
        <v>443</v>
      </c>
      <c r="W503" s="462" t="s">
        <v>443</v>
      </c>
    </row>
    <row r="504" spans="1:23" ht="45" customHeight="1" x14ac:dyDescent="0.25">
      <c r="A504" s="382" t="s">
        <v>1628</v>
      </c>
      <c r="B504" s="382" t="s">
        <v>1296</v>
      </c>
      <c r="C504" s="602"/>
      <c r="D504" s="602"/>
      <c r="E504" s="631">
        <v>65</v>
      </c>
      <c r="F504" s="408" t="s">
        <v>604</v>
      </c>
      <c r="G504" s="401">
        <v>45833</v>
      </c>
      <c r="H504" s="385" t="s">
        <v>590</v>
      </c>
      <c r="I504" s="386" t="s">
        <v>1629</v>
      </c>
      <c r="J504" s="573" t="s">
        <v>1237</v>
      </c>
      <c r="K504" s="449" t="s">
        <v>53</v>
      </c>
      <c r="L504" s="584" t="s">
        <v>690</v>
      </c>
      <c r="M504" s="584" t="s">
        <v>690</v>
      </c>
      <c r="N504" s="584" t="s">
        <v>690</v>
      </c>
      <c r="O504" s="584" t="s">
        <v>690</v>
      </c>
      <c r="P504" s="584" t="s">
        <v>690</v>
      </c>
      <c r="Q504" s="379" t="s">
        <v>443</v>
      </c>
      <c r="R504" s="379" t="s">
        <v>443</v>
      </c>
      <c r="S504" s="379" t="s">
        <v>443</v>
      </c>
      <c r="T504" s="462" t="s">
        <v>443</v>
      </c>
      <c r="U504" s="379" t="s">
        <v>35</v>
      </c>
      <c r="V504" s="462" t="s">
        <v>443</v>
      </c>
      <c r="W504" s="462" t="s">
        <v>443</v>
      </c>
    </row>
    <row r="505" spans="1:23" ht="45" customHeight="1" x14ac:dyDescent="0.25">
      <c r="A505" s="382" t="s">
        <v>1630</v>
      </c>
      <c r="B505" s="382" t="s">
        <v>1631</v>
      </c>
      <c r="C505" s="409" t="s">
        <v>1176</v>
      </c>
      <c r="D505" s="409"/>
      <c r="E505" s="631">
        <v>55</v>
      </c>
      <c r="F505" s="408" t="s">
        <v>604</v>
      </c>
      <c r="G505" s="401">
        <v>41654</v>
      </c>
      <c r="H505" s="385" t="s">
        <v>590</v>
      </c>
      <c r="I505" s="386" t="s">
        <v>1632</v>
      </c>
      <c r="J505" s="573" t="s">
        <v>877</v>
      </c>
      <c r="K505" s="449" t="s">
        <v>622</v>
      </c>
      <c r="L505" s="379" t="s">
        <v>443</v>
      </c>
      <c r="M505" s="379" t="s">
        <v>443</v>
      </c>
      <c r="N505" s="379" t="s">
        <v>443</v>
      </c>
      <c r="O505" s="379" t="s">
        <v>443</v>
      </c>
      <c r="P505" s="379" t="s">
        <v>443</v>
      </c>
      <c r="Q505" s="379" t="s">
        <v>443</v>
      </c>
      <c r="R505" s="379" t="s">
        <v>443</v>
      </c>
      <c r="S505" s="379" t="s">
        <v>443</v>
      </c>
      <c r="T505" s="379" t="s">
        <v>443</v>
      </c>
      <c r="U505" s="379" t="s">
        <v>4</v>
      </c>
      <c r="V505" s="379" t="s">
        <v>443</v>
      </c>
      <c r="W505" s="379" t="s">
        <v>443</v>
      </c>
    </row>
    <row r="506" spans="1:23" ht="45" customHeight="1" x14ac:dyDescent="0.25">
      <c r="A506" s="382" t="s">
        <v>1633</v>
      </c>
      <c r="B506" s="382" t="s">
        <v>89</v>
      </c>
      <c r="C506" s="409" t="s">
        <v>762</v>
      </c>
      <c r="D506" s="409"/>
      <c r="E506" s="631">
        <v>65</v>
      </c>
      <c r="F506" s="408" t="s">
        <v>697</v>
      </c>
      <c r="G506" s="401">
        <v>44317</v>
      </c>
      <c r="H506" s="385" t="s">
        <v>590</v>
      </c>
      <c r="I506" s="386" t="s">
        <v>1634</v>
      </c>
      <c r="J506" s="573" t="s">
        <v>698</v>
      </c>
      <c r="K506" s="449" t="s">
        <v>69</v>
      </c>
      <c r="L506" s="379" t="s">
        <v>443</v>
      </c>
      <c r="M506" s="379" t="s">
        <v>443</v>
      </c>
      <c r="N506" s="379" t="s">
        <v>443</v>
      </c>
      <c r="O506" s="379" t="s">
        <v>443</v>
      </c>
      <c r="P506" s="379" t="s">
        <v>443</v>
      </c>
      <c r="Q506" s="379" t="s">
        <v>443</v>
      </c>
      <c r="R506" s="379" t="s">
        <v>443</v>
      </c>
      <c r="S506" s="379" t="s">
        <v>4</v>
      </c>
      <c r="T506" s="462" t="s">
        <v>443</v>
      </c>
      <c r="U506" s="379" t="s">
        <v>443</v>
      </c>
      <c r="V506" s="379" t="s">
        <v>443</v>
      </c>
      <c r="W506" s="379" t="s">
        <v>443</v>
      </c>
    </row>
    <row r="507" spans="1:23" ht="45" customHeight="1" x14ac:dyDescent="0.25">
      <c r="A507" s="382" t="s">
        <v>1635</v>
      </c>
      <c r="B507" s="382" t="s">
        <v>1636</v>
      </c>
      <c r="C507" s="408"/>
      <c r="D507" s="408"/>
      <c r="E507" s="631">
        <v>55</v>
      </c>
      <c r="F507" s="408" t="s">
        <v>604</v>
      </c>
      <c r="G507" s="384"/>
      <c r="H507" s="385" t="s">
        <v>590</v>
      </c>
      <c r="I507" s="386" t="s">
        <v>1623</v>
      </c>
      <c r="J507" s="573" t="s">
        <v>606</v>
      </c>
      <c r="K507" s="449" t="s">
        <v>146</v>
      </c>
      <c r="L507" s="379" t="s">
        <v>4</v>
      </c>
      <c r="M507" s="379" t="s">
        <v>443</v>
      </c>
      <c r="N507" s="379" t="s">
        <v>443</v>
      </c>
      <c r="O507" s="379" t="s">
        <v>443</v>
      </c>
      <c r="P507" s="379" t="s">
        <v>443</v>
      </c>
      <c r="Q507" s="379" t="s">
        <v>443</v>
      </c>
      <c r="R507" s="379" t="s">
        <v>443</v>
      </c>
      <c r="S507" s="379" t="s">
        <v>35</v>
      </c>
      <c r="T507" s="535" t="s">
        <v>35</v>
      </c>
      <c r="U507" s="535" t="s">
        <v>35</v>
      </c>
      <c r="V507" s="462" t="s">
        <v>443</v>
      </c>
      <c r="W507" s="379" t="s">
        <v>443</v>
      </c>
    </row>
    <row r="508" spans="1:23" ht="45" customHeight="1" x14ac:dyDescent="0.25">
      <c r="A508" s="382" t="s">
        <v>1637</v>
      </c>
      <c r="B508" s="382" t="s">
        <v>641</v>
      </c>
      <c r="C508" s="602"/>
      <c r="D508" s="602"/>
      <c r="E508" s="631">
        <v>50</v>
      </c>
      <c r="F508" s="408" t="s">
        <v>604</v>
      </c>
      <c r="G508" s="401">
        <v>44949</v>
      </c>
      <c r="H508" s="385" t="s">
        <v>590</v>
      </c>
      <c r="I508" s="386">
        <v>69</v>
      </c>
      <c r="J508" s="605" t="s">
        <v>645</v>
      </c>
      <c r="K508" s="449" t="s">
        <v>146</v>
      </c>
      <c r="L508" s="539" t="s">
        <v>1870</v>
      </c>
      <c r="M508" s="379" t="s">
        <v>443</v>
      </c>
      <c r="N508" s="379" t="s">
        <v>443</v>
      </c>
      <c r="O508" s="379" t="s">
        <v>443</v>
      </c>
      <c r="P508" s="379" t="s">
        <v>443</v>
      </c>
      <c r="Q508" s="379" t="s">
        <v>443</v>
      </c>
      <c r="R508" s="379" t="s">
        <v>443</v>
      </c>
      <c r="S508" s="379" t="s">
        <v>443</v>
      </c>
      <c r="T508" s="462" t="s">
        <v>443</v>
      </c>
      <c r="U508" s="379" t="s">
        <v>443</v>
      </c>
      <c r="V508" s="379" t="s">
        <v>443</v>
      </c>
      <c r="W508" s="379" t="s">
        <v>443</v>
      </c>
    </row>
    <row r="509" spans="1:23" ht="45" customHeight="1" x14ac:dyDescent="0.25">
      <c r="A509" s="382" t="s">
        <v>1638</v>
      </c>
      <c r="B509" s="382" t="s">
        <v>1639</v>
      </c>
      <c r="C509" s="602"/>
      <c r="D509" s="602"/>
      <c r="E509" s="631">
        <v>65</v>
      </c>
      <c r="F509" s="598" t="s">
        <v>604</v>
      </c>
      <c r="G509" s="401">
        <v>45253</v>
      </c>
      <c r="H509" s="385" t="s">
        <v>590</v>
      </c>
      <c r="I509" s="386" t="s">
        <v>1640</v>
      </c>
      <c r="J509" s="573" t="s">
        <v>877</v>
      </c>
      <c r="K509" s="449" t="s">
        <v>657</v>
      </c>
      <c r="L509" s="379" t="s">
        <v>443</v>
      </c>
      <c r="M509" s="379" t="s">
        <v>443</v>
      </c>
      <c r="N509" s="379" t="s">
        <v>443</v>
      </c>
      <c r="O509" s="379" t="s">
        <v>443</v>
      </c>
      <c r="P509" s="379" t="s">
        <v>443</v>
      </c>
      <c r="Q509" s="379" t="s">
        <v>443</v>
      </c>
      <c r="R509" s="379" t="s">
        <v>443</v>
      </c>
      <c r="S509" s="379" t="s">
        <v>443</v>
      </c>
      <c r="T509" s="379" t="s">
        <v>443</v>
      </c>
      <c r="U509" s="379" t="s">
        <v>443</v>
      </c>
      <c r="V509" s="379" t="s">
        <v>443</v>
      </c>
      <c r="W509" s="379" t="s">
        <v>4</v>
      </c>
    </row>
    <row r="510" spans="1:23" ht="45" customHeight="1" x14ac:dyDescent="0.25">
      <c r="A510" s="382" t="s">
        <v>1641</v>
      </c>
      <c r="B510" s="382" t="s">
        <v>140</v>
      </c>
      <c r="C510" s="602"/>
      <c r="D510" s="602"/>
      <c r="E510" s="631">
        <v>65</v>
      </c>
      <c r="F510" s="408" t="s">
        <v>604</v>
      </c>
      <c r="G510" s="401">
        <v>45346</v>
      </c>
      <c r="H510" s="385" t="s">
        <v>590</v>
      </c>
      <c r="I510" s="616" t="s">
        <v>1642</v>
      </c>
      <c r="J510" s="573" t="s">
        <v>877</v>
      </c>
      <c r="K510" s="449" t="s">
        <v>610</v>
      </c>
      <c r="L510" s="379" t="s">
        <v>443</v>
      </c>
      <c r="M510" s="379" t="s">
        <v>443</v>
      </c>
      <c r="N510" s="379" t="s">
        <v>443</v>
      </c>
      <c r="O510" s="379" t="s">
        <v>443</v>
      </c>
      <c r="P510" s="379" t="s">
        <v>443</v>
      </c>
      <c r="Q510" s="379" t="s">
        <v>443</v>
      </c>
      <c r="R510" s="379" t="s">
        <v>443</v>
      </c>
      <c r="S510" s="379" t="s">
        <v>443</v>
      </c>
      <c r="T510" s="539" t="s">
        <v>4</v>
      </c>
      <c r="U510" s="379" t="s">
        <v>443</v>
      </c>
      <c r="V510" s="379" t="s">
        <v>35</v>
      </c>
      <c r="W510" s="379" t="s">
        <v>443</v>
      </c>
    </row>
    <row r="511" spans="1:23" ht="45" customHeight="1" x14ac:dyDescent="0.25">
      <c r="A511" s="382" t="s">
        <v>1643</v>
      </c>
      <c r="B511" s="599" t="s">
        <v>60</v>
      </c>
      <c r="C511" s="409" t="s">
        <v>1176</v>
      </c>
      <c r="D511" s="409"/>
      <c r="E511" s="631">
        <v>55</v>
      </c>
      <c r="F511" s="408" t="s">
        <v>604</v>
      </c>
      <c r="G511" s="441"/>
      <c r="H511" s="532" t="s">
        <v>66</v>
      </c>
      <c r="I511" s="386" t="s">
        <v>1644</v>
      </c>
      <c r="J511" s="573" t="s">
        <v>690</v>
      </c>
      <c r="K511" s="449" t="s">
        <v>614</v>
      </c>
      <c r="L511" s="379" t="s">
        <v>443</v>
      </c>
      <c r="M511" s="379" t="s">
        <v>690</v>
      </c>
      <c r="N511" s="379" t="s">
        <v>690</v>
      </c>
      <c r="O511" s="379" t="s">
        <v>690</v>
      </c>
      <c r="P511" s="379" t="s">
        <v>690</v>
      </c>
      <c r="Q511" s="379" t="s">
        <v>690</v>
      </c>
      <c r="R511" s="379" t="s">
        <v>690</v>
      </c>
      <c r="S511" s="379" t="s">
        <v>690</v>
      </c>
      <c r="T511" s="379" t="s">
        <v>690</v>
      </c>
      <c r="U511" s="379" t="s">
        <v>690</v>
      </c>
      <c r="V511" s="379" t="s">
        <v>690</v>
      </c>
      <c r="W511" s="379" t="s">
        <v>690</v>
      </c>
    </row>
    <row r="512" spans="1:23" ht="45" customHeight="1" x14ac:dyDescent="0.25">
      <c r="A512" s="382" t="s">
        <v>1645</v>
      </c>
      <c r="B512" s="599" t="s">
        <v>1646</v>
      </c>
      <c r="C512" s="409"/>
      <c r="D512" s="409"/>
      <c r="E512" s="631">
        <v>85</v>
      </c>
      <c r="F512" s="408" t="s">
        <v>604</v>
      </c>
      <c r="G512" s="434">
        <v>45108</v>
      </c>
      <c r="H512" s="385" t="s">
        <v>590</v>
      </c>
      <c r="I512" s="616" t="s">
        <v>1647</v>
      </c>
      <c r="J512" s="573" t="s">
        <v>877</v>
      </c>
      <c r="K512" s="449" t="s">
        <v>657</v>
      </c>
      <c r="L512" s="379" t="s">
        <v>4</v>
      </c>
      <c r="M512" s="379" t="s">
        <v>443</v>
      </c>
      <c r="N512" s="379" t="s">
        <v>443</v>
      </c>
      <c r="O512" s="379" t="s">
        <v>443</v>
      </c>
      <c r="P512" s="379" t="s">
        <v>443</v>
      </c>
      <c r="Q512" s="379" t="s">
        <v>443</v>
      </c>
      <c r="R512" s="379" t="s">
        <v>443</v>
      </c>
      <c r="S512" s="379" t="s">
        <v>35</v>
      </c>
      <c r="T512" s="379" t="s">
        <v>443</v>
      </c>
      <c r="U512" s="379" t="s">
        <v>443</v>
      </c>
      <c r="V512" s="379" t="s">
        <v>443</v>
      </c>
      <c r="W512" s="379" t="s">
        <v>443</v>
      </c>
    </row>
    <row r="513" spans="1:23" ht="45" customHeight="1" x14ac:dyDescent="0.25">
      <c r="A513" s="382" t="s">
        <v>1648</v>
      </c>
      <c r="B513" s="382" t="s">
        <v>662</v>
      </c>
      <c r="C513" s="602"/>
      <c r="D513" s="602"/>
      <c r="E513" s="631">
        <v>50</v>
      </c>
      <c r="F513" s="408" t="s">
        <v>604</v>
      </c>
      <c r="G513" s="401">
        <v>44949</v>
      </c>
      <c r="H513" s="385" t="s">
        <v>590</v>
      </c>
      <c r="I513" s="386">
        <v>149</v>
      </c>
      <c r="J513" s="605" t="s">
        <v>645</v>
      </c>
      <c r="K513" s="449" t="s">
        <v>20</v>
      </c>
      <c r="L513" s="379" t="s">
        <v>443</v>
      </c>
      <c r="M513" s="379" t="s">
        <v>443</v>
      </c>
      <c r="N513" s="379" t="s">
        <v>443</v>
      </c>
      <c r="O513" s="379" t="s">
        <v>443</v>
      </c>
      <c r="P513" s="539" t="s">
        <v>4</v>
      </c>
      <c r="Q513" s="379" t="s">
        <v>443</v>
      </c>
      <c r="R513" s="379" t="s">
        <v>443</v>
      </c>
      <c r="S513" s="379" t="s">
        <v>443</v>
      </c>
      <c r="T513" s="462" t="s">
        <v>443</v>
      </c>
      <c r="U513" s="379" t="s">
        <v>443</v>
      </c>
      <c r="V513" s="379" t="s">
        <v>443</v>
      </c>
      <c r="W513" s="379" t="s">
        <v>443</v>
      </c>
    </row>
    <row r="514" spans="1:23" ht="45" customHeight="1" x14ac:dyDescent="0.25">
      <c r="A514" s="382" t="s">
        <v>1649</v>
      </c>
      <c r="B514" s="382" t="s">
        <v>598</v>
      </c>
      <c r="C514" s="602"/>
      <c r="D514" s="602"/>
      <c r="E514" s="631">
        <v>50</v>
      </c>
      <c r="F514" s="408" t="s">
        <v>731</v>
      </c>
      <c r="G514" s="401">
        <v>44949</v>
      </c>
      <c r="H514" s="385" t="s">
        <v>590</v>
      </c>
      <c r="I514" s="386">
        <v>326</v>
      </c>
      <c r="J514" s="573" t="s">
        <v>732</v>
      </c>
      <c r="K514" s="449" t="s">
        <v>20</v>
      </c>
      <c r="L514" s="379" t="s">
        <v>35</v>
      </c>
      <c r="M514" s="379" t="s">
        <v>443</v>
      </c>
      <c r="N514" s="379" t="s">
        <v>443</v>
      </c>
      <c r="O514" s="379" t="s">
        <v>443</v>
      </c>
      <c r="P514" s="379" t="s">
        <v>443</v>
      </c>
      <c r="Q514" s="379" t="s">
        <v>443</v>
      </c>
      <c r="R514" s="379" t="s">
        <v>443</v>
      </c>
      <c r="S514" s="379" t="s">
        <v>443</v>
      </c>
      <c r="T514" s="539" t="s">
        <v>4</v>
      </c>
      <c r="U514" s="379" t="s">
        <v>443</v>
      </c>
      <c r="V514" s="379" t="s">
        <v>443</v>
      </c>
      <c r="W514" s="379" t="s">
        <v>443</v>
      </c>
    </row>
    <row r="515" spans="1:23" ht="45" customHeight="1" x14ac:dyDescent="0.25">
      <c r="A515" s="408" t="s">
        <v>1650</v>
      </c>
      <c r="B515" s="382" t="s">
        <v>638</v>
      </c>
      <c r="C515" s="408"/>
      <c r="D515" s="408"/>
      <c r="E515" s="631">
        <v>60</v>
      </c>
      <c r="F515" s="408" t="s">
        <v>604</v>
      </c>
      <c r="G515" s="401">
        <v>41821</v>
      </c>
      <c r="H515" s="385" t="s">
        <v>590</v>
      </c>
      <c r="I515" s="386" t="s">
        <v>1651</v>
      </c>
      <c r="J515" s="573" t="s">
        <v>606</v>
      </c>
      <c r="K515" s="449" t="s">
        <v>100</v>
      </c>
      <c r="L515" s="379" t="s">
        <v>443</v>
      </c>
      <c r="M515" s="379" t="s">
        <v>443</v>
      </c>
      <c r="N515" s="379" t="s">
        <v>443</v>
      </c>
      <c r="O515" s="379" t="s">
        <v>443</v>
      </c>
      <c r="P515" s="379" t="s">
        <v>443</v>
      </c>
      <c r="Q515" s="379" t="s">
        <v>443</v>
      </c>
      <c r="R515" s="379" t="s">
        <v>443</v>
      </c>
      <c r="S515" s="379" t="s">
        <v>443</v>
      </c>
      <c r="T515" s="462" t="s">
        <v>443</v>
      </c>
      <c r="U515" s="379" t="s">
        <v>4</v>
      </c>
      <c r="V515" s="379" t="s">
        <v>443</v>
      </c>
      <c r="W515" s="379" t="s">
        <v>443</v>
      </c>
    </row>
    <row r="516" spans="1:23" ht="45" customHeight="1" x14ac:dyDescent="0.25">
      <c r="A516" s="382" t="s">
        <v>1652</v>
      </c>
      <c r="B516" s="382" t="s">
        <v>99</v>
      </c>
      <c r="C516" s="408"/>
      <c r="D516" s="408"/>
      <c r="E516" s="631">
        <v>55</v>
      </c>
      <c r="F516" s="408" t="s">
        <v>589</v>
      </c>
      <c r="G516" s="401">
        <v>44208</v>
      </c>
      <c r="H516" s="385" t="s">
        <v>590</v>
      </c>
      <c r="I516" s="386" t="s">
        <v>1653</v>
      </c>
      <c r="J516" s="573" t="s">
        <v>698</v>
      </c>
      <c r="K516" s="449" t="s">
        <v>20</v>
      </c>
      <c r="L516" s="379" t="s">
        <v>443</v>
      </c>
      <c r="M516" s="379" t="s">
        <v>443</v>
      </c>
      <c r="N516" s="379" t="s">
        <v>443</v>
      </c>
      <c r="O516" s="379" t="s">
        <v>443</v>
      </c>
      <c r="P516" s="379" t="s">
        <v>4</v>
      </c>
      <c r="Q516" s="379" t="s">
        <v>443</v>
      </c>
      <c r="R516" s="379" t="s">
        <v>443</v>
      </c>
      <c r="S516" s="379" t="s">
        <v>443</v>
      </c>
      <c r="T516" s="462" t="s">
        <v>443</v>
      </c>
      <c r="U516" s="379" t="s">
        <v>443</v>
      </c>
      <c r="V516" s="379" t="s">
        <v>443</v>
      </c>
      <c r="W516" s="379" t="s">
        <v>443</v>
      </c>
    </row>
    <row r="517" spans="1:23" ht="45" customHeight="1" x14ac:dyDescent="0.25">
      <c r="A517" s="382" t="s">
        <v>1654</v>
      </c>
      <c r="B517" s="382" t="s">
        <v>1655</v>
      </c>
      <c r="C517" s="409"/>
      <c r="D517" s="409"/>
      <c r="E517" s="631">
        <v>65</v>
      </c>
      <c r="F517" s="408" t="s">
        <v>604</v>
      </c>
      <c r="G517" s="401">
        <v>45253</v>
      </c>
      <c r="H517" s="385" t="s">
        <v>590</v>
      </c>
      <c r="I517" s="386" t="s">
        <v>1656</v>
      </c>
      <c r="J517" s="573" t="s">
        <v>606</v>
      </c>
      <c r="K517" s="449" t="s">
        <v>146</v>
      </c>
      <c r="L517" s="379" t="s">
        <v>443</v>
      </c>
      <c r="M517" s="379" t="s">
        <v>443</v>
      </c>
      <c r="N517" s="379" t="s">
        <v>443</v>
      </c>
      <c r="O517" s="379" t="s">
        <v>443</v>
      </c>
      <c r="P517" s="379" t="s">
        <v>443</v>
      </c>
      <c r="Q517" s="379" t="s">
        <v>4</v>
      </c>
      <c r="R517" s="379" t="s">
        <v>443</v>
      </c>
      <c r="S517" s="379" t="s">
        <v>443</v>
      </c>
      <c r="T517" s="462" t="s">
        <v>443</v>
      </c>
      <c r="U517" s="379" t="s">
        <v>443</v>
      </c>
      <c r="V517" s="379" t="s">
        <v>443</v>
      </c>
      <c r="W517" s="379" t="s">
        <v>443</v>
      </c>
    </row>
    <row r="518" spans="1:23" ht="45" customHeight="1" x14ac:dyDescent="0.25">
      <c r="A518" s="382" t="s">
        <v>1657</v>
      </c>
      <c r="B518" s="382" t="s">
        <v>1159</v>
      </c>
      <c r="C518" s="408"/>
      <c r="D518" s="408"/>
      <c r="E518" s="631">
        <v>55</v>
      </c>
      <c r="F518" s="408" t="s">
        <v>604</v>
      </c>
      <c r="G518" s="401">
        <v>42248</v>
      </c>
      <c r="H518" s="385" t="s">
        <v>590</v>
      </c>
      <c r="I518" s="386" t="s">
        <v>1658</v>
      </c>
      <c r="J518" s="605" t="s">
        <v>634</v>
      </c>
      <c r="K518" s="449" t="s">
        <v>622</v>
      </c>
      <c r="L518" s="379" t="s">
        <v>443</v>
      </c>
      <c r="M518" s="379" t="s">
        <v>443</v>
      </c>
      <c r="N518" s="379" t="s">
        <v>443</v>
      </c>
      <c r="O518" s="379" t="s">
        <v>443</v>
      </c>
      <c r="P518" s="379" t="s">
        <v>443</v>
      </c>
      <c r="Q518" s="379" t="s">
        <v>443</v>
      </c>
      <c r="R518" s="379" t="s">
        <v>443</v>
      </c>
      <c r="S518" s="379" t="s">
        <v>443</v>
      </c>
      <c r="T518" s="462" t="s">
        <v>443</v>
      </c>
      <c r="U518" s="539" t="s">
        <v>4</v>
      </c>
      <c r="V518" s="379" t="s">
        <v>443</v>
      </c>
      <c r="W518" s="379" t="s">
        <v>443</v>
      </c>
    </row>
    <row r="519" spans="1:23" ht="45" customHeight="1" x14ac:dyDescent="0.25">
      <c r="A519" s="382" t="s">
        <v>1659</v>
      </c>
      <c r="B519" s="382" t="s">
        <v>1660</v>
      </c>
      <c r="C519" s="602"/>
      <c r="D519" s="602"/>
      <c r="E519" s="631">
        <v>50</v>
      </c>
      <c r="F519" s="408" t="s">
        <v>604</v>
      </c>
      <c r="G519" s="401">
        <v>44949</v>
      </c>
      <c r="H519" s="385" t="s">
        <v>590</v>
      </c>
      <c r="I519" s="386">
        <v>398</v>
      </c>
      <c r="J519" s="573" t="s">
        <v>1237</v>
      </c>
      <c r="K519" s="524" t="s">
        <v>25</v>
      </c>
      <c r="L519" s="379" t="s">
        <v>443</v>
      </c>
      <c r="M519" s="379" t="s">
        <v>443</v>
      </c>
      <c r="N519" s="379" t="s">
        <v>443</v>
      </c>
      <c r="O519" s="379" t="s">
        <v>443</v>
      </c>
      <c r="P519" s="379" t="s">
        <v>443</v>
      </c>
      <c r="Q519" s="379" t="s">
        <v>4</v>
      </c>
      <c r="R519" s="379" t="s">
        <v>443</v>
      </c>
      <c r="S519" s="379" t="s">
        <v>443</v>
      </c>
      <c r="T519" s="379" t="s">
        <v>443</v>
      </c>
      <c r="U519" s="462" t="s">
        <v>443</v>
      </c>
      <c r="V519" s="462" t="s">
        <v>443</v>
      </c>
      <c r="W519" s="462" t="s">
        <v>443</v>
      </c>
    </row>
    <row r="520" spans="1:23" ht="45" customHeight="1" x14ac:dyDescent="0.25">
      <c r="A520" s="382" t="s">
        <v>1661</v>
      </c>
      <c r="B520" s="382" t="s">
        <v>1646</v>
      </c>
      <c r="C520" s="754" t="s">
        <v>860</v>
      </c>
      <c r="D520" s="754"/>
      <c r="E520" s="631">
        <v>60</v>
      </c>
      <c r="F520" s="408" t="s">
        <v>604</v>
      </c>
      <c r="G520" s="401">
        <v>45346</v>
      </c>
      <c r="H520" s="532" t="s">
        <v>66</v>
      </c>
      <c r="I520" s="386" t="s">
        <v>1662</v>
      </c>
      <c r="J520" s="573" t="s">
        <v>690</v>
      </c>
      <c r="K520" s="524" t="s">
        <v>610</v>
      </c>
      <c r="L520" s="379" t="s">
        <v>443</v>
      </c>
      <c r="M520" s="379" t="s">
        <v>443</v>
      </c>
      <c r="N520" s="379" t="s">
        <v>443</v>
      </c>
      <c r="O520" s="379" t="s">
        <v>443</v>
      </c>
      <c r="P520" s="379" t="s">
        <v>443</v>
      </c>
      <c r="Q520" s="379" t="s">
        <v>443</v>
      </c>
      <c r="R520" s="405" t="s">
        <v>443</v>
      </c>
      <c r="S520" s="405" t="s">
        <v>443</v>
      </c>
      <c r="T520" s="405" t="s">
        <v>690</v>
      </c>
      <c r="U520" s="379" t="s">
        <v>690</v>
      </c>
      <c r="V520" s="379" t="s">
        <v>690</v>
      </c>
      <c r="W520" s="379" t="s">
        <v>690</v>
      </c>
    </row>
    <row r="521" spans="1:23" ht="45" customHeight="1" x14ac:dyDescent="0.25">
      <c r="A521" s="382" t="s">
        <v>1663</v>
      </c>
      <c r="B521" s="382" t="s">
        <v>915</v>
      </c>
      <c r="C521" s="602"/>
      <c r="D521" s="602"/>
      <c r="E521" s="631">
        <v>75</v>
      </c>
      <c r="F521" s="408" t="s">
        <v>589</v>
      </c>
      <c r="G521" s="401">
        <v>45894</v>
      </c>
      <c r="H521" s="385" t="s">
        <v>590</v>
      </c>
      <c r="I521" s="386" t="s">
        <v>1664</v>
      </c>
      <c r="J521" s="573" t="s">
        <v>698</v>
      </c>
      <c r="K521" s="449" t="s">
        <v>657</v>
      </c>
      <c r="L521" s="379" t="s">
        <v>690</v>
      </c>
      <c r="M521" s="379" t="s">
        <v>690</v>
      </c>
      <c r="N521" s="379" t="s">
        <v>690</v>
      </c>
      <c r="O521" s="379" t="s">
        <v>690</v>
      </c>
      <c r="P521" s="379" t="s">
        <v>690</v>
      </c>
      <c r="Q521" s="379" t="s">
        <v>690</v>
      </c>
      <c r="R521" s="379" t="s">
        <v>690</v>
      </c>
      <c r="S521" s="379" t="s">
        <v>443</v>
      </c>
      <c r="T521" s="379" t="s">
        <v>443</v>
      </c>
      <c r="U521" s="379" t="s">
        <v>4</v>
      </c>
      <c r="V521" s="379" t="s">
        <v>443</v>
      </c>
      <c r="W521" s="379" t="s">
        <v>443</v>
      </c>
    </row>
    <row r="522" spans="1:23" ht="45" customHeight="1" x14ac:dyDescent="0.25">
      <c r="A522" s="382" t="s">
        <v>1665</v>
      </c>
      <c r="B522" s="382" t="s">
        <v>1313</v>
      </c>
      <c r="C522" s="524" t="s">
        <v>984</v>
      </c>
      <c r="D522" s="524"/>
      <c r="E522" s="631">
        <v>55</v>
      </c>
      <c r="F522" s="408" t="s">
        <v>731</v>
      </c>
      <c r="G522" s="401">
        <v>44949</v>
      </c>
      <c r="H522" s="385" t="s">
        <v>590</v>
      </c>
      <c r="I522" s="386">
        <v>327</v>
      </c>
      <c r="J522" s="573" t="s">
        <v>732</v>
      </c>
      <c r="K522" s="524" t="s">
        <v>53</v>
      </c>
      <c r="L522" s="379" t="s">
        <v>443</v>
      </c>
      <c r="M522" s="379" t="s">
        <v>443</v>
      </c>
      <c r="N522" s="379" t="s">
        <v>4</v>
      </c>
      <c r="O522" s="379" t="s">
        <v>443</v>
      </c>
      <c r="P522" s="379" t="s">
        <v>443</v>
      </c>
      <c r="Q522" s="379" t="s">
        <v>443</v>
      </c>
      <c r="R522" s="379" t="s">
        <v>443</v>
      </c>
      <c r="S522" s="379" t="s">
        <v>443</v>
      </c>
      <c r="T522" s="379" t="s">
        <v>443</v>
      </c>
      <c r="U522" s="379" t="s">
        <v>443</v>
      </c>
      <c r="V522" s="379" t="s">
        <v>443</v>
      </c>
      <c r="W522" s="379" t="s">
        <v>443</v>
      </c>
    </row>
    <row r="523" spans="1:23" ht="45" customHeight="1" x14ac:dyDescent="0.25">
      <c r="A523" s="382" t="s">
        <v>1666</v>
      </c>
      <c r="B523" s="382" t="s">
        <v>1667</v>
      </c>
      <c r="C523" s="408"/>
      <c r="D523" s="408"/>
      <c r="E523" s="631">
        <v>70</v>
      </c>
      <c r="F523" s="408" t="s">
        <v>604</v>
      </c>
      <c r="G523" s="401">
        <v>45170</v>
      </c>
      <c r="H523" s="385" t="s">
        <v>590</v>
      </c>
      <c r="I523" s="616" t="s">
        <v>1668</v>
      </c>
      <c r="J523" s="573" t="s">
        <v>592</v>
      </c>
      <c r="K523" s="449" t="s">
        <v>50</v>
      </c>
      <c r="L523" s="379" t="s">
        <v>443</v>
      </c>
      <c r="M523" s="379" t="s">
        <v>443</v>
      </c>
      <c r="N523" s="379" t="s">
        <v>443</v>
      </c>
      <c r="O523" s="379" t="s">
        <v>443</v>
      </c>
      <c r="P523" s="379" t="s">
        <v>443</v>
      </c>
      <c r="Q523" s="379" t="s">
        <v>443</v>
      </c>
      <c r="R523" s="379" t="s">
        <v>443</v>
      </c>
      <c r="S523" s="379" t="s">
        <v>443</v>
      </c>
      <c r="T523" s="379" t="s">
        <v>4</v>
      </c>
      <c r="U523" s="379" t="s">
        <v>443</v>
      </c>
      <c r="V523" s="379" t="s">
        <v>443</v>
      </c>
      <c r="W523" s="379" t="s">
        <v>443</v>
      </c>
    </row>
    <row r="524" spans="1:23" ht="45" customHeight="1" x14ac:dyDescent="0.25">
      <c r="A524" s="382" t="s">
        <v>1669</v>
      </c>
      <c r="B524" s="382" t="s">
        <v>99</v>
      </c>
      <c r="C524" s="408"/>
      <c r="D524" s="408"/>
      <c r="E524" s="631">
        <v>55</v>
      </c>
      <c r="F524" s="408" t="s">
        <v>604</v>
      </c>
      <c r="G524" s="401"/>
      <c r="H524" s="385" t="s">
        <v>590</v>
      </c>
      <c r="I524" s="386" t="s">
        <v>1670</v>
      </c>
      <c r="J524" s="573" t="s">
        <v>877</v>
      </c>
      <c r="K524" s="449" t="s">
        <v>614</v>
      </c>
      <c r="L524" s="379" t="s">
        <v>443</v>
      </c>
      <c r="M524" s="448" t="s">
        <v>4</v>
      </c>
      <c r="N524" s="379" t="s">
        <v>443</v>
      </c>
      <c r="O524" s="379" t="s">
        <v>443</v>
      </c>
      <c r="P524" s="379" t="s">
        <v>443</v>
      </c>
      <c r="Q524" s="379" t="s">
        <v>443</v>
      </c>
      <c r="R524" s="379" t="s">
        <v>443</v>
      </c>
      <c r="S524" s="379" t="s">
        <v>443</v>
      </c>
      <c r="T524" s="379" t="s">
        <v>443</v>
      </c>
      <c r="U524" s="379" t="s">
        <v>443</v>
      </c>
      <c r="V524" s="379" t="s">
        <v>443</v>
      </c>
      <c r="W524" s="379" t="s">
        <v>443</v>
      </c>
    </row>
    <row r="525" spans="1:23" ht="45" customHeight="1" x14ac:dyDescent="0.25">
      <c r="A525" s="382" t="s">
        <v>1671</v>
      </c>
      <c r="B525" s="382" t="s">
        <v>1313</v>
      </c>
      <c r="C525" s="524" t="s">
        <v>984</v>
      </c>
      <c r="D525" s="524"/>
      <c r="E525" s="631">
        <v>55</v>
      </c>
      <c r="F525" s="408" t="s">
        <v>731</v>
      </c>
      <c r="G525" s="401">
        <v>44949</v>
      </c>
      <c r="H525" s="385" t="s">
        <v>590</v>
      </c>
      <c r="I525" s="386">
        <v>327</v>
      </c>
      <c r="J525" s="573" t="s">
        <v>732</v>
      </c>
      <c r="K525" s="449" t="s">
        <v>50</v>
      </c>
      <c r="L525" s="379" t="s">
        <v>443</v>
      </c>
      <c r="M525" s="379" t="s">
        <v>443</v>
      </c>
      <c r="N525" s="379" t="s">
        <v>443</v>
      </c>
      <c r="O525" s="379" t="s">
        <v>443</v>
      </c>
      <c r="P525" s="379" t="s">
        <v>443</v>
      </c>
      <c r="Q525" s="379" t="s">
        <v>443</v>
      </c>
      <c r="R525" s="379" t="s">
        <v>443</v>
      </c>
      <c r="S525" s="379" t="s">
        <v>4</v>
      </c>
      <c r="T525" s="379" t="s">
        <v>443</v>
      </c>
      <c r="U525" s="379" t="s">
        <v>443</v>
      </c>
      <c r="V525" s="379" t="s">
        <v>443</v>
      </c>
      <c r="W525" s="379" t="s">
        <v>443</v>
      </c>
    </row>
    <row r="526" spans="1:23" ht="45" customHeight="1" x14ac:dyDescent="0.25">
      <c r="A526" s="382" t="s">
        <v>1672</v>
      </c>
      <c r="B526" s="382" t="s">
        <v>152</v>
      </c>
      <c r="C526" s="408"/>
      <c r="D526" s="408"/>
      <c r="E526" s="631">
        <v>55</v>
      </c>
      <c r="F526" s="408" t="s">
        <v>604</v>
      </c>
      <c r="G526" s="401">
        <v>41609</v>
      </c>
      <c r="H526" s="385" t="s">
        <v>590</v>
      </c>
      <c r="I526" s="386" t="s">
        <v>1673</v>
      </c>
      <c r="J526" s="573" t="s">
        <v>606</v>
      </c>
      <c r="K526" s="449" t="s">
        <v>100</v>
      </c>
      <c r="L526" s="379" t="s">
        <v>443</v>
      </c>
      <c r="M526" s="379" t="s">
        <v>443</v>
      </c>
      <c r="N526" s="379" t="s">
        <v>443</v>
      </c>
      <c r="O526" s="379" t="s">
        <v>443</v>
      </c>
      <c r="P526" s="379" t="s">
        <v>443</v>
      </c>
      <c r="Q526" s="379" t="s">
        <v>443</v>
      </c>
      <c r="R526" s="379" t="s">
        <v>443</v>
      </c>
      <c r="S526" s="379" t="s">
        <v>443</v>
      </c>
      <c r="T526" s="379" t="s">
        <v>4</v>
      </c>
      <c r="U526" s="379" t="s">
        <v>443</v>
      </c>
      <c r="V526" s="379" t="s">
        <v>443</v>
      </c>
      <c r="W526" s="379" t="s">
        <v>443</v>
      </c>
    </row>
    <row r="527" spans="1:23" ht="45" customHeight="1" x14ac:dyDescent="0.25">
      <c r="A527" s="382" t="s">
        <v>1674</v>
      </c>
      <c r="B527" s="382" t="s">
        <v>662</v>
      </c>
      <c r="C527" s="408"/>
      <c r="D527" s="408"/>
      <c r="E527" s="631">
        <v>50</v>
      </c>
      <c r="F527" s="408" t="s">
        <v>604</v>
      </c>
      <c r="G527" s="401">
        <v>44949</v>
      </c>
      <c r="H527" s="385" t="s">
        <v>590</v>
      </c>
      <c r="I527" s="386">
        <v>184</v>
      </c>
      <c r="J527" s="605" t="s">
        <v>645</v>
      </c>
      <c r="K527" s="449" t="s">
        <v>20</v>
      </c>
      <c r="L527" s="379" t="s">
        <v>443</v>
      </c>
      <c r="M527" s="379" t="s">
        <v>443</v>
      </c>
      <c r="N527" s="379" t="s">
        <v>443</v>
      </c>
      <c r="O527" s="379" t="s">
        <v>443</v>
      </c>
      <c r="P527" s="379" t="s">
        <v>443</v>
      </c>
      <c r="Q527" s="379" t="s">
        <v>4</v>
      </c>
      <c r="R527" s="379" t="s">
        <v>443</v>
      </c>
      <c r="S527" s="379" t="s">
        <v>443</v>
      </c>
      <c r="T527" s="379" t="s">
        <v>443</v>
      </c>
      <c r="U527" s="379" t="s">
        <v>443</v>
      </c>
      <c r="V527" s="379" t="s">
        <v>443</v>
      </c>
      <c r="W527" s="379" t="s">
        <v>443</v>
      </c>
    </row>
    <row r="528" spans="1:23" ht="45" customHeight="1" x14ac:dyDescent="0.25">
      <c r="A528" s="382" t="s">
        <v>1675</v>
      </c>
      <c r="B528" s="382" t="s">
        <v>1313</v>
      </c>
      <c r="C528" s="524" t="s">
        <v>984</v>
      </c>
      <c r="D528" s="524"/>
      <c r="E528" s="631">
        <v>55</v>
      </c>
      <c r="F528" s="408" t="s">
        <v>731</v>
      </c>
      <c r="G528" s="401">
        <v>44949</v>
      </c>
      <c r="H528" s="385" t="s">
        <v>590</v>
      </c>
      <c r="I528" s="386">
        <v>327</v>
      </c>
      <c r="J528" s="573" t="s">
        <v>732</v>
      </c>
      <c r="K528" s="449" t="s">
        <v>50</v>
      </c>
      <c r="L528" s="379" t="s">
        <v>443</v>
      </c>
      <c r="M528" s="379" t="s">
        <v>443</v>
      </c>
      <c r="N528" s="379" t="s">
        <v>443</v>
      </c>
      <c r="O528" s="379" t="s">
        <v>443</v>
      </c>
      <c r="P528" s="379" t="s">
        <v>443</v>
      </c>
      <c r="Q528" s="379" t="s">
        <v>443</v>
      </c>
      <c r="R528" s="379" t="s">
        <v>443</v>
      </c>
      <c r="S528" s="379" t="s">
        <v>4</v>
      </c>
      <c r="T528" s="379" t="s">
        <v>443</v>
      </c>
      <c r="U528" s="379" t="s">
        <v>443</v>
      </c>
      <c r="V528" s="379" t="s">
        <v>443</v>
      </c>
      <c r="W528" s="379" t="s">
        <v>443</v>
      </c>
    </row>
    <row r="529" spans="1:23" ht="45" customHeight="1" x14ac:dyDescent="0.25">
      <c r="A529" s="382" t="s">
        <v>1676</v>
      </c>
      <c r="B529" s="382" t="s">
        <v>989</v>
      </c>
      <c r="C529" s="408" t="s">
        <v>1677</v>
      </c>
      <c r="D529" s="408"/>
      <c r="E529" s="631">
        <v>275</v>
      </c>
      <c r="F529" s="408" t="s">
        <v>589</v>
      </c>
      <c r="G529" s="401">
        <v>44256</v>
      </c>
      <c r="H529" s="385" t="s">
        <v>590</v>
      </c>
      <c r="I529" s="386" t="s">
        <v>827</v>
      </c>
      <c r="J529" s="646" t="s">
        <v>991</v>
      </c>
      <c r="K529" s="449" t="s">
        <v>614</v>
      </c>
      <c r="L529" s="379" t="s">
        <v>443</v>
      </c>
      <c r="M529" s="379" t="s">
        <v>4</v>
      </c>
      <c r="N529" s="379" t="s">
        <v>443</v>
      </c>
      <c r="O529" s="379" t="s">
        <v>443</v>
      </c>
      <c r="P529" s="379" t="s">
        <v>443</v>
      </c>
      <c r="Q529" s="379" t="s">
        <v>443</v>
      </c>
      <c r="R529" s="379" t="s">
        <v>443</v>
      </c>
      <c r="S529" s="379" t="s">
        <v>35</v>
      </c>
      <c r="T529" s="379" t="s">
        <v>443</v>
      </c>
      <c r="U529" s="379" t="s">
        <v>443</v>
      </c>
      <c r="V529" s="379" t="s">
        <v>443</v>
      </c>
      <c r="W529" s="379" t="s">
        <v>443</v>
      </c>
    </row>
    <row r="530" spans="1:23" ht="45" customHeight="1" x14ac:dyDescent="0.25">
      <c r="A530" s="382" t="s">
        <v>1678</v>
      </c>
      <c r="B530" s="382" t="s">
        <v>1313</v>
      </c>
      <c r="C530" s="524" t="s">
        <v>984</v>
      </c>
      <c r="D530" s="524"/>
      <c r="E530" s="631">
        <v>55</v>
      </c>
      <c r="F530" s="408" t="s">
        <v>731</v>
      </c>
      <c r="G530" s="401">
        <v>44949</v>
      </c>
      <c r="H530" s="385" t="s">
        <v>590</v>
      </c>
      <c r="I530" s="386">
        <v>327</v>
      </c>
      <c r="J530" s="573" t="s">
        <v>732</v>
      </c>
      <c r="K530" s="449" t="s">
        <v>50</v>
      </c>
      <c r="L530" s="379" t="s">
        <v>443</v>
      </c>
      <c r="M530" s="379" t="s">
        <v>443</v>
      </c>
      <c r="N530" s="379" t="s">
        <v>443</v>
      </c>
      <c r="O530" s="379" t="s">
        <v>443</v>
      </c>
      <c r="P530" s="379" t="s">
        <v>443</v>
      </c>
      <c r="Q530" s="379" t="s">
        <v>443</v>
      </c>
      <c r="R530" s="379" t="s">
        <v>443</v>
      </c>
      <c r="S530" s="379" t="s">
        <v>4</v>
      </c>
      <c r="T530" s="379" t="s">
        <v>443</v>
      </c>
      <c r="U530" s="379" t="s">
        <v>443</v>
      </c>
      <c r="V530" s="379" t="s">
        <v>443</v>
      </c>
      <c r="W530" s="379" t="s">
        <v>443</v>
      </c>
    </row>
    <row r="531" spans="1:23" ht="45" customHeight="1" x14ac:dyDescent="0.25">
      <c r="A531" s="382" t="s">
        <v>1679</v>
      </c>
      <c r="B531" s="382" t="s">
        <v>1680</v>
      </c>
      <c r="C531" s="408"/>
      <c r="D531" s="408"/>
      <c r="E531" s="631">
        <v>55</v>
      </c>
      <c r="F531" s="408" t="s">
        <v>604</v>
      </c>
      <c r="G531" s="589">
        <v>44986</v>
      </c>
      <c r="H531" s="385" t="s">
        <v>590</v>
      </c>
      <c r="I531" s="386" t="s">
        <v>1681</v>
      </c>
      <c r="J531" s="573" t="s">
        <v>717</v>
      </c>
      <c r="K531" s="606" t="s">
        <v>146</v>
      </c>
      <c r="L531" s="379" t="s">
        <v>35</v>
      </c>
      <c r="M531" s="379" t="s">
        <v>443</v>
      </c>
      <c r="N531" s="379" t="s">
        <v>443</v>
      </c>
      <c r="O531" s="379" t="s">
        <v>35</v>
      </c>
      <c r="P531" s="379" t="s">
        <v>35</v>
      </c>
      <c r="Q531" s="379" t="s">
        <v>443</v>
      </c>
      <c r="R531" s="379" t="s">
        <v>443</v>
      </c>
      <c r="S531" s="379" t="s">
        <v>443</v>
      </c>
      <c r="T531" s="379" t="s">
        <v>443</v>
      </c>
      <c r="U531" s="462" t="s">
        <v>443</v>
      </c>
      <c r="V531" s="462" t="s">
        <v>443</v>
      </c>
      <c r="W531" s="462" t="s">
        <v>443</v>
      </c>
    </row>
    <row r="532" spans="1:23" ht="45" customHeight="1" x14ac:dyDescent="0.25">
      <c r="A532" s="382" t="s">
        <v>1682</v>
      </c>
      <c r="B532" s="382" t="s">
        <v>1313</v>
      </c>
      <c r="C532" s="524" t="s">
        <v>984</v>
      </c>
      <c r="D532" s="524"/>
      <c r="E532" s="631">
        <v>55</v>
      </c>
      <c r="F532" s="408" t="s">
        <v>731</v>
      </c>
      <c r="G532" s="401">
        <v>44949</v>
      </c>
      <c r="H532" s="385" t="s">
        <v>590</v>
      </c>
      <c r="I532" s="386">
        <v>327</v>
      </c>
      <c r="J532" s="573" t="s">
        <v>732</v>
      </c>
      <c r="K532" s="449" t="s">
        <v>100</v>
      </c>
      <c r="L532" s="379" t="s">
        <v>443</v>
      </c>
      <c r="M532" s="379" t="s">
        <v>443</v>
      </c>
      <c r="N532" s="379" t="s">
        <v>443</v>
      </c>
      <c r="O532" s="379" t="s">
        <v>443</v>
      </c>
      <c r="P532" s="379" t="s">
        <v>443</v>
      </c>
      <c r="Q532" s="379" t="s">
        <v>443</v>
      </c>
      <c r="R532" s="379" t="s">
        <v>443</v>
      </c>
      <c r="S532" s="379" t="s">
        <v>4</v>
      </c>
      <c r="T532" s="379" t="s">
        <v>443</v>
      </c>
      <c r="U532" s="379" t="s">
        <v>443</v>
      </c>
      <c r="V532" s="379" t="s">
        <v>443</v>
      </c>
      <c r="W532" s="379" t="s">
        <v>443</v>
      </c>
    </row>
    <row r="533" spans="1:23" ht="45" customHeight="1" x14ac:dyDescent="0.25">
      <c r="A533" s="382" t="s">
        <v>1683</v>
      </c>
      <c r="B533" s="382" t="s">
        <v>598</v>
      </c>
      <c r="C533" s="408"/>
      <c r="D533" s="408"/>
      <c r="E533" s="631">
        <v>50</v>
      </c>
      <c r="F533" s="408" t="s">
        <v>589</v>
      </c>
      <c r="G533" s="401"/>
      <c r="H533" s="385" t="s">
        <v>590</v>
      </c>
      <c r="I533" s="386" t="s">
        <v>1240</v>
      </c>
      <c r="J533" s="573" t="s">
        <v>698</v>
      </c>
      <c r="K533" s="449" t="s">
        <v>610</v>
      </c>
      <c r="L533" s="379" t="s">
        <v>443</v>
      </c>
      <c r="M533" s="379" t="s">
        <v>443</v>
      </c>
      <c r="N533" s="379" t="s">
        <v>35</v>
      </c>
      <c r="O533" s="379" t="s">
        <v>443</v>
      </c>
      <c r="P533" s="379" t="s">
        <v>443</v>
      </c>
      <c r="Q533" s="379" t="s">
        <v>443</v>
      </c>
      <c r="R533" s="379" t="s">
        <v>443</v>
      </c>
      <c r="S533" s="379" t="s">
        <v>443</v>
      </c>
      <c r="T533" s="379" t="s">
        <v>443</v>
      </c>
      <c r="U533" s="379" t="s">
        <v>443</v>
      </c>
      <c r="V533" s="379" t="s">
        <v>443</v>
      </c>
      <c r="W533" s="379" t="s">
        <v>443</v>
      </c>
    </row>
    <row r="534" spans="1:23" ht="45" customHeight="1" x14ac:dyDescent="0.25">
      <c r="A534" s="382" t="s">
        <v>1685</v>
      </c>
      <c r="B534" s="382" t="s">
        <v>989</v>
      </c>
      <c r="C534" s="408" t="s">
        <v>1686</v>
      </c>
      <c r="D534" s="408"/>
      <c r="E534" s="631">
        <v>275</v>
      </c>
      <c r="F534" s="408" t="s">
        <v>1011</v>
      </c>
      <c r="G534" s="401">
        <v>44166</v>
      </c>
      <c r="H534" s="385" t="s">
        <v>590</v>
      </c>
      <c r="I534" s="386" t="s">
        <v>827</v>
      </c>
      <c r="J534" s="573" t="s">
        <v>991</v>
      </c>
      <c r="K534" s="449" t="s">
        <v>25</v>
      </c>
      <c r="L534" s="379" t="s">
        <v>443</v>
      </c>
      <c r="M534" s="379" t="s">
        <v>443</v>
      </c>
      <c r="N534" s="379" t="s">
        <v>443</v>
      </c>
      <c r="O534" s="379" t="s">
        <v>35</v>
      </c>
      <c r="P534" s="379" t="s">
        <v>4</v>
      </c>
      <c r="Q534" s="379" t="s">
        <v>443</v>
      </c>
      <c r="R534" s="379" t="s">
        <v>443</v>
      </c>
      <c r="S534" s="379" t="s">
        <v>443</v>
      </c>
      <c r="T534" s="379" t="s">
        <v>443</v>
      </c>
      <c r="U534" s="379" t="s">
        <v>35</v>
      </c>
      <c r="V534" s="379" t="s">
        <v>443</v>
      </c>
      <c r="W534" s="379" t="s">
        <v>35</v>
      </c>
    </row>
    <row r="535" spans="1:23" ht="45" customHeight="1" x14ac:dyDescent="0.25">
      <c r="A535" s="382" t="s">
        <v>1687</v>
      </c>
      <c r="B535" s="382" t="s">
        <v>662</v>
      </c>
      <c r="C535" s="602"/>
      <c r="D535" s="602"/>
      <c r="E535" s="631">
        <v>50</v>
      </c>
      <c r="F535" s="408" t="s">
        <v>1011</v>
      </c>
      <c r="G535" s="401">
        <v>44949</v>
      </c>
      <c r="H535" s="385" t="s">
        <v>590</v>
      </c>
      <c r="I535" s="386">
        <v>421</v>
      </c>
      <c r="J535" s="573" t="s">
        <v>698</v>
      </c>
      <c r="K535" s="606" t="s">
        <v>635</v>
      </c>
      <c r="L535" s="379" t="s">
        <v>443</v>
      </c>
      <c r="M535" s="379" t="s">
        <v>443</v>
      </c>
      <c r="N535" s="379" t="s">
        <v>35</v>
      </c>
      <c r="O535" s="379" t="s">
        <v>443</v>
      </c>
      <c r="P535" s="379" t="s">
        <v>443</v>
      </c>
      <c r="Q535" s="379" t="s">
        <v>443</v>
      </c>
      <c r="R535" s="379" t="s">
        <v>443</v>
      </c>
      <c r="S535" s="379" t="s">
        <v>443</v>
      </c>
      <c r="T535" s="379" t="s">
        <v>443</v>
      </c>
      <c r="U535" s="379" t="s">
        <v>443</v>
      </c>
      <c r="V535" s="379" t="s">
        <v>443</v>
      </c>
      <c r="W535" s="379" t="s">
        <v>4</v>
      </c>
    </row>
    <row r="536" spans="1:23" ht="45" customHeight="1" x14ac:dyDescent="0.25">
      <c r="A536" s="382" t="s">
        <v>1688</v>
      </c>
      <c r="B536" s="382" t="s">
        <v>1313</v>
      </c>
      <c r="C536" s="524" t="s">
        <v>984</v>
      </c>
      <c r="D536" s="524"/>
      <c r="E536" s="631">
        <v>50</v>
      </c>
      <c r="F536" s="408" t="s">
        <v>731</v>
      </c>
      <c r="G536" s="401">
        <v>44949</v>
      </c>
      <c r="H536" s="385" t="s">
        <v>590</v>
      </c>
      <c r="I536" s="386">
        <v>327</v>
      </c>
      <c r="J536" s="573" t="s">
        <v>732</v>
      </c>
      <c r="K536" s="449" t="s">
        <v>50</v>
      </c>
      <c r="L536" s="379" t="s">
        <v>443</v>
      </c>
      <c r="M536" s="379" t="s">
        <v>443</v>
      </c>
      <c r="N536" s="379" t="s">
        <v>443</v>
      </c>
      <c r="O536" s="379" t="s">
        <v>443</v>
      </c>
      <c r="P536" s="379" t="s">
        <v>443</v>
      </c>
      <c r="Q536" s="379" t="s">
        <v>443</v>
      </c>
      <c r="R536" s="379" t="s">
        <v>443</v>
      </c>
      <c r="S536" s="379" t="s">
        <v>4</v>
      </c>
      <c r="T536" s="379" t="s">
        <v>443</v>
      </c>
      <c r="U536" s="379" t="s">
        <v>443</v>
      </c>
      <c r="V536" s="379" t="s">
        <v>443</v>
      </c>
      <c r="W536" s="379" t="s">
        <v>443</v>
      </c>
    </row>
    <row r="537" spans="1:23" ht="45" customHeight="1" x14ac:dyDescent="0.25">
      <c r="A537" s="382" t="s">
        <v>1689</v>
      </c>
      <c r="B537" s="382" t="s">
        <v>1690</v>
      </c>
      <c r="C537" s="408" t="s">
        <v>1691</v>
      </c>
      <c r="D537" s="408"/>
      <c r="E537" s="631">
        <v>55</v>
      </c>
      <c r="F537" s="408" t="s">
        <v>604</v>
      </c>
      <c r="G537" s="401">
        <v>42312</v>
      </c>
      <c r="H537" s="385" t="s">
        <v>590</v>
      </c>
      <c r="I537" s="386" t="s">
        <v>1692</v>
      </c>
      <c r="J537" s="573" t="s">
        <v>606</v>
      </c>
      <c r="K537" s="449" t="s">
        <v>610</v>
      </c>
      <c r="L537" s="379" t="s">
        <v>443</v>
      </c>
      <c r="M537" s="379" t="s">
        <v>443</v>
      </c>
      <c r="N537" s="379" t="s">
        <v>443</v>
      </c>
      <c r="O537" s="379" t="s">
        <v>443</v>
      </c>
      <c r="P537" s="379" t="s">
        <v>443</v>
      </c>
      <c r="Q537" s="379" t="s">
        <v>443</v>
      </c>
      <c r="R537" s="379" t="s">
        <v>443</v>
      </c>
      <c r="S537" s="379" t="s">
        <v>443</v>
      </c>
      <c r="T537" s="379" t="s">
        <v>4</v>
      </c>
      <c r="U537" s="379" t="s">
        <v>443</v>
      </c>
      <c r="V537" s="379" t="s">
        <v>443</v>
      </c>
      <c r="W537" s="379" t="s">
        <v>443</v>
      </c>
    </row>
    <row r="538" spans="1:23" ht="45" customHeight="1" x14ac:dyDescent="0.25">
      <c r="A538" s="382" t="s">
        <v>1693</v>
      </c>
      <c r="B538" s="382" t="s">
        <v>1694</v>
      </c>
      <c r="C538" s="408"/>
      <c r="D538" s="408"/>
      <c r="E538" s="631">
        <v>55</v>
      </c>
      <c r="F538" s="408" t="s">
        <v>604</v>
      </c>
      <c r="G538" s="384"/>
      <c r="H538" s="385" t="s">
        <v>590</v>
      </c>
      <c r="I538" s="386" t="s">
        <v>1695</v>
      </c>
      <c r="J538" s="573" t="s">
        <v>663</v>
      </c>
      <c r="K538" s="449" t="s">
        <v>50</v>
      </c>
      <c r="L538" s="379" t="s">
        <v>443</v>
      </c>
      <c r="M538" s="379" t="s">
        <v>443</v>
      </c>
      <c r="N538" s="379" t="s">
        <v>443</v>
      </c>
      <c r="O538" s="379" t="s">
        <v>443</v>
      </c>
      <c r="P538" s="379" t="s">
        <v>443</v>
      </c>
      <c r="Q538" s="379" t="s">
        <v>443</v>
      </c>
      <c r="R538" s="379" t="s">
        <v>4</v>
      </c>
      <c r="S538" s="379" t="s">
        <v>443</v>
      </c>
      <c r="T538" s="379" t="s">
        <v>443</v>
      </c>
      <c r="U538" s="379" t="s">
        <v>443</v>
      </c>
      <c r="V538" s="379" t="s">
        <v>443</v>
      </c>
      <c r="W538" s="379" t="s">
        <v>443</v>
      </c>
    </row>
    <row r="539" spans="1:23" ht="45" customHeight="1" x14ac:dyDescent="0.25">
      <c r="A539" s="382" t="s">
        <v>1696</v>
      </c>
      <c r="B539" s="382" t="s">
        <v>705</v>
      </c>
      <c r="C539" s="408"/>
      <c r="D539" s="408"/>
      <c r="E539" s="631">
        <v>60</v>
      </c>
      <c r="F539" s="408" t="s">
        <v>594</v>
      </c>
      <c r="G539" s="401">
        <v>45078</v>
      </c>
      <c r="H539" s="385" t="s">
        <v>590</v>
      </c>
      <c r="I539" s="386" t="s">
        <v>1697</v>
      </c>
      <c r="J539" s="573" t="s">
        <v>596</v>
      </c>
      <c r="K539" s="449" t="s">
        <v>25</v>
      </c>
      <c r="L539" s="379" t="s">
        <v>443</v>
      </c>
      <c r="M539" s="379" t="s">
        <v>443</v>
      </c>
      <c r="N539" s="379" t="s">
        <v>443</v>
      </c>
      <c r="O539" s="379" t="s">
        <v>443</v>
      </c>
      <c r="P539" s="379" t="s">
        <v>443</v>
      </c>
      <c r="Q539" s="379" t="s">
        <v>4</v>
      </c>
      <c r="R539" s="379" t="s">
        <v>443</v>
      </c>
      <c r="S539" s="379" t="s">
        <v>443</v>
      </c>
      <c r="T539" s="379" t="s">
        <v>443</v>
      </c>
      <c r="U539" s="379" t="s">
        <v>443</v>
      </c>
      <c r="V539" s="379" t="s">
        <v>443</v>
      </c>
      <c r="W539" s="379" t="s">
        <v>35</v>
      </c>
    </row>
    <row r="540" spans="1:23" ht="45" customHeight="1" x14ac:dyDescent="0.25">
      <c r="A540" s="382" t="s">
        <v>1698</v>
      </c>
      <c r="B540" s="382" t="s">
        <v>1699</v>
      </c>
      <c r="C540" s="602"/>
      <c r="D540" s="602"/>
      <c r="E540" s="631">
        <v>50</v>
      </c>
      <c r="F540" s="408" t="s">
        <v>604</v>
      </c>
      <c r="G540" s="401">
        <v>44949</v>
      </c>
      <c r="H540" s="385" t="s">
        <v>590</v>
      </c>
      <c r="I540" s="386">
        <v>399</v>
      </c>
      <c r="J540" s="573" t="s">
        <v>621</v>
      </c>
      <c r="K540" s="449" t="s">
        <v>635</v>
      </c>
      <c r="L540" s="379" t="s">
        <v>443</v>
      </c>
      <c r="M540" s="379" t="s">
        <v>443</v>
      </c>
      <c r="N540" s="379" t="s">
        <v>443</v>
      </c>
      <c r="O540" s="379" t="s">
        <v>443</v>
      </c>
      <c r="P540" s="379" t="s">
        <v>443</v>
      </c>
      <c r="Q540" s="379" t="s">
        <v>443</v>
      </c>
      <c r="R540" s="379" t="s">
        <v>443</v>
      </c>
      <c r="S540" s="379" t="s">
        <v>443</v>
      </c>
      <c r="T540" s="379" t="s">
        <v>443</v>
      </c>
      <c r="U540" s="379" t="s">
        <v>443</v>
      </c>
      <c r="V540" s="379" t="s">
        <v>443</v>
      </c>
      <c r="W540" s="379" t="s">
        <v>4</v>
      </c>
    </row>
    <row r="541" spans="1:23" ht="45" customHeight="1" x14ac:dyDescent="0.25">
      <c r="A541" s="408" t="s">
        <v>1700</v>
      </c>
      <c r="B541" s="382" t="s">
        <v>60</v>
      </c>
      <c r="C541" s="409" t="s">
        <v>1701</v>
      </c>
      <c r="D541" s="409"/>
      <c r="E541" s="631">
        <v>55</v>
      </c>
      <c r="F541" s="408" t="s">
        <v>604</v>
      </c>
      <c r="G541" s="434">
        <v>43221</v>
      </c>
      <c r="H541" s="385" t="s">
        <v>590</v>
      </c>
      <c r="I541" s="386" t="s">
        <v>1702</v>
      </c>
      <c r="J541" s="573" t="s">
        <v>606</v>
      </c>
      <c r="K541" s="524" t="s">
        <v>50</v>
      </c>
      <c r="L541" s="379" t="s">
        <v>443</v>
      </c>
      <c r="M541" s="379" t="s">
        <v>35</v>
      </c>
      <c r="N541" s="420" t="s">
        <v>35</v>
      </c>
      <c r="O541" s="379" t="s">
        <v>443</v>
      </c>
      <c r="P541" s="379" t="s">
        <v>35</v>
      </c>
      <c r="Q541" s="379" t="s">
        <v>35</v>
      </c>
      <c r="R541" s="379" t="s">
        <v>4</v>
      </c>
      <c r="S541" s="379" t="s">
        <v>35</v>
      </c>
      <c r="T541" s="379" t="s">
        <v>443</v>
      </c>
      <c r="U541" s="379" t="s">
        <v>443</v>
      </c>
      <c r="V541" s="379" t="s">
        <v>443</v>
      </c>
      <c r="W541" s="379" t="s">
        <v>443</v>
      </c>
    </row>
    <row r="542" spans="1:23" ht="45" customHeight="1" x14ac:dyDescent="0.25">
      <c r="A542" s="382" t="s">
        <v>1703</v>
      </c>
      <c r="B542" s="382" t="s">
        <v>662</v>
      </c>
      <c r="C542" s="602"/>
      <c r="D542" s="602"/>
      <c r="E542" s="631">
        <v>50</v>
      </c>
      <c r="F542" s="408" t="s">
        <v>604</v>
      </c>
      <c r="G542" s="401">
        <v>44949</v>
      </c>
      <c r="H542" s="385" t="s">
        <v>590</v>
      </c>
      <c r="I542" s="386">
        <v>337</v>
      </c>
      <c r="J542" s="573" t="s">
        <v>667</v>
      </c>
      <c r="K542" s="449" t="s">
        <v>146</v>
      </c>
      <c r="L542" s="462" t="s">
        <v>443</v>
      </c>
      <c r="M542" s="539" t="s">
        <v>4</v>
      </c>
      <c r="N542" s="379" t="s">
        <v>443</v>
      </c>
      <c r="O542" s="379" t="s">
        <v>443</v>
      </c>
      <c r="P542" s="379" t="s">
        <v>443</v>
      </c>
      <c r="Q542" s="379" t="s">
        <v>443</v>
      </c>
      <c r="R542" s="379" t="s">
        <v>443</v>
      </c>
      <c r="S542" s="379" t="s">
        <v>443</v>
      </c>
      <c r="T542" s="379" t="s">
        <v>443</v>
      </c>
      <c r="U542" s="379" t="s">
        <v>443</v>
      </c>
      <c r="V542" s="379" t="s">
        <v>443</v>
      </c>
      <c r="W542" s="379" t="s">
        <v>443</v>
      </c>
    </row>
    <row r="543" spans="1:23" ht="45" customHeight="1" x14ac:dyDescent="0.25">
      <c r="A543" s="382" t="s">
        <v>1704</v>
      </c>
      <c r="B543" s="435" t="s">
        <v>1705</v>
      </c>
      <c r="C543" s="636" t="s">
        <v>3135</v>
      </c>
      <c r="D543" s="524"/>
      <c r="E543" s="631">
        <v>65</v>
      </c>
      <c r="F543" s="408" t="s">
        <v>604</v>
      </c>
      <c r="G543" s="401">
        <v>45253</v>
      </c>
      <c r="H543" s="532" t="s">
        <v>66</v>
      </c>
      <c r="I543" s="386" t="s">
        <v>1706</v>
      </c>
      <c r="J543" s="573" t="s">
        <v>690</v>
      </c>
      <c r="K543" s="606" t="s">
        <v>69</v>
      </c>
      <c r="L543" s="379" t="s">
        <v>443</v>
      </c>
      <c r="M543" s="379" t="s">
        <v>443</v>
      </c>
      <c r="N543" s="379" t="s">
        <v>443</v>
      </c>
      <c r="O543" s="379" t="s">
        <v>443</v>
      </c>
      <c r="P543" s="379" t="s">
        <v>443</v>
      </c>
      <c r="Q543" s="379" t="s">
        <v>443</v>
      </c>
      <c r="R543" s="379" t="s">
        <v>443</v>
      </c>
      <c r="S543" s="379" t="s">
        <v>4</v>
      </c>
      <c r="T543" s="379" t="s">
        <v>443</v>
      </c>
      <c r="U543" s="379" t="s">
        <v>35</v>
      </c>
      <c r="V543" s="379" t="s">
        <v>35</v>
      </c>
      <c r="W543" s="379" t="s">
        <v>690</v>
      </c>
    </row>
    <row r="544" spans="1:23" ht="75" customHeight="1" x14ac:dyDescent="0.25">
      <c r="A544" s="382" t="s">
        <v>1707</v>
      </c>
      <c r="B544" s="435" t="s">
        <v>1708</v>
      </c>
      <c r="C544" s="408"/>
      <c r="D544" s="408"/>
      <c r="E544" s="631">
        <v>55</v>
      </c>
      <c r="F544" s="408" t="s">
        <v>604</v>
      </c>
      <c r="G544" s="401">
        <v>44094</v>
      </c>
      <c r="H544" s="385" t="s">
        <v>590</v>
      </c>
      <c r="I544" s="386" t="s">
        <v>827</v>
      </c>
      <c r="J544" s="573" t="s">
        <v>606</v>
      </c>
      <c r="K544" s="449" t="s">
        <v>20</v>
      </c>
      <c r="L544" s="379" t="s">
        <v>443</v>
      </c>
      <c r="M544" s="379" t="s">
        <v>443</v>
      </c>
      <c r="N544" s="379" t="s">
        <v>35</v>
      </c>
      <c r="O544" s="379" t="s">
        <v>443</v>
      </c>
      <c r="P544" s="379" t="s">
        <v>443</v>
      </c>
      <c r="Q544" s="379" t="s">
        <v>443</v>
      </c>
      <c r="R544" s="379" t="s">
        <v>443</v>
      </c>
      <c r="S544" s="379" t="s">
        <v>443</v>
      </c>
      <c r="T544" s="379" t="s">
        <v>443</v>
      </c>
      <c r="U544" s="379" t="s">
        <v>443</v>
      </c>
      <c r="V544" s="379" t="s">
        <v>443</v>
      </c>
      <c r="W544" s="379" t="s">
        <v>443</v>
      </c>
    </row>
    <row r="545" spans="1:23" ht="45" customHeight="1" x14ac:dyDescent="0.25">
      <c r="A545" s="382" t="s">
        <v>1709</v>
      </c>
      <c r="B545" s="435" t="s">
        <v>729</v>
      </c>
      <c r="C545" s="524" t="s">
        <v>984</v>
      </c>
      <c r="D545" s="524"/>
      <c r="E545" s="631">
        <v>55</v>
      </c>
      <c r="F545" s="408" t="s">
        <v>731</v>
      </c>
      <c r="G545" s="401">
        <v>44949</v>
      </c>
      <c r="H545" s="385" t="s">
        <v>590</v>
      </c>
      <c r="I545" s="386">
        <v>353</v>
      </c>
      <c r="J545" s="573" t="s">
        <v>732</v>
      </c>
      <c r="K545" s="449" t="s">
        <v>622</v>
      </c>
      <c r="L545" s="379" t="s">
        <v>443</v>
      </c>
      <c r="M545" s="379" t="s">
        <v>443</v>
      </c>
      <c r="N545" s="379" t="s">
        <v>443</v>
      </c>
      <c r="O545" s="379" t="s">
        <v>443</v>
      </c>
      <c r="P545" s="379" t="s">
        <v>443</v>
      </c>
      <c r="Q545" s="379" t="s">
        <v>443</v>
      </c>
      <c r="R545" s="379" t="s">
        <v>443</v>
      </c>
      <c r="S545" s="379" t="s">
        <v>443</v>
      </c>
      <c r="T545" s="379" t="s">
        <v>4</v>
      </c>
      <c r="U545" s="379" t="s">
        <v>443</v>
      </c>
      <c r="V545" s="379" t="s">
        <v>443</v>
      </c>
      <c r="W545" s="379" t="s">
        <v>443</v>
      </c>
    </row>
    <row r="546" spans="1:23" ht="60.75" customHeight="1" x14ac:dyDescent="0.25">
      <c r="A546" s="382" t="s">
        <v>1710</v>
      </c>
      <c r="B546" s="382" t="s">
        <v>662</v>
      </c>
      <c r="C546" s="602"/>
      <c r="D546" s="602"/>
      <c r="E546" s="631">
        <v>50</v>
      </c>
      <c r="F546" s="408" t="s">
        <v>604</v>
      </c>
      <c r="G546" s="401">
        <v>44949</v>
      </c>
      <c r="H546" s="385" t="s">
        <v>590</v>
      </c>
      <c r="I546" s="386">
        <v>51</v>
      </c>
      <c r="J546" s="605" t="s">
        <v>645</v>
      </c>
      <c r="K546" s="449" t="s">
        <v>50</v>
      </c>
      <c r="L546" s="379" t="s">
        <v>443</v>
      </c>
      <c r="M546" s="379" t="s">
        <v>443</v>
      </c>
      <c r="N546" s="379" t="s">
        <v>443</v>
      </c>
      <c r="O546" s="379" t="s">
        <v>443</v>
      </c>
      <c r="P546" s="379" t="s">
        <v>443</v>
      </c>
      <c r="Q546" s="379" t="s">
        <v>4</v>
      </c>
      <c r="R546" s="379" t="s">
        <v>443</v>
      </c>
      <c r="S546" s="379" t="s">
        <v>443</v>
      </c>
      <c r="T546" s="379" t="s">
        <v>443</v>
      </c>
      <c r="U546" s="379" t="s">
        <v>443</v>
      </c>
      <c r="V546" s="379" t="s">
        <v>443</v>
      </c>
      <c r="W546" s="379" t="s">
        <v>443</v>
      </c>
    </row>
    <row r="547" spans="1:23" ht="64.5" customHeight="1" x14ac:dyDescent="0.25">
      <c r="A547" s="382" t="s">
        <v>1711</v>
      </c>
      <c r="B547" s="382" t="s">
        <v>712</v>
      </c>
      <c r="C547" s="408"/>
      <c r="D547" s="408"/>
      <c r="E547" s="631">
        <v>65</v>
      </c>
      <c r="F547" s="408" t="s">
        <v>604</v>
      </c>
      <c r="G547" s="401">
        <v>45528</v>
      </c>
      <c r="H547" s="385" t="s">
        <v>590</v>
      </c>
      <c r="I547" s="386" t="s">
        <v>1712</v>
      </c>
      <c r="J547" s="573" t="s">
        <v>667</v>
      </c>
      <c r="K547" s="449" t="s">
        <v>610</v>
      </c>
      <c r="L547" s="379" t="s">
        <v>443</v>
      </c>
      <c r="M547" s="379" t="s">
        <v>443</v>
      </c>
      <c r="N547" s="379" t="s">
        <v>443</v>
      </c>
      <c r="O547" s="379" t="s">
        <v>443</v>
      </c>
      <c r="P547" s="379" t="s">
        <v>35</v>
      </c>
      <c r="Q547" s="379" t="s">
        <v>443</v>
      </c>
      <c r="R547" s="379" t="s">
        <v>443</v>
      </c>
      <c r="S547" s="379" t="s">
        <v>443</v>
      </c>
      <c r="T547" s="379" t="s">
        <v>443</v>
      </c>
      <c r="U547" s="379" t="s">
        <v>4</v>
      </c>
      <c r="V547" s="379" t="s">
        <v>443</v>
      </c>
      <c r="W547" s="379" t="s">
        <v>443</v>
      </c>
    </row>
    <row r="548" spans="1:23" ht="45" customHeight="1" x14ac:dyDescent="0.25">
      <c r="A548" s="382" t="s">
        <v>1713</v>
      </c>
      <c r="B548" s="382" t="s">
        <v>1714</v>
      </c>
      <c r="C548" s="602"/>
      <c r="D548" s="602"/>
      <c r="E548" s="631">
        <v>50</v>
      </c>
      <c r="F548" s="408" t="s">
        <v>604</v>
      </c>
      <c r="G548" s="401">
        <v>44949</v>
      </c>
      <c r="H548" s="385" t="s">
        <v>590</v>
      </c>
      <c r="I548" s="386">
        <v>154</v>
      </c>
      <c r="J548" s="573" t="s">
        <v>667</v>
      </c>
      <c r="K548" s="449" t="s">
        <v>53</v>
      </c>
      <c r="L548" s="379" t="s">
        <v>35</v>
      </c>
      <c r="M548" s="379" t="s">
        <v>443</v>
      </c>
      <c r="N548" s="379" t="s">
        <v>443</v>
      </c>
      <c r="O548" s="539" t="s">
        <v>4</v>
      </c>
      <c r="P548" s="379" t="s">
        <v>443</v>
      </c>
      <c r="Q548" s="379" t="s">
        <v>443</v>
      </c>
      <c r="R548" s="379" t="s">
        <v>443</v>
      </c>
      <c r="S548" s="379" t="s">
        <v>443</v>
      </c>
      <c r="T548" s="379" t="s">
        <v>443</v>
      </c>
      <c r="U548" s="379" t="s">
        <v>443</v>
      </c>
      <c r="V548" s="379" t="s">
        <v>443</v>
      </c>
      <c r="W548" s="379" t="s">
        <v>443</v>
      </c>
    </row>
    <row r="549" spans="1:23" ht="45" customHeight="1" x14ac:dyDescent="0.25">
      <c r="A549" s="382" t="s">
        <v>1715</v>
      </c>
      <c r="B549" s="382" t="s">
        <v>694</v>
      </c>
      <c r="C549" s="636" t="s">
        <v>1732</v>
      </c>
      <c r="D549" s="602"/>
      <c r="E549" s="631">
        <v>60</v>
      </c>
      <c r="F549" s="408" t="s">
        <v>594</v>
      </c>
      <c r="G549" s="401">
        <v>45955</v>
      </c>
      <c r="H549" s="385" t="s">
        <v>590</v>
      </c>
      <c r="I549" s="386" t="s">
        <v>1716</v>
      </c>
      <c r="J549" s="573" t="s">
        <v>596</v>
      </c>
      <c r="K549" s="449" t="s">
        <v>20</v>
      </c>
      <c r="L549" s="709" t="s">
        <v>690</v>
      </c>
      <c r="M549" s="709" t="s">
        <v>690</v>
      </c>
      <c r="N549" s="709" t="s">
        <v>690</v>
      </c>
      <c r="O549" s="709" t="s">
        <v>690</v>
      </c>
      <c r="P549" s="709" t="s">
        <v>690</v>
      </c>
      <c r="Q549" s="709" t="s">
        <v>690</v>
      </c>
      <c r="R549" s="709" t="s">
        <v>690</v>
      </c>
      <c r="S549" s="709" t="s">
        <v>690</v>
      </c>
      <c r="T549" s="709" t="s">
        <v>690</v>
      </c>
      <c r="U549" s="379" t="s">
        <v>443</v>
      </c>
      <c r="V549" s="379" t="s">
        <v>443</v>
      </c>
      <c r="W549" s="379" t="s">
        <v>35</v>
      </c>
    </row>
    <row r="550" spans="1:23" ht="45" customHeight="1" x14ac:dyDescent="0.25">
      <c r="A550" s="382" t="s">
        <v>1717</v>
      </c>
      <c r="B550" s="382" t="s">
        <v>1718</v>
      </c>
      <c r="C550" s="408"/>
      <c r="D550" s="408"/>
      <c r="E550" s="631">
        <v>55</v>
      </c>
      <c r="F550" s="408" t="s">
        <v>604</v>
      </c>
      <c r="G550" s="401">
        <v>44209</v>
      </c>
      <c r="H550" s="385" t="s">
        <v>590</v>
      </c>
      <c r="I550" s="386" t="s">
        <v>1719</v>
      </c>
      <c r="J550" s="573" t="s">
        <v>667</v>
      </c>
      <c r="K550" s="449" t="s">
        <v>614</v>
      </c>
      <c r="L550" s="379" t="s">
        <v>443</v>
      </c>
      <c r="M550" s="448" t="s">
        <v>4</v>
      </c>
      <c r="N550" s="379" t="s">
        <v>443</v>
      </c>
      <c r="O550" s="379" t="s">
        <v>443</v>
      </c>
      <c r="P550" s="379" t="s">
        <v>443</v>
      </c>
      <c r="Q550" s="379" t="s">
        <v>443</v>
      </c>
      <c r="R550" s="379" t="s">
        <v>443</v>
      </c>
      <c r="S550" s="379" t="s">
        <v>443</v>
      </c>
      <c r="T550" s="379" t="s">
        <v>443</v>
      </c>
      <c r="U550" s="379" t="s">
        <v>443</v>
      </c>
      <c r="V550" s="379" t="s">
        <v>443</v>
      </c>
      <c r="W550" s="379" t="s">
        <v>443</v>
      </c>
    </row>
    <row r="551" spans="1:23" ht="45" customHeight="1" x14ac:dyDescent="0.25">
      <c r="A551" s="408" t="s">
        <v>1720</v>
      </c>
      <c r="B551" s="408" t="s">
        <v>60</v>
      </c>
      <c r="C551" s="408"/>
      <c r="D551" s="408"/>
      <c r="E551" s="631">
        <v>55</v>
      </c>
      <c r="F551" s="408" t="s">
        <v>604</v>
      </c>
      <c r="G551" s="386"/>
      <c r="H551" s="385" t="s">
        <v>590</v>
      </c>
      <c r="I551" s="386" t="s">
        <v>1721</v>
      </c>
      <c r="J551" s="573" t="s">
        <v>663</v>
      </c>
      <c r="K551" s="449" t="s">
        <v>50</v>
      </c>
      <c r="L551" s="379" t="s">
        <v>443</v>
      </c>
      <c r="M551" s="379" t="s">
        <v>443</v>
      </c>
      <c r="N551" s="379" t="s">
        <v>443</v>
      </c>
      <c r="O551" s="379" t="s">
        <v>443</v>
      </c>
      <c r="P551" s="379" t="s">
        <v>35</v>
      </c>
      <c r="Q551" s="379" t="s">
        <v>35</v>
      </c>
      <c r="R551" s="448" t="s">
        <v>4</v>
      </c>
      <c r="S551" s="379" t="s">
        <v>35</v>
      </c>
      <c r="T551" s="737" t="s">
        <v>35</v>
      </c>
      <c r="U551" s="737" t="s">
        <v>35</v>
      </c>
      <c r="V551" s="737" t="s">
        <v>35</v>
      </c>
      <c r="W551" s="379" t="s">
        <v>443</v>
      </c>
    </row>
    <row r="552" spans="1:23" ht="57.75" customHeight="1" x14ac:dyDescent="0.25">
      <c r="A552" s="382" t="s">
        <v>1722</v>
      </c>
      <c r="B552" s="382" t="s">
        <v>1026</v>
      </c>
      <c r="C552" s="602" t="s">
        <v>1876</v>
      </c>
      <c r="D552" s="602"/>
      <c r="E552" s="631">
        <v>65</v>
      </c>
      <c r="F552" s="408" t="s">
        <v>604</v>
      </c>
      <c r="G552" s="401">
        <v>45986</v>
      </c>
      <c r="H552" s="385" t="s">
        <v>590</v>
      </c>
      <c r="I552" s="386" t="s">
        <v>1723</v>
      </c>
      <c r="J552" s="573" t="s">
        <v>764</v>
      </c>
      <c r="K552" s="449" t="s">
        <v>53</v>
      </c>
      <c r="L552" s="379" t="s">
        <v>690</v>
      </c>
      <c r="M552" s="379" t="s">
        <v>690</v>
      </c>
      <c r="N552" s="379" t="s">
        <v>690</v>
      </c>
      <c r="O552" s="379" t="s">
        <v>690</v>
      </c>
      <c r="P552" s="379" t="s">
        <v>690</v>
      </c>
      <c r="Q552" s="379" t="s">
        <v>690</v>
      </c>
      <c r="R552" s="379" t="s">
        <v>690</v>
      </c>
      <c r="S552" s="379" t="s">
        <v>690</v>
      </c>
      <c r="T552" s="379" t="s">
        <v>690</v>
      </c>
      <c r="U552" s="379" t="s">
        <v>690</v>
      </c>
      <c r="V552" s="379" t="s">
        <v>35</v>
      </c>
      <c r="W552" s="379" t="s">
        <v>443</v>
      </c>
    </row>
    <row r="553" spans="1:23" ht="45" customHeight="1" x14ac:dyDescent="0.25">
      <c r="A553" s="382" t="s">
        <v>1724</v>
      </c>
      <c r="B553" s="382" t="s">
        <v>1725</v>
      </c>
      <c r="C553" s="408"/>
      <c r="D553" s="408"/>
      <c r="E553" s="631">
        <v>55</v>
      </c>
      <c r="F553" s="408" t="s">
        <v>604</v>
      </c>
      <c r="G553" s="401">
        <v>43604</v>
      </c>
      <c r="H553" s="385" t="s">
        <v>590</v>
      </c>
      <c r="I553" s="386" t="s">
        <v>1726</v>
      </c>
      <c r="J553" s="573" t="s">
        <v>648</v>
      </c>
      <c r="K553" s="449" t="s">
        <v>146</v>
      </c>
      <c r="L553" s="462" t="s">
        <v>443</v>
      </c>
      <c r="M553" s="539" t="s">
        <v>4</v>
      </c>
      <c r="N553" s="379" t="s">
        <v>443</v>
      </c>
      <c r="O553" s="379" t="s">
        <v>443</v>
      </c>
      <c r="P553" s="379" t="s">
        <v>443</v>
      </c>
      <c r="Q553" s="379" t="s">
        <v>443</v>
      </c>
      <c r="R553" s="379" t="s">
        <v>443</v>
      </c>
      <c r="S553" s="379" t="s">
        <v>443</v>
      </c>
      <c r="T553" s="379" t="s">
        <v>443</v>
      </c>
      <c r="U553" s="379" t="s">
        <v>443</v>
      </c>
      <c r="V553" s="379" t="s">
        <v>443</v>
      </c>
      <c r="W553" s="379" t="s">
        <v>443</v>
      </c>
    </row>
    <row r="554" spans="1:23" ht="46.5" customHeight="1" x14ac:dyDescent="0.25">
      <c r="A554" s="382" t="s">
        <v>1727</v>
      </c>
      <c r="B554" s="382" t="s">
        <v>1728</v>
      </c>
      <c r="C554" s="408"/>
      <c r="D554" s="408"/>
      <c r="E554" s="631">
        <v>50</v>
      </c>
      <c r="F554" s="408" t="s">
        <v>604</v>
      </c>
      <c r="G554" s="401"/>
      <c r="H554" s="385" t="s">
        <v>590</v>
      </c>
      <c r="I554" s="386">
        <v>414</v>
      </c>
      <c r="J554" s="573" t="s">
        <v>606</v>
      </c>
      <c r="K554" s="449" t="s">
        <v>635</v>
      </c>
      <c r="L554" s="379" t="s">
        <v>443</v>
      </c>
      <c r="M554" s="379" t="s">
        <v>443</v>
      </c>
      <c r="N554" s="379" t="s">
        <v>443</v>
      </c>
      <c r="O554" s="379" t="s">
        <v>443</v>
      </c>
      <c r="P554" s="379" t="s">
        <v>443</v>
      </c>
      <c r="Q554" s="379" t="s">
        <v>443</v>
      </c>
      <c r="R554" s="379" t="s">
        <v>443</v>
      </c>
      <c r="S554" s="379" t="s">
        <v>443</v>
      </c>
      <c r="T554" s="379" t="s">
        <v>443</v>
      </c>
      <c r="U554" s="379" t="s">
        <v>443</v>
      </c>
      <c r="V554" s="379" t="s">
        <v>443</v>
      </c>
      <c r="W554" s="379" t="s">
        <v>443</v>
      </c>
    </row>
    <row r="555" spans="1:23" ht="45.75" customHeight="1" x14ac:dyDescent="0.25">
      <c r="A555" s="382" t="s">
        <v>1729</v>
      </c>
      <c r="B555" s="382" t="s">
        <v>662</v>
      </c>
      <c r="C555" s="602" t="s">
        <v>1730</v>
      </c>
      <c r="D555" s="602"/>
      <c r="E555" s="631">
        <v>50</v>
      </c>
      <c r="F555" s="408" t="s">
        <v>604</v>
      </c>
      <c r="G555" s="401">
        <v>44949</v>
      </c>
      <c r="H555" s="532" t="s">
        <v>66</v>
      </c>
      <c r="I555" s="386">
        <v>122</v>
      </c>
      <c r="J555" s="573" t="s">
        <v>690</v>
      </c>
      <c r="K555" s="449" t="s">
        <v>50</v>
      </c>
      <c r="L555" s="379" t="s">
        <v>690</v>
      </c>
      <c r="M555" s="379" t="s">
        <v>690</v>
      </c>
      <c r="N555" s="379" t="s">
        <v>690</v>
      </c>
      <c r="O555" s="379" t="s">
        <v>690</v>
      </c>
      <c r="P555" s="379" t="s">
        <v>690</v>
      </c>
      <c r="Q555" s="379" t="s">
        <v>690</v>
      </c>
      <c r="R555" s="379" t="s">
        <v>690</v>
      </c>
      <c r="S555" s="379" t="s">
        <v>690</v>
      </c>
      <c r="T555" s="379" t="s">
        <v>690</v>
      </c>
      <c r="U555" s="379" t="s">
        <v>690</v>
      </c>
      <c r="V555" s="379" t="s">
        <v>690</v>
      </c>
      <c r="W555" s="379" t="s">
        <v>690</v>
      </c>
    </row>
    <row r="556" spans="1:23" ht="45" customHeight="1" x14ac:dyDescent="0.25">
      <c r="A556" s="599" t="s">
        <v>1731</v>
      </c>
      <c r="B556" s="382" t="s">
        <v>694</v>
      </c>
      <c r="C556" s="636" t="s">
        <v>1732</v>
      </c>
      <c r="D556" s="636"/>
      <c r="E556" s="631">
        <v>55</v>
      </c>
      <c r="F556" s="408" t="s">
        <v>594</v>
      </c>
      <c r="G556" s="401">
        <v>45017</v>
      </c>
      <c r="H556" s="385" t="s">
        <v>590</v>
      </c>
      <c r="I556" s="441">
        <v>450</v>
      </c>
      <c r="J556" s="605" t="s">
        <v>764</v>
      </c>
      <c r="K556" s="626" t="s">
        <v>610</v>
      </c>
      <c r="L556" s="379" t="s">
        <v>443</v>
      </c>
      <c r="M556" s="379" t="s">
        <v>35</v>
      </c>
      <c r="N556" s="379" t="s">
        <v>443</v>
      </c>
      <c r="O556" s="379" t="s">
        <v>443</v>
      </c>
      <c r="P556" s="379" t="s">
        <v>443</v>
      </c>
      <c r="Q556" s="379" t="s">
        <v>443</v>
      </c>
      <c r="R556" s="379" t="s">
        <v>443</v>
      </c>
      <c r="S556" s="379" t="s">
        <v>443</v>
      </c>
      <c r="T556" s="379" t="s">
        <v>4</v>
      </c>
      <c r="U556" s="379" t="s">
        <v>443</v>
      </c>
      <c r="V556" s="379" t="s">
        <v>35</v>
      </c>
      <c r="W556" s="379" t="s">
        <v>443</v>
      </c>
    </row>
    <row r="557" spans="1:23" ht="45" customHeight="1" x14ac:dyDescent="0.25">
      <c r="A557" s="382" t="s">
        <v>1733</v>
      </c>
      <c r="B557" s="382" t="s">
        <v>638</v>
      </c>
      <c r="C557" s="408"/>
      <c r="D557" s="408"/>
      <c r="E557" s="631">
        <v>55</v>
      </c>
      <c r="F557" s="408" t="s">
        <v>604</v>
      </c>
      <c r="G557" s="401">
        <v>43378</v>
      </c>
      <c r="H557" s="385" t="s">
        <v>590</v>
      </c>
      <c r="I557" s="386" t="s">
        <v>1734</v>
      </c>
      <c r="J557" s="573" t="s">
        <v>606</v>
      </c>
      <c r="K557" s="449" t="s">
        <v>622</v>
      </c>
      <c r="L557" s="379" t="s">
        <v>443</v>
      </c>
      <c r="M557" s="379" t="s">
        <v>443</v>
      </c>
      <c r="N557" s="379" t="s">
        <v>443</v>
      </c>
      <c r="O557" s="379" t="s">
        <v>443</v>
      </c>
      <c r="P557" s="379" t="s">
        <v>443</v>
      </c>
      <c r="Q557" s="379" t="s">
        <v>443</v>
      </c>
      <c r="R557" s="379" t="s">
        <v>443</v>
      </c>
      <c r="S557" s="379" t="s">
        <v>443</v>
      </c>
      <c r="T557" s="379" t="s">
        <v>443</v>
      </c>
      <c r="U557" s="379" t="s">
        <v>443</v>
      </c>
      <c r="V557" s="379" t="s">
        <v>4</v>
      </c>
      <c r="W557" s="379" t="s">
        <v>443</v>
      </c>
    </row>
    <row r="558" spans="1:23" ht="45" customHeight="1" x14ac:dyDescent="0.25">
      <c r="A558" s="408" t="s">
        <v>1735</v>
      </c>
      <c r="B558" s="382" t="s">
        <v>99</v>
      </c>
      <c r="C558" s="408" t="s">
        <v>1736</v>
      </c>
      <c r="D558" s="408"/>
      <c r="E558" s="631">
        <v>55</v>
      </c>
      <c r="F558" s="408" t="s">
        <v>604</v>
      </c>
      <c r="G558" s="384"/>
      <c r="H558" s="532" t="s">
        <v>66</v>
      </c>
      <c r="I558" s="386" t="s">
        <v>1737</v>
      </c>
      <c r="J558" s="573" t="s">
        <v>690</v>
      </c>
      <c r="K558" s="524" t="s">
        <v>53</v>
      </c>
      <c r="L558" s="379" t="s">
        <v>443</v>
      </c>
      <c r="M558" s="379" t="s">
        <v>443</v>
      </c>
      <c r="N558" s="379" t="s">
        <v>443</v>
      </c>
      <c r="O558" s="379" t="s">
        <v>443</v>
      </c>
      <c r="P558" s="379" t="s">
        <v>35</v>
      </c>
      <c r="Q558" s="379" t="s">
        <v>35</v>
      </c>
      <c r="R558" s="379" t="s">
        <v>35</v>
      </c>
      <c r="S558" s="379" t="s">
        <v>443</v>
      </c>
      <c r="T558" s="379" t="s">
        <v>35</v>
      </c>
      <c r="U558" s="379" t="s">
        <v>690</v>
      </c>
      <c r="V558" s="379" t="s">
        <v>690</v>
      </c>
      <c r="W558" s="379" t="s">
        <v>690</v>
      </c>
    </row>
    <row r="559" spans="1:23" ht="54.75" customHeight="1" x14ac:dyDescent="0.25">
      <c r="A559" s="382" t="s">
        <v>1738</v>
      </c>
      <c r="B559" s="382" t="s">
        <v>1739</v>
      </c>
      <c r="C559" s="602" t="s">
        <v>1740</v>
      </c>
      <c r="D559" s="602"/>
      <c r="E559" s="631">
        <v>65</v>
      </c>
      <c r="F559" s="408" t="s">
        <v>604</v>
      </c>
      <c r="G559" s="401">
        <v>45894</v>
      </c>
      <c r="H559" s="385" t="s">
        <v>590</v>
      </c>
      <c r="I559" s="386" t="s">
        <v>921</v>
      </c>
      <c r="J559" s="573" t="s">
        <v>877</v>
      </c>
      <c r="K559" s="449" t="s">
        <v>146</v>
      </c>
      <c r="L559" s="379" t="s">
        <v>690</v>
      </c>
      <c r="M559" s="379" t="s">
        <v>690</v>
      </c>
      <c r="N559" s="379" t="s">
        <v>690</v>
      </c>
      <c r="O559" s="379" t="s">
        <v>690</v>
      </c>
      <c r="P559" s="379" t="s">
        <v>690</v>
      </c>
      <c r="Q559" s="379" t="s">
        <v>690</v>
      </c>
      <c r="R559" s="379" t="s">
        <v>690</v>
      </c>
      <c r="S559" s="379" t="s">
        <v>443</v>
      </c>
      <c r="T559" s="379" t="s">
        <v>443</v>
      </c>
      <c r="U559" s="379" t="s">
        <v>443</v>
      </c>
      <c r="V559" s="379" t="s">
        <v>443</v>
      </c>
      <c r="W559" s="379" t="s">
        <v>443</v>
      </c>
    </row>
    <row r="560" spans="1:23" ht="41.25" customHeight="1" x14ac:dyDescent="0.25">
      <c r="A560" s="382" t="s">
        <v>1741</v>
      </c>
      <c r="B560" s="382" t="s">
        <v>1742</v>
      </c>
      <c r="C560" s="602"/>
      <c r="D560" s="602"/>
      <c r="E560" s="631">
        <v>50</v>
      </c>
      <c r="F560" s="408" t="s">
        <v>604</v>
      </c>
      <c r="G560" s="401">
        <v>44949</v>
      </c>
      <c r="H560" s="385" t="s">
        <v>590</v>
      </c>
      <c r="I560" s="386">
        <v>11</v>
      </c>
      <c r="J560" s="605" t="s">
        <v>645</v>
      </c>
      <c r="K560" s="449" t="s">
        <v>622</v>
      </c>
      <c r="L560" s="379" t="s">
        <v>443</v>
      </c>
      <c r="M560" s="379" t="s">
        <v>443</v>
      </c>
      <c r="N560" s="379" t="s">
        <v>443</v>
      </c>
      <c r="O560" s="379" t="s">
        <v>443</v>
      </c>
      <c r="P560" s="379" t="s">
        <v>443</v>
      </c>
      <c r="Q560" s="379" t="s">
        <v>443</v>
      </c>
      <c r="R560" s="379" t="s">
        <v>443</v>
      </c>
      <c r="S560" s="379" t="s">
        <v>443</v>
      </c>
      <c r="T560" s="379" t="s">
        <v>4</v>
      </c>
      <c r="U560" s="379" t="s">
        <v>443</v>
      </c>
      <c r="V560" s="379" t="s">
        <v>443</v>
      </c>
      <c r="W560" s="379" t="s">
        <v>443</v>
      </c>
    </row>
    <row r="561" spans="1:28" ht="45" customHeight="1" x14ac:dyDescent="0.25">
      <c r="A561" s="382" t="s">
        <v>1743</v>
      </c>
      <c r="B561" s="382" t="s">
        <v>1699</v>
      </c>
      <c r="C561" s="602"/>
      <c r="D561" s="602"/>
      <c r="E561" s="631">
        <v>50</v>
      </c>
      <c r="F561" s="408" t="s">
        <v>604</v>
      </c>
      <c r="G561" s="401">
        <v>44949</v>
      </c>
      <c r="H561" s="385" t="s">
        <v>590</v>
      </c>
      <c r="I561" s="386">
        <v>397</v>
      </c>
      <c r="J561" s="573" t="s">
        <v>606</v>
      </c>
      <c r="K561" s="449" t="s">
        <v>69</v>
      </c>
      <c r="L561" s="379" t="s">
        <v>35</v>
      </c>
      <c r="M561" s="379" t="s">
        <v>443</v>
      </c>
      <c r="N561" s="379" t="s">
        <v>443</v>
      </c>
      <c r="O561" s="379" t="s">
        <v>443</v>
      </c>
      <c r="P561" s="462" t="s">
        <v>443</v>
      </c>
      <c r="Q561" s="539" t="s">
        <v>4</v>
      </c>
      <c r="R561" s="379" t="s">
        <v>443</v>
      </c>
      <c r="S561" s="379" t="s">
        <v>443</v>
      </c>
      <c r="T561" s="379" t="s">
        <v>443</v>
      </c>
      <c r="U561" s="379" t="s">
        <v>443</v>
      </c>
      <c r="V561" s="379" t="s">
        <v>443</v>
      </c>
      <c r="W561" s="379" t="s">
        <v>443</v>
      </c>
    </row>
    <row r="562" spans="1:28" ht="45" customHeight="1" x14ac:dyDescent="0.25">
      <c r="A562" s="408" t="s">
        <v>1744</v>
      </c>
      <c r="B562" s="382" t="s">
        <v>662</v>
      </c>
      <c r="C562" s="602"/>
      <c r="D562" s="602"/>
      <c r="E562" s="631">
        <v>50</v>
      </c>
      <c r="F562" s="408" t="s">
        <v>594</v>
      </c>
      <c r="G562" s="401">
        <v>44949</v>
      </c>
      <c r="H562" s="385" t="s">
        <v>590</v>
      </c>
      <c r="I562" s="386">
        <v>144</v>
      </c>
      <c r="J562" s="573" t="s">
        <v>764</v>
      </c>
      <c r="K562" s="449" t="s">
        <v>100</v>
      </c>
      <c r="L562" s="379" t="s">
        <v>443</v>
      </c>
      <c r="M562" s="379" t="s">
        <v>35</v>
      </c>
      <c r="N562" s="379" t="s">
        <v>443</v>
      </c>
      <c r="O562" s="379" t="s">
        <v>443</v>
      </c>
      <c r="P562" s="379" t="s">
        <v>443</v>
      </c>
      <c r="Q562" s="379" t="s">
        <v>443</v>
      </c>
      <c r="R562" s="379" t="s">
        <v>443</v>
      </c>
      <c r="S562" s="448" t="s">
        <v>4</v>
      </c>
      <c r="T562" s="379" t="s">
        <v>443</v>
      </c>
      <c r="U562" s="379" t="s">
        <v>443</v>
      </c>
      <c r="V562" s="379" t="s">
        <v>35</v>
      </c>
      <c r="W562" s="379" t="s">
        <v>443</v>
      </c>
    </row>
    <row r="563" spans="1:28" ht="45" customHeight="1" x14ac:dyDescent="0.25">
      <c r="A563" s="599" t="s">
        <v>1745</v>
      </c>
      <c r="B563" s="382" t="s">
        <v>694</v>
      </c>
      <c r="C563" s="636" t="s">
        <v>1524</v>
      </c>
      <c r="D563" s="636"/>
      <c r="E563" s="631">
        <v>55</v>
      </c>
      <c r="F563" s="408" t="s">
        <v>594</v>
      </c>
      <c r="G563" s="401">
        <v>45017</v>
      </c>
      <c r="H563" s="385" t="s">
        <v>590</v>
      </c>
      <c r="I563" s="441">
        <v>449</v>
      </c>
      <c r="J563" s="605" t="s">
        <v>764</v>
      </c>
      <c r="K563" s="449" t="s">
        <v>53</v>
      </c>
      <c r="L563" s="379" t="s">
        <v>443</v>
      </c>
      <c r="M563" s="379" t="s">
        <v>35</v>
      </c>
      <c r="N563" s="379" t="s">
        <v>443</v>
      </c>
      <c r="O563" s="379" t="s">
        <v>443</v>
      </c>
      <c r="P563" s="379" t="s">
        <v>4</v>
      </c>
      <c r="Q563" s="379" t="s">
        <v>443</v>
      </c>
      <c r="R563" s="379" t="s">
        <v>443</v>
      </c>
      <c r="S563" s="379" t="s">
        <v>443</v>
      </c>
      <c r="T563" s="379" t="s">
        <v>443</v>
      </c>
      <c r="U563" s="379" t="s">
        <v>443</v>
      </c>
      <c r="V563" s="379" t="s">
        <v>35</v>
      </c>
      <c r="W563" s="379" t="s">
        <v>443</v>
      </c>
      <c r="AB563" s="501" t="s">
        <v>1921</v>
      </c>
    </row>
    <row r="564" spans="1:28" ht="45" customHeight="1" x14ac:dyDescent="0.25">
      <c r="A564" s="382" t="s">
        <v>1746</v>
      </c>
      <c r="B564" s="382" t="s">
        <v>1747</v>
      </c>
      <c r="C564" s="602"/>
      <c r="D564" s="602"/>
      <c r="E564" s="631">
        <v>125</v>
      </c>
      <c r="F564" s="408" t="s">
        <v>604</v>
      </c>
      <c r="G564" s="401">
        <v>45717</v>
      </c>
      <c r="H564" s="385" t="s">
        <v>590</v>
      </c>
      <c r="I564" s="386" t="s">
        <v>1748</v>
      </c>
      <c r="J564" s="573" t="s">
        <v>667</v>
      </c>
      <c r="K564" s="606" t="s">
        <v>622</v>
      </c>
      <c r="L564" s="584" t="s">
        <v>35</v>
      </c>
      <c r="M564" s="584" t="s">
        <v>35</v>
      </c>
      <c r="N564" s="379" t="s">
        <v>443</v>
      </c>
      <c r="O564" s="379" t="s">
        <v>443</v>
      </c>
      <c r="P564" s="379" t="s">
        <v>443</v>
      </c>
      <c r="Q564" s="379" t="s">
        <v>443</v>
      </c>
      <c r="R564" s="379" t="s">
        <v>443</v>
      </c>
      <c r="S564" s="379" t="s">
        <v>443</v>
      </c>
      <c r="T564" s="379" t="s">
        <v>4</v>
      </c>
      <c r="U564" s="379" t="s">
        <v>443</v>
      </c>
      <c r="V564" s="379" t="s">
        <v>443</v>
      </c>
      <c r="W564" s="379" t="s">
        <v>443</v>
      </c>
    </row>
    <row r="565" spans="1:28" ht="45" customHeight="1" x14ac:dyDescent="0.25">
      <c r="A565" s="382" t="s">
        <v>1749</v>
      </c>
      <c r="B565" s="382" t="s">
        <v>638</v>
      </c>
      <c r="C565" s="409" t="s">
        <v>762</v>
      </c>
      <c r="D565" s="409"/>
      <c r="E565" s="631">
        <v>65</v>
      </c>
      <c r="F565" s="408" t="s">
        <v>731</v>
      </c>
      <c r="G565" s="401">
        <v>44002</v>
      </c>
      <c r="H565" s="532" t="s">
        <v>66</v>
      </c>
      <c r="I565" s="386" t="s">
        <v>1750</v>
      </c>
      <c r="J565" s="573" t="s">
        <v>690</v>
      </c>
      <c r="K565" s="449" t="s">
        <v>25</v>
      </c>
      <c r="L565" s="379" t="s">
        <v>443</v>
      </c>
      <c r="M565" s="379" t="s">
        <v>443</v>
      </c>
      <c r="N565" s="379" t="s">
        <v>443</v>
      </c>
      <c r="O565" s="379" t="s">
        <v>690</v>
      </c>
      <c r="P565" s="379" t="s">
        <v>690</v>
      </c>
      <c r="Q565" s="379" t="s">
        <v>690</v>
      </c>
      <c r="R565" s="379" t="s">
        <v>690</v>
      </c>
      <c r="S565" s="379" t="s">
        <v>690</v>
      </c>
      <c r="T565" s="379" t="s">
        <v>690</v>
      </c>
      <c r="U565" s="379" t="s">
        <v>690</v>
      </c>
      <c r="V565" s="379" t="s">
        <v>690</v>
      </c>
      <c r="W565" s="379" t="s">
        <v>690</v>
      </c>
    </row>
    <row r="566" spans="1:28" ht="45" customHeight="1" x14ac:dyDescent="0.25">
      <c r="A566" s="382" t="s">
        <v>1751</v>
      </c>
      <c r="B566" s="382" t="s">
        <v>212</v>
      </c>
      <c r="C566" s="409"/>
      <c r="D566" s="409"/>
      <c r="E566" s="631">
        <v>50</v>
      </c>
      <c r="F566" s="408" t="s">
        <v>594</v>
      </c>
      <c r="G566" s="401"/>
      <c r="H566" s="385" t="s">
        <v>590</v>
      </c>
      <c r="I566" s="386">
        <v>430</v>
      </c>
      <c r="J566" s="573" t="s">
        <v>596</v>
      </c>
      <c r="K566" s="449" t="s">
        <v>622</v>
      </c>
      <c r="L566" s="379" t="s">
        <v>443</v>
      </c>
      <c r="M566" s="379" t="s">
        <v>443</v>
      </c>
      <c r="N566" s="379" t="s">
        <v>443</v>
      </c>
      <c r="O566" s="379" t="s">
        <v>443</v>
      </c>
      <c r="P566" s="379" t="s">
        <v>443</v>
      </c>
      <c r="Q566" s="379" t="s">
        <v>443</v>
      </c>
      <c r="R566" s="379" t="s">
        <v>443</v>
      </c>
      <c r="S566" s="379" t="s">
        <v>443</v>
      </c>
      <c r="T566" s="379" t="s">
        <v>443</v>
      </c>
      <c r="U566" s="379" t="s">
        <v>4</v>
      </c>
      <c r="V566" s="379" t="s">
        <v>443</v>
      </c>
      <c r="W566" s="379" t="s">
        <v>35</v>
      </c>
    </row>
    <row r="567" spans="1:28" ht="45" customHeight="1" x14ac:dyDescent="0.25">
      <c r="A567" s="406" t="s">
        <v>1752</v>
      </c>
      <c r="B567" s="426" t="s">
        <v>1753</v>
      </c>
      <c r="C567" s="414"/>
      <c r="D567" s="414"/>
      <c r="E567" s="631">
        <v>65</v>
      </c>
      <c r="F567" s="408" t="s">
        <v>604</v>
      </c>
      <c r="G567" s="627" t="s">
        <v>1754</v>
      </c>
      <c r="H567" s="385" t="s">
        <v>590</v>
      </c>
      <c r="I567" s="406"/>
      <c r="J567" s="573" t="s">
        <v>1237</v>
      </c>
      <c r="K567" s="449" t="s">
        <v>100</v>
      </c>
      <c r="L567" s="379" t="s">
        <v>35</v>
      </c>
      <c r="M567" s="379" t="s">
        <v>35</v>
      </c>
      <c r="N567" s="379" t="s">
        <v>443</v>
      </c>
      <c r="O567" s="379" t="s">
        <v>443</v>
      </c>
      <c r="P567" s="379" t="s">
        <v>443</v>
      </c>
      <c r="Q567" s="379" t="s">
        <v>35</v>
      </c>
      <c r="R567" s="379" t="s">
        <v>35</v>
      </c>
      <c r="S567" s="379" t="s">
        <v>4</v>
      </c>
      <c r="T567" s="379" t="s">
        <v>443</v>
      </c>
      <c r="U567" s="379" t="s">
        <v>443</v>
      </c>
      <c r="V567" s="462" t="s">
        <v>443</v>
      </c>
      <c r="W567" s="379" t="s">
        <v>35</v>
      </c>
    </row>
    <row r="568" spans="1:28" ht="45" customHeight="1" x14ac:dyDescent="0.25">
      <c r="A568" s="382" t="s">
        <v>1755</v>
      </c>
      <c r="B568" s="382" t="s">
        <v>1756</v>
      </c>
      <c r="C568" s="409" t="s">
        <v>1176</v>
      </c>
      <c r="D568" s="409"/>
      <c r="E568" s="631">
        <v>55</v>
      </c>
      <c r="F568" s="408" t="s">
        <v>604</v>
      </c>
      <c r="G568" s="384"/>
      <c r="H568" s="385" t="s">
        <v>590</v>
      </c>
      <c r="I568" s="386" t="s">
        <v>1757</v>
      </c>
      <c r="J568" s="573" t="s">
        <v>621</v>
      </c>
      <c r="K568" s="449" t="s">
        <v>146</v>
      </c>
      <c r="L568" s="379" t="s">
        <v>4</v>
      </c>
      <c r="M568" s="379" t="s">
        <v>443</v>
      </c>
      <c r="N568" s="379" t="s">
        <v>443</v>
      </c>
      <c r="O568" s="379" t="s">
        <v>443</v>
      </c>
      <c r="P568" s="379" t="s">
        <v>443</v>
      </c>
      <c r="Q568" s="379" t="s">
        <v>443</v>
      </c>
      <c r="R568" s="379" t="s">
        <v>443</v>
      </c>
      <c r="S568" s="379" t="s">
        <v>443</v>
      </c>
      <c r="T568" s="379" t="s">
        <v>443</v>
      </c>
      <c r="U568" s="379" t="s">
        <v>443</v>
      </c>
      <c r="V568" s="379" t="s">
        <v>443</v>
      </c>
      <c r="W568" s="379" t="s">
        <v>443</v>
      </c>
    </row>
    <row r="569" spans="1:28" ht="45" customHeight="1" x14ac:dyDescent="0.25">
      <c r="A569" s="382" t="s">
        <v>1758</v>
      </c>
      <c r="B569" s="382" t="s">
        <v>99</v>
      </c>
      <c r="C569" s="408"/>
      <c r="D569" s="408"/>
      <c r="E569" s="631">
        <v>60</v>
      </c>
      <c r="F569" s="408" t="s">
        <v>604</v>
      </c>
      <c r="G569" s="401">
        <v>45017</v>
      </c>
      <c r="H569" s="385" t="s">
        <v>590</v>
      </c>
      <c r="I569" s="386" t="s">
        <v>1759</v>
      </c>
      <c r="J569" s="573" t="s">
        <v>1237</v>
      </c>
      <c r="K569" s="449" t="s">
        <v>25</v>
      </c>
      <c r="L569" s="379" t="s">
        <v>443</v>
      </c>
      <c r="M569" s="379" t="s">
        <v>443</v>
      </c>
      <c r="N569" s="379" t="s">
        <v>443</v>
      </c>
      <c r="O569" s="379" t="s">
        <v>443</v>
      </c>
      <c r="P569" s="379" t="s">
        <v>4</v>
      </c>
      <c r="Q569" s="379" t="s">
        <v>443</v>
      </c>
      <c r="R569" s="379" t="s">
        <v>443</v>
      </c>
      <c r="S569" s="379" t="s">
        <v>443</v>
      </c>
      <c r="T569" s="379" t="s">
        <v>443</v>
      </c>
      <c r="U569" s="462" t="s">
        <v>443</v>
      </c>
      <c r="V569" s="462" t="s">
        <v>443</v>
      </c>
      <c r="W569" s="462" t="s">
        <v>443</v>
      </c>
    </row>
    <row r="570" spans="1:28" ht="45" customHeight="1" x14ac:dyDescent="0.25">
      <c r="A570" s="599" t="s">
        <v>1760</v>
      </c>
      <c r="B570" s="599" t="s">
        <v>1761</v>
      </c>
      <c r="C570" s="599"/>
      <c r="D570" s="599"/>
      <c r="E570" s="632">
        <v>65</v>
      </c>
      <c r="F570" s="408" t="s">
        <v>604</v>
      </c>
      <c r="G570" s="441"/>
      <c r="H570" s="385" t="s">
        <v>590</v>
      </c>
      <c r="I570" s="441">
        <v>71</v>
      </c>
      <c r="J570" s="573" t="s">
        <v>648</v>
      </c>
      <c r="K570" s="449" t="s">
        <v>1762</v>
      </c>
      <c r="L570" s="379" t="s">
        <v>443</v>
      </c>
      <c r="M570" s="379" t="s">
        <v>443</v>
      </c>
      <c r="N570" s="379" t="s">
        <v>443</v>
      </c>
      <c r="O570" s="379" t="s">
        <v>443</v>
      </c>
      <c r="P570" s="379" t="s">
        <v>443</v>
      </c>
      <c r="Q570" s="379" t="s">
        <v>443</v>
      </c>
      <c r="R570" s="379" t="s">
        <v>443</v>
      </c>
      <c r="S570" s="379" t="s">
        <v>443</v>
      </c>
      <c r="T570" s="379" t="s">
        <v>443</v>
      </c>
      <c r="U570" s="379" t="s">
        <v>443</v>
      </c>
      <c r="V570" s="379" t="s">
        <v>443</v>
      </c>
      <c r="W570" s="379" t="s">
        <v>443</v>
      </c>
    </row>
    <row r="571" spans="1:28" ht="45" customHeight="1" x14ac:dyDescent="0.25">
      <c r="A571" s="599" t="s">
        <v>1763</v>
      </c>
      <c r="B571" s="382" t="s">
        <v>99</v>
      </c>
      <c r="C571" s="408"/>
      <c r="D571" s="408"/>
      <c r="E571" s="631">
        <v>60</v>
      </c>
      <c r="F571" s="408" t="s">
        <v>604</v>
      </c>
      <c r="G571" s="401">
        <v>45017</v>
      </c>
      <c r="H571" s="385" t="s">
        <v>590</v>
      </c>
      <c r="I571" s="386" t="s">
        <v>1759</v>
      </c>
      <c r="J571" s="573" t="s">
        <v>1237</v>
      </c>
      <c r="K571" s="449" t="s">
        <v>25</v>
      </c>
      <c r="L571" s="379" t="s">
        <v>443</v>
      </c>
      <c r="M571" s="379" t="s">
        <v>443</v>
      </c>
      <c r="N571" s="379" t="s">
        <v>443</v>
      </c>
      <c r="O571" s="379" t="s">
        <v>443</v>
      </c>
      <c r="P571" s="379" t="s">
        <v>4</v>
      </c>
      <c r="Q571" s="379" t="s">
        <v>443</v>
      </c>
      <c r="R571" s="379" t="s">
        <v>443</v>
      </c>
      <c r="S571" s="379" t="s">
        <v>443</v>
      </c>
      <c r="T571" s="379" t="s">
        <v>443</v>
      </c>
      <c r="U571" s="462" t="s">
        <v>443</v>
      </c>
      <c r="V571" s="462" t="s">
        <v>443</v>
      </c>
      <c r="W571" s="462" t="s">
        <v>443</v>
      </c>
    </row>
    <row r="572" spans="1:28" ht="45" customHeight="1" x14ac:dyDescent="0.25">
      <c r="A572" s="599" t="s">
        <v>1764</v>
      </c>
      <c r="B572" s="382" t="s">
        <v>99</v>
      </c>
      <c r="C572" s="408"/>
      <c r="D572" s="408"/>
      <c r="E572" s="631">
        <v>60</v>
      </c>
      <c r="F572" s="408" t="s">
        <v>604</v>
      </c>
      <c r="G572" s="401">
        <v>45017</v>
      </c>
      <c r="H572" s="385" t="s">
        <v>590</v>
      </c>
      <c r="I572" s="386" t="s">
        <v>1759</v>
      </c>
      <c r="J572" s="573" t="s">
        <v>1237</v>
      </c>
      <c r="K572" s="449" t="s">
        <v>25</v>
      </c>
      <c r="L572" s="379" t="s">
        <v>443</v>
      </c>
      <c r="M572" s="379" t="s">
        <v>443</v>
      </c>
      <c r="N572" s="379" t="s">
        <v>443</v>
      </c>
      <c r="O572" s="379" t="s">
        <v>443</v>
      </c>
      <c r="P572" s="379" t="s">
        <v>4</v>
      </c>
      <c r="Q572" s="379" t="s">
        <v>443</v>
      </c>
      <c r="R572" s="379" t="s">
        <v>443</v>
      </c>
      <c r="S572" s="379" t="s">
        <v>443</v>
      </c>
      <c r="T572" s="379" t="s">
        <v>443</v>
      </c>
      <c r="U572" s="462" t="s">
        <v>443</v>
      </c>
      <c r="V572" s="462" t="s">
        <v>443</v>
      </c>
      <c r="W572" s="462" t="s">
        <v>443</v>
      </c>
    </row>
    <row r="573" spans="1:28" ht="45" customHeight="1" x14ac:dyDescent="0.25">
      <c r="A573" s="382" t="s">
        <v>1765</v>
      </c>
      <c r="B573" s="382" t="s">
        <v>1766</v>
      </c>
      <c r="C573" s="408"/>
      <c r="D573" s="408"/>
      <c r="E573" s="631">
        <v>55</v>
      </c>
      <c r="F573" s="408" t="s">
        <v>594</v>
      </c>
      <c r="G573" s="401">
        <v>44986</v>
      </c>
      <c r="H573" s="385" t="s">
        <v>590</v>
      </c>
      <c r="I573" s="386">
        <v>457</v>
      </c>
      <c r="J573" s="573" t="s">
        <v>596</v>
      </c>
      <c r="K573" s="449" t="s">
        <v>100</v>
      </c>
      <c r="L573" s="379" t="s">
        <v>443</v>
      </c>
      <c r="M573" s="379" t="s">
        <v>443</v>
      </c>
      <c r="N573" s="379" t="s">
        <v>443</v>
      </c>
      <c r="O573" s="379" t="s">
        <v>443</v>
      </c>
      <c r="P573" s="379" t="s">
        <v>443</v>
      </c>
      <c r="Q573" s="379" t="s">
        <v>443</v>
      </c>
      <c r="R573" s="379" t="s">
        <v>443</v>
      </c>
      <c r="S573" s="379" t="s">
        <v>443</v>
      </c>
      <c r="T573" s="379" t="s">
        <v>4</v>
      </c>
      <c r="U573" s="379" t="s">
        <v>443</v>
      </c>
      <c r="V573" s="379" t="s">
        <v>443</v>
      </c>
      <c r="W573" s="379" t="s">
        <v>35</v>
      </c>
    </row>
    <row r="574" spans="1:28" ht="49.5" customHeight="1" x14ac:dyDescent="0.25">
      <c r="A574" s="408" t="s">
        <v>274</v>
      </c>
      <c r="B574" s="382" t="s">
        <v>1767</v>
      </c>
      <c r="C574" s="408"/>
      <c r="D574" s="408"/>
      <c r="E574" s="631">
        <v>55</v>
      </c>
      <c r="F574" s="408" t="s">
        <v>604</v>
      </c>
      <c r="G574" s="401">
        <v>41456</v>
      </c>
      <c r="H574" s="385" t="s">
        <v>590</v>
      </c>
      <c r="I574" s="386" t="s">
        <v>1768</v>
      </c>
      <c r="J574" s="573" t="s">
        <v>621</v>
      </c>
      <c r="K574" s="449" t="s">
        <v>146</v>
      </c>
      <c r="L574" s="416" t="s">
        <v>4</v>
      </c>
      <c r="M574" s="379" t="s">
        <v>443</v>
      </c>
      <c r="N574" s="379" t="s">
        <v>443</v>
      </c>
      <c r="O574" s="379" t="s">
        <v>443</v>
      </c>
      <c r="P574" s="379" t="s">
        <v>443</v>
      </c>
      <c r="Q574" s="379" t="s">
        <v>443</v>
      </c>
      <c r="R574" s="379" t="s">
        <v>443</v>
      </c>
      <c r="S574" s="379" t="s">
        <v>443</v>
      </c>
      <c r="T574" s="379" t="s">
        <v>443</v>
      </c>
      <c r="U574" s="379" t="s">
        <v>443</v>
      </c>
      <c r="V574" s="379" t="s">
        <v>443</v>
      </c>
      <c r="W574" s="379" t="s">
        <v>443</v>
      </c>
    </row>
    <row r="575" spans="1:28" ht="45" customHeight="1" x14ac:dyDescent="0.25">
      <c r="A575" s="408" t="s">
        <v>1769</v>
      </c>
      <c r="B575" s="382" t="s">
        <v>818</v>
      </c>
      <c r="C575" s="409" t="s">
        <v>1445</v>
      </c>
      <c r="D575" s="409"/>
      <c r="E575" s="631">
        <v>60</v>
      </c>
      <c r="F575" s="408" t="s">
        <v>604</v>
      </c>
      <c r="G575" s="401" t="s">
        <v>40</v>
      </c>
      <c r="H575" s="385" t="s">
        <v>590</v>
      </c>
      <c r="I575" s="386" t="s">
        <v>1770</v>
      </c>
      <c r="J575" s="573" t="s">
        <v>634</v>
      </c>
      <c r="K575" s="524" t="s">
        <v>622</v>
      </c>
      <c r="L575" s="379" t="s">
        <v>443</v>
      </c>
      <c r="M575" s="379" t="s">
        <v>443</v>
      </c>
      <c r="N575" s="379" t="s">
        <v>443</v>
      </c>
      <c r="O575" s="379" t="s">
        <v>443</v>
      </c>
      <c r="P575" s="379" t="s">
        <v>443</v>
      </c>
      <c r="Q575" s="379" t="s">
        <v>443</v>
      </c>
      <c r="R575" s="379" t="s">
        <v>4</v>
      </c>
      <c r="S575" s="379" t="s">
        <v>443</v>
      </c>
      <c r="T575" s="379" t="s">
        <v>443</v>
      </c>
      <c r="U575" s="379" t="s">
        <v>443</v>
      </c>
      <c r="V575" s="379" t="s">
        <v>443</v>
      </c>
      <c r="W575" s="379" t="s">
        <v>443</v>
      </c>
    </row>
    <row r="576" spans="1:28" ht="45" customHeight="1" x14ac:dyDescent="0.25">
      <c r="A576" s="408" t="s">
        <v>1771</v>
      </c>
      <c r="B576" s="382" t="s">
        <v>60</v>
      </c>
      <c r="C576" s="408" t="s">
        <v>1772</v>
      </c>
      <c r="D576" s="408"/>
      <c r="E576" s="631">
        <v>65</v>
      </c>
      <c r="F576" s="408" t="s">
        <v>604</v>
      </c>
      <c r="G576" s="401">
        <v>45292</v>
      </c>
      <c r="H576" s="385" t="s">
        <v>590</v>
      </c>
      <c r="I576" s="386" t="s">
        <v>1773</v>
      </c>
      <c r="J576" s="573" t="s">
        <v>606</v>
      </c>
      <c r="K576" s="449" t="s">
        <v>635</v>
      </c>
      <c r="L576" s="379" t="s">
        <v>4</v>
      </c>
      <c r="M576" s="379" t="s">
        <v>443</v>
      </c>
      <c r="N576" s="379" t="s">
        <v>443</v>
      </c>
      <c r="O576" s="379" t="s">
        <v>443</v>
      </c>
      <c r="P576" s="379" t="s">
        <v>443</v>
      </c>
      <c r="Q576" s="379" t="s">
        <v>443</v>
      </c>
      <c r="R576" s="379" t="s">
        <v>443</v>
      </c>
      <c r="S576" s="379" t="s">
        <v>443</v>
      </c>
      <c r="T576" s="379" t="s">
        <v>443</v>
      </c>
      <c r="U576" s="379" t="s">
        <v>443</v>
      </c>
      <c r="V576" s="379" t="s">
        <v>443</v>
      </c>
      <c r="W576" s="379" t="s">
        <v>443</v>
      </c>
    </row>
    <row r="577" spans="1:23" ht="45" customHeight="1" x14ac:dyDescent="0.25">
      <c r="A577" s="382" t="s">
        <v>1774</v>
      </c>
      <c r="B577" s="382" t="s">
        <v>1775</v>
      </c>
      <c r="C577" s="409"/>
      <c r="D577" s="409"/>
      <c r="E577" s="631">
        <v>55</v>
      </c>
      <c r="F577" s="408" t="s">
        <v>604</v>
      </c>
      <c r="G577" s="401">
        <v>42401</v>
      </c>
      <c r="H577" s="385" t="s">
        <v>590</v>
      </c>
      <c r="I577" s="386" t="s">
        <v>300</v>
      </c>
      <c r="J577" s="573" t="s">
        <v>621</v>
      </c>
      <c r="K577" s="449" t="s">
        <v>622</v>
      </c>
      <c r="L577" s="379" t="s">
        <v>443</v>
      </c>
      <c r="M577" s="379" t="s">
        <v>443</v>
      </c>
      <c r="N577" s="379" t="s">
        <v>443</v>
      </c>
      <c r="O577" s="379" t="s">
        <v>443</v>
      </c>
      <c r="P577" s="379" t="s">
        <v>443</v>
      </c>
      <c r="Q577" s="379" t="s">
        <v>443</v>
      </c>
      <c r="R577" s="379" t="s">
        <v>443</v>
      </c>
      <c r="S577" s="379" t="s">
        <v>443</v>
      </c>
      <c r="T577" s="379" t="s">
        <v>443</v>
      </c>
      <c r="U577" s="379" t="s">
        <v>443</v>
      </c>
      <c r="V577" s="379" t="s">
        <v>443</v>
      </c>
      <c r="W577" s="379" t="s">
        <v>443</v>
      </c>
    </row>
    <row r="578" spans="1:23" ht="45" customHeight="1" x14ac:dyDescent="0.25">
      <c r="A578" s="382" t="s">
        <v>1776</v>
      </c>
      <c r="B578" s="382" t="s">
        <v>662</v>
      </c>
      <c r="C578" s="408" t="s">
        <v>1225</v>
      </c>
      <c r="D578" s="408"/>
      <c r="E578" s="631">
        <v>65</v>
      </c>
      <c r="F578" s="408" t="s">
        <v>604</v>
      </c>
      <c r="G578" s="401">
        <v>45222</v>
      </c>
      <c r="H578" s="385" t="s">
        <v>590</v>
      </c>
      <c r="I578" s="616" t="s">
        <v>1777</v>
      </c>
      <c r="J578" s="573" t="s">
        <v>648</v>
      </c>
      <c r="K578" s="449" t="s">
        <v>622</v>
      </c>
      <c r="L578" s="379" t="s">
        <v>443</v>
      </c>
      <c r="M578" s="379" t="s">
        <v>443</v>
      </c>
      <c r="N578" s="379" t="s">
        <v>443</v>
      </c>
      <c r="O578" s="379" t="s">
        <v>443</v>
      </c>
      <c r="P578" s="379" t="s">
        <v>443</v>
      </c>
      <c r="Q578" s="379" t="s">
        <v>443</v>
      </c>
      <c r="R578" s="379" t="s">
        <v>443</v>
      </c>
      <c r="S578" s="379" t="s">
        <v>443</v>
      </c>
      <c r="T578" s="379" t="s">
        <v>4</v>
      </c>
      <c r="U578" s="379" t="s">
        <v>443</v>
      </c>
      <c r="V578" s="379" t="s">
        <v>443</v>
      </c>
      <c r="W578" s="379" t="s">
        <v>443</v>
      </c>
    </row>
    <row r="579" spans="1:23" ht="45" customHeight="1" x14ac:dyDescent="0.25">
      <c r="A579" s="382" t="s">
        <v>1778</v>
      </c>
      <c r="B579" s="382" t="s">
        <v>60</v>
      </c>
      <c r="C579" s="409" t="s">
        <v>1701</v>
      </c>
      <c r="D579" s="409"/>
      <c r="E579" s="631">
        <v>55</v>
      </c>
      <c r="F579" s="408" t="s">
        <v>604</v>
      </c>
      <c r="G579" s="384"/>
      <c r="H579" s="385" t="s">
        <v>590</v>
      </c>
      <c r="I579" s="386" t="s">
        <v>1779</v>
      </c>
      <c r="J579" s="573" t="s">
        <v>663</v>
      </c>
      <c r="K579" s="449" t="s">
        <v>622</v>
      </c>
      <c r="L579" s="379" t="s">
        <v>443</v>
      </c>
      <c r="M579" s="379" t="s">
        <v>443</v>
      </c>
      <c r="N579" s="379" t="s">
        <v>443</v>
      </c>
      <c r="O579" s="379" t="s">
        <v>443</v>
      </c>
      <c r="P579" s="379" t="s">
        <v>35</v>
      </c>
      <c r="Q579" s="379" t="s">
        <v>35</v>
      </c>
      <c r="R579" s="379" t="s">
        <v>35</v>
      </c>
      <c r="S579" s="379" t="s">
        <v>35</v>
      </c>
      <c r="T579" s="379" t="s">
        <v>4</v>
      </c>
      <c r="U579" s="737" t="s">
        <v>35</v>
      </c>
      <c r="V579" s="737" t="s">
        <v>35</v>
      </c>
      <c r="W579" s="379" t="s">
        <v>443</v>
      </c>
    </row>
    <row r="580" spans="1:23" ht="45" customHeight="1" x14ac:dyDescent="0.25">
      <c r="A580" s="382" t="s">
        <v>1780</v>
      </c>
      <c r="B580" s="382" t="s">
        <v>1781</v>
      </c>
      <c r="C580" s="602"/>
      <c r="D580" s="602"/>
      <c r="E580" s="631">
        <v>75</v>
      </c>
      <c r="F580" s="408" t="s">
        <v>604</v>
      </c>
      <c r="G580" s="401">
        <v>45833</v>
      </c>
      <c r="H580" s="385" t="s">
        <v>590</v>
      </c>
      <c r="I580" s="386" t="s">
        <v>1782</v>
      </c>
      <c r="J580" s="573" t="s">
        <v>764</v>
      </c>
      <c r="K580" s="449" t="s">
        <v>635</v>
      </c>
      <c r="L580" s="379" t="s">
        <v>690</v>
      </c>
      <c r="M580" s="379" t="s">
        <v>690</v>
      </c>
      <c r="N580" s="379" t="s">
        <v>690</v>
      </c>
      <c r="O580" s="379" t="s">
        <v>690</v>
      </c>
      <c r="P580" s="379" t="s">
        <v>690</v>
      </c>
      <c r="Q580" s="379" t="s">
        <v>443</v>
      </c>
      <c r="R580" s="379" t="s">
        <v>443</v>
      </c>
      <c r="S580" s="379" t="s">
        <v>443</v>
      </c>
      <c r="T580" s="379" t="s">
        <v>443</v>
      </c>
      <c r="U580" s="379" t="s">
        <v>443</v>
      </c>
      <c r="V580" s="379" t="s">
        <v>35</v>
      </c>
      <c r="W580" s="379" t="s">
        <v>4</v>
      </c>
    </row>
    <row r="581" spans="1:23" ht="45" customHeight="1" x14ac:dyDescent="0.25">
      <c r="A581" s="382" t="s">
        <v>1783</v>
      </c>
      <c r="B581" s="382" t="s">
        <v>60</v>
      </c>
      <c r="C581" s="409" t="s">
        <v>1176</v>
      </c>
      <c r="D581" s="409"/>
      <c r="E581" s="631">
        <v>55</v>
      </c>
      <c r="F581" s="408" t="s">
        <v>604</v>
      </c>
      <c r="G581" s="384"/>
      <c r="H581" s="385" t="s">
        <v>590</v>
      </c>
      <c r="I581" s="386" t="s">
        <v>1784</v>
      </c>
      <c r="J581" s="573" t="s">
        <v>663</v>
      </c>
      <c r="K581" s="449" t="s">
        <v>622</v>
      </c>
      <c r="L581" s="379" t="s">
        <v>443</v>
      </c>
      <c r="M581" s="379" t="s">
        <v>443</v>
      </c>
      <c r="N581" s="379" t="s">
        <v>443</v>
      </c>
      <c r="O581" s="379" t="s">
        <v>443</v>
      </c>
      <c r="P581" s="379" t="s">
        <v>35</v>
      </c>
      <c r="Q581" s="379" t="s">
        <v>35</v>
      </c>
      <c r="R581" s="379" t="s">
        <v>35</v>
      </c>
      <c r="S581" s="379" t="s">
        <v>35</v>
      </c>
      <c r="T581" s="379" t="s">
        <v>35</v>
      </c>
      <c r="U581" s="379" t="s">
        <v>4</v>
      </c>
      <c r="V581" s="737" t="s">
        <v>35</v>
      </c>
      <c r="W581" s="379" t="s">
        <v>443</v>
      </c>
    </row>
    <row r="582" spans="1:23" ht="45" customHeight="1" x14ac:dyDescent="0.25">
      <c r="A582" s="382" t="s">
        <v>1785</v>
      </c>
      <c r="B582" s="382" t="s">
        <v>662</v>
      </c>
      <c r="C582" s="602"/>
      <c r="D582" s="602"/>
      <c r="E582" s="631">
        <v>50</v>
      </c>
      <c r="F582" s="408" t="s">
        <v>604</v>
      </c>
      <c r="G582" s="401">
        <v>44949</v>
      </c>
      <c r="H582" s="385" t="s">
        <v>590</v>
      </c>
      <c r="I582" s="386">
        <v>185</v>
      </c>
      <c r="J582" s="605" t="s">
        <v>645</v>
      </c>
      <c r="K582" s="449" t="s">
        <v>20</v>
      </c>
      <c r="L582" s="379" t="s">
        <v>443</v>
      </c>
      <c r="M582" s="379" t="s">
        <v>443</v>
      </c>
      <c r="N582" s="379" t="s">
        <v>443</v>
      </c>
      <c r="O582" s="379" t="s">
        <v>443</v>
      </c>
      <c r="P582" s="539" t="s">
        <v>4</v>
      </c>
      <c r="Q582" s="379" t="s">
        <v>443</v>
      </c>
      <c r="R582" s="379" t="s">
        <v>443</v>
      </c>
      <c r="S582" s="379" t="s">
        <v>443</v>
      </c>
      <c r="T582" s="379" t="s">
        <v>443</v>
      </c>
      <c r="U582" s="379" t="s">
        <v>443</v>
      </c>
      <c r="V582" s="379" t="s">
        <v>443</v>
      </c>
      <c r="W582" s="379" t="s">
        <v>443</v>
      </c>
    </row>
    <row r="583" spans="1:23" ht="45" customHeight="1" x14ac:dyDescent="0.25">
      <c r="A583" s="382" t="s">
        <v>1786</v>
      </c>
      <c r="B583" s="382" t="s">
        <v>1787</v>
      </c>
      <c r="C583" s="602"/>
      <c r="D583" s="602"/>
      <c r="E583" s="631">
        <v>50</v>
      </c>
      <c r="F583" s="408" t="s">
        <v>604</v>
      </c>
      <c r="G583" s="401">
        <v>44949</v>
      </c>
      <c r="H583" s="385" t="s">
        <v>590</v>
      </c>
      <c r="I583" s="386">
        <v>131</v>
      </c>
      <c r="J583" s="573" t="s">
        <v>663</v>
      </c>
      <c r="K583" s="449" t="s">
        <v>69</v>
      </c>
      <c r="L583" s="379" t="s">
        <v>443</v>
      </c>
      <c r="M583" s="379" t="s">
        <v>443</v>
      </c>
      <c r="N583" s="379" t="s">
        <v>443</v>
      </c>
      <c r="O583" s="379" t="s">
        <v>443</v>
      </c>
      <c r="P583" s="379" t="s">
        <v>443</v>
      </c>
      <c r="Q583" s="379" t="s">
        <v>4</v>
      </c>
      <c r="R583" s="379" t="s">
        <v>443</v>
      </c>
      <c r="S583" s="379" t="s">
        <v>443</v>
      </c>
      <c r="T583" s="379" t="s">
        <v>443</v>
      </c>
      <c r="U583" s="379" t="s">
        <v>443</v>
      </c>
      <c r="V583" s="379" t="s">
        <v>443</v>
      </c>
      <c r="W583" s="379" t="s">
        <v>443</v>
      </c>
    </row>
    <row r="584" spans="1:23" ht="45" customHeight="1" x14ac:dyDescent="0.25">
      <c r="A584" s="382" t="s">
        <v>1788</v>
      </c>
      <c r="B584" s="382" t="s">
        <v>1789</v>
      </c>
      <c r="C584" s="602"/>
      <c r="D584" s="602"/>
      <c r="E584" s="631">
        <v>50</v>
      </c>
      <c r="F584" s="408" t="s">
        <v>604</v>
      </c>
      <c r="G584" s="401">
        <v>44949</v>
      </c>
      <c r="H584" s="385" t="s">
        <v>590</v>
      </c>
      <c r="I584" s="386">
        <v>376</v>
      </c>
      <c r="J584" s="573" t="s">
        <v>1237</v>
      </c>
      <c r="K584" s="449" t="s">
        <v>622</v>
      </c>
      <c r="L584" s="379" t="s">
        <v>4</v>
      </c>
      <c r="M584" s="379" t="s">
        <v>443</v>
      </c>
      <c r="N584" s="379" t="s">
        <v>443</v>
      </c>
      <c r="O584" s="379" t="s">
        <v>443</v>
      </c>
      <c r="P584" s="379" t="s">
        <v>443</v>
      </c>
      <c r="Q584" s="379" t="s">
        <v>443</v>
      </c>
      <c r="R584" s="379" t="s">
        <v>443</v>
      </c>
      <c r="S584" s="379" t="s">
        <v>443</v>
      </c>
      <c r="T584" s="379" t="s">
        <v>443</v>
      </c>
      <c r="U584" s="462" t="s">
        <v>443</v>
      </c>
      <c r="V584" s="462" t="s">
        <v>443</v>
      </c>
      <c r="W584" s="462" t="s">
        <v>443</v>
      </c>
    </row>
    <row r="585" spans="1:23" ht="45" customHeight="1" x14ac:dyDescent="0.25">
      <c r="A585" s="382" t="s">
        <v>1790</v>
      </c>
      <c r="B585" s="382" t="s">
        <v>1791</v>
      </c>
      <c r="C585" s="409"/>
      <c r="D585" s="409"/>
      <c r="E585" s="631">
        <v>50</v>
      </c>
      <c r="F585" s="408" t="s">
        <v>604</v>
      </c>
      <c r="G585" s="401">
        <v>45017</v>
      </c>
      <c r="H585" s="385" t="s">
        <v>590</v>
      </c>
      <c r="I585" s="386" t="s">
        <v>1792</v>
      </c>
      <c r="J585" s="573" t="s">
        <v>1237</v>
      </c>
      <c r="K585" s="626" t="s">
        <v>610</v>
      </c>
      <c r="L585" s="379" t="s">
        <v>443</v>
      </c>
      <c r="M585" s="379" t="s">
        <v>443</v>
      </c>
      <c r="N585" s="379" t="s">
        <v>443</v>
      </c>
      <c r="O585" s="379" t="s">
        <v>443</v>
      </c>
      <c r="P585" s="379" t="s">
        <v>443</v>
      </c>
      <c r="Q585" s="379" t="s">
        <v>443</v>
      </c>
      <c r="R585" s="379" t="s">
        <v>443</v>
      </c>
      <c r="S585" s="379" t="s">
        <v>443</v>
      </c>
      <c r="T585" s="379" t="s">
        <v>4</v>
      </c>
      <c r="U585" s="462" t="s">
        <v>443</v>
      </c>
      <c r="V585" s="462" t="s">
        <v>443</v>
      </c>
      <c r="W585" s="462" t="s">
        <v>443</v>
      </c>
    </row>
    <row r="586" spans="1:23" ht="45" customHeight="1" x14ac:dyDescent="0.25">
      <c r="A586" s="599" t="s">
        <v>1793</v>
      </c>
      <c r="B586" s="382" t="s">
        <v>694</v>
      </c>
      <c r="C586" s="636" t="s">
        <v>1524</v>
      </c>
      <c r="D586" s="636"/>
      <c r="E586" s="631">
        <v>55</v>
      </c>
      <c r="F586" s="408" t="s">
        <v>594</v>
      </c>
      <c r="G586" s="401">
        <v>45017</v>
      </c>
      <c r="H586" s="385" t="s">
        <v>590</v>
      </c>
      <c r="I586" s="441">
        <v>451</v>
      </c>
      <c r="J586" s="573" t="s">
        <v>596</v>
      </c>
      <c r="K586" s="449" t="s">
        <v>53</v>
      </c>
      <c r="L586" s="379" t="s">
        <v>443</v>
      </c>
      <c r="M586" s="379" t="s">
        <v>443</v>
      </c>
      <c r="N586" s="379" t="s">
        <v>443</v>
      </c>
      <c r="O586" s="379" t="s">
        <v>4</v>
      </c>
      <c r="P586" s="379" t="s">
        <v>443</v>
      </c>
      <c r="Q586" s="379" t="s">
        <v>443</v>
      </c>
      <c r="R586" s="379" t="s">
        <v>443</v>
      </c>
      <c r="S586" s="379" t="s">
        <v>443</v>
      </c>
      <c r="T586" s="379" t="s">
        <v>443</v>
      </c>
      <c r="U586" s="379" t="s">
        <v>443</v>
      </c>
      <c r="V586" s="379" t="s">
        <v>443</v>
      </c>
      <c r="W586" s="379" t="s">
        <v>35</v>
      </c>
    </row>
    <row r="587" spans="1:23" ht="45" customHeight="1" x14ac:dyDescent="0.25">
      <c r="A587" s="382" t="s">
        <v>1794</v>
      </c>
      <c r="B587" s="382" t="s">
        <v>1795</v>
      </c>
      <c r="C587" s="408"/>
      <c r="D587" s="408"/>
      <c r="E587" s="631">
        <v>55</v>
      </c>
      <c r="F587" s="408" t="s">
        <v>604</v>
      </c>
      <c r="G587" s="401">
        <v>44409</v>
      </c>
      <c r="H587" s="385" t="s">
        <v>590</v>
      </c>
      <c r="I587" s="386" t="s">
        <v>1796</v>
      </c>
      <c r="J587" s="573" t="s">
        <v>737</v>
      </c>
      <c r="K587" s="449" t="s">
        <v>53</v>
      </c>
      <c r="L587" s="379" t="s">
        <v>443</v>
      </c>
      <c r="M587" s="379" t="s">
        <v>443</v>
      </c>
      <c r="N587" s="379" t="s">
        <v>4</v>
      </c>
      <c r="O587" s="379" t="s">
        <v>443</v>
      </c>
      <c r="P587" s="379" t="s">
        <v>443</v>
      </c>
      <c r="Q587" s="379" t="s">
        <v>443</v>
      </c>
      <c r="R587" s="379" t="s">
        <v>443</v>
      </c>
      <c r="S587" s="379" t="s">
        <v>443</v>
      </c>
      <c r="T587" s="379" t="s">
        <v>443</v>
      </c>
      <c r="U587" s="379" t="s">
        <v>443</v>
      </c>
      <c r="V587" s="379" t="s">
        <v>443</v>
      </c>
      <c r="W587" s="379" t="s">
        <v>443</v>
      </c>
    </row>
    <row r="588" spans="1:23" ht="45" customHeight="1" x14ac:dyDescent="0.25">
      <c r="A588" s="382" t="s">
        <v>1797</v>
      </c>
      <c r="B588" s="382" t="s">
        <v>1646</v>
      </c>
      <c r="C588" s="408"/>
      <c r="D588" s="408"/>
      <c r="E588" s="631">
        <v>65</v>
      </c>
      <c r="F588" s="408" t="s">
        <v>731</v>
      </c>
      <c r="G588" s="401">
        <v>44572</v>
      </c>
      <c r="H588" s="385" t="s">
        <v>590</v>
      </c>
      <c r="I588" s="386" t="s">
        <v>1798</v>
      </c>
      <c r="J588" s="573" t="s">
        <v>732</v>
      </c>
      <c r="K588" s="449" t="s">
        <v>657</v>
      </c>
      <c r="L588" s="379" t="s">
        <v>443</v>
      </c>
      <c r="M588" s="379" t="s">
        <v>35</v>
      </c>
      <c r="N588" s="379" t="s">
        <v>35</v>
      </c>
      <c r="O588" s="379" t="s">
        <v>443</v>
      </c>
      <c r="P588" s="379" t="s">
        <v>443</v>
      </c>
      <c r="Q588" s="379" t="s">
        <v>443</v>
      </c>
      <c r="R588" s="379" t="s">
        <v>443</v>
      </c>
      <c r="S588" s="379" t="s">
        <v>443</v>
      </c>
      <c r="T588" s="379" t="s">
        <v>443</v>
      </c>
      <c r="U588" s="379" t="s">
        <v>443</v>
      </c>
      <c r="V588" s="379" t="s">
        <v>4</v>
      </c>
      <c r="W588" s="379" t="s">
        <v>443</v>
      </c>
    </row>
    <row r="589" spans="1:23" ht="45" customHeight="1" x14ac:dyDescent="0.25">
      <c r="A589" s="382" t="s">
        <v>1799</v>
      </c>
      <c r="B589" s="382" t="s">
        <v>856</v>
      </c>
      <c r="C589" s="409"/>
      <c r="D589" s="409"/>
      <c r="E589" s="631">
        <v>65</v>
      </c>
      <c r="F589" s="408" t="s">
        <v>731</v>
      </c>
      <c r="G589" s="401">
        <v>43831</v>
      </c>
      <c r="H589" s="385" t="s">
        <v>590</v>
      </c>
      <c r="I589" s="386" t="s">
        <v>1800</v>
      </c>
      <c r="J589" s="573" t="s">
        <v>732</v>
      </c>
      <c r="K589" s="449" t="s">
        <v>20</v>
      </c>
      <c r="L589" s="379" t="s">
        <v>443</v>
      </c>
      <c r="M589" s="379" t="s">
        <v>443</v>
      </c>
      <c r="N589" s="379" t="s">
        <v>443</v>
      </c>
      <c r="O589" s="462" t="s">
        <v>443</v>
      </c>
      <c r="P589" s="539" t="s">
        <v>4</v>
      </c>
      <c r="Q589" s="379" t="s">
        <v>443</v>
      </c>
      <c r="R589" s="379" t="s">
        <v>443</v>
      </c>
      <c r="S589" s="379" t="s">
        <v>443</v>
      </c>
      <c r="T589" s="379" t="s">
        <v>443</v>
      </c>
      <c r="U589" s="379" t="s">
        <v>443</v>
      </c>
      <c r="V589" s="379" t="s">
        <v>443</v>
      </c>
      <c r="W589" s="379" t="s">
        <v>443</v>
      </c>
    </row>
    <row r="590" spans="1:23" ht="45" customHeight="1" x14ac:dyDescent="0.25">
      <c r="A590" s="382" t="s">
        <v>1801</v>
      </c>
      <c r="B590" s="382" t="s">
        <v>1802</v>
      </c>
      <c r="C590" s="408" t="s">
        <v>1803</v>
      </c>
      <c r="D590" s="408"/>
      <c r="E590" s="631">
        <v>100</v>
      </c>
      <c r="F590" s="408" t="s">
        <v>731</v>
      </c>
      <c r="G590" s="401"/>
      <c r="H590" s="385" t="s">
        <v>590</v>
      </c>
      <c r="I590" s="386">
        <v>459</v>
      </c>
      <c r="J590" s="573" t="s">
        <v>991</v>
      </c>
      <c r="K590" s="449" t="s">
        <v>614</v>
      </c>
      <c r="L590" s="379" t="s">
        <v>443</v>
      </c>
      <c r="M590" s="379" t="s">
        <v>443</v>
      </c>
      <c r="N590" s="379" t="s">
        <v>443</v>
      </c>
      <c r="O590" s="379" t="s">
        <v>4</v>
      </c>
      <c r="P590" s="379" t="s">
        <v>443</v>
      </c>
      <c r="Q590" s="379" t="s">
        <v>443</v>
      </c>
      <c r="R590" s="379" t="s">
        <v>443</v>
      </c>
      <c r="S590" s="379" t="s">
        <v>443</v>
      </c>
      <c r="T590" s="379" t="s">
        <v>443</v>
      </c>
      <c r="U590" s="379" t="s">
        <v>443</v>
      </c>
      <c r="V590" s="379" t="s">
        <v>443</v>
      </c>
      <c r="W590" s="379" t="s">
        <v>443</v>
      </c>
    </row>
    <row r="591" spans="1:23" ht="45" customHeight="1" x14ac:dyDescent="0.25">
      <c r="A591" s="599" t="s">
        <v>1804</v>
      </c>
      <c r="B591" s="408" t="s">
        <v>1805</v>
      </c>
      <c r="C591" s="408"/>
      <c r="D591" s="408"/>
      <c r="E591" s="631">
        <v>55</v>
      </c>
      <c r="F591" s="408" t="s">
        <v>604</v>
      </c>
      <c r="G591" s="401">
        <v>42767</v>
      </c>
      <c r="H591" s="385" t="s">
        <v>590</v>
      </c>
      <c r="I591" s="386" t="s">
        <v>1806</v>
      </c>
      <c r="J591" s="573" t="s">
        <v>663</v>
      </c>
      <c r="K591" s="449" t="s">
        <v>53</v>
      </c>
      <c r="L591" s="379" t="s">
        <v>443</v>
      </c>
      <c r="M591" s="379" t="s">
        <v>443</v>
      </c>
      <c r="N591" s="379" t="s">
        <v>4</v>
      </c>
      <c r="O591" s="379" t="s">
        <v>443</v>
      </c>
      <c r="P591" s="379" t="s">
        <v>443</v>
      </c>
      <c r="Q591" s="379" t="s">
        <v>443</v>
      </c>
      <c r="R591" s="379" t="s">
        <v>443</v>
      </c>
      <c r="S591" s="379" t="s">
        <v>443</v>
      </c>
      <c r="T591" s="379" t="s">
        <v>443</v>
      </c>
      <c r="U591" s="379" t="s">
        <v>443</v>
      </c>
      <c r="V591" s="379" t="s">
        <v>443</v>
      </c>
      <c r="W591" s="379" t="s">
        <v>443</v>
      </c>
    </row>
    <row r="592" spans="1:23" ht="45" customHeight="1" x14ac:dyDescent="0.25">
      <c r="A592" s="382" t="s">
        <v>1807</v>
      </c>
      <c r="B592" s="382" t="s">
        <v>662</v>
      </c>
      <c r="C592" s="602"/>
      <c r="D592" s="602"/>
      <c r="E592" s="631">
        <v>50</v>
      </c>
      <c r="F592" s="408" t="s">
        <v>604</v>
      </c>
      <c r="G592" s="401">
        <v>44949</v>
      </c>
      <c r="H592" s="385" t="s">
        <v>590</v>
      </c>
      <c r="I592" s="386">
        <v>50</v>
      </c>
      <c r="J592" s="605" t="s">
        <v>645</v>
      </c>
      <c r="K592" s="449" t="s">
        <v>25</v>
      </c>
      <c r="L592" s="379" t="s">
        <v>443</v>
      </c>
      <c r="M592" s="379" t="s">
        <v>443</v>
      </c>
      <c r="N592" s="379" t="s">
        <v>443</v>
      </c>
      <c r="O592" s="379" t="s">
        <v>443</v>
      </c>
      <c r="P592" s="379" t="s">
        <v>4</v>
      </c>
      <c r="Q592" s="379" t="s">
        <v>443</v>
      </c>
      <c r="R592" s="379" t="s">
        <v>443</v>
      </c>
      <c r="S592" s="379" t="s">
        <v>443</v>
      </c>
      <c r="T592" s="379" t="s">
        <v>443</v>
      </c>
      <c r="U592" s="379" t="s">
        <v>443</v>
      </c>
      <c r="V592" s="379" t="s">
        <v>443</v>
      </c>
      <c r="W592" s="379" t="s">
        <v>443</v>
      </c>
    </row>
    <row r="593" spans="1:23" ht="45" customHeight="1" x14ac:dyDescent="0.25">
      <c r="A593" s="599" t="s">
        <v>1808</v>
      </c>
      <c r="B593" s="382" t="s">
        <v>662</v>
      </c>
      <c r="C593" s="408"/>
      <c r="D593" s="408"/>
      <c r="E593" s="631">
        <v>65</v>
      </c>
      <c r="F593" s="408" t="s">
        <v>604</v>
      </c>
      <c r="G593" s="401">
        <v>45222</v>
      </c>
      <c r="H593" s="385" t="s">
        <v>590</v>
      </c>
      <c r="I593" s="386" t="s">
        <v>1809</v>
      </c>
      <c r="J593" s="573" t="s">
        <v>621</v>
      </c>
      <c r="K593" s="606" t="s">
        <v>614</v>
      </c>
      <c r="L593" s="379" t="s">
        <v>443</v>
      </c>
      <c r="M593" s="379" t="s">
        <v>4</v>
      </c>
      <c r="N593" s="379" t="s">
        <v>443</v>
      </c>
      <c r="O593" s="379" t="s">
        <v>443</v>
      </c>
      <c r="P593" s="379" t="s">
        <v>443</v>
      </c>
      <c r="Q593" s="379" t="s">
        <v>443</v>
      </c>
      <c r="R593" s="379" t="s">
        <v>443</v>
      </c>
      <c r="S593" s="379" t="s">
        <v>443</v>
      </c>
      <c r="T593" s="379" t="s">
        <v>443</v>
      </c>
      <c r="U593" s="379" t="s">
        <v>443</v>
      </c>
      <c r="V593" s="379" t="s">
        <v>443</v>
      </c>
      <c r="W593" s="379" t="s">
        <v>443</v>
      </c>
    </row>
    <row r="594" spans="1:23" ht="45" customHeight="1" x14ac:dyDescent="0.25">
      <c r="A594" s="382" t="s">
        <v>1810</v>
      </c>
      <c r="B594" s="382" t="s">
        <v>800</v>
      </c>
      <c r="C594" s="408"/>
      <c r="D594" s="408"/>
      <c r="E594" s="631">
        <v>55</v>
      </c>
      <c r="F594" s="408" t="s">
        <v>604</v>
      </c>
      <c r="G594" s="401">
        <v>42005</v>
      </c>
      <c r="H594" s="385" t="s">
        <v>590</v>
      </c>
      <c r="I594" s="386" t="s">
        <v>1811</v>
      </c>
      <c r="J594" s="609" t="s">
        <v>1237</v>
      </c>
      <c r="K594" s="449" t="s">
        <v>25</v>
      </c>
      <c r="L594" s="379" t="s">
        <v>443</v>
      </c>
      <c r="M594" s="379" t="s">
        <v>443</v>
      </c>
      <c r="N594" s="379" t="s">
        <v>443</v>
      </c>
      <c r="O594" s="379" t="s">
        <v>443</v>
      </c>
      <c r="P594" s="379" t="s">
        <v>4</v>
      </c>
      <c r="Q594" s="379" t="s">
        <v>443</v>
      </c>
      <c r="R594" s="379" t="s">
        <v>443</v>
      </c>
      <c r="S594" s="379" t="s">
        <v>443</v>
      </c>
      <c r="T594" s="379" t="s">
        <v>443</v>
      </c>
      <c r="U594" s="462" t="s">
        <v>443</v>
      </c>
      <c r="V594" s="462" t="s">
        <v>443</v>
      </c>
      <c r="W594" s="462" t="s">
        <v>443</v>
      </c>
    </row>
    <row r="595" spans="1:23" ht="45" customHeight="1" x14ac:dyDescent="0.25">
      <c r="A595" s="382" t="s">
        <v>1812</v>
      </c>
      <c r="B595" s="382" t="s">
        <v>1813</v>
      </c>
      <c r="C595" s="602"/>
      <c r="D595" s="602"/>
      <c r="E595" s="631">
        <v>50</v>
      </c>
      <c r="F595" s="408" t="s">
        <v>612</v>
      </c>
      <c r="G595" s="401">
        <v>44949</v>
      </c>
      <c r="H595" s="385" t="s">
        <v>590</v>
      </c>
      <c r="I595" s="386">
        <v>374</v>
      </c>
      <c r="J595" s="573" t="s">
        <v>613</v>
      </c>
      <c r="K595" s="449" t="s">
        <v>657</v>
      </c>
      <c r="L595" s="379" t="s">
        <v>443</v>
      </c>
      <c r="M595" s="379" t="s">
        <v>443</v>
      </c>
      <c r="N595" s="379" t="s">
        <v>443</v>
      </c>
      <c r="O595" s="379" t="s">
        <v>443</v>
      </c>
      <c r="P595" s="379" t="s">
        <v>443</v>
      </c>
      <c r="Q595" s="379" t="s">
        <v>443</v>
      </c>
      <c r="R595" s="379" t="s">
        <v>35</v>
      </c>
      <c r="S595" s="379" t="s">
        <v>35</v>
      </c>
      <c r="T595" s="535" t="s">
        <v>35</v>
      </c>
      <c r="U595" s="462" t="s">
        <v>443</v>
      </c>
      <c r="V595" s="379" t="s">
        <v>4</v>
      </c>
      <c r="W595" s="462" t="s">
        <v>443</v>
      </c>
    </row>
    <row r="596" spans="1:23" ht="45" customHeight="1" x14ac:dyDescent="0.25">
      <c r="A596" s="382" t="s">
        <v>1814</v>
      </c>
      <c r="B596" s="382" t="s">
        <v>662</v>
      </c>
      <c r="C596" s="408"/>
      <c r="D596" s="408"/>
      <c r="E596" s="631">
        <v>65</v>
      </c>
      <c r="F596" s="408" t="s">
        <v>612</v>
      </c>
      <c r="G596" s="401">
        <v>45253</v>
      </c>
      <c r="H596" s="385" t="s">
        <v>590</v>
      </c>
      <c r="I596" s="386" t="s">
        <v>1815</v>
      </c>
      <c r="J596" s="573" t="s">
        <v>613</v>
      </c>
      <c r="K596" s="449" t="s">
        <v>610</v>
      </c>
      <c r="L596" s="379" t="s">
        <v>443</v>
      </c>
      <c r="M596" s="379" t="s">
        <v>443</v>
      </c>
      <c r="N596" s="379" t="s">
        <v>443</v>
      </c>
      <c r="O596" s="379" t="s">
        <v>443</v>
      </c>
      <c r="P596" s="379" t="s">
        <v>443</v>
      </c>
      <c r="Q596" s="379" t="s">
        <v>443</v>
      </c>
      <c r="R596" s="379" t="s">
        <v>443</v>
      </c>
      <c r="S596" s="379" t="s">
        <v>443</v>
      </c>
      <c r="T596" s="535" t="s">
        <v>35</v>
      </c>
      <c r="U596" s="379" t="s">
        <v>4</v>
      </c>
      <c r="V596" s="462" t="s">
        <v>443</v>
      </c>
      <c r="W596" s="462" t="s">
        <v>443</v>
      </c>
    </row>
    <row r="597" spans="1:23" ht="45" customHeight="1" x14ac:dyDescent="0.25">
      <c r="A597" s="382" t="s">
        <v>1816</v>
      </c>
      <c r="B597" s="382" t="s">
        <v>989</v>
      </c>
      <c r="C597" s="408" t="s">
        <v>1817</v>
      </c>
      <c r="D597" s="408"/>
      <c r="E597" s="631">
        <v>275</v>
      </c>
      <c r="F597" s="408" t="s">
        <v>612</v>
      </c>
      <c r="G597" s="401">
        <v>44063</v>
      </c>
      <c r="H597" s="385" t="s">
        <v>590</v>
      </c>
      <c r="I597" s="386" t="s">
        <v>827</v>
      </c>
      <c r="J597" s="573" t="s">
        <v>991</v>
      </c>
      <c r="K597" s="606" t="s">
        <v>657</v>
      </c>
      <c r="L597" s="379" t="s">
        <v>443</v>
      </c>
      <c r="M597" s="379" t="s">
        <v>443</v>
      </c>
      <c r="N597" s="379" t="s">
        <v>443</v>
      </c>
      <c r="O597" s="379" t="s">
        <v>443</v>
      </c>
      <c r="P597" s="420" t="s">
        <v>35</v>
      </c>
      <c r="Q597" s="379" t="s">
        <v>443</v>
      </c>
      <c r="R597" s="379" t="s">
        <v>443</v>
      </c>
      <c r="S597" s="379" t="s">
        <v>443</v>
      </c>
      <c r="T597" s="379" t="s">
        <v>443</v>
      </c>
      <c r="U597" s="379" t="s">
        <v>443</v>
      </c>
      <c r="V597" s="379" t="s">
        <v>4</v>
      </c>
      <c r="W597" s="379" t="s">
        <v>35</v>
      </c>
    </row>
    <row r="598" spans="1:23" ht="45" customHeight="1" x14ac:dyDescent="0.25">
      <c r="A598" s="382" t="s">
        <v>1816</v>
      </c>
      <c r="B598" s="382" t="s">
        <v>1818</v>
      </c>
      <c r="C598" s="409" t="s">
        <v>1819</v>
      </c>
      <c r="D598" s="409"/>
      <c r="E598" s="631">
        <v>65</v>
      </c>
      <c r="F598" s="408" t="s">
        <v>612</v>
      </c>
      <c r="G598" s="401">
        <v>44348</v>
      </c>
      <c r="H598" s="385" t="s">
        <v>590</v>
      </c>
      <c r="I598" s="386" t="s">
        <v>1820</v>
      </c>
      <c r="J598" s="573" t="s">
        <v>1172</v>
      </c>
      <c r="K598" s="449" t="s">
        <v>622</v>
      </c>
      <c r="L598" s="379" t="s">
        <v>35</v>
      </c>
      <c r="M598" s="379" t="s">
        <v>443</v>
      </c>
      <c r="N598" s="379" t="s">
        <v>443</v>
      </c>
      <c r="O598" s="379" t="s">
        <v>443</v>
      </c>
      <c r="P598" s="379" t="s">
        <v>443</v>
      </c>
      <c r="Q598" s="379" t="s">
        <v>443</v>
      </c>
      <c r="R598" s="379" t="s">
        <v>443</v>
      </c>
      <c r="S598" s="379" t="s">
        <v>443</v>
      </c>
      <c r="T598" s="462" t="s">
        <v>443</v>
      </c>
      <c r="U598" s="539" t="s">
        <v>4</v>
      </c>
      <c r="V598" s="405" t="s">
        <v>443</v>
      </c>
      <c r="W598" s="405" t="s">
        <v>443</v>
      </c>
    </row>
    <row r="599" spans="1:23" ht="45" customHeight="1" x14ac:dyDescent="0.25">
      <c r="A599" s="382" t="s">
        <v>1821</v>
      </c>
      <c r="B599" s="382" t="s">
        <v>1104</v>
      </c>
      <c r="C599" s="409" t="s">
        <v>762</v>
      </c>
      <c r="D599" s="409"/>
      <c r="E599" s="631">
        <v>65</v>
      </c>
      <c r="F599" s="408" t="s">
        <v>612</v>
      </c>
      <c r="G599" s="401">
        <v>43797</v>
      </c>
      <c r="H599" s="385" t="s">
        <v>590</v>
      </c>
      <c r="I599" s="386" t="s">
        <v>1822</v>
      </c>
      <c r="J599" s="573" t="s">
        <v>1172</v>
      </c>
      <c r="K599" s="449" t="s">
        <v>657</v>
      </c>
      <c r="L599" s="379" t="s">
        <v>443</v>
      </c>
      <c r="M599" s="379" t="s">
        <v>443</v>
      </c>
      <c r="N599" s="379" t="s">
        <v>443</v>
      </c>
      <c r="O599" s="379" t="s">
        <v>443</v>
      </c>
      <c r="P599" s="379" t="s">
        <v>443</v>
      </c>
      <c r="Q599" s="379" t="s">
        <v>443</v>
      </c>
      <c r="R599" s="379" t="s">
        <v>443</v>
      </c>
      <c r="S599" s="379" t="s">
        <v>443</v>
      </c>
      <c r="T599" s="379" t="s">
        <v>443</v>
      </c>
      <c r="U599" s="405" t="s">
        <v>443</v>
      </c>
      <c r="V599" s="379" t="s">
        <v>4</v>
      </c>
      <c r="W599" s="405" t="s">
        <v>443</v>
      </c>
    </row>
    <row r="600" spans="1:23" ht="45" customHeight="1" x14ac:dyDescent="0.25">
      <c r="A600" s="382" t="s">
        <v>1823</v>
      </c>
      <c r="B600" s="382" t="s">
        <v>99</v>
      </c>
      <c r="C600" s="602"/>
      <c r="D600" s="602"/>
      <c r="E600" s="631">
        <v>50</v>
      </c>
      <c r="F600" s="408" t="s">
        <v>612</v>
      </c>
      <c r="G600" s="401">
        <v>44949</v>
      </c>
      <c r="H600" s="385" t="s">
        <v>590</v>
      </c>
      <c r="I600" s="386">
        <v>355</v>
      </c>
      <c r="J600" s="573" t="s">
        <v>1172</v>
      </c>
      <c r="K600" s="449" t="s">
        <v>53</v>
      </c>
      <c r="L600" s="379" t="s">
        <v>443</v>
      </c>
      <c r="M600" s="379" t="s">
        <v>443</v>
      </c>
      <c r="N600" s="379" t="s">
        <v>443</v>
      </c>
      <c r="O600" s="379" t="s">
        <v>443</v>
      </c>
      <c r="P600" s="379" t="s">
        <v>4</v>
      </c>
      <c r="Q600" s="379" t="s">
        <v>443</v>
      </c>
      <c r="R600" s="379" t="s">
        <v>443</v>
      </c>
      <c r="S600" s="379" t="s">
        <v>443</v>
      </c>
      <c r="T600" s="379" t="s">
        <v>443</v>
      </c>
      <c r="U600" s="405" t="s">
        <v>443</v>
      </c>
      <c r="V600" s="405" t="s">
        <v>443</v>
      </c>
      <c r="W600" s="405" t="s">
        <v>443</v>
      </c>
    </row>
    <row r="601" spans="1:23" ht="45" customHeight="1" x14ac:dyDescent="0.25">
      <c r="A601" s="382" t="s">
        <v>1824</v>
      </c>
      <c r="B601" s="382" t="s">
        <v>662</v>
      </c>
      <c r="C601" s="602"/>
      <c r="D601" s="602"/>
      <c r="E601" s="631">
        <v>50</v>
      </c>
      <c r="F601" s="408" t="s">
        <v>612</v>
      </c>
      <c r="G601" s="401">
        <v>44986</v>
      </c>
      <c r="H601" s="385" t="s">
        <v>590</v>
      </c>
      <c r="I601" s="386">
        <v>444</v>
      </c>
      <c r="J601" s="573" t="s">
        <v>1172</v>
      </c>
      <c r="K601" s="449" t="s">
        <v>50</v>
      </c>
      <c r="L601" s="379" t="s">
        <v>443</v>
      </c>
      <c r="M601" s="379" t="s">
        <v>443</v>
      </c>
      <c r="N601" s="379" t="s">
        <v>443</v>
      </c>
      <c r="O601" s="379" t="s">
        <v>443</v>
      </c>
      <c r="P601" s="379" t="s">
        <v>443</v>
      </c>
      <c r="Q601" s="379" t="s">
        <v>443</v>
      </c>
      <c r="R601" s="379" t="s">
        <v>4</v>
      </c>
      <c r="S601" s="379" t="s">
        <v>443</v>
      </c>
      <c r="T601" s="379" t="s">
        <v>443</v>
      </c>
      <c r="U601" s="405" t="s">
        <v>443</v>
      </c>
      <c r="V601" s="405" t="s">
        <v>443</v>
      </c>
      <c r="W601" s="405" t="s">
        <v>443</v>
      </c>
    </row>
    <row r="602" spans="1:23" ht="45" customHeight="1" x14ac:dyDescent="0.25">
      <c r="A602" s="408" t="s">
        <v>1825</v>
      </c>
      <c r="B602" s="382" t="s">
        <v>598</v>
      </c>
      <c r="C602" s="408"/>
      <c r="D602" s="408"/>
      <c r="E602" s="631">
        <v>55</v>
      </c>
      <c r="F602" s="408" t="s">
        <v>589</v>
      </c>
      <c r="G602" s="434">
        <v>45559</v>
      </c>
      <c r="H602" s="465" t="s">
        <v>590</v>
      </c>
      <c r="I602" s="386" t="s">
        <v>1826</v>
      </c>
      <c r="J602" s="573" t="s">
        <v>601</v>
      </c>
      <c r="K602" s="606" t="s">
        <v>146</v>
      </c>
      <c r="L602" s="379" t="s">
        <v>443</v>
      </c>
      <c r="M602" s="379" t="s">
        <v>443</v>
      </c>
      <c r="N602" s="379" t="s">
        <v>443</v>
      </c>
      <c r="O602" s="379" t="s">
        <v>443</v>
      </c>
      <c r="P602" s="379" t="s">
        <v>443</v>
      </c>
      <c r="Q602" s="379" t="s">
        <v>35</v>
      </c>
      <c r="R602" s="379" t="s">
        <v>35</v>
      </c>
      <c r="S602" s="379" t="s">
        <v>443</v>
      </c>
      <c r="T602" s="379" t="s">
        <v>443</v>
      </c>
      <c r="U602" s="379" t="s">
        <v>443</v>
      </c>
      <c r="V602" s="379" t="s">
        <v>443</v>
      </c>
      <c r="W602" s="379" t="s">
        <v>443</v>
      </c>
    </row>
    <row r="603" spans="1:23" ht="45" customHeight="1" x14ac:dyDescent="0.25">
      <c r="A603" s="382" t="s">
        <v>1827</v>
      </c>
      <c r="B603" s="382" t="s">
        <v>662</v>
      </c>
      <c r="C603" s="602" t="s">
        <v>1828</v>
      </c>
      <c r="D603" s="602"/>
      <c r="E603" s="631">
        <v>65</v>
      </c>
      <c r="F603" s="408" t="s">
        <v>612</v>
      </c>
      <c r="G603" s="401">
        <v>45192</v>
      </c>
      <c r="H603" s="385" t="s">
        <v>590</v>
      </c>
      <c r="I603" s="616" t="s">
        <v>1829</v>
      </c>
      <c r="J603" s="573" t="s">
        <v>1172</v>
      </c>
      <c r="K603" s="449" t="s">
        <v>614</v>
      </c>
      <c r="L603" s="379" t="s">
        <v>443</v>
      </c>
      <c r="M603" s="448" t="s">
        <v>4</v>
      </c>
      <c r="N603" s="379" t="s">
        <v>443</v>
      </c>
      <c r="O603" s="379" t="s">
        <v>443</v>
      </c>
      <c r="P603" s="379" t="s">
        <v>443</v>
      </c>
      <c r="Q603" s="379" t="s">
        <v>443</v>
      </c>
      <c r="R603" s="379" t="s">
        <v>443</v>
      </c>
      <c r="S603" s="379" t="s">
        <v>443</v>
      </c>
      <c r="T603" s="379" t="s">
        <v>443</v>
      </c>
      <c r="U603" s="405" t="s">
        <v>443</v>
      </c>
      <c r="V603" s="405" t="s">
        <v>443</v>
      </c>
      <c r="W603" s="405" t="s">
        <v>443</v>
      </c>
    </row>
    <row r="604" spans="1:23" ht="45" customHeight="1" x14ac:dyDescent="0.25">
      <c r="A604" s="382" t="s">
        <v>1830</v>
      </c>
      <c r="B604" s="382" t="s">
        <v>1831</v>
      </c>
      <c r="C604" s="409" t="s">
        <v>1832</v>
      </c>
      <c r="D604" s="409"/>
      <c r="E604" s="631">
        <v>65</v>
      </c>
      <c r="F604" s="408" t="s">
        <v>612</v>
      </c>
      <c r="G604" s="401">
        <v>44228</v>
      </c>
      <c r="H604" s="385" t="s">
        <v>590</v>
      </c>
      <c r="I604" s="386" t="s">
        <v>1833</v>
      </c>
      <c r="J604" s="573" t="s">
        <v>1172</v>
      </c>
      <c r="K604" s="449" t="s">
        <v>20</v>
      </c>
      <c r="L604" s="379" t="s">
        <v>443</v>
      </c>
      <c r="M604" s="379" t="s">
        <v>443</v>
      </c>
      <c r="N604" s="379" t="s">
        <v>443</v>
      </c>
      <c r="O604" s="379" t="s">
        <v>4</v>
      </c>
      <c r="P604" s="379" t="s">
        <v>35</v>
      </c>
      <c r="Q604" s="379" t="s">
        <v>443</v>
      </c>
      <c r="R604" s="379" t="s">
        <v>443</v>
      </c>
      <c r="S604" s="379" t="s">
        <v>443</v>
      </c>
      <c r="T604" s="379" t="s">
        <v>443</v>
      </c>
      <c r="U604" s="405" t="s">
        <v>443</v>
      </c>
      <c r="V604" s="405" t="s">
        <v>443</v>
      </c>
      <c r="W604" s="405" t="s">
        <v>443</v>
      </c>
    </row>
    <row r="605" spans="1:23" ht="45" customHeight="1" x14ac:dyDescent="0.25">
      <c r="A605" s="382" t="s">
        <v>1834</v>
      </c>
      <c r="B605" s="382" t="s">
        <v>99</v>
      </c>
      <c r="C605" s="408"/>
      <c r="D605" s="408"/>
      <c r="E605" s="631">
        <v>50</v>
      </c>
      <c r="F605" s="408" t="s">
        <v>612</v>
      </c>
      <c r="G605" s="401"/>
      <c r="H605" s="385" t="s">
        <v>590</v>
      </c>
      <c r="I605" s="386">
        <v>415</v>
      </c>
      <c r="J605" s="573" t="s">
        <v>1172</v>
      </c>
      <c r="K605" s="449" t="s">
        <v>635</v>
      </c>
      <c r="L605" s="379" t="s">
        <v>35</v>
      </c>
      <c r="M605" s="379" t="s">
        <v>35</v>
      </c>
      <c r="N605" s="379" t="s">
        <v>443</v>
      </c>
      <c r="O605" s="379" t="s">
        <v>443</v>
      </c>
      <c r="P605" s="379" t="s">
        <v>443</v>
      </c>
      <c r="Q605" s="379" t="s">
        <v>443</v>
      </c>
      <c r="R605" s="379" t="s">
        <v>443</v>
      </c>
      <c r="S605" s="379" t="s">
        <v>443</v>
      </c>
      <c r="T605" s="379" t="s">
        <v>443</v>
      </c>
      <c r="U605" s="405" t="s">
        <v>443</v>
      </c>
      <c r="V605" s="405" t="s">
        <v>443</v>
      </c>
      <c r="W605" s="379" t="s">
        <v>4</v>
      </c>
    </row>
    <row r="606" spans="1:23" ht="45" customHeight="1" x14ac:dyDescent="0.25">
      <c r="A606" s="382" t="s">
        <v>1835</v>
      </c>
      <c r="B606" s="382" t="s">
        <v>1836</v>
      </c>
      <c r="C606" s="742" t="s">
        <v>1837</v>
      </c>
      <c r="D606" s="742"/>
      <c r="E606" s="631">
        <v>50</v>
      </c>
      <c r="F606" s="408" t="s">
        <v>612</v>
      </c>
      <c r="G606" s="401">
        <v>44949</v>
      </c>
      <c r="H606" s="385" t="s">
        <v>590</v>
      </c>
      <c r="I606" s="386">
        <v>360</v>
      </c>
      <c r="J606" s="573" t="s">
        <v>1172</v>
      </c>
      <c r="K606" s="449" t="s">
        <v>20</v>
      </c>
      <c r="L606" s="379" t="s">
        <v>443</v>
      </c>
      <c r="M606" s="379" t="s">
        <v>443</v>
      </c>
      <c r="N606" s="379" t="s">
        <v>443</v>
      </c>
      <c r="O606" s="379" t="s">
        <v>4</v>
      </c>
      <c r="P606" s="379" t="s">
        <v>443</v>
      </c>
      <c r="Q606" s="379" t="s">
        <v>443</v>
      </c>
      <c r="R606" s="379" t="s">
        <v>443</v>
      </c>
      <c r="S606" s="379" t="s">
        <v>443</v>
      </c>
      <c r="T606" s="379" t="s">
        <v>443</v>
      </c>
      <c r="U606" s="405" t="s">
        <v>443</v>
      </c>
      <c r="V606" s="405" t="s">
        <v>443</v>
      </c>
      <c r="W606" s="405" t="s">
        <v>443</v>
      </c>
    </row>
    <row r="607" spans="1:23" ht="45" customHeight="1" x14ac:dyDescent="0.25">
      <c r="A607" s="382" t="s">
        <v>1838</v>
      </c>
      <c r="B607" s="382" t="s">
        <v>212</v>
      </c>
      <c r="C607" s="602"/>
      <c r="D607" s="602"/>
      <c r="E607" s="631">
        <v>50</v>
      </c>
      <c r="F607" s="408" t="s">
        <v>612</v>
      </c>
      <c r="G607" s="401">
        <v>44949</v>
      </c>
      <c r="H607" s="385" t="s">
        <v>590</v>
      </c>
      <c r="I607" s="386">
        <v>354</v>
      </c>
      <c r="J607" s="573" t="s">
        <v>1172</v>
      </c>
      <c r="K607" s="449" t="s">
        <v>100</v>
      </c>
      <c r="L607" s="379" t="s">
        <v>443</v>
      </c>
      <c r="M607" s="379" t="s">
        <v>443</v>
      </c>
      <c r="N607" s="379" t="s">
        <v>443</v>
      </c>
      <c r="O607" s="379" t="s">
        <v>443</v>
      </c>
      <c r="P607" s="379" t="s">
        <v>443</v>
      </c>
      <c r="Q607" s="379" t="s">
        <v>443</v>
      </c>
      <c r="R607" s="379" t="s">
        <v>4</v>
      </c>
      <c r="S607" s="379" t="s">
        <v>443</v>
      </c>
      <c r="T607" s="379" t="s">
        <v>443</v>
      </c>
      <c r="U607" s="405" t="s">
        <v>443</v>
      </c>
      <c r="V607" s="405" t="s">
        <v>443</v>
      </c>
      <c r="W607" s="405" t="s">
        <v>443</v>
      </c>
    </row>
    <row r="608" spans="1:23" ht="45" customHeight="1" x14ac:dyDescent="0.25">
      <c r="A608" s="382" t="s">
        <v>1839</v>
      </c>
      <c r="B608" s="382" t="s">
        <v>1196</v>
      </c>
      <c r="C608" s="602" t="s">
        <v>1840</v>
      </c>
      <c r="D608" s="602"/>
      <c r="E608" s="631">
        <v>55</v>
      </c>
      <c r="F608" s="408" t="s">
        <v>612</v>
      </c>
      <c r="G608" s="401"/>
      <c r="H608" s="385" t="s">
        <v>590</v>
      </c>
      <c r="I608" s="386">
        <v>441</v>
      </c>
      <c r="J608" s="573" t="s">
        <v>1172</v>
      </c>
      <c r="K608" s="449" t="s">
        <v>53</v>
      </c>
      <c r="L608" s="379" t="s">
        <v>443</v>
      </c>
      <c r="M608" s="379" t="s">
        <v>443</v>
      </c>
      <c r="N608" s="379" t="s">
        <v>4</v>
      </c>
      <c r="O608" s="379" t="s">
        <v>443</v>
      </c>
      <c r="P608" s="379" t="s">
        <v>443</v>
      </c>
      <c r="Q608" s="379" t="s">
        <v>443</v>
      </c>
      <c r="R608" s="379" t="s">
        <v>443</v>
      </c>
      <c r="S608" s="379" t="s">
        <v>443</v>
      </c>
      <c r="T608" s="379" t="s">
        <v>443</v>
      </c>
      <c r="U608" s="405" t="s">
        <v>443</v>
      </c>
      <c r="V608" s="405" t="s">
        <v>443</v>
      </c>
      <c r="W608" s="405" t="s">
        <v>443</v>
      </c>
    </row>
    <row r="609" spans="1:23" ht="45" customHeight="1" x14ac:dyDescent="0.25">
      <c r="A609" s="382" t="s">
        <v>1841</v>
      </c>
      <c r="B609" s="382" t="s">
        <v>771</v>
      </c>
      <c r="C609" s="408"/>
      <c r="D609" s="408"/>
      <c r="E609" s="631">
        <v>50</v>
      </c>
      <c r="F609" s="408" t="s">
        <v>612</v>
      </c>
      <c r="G609" s="401"/>
      <c r="H609" s="385" t="s">
        <v>590</v>
      </c>
      <c r="I609" s="386">
        <v>389</v>
      </c>
      <c r="J609" s="573" t="s">
        <v>1172</v>
      </c>
      <c r="K609" s="449" t="s">
        <v>635</v>
      </c>
      <c r="L609" s="379" t="s">
        <v>443</v>
      </c>
      <c r="M609" s="379" t="s">
        <v>443</v>
      </c>
      <c r="N609" s="379" t="s">
        <v>443</v>
      </c>
      <c r="O609" s="379" t="s">
        <v>443</v>
      </c>
      <c r="P609" s="379" t="s">
        <v>443</v>
      </c>
      <c r="Q609" s="379" t="s">
        <v>443</v>
      </c>
      <c r="R609" s="379" t="s">
        <v>443</v>
      </c>
      <c r="S609" s="379" t="s">
        <v>443</v>
      </c>
      <c r="T609" s="379" t="s">
        <v>443</v>
      </c>
      <c r="U609" s="405" t="s">
        <v>443</v>
      </c>
      <c r="V609" s="405" t="s">
        <v>443</v>
      </c>
      <c r="W609" s="379" t="s">
        <v>4</v>
      </c>
    </row>
    <row r="610" spans="1:23" ht="45" customHeight="1" x14ac:dyDescent="0.25">
      <c r="A610" s="382" t="s">
        <v>1842</v>
      </c>
      <c r="B610" s="382" t="s">
        <v>1843</v>
      </c>
      <c r="C610" s="602"/>
      <c r="D610" s="602"/>
      <c r="E610" s="631">
        <v>50</v>
      </c>
      <c r="F610" s="408" t="s">
        <v>612</v>
      </c>
      <c r="G610" s="401">
        <v>44949</v>
      </c>
      <c r="H610" s="385" t="s">
        <v>590</v>
      </c>
      <c r="I610" s="386">
        <v>357</v>
      </c>
      <c r="J610" s="573" t="s">
        <v>1172</v>
      </c>
      <c r="K610" s="449" t="s">
        <v>657</v>
      </c>
      <c r="L610" s="379" t="s">
        <v>443</v>
      </c>
      <c r="M610" s="379" t="s">
        <v>443</v>
      </c>
      <c r="N610" s="379" t="s">
        <v>443</v>
      </c>
      <c r="O610" s="379" t="s">
        <v>443</v>
      </c>
      <c r="P610" s="379" t="s">
        <v>443</v>
      </c>
      <c r="Q610" s="379" t="s">
        <v>443</v>
      </c>
      <c r="R610" s="379" t="s">
        <v>443</v>
      </c>
      <c r="S610" s="379" t="s">
        <v>443</v>
      </c>
      <c r="T610" s="379" t="s">
        <v>443</v>
      </c>
      <c r="U610" s="405" t="s">
        <v>443</v>
      </c>
      <c r="V610" s="448" t="s">
        <v>4</v>
      </c>
      <c r="W610" s="405" t="s">
        <v>443</v>
      </c>
    </row>
    <row r="611" spans="1:23" ht="45" customHeight="1" x14ac:dyDescent="0.25">
      <c r="A611" s="382" t="s">
        <v>1844</v>
      </c>
      <c r="B611" s="382" t="s">
        <v>1845</v>
      </c>
      <c r="C611" s="409"/>
      <c r="D611" s="409"/>
      <c r="E611" s="631">
        <v>55</v>
      </c>
      <c r="F611" s="408" t="s">
        <v>612</v>
      </c>
      <c r="G611" s="401">
        <v>44949</v>
      </c>
      <c r="H611" s="385" t="s">
        <v>590</v>
      </c>
      <c r="I611" s="386">
        <v>380</v>
      </c>
      <c r="J611" s="573" t="s">
        <v>1172</v>
      </c>
      <c r="K611" s="449" t="s">
        <v>25</v>
      </c>
      <c r="L611" s="379" t="s">
        <v>443</v>
      </c>
      <c r="M611" s="379" t="s">
        <v>443</v>
      </c>
      <c r="N611" s="379" t="s">
        <v>443</v>
      </c>
      <c r="O611" s="379" t="s">
        <v>443</v>
      </c>
      <c r="P611" s="379" t="s">
        <v>4</v>
      </c>
      <c r="Q611" s="379" t="s">
        <v>443</v>
      </c>
      <c r="R611" s="379" t="s">
        <v>443</v>
      </c>
      <c r="S611" s="379" t="s">
        <v>443</v>
      </c>
      <c r="T611" s="379" t="s">
        <v>443</v>
      </c>
      <c r="U611" s="405" t="s">
        <v>443</v>
      </c>
      <c r="V611" s="405" t="s">
        <v>443</v>
      </c>
      <c r="W611" s="405" t="s">
        <v>443</v>
      </c>
    </row>
    <row r="612" spans="1:23" ht="63.75" customHeight="1" x14ac:dyDescent="0.25">
      <c r="A612" s="382" t="s">
        <v>1846</v>
      </c>
      <c r="B612" s="382" t="s">
        <v>1831</v>
      </c>
      <c r="C612" s="409" t="s">
        <v>1847</v>
      </c>
      <c r="D612" s="409"/>
      <c r="E612" s="631">
        <v>65</v>
      </c>
      <c r="F612" s="408" t="s">
        <v>612</v>
      </c>
      <c r="G612" s="401">
        <v>44713</v>
      </c>
      <c r="H612" s="385" t="s">
        <v>590</v>
      </c>
      <c r="I612" s="386" t="s">
        <v>827</v>
      </c>
      <c r="J612" s="573" t="s">
        <v>1172</v>
      </c>
      <c r="K612" s="449" t="s">
        <v>614</v>
      </c>
      <c r="L612" s="379" t="s">
        <v>443</v>
      </c>
      <c r="M612" s="379" t="s">
        <v>443</v>
      </c>
      <c r="N612" s="448" t="s">
        <v>4</v>
      </c>
      <c r="O612" s="379" t="s">
        <v>443</v>
      </c>
      <c r="P612" s="379" t="s">
        <v>443</v>
      </c>
      <c r="Q612" s="379" t="s">
        <v>443</v>
      </c>
      <c r="R612" s="379" t="s">
        <v>443</v>
      </c>
      <c r="S612" s="379" t="s">
        <v>443</v>
      </c>
      <c r="T612" s="379" t="s">
        <v>443</v>
      </c>
      <c r="U612" s="405" t="s">
        <v>443</v>
      </c>
      <c r="V612" s="405" t="s">
        <v>443</v>
      </c>
      <c r="W612" s="405" t="s">
        <v>443</v>
      </c>
    </row>
    <row r="613" spans="1:23" ht="45" customHeight="1" x14ac:dyDescent="0.25">
      <c r="A613" s="382" t="s">
        <v>1848</v>
      </c>
      <c r="B613" s="382" t="s">
        <v>662</v>
      </c>
      <c r="C613" s="602"/>
      <c r="D613" s="602"/>
      <c r="E613" s="631">
        <v>50</v>
      </c>
      <c r="F613" s="408" t="s">
        <v>604</v>
      </c>
      <c r="G613" s="401">
        <v>44949</v>
      </c>
      <c r="H613" s="385" t="s">
        <v>590</v>
      </c>
      <c r="I613" s="386">
        <v>159</v>
      </c>
      <c r="J613" s="573" t="s">
        <v>663</v>
      </c>
      <c r="K613" s="449" t="s">
        <v>69</v>
      </c>
      <c r="L613" s="379" t="s">
        <v>443</v>
      </c>
      <c r="M613" s="379" t="s">
        <v>443</v>
      </c>
      <c r="N613" s="379" t="s">
        <v>443</v>
      </c>
      <c r="O613" s="379" t="s">
        <v>443</v>
      </c>
      <c r="P613" s="462" t="s">
        <v>443</v>
      </c>
      <c r="Q613" s="448" t="s">
        <v>4</v>
      </c>
      <c r="R613" s="379" t="s">
        <v>443</v>
      </c>
      <c r="S613" s="379" t="s">
        <v>443</v>
      </c>
      <c r="T613" s="379" t="s">
        <v>443</v>
      </c>
      <c r="U613" s="379" t="s">
        <v>443</v>
      </c>
      <c r="V613" s="379" t="s">
        <v>443</v>
      </c>
      <c r="W613" s="379" t="s">
        <v>443</v>
      </c>
    </row>
    <row r="614" spans="1:23" ht="45" customHeight="1" x14ac:dyDescent="0.25">
      <c r="A614" s="382" t="s">
        <v>1849</v>
      </c>
      <c r="B614" s="382" t="s">
        <v>1850</v>
      </c>
      <c r="C614" s="602"/>
      <c r="D614" s="602"/>
      <c r="E614" s="631">
        <v>50</v>
      </c>
      <c r="F614" s="408" t="s">
        <v>612</v>
      </c>
      <c r="G614" s="401">
        <v>44949</v>
      </c>
      <c r="H614" s="385" t="s">
        <v>590</v>
      </c>
      <c r="I614" s="386">
        <v>369</v>
      </c>
      <c r="J614" s="573" t="s">
        <v>1172</v>
      </c>
      <c r="K614" s="449" t="s">
        <v>657</v>
      </c>
      <c r="L614" s="379" t="s">
        <v>443</v>
      </c>
      <c r="M614" s="379" t="s">
        <v>443</v>
      </c>
      <c r="N614" s="379" t="s">
        <v>443</v>
      </c>
      <c r="O614" s="379" t="s">
        <v>443</v>
      </c>
      <c r="P614" s="379" t="s">
        <v>443</v>
      </c>
      <c r="Q614" s="379" t="s">
        <v>443</v>
      </c>
      <c r="R614" s="379" t="s">
        <v>443</v>
      </c>
      <c r="S614" s="379" t="s">
        <v>443</v>
      </c>
      <c r="T614" s="379" t="s">
        <v>443</v>
      </c>
      <c r="U614" s="405" t="s">
        <v>443</v>
      </c>
      <c r="V614" s="379" t="s">
        <v>4</v>
      </c>
      <c r="W614" s="405" t="s">
        <v>443</v>
      </c>
    </row>
    <row r="615" spans="1:23" ht="45" customHeight="1" x14ac:dyDescent="0.25">
      <c r="A615" s="382" t="s">
        <v>1851</v>
      </c>
      <c r="B615" s="382" t="s">
        <v>140</v>
      </c>
      <c r="C615" s="408" t="s">
        <v>1852</v>
      </c>
      <c r="D615" s="408"/>
      <c r="E615" s="631">
        <v>60</v>
      </c>
      <c r="F615" s="408" t="s">
        <v>612</v>
      </c>
      <c r="G615" s="401">
        <v>45292</v>
      </c>
      <c r="H615" s="385" t="s">
        <v>590</v>
      </c>
      <c r="I615" s="616" t="s">
        <v>1853</v>
      </c>
      <c r="J615" s="573" t="s">
        <v>1172</v>
      </c>
      <c r="K615" s="449" t="s">
        <v>25</v>
      </c>
      <c r="L615" s="379" t="s">
        <v>443</v>
      </c>
      <c r="M615" s="379" t="s">
        <v>443</v>
      </c>
      <c r="N615" s="379" t="s">
        <v>443</v>
      </c>
      <c r="O615" s="379" t="s">
        <v>443</v>
      </c>
      <c r="P615" s="462" t="s">
        <v>443</v>
      </c>
      <c r="Q615" s="703" t="s">
        <v>4</v>
      </c>
      <c r="R615" s="379" t="s">
        <v>443</v>
      </c>
      <c r="S615" s="379" t="s">
        <v>443</v>
      </c>
      <c r="T615" s="379" t="s">
        <v>443</v>
      </c>
      <c r="U615" s="405" t="s">
        <v>443</v>
      </c>
      <c r="V615" s="405" t="s">
        <v>443</v>
      </c>
      <c r="W615" s="405" t="s">
        <v>443</v>
      </c>
    </row>
    <row r="616" spans="1:23" ht="45" customHeight="1" x14ac:dyDescent="0.25">
      <c r="A616" s="382" t="s">
        <v>1854</v>
      </c>
      <c r="B616" s="382" t="s">
        <v>1855</v>
      </c>
      <c r="C616" s="408"/>
      <c r="D616" s="408"/>
      <c r="E616" s="631">
        <v>70</v>
      </c>
      <c r="F616" s="408" t="s">
        <v>612</v>
      </c>
      <c r="G616" s="401">
        <v>45100</v>
      </c>
      <c r="H616" s="385" t="s">
        <v>590</v>
      </c>
      <c r="I616" s="386"/>
      <c r="J616" s="573" t="s">
        <v>991</v>
      </c>
      <c r="K616" s="449" t="s">
        <v>53</v>
      </c>
      <c r="L616" s="379" t="s">
        <v>443</v>
      </c>
      <c r="M616" s="379" t="s">
        <v>443</v>
      </c>
      <c r="N616" s="379" t="s">
        <v>443</v>
      </c>
      <c r="O616" s="379" t="s">
        <v>4</v>
      </c>
      <c r="P616" s="379" t="s">
        <v>35</v>
      </c>
      <c r="Q616" s="379" t="s">
        <v>443</v>
      </c>
      <c r="R616" s="379" t="s">
        <v>443</v>
      </c>
      <c r="S616" s="379" t="s">
        <v>443</v>
      </c>
      <c r="T616" s="379" t="s">
        <v>443</v>
      </c>
      <c r="U616" s="379" t="s">
        <v>443</v>
      </c>
      <c r="V616" s="379" t="s">
        <v>443</v>
      </c>
      <c r="W616" s="379" t="s">
        <v>35</v>
      </c>
    </row>
    <row r="617" spans="1:23" ht="45" customHeight="1" x14ac:dyDescent="0.25">
      <c r="A617" s="382" t="s">
        <v>1856</v>
      </c>
      <c r="B617" s="382" t="s">
        <v>1196</v>
      </c>
      <c r="C617" s="408"/>
      <c r="D617" s="408"/>
      <c r="E617" s="631">
        <v>70</v>
      </c>
      <c r="F617" s="408" t="s">
        <v>612</v>
      </c>
      <c r="G617" s="401">
        <v>45108</v>
      </c>
      <c r="H617" s="385" t="s">
        <v>590</v>
      </c>
      <c r="I617" s="386" t="s">
        <v>1857</v>
      </c>
      <c r="J617" s="573" t="s">
        <v>1172</v>
      </c>
      <c r="K617" s="449" t="s">
        <v>614</v>
      </c>
      <c r="L617" s="379" t="s">
        <v>443</v>
      </c>
      <c r="M617" s="379" t="s">
        <v>4</v>
      </c>
      <c r="N617" s="379" t="s">
        <v>443</v>
      </c>
      <c r="O617" s="379" t="s">
        <v>443</v>
      </c>
      <c r="P617" s="379" t="s">
        <v>443</v>
      </c>
      <c r="Q617" s="379" t="s">
        <v>443</v>
      </c>
      <c r="R617" s="379" t="s">
        <v>443</v>
      </c>
      <c r="S617" s="379" t="s">
        <v>443</v>
      </c>
      <c r="T617" s="379" t="s">
        <v>443</v>
      </c>
      <c r="U617" s="405" t="s">
        <v>443</v>
      </c>
      <c r="V617" s="405" t="s">
        <v>443</v>
      </c>
      <c r="W617" s="405" t="s">
        <v>443</v>
      </c>
    </row>
    <row r="618" spans="1:23" ht="45" customHeight="1" x14ac:dyDescent="0.25">
      <c r="A618" s="382" t="s">
        <v>1858</v>
      </c>
      <c r="B618" s="382" t="s">
        <v>1348</v>
      </c>
      <c r="C618" s="409" t="s">
        <v>762</v>
      </c>
      <c r="D618" s="409"/>
      <c r="E618" s="631">
        <v>65</v>
      </c>
      <c r="F618" s="408" t="s">
        <v>612</v>
      </c>
      <c r="G618" s="401">
        <v>43831</v>
      </c>
      <c r="H618" s="385" t="s">
        <v>590</v>
      </c>
      <c r="I618" s="386" t="s">
        <v>1859</v>
      </c>
      <c r="J618" s="573" t="s">
        <v>1172</v>
      </c>
      <c r="K618" s="449" t="s">
        <v>614</v>
      </c>
      <c r="L618" s="379" t="s">
        <v>443</v>
      </c>
      <c r="M618" s="379" t="s">
        <v>443</v>
      </c>
      <c r="N618" s="379" t="s">
        <v>4</v>
      </c>
      <c r="O618" s="379" t="s">
        <v>443</v>
      </c>
      <c r="P618" s="379" t="s">
        <v>443</v>
      </c>
      <c r="Q618" s="379" t="s">
        <v>443</v>
      </c>
      <c r="R618" s="379" t="s">
        <v>443</v>
      </c>
      <c r="S618" s="379" t="s">
        <v>443</v>
      </c>
      <c r="T618" s="379" t="s">
        <v>443</v>
      </c>
      <c r="U618" s="405" t="s">
        <v>443</v>
      </c>
      <c r="V618" s="405" t="s">
        <v>443</v>
      </c>
      <c r="W618" s="405" t="s">
        <v>443</v>
      </c>
    </row>
    <row r="619" spans="1:23" ht="45" customHeight="1" x14ac:dyDescent="0.25">
      <c r="A619" s="382" t="s">
        <v>1860</v>
      </c>
      <c r="B619" s="382" t="s">
        <v>1861</v>
      </c>
      <c r="C619" s="602"/>
      <c r="D619" s="602"/>
      <c r="E619" s="631">
        <v>50</v>
      </c>
      <c r="F619" s="408" t="s">
        <v>612</v>
      </c>
      <c r="G619" s="401">
        <v>44949</v>
      </c>
      <c r="H619" s="385" t="s">
        <v>590</v>
      </c>
      <c r="I619" s="386">
        <v>350</v>
      </c>
      <c r="J619" s="573" t="s">
        <v>1172</v>
      </c>
      <c r="K619" s="449" t="s">
        <v>25</v>
      </c>
      <c r="L619" s="379" t="s">
        <v>443</v>
      </c>
      <c r="M619" s="379" t="s">
        <v>443</v>
      </c>
      <c r="N619" s="379" t="s">
        <v>443</v>
      </c>
      <c r="O619" s="379" t="s">
        <v>443</v>
      </c>
      <c r="P619" s="379" t="s">
        <v>4</v>
      </c>
      <c r="Q619" s="379" t="s">
        <v>443</v>
      </c>
      <c r="R619" s="379" t="s">
        <v>443</v>
      </c>
      <c r="S619" s="379" t="s">
        <v>443</v>
      </c>
      <c r="T619" s="379" t="s">
        <v>443</v>
      </c>
      <c r="U619" s="405" t="s">
        <v>443</v>
      </c>
      <c r="V619" s="405" t="s">
        <v>443</v>
      </c>
      <c r="W619" s="405" t="s">
        <v>443</v>
      </c>
    </row>
    <row r="620" spans="1:23" ht="45" customHeight="1" x14ac:dyDescent="0.25">
      <c r="A620" s="382" t="s">
        <v>1862</v>
      </c>
      <c r="B620" s="382" t="s">
        <v>1861</v>
      </c>
      <c r="C620" s="602"/>
      <c r="D620" s="602"/>
      <c r="E620" s="631">
        <v>50</v>
      </c>
      <c r="F620" s="408" t="s">
        <v>612</v>
      </c>
      <c r="G620" s="401">
        <v>44949</v>
      </c>
      <c r="H620" s="385" t="s">
        <v>590</v>
      </c>
      <c r="I620" s="386">
        <v>375</v>
      </c>
      <c r="J620" s="573" t="s">
        <v>1172</v>
      </c>
      <c r="K620" s="449" t="s">
        <v>25</v>
      </c>
      <c r="L620" s="379" t="s">
        <v>443</v>
      </c>
      <c r="M620" s="379" t="s">
        <v>35</v>
      </c>
      <c r="N620" s="379" t="s">
        <v>443</v>
      </c>
      <c r="O620" s="379" t="s">
        <v>443</v>
      </c>
      <c r="P620" s="379" t="s">
        <v>443</v>
      </c>
      <c r="Q620" s="379" t="s">
        <v>4</v>
      </c>
      <c r="R620" s="379" t="s">
        <v>443</v>
      </c>
      <c r="S620" s="379" t="s">
        <v>443</v>
      </c>
      <c r="T620" s="379" t="s">
        <v>443</v>
      </c>
      <c r="U620" s="405" t="s">
        <v>443</v>
      </c>
      <c r="V620" s="405" t="s">
        <v>443</v>
      </c>
      <c r="W620" s="405" t="s">
        <v>443</v>
      </c>
    </row>
    <row r="621" spans="1:23" ht="45.75" customHeight="1" x14ac:dyDescent="0.25">
      <c r="A621" s="382" t="s">
        <v>1863</v>
      </c>
      <c r="B621" s="382" t="s">
        <v>1864</v>
      </c>
      <c r="C621" s="602"/>
      <c r="D621" s="602"/>
      <c r="E621" s="631">
        <v>50</v>
      </c>
      <c r="F621" s="408" t="s">
        <v>612</v>
      </c>
      <c r="G621" s="401">
        <v>44949</v>
      </c>
      <c r="H621" s="532" t="s">
        <v>66</v>
      </c>
      <c r="I621" s="386" t="s">
        <v>827</v>
      </c>
      <c r="J621" s="573" t="s">
        <v>690</v>
      </c>
      <c r="K621" s="449" t="s">
        <v>146</v>
      </c>
      <c r="L621" s="379" t="s">
        <v>443</v>
      </c>
      <c r="M621" s="379" t="s">
        <v>690</v>
      </c>
      <c r="N621" s="379" t="s">
        <v>690</v>
      </c>
      <c r="O621" s="379" t="s">
        <v>690</v>
      </c>
      <c r="P621" s="379" t="s">
        <v>690</v>
      </c>
      <c r="Q621" s="379" t="s">
        <v>690</v>
      </c>
      <c r="R621" s="379" t="s">
        <v>690</v>
      </c>
      <c r="S621" s="379" t="s">
        <v>690</v>
      </c>
      <c r="T621" s="379" t="s">
        <v>690</v>
      </c>
      <c r="U621" s="379" t="s">
        <v>690</v>
      </c>
      <c r="V621" s="379" t="s">
        <v>690</v>
      </c>
      <c r="W621" s="379" t="s">
        <v>690</v>
      </c>
    </row>
    <row r="622" spans="1:23" ht="57.75" customHeight="1" x14ac:dyDescent="0.25">
      <c r="A622" s="382" t="s">
        <v>1865</v>
      </c>
      <c r="B622" s="382" t="s">
        <v>1864</v>
      </c>
      <c r="C622" s="408" t="s">
        <v>3102</v>
      </c>
      <c r="D622" s="408"/>
      <c r="E622" s="631">
        <v>50</v>
      </c>
      <c r="F622" s="408" t="s">
        <v>612</v>
      </c>
      <c r="G622" s="401">
        <v>44949</v>
      </c>
      <c r="H622" s="532" t="s">
        <v>66</v>
      </c>
      <c r="I622" s="386" t="s">
        <v>827</v>
      </c>
      <c r="J622" s="573" t="s">
        <v>690</v>
      </c>
      <c r="K622" s="449" t="s">
        <v>146</v>
      </c>
      <c r="L622" s="379" t="s">
        <v>443</v>
      </c>
      <c r="M622" s="379" t="s">
        <v>4</v>
      </c>
      <c r="N622" s="379" t="s">
        <v>443</v>
      </c>
      <c r="O622" s="379" t="s">
        <v>443</v>
      </c>
      <c r="P622" s="379" t="s">
        <v>443</v>
      </c>
      <c r="Q622" s="379" t="s">
        <v>443</v>
      </c>
      <c r="R622" s="379" t="s">
        <v>443</v>
      </c>
      <c r="S622" s="379" t="s">
        <v>443</v>
      </c>
      <c r="T622" s="379" t="s">
        <v>443</v>
      </c>
      <c r="U622" s="405" t="s">
        <v>443</v>
      </c>
      <c r="V622" s="405" t="s">
        <v>443</v>
      </c>
      <c r="W622" s="586" t="s">
        <v>690</v>
      </c>
    </row>
    <row r="623" spans="1:23" ht="66.75" customHeight="1" x14ac:dyDescent="0.25">
      <c r="A623" s="382" t="s">
        <v>1866</v>
      </c>
      <c r="B623" s="382" t="s">
        <v>1867</v>
      </c>
      <c r="C623" s="602"/>
      <c r="D623" s="602"/>
      <c r="E623" s="631">
        <v>55</v>
      </c>
      <c r="F623" s="408" t="s">
        <v>612</v>
      </c>
      <c r="G623" s="401"/>
      <c r="H623" s="532" t="s">
        <v>1899</v>
      </c>
      <c r="I623" s="386" t="s">
        <v>690</v>
      </c>
      <c r="J623" s="573" t="s">
        <v>690</v>
      </c>
      <c r="K623" s="449" t="s">
        <v>610</v>
      </c>
      <c r="L623" s="379" t="s">
        <v>690</v>
      </c>
      <c r="M623" s="379" t="s">
        <v>690</v>
      </c>
      <c r="N623" s="379" t="s">
        <v>690</v>
      </c>
      <c r="O623" s="379" t="s">
        <v>690</v>
      </c>
      <c r="P623" s="379" t="s">
        <v>690</v>
      </c>
      <c r="Q623" s="379" t="s">
        <v>690</v>
      </c>
      <c r="R623" s="379" t="s">
        <v>690</v>
      </c>
      <c r="S623" s="379" t="s">
        <v>690</v>
      </c>
      <c r="T623" s="379" t="s">
        <v>690</v>
      </c>
      <c r="U623" s="379" t="s">
        <v>690</v>
      </c>
      <c r="V623" s="379" t="s">
        <v>690</v>
      </c>
      <c r="W623" s="379" t="s">
        <v>690</v>
      </c>
    </row>
    <row r="624" spans="1:23" ht="60.75" customHeight="1" x14ac:dyDescent="0.25">
      <c r="A624" s="382" t="s">
        <v>1868</v>
      </c>
      <c r="B624" s="382" t="s">
        <v>758</v>
      </c>
      <c r="C624" s="602"/>
      <c r="D624" s="602"/>
      <c r="E624" s="631">
        <v>50</v>
      </c>
      <c r="F624" s="408" t="s">
        <v>612</v>
      </c>
      <c r="G624" s="401"/>
      <c r="H624" s="385" t="s">
        <v>590</v>
      </c>
      <c r="I624" s="386">
        <v>417</v>
      </c>
      <c r="J624" s="573" t="s">
        <v>1172</v>
      </c>
      <c r="K624" s="449" t="s">
        <v>20</v>
      </c>
      <c r="L624" s="379" t="s">
        <v>443</v>
      </c>
      <c r="M624" s="379" t="s">
        <v>443</v>
      </c>
      <c r="N624" s="379" t="s">
        <v>443</v>
      </c>
      <c r="O624" s="379" t="s">
        <v>4</v>
      </c>
      <c r="P624" s="379" t="s">
        <v>443</v>
      </c>
      <c r="Q624" s="379" t="s">
        <v>443</v>
      </c>
      <c r="R624" s="379" t="s">
        <v>443</v>
      </c>
      <c r="S624" s="379" t="s">
        <v>443</v>
      </c>
      <c r="T624" s="379" t="s">
        <v>443</v>
      </c>
      <c r="U624" s="405" t="s">
        <v>443</v>
      </c>
      <c r="V624" s="405" t="s">
        <v>443</v>
      </c>
      <c r="W624" s="405" t="s">
        <v>443</v>
      </c>
    </row>
    <row r="625" spans="1:23" ht="60" customHeight="1" x14ac:dyDescent="0.25">
      <c r="A625" s="382" t="s">
        <v>1589</v>
      </c>
      <c r="B625" s="382" t="s">
        <v>974</v>
      </c>
      <c r="C625" s="602"/>
      <c r="D625" s="602"/>
      <c r="E625" s="631">
        <v>75</v>
      </c>
      <c r="F625" s="408" t="s">
        <v>731</v>
      </c>
      <c r="G625" s="401">
        <v>46016</v>
      </c>
      <c r="H625" s="532" t="s">
        <v>793</v>
      </c>
      <c r="I625" s="386" t="s">
        <v>690</v>
      </c>
      <c r="J625" s="573" t="s">
        <v>732</v>
      </c>
      <c r="K625" s="449" t="s">
        <v>690</v>
      </c>
      <c r="L625" s="379" t="s">
        <v>690</v>
      </c>
      <c r="M625" s="379" t="s">
        <v>690</v>
      </c>
      <c r="N625" s="379" t="s">
        <v>690</v>
      </c>
      <c r="O625" s="379" t="s">
        <v>690</v>
      </c>
      <c r="P625" s="379" t="s">
        <v>690</v>
      </c>
      <c r="Q625" s="379" t="s">
        <v>690</v>
      </c>
      <c r="R625" s="379" t="s">
        <v>690</v>
      </c>
      <c r="S625" s="379" t="s">
        <v>690</v>
      </c>
      <c r="T625" s="379" t="s">
        <v>690</v>
      </c>
      <c r="U625" s="379" t="s">
        <v>690</v>
      </c>
      <c r="V625" s="379" t="s">
        <v>690</v>
      </c>
      <c r="W625" s="379" t="s">
        <v>443</v>
      </c>
    </row>
    <row r="626" spans="1:23" ht="60" customHeight="1" x14ac:dyDescent="0.25">
      <c r="A626" s="382" t="s">
        <v>1588</v>
      </c>
      <c r="B626" s="382" t="s">
        <v>974</v>
      </c>
      <c r="C626" s="602"/>
      <c r="D626" s="602"/>
      <c r="E626" s="631">
        <v>65</v>
      </c>
      <c r="F626" s="408" t="s">
        <v>731</v>
      </c>
      <c r="G626" s="401">
        <v>46016</v>
      </c>
      <c r="H626" s="532" t="s">
        <v>793</v>
      </c>
      <c r="I626" s="386" t="s">
        <v>690</v>
      </c>
      <c r="J626" s="573" t="s">
        <v>732</v>
      </c>
      <c r="K626" s="449" t="s">
        <v>690</v>
      </c>
      <c r="L626" s="379" t="s">
        <v>690</v>
      </c>
      <c r="M626" s="379" t="s">
        <v>690</v>
      </c>
      <c r="N626" s="379" t="s">
        <v>690</v>
      </c>
      <c r="O626" s="379" t="s">
        <v>690</v>
      </c>
      <c r="P626" s="379" t="s">
        <v>690</v>
      </c>
      <c r="Q626" s="379" t="s">
        <v>690</v>
      </c>
      <c r="R626" s="379" t="s">
        <v>690</v>
      </c>
      <c r="S626" s="379" t="s">
        <v>690</v>
      </c>
      <c r="T626" s="379" t="s">
        <v>690</v>
      </c>
      <c r="U626" s="379" t="s">
        <v>690</v>
      </c>
      <c r="V626" s="379" t="s">
        <v>690</v>
      </c>
      <c r="W626" s="379" t="s">
        <v>443</v>
      </c>
    </row>
    <row r="627" spans="1:23" ht="60" customHeight="1" x14ac:dyDescent="0.25">
      <c r="A627" s="382" t="s">
        <v>1414</v>
      </c>
      <c r="B627" s="382" t="s">
        <v>1415</v>
      </c>
      <c r="C627" s="602"/>
      <c r="D627" s="602"/>
      <c r="E627" s="631">
        <v>75</v>
      </c>
      <c r="F627" s="408" t="s">
        <v>604</v>
      </c>
      <c r="G627" s="401">
        <v>46016</v>
      </c>
      <c r="H627" s="385" t="s">
        <v>590</v>
      </c>
      <c r="I627" s="386" t="s">
        <v>921</v>
      </c>
      <c r="J627" s="573" t="s">
        <v>592</v>
      </c>
      <c r="K627" s="449" t="s">
        <v>50</v>
      </c>
      <c r="L627" s="379" t="s">
        <v>690</v>
      </c>
      <c r="M627" s="379" t="s">
        <v>690</v>
      </c>
      <c r="N627" s="379" t="s">
        <v>690</v>
      </c>
      <c r="O627" s="379" t="s">
        <v>690</v>
      </c>
      <c r="P627" s="379" t="s">
        <v>690</v>
      </c>
      <c r="Q627" s="379" t="s">
        <v>690</v>
      </c>
      <c r="R627" s="379" t="s">
        <v>690</v>
      </c>
      <c r="S627" s="379" t="s">
        <v>690</v>
      </c>
      <c r="T627" s="379" t="s">
        <v>690</v>
      </c>
      <c r="U627" s="379" t="s">
        <v>690</v>
      </c>
      <c r="V627" s="379" t="s">
        <v>690</v>
      </c>
      <c r="W627" s="379" t="s">
        <v>443</v>
      </c>
    </row>
    <row r="628" spans="1:23" ht="60" customHeight="1" x14ac:dyDescent="0.25">
      <c r="A628" s="382" t="s">
        <v>836</v>
      </c>
      <c r="B628" s="382" t="s">
        <v>837</v>
      </c>
      <c r="C628" s="602"/>
      <c r="D628" s="602"/>
      <c r="E628" s="631">
        <v>65</v>
      </c>
      <c r="F628" s="408" t="s">
        <v>604</v>
      </c>
      <c r="G628" s="401">
        <v>46016</v>
      </c>
      <c r="H628" s="385" t="s">
        <v>590</v>
      </c>
      <c r="I628" s="386" t="s">
        <v>3128</v>
      </c>
      <c r="J628" s="573" t="s">
        <v>634</v>
      </c>
      <c r="K628" s="449" t="s">
        <v>146</v>
      </c>
      <c r="L628" s="379" t="s">
        <v>690</v>
      </c>
      <c r="M628" s="379" t="s">
        <v>690</v>
      </c>
      <c r="N628" s="379" t="s">
        <v>690</v>
      </c>
      <c r="O628" s="379" t="s">
        <v>690</v>
      </c>
      <c r="P628" s="379" t="s">
        <v>690</v>
      </c>
      <c r="Q628" s="379" t="s">
        <v>690</v>
      </c>
      <c r="R628" s="379" t="s">
        <v>690</v>
      </c>
      <c r="S628" s="379" t="s">
        <v>690</v>
      </c>
      <c r="T628" s="379" t="s">
        <v>690</v>
      </c>
      <c r="U628" s="379" t="s">
        <v>690</v>
      </c>
      <c r="V628" s="379" t="s">
        <v>690</v>
      </c>
      <c r="W628" s="379" t="s">
        <v>443</v>
      </c>
    </row>
    <row r="629" spans="1:23" ht="60" customHeight="1" x14ac:dyDescent="0.25">
      <c r="A629" s="382" t="s">
        <v>3105</v>
      </c>
      <c r="B629" s="382" t="s">
        <v>3117</v>
      </c>
      <c r="C629" s="602"/>
      <c r="D629" s="602"/>
      <c r="E629" s="631">
        <v>75</v>
      </c>
      <c r="F629" s="408" t="s">
        <v>604</v>
      </c>
      <c r="G629" s="401">
        <v>46016</v>
      </c>
      <c r="H629" s="385" t="s">
        <v>590</v>
      </c>
      <c r="I629" s="386" t="s">
        <v>3125</v>
      </c>
      <c r="J629" s="573" t="s">
        <v>667</v>
      </c>
      <c r="K629" s="449" t="s">
        <v>69</v>
      </c>
      <c r="L629" s="379" t="s">
        <v>690</v>
      </c>
      <c r="M629" s="379" t="s">
        <v>690</v>
      </c>
      <c r="N629" s="379" t="s">
        <v>690</v>
      </c>
      <c r="O629" s="379" t="s">
        <v>690</v>
      </c>
      <c r="P629" s="379" t="s">
        <v>690</v>
      </c>
      <c r="Q629" s="379" t="s">
        <v>690</v>
      </c>
      <c r="R629" s="379" t="s">
        <v>690</v>
      </c>
      <c r="S629" s="379" t="s">
        <v>690</v>
      </c>
      <c r="T629" s="379" t="s">
        <v>690</v>
      </c>
      <c r="U629" s="379" t="s">
        <v>690</v>
      </c>
      <c r="V629" s="379" t="s">
        <v>690</v>
      </c>
      <c r="W629" s="379" t="s">
        <v>443</v>
      </c>
    </row>
    <row r="630" spans="1:23" ht="60" customHeight="1" x14ac:dyDescent="0.25">
      <c r="A630" s="382" t="s">
        <v>3106</v>
      </c>
      <c r="B630" s="382" t="s">
        <v>3117</v>
      </c>
      <c r="C630" s="602"/>
      <c r="D630" s="602"/>
      <c r="E630" s="631">
        <v>75</v>
      </c>
      <c r="F630" s="408" t="s">
        <v>604</v>
      </c>
      <c r="G630" s="401">
        <v>46048</v>
      </c>
      <c r="H630" s="532" t="s">
        <v>793</v>
      </c>
      <c r="I630" s="386" t="s">
        <v>690</v>
      </c>
      <c r="J630" s="573"/>
      <c r="K630" s="449" t="s">
        <v>635</v>
      </c>
      <c r="L630" s="379" t="s">
        <v>690</v>
      </c>
      <c r="M630" s="379" t="s">
        <v>690</v>
      </c>
      <c r="N630" s="379" t="s">
        <v>690</v>
      </c>
      <c r="O630" s="379" t="s">
        <v>690</v>
      </c>
      <c r="P630" s="379" t="s">
        <v>690</v>
      </c>
      <c r="Q630" s="379" t="s">
        <v>690</v>
      </c>
      <c r="R630" s="379" t="s">
        <v>690</v>
      </c>
      <c r="S630" s="379" t="s">
        <v>690</v>
      </c>
      <c r="T630" s="379" t="s">
        <v>690</v>
      </c>
      <c r="U630" s="379" t="s">
        <v>690</v>
      </c>
      <c r="V630" s="379" t="s">
        <v>690</v>
      </c>
      <c r="W630" s="379" t="s">
        <v>690</v>
      </c>
    </row>
    <row r="631" spans="1:23" ht="60" customHeight="1" x14ac:dyDescent="0.25">
      <c r="A631" s="382" t="s">
        <v>3107</v>
      </c>
      <c r="B631" s="382" t="s">
        <v>3117</v>
      </c>
      <c r="C631" s="602"/>
      <c r="D631" s="602"/>
      <c r="E631" s="631">
        <v>75</v>
      </c>
      <c r="F631" s="408" t="s">
        <v>604</v>
      </c>
      <c r="G631" s="401">
        <v>46048</v>
      </c>
      <c r="H631" s="532" t="s">
        <v>793</v>
      </c>
      <c r="I631" s="386" t="s">
        <v>690</v>
      </c>
      <c r="J631" s="573"/>
      <c r="K631" s="449" t="s">
        <v>657</v>
      </c>
      <c r="L631" s="379" t="s">
        <v>690</v>
      </c>
      <c r="M631" s="379" t="s">
        <v>690</v>
      </c>
      <c r="N631" s="379" t="s">
        <v>690</v>
      </c>
      <c r="O631" s="379" t="s">
        <v>690</v>
      </c>
      <c r="P631" s="379" t="s">
        <v>690</v>
      </c>
      <c r="Q631" s="379" t="s">
        <v>690</v>
      </c>
      <c r="R631" s="379" t="s">
        <v>690</v>
      </c>
      <c r="S631" s="379" t="s">
        <v>690</v>
      </c>
      <c r="T631" s="379" t="s">
        <v>690</v>
      </c>
      <c r="U631" s="379" t="s">
        <v>690</v>
      </c>
      <c r="V631" s="379" t="s">
        <v>690</v>
      </c>
      <c r="W631" s="379" t="s">
        <v>690</v>
      </c>
    </row>
    <row r="632" spans="1:23" ht="60" customHeight="1" x14ac:dyDescent="0.25">
      <c r="A632" s="382" t="s">
        <v>3108</v>
      </c>
      <c r="B632" s="382" t="s">
        <v>3117</v>
      </c>
      <c r="C632" s="602"/>
      <c r="D632" s="602"/>
      <c r="E632" s="631">
        <v>75</v>
      </c>
      <c r="F632" s="408" t="s">
        <v>604</v>
      </c>
      <c r="G632" s="401">
        <v>46048</v>
      </c>
      <c r="H632" s="532" t="s">
        <v>793</v>
      </c>
      <c r="I632" s="386" t="s">
        <v>690</v>
      </c>
      <c r="J632" s="573"/>
      <c r="K632" s="449" t="s">
        <v>657</v>
      </c>
      <c r="L632" s="379" t="s">
        <v>690</v>
      </c>
      <c r="M632" s="379" t="s">
        <v>690</v>
      </c>
      <c r="N632" s="379" t="s">
        <v>690</v>
      </c>
      <c r="O632" s="379" t="s">
        <v>690</v>
      </c>
      <c r="P632" s="379" t="s">
        <v>690</v>
      </c>
      <c r="Q632" s="379" t="s">
        <v>690</v>
      </c>
      <c r="R632" s="379" t="s">
        <v>690</v>
      </c>
      <c r="S632" s="379" t="s">
        <v>690</v>
      </c>
      <c r="T632" s="379" t="s">
        <v>690</v>
      </c>
      <c r="U632" s="379" t="s">
        <v>690</v>
      </c>
      <c r="V632" s="379" t="s">
        <v>690</v>
      </c>
      <c r="W632" s="379" t="s">
        <v>690</v>
      </c>
    </row>
    <row r="633" spans="1:23" ht="60" customHeight="1" x14ac:dyDescent="0.25">
      <c r="A633" s="382" t="s">
        <v>3109</v>
      </c>
      <c r="B633" s="382" t="s">
        <v>3117</v>
      </c>
      <c r="C633" s="602"/>
      <c r="D633" s="602"/>
      <c r="E633" s="631">
        <v>75</v>
      </c>
      <c r="F633" s="408" t="s">
        <v>604</v>
      </c>
      <c r="G633" s="401">
        <v>46048</v>
      </c>
      <c r="H633" s="532" t="s">
        <v>793</v>
      </c>
      <c r="I633" s="386" t="s">
        <v>690</v>
      </c>
      <c r="J633" s="573"/>
      <c r="K633" s="449" t="s">
        <v>657</v>
      </c>
      <c r="L633" s="379" t="s">
        <v>690</v>
      </c>
      <c r="M633" s="379" t="s">
        <v>690</v>
      </c>
      <c r="N633" s="379" t="s">
        <v>690</v>
      </c>
      <c r="O633" s="379" t="s">
        <v>690</v>
      </c>
      <c r="P633" s="379" t="s">
        <v>690</v>
      </c>
      <c r="Q633" s="379" t="s">
        <v>690</v>
      </c>
      <c r="R633" s="379" t="s">
        <v>690</v>
      </c>
      <c r="S633" s="379" t="s">
        <v>690</v>
      </c>
      <c r="T633" s="379" t="s">
        <v>690</v>
      </c>
      <c r="U633" s="379" t="s">
        <v>690</v>
      </c>
      <c r="V633" s="379" t="s">
        <v>690</v>
      </c>
      <c r="W633" s="379" t="s">
        <v>690</v>
      </c>
    </row>
    <row r="634" spans="1:23" ht="60" customHeight="1" x14ac:dyDescent="0.25">
      <c r="A634" s="382" t="s">
        <v>3116</v>
      </c>
      <c r="B634" s="382" t="s">
        <v>3117</v>
      </c>
      <c r="C634" s="602"/>
      <c r="D634" s="602"/>
      <c r="E634" s="631">
        <v>75</v>
      </c>
      <c r="F634" s="408" t="s">
        <v>604</v>
      </c>
      <c r="G634" s="401">
        <v>46016</v>
      </c>
      <c r="H634" s="385" t="s">
        <v>590</v>
      </c>
      <c r="I634" s="386" t="s">
        <v>3126</v>
      </c>
      <c r="J634" s="573" t="s">
        <v>667</v>
      </c>
      <c r="K634" s="449" t="s">
        <v>20</v>
      </c>
      <c r="L634" s="379" t="s">
        <v>690</v>
      </c>
      <c r="M634" s="379" t="s">
        <v>690</v>
      </c>
      <c r="N634" s="379" t="s">
        <v>690</v>
      </c>
      <c r="O634" s="379" t="s">
        <v>690</v>
      </c>
      <c r="P634" s="379" t="s">
        <v>690</v>
      </c>
      <c r="Q634" s="379" t="s">
        <v>690</v>
      </c>
      <c r="R634" s="379" t="s">
        <v>690</v>
      </c>
      <c r="S634" s="379" t="s">
        <v>690</v>
      </c>
      <c r="T634" s="379" t="s">
        <v>690</v>
      </c>
      <c r="U634" s="379" t="s">
        <v>690</v>
      </c>
      <c r="V634" s="379" t="s">
        <v>690</v>
      </c>
      <c r="W634" s="379" t="s">
        <v>690</v>
      </c>
    </row>
    <row r="635" spans="1:23" ht="60" customHeight="1" x14ac:dyDescent="0.25">
      <c r="A635" s="382" t="s">
        <v>3110</v>
      </c>
      <c r="B635" s="382" t="s">
        <v>3117</v>
      </c>
      <c r="C635" s="602" t="s">
        <v>3220</v>
      </c>
      <c r="D635" s="602"/>
      <c r="E635" s="631">
        <v>75</v>
      </c>
      <c r="F635" s="408" t="s">
        <v>604</v>
      </c>
      <c r="G635" s="401">
        <v>46048</v>
      </c>
      <c r="H635" s="532" t="s">
        <v>793</v>
      </c>
      <c r="I635" s="386" t="s">
        <v>690</v>
      </c>
      <c r="J635" s="573"/>
      <c r="K635" s="449" t="s">
        <v>69</v>
      </c>
      <c r="L635" s="379" t="s">
        <v>690</v>
      </c>
      <c r="M635" s="379" t="s">
        <v>690</v>
      </c>
      <c r="N635" s="379" t="s">
        <v>690</v>
      </c>
      <c r="O635" s="379" t="s">
        <v>690</v>
      </c>
      <c r="P635" s="379" t="s">
        <v>690</v>
      </c>
      <c r="Q635" s="379" t="s">
        <v>690</v>
      </c>
      <c r="R635" s="379" t="s">
        <v>690</v>
      </c>
      <c r="S635" s="379" t="s">
        <v>690</v>
      </c>
      <c r="T635" s="379" t="s">
        <v>690</v>
      </c>
      <c r="U635" s="379" t="s">
        <v>690</v>
      </c>
      <c r="V635" s="379" t="s">
        <v>690</v>
      </c>
      <c r="W635" s="379" t="s">
        <v>690</v>
      </c>
    </row>
    <row r="636" spans="1:23" ht="60" customHeight="1" x14ac:dyDescent="0.25">
      <c r="A636" s="382" t="s">
        <v>3115</v>
      </c>
      <c r="B636" s="382" t="s">
        <v>3117</v>
      </c>
      <c r="C636" s="602" t="s">
        <v>3220</v>
      </c>
      <c r="D636" s="602"/>
      <c r="E636" s="631">
        <v>75</v>
      </c>
      <c r="F636" s="408" t="s">
        <v>604</v>
      </c>
      <c r="G636" s="401">
        <v>46048</v>
      </c>
      <c r="H636" s="532" t="s">
        <v>793</v>
      </c>
      <c r="I636" s="386" t="s">
        <v>690</v>
      </c>
      <c r="J636" s="573"/>
      <c r="K636" s="449" t="s">
        <v>69</v>
      </c>
      <c r="L636" s="379" t="s">
        <v>690</v>
      </c>
      <c r="M636" s="379" t="s">
        <v>690</v>
      </c>
      <c r="N636" s="379" t="s">
        <v>690</v>
      </c>
      <c r="O636" s="379" t="s">
        <v>690</v>
      </c>
      <c r="P636" s="379" t="s">
        <v>690</v>
      </c>
      <c r="Q636" s="379" t="s">
        <v>690</v>
      </c>
      <c r="R636" s="379" t="s">
        <v>690</v>
      </c>
      <c r="S636" s="379" t="s">
        <v>690</v>
      </c>
      <c r="T636" s="379" t="s">
        <v>690</v>
      </c>
      <c r="U636" s="379" t="s">
        <v>690</v>
      </c>
      <c r="V636" s="379" t="s">
        <v>690</v>
      </c>
      <c r="W636" s="379" t="s">
        <v>690</v>
      </c>
    </row>
    <row r="637" spans="1:23" ht="60" customHeight="1" x14ac:dyDescent="0.25">
      <c r="A637" s="382" t="s">
        <v>3114</v>
      </c>
      <c r="B637" s="382" t="s">
        <v>3117</v>
      </c>
      <c r="C637" s="602"/>
      <c r="D637" s="602"/>
      <c r="E637" s="631">
        <v>75</v>
      </c>
      <c r="F637" s="408" t="s">
        <v>604</v>
      </c>
      <c r="G637" s="401">
        <v>46048</v>
      </c>
      <c r="H637" s="532" t="s">
        <v>793</v>
      </c>
      <c r="I637" s="386" t="s">
        <v>690</v>
      </c>
      <c r="J637" s="573" t="s">
        <v>601</v>
      </c>
      <c r="K637" s="449" t="s">
        <v>69</v>
      </c>
      <c r="L637" s="379" t="s">
        <v>690</v>
      </c>
      <c r="M637" s="379" t="s">
        <v>690</v>
      </c>
      <c r="N637" s="379" t="s">
        <v>690</v>
      </c>
      <c r="O637" s="379" t="s">
        <v>690</v>
      </c>
      <c r="P637" s="379" t="s">
        <v>690</v>
      </c>
      <c r="Q637" s="379" t="s">
        <v>690</v>
      </c>
      <c r="R637" s="379" t="s">
        <v>690</v>
      </c>
      <c r="S637" s="379" t="s">
        <v>690</v>
      </c>
      <c r="T637" s="379" t="s">
        <v>690</v>
      </c>
      <c r="U637" s="379" t="s">
        <v>690</v>
      </c>
      <c r="V637" s="379" t="s">
        <v>690</v>
      </c>
      <c r="W637" s="379" t="s">
        <v>690</v>
      </c>
    </row>
    <row r="638" spans="1:23" ht="60" customHeight="1" x14ac:dyDescent="0.25">
      <c r="A638" s="382" t="s">
        <v>3113</v>
      </c>
      <c r="B638" s="382" t="s">
        <v>3117</v>
      </c>
      <c r="C638" s="602"/>
      <c r="D638" s="602"/>
      <c r="E638" s="631">
        <v>75</v>
      </c>
      <c r="F638" s="408" t="s">
        <v>604</v>
      </c>
      <c r="G638" s="401">
        <v>46048</v>
      </c>
      <c r="H638" s="532" t="s">
        <v>793</v>
      </c>
      <c r="I638" s="386" t="s">
        <v>690</v>
      </c>
      <c r="J638" s="573" t="s">
        <v>987</v>
      </c>
      <c r="K638" s="449" t="s">
        <v>69</v>
      </c>
      <c r="L638" s="379" t="s">
        <v>690</v>
      </c>
      <c r="M638" s="379" t="s">
        <v>690</v>
      </c>
      <c r="N638" s="379" t="s">
        <v>690</v>
      </c>
      <c r="O638" s="379" t="s">
        <v>690</v>
      </c>
      <c r="P638" s="379" t="s">
        <v>690</v>
      </c>
      <c r="Q638" s="379" t="s">
        <v>690</v>
      </c>
      <c r="R638" s="379" t="s">
        <v>690</v>
      </c>
      <c r="S638" s="379" t="s">
        <v>690</v>
      </c>
      <c r="T638" s="379" t="s">
        <v>690</v>
      </c>
      <c r="U638" s="379" t="s">
        <v>690</v>
      </c>
      <c r="V638" s="379" t="s">
        <v>690</v>
      </c>
      <c r="W638" s="379" t="s">
        <v>690</v>
      </c>
    </row>
    <row r="639" spans="1:23" ht="60" customHeight="1" x14ac:dyDescent="0.25">
      <c r="A639" s="382" t="s">
        <v>3112</v>
      </c>
      <c r="B639" s="382" t="s">
        <v>3117</v>
      </c>
      <c r="C639" s="602" t="s">
        <v>3133</v>
      </c>
      <c r="D639" s="602"/>
      <c r="E639" s="631">
        <v>75</v>
      </c>
      <c r="F639" s="408" t="s">
        <v>604</v>
      </c>
      <c r="G639" s="401">
        <v>46048</v>
      </c>
      <c r="H639" s="532" t="s">
        <v>793</v>
      </c>
      <c r="I639" s="386" t="s">
        <v>690</v>
      </c>
      <c r="J639" s="573"/>
      <c r="K639" s="449" t="s">
        <v>25</v>
      </c>
      <c r="L639" s="379" t="s">
        <v>690</v>
      </c>
      <c r="M639" s="379" t="s">
        <v>690</v>
      </c>
      <c r="N639" s="379" t="s">
        <v>690</v>
      </c>
      <c r="O639" s="379" t="s">
        <v>690</v>
      </c>
      <c r="P639" s="379" t="s">
        <v>690</v>
      </c>
      <c r="Q639" s="379" t="s">
        <v>690</v>
      </c>
      <c r="R639" s="379" t="s">
        <v>690</v>
      </c>
      <c r="S639" s="379" t="s">
        <v>690</v>
      </c>
      <c r="T639" s="379" t="s">
        <v>690</v>
      </c>
      <c r="U639" s="379" t="s">
        <v>690</v>
      </c>
      <c r="V639" s="379" t="s">
        <v>690</v>
      </c>
      <c r="W639" s="379" t="s">
        <v>690</v>
      </c>
    </row>
    <row r="640" spans="1:23" ht="60" customHeight="1" x14ac:dyDescent="0.25">
      <c r="A640" s="382" t="s">
        <v>3111</v>
      </c>
      <c r="B640" s="382" t="s">
        <v>3117</v>
      </c>
      <c r="C640" s="602"/>
      <c r="D640" s="602"/>
      <c r="E640" s="631">
        <v>75</v>
      </c>
      <c r="F640" s="408" t="s">
        <v>604</v>
      </c>
      <c r="G640" s="401">
        <v>46048</v>
      </c>
      <c r="H640" s="532" t="s">
        <v>793</v>
      </c>
      <c r="I640" s="386" t="s">
        <v>690</v>
      </c>
      <c r="J640" s="573"/>
      <c r="K640" s="449" t="s">
        <v>69</v>
      </c>
      <c r="L640" s="379" t="s">
        <v>690</v>
      </c>
      <c r="M640" s="379" t="s">
        <v>690</v>
      </c>
      <c r="N640" s="379" t="s">
        <v>690</v>
      </c>
      <c r="O640" s="379" t="s">
        <v>690</v>
      </c>
      <c r="P640" s="379" t="s">
        <v>690</v>
      </c>
      <c r="Q640" s="379" t="s">
        <v>690</v>
      </c>
      <c r="R640" s="379" t="s">
        <v>690</v>
      </c>
      <c r="S640" s="379" t="s">
        <v>690</v>
      </c>
      <c r="T640" s="379" t="s">
        <v>690</v>
      </c>
      <c r="U640" s="379" t="s">
        <v>690</v>
      </c>
      <c r="V640" s="379" t="s">
        <v>690</v>
      </c>
      <c r="W640" s="379" t="s">
        <v>690</v>
      </c>
    </row>
    <row r="641" spans="1:23" ht="60" customHeight="1" x14ac:dyDescent="0.25">
      <c r="A641" s="382" t="s">
        <v>3118</v>
      </c>
      <c r="B641" s="382" t="s">
        <v>1026</v>
      </c>
      <c r="C641" s="602"/>
      <c r="D641" s="602"/>
      <c r="E641" s="631">
        <v>65</v>
      </c>
      <c r="F641" s="408" t="s">
        <v>604</v>
      </c>
      <c r="G641" s="401">
        <v>46016</v>
      </c>
      <c r="H641" s="385" t="s">
        <v>590</v>
      </c>
      <c r="I641" s="386" t="s">
        <v>3120</v>
      </c>
      <c r="J641" s="573" t="s">
        <v>764</v>
      </c>
      <c r="K641" s="449" t="s">
        <v>146</v>
      </c>
      <c r="L641" s="379" t="s">
        <v>690</v>
      </c>
      <c r="M641" s="379" t="s">
        <v>690</v>
      </c>
      <c r="N641" s="379" t="s">
        <v>690</v>
      </c>
      <c r="O641" s="379" t="s">
        <v>690</v>
      </c>
      <c r="P641" s="379" t="s">
        <v>690</v>
      </c>
      <c r="Q641" s="379" t="s">
        <v>690</v>
      </c>
      <c r="R641" s="379" t="s">
        <v>690</v>
      </c>
      <c r="S641" s="379" t="s">
        <v>690</v>
      </c>
      <c r="T641" s="379" t="s">
        <v>690</v>
      </c>
      <c r="U641" s="379" t="s">
        <v>690</v>
      </c>
      <c r="V641" s="379" t="s">
        <v>690</v>
      </c>
      <c r="W641" s="379" t="s">
        <v>443</v>
      </c>
    </row>
    <row r="642" spans="1:23" ht="60" customHeight="1" x14ac:dyDescent="0.25">
      <c r="A642" s="382" t="s">
        <v>3119</v>
      </c>
      <c r="B642" s="382" t="s">
        <v>837</v>
      </c>
      <c r="C642" s="602"/>
      <c r="D642" s="602"/>
      <c r="E642" s="631">
        <v>65</v>
      </c>
      <c r="F642" s="408" t="s">
        <v>604</v>
      </c>
      <c r="G642" s="401">
        <v>46016</v>
      </c>
      <c r="H642" s="385" t="s">
        <v>590</v>
      </c>
      <c r="I642" s="386" t="s">
        <v>3127</v>
      </c>
      <c r="J642" s="573" t="s">
        <v>648</v>
      </c>
      <c r="K642" s="449" t="s">
        <v>610</v>
      </c>
      <c r="L642" s="379" t="s">
        <v>690</v>
      </c>
      <c r="M642" s="379" t="s">
        <v>690</v>
      </c>
      <c r="N642" s="379" t="s">
        <v>690</v>
      </c>
      <c r="O642" s="379" t="s">
        <v>690</v>
      </c>
      <c r="P642" s="379" t="s">
        <v>690</v>
      </c>
      <c r="Q642" s="379" t="s">
        <v>690</v>
      </c>
      <c r="R642" s="379" t="s">
        <v>690</v>
      </c>
      <c r="S642" s="379" t="s">
        <v>690</v>
      </c>
      <c r="T642" s="379" t="s">
        <v>690</v>
      </c>
      <c r="U642" s="379" t="s">
        <v>690</v>
      </c>
      <c r="V642" s="379" t="s">
        <v>690</v>
      </c>
      <c r="W642" s="379" t="s">
        <v>443</v>
      </c>
    </row>
    <row r="643" spans="1:23" ht="60" customHeight="1" x14ac:dyDescent="0.25">
      <c r="A643" s="382" t="s">
        <v>3121</v>
      </c>
      <c r="B643" s="382" t="s">
        <v>1026</v>
      </c>
      <c r="C643" s="602"/>
      <c r="D643" s="602"/>
      <c r="E643" s="631">
        <v>75</v>
      </c>
      <c r="F643" s="408" t="s">
        <v>604</v>
      </c>
      <c r="G643" s="401">
        <v>46016</v>
      </c>
      <c r="H643" s="385" t="s">
        <v>590</v>
      </c>
      <c r="I643" s="386" t="s">
        <v>3122</v>
      </c>
      <c r="J643" s="573" t="s">
        <v>596</v>
      </c>
      <c r="K643" s="449" t="s">
        <v>53</v>
      </c>
      <c r="L643" s="379" t="s">
        <v>690</v>
      </c>
      <c r="M643" s="379" t="s">
        <v>690</v>
      </c>
      <c r="N643" s="379" t="s">
        <v>690</v>
      </c>
      <c r="O643" s="379" t="s">
        <v>690</v>
      </c>
      <c r="P643" s="379" t="s">
        <v>690</v>
      </c>
      <c r="Q643" s="379" t="s">
        <v>690</v>
      </c>
      <c r="R643" s="379" t="s">
        <v>690</v>
      </c>
      <c r="S643" s="379" t="s">
        <v>690</v>
      </c>
      <c r="T643" s="379" t="s">
        <v>690</v>
      </c>
      <c r="U643" s="379" t="s">
        <v>690</v>
      </c>
      <c r="V643" s="379" t="s">
        <v>690</v>
      </c>
      <c r="W643" s="379" t="s">
        <v>35</v>
      </c>
    </row>
    <row r="644" spans="1:23" ht="60" customHeight="1" x14ac:dyDescent="0.25">
      <c r="A644" s="382" t="s">
        <v>3123</v>
      </c>
      <c r="B644" s="382" t="s">
        <v>3124</v>
      </c>
      <c r="C644" s="602"/>
      <c r="D644" s="602"/>
      <c r="E644" s="631">
        <v>75</v>
      </c>
      <c r="F644" s="408" t="s">
        <v>1094</v>
      </c>
      <c r="G644" s="401">
        <v>46016</v>
      </c>
      <c r="H644" s="385" t="s">
        <v>590</v>
      </c>
      <c r="I644" s="386" t="s">
        <v>3238</v>
      </c>
      <c r="J644" s="573" t="s">
        <v>1172</v>
      </c>
      <c r="K644" s="449" t="s">
        <v>610</v>
      </c>
      <c r="L644" s="379" t="s">
        <v>690</v>
      </c>
      <c r="M644" s="379" t="s">
        <v>690</v>
      </c>
      <c r="N644" s="379" t="s">
        <v>690</v>
      </c>
      <c r="O644" s="379" t="s">
        <v>690</v>
      </c>
      <c r="P644" s="379" t="s">
        <v>690</v>
      </c>
      <c r="Q644" s="379" t="s">
        <v>690</v>
      </c>
      <c r="R644" s="379" t="s">
        <v>690</v>
      </c>
      <c r="S644" s="379" t="s">
        <v>690</v>
      </c>
      <c r="T644" s="379" t="s">
        <v>690</v>
      </c>
      <c r="U644" s="379" t="s">
        <v>690</v>
      </c>
      <c r="V644" s="379" t="s">
        <v>690</v>
      </c>
      <c r="W644" s="405" t="s">
        <v>443</v>
      </c>
    </row>
    <row r="645" spans="1:23" ht="60" customHeight="1" x14ac:dyDescent="0.25">
      <c r="A645" s="382" t="s">
        <v>3129</v>
      </c>
      <c r="B645" s="382" t="s">
        <v>837</v>
      </c>
      <c r="C645" s="602"/>
      <c r="D645" s="602"/>
      <c r="E645" s="631">
        <v>65</v>
      </c>
      <c r="F645" s="408" t="s">
        <v>594</v>
      </c>
      <c r="G645" s="401">
        <v>46016</v>
      </c>
      <c r="H645" s="385" t="s">
        <v>590</v>
      </c>
      <c r="I645" s="386" t="s">
        <v>3131</v>
      </c>
      <c r="J645" s="573" t="s">
        <v>764</v>
      </c>
      <c r="K645" s="449" t="s">
        <v>25</v>
      </c>
      <c r="L645" s="379" t="s">
        <v>690</v>
      </c>
      <c r="M645" s="379" t="s">
        <v>690</v>
      </c>
      <c r="N645" s="379" t="s">
        <v>690</v>
      </c>
      <c r="O645" s="379" t="s">
        <v>690</v>
      </c>
      <c r="P645" s="379" t="s">
        <v>690</v>
      </c>
      <c r="Q645" s="379" t="s">
        <v>690</v>
      </c>
      <c r="R645" s="379" t="s">
        <v>690</v>
      </c>
      <c r="S645" s="379" t="s">
        <v>690</v>
      </c>
      <c r="T645" s="379" t="s">
        <v>690</v>
      </c>
      <c r="U645" s="379" t="s">
        <v>690</v>
      </c>
      <c r="V645" s="379" t="s">
        <v>690</v>
      </c>
      <c r="W645" s="379" t="s">
        <v>443</v>
      </c>
    </row>
    <row r="646" spans="1:23" ht="59.25" customHeight="1" x14ac:dyDescent="0.25">
      <c r="A646" s="382" t="s">
        <v>3130</v>
      </c>
      <c r="B646" s="382" t="s">
        <v>3132</v>
      </c>
      <c r="C646" s="602"/>
      <c r="D646" s="602"/>
      <c r="E646" s="631">
        <v>75</v>
      </c>
      <c r="F646" s="408" t="s">
        <v>604</v>
      </c>
      <c r="G646" s="401">
        <v>46016</v>
      </c>
      <c r="H646" s="385" t="s">
        <v>590</v>
      </c>
      <c r="I646" s="386" t="s">
        <v>1748</v>
      </c>
      <c r="J646" s="573" t="s">
        <v>667</v>
      </c>
      <c r="K646" s="449" t="s">
        <v>622</v>
      </c>
      <c r="L646" s="379" t="s">
        <v>690</v>
      </c>
      <c r="M646" s="379" t="s">
        <v>690</v>
      </c>
      <c r="N646" s="379" t="s">
        <v>690</v>
      </c>
      <c r="O646" s="379" t="s">
        <v>690</v>
      </c>
      <c r="P646" s="379" t="s">
        <v>690</v>
      </c>
      <c r="Q646" s="379" t="s">
        <v>690</v>
      </c>
      <c r="R646" s="379" t="s">
        <v>690</v>
      </c>
      <c r="S646" s="379" t="s">
        <v>690</v>
      </c>
      <c r="T646" s="379" t="s">
        <v>690</v>
      </c>
      <c r="U646" s="379" t="s">
        <v>690</v>
      </c>
      <c r="V646" s="379" t="s">
        <v>690</v>
      </c>
      <c r="W646" s="379" t="s">
        <v>443</v>
      </c>
    </row>
    <row r="647" spans="1:23" ht="60" hidden="1" customHeight="1" x14ac:dyDescent="0.2"/>
    <row r="648" spans="1:23" ht="60" customHeight="1" x14ac:dyDescent="0.2"/>
    <row r="649" spans="1:23" ht="60" customHeight="1" x14ac:dyDescent="0.2"/>
    <row r="650" spans="1:23" ht="60" customHeight="1" x14ac:dyDescent="0.2"/>
    <row r="651" spans="1:23" ht="60" customHeight="1" x14ac:dyDescent="0.2"/>
    <row r="652" spans="1:23" ht="60" customHeight="1" x14ac:dyDescent="0.2"/>
    <row r="653" spans="1:23" ht="60" customHeight="1" x14ac:dyDescent="0.2"/>
    <row r="654" spans="1:23" ht="60" customHeight="1" x14ac:dyDescent="0.2"/>
  </sheetData>
  <autoFilter ref="A1:W646" xr:uid="{C88B01A3-6700-4019-8F12-C268D1419136}"/>
  <dataConsolidate/>
  <conditionalFormatting sqref="A302:D302 V480 X479:XFD480 G215 A406:L407 G625:K640">
    <cfRule type="expression" dxfId="5590" priority="2500">
      <formula>ROW()=CELL("row")</formula>
    </cfRule>
  </conditionalFormatting>
  <conditionalFormatting sqref="A562:D562">
    <cfRule type="expression" dxfId="5589" priority="1181">
      <formula>ROW()=CELL("row")</formula>
    </cfRule>
  </conditionalFormatting>
  <conditionalFormatting sqref="A616:F616 H616:K616">
    <cfRule type="expression" dxfId="5588" priority="470">
      <formula>ROW()=CELL("row")</formula>
    </cfRule>
  </conditionalFormatting>
  <conditionalFormatting sqref="A568:G568 I568:J568">
    <cfRule type="expression" dxfId="5587" priority="1570">
      <formula>ROW()=CELL("row")</formula>
    </cfRule>
  </conditionalFormatting>
  <conditionalFormatting sqref="A30:J33 L31:O32">
    <cfRule type="expression" dxfId="5586" priority="2814">
      <formula>ROW()=CELL("row")</formula>
    </cfRule>
  </conditionalFormatting>
  <conditionalFormatting sqref="A82:J82 L82">
    <cfRule type="expression" dxfId="5585" priority="3655">
      <formula>ROW()=CELL("row")</formula>
    </cfRule>
  </conditionalFormatting>
  <conditionalFormatting sqref="A128:J133">
    <cfRule type="expression" dxfId="5584" priority="3077">
      <formula>ROW()=CELL("row")</formula>
    </cfRule>
  </conditionalFormatting>
  <conditionalFormatting sqref="A141:J141 L141">
    <cfRule type="expression" dxfId="5583" priority="2499">
      <formula>ROW()=CELL("row")</formula>
    </cfRule>
  </conditionalFormatting>
  <conditionalFormatting sqref="A176:J179 A180:I180">
    <cfRule type="expression" dxfId="5582" priority="3267">
      <formula>ROW()=CELL("row")</formula>
    </cfRule>
  </conditionalFormatting>
  <conditionalFormatting sqref="A213:J213 L213:M213">
    <cfRule type="expression" dxfId="5581" priority="2747">
      <formula>ROW()=CELL("row")</formula>
    </cfRule>
  </conditionalFormatting>
  <conditionalFormatting sqref="A247:J248">
    <cfRule type="expression" dxfId="5580" priority="3154">
      <formula>ROW()=CELL("row")</formula>
    </cfRule>
  </conditionalFormatting>
  <conditionalFormatting sqref="A298:J300">
    <cfRule type="expression" dxfId="5579" priority="3034">
      <formula>ROW()=CELL("row")</formula>
    </cfRule>
  </conditionalFormatting>
  <conditionalFormatting sqref="A325:J326">
    <cfRule type="expression" dxfId="5578" priority="1551">
      <formula>ROW()=CELL("row")</formula>
    </cfRule>
  </conditionalFormatting>
  <conditionalFormatting sqref="A329:J335">
    <cfRule type="expression" dxfId="5577" priority="1550">
      <formula>ROW()=CELL("row")</formula>
    </cfRule>
  </conditionalFormatting>
  <conditionalFormatting sqref="A410:J410 L410">
    <cfRule type="expression" dxfId="5576" priority="2722">
      <formula>ROW()=CELL("row")</formula>
    </cfRule>
  </conditionalFormatting>
  <conditionalFormatting sqref="A417:J427 L420:Q420">
    <cfRule type="expression" dxfId="5575" priority="2038">
      <formula>ROW()=CELL("row")</formula>
    </cfRule>
  </conditionalFormatting>
  <conditionalFormatting sqref="A450:J451 L450:L451 A456:O456 A482:L482">
    <cfRule type="expression" dxfId="5574" priority="3725">
      <formula>ROW()=CELL("row")</formula>
    </cfRule>
  </conditionalFormatting>
  <conditionalFormatting sqref="A528:J528">
    <cfRule type="expression" dxfId="5573" priority="2497">
      <formula>ROW()=CELL("row")</formula>
    </cfRule>
  </conditionalFormatting>
  <conditionalFormatting sqref="A556:J557">
    <cfRule type="expression" dxfId="5572" priority="2495">
      <formula>ROW()=CELL("row")</formula>
    </cfRule>
  </conditionalFormatting>
  <conditionalFormatting sqref="A569:J569">
    <cfRule type="expression" dxfId="5571" priority="3754">
      <formula>ROW()=CELL("row")</formula>
    </cfRule>
  </conditionalFormatting>
  <conditionalFormatting sqref="A574:J574">
    <cfRule type="expression" dxfId="5570" priority="1179">
      <formula>ROW()=CELL("row")</formula>
    </cfRule>
  </conditionalFormatting>
  <conditionalFormatting sqref="A597:J600 L598:R598">
    <cfRule type="expression" dxfId="5569" priority="2017">
      <formula>ROW()=CELL("row")</formula>
    </cfRule>
  </conditionalFormatting>
  <conditionalFormatting sqref="A605:J605 L605:Q605">
    <cfRule type="expression" dxfId="5568" priority="1601">
      <formula>ROW()=CELL("row")</formula>
    </cfRule>
  </conditionalFormatting>
  <conditionalFormatting sqref="A606:J606 L606:Q606">
    <cfRule type="expression" dxfId="5567" priority="1173">
      <formula>ROW()=CELL("row")</formula>
    </cfRule>
  </conditionalFormatting>
  <conditionalFormatting sqref="A63:K63">
    <cfRule type="expression" dxfId="5566" priority="2968">
      <formula>ROW()=CELL("row")</formula>
    </cfRule>
  </conditionalFormatting>
  <conditionalFormatting sqref="A288:K288">
    <cfRule type="expression" dxfId="5565" priority="2967">
      <formula>ROW()=CELL("row")</formula>
    </cfRule>
  </conditionalFormatting>
  <conditionalFormatting sqref="A297:K297">
    <cfRule type="expression" dxfId="5564" priority="3039">
      <formula>ROW()=CELL("row")</formula>
    </cfRule>
  </conditionalFormatting>
  <conditionalFormatting sqref="A357:K357">
    <cfRule type="expression" dxfId="5563" priority="1512">
      <formula>ROW()=CELL("row")</formula>
    </cfRule>
  </conditionalFormatting>
  <conditionalFormatting sqref="A481:K481">
    <cfRule type="expression" dxfId="5562" priority="2772">
      <formula>ROW()=CELL("row")</formula>
    </cfRule>
  </conditionalFormatting>
  <conditionalFormatting sqref="A533:K534">
    <cfRule type="expression" dxfId="5561" priority="2496">
      <formula>ROW()=CELL("row")</formula>
    </cfRule>
  </conditionalFormatting>
  <conditionalFormatting sqref="A62:L62 A64:L67 A69:L72 L73:L74 A14:P14 A80:L81 A85:L85 A91:M91 A290:L293 A198:N198 A73:J74 A75:L78 A79:J79 A83:F83 H83:K83 A84:J84 L84 A188:L188 A294:E294 G294:L294">
    <cfRule type="expression" dxfId="5560" priority="3781">
      <formula>ROW()=CELL("row")</formula>
    </cfRule>
  </conditionalFormatting>
  <conditionalFormatting sqref="A115:L115">
    <cfRule type="expression" dxfId="5559" priority="1975">
      <formula>ROW()=CELL("row")</formula>
    </cfRule>
  </conditionalFormatting>
  <conditionalFormatting sqref="A311:L311 M314:M315 N315:U315">
    <cfRule type="expression" dxfId="5558" priority="3528">
      <formula>ROW()=CELL("row")</formula>
    </cfRule>
  </conditionalFormatting>
  <conditionalFormatting sqref="A361:L361 A479:L479 L333 A359:J359 A360:I360 L360 A370:L370 A480:J480 L480">
    <cfRule type="expression" dxfId="5557" priority="3728">
      <formula>ROW()=CELL("row")</formula>
    </cfRule>
  </conditionalFormatting>
  <conditionalFormatting sqref="A379:L379 L329 A337:L338 M338:Q338 A373:B373 A380:J380 L380 A391:I392 L392 A393:L393 K394 A394:I396 K395:L396 A397:L397 A398:I398 K398:L398 A399:J399 L399 A400:L400 A401:J405 L402:L405 K373:L373 E373:I373 K391:L391">
    <cfRule type="expression" dxfId="5556" priority="3709">
      <formula>ROW()=CELL("row")</formula>
    </cfRule>
  </conditionalFormatting>
  <conditionalFormatting sqref="A414:L415">
    <cfRule type="expression" dxfId="5555" priority="3080">
      <formula>ROW()=CELL("row")</formula>
    </cfRule>
  </conditionalFormatting>
  <conditionalFormatting sqref="A527:L527 A529:L530 L528 L531 A532:M532 A531:J531">
    <cfRule type="expression" dxfId="5554" priority="3691">
      <formula>ROW()=CELL("row")</formula>
    </cfRule>
  </conditionalFormatting>
  <conditionalFormatting sqref="A563:L563 L564 A565:L565 L566 L538:M538 A539:M539 L540:M540 A458:P458 A443:L443 A538:J538 A540:J540 A564:J564">
    <cfRule type="expression" dxfId="5553" priority="3700">
      <formula>ROW()=CELL("row")</formula>
    </cfRule>
  </conditionalFormatting>
  <conditionalFormatting sqref="A5:M6">
    <cfRule type="expression" dxfId="5552" priority="3375">
      <formula>ROW()=CELL("row")</formula>
    </cfRule>
  </conditionalFormatting>
  <conditionalFormatting sqref="A13:M13">
    <cfRule type="expression" dxfId="5551" priority="3624">
      <formula>ROW()=CELL("row")</formula>
    </cfRule>
  </conditionalFormatting>
  <conditionalFormatting sqref="A19:M20">
    <cfRule type="expression" dxfId="5550" priority="3421">
      <formula>ROW()=CELL("row")</formula>
    </cfRule>
  </conditionalFormatting>
  <conditionalFormatting sqref="A21:M21 N76 L471:N471 N550">
    <cfRule type="expression" dxfId="5549" priority="3219">
      <formula>ROW()=CELL("row")</formula>
    </cfRule>
  </conditionalFormatting>
  <conditionalFormatting sqref="A26:M26 M12:M13">
    <cfRule type="expression" dxfId="5548" priority="3364">
      <formula>ROW()=CELL("row")</formula>
    </cfRule>
  </conditionalFormatting>
  <conditionalFormatting sqref="A139:M139 L110:N111 L421 A209:L209 A210:J210 L356:L357">
    <cfRule type="expression" dxfId="5547" priority="3666">
      <formula>ROW()=CELL("row")</formula>
    </cfRule>
  </conditionalFormatting>
  <conditionalFormatting sqref="A182:M182">
    <cfRule type="expression" dxfId="5546" priority="3536">
      <formula>ROW()=CELL("row")</formula>
    </cfRule>
  </conditionalFormatting>
  <conditionalFormatting sqref="A214:M215">
    <cfRule type="expression" dxfId="5545" priority="3400">
      <formula>ROW()=CELL("row")</formula>
    </cfRule>
  </conditionalFormatting>
  <conditionalFormatting sqref="A240:M241 A223:M223 L263:M264 L275:L276 L280:M280 L259 A260:L260 A277:N277 A256:O256 A242:L242 A263:J264 N264:U264 A274:L274 A275:J276 A280:J282">
    <cfRule type="expression" dxfId="5544" priority="3736">
      <formula>ROW()=CELL("row")</formula>
    </cfRule>
  </conditionalFormatting>
  <conditionalFormatting sqref="A519:M519">
    <cfRule type="expression" dxfId="5543" priority="3379">
      <formula>ROW()=CELL("row")</formula>
    </cfRule>
  </conditionalFormatting>
  <conditionalFormatting sqref="A4:N4">
    <cfRule type="expression" dxfId="5542" priority="3499">
      <formula>ROW()=CELL("row")</formula>
    </cfRule>
  </conditionalFormatting>
  <conditionalFormatting sqref="A15:N15 M62:M65 M69:M71 L74:M74 M207:M209 L224:M224 L104:R104">
    <cfRule type="expression" dxfId="5541" priority="3371">
      <formula>ROW()=CELL("row")</formula>
    </cfRule>
  </conditionalFormatting>
  <conditionalFormatting sqref="A51:N51">
    <cfRule type="expression" dxfId="5540" priority="2011">
      <formula>ROW()=CELL("row")</formula>
    </cfRule>
  </conditionalFormatting>
  <conditionalFormatting sqref="A52:N52">
    <cfRule type="expression" dxfId="5539" priority="3470">
      <formula>ROW()=CELL("row")</formula>
    </cfRule>
  </conditionalFormatting>
  <conditionalFormatting sqref="A265:N266 M274:M276 L286:M286 A287:M287 L288:M288 A267:M267 L269:M269 M281 A285:K285 A286:J286">
    <cfRule type="expression" dxfId="5538" priority="3357">
      <formula>ROW()=CELL("row")</formula>
    </cfRule>
  </conditionalFormatting>
  <conditionalFormatting sqref="A340:F340 N560:Q560 N370:N374 N336:N337 L543:N543 A543:J543 H340:N340">
    <cfRule type="expression" dxfId="5537" priority="3242">
      <formula>ROW()=CELL("row")</formula>
    </cfRule>
  </conditionalFormatting>
  <conditionalFormatting sqref="A547:N547 A548:R548">
    <cfRule type="expression" dxfId="5536" priority="3251">
      <formula>ROW()=CELL("row")</formula>
    </cfRule>
  </conditionalFormatting>
  <conditionalFormatting sqref="A570:N571">
    <cfRule type="expression" dxfId="5535" priority="3224">
      <formula>ROW()=CELL("row")</formula>
    </cfRule>
  </conditionalFormatting>
  <conditionalFormatting sqref="A18:O18">
    <cfRule type="expression" dxfId="5534" priority="2833">
      <formula>ROW()=CELL("row")</formula>
    </cfRule>
  </conditionalFormatting>
  <conditionalFormatting sqref="A23:O23 O73:O74 A22:K22 M22:O22">
    <cfRule type="expression" dxfId="5533" priority="3022">
      <formula>ROW()=CELL("row")</formula>
    </cfRule>
  </conditionalFormatting>
  <conditionalFormatting sqref="A27:O27">
    <cfRule type="expression" dxfId="5532" priority="2943">
      <formula>ROW()=CELL("row")</formula>
    </cfRule>
  </conditionalFormatting>
  <conditionalFormatting sqref="A50:O50 M197:M202 M431 M489 M407">
    <cfRule type="expression" dxfId="5531" priority="3416">
      <formula>ROW()=CELL("row")</formula>
    </cfRule>
  </conditionalFormatting>
  <conditionalFormatting sqref="A579:O579 A575:M576 A577:L577 A578:J578">
    <cfRule type="expression" dxfId="5530" priority="3378">
      <formula>ROW()=CELL("row")</formula>
    </cfRule>
  </conditionalFormatting>
  <conditionalFormatting sqref="A580:O580">
    <cfRule type="expression" dxfId="5529" priority="2575">
      <formula>ROW()=CELL("row")</formula>
    </cfRule>
  </conditionalFormatting>
  <conditionalFormatting sqref="A28:P29">
    <cfRule type="expression" dxfId="5528" priority="2333">
      <formula>ROW()=CELL("row")</formula>
    </cfRule>
  </conditionalFormatting>
  <conditionalFormatting sqref="A409:P409 A411:M412 M436">
    <cfRule type="expression" dxfId="5527" priority="3537">
      <formula>ROW()=CELL("row")</formula>
    </cfRule>
  </conditionalFormatting>
  <conditionalFormatting sqref="A452:P452 L453:L455 A453:J455">
    <cfRule type="expression" dxfId="5526" priority="3831">
      <formula>ROW()=CELL("row")</formula>
    </cfRule>
  </conditionalFormatting>
  <conditionalFormatting sqref="A551:P551 A552:L553 L554 A555:L555 L556:M557 A558:L558 L559:L560 A336:M336 A341:O341 M343:M344 L426:O427 A428:N429 L441 N464:Q464 A474:N474 L481 L533:M533 L534 N534 A544:N544 M448:P448 A448:M449 M449:M450 L491:Q491 M492:M493 A494:M494 M501:Q501 A408:O408 V402 V406 U408 V411 U413:V413 V414:XFD414 V426:V429 U431:V431 V432:V436 U437 V475:XFD475 U477:V477 U483:XFD483 U495 W497:XFD497 U498:XFD498 U557:V557 M367 M373:M374 M378:N378 M431:N431 M486:N486 M488:P488 L502 M507 A510:M510 M511 L517:M517 L376:M376 L432:N432 L359 A369:L369 A371:L371 M480 A372:I372 A457:O457 M466 M468:N468 M482:N482 M484:M485 L364 A365:L366 M531:P531 K325:L325 L326:M326 A327:O327 A328:Q328 L330:L331 M342:N342 M379:M380 A381:B381 K389:L389 L390 L401 L383 M402:M406 M417:M418 L419:M419 M443:O443 A347:M347 L348 M348:M354 L487:M487 L489:M489 M490 A561:L561 L562 K568:M568 M335:N335 A345:L345 L346 M437:M438 L459:U459 L460:M460 M461:M462 N476 M476:M477 M520 M521:Q521 N521:N522 M523:M524 N139 L434:N435 A525:L525 L526:M526 L546 M581:N581 M356:N357 A358:M358 N416:P416 M530 N412:O412 N361:N362 N383:O383 L433 L515:O515 N545:N546 A514:L514 A339:N339 L363:N363 N403:N407 N391:O391 N399:O402 L247:N247 M467:O467 M500 N502 A499:Q499 N345 N375 N377 N479 N527:P527 N528:O528 A550:M550 N525 N552 N553:P553 N453:O453 N389 M414:N414 A472:O472 N473:U473 O380:P380 M445:N445 L446:N446 L522:O522 O330:R330 O333 N366:O366 O370 L385:U385 A386:M386 L388:M388 O392:O393 O395:R395 O451 N369:O369 A349:L349 O461 O417 A471:M471 O519:S519 O536:R536 O539 O550:P550 O497 A516:O516 L440:N440 L469:M470 O326 O356:O358 N359:O360 O368 A211:O211 L387:O387 N450:P450 O449:P449 O336 P340:S340 O373:O374 O379 A439:M439 P439 P445:Q445 N346:O346 P554 L513:M513 O518 T212:U212 A323:J323 L323:N323 A324:K324 U324 R325:R326 U327 S329 U329 V330 R332:S332 V333 Q335:R335 Q336 S341:S342 Q342 V342 Q344:R344 Q345 U345 A346:J346 V347 A348:J348 P349:R349 U349:U350 P350 V352 R352 O355:P355 P357:Q357 R358 P358:P360 V361 P361:Q361 S361 P362 R365:S365 U365 S366 O367:Q367 Q370 O372:Q372 S372:S375 U373:V373 Q374 A376:J376 Q376:Q377 R380:R381 P381 S382 A383:B384 U384:V384 A385:J385 S386 A387:J388 A389:I390 Q393:S393 R394:S394 R397 Q399 S402 R403:S403 Q404 R406 P407:P408 R408 S410 A413:J413 L413:N413 N415 S423:S427 P429 R431 P431:P432 P434 S434 P435:Q435 S436 P437:Q438 S438 A440:J442 U446:XFD446 S446 U447 S448 V449:XFD449 Q451 U452 V453:XFD453 N454 M455:N455 U458:V458 V461 P462 T462:U462 P463:Q463 U464:XFD464 O465:Q465 O466:P466 U467 P468:R468 P469 A469:J470 P470:Q472 S472 U472 Q474 P475:Q475 S476 O476:O477 A478:K478 R479 P479:P480 S482 L483:N483 P483:Q483 P484:P485 S484:S485 P489:Q489 S491 Q492 S497:S498 S503 P504:Q504 S505 U505 S507 U507:V507 P509:Q509 P510 R510 T511 A513:J513 T514:V514 Q514:R515 A515:J515 U515 S516 A517:J517 R517 T517 S521 U521 Q522 S522:T522 Q523:S523 Q524 S524:T524 P525 A526:J526 Q526:T526 S527 Q527:Q528 T528:V528 Q529:R529 V530 S532 U532:V532 T533:U533 P534:Q534 S534 T536:V536 U537 Q538:R538 T538:T539 V539 Q539 P540:R540 T540:U540 Q544:U544 A545:K545 T545:V545 A546:J546 U546 Q547 U548 V550 R550:S550 S552 S553:V553 A554:J554 R554:T554 S555 T556 A559:J560 E562:J562 W495:W497 L496:M497 L495:P495 A495:K497 W212:XFD212 V518 U551:U552 V487 W327:XFD327 U331:U332 V338 U340:U341 V490 V525 W323:XFD323 V356 V364 U412 V419 U358:U359 U398:U400 K372:M372 K384:R384 K381:M381 E383:I384 E381:I381 C381:D384 U543:XFD543 W499:XFD499 W540:XFD540 W535:XFD535 W374:XFD375 V520:XFD520 U445 V511:XFD511 W509:XFD509 V416 X415:XFD416 V448 X447:XFD448 X450:XFD452 X553:XFD554 U542:V542 V417:XFD417 V523:XFD523 X521:XFD522 V325 X324:XFD325 X328:XFD333 X361:XFD361 V371:V372 X413:XFD413 X419:XFD419 X454:XFD463 X476:XFD478 X536:XFD539 X544:XFD551 A535:L537 W493:XFD495 X442:XFD443 X467:XFD474 W486:XFD486 X484:XFD485 X426:XFD436 X513:XFD519 X211:XFD211 X507:XFD508 X541:XFD542 X557:XFD557 W334:XFD336 W349:XFD350 W353:XFD353 W360:XFD360 W362:XFD363 X368:XFD373 W552:XFD552 V555:XFD556 V378 W387:XFD387 X364:XFD366 W396:XFD396 X392:XFD395 W398:XFD398 X397:XFD397 X399:XFD411 X524:XFD534 X354:XFD359 X380:XFD386 X487:XFD491 X337:XFD340 X342:XFD348 X351:XFD352 X376:XFD378 X438:XFD440 X500:XFD505 V326:XFD326 W341:XFD341 V367:XFD367 W372:W375 V379:XFD379 W412:XFD412 W418:XFD418 W423:W430 W437:XFD437 W441:XFD441 W445:XFD445 W465:XFD466 V482:XFD482 V492:XFD492 V481 X481:XFD481 X510:XFD510">
    <cfRule type="expression" dxfId="5525" priority="3868">
      <formula>ROW()=CELL("row")</formula>
    </cfRule>
  </conditionalFormatting>
  <conditionalFormatting sqref="A586:P586">
    <cfRule type="expression" dxfId="5524" priority="2686">
      <formula>ROW()=CELL("row")</formula>
    </cfRule>
  </conditionalFormatting>
  <conditionalFormatting sqref="A589:P589 L595:O595 L599:R600 L602:Q602 A603:Q603 A604:O604 A590:J591 A592:K592 A593:J593 A595:J595 A602:J602 X604:XFD604 Q604:S604">
    <cfRule type="expression" dxfId="5523" priority="2753">
      <formula>ROW()=CELL("row")</formula>
    </cfRule>
  </conditionalFormatting>
  <conditionalFormatting sqref="A601:P601">
    <cfRule type="expression" dxfId="5522" priority="1980">
      <formula>ROW()=CELL("row")</formula>
    </cfRule>
  </conditionalFormatting>
  <conditionalFormatting sqref="A167:Q167 P161:P163 P173 O185:R185">
    <cfRule type="expression" dxfId="5521" priority="2268">
      <formula>ROW()=CELL("row")</formula>
    </cfRule>
  </conditionalFormatting>
  <conditionalFormatting sqref="A542:Q542">
    <cfRule type="expression" dxfId="5520" priority="1488">
      <formula>ROW()=CELL("row")</formula>
    </cfRule>
  </conditionalFormatting>
  <conditionalFormatting sqref="A596:R596 L597:R597">
    <cfRule type="expression" dxfId="5519" priority="2037">
      <formula>ROW()=CELL("row")</formula>
    </cfRule>
  </conditionalFormatting>
  <conditionalFormatting sqref="A607:R608 A609:J609 A611:K611 X611:XFD611 K613 L609:S609 W609:XFD609 A610:V610 A612:U612 A613:I613 A614 G614:I614 C614:E614 K614:T614 V614 L616:O616 A615:U615 A621:XFD621 A647:XFD1048576 A617:U620 A622:U622 W622:XFD622 G624:U624 Q616:T616 W625:XFD626 A623:E646 X613:XFD620 X624:XFD624 X643:XFD646 W642:XFD642 X627:XFD641 G623:XFD623">
    <cfRule type="expression" dxfId="5518" priority="1185">
      <formula>ROW()=CELL("row")</formula>
    </cfRule>
  </conditionalFormatting>
  <conditionalFormatting sqref="A444:U444 A445:M445 X444:XFD444">
    <cfRule type="expression" dxfId="5517" priority="3289">
      <formula>ROW()=CELL("row")</formula>
    </cfRule>
  </conditionalFormatting>
  <conditionalFormatting sqref="B614">
    <cfRule type="expression" dxfId="5516" priority="521">
      <formula>ROW()=CELL("row")</formula>
    </cfRule>
  </conditionalFormatting>
  <conditionalFormatting sqref="C114:D114">
    <cfRule type="expression" dxfId="5515" priority="405">
      <formula>ROW()=CELL("row")</formula>
    </cfRule>
  </conditionalFormatting>
  <conditionalFormatting sqref="F294">
    <cfRule type="expression" dxfId="5514" priority="352">
      <formula>ROW()=CELL("row")</formula>
    </cfRule>
  </conditionalFormatting>
  <conditionalFormatting sqref="F614">
    <cfRule type="expression" dxfId="5513" priority="522">
      <formula>ROW()=CELL("row")</formula>
    </cfRule>
  </conditionalFormatting>
  <conditionalFormatting sqref="F623:F646">
    <cfRule type="expression" dxfId="5512" priority="362">
      <formula>ROW()=CELL("row")</formula>
    </cfRule>
  </conditionalFormatting>
  <conditionalFormatting sqref="G83">
    <cfRule type="expression" dxfId="5511" priority="552">
      <formula>ROW()=CELL("row")</formula>
    </cfRule>
  </conditionalFormatting>
  <conditionalFormatting sqref="G616">
    <cfRule type="expression" dxfId="5510" priority="469">
      <formula>ROW()=CELL("row")</formula>
    </cfRule>
  </conditionalFormatting>
  <conditionalFormatting sqref="H104">
    <cfRule type="expression" dxfId="5509" priority="940">
      <formula>ROW()=CELL("row")</formula>
    </cfRule>
  </conditionalFormatting>
  <conditionalFormatting sqref="H105">
    <cfRule type="expression" dxfId="5508" priority="939">
      <formula>ROW()=CELL("row")</formula>
    </cfRule>
  </conditionalFormatting>
  <conditionalFormatting sqref="H568">
    <cfRule type="expression" dxfId="5507" priority="941">
      <formula>ROW()=CELL("row")</formula>
    </cfRule>
  </conditionalFormatting>
  <conditionalFormatting sqref="J180">
    <cfRule type="expression" dxfId="5506" priority="366">
      <formula>ROW()=CELL("row")</formula>
    </cfRule>
  </conditionalFormatting>
  <conditionalFormatting sqref="J191">
    <cfRule type="expression" dxfId="5505" priority="372">
      <formula>ROW()=CELL("row")</formula>
    </cfRule>
  </conditionalFormatting>
  <conditionalFormatting sqref="J197">
    <cfRule type="expression" dxfId="5504" priority="369">
      <formula>ROW()=CELL("row")</formula>
    </cfRule>
  </conditionalFormatting>
  <conditionalFormatting sqref="J360">
    <cfRule type="expression" dxfId="5503" priority="373">
      <formula>ROW()=CELL("row")</formula>
    </cfRule>
  </conditionalFormatting>
  <conditionalFormatting sqref="J389">
    <cfRule type="expression" dxfId="5502" priority="371">
      <formula>ROW()=CELL("row")</formula>
    </cfRule>
  </conditionalFormatting>
  <conditionalFormatting sqref="J390">
    <cfRule type="expression" dxfId="5501" priority="370">
      <formula>ROW()=CELL("row")</formula>
    </cfRule>
  </conditionalFormatting>
  <conditionalFormatting sqref="J392">
    <cfRule type="expression" dxfId="5500" priority="368">
      <formula>ROW()=CELL("row")</formula>
    </cfRule>
  </conditionalFormatting>
  <conditionalFormatting sqref="J394">
    <cfRule type="expression" dxfId="5499" priority="367">
      <formula>ROW()=CELL("row")</formula>
    </cfRule>
  </conditionalFormatting>
  <conditionalFormatting sqref="J395">
    <cfRule type="expression" dxfId="5498" priority="364">
      <formula>ROW()=CELL("row")</formula>
    </cfRule>
  </conditionalFormatting>
  <conditionalFormatting sqref="J396">
    <cfRule type="expression" dxfId="5497" priority="365">
      <formula>ROW()=CELL("row")</formula>
    </cfRule>
  </conditionalFormatting>
  <conditionalFormatting sqref="J398">
    <cfRule type="expression" dxfId="5496" priority="363">
      <formula>ROW()=CELL("row")</formula>
    </cfRule>
  </conditionalFormatting>
  <conditionalFormatting sqref="J613">
    <cfRule type="expression" dxfId="5495" priority="881">
      <formula>ROW()=CELL("row")</formula>
    </cfRule>
  </conditionalFormatting>
  <conditionalFormatting sqref="J614">
    <cfRule type="expression" dxfId="5494" priority="523">
      <formula>ROW()=CELL("row")</formula>
    </cfRule>
  </conditionalFormatting>
  <conditionalFormatting sqref="K7 K12">
    <cfRule type="expression" dxfId="5493" priority="960">
      <formula>ROW()=CELL("row")</formula>
    </cfRule>
  </conditionalFormatting>
  <conditionalFormatting sqref="K32 K36 K40 K58 K94 K129 K184 K216 K251 K255 K276 K296 K298 K333:K335 K383 K461">
    <cfRule type="expression" dxfId="5492" priority="957">
      <formula>ROW()=CELL("row")</formula>
    </cfRule>
  </conditionalFormatting>
  <conditionalFormatting sqref="K44 K79 K93 K130 K178">
    <cfRule type="expression" dxfId="5491" priority="966">
      <formula>ROW()=CELL("row")</formula>
    </cfRule>
  </conditionalFormatting>
  <conditionalFormatting sqref="K132">
    <cfRule type="expression" dxfId="5490" priority="947">
      <formula>ROW()=CELL("row")</formula>
    </cfRule>
  </conditionalFormatting>
  <conditionalFormatting sqref="K133">
    <cfRule type="expression" dxfId="5489" priority="948">
      <formula>ROW()=CELL("row")</formula>
    </cfRule>
  </conditionalFormatting>
  <conditionalFormatting sqref="K163">
    <cfRule type="expression" dxfId="5488" priority="949">
      <formula>ROW()=CELL("row")</formula>
    </cfRule>
  </conditionalFormatting>
  <conditionalFormatting sqref="K165">
    <cfRule type="expression" dxfId="5487" priority="950">
      <formula>ROW()=CELL("row")</formula>
    </cfRule>
  </conditionalFormatting>
  <conditionalFormatting sqref="K171 K259 K299 K344 K453:K454 K459 K513">
    <cfRule type="expression" dxfId="5486" priority="946">
      <formula>ROW()=CELL("row")</formula>
    </cfRule>
  </conditionalFormatting>
  <conditionalFormatting sqref="K230">
    <cfRule type="expression" dxfId="5485" priority="951">
      <formula>ROW()=CELL("row")</formula>
    </cfRule>
  </conditionalFormatting>
  <conditionalFormatting sqref="K264">
    <cfRule type="expression" dxfId="5484" priority="965">
      <formula>ROW()=CELL("row")</formula>
    </cfRule>
  </conditionalFormatting>
  <conditionalFormatting sqref="K312">
    <cfRule type="expression" dxfId="5483" priority="952">
      <formula>ROW()=CELL("row")</formula>
    </cfRule>
  </conditionalFormatting>
  <conditionalFormatting sqref="K329">
    <cfRule type="expression" dxfId="5482" priority="953">
      <formula>ROW()=CELL("row")</formula>
    </cfRule>
  </conditionalFormatting>
  <conditionalFormatting sqref="K359">
    <cfRule type="expression" dxfId="5481" priority="964">
      <formula>ROW()=CELL("row")</formula>
    </cfRule>
  </conditionalFormatting>
  <conditionalFormatting sqref="K399">
    <cfRule type="expression" dxfId="5480" priority="954">
      <formula>ROW()=CELL("row")</formula>
    </cfRule>
  </conditionalFormatting>
  <conditionalFormatting sqref="K401">
    <cfRule type="expression" dxfId="5479" priority="955">
      <formula>ROW()=CELL("row")</formula>
    </cfRule>
  </conditionalFormatting>
  <conditionalFormatting sqref="K483">
    <cfRule type="expression" dxfId="5478" priority="958">
      <formula>ROW()=CELL("row")</formula>
    </cfRule>
  </conditionalFormatting>
  <conditionalFormatting sqref="K549">
    <cfRule type="expression" dxfId="5477" priority="956">
      <formula>ROW()=CELL("row")</formula>
    </cfRule>
  </conditionalFormatting>
  <conditionalFormatting sqref="K584 K572 K569 K566:K567 K554 K546 K526 K480 K460 K446 K440 K413 K410 K403 K388 K376 K368 K363:K364 K360 K353 K351 K331:K332 K317 K281 K271 K269 K258 K213 K224 K210 K173 K158 K148 K128 K103 K96 K87 K84 K57 K54 K49">
    <cfRule type="expression" dxfId="5476" priority="942">
      <formula>ROW()=CELL("row")</formula>
    </cfRule>
  </conditionalFormatting>
  <conditionalFormatting sqref="K585 K503 K500 K487:K490 K473 K470 K423:K427 K417:K421 K402 K387 K350 K326 K254 K238 K231 K220 K206 K196 K190 K169 K162 K137 K121 K110:K111 K73:K74 K31">
    <cfRule type="expression" dxfId="5475" priority="944">
      <formula>ROW()=CELL("row")</formula>
    </cfRule>
  </conditionalFormatting>
  <conditionalFormatting sqref="K595 K523 K517 K435 K385">
    <cfRule type="expression" dxfId="5474" priority="963">
      <formula>ROW()=CELL("row")</formula>
    </cfRule>
  </conditionalFormatting>
  <conditionalFormatting sqref="K598 K587 K583 K538 K528 K524 K509 K501 K476 K464 K462 K451 K405 K356 K348 K300 K286 K280 K253 K248 K250 K225 K221 K192 K180 K160 K156 K136 K112">
    <cfRule type="expression" dxfId="5473" priority="943">
      <formula>ROW()=CELL("row")</formula>
    </cfRule>
  </conditionalFormatting>
  <conditionalFormatting sqref="K599 K582 K559:K560 K557 K432:K433 K367 K316 K295 K268 K235 K229 K204 K197 K176 K147 K141 K98 K95 K25">
    <cfRule type="expression" dxfId="5472" priority="945">
      <formula>ROW()=CELL("row")</formula>
    </cfRule>
  </conditionalFormatting>
  <conditionalFormatting sqref="K602 K597 K593 K564 K543 K531 K484:K486 K390 K380 K378 K362 K352 K310 K308 K289 K237 K152 K126 K88 K46 K43 K41 K37 K33 K30">
    <cfRule type="expression" dxfId="5471" priority="962">
      <formula>ROW()=CELL("row")</formula>
    </cfRule>
  </conditionalFormatting>
  <conditionalFormatting sqref="K605:K606 K600 K591 K581 K578 K540 K520 K515 K502 K491 K441 K434 K422 K404 K355 K346 K330 K323 K318 K284 K282 K278 K275 K273 K263 K257 K233 K208 K201 K195 K183 K179 K119 K104:K105 K99 K82">
    <cfRule type="expression" dxfId="5470" priority="961">
      <formula>ROW()=CELL("row")</formula>
    </cfRule>
  </conditionalFormatting>
  <conditionalFormatting sqref="K609 K590 K562 K556 K522 K508 K498 K492 K469 K455 K450 K447 K442 K431 K392 K343 K252 K247 K232 K177 K172 K157 K122 K117 K109 K86 K53">
    <cfRule type="expression" dxfId="5469" priority="959">
      <formula>ROW()=CELL("row")</formula>
    </cfRule>
  </conditionalFormatting>
  <conditionalFormatting sqref="K131:L131 L130">
    <cfRule type="expression" dxfId="5468" priority="3682">
      <formula>ROW()=CELL("row")</formula>
    </cfRule>
  </conditionalFormatting>
  <conditionalFormatting sqref="K50:O50 M195 L407:N407 M185:M189 M302 V309 T68:T69 T102 T169 P230:Q230 V586 P229 L363:M364 T81 V480 V290 R7 W226 P389 R389:R390 V186 V197 W277 T247 V190 V266:W267 U227:V227 V231:W231 U391 T73 U78 T583 U174 T167 U241:V241 V243 W260 T159:U159 U233 T161 U162 V195 T578 U119 T148 T189 U223:V223 S609 V614 M614:T614 M615:U615 M616:O616 T602 T605:U605 U263 U305 M339 M405:N406 L406 L408:O408 M559 W189 M197 V589 V110 V115 U584:U585 T581:U582 W159:W161 V595 M621:W621 M647:W1048576 V599 M617:U620 M622:U622 W622 M624:U624 V104:V105 V131:V135 W262 Q616:T616 V597 W230 W293 V390:W390 W388:W389 W85 W89:W90 V303:W303 W479:W480 V578:W578 T66:W66 V68:W68 W588:W589 W625:W626 W101 W108 W165:W166 W318:W322 V602:W602 W580 W605 W609 V69 W642 M623:W623">
    <cfRule type="cellIs" dxfId="5467" priority="3418" operator="equal">
      <formula>"ANNUAL"</formula>
    </cfRule>
  </conditionalFormatting>
  <conditionalFormatting sqref="L7 A24:N24 A207:L207 L208 A11:N11 L12 A8:Q8 A7:J7 A12:J12 A208:J208">
    <cfRule type="expression" dxfId="5466" priority="3733">
      <formula>ROW()=CELL("row")</formula>
    </cfRule>
  </conditionalFormatting>
  <conditionalFormatting sqref="L9:L12">
    <cfRule type="cellIs" dxfId="5465" priority="3410" operator="equal">
      <formula>"ANNUAL"</formula>
    </cfRule>
    <cfRule type="cellIs" dxfId="5464" priority="3411" operator="equal">
      <formula>"X"</formula>
    </cfRule>
  </conditionalFormatting>
  <conditionalFormatting sqref="L13:L15 T66 T68:T69">
    <cfRule type="cellIs" dxfId="5463" priority="3770" operator="equal">
      <formula>"X"</formula>
    </cfRule>
  </conditionalFormatting>
  <conditionalFormatting sqref="L22">
    <cfRule type="cellIs" dxfId="5462" priority="531" operator="equal">
      <formula>"ANNUAL"</formula>
    </cfRule>
    <cfRule type="cellIs" dxfId="5461" priority="532" operator="equal">
      <formula>"X"</formula>
    </cfRule>
    <cfRule type="expression" dxfId="5460" priority="533">
      <formula>ROW()=CELL("row")</formula>
    </cfRule>
  </conditionalFormatting>
  <conditionalFormatting sqref="L30 A47:L48 A55:L56 L57 L61:L62 A170:L170 A234:M234 A246:M246 L250:L251 L258:M258 A261:M261 A262:L262 L278 A279:L279 A307:P307 L16 L268:L269 A270:M270 L271:O271 L35 L43:L44 A45:L45 A9:L9 A38:L39 A40:J41 L40:L41 A42:L42 A43:J44 A46:J46 L46 A146:E149 A155:E155 L171 A171:J173 A257:J259 A268:J269 A271:J271 A278:J278">
    <cfRule type="expression" dxfId="5459" priority="3688">
      <formula>ROW()=CELL("row")</formula>
    </cfRule>
  </conditionalFormatting>
  <conditionalFormatting sqref="L52:L54 M52:N52">
    <cfRule type="cellIs" dxfId="5458" priority="3824" operator="equal">
      <formula>"X"</formula>
    </cfRule>
  </conditionalFormatting>
  <conditionalFormatting sqref="L53:L54 L14:P14 L62:L67 L69:L82 L84:L86 L91:M91 L188:L189 L194:L198 L290:L296 M234 O130 O90 M66:P66 Q184:R184 O166:P166 L408:O408">
    <cfRule type="cellIs" dxfId="5457" priority="3788" operator="equal">
      <formula>"X"</formula>
    </cfRule>
  </conditionalFormatting>
  <conditionalFormatting sqref="L53:L54">
    <cfRule type="cellIs" dxfId="5456" priority="3806" operator="equal">
      <formula>"X"</formula>
    </cfRule>
  </conditionalFormatting>
  <conditionalFormatting sqref="L62 L606:P606">
    <cfRule type="cellIs" dxfId="5455" priority="3741" operator="equal">
      <formula>"ANNUAL"</formula>
    </cfRule>
  </conditionalFormatting>
  <conditionalFormatting sqref="L62 R606 L606:P606">
    <cfRule type="cellIs" dxfId="5454" priority="3740" operator="equal">
      <formula>"X"</formula>
    </cfRule>
  </conditionalFormatting>
  <conditionalFormatting sqref="L67 L69 L607:R607">
    <cfRule type="cellIs" dxfId="5453" priority="3776" operator="equal">
      <formula>"X"</formula>
    </cfRule>
    <cfRule type="cellIs" dxfId="5452" priority="3777" operator="equal">
      <formula>"ANNUAL"</formula>
    </cfRule>
  </conditionalFormatting>
  <conditionalFormatting sqref="L74">
    <cfRule type="cellIs" dxfId="5451" priority="3773" operator="equal">
      <formula>"X"</formula>
    </cfRule>
    <cfRule type="cellIs" dxfId="5450" priority="3774" operator="equal">
      <formula>"ANNUAL"</formula>
    </cfRule>
  </conditionalFormatting>
  <conditionalFormatting sqref="L80">
    <cfRule type="cellIs" dxfId="5449" priority="3653" operator="equal">
      <formula>"X"</formula>
    </cfRule>
  </conditionalFormatting>
  <conditionalFormatting sqref="L85:L86">
    <cfRule type="cellIs" dxfId="5448" priority="3723" operator="equal">
      <formula>"X"</formula>
    </cfRule>
  </conditionalFormatting>
  <conditionalFormatting sqref="L86:L88 O88 Q88">
    <cfRule type="cellIs" dxfId="5447" priority="3985" operator="equal">
      <formula>"ANNUAL"</formula>
    </cfRule>
  </conditionalFormatting>
  <conditionalFormatting sqref="L103:L104 M104:R104 L431 L518">
    <cfRule type="cellIs" dxfId="5446" priority="3742" operator="equal">
      <formula>"X"</formula>
    </cfRule>
  </conditionalFormatting>
  <conditionalFormatting sqref="L106:L109 L88:L92 L116:L118">
    <cfRule type="cellIs" dxfId="5445" priority="3722" operator="equal">
      <formula>"X"</formula>
    </cfRule>
  </conditionalFormatting>
  <conditionalFormatting sqref="L113:L116 M114:P114 L145:L148 L194 S485 Q110 R112">
    <cfRule type="cellIs" dxfId="5444" priority="3981" operator="equal">
      <formula>"ANNUAL"</formula>
    </cfRule>
  </conditionalFormatting>
  <conditionalFormatting sqref="L119:L126 M120:W120 L129:L130 L132:L133 L134:P134 L135 L137:L138 L140 L142:M142 L144:M144 M146:P146 L151:W151 L155:M155 L157:M157 L158:L162 L163:M163 R163 L164 L168:M168 L172:M172 L173 L179:O179 R179:S179 L180:N180 L181:O181 L185:M185 L186 L187:M187 L189 L196:L197 R198 L199:M204 L205 L206:M206 S213 L215:M216 L217 L218:M220 L225:M225 L227:L228 M228:U228 L235 L236:M237 L238:N238 R238 L239 L248:O248 L249:M249 L252:M254 R274 L281 L282:M283 L284:N284 S290 R293 L295:L296 R296 L298 R298 L299:M299 N301 L303:M304 L305 R307:S307 L308:M310 R313:R314 L313:L315 L316:M317 L318:U318 L319:N319 L211:M211 O211 L247:M247 M198:N198 L300 L302 M223 M240 L241:M241 L242 M256:O256 L263:M263 M264:U264 L274:L275 L208 L171 M246 L251 L258:M258 M261 L267:L268 M270 M271:O271 L279 M307:P307 L311 M306 L174:N174 L176 M255 L233:M233 M209 L243:M244 N245 N265 L266:N266 L286:M286 L287 L288:M288 N272 N279 M161:O161 O308:R308 O310 O313:P313 M320:N320 P320 P201:Q201 P182 P205 O258 O303:P303 P267 Q138 Q270 L312:O312 Q263 Q135 Q290 Q174 P225:Q225 P236:P237 R197:S197 R310 R265 Q212 R271 R170 R267 Q305:R305 R306 O214:R214 R215 N314:O314">
    <cfRule type="cellIs" dxfId="5443" priority="3964" operator="equal">
      <formula>"X"</formula>
    </cfRule>
  </conditionalFormatting>
  <conditionalFormatting sqref="L120:L129 M120:W120">
    <cfRule type="cellIs" dxfId="5442" priority="3721" operator="equal">
      <formula>"X"</formula>
    </cfRule>
  </conditionalFormatting>
  <conditionalFormatting sqref="L130:L131 O130">
    <cfRule type="cellIs" dxfId="5441" priority="3684" operator="equal">
      <formula>"ANNUAL"</formula>
    </cfRule>
  </conditionalFormatting>
  <conditionalFormatting sqref="L131:L133">
    <cfRule type="cellIs" dxfId="5440" priority="3683" operator="equal">
      <formula>"X"</formula>
    </cfRule>
  </conditionalFormatting>
  <conditionalFormatting sqref="L135:L146 L2:L6 V66:W66 T102 T169 P230:Q230 V303:W303 P141:Q141 T81 V290 R7 W226 P389 V182 V186 W320 R182:S182 T247 V190 V266:W267 U227:V227 V231:W231 U391 T73 V115 U71 U78 T167 W260 T159:U159 U233 U162 U64 U119 T189 U223:V223 V411 M146:P146 U263 U269 U279 V406 V475:W475 W555:W556 V68:W68 W89:W90 W159:W160 W189 W76 W165:W166 V417:W417 U111:U112 V425:V429 V487 V490 V498:W498 V110 V402 V414:W414 V419 V477 W108 V131:V135 V555:V558 V561:V563 W230 V390:W390 V422 W277 V492:W492 W85 V416 V431:V436 V413 V73:V74 W486 W499 W502 W279 V69 V103:V105 W396 W398 W262 W293 W387:W389 W412 W418 W421 W423 W437 V482:W483 W492:W497 V480:V481">
    <cfRule type="cellIs" dxfId="5439" priority="3748" operator="equal">
      <formula>"X"</formula>
    </cfRule>
  </conditionalFormatting>
  <conditionalFormatting sqref="L137:L138 L157:M157 Q526:T526 Q544:S544 R541 Q138 Q135">
    <cfRule type="cellIs" dxfId="5438" priority="3989" operator="equal">
      <formula>"ANNUAL"</formula>
    </cfRule>
  </conditionalFormatting>
  <conditionalFormatting sqref="L145:L148 L194 P194 L193:V193">
    <cfRule type="cellIs" dxfId="5437" priority="3962" operator="equal">
      <formula>"X"</formula>
    </cfRule>
  </conditionalFormatting>
  <conditionalFormatting sqref="L150:L156 L364:L368 L355 L531:P531 L148 M151:W151">
    <cfRule type="cellIs" dxfId="5436" priority="3718" operator="equal">
      <formula>"X"</formula>
    </cfRule>
  </conditionalFormatting>
  <conditionalFormatting sqref="L152:L154 L368 L355 L531:P531">
    <cfRule type="cellIs" dxfId="5435" priority="3717" operator="equal">
      <formula>"ANNUAL"</formula>
    </cfRule>
  </conditionalFormatting>
  <conditionalFormatting sqref="L160:L162 M161:O161">
    <cfRule type="cellIs" dxfId="5434" priority="3708" operator="equal">
      <formula>"ANNUAL"</formula>
    </cfRule>
  </conditionalFormatting>
  <conditionalFormatting sqref="L164">
    <cfRule type="cellIs" dxfId="5433" priority="3864" operator="equal">
      <formula>"X"</formula>
    </cfRule>
  </conditionalFormatting>
  <conditionalFormatting sqref="L190:L193 L99:L100 L20:L21 N15 O100 O16">
    <cfRule type="cellIs" dxfId="5432" priority="3662" operator="equal">
      <formula>"X"</formula>
    </cfRule>
  </conditionalFormatting>
  <conditionalFormatting sqref="L190:L193 L99:L100 L20:L21 N190:O190 N15 L15:L16 O100 O16">
    <cfRule type="cellIs" dxfId="5431" priority="3661" operator="equal">
      <formula>"ANNUAL"</formula>
    </cfRule>
  </conditionalFormatting>
  <conditionalFormatting sqref="L234 L245:L246 L250:M250 L259:L262 L278:N278 L353:M354 L307 L28:L30 L59:L61 M60:O60 L48 L55 L170">
    <cfRule type="cellIs" dxfId="5430" priority="3686" operator="equal">
      <formula>"ANNUAL"</formula>
    </cfRule>
  </conditionalFormatting>
  <conditionalFormatting sqref="L234:L235 L245:L246 L250:M250 L257:L265 L275:L281 L353:M354 L355:L356 L28:L30 L59:L62 M60:O60 L47:L48 L55:L57 L166:L170">
    <cfRule type="cellIs" dxfId="5429" priority="3687" operator="equal">
      <formula>"X"</formula>
    </cfRule>
  </conditionalFormatting>
  <conditionalFormatting sqref="L240">
    <cfRule type="cellIs" dxfId="5428" priority="3735" operator="equal">
      <formula>"X"</formula>
    </cfRule>
  </conditionalFormatting>
  <conditionalFormatting sqref="L247:L248">
    <cfRule type="cellIs" dxfId="5427" priority="3382" operator="equal">
      <formula>"X"</formula>
    </cfRule>
  </conditionalFormatting>
  <conditionalFormatting sqref="L252:L256">
    <cfRule type="cellIs" dxfId="5426" priority="3480" operator="equal">
      <formula>"X"</formula>
    </cfRule>
  </conditionalFormatting>
  <conditionalFormatting sqref="L255:L257">
    <cfRule type="cellIs" dxfId="5425" priority="3481" operator="equal">
      <formula>"ANNUAL"</formula>
    </cfRule>
  </conditionalFormatting>
  <conditionalFormatting sqref="L269:L272">
    <cfRule type="cellIs" dxfId="5424" priority="3477" operator="equal">
      <formula>"X"</formula>
    </cfRule>
    <cfRule type="cellIs" dxfId="5423" priority="3478" operator="equal">
      <formula>"ANNUAL"</formula>
    </cfRule>
  </conditionalFormatting>
  <conditionalFormatting sqref="L271:L272">
    <cfRule type="expression" dxfId="5422" priority="3476">
      <formula>ROW()=CELL("row")</formula>
    </cfRule>
  </conditionalFormatting>
  <conditionalFormatting sqref="L279:L280 L221:L224 L264:L265 L240 L276">
    <cfRule type="cellIs" dxfId="5421" priority="3734" operator="equal">
      <formula>"ANNUAL"</formula>
    </cfRule>
  </conditionalFormatting>
  <conditionalFormatting sqref="L286:L289 L283:L284">
    <cfRule type="cellIs" dxfId="5420" priority="3313" operator="equal">
      <formula>"X"</formula>
    </cfRule>
  </conditionalFormatting>
  <conditionalFormatting sqref="L300 A301:L301 E302:L302">
    <cfRule type="expression" dxfId="5419" priority="3759">
      <formula>ROW()=CELL("row")</formula>
    </cfRule>
  </conditionalFormatting>
  <conditionalFormatting sqref="L300:L302">
    <cfRule type="cellIs" dxfId="5418" priority="3758" operator="equal">
      <formula>"X"</formula>
    </cfRule>
  </conditionalFormatting>
  <conditionalFormatting sqref="L305:L306">
    <cfRule type="cellIs" dxfId="5417" priority="3628" operator="equal">
      <formula>"X"</formula>
    </cfRule>
  </conditionalFormatting>
  <conditionalFormatting sqref="L306:L307">
    <cfRule type="expression" dxfId="5416" priority="3629">
      <formula>ROW()=CELL("row")</formula>
    </cfRule>
  </conditionalFormatting>
  <conditionalFormatting sqref="L307:L309 L131 L315:L317">
    <cfRule type="cellIs" dxfId="5415" priority="3681" operator="equal">
      <formula>"X"</formula>
    </cfRule>
  </conditionalFormatting>
  <conditionalFormatting sqref="L309 L427:L428 L441">
    <cfRule type="expression" dxfId="5414" priority="3766">
      <formula>ROW()=CELL("row")</formula>
    </cfRule>
  </conditionalFormatting>
  <conditionalFormatting sqref="L309 L427:L429 L441">
    <cfRule type="cellIs" dxfId="5413" priority="3767" operator="equal">
      <formula>"ANNUAL"</formula>
    </cfRule>
  </conditionalFormatting>
  <conditionalFormatting sqref="L311">
    <cfRule type="cellIs" dxfId="5412" priority="3527" operator="equal">
      <formula>"X"</formula>
    </cfRule>
  </conditionalFormatting>
  <conditionalFormatting sqref="L319:L320">
    <cfRule type="cellIs" dxfId="5411" priority="3503" operator="equal">
      <formula>"X"</formula>
    </cfRule>
  </conditionalFormatting>
  <conditionalFormatting sqref="L325:L331 L337:L338 M338:Q338 L372:L379 L380:M381 L389:L393 L395:L408 L342:N342 L157:L158 L216:L217 L237">
    <cfRule type="cellIs" dxfId="5410" priority="3711" operator="equal">
      <formula>"X"</formula>
    </cfRule>
  </conditionalFormatting>
  <conditionalFormatting sqref="L329:L331 L337:L338 M338:Q338 L372:M373 L379:M381 L389:L393 L395:L401 L402:M404 L405 L342:N342 L382:L383">
    <cfRule type="cellIs" dxfId="5409" priority="3710" operator="equal">
      <formula>"ANNUAL"</formula>
    </cfRule>
  </conditionalFormatting>
  <conditionalFormatting sqref="L333 L359:L360 L369:L371 L480:M480">
    <cfRule type="cellIs" dxfId="5408" priority="3730" operator="equal">
      <formula>"ANNUAL"</formula>
    </cfRule>
  </conditionalFormatting>
  <conditionalFormatting sqref="L333:L334 L359:L360 L369:L371 L480:M480 L372:M372">
    <cfRule type="cellIs" dxfId="5407" priority="3729" operator="equal">
      <formula>"X"</formula>
    </cfRule>
  </conditionalFormatting>
  <conditionalFormatting sqref="L335">
    <cfRule type="cellIs" dxfId="5406" priority="3675" operator="equal">
      <formula>"X"</formula>
    </cfRule>
  </conditionalFormatting>
  <conditionalFormatting sqref="L350:L353 A354:L354 L355:L356 A321:M321 A350:J353 A355:J356 L362 A362:J364 A483:J492 L484:L486 L490">
    <cfRule type="expression" dxfId="5405" priority="3693">
      <formula>ROW()=CELL("row")</formula>
    </cfRule>
  </conditionalFormatting>
  <conditionalFormatting sqref="L368 A152:J152 L152 A153:L154">
    <cfRule type="expression" dxfId="5404" priority="3716">
      <formula>ROW()=CELL("row")</formula>
    </cfRule>
  </conditionalFormatting>
  <conditionalFormatting sqref="L414">
    <cfRule type="cellIs" dxfId="5403" priority="3079" operator="equal">
      <formula>"X"</formula>
    </cfRule>
  </conditionalFormatting>
  <conditionalFormatting sqref="L414:L416">
    <cfRule type="cellIs" dxfId="5402" priority="3081" operator="equal">
      <formula>"X"</formula>
    </cfRule>
    <cfRule type="cellIs" dxfId="5401" priority="3082" operator="equal">
      <formula>"ANNUAL"</formula>
    </cfRule>
  </conditionalFormatting>
  <conditionalFormatting sqref="L417:L418">
    <cfRule type="expression" dxfId="5400" priority="3703">
      <formula>ROW()=CELL("row")</formula>
    </cfRule>
  </conditionalFormatting>
  <conditionalFormatting sqref="L426:L429 L441">
    <cfRule type="cellIs" dxfId="5399" priority="3764" operator="equal">
      <formula>"X"</formula>
    </cfRule>
  </conditionalFormatting>
  <conditionalFormatting sqref="L427:L428 L441 L309">
    <cfRule type="cellIs" dxfId="5398" priority="3765" operator="equal">
      <formula>"ANNUAL"</formula>
    </cfRule>
  </conditionalFormatting>
  <conditionalFormatting sqref="L427:L428 L441">
    <cfRule type="expression" dxfId="5397" priority="3763">
      <formula>ROW()=CELL("row")</formula>
    </cfRule>
  </conditionalFormatting>
  <conditionalFormatting sqref="L427:L428">
    <cfRule type="expression" dxfId="5396" priority="3760">
      <formula>ROW()=CELL("row")</formula>
    </cfRule>
    <cfRule type="cellIs" dxfId="5395" priority="3761" operator="equal">
      <formula>"X"</formula>
    </cfRule>
    <cfRule type="cellIs" dxfId="5394" priority="3762" operator="equal">
      <formula>"ANNUAL"</formula>
    </cfRule>
  </conditionalFormatting>
  <conditionalFormatting sqref="L431 A518:L518 L334 L85:M85 A374:L374 A377:L377 L378 L80:M80 A504:L507 L503 A511:L512 A430:P430 L488 A378:B378 A431:J435 M512:U512 E378:I378 X512:XFD512">
    <cfRule type="expression" dxfId="5393" priority="3745">
      <formula>ROW()=CELL("row")</formula>
    </cfRule>
  </conditionalFormatting>
  <conditionalFormatting sqref="L435:L438 L460:M461 L475 L476:N476 L520:M520 L521:Q521 L523:L527 L545:L546 M139:N139 L459:U459 M581:N581">
    <cfRule type="cellIs" dxfId="5392" priority="3673" operator="equal">
      <formula>"X"</formula>
    </cfRule>
  </conditionalFormatting>
  <conditionalFormatting sqref="L436 L437:M438 L460:M461 L475 L476:N476 L520:M520 L521:Q521 L523:M523 L524 L544:N544 L545 L459:U459 L537">
    <cfRule type="cellIs" dxfId="5391" priority="3674" operator="equal">
      <formula>"ANNUAL"</formula>
    </cfRule>
  </conditionalFormatting>
  <conditionalFormatting sqref="L447 A446:J447">
    <cfRule type="expression" dxfId="5390" priority="3631">
      <formula>ROW()=CELL("row")</formula>
    </cfRule>
  </conditionalFormatting>
  <conditionalFormatting sqref="L447">
    <cfRule type="cellIs" dxfId="5389" priority="3632" operator="equal">
      <formula>"X"</formula>
    </cfRule>
    <cfRule type="cellIs" dxfId="5388" priority="3633" operator="equal">
      <formula>"ANNUAL"</formula>
    </cfRule>
  </conditionalFormatting>
  <conditionalFormatting sqref="L451:L452 L454:L457 L482:N482 L484:M484 L466:M466 L467 L468:N468 L201:L203">
    <cfRule type="cellIs" dxfId="5387" priority="3727" operator="equal">
      <formula>"X"</formula>
    </cfRule>
  </conditionalFormatting>
  <conditionalFormatting sqref="L451:L452 L454:L457 L482:N482 L484:M484 L466:M466 L467 L468:N468">
    <cfRule type="cellIs" dxfId="5386" priority="3726" operator="equal">
      <formula>"ANNUAL"</formula>
    </cfRule>
  </conditionalFormatting>
  <conditionalFormatting sqref="L453 L449:M450">
    <cfRule type="cellIs" dxfId="5385" priority="3836" operator="equal">
      <formula>"ANNUAL"</formula>
    </cfRule>
    <cfRule type="cellIs" dxfId="5384" priority="3837" operator="equal">
      <formula>"X"</formula>
    </cfRule>
  </conditionalFormatting>
  <conditionalFormatting sqref="L461:L462 L476 A477:L477 A521:L521 A475:N475 L523:L524 A436:L438 L544:L545 A459:J462 A463:N463 A464:J464 L464 A476:J476 A520:J520 L520 A522:J524">
    <cfRule type="expression" dxfId="5383" priority="3672">
      <formula>ROW()=CELL("row")</formula>
    </cfRule>
  </conditionalFormatting>
  <conditionalFormatting sqref="L476:L477 L461">
    <cfRule type="cellIs" dxfId="5382" priority="3669" operator="equal">
      <formula>"X"</formula>
    </cfRule>
  </conditionalFormatting>
  <conditionalFormatting sqref="L492">
    <cfRule type="expression" dxfId="5381" priority="3832">
      <formula>ROW()=CELL("row")</formula>
    </cfRule>
  </conditionalFormatting>
  <conditionalFormatting sqref="L500">
    <cfRule type="cellIs" dxfId="5380" priority="3644" operator="equal">
      <formula>"X"</formula>
    </cfRule>
    <cfRule type="cellIs" dxfId="5379" priority="3645" operator="equal">
      <formula>"ANNUAL"</formula>
    </cfRule>
  </conditionalFormatting>
  <conditionalFormatting sqref="L500:L501 A500:J503">
    <cfRule type="expression" dxfId="5378" priority="3643">
      <formula>ROW()=CELL("row")</formula>
    </cfRule>
  </conditionalFormatting>
  <conditionalFormatting sqref="L527:L532">
    <cfRule type="cellIs" dxfId="5377" priority="3542" operator="equal">
      <formula>"X"</formula>
    </cfRule>
  </conditionalFormatting>
  <conditionalFormatting sqref="L551:L559">
    <cfRule type="cellIs" dxfId="5376" priority="3863" operator="equal">
      <formula>"ANNUAL"</formula>
    </cfRule>
  </conditionalFormatting>
  <conditionalFormatting sqref="L572">
    <cfRule type="expression" dxfId="5375" priority="863">
      <formula>ROW()=CELL("row")</formula>
    </cfRule>
  </conditionalFormatting>
  <conditionalFormatting sqref="L572:L573">
    <cfRule type="cellIs" dxfId="5374" priority="540" operator="equal">
      <formula>"ANNUAL"</formula>
    </cfRule>
    <cfRule type="cellIs" dxfId="5373" priority="541" operator="equal">
      <formula>"X"</formula>
    </cfRule>
  </conditionalFormatting>
  <conditionalFormatting sqref="L573">
    <cfRule type="expression" dxfId="5372" priority="542">
      <formula>ROW()=CELL("row")</formula>
    </cfRule>
  </conditionalFormatting>
  <conditionalFormatting sqref="L576">
    <cfRule type="cellIs" dxfId="5371" priority="3475" operator="equal">
      <formula>"ANNUAL"</formula>
    </cfRule>
  </conditionalFormatting>
  <conditionalFormatting sqref="L612">
    <cfRule type="expression" dxfId="5370" priority="1165">
      <formula>ROW()=CELL("row")</formula>
    </cfRule>
    <cfRule type="cellIs" dxfId="5369" priority="1166" operator="equal">
      <formula>"X"</formula>
    </cfRule>
    <cfRule type="cellIs" dxfId="5368" priority="1167" operator="equal">
      <formula>"ANNUAL"</formula>
    </cfRule>
  </conditionalFormatting>
  <conditionalFormatting sqref="L9:M9 L39:M39 L48:M48 L55:M55 L96:M99 M235">
    <cfRule type="expression" dxfId="5367" priority="3342">
      <formula>ROW()=CELL("row")</formula>
    </cfRule>
  </conditionalFormatting>
  <conditionalFormatting sqref="L13:M13">
    <cfRule type="cellIs" dxfId="5366" priority="3626" operator="equal">
      <formula>"ANNUAL"</formula>
    </cfRule>
  </conditionalFormatting>
  <conditionalFormatting sqref="L53:M53">
    <cfRule type="expression" dxfId="5365" priority="3783">
      <formula>ROW()=CELL("row")</formula>
    </cfRule>
    <cfRule type="cellIs" dxfId="5364" priority="3784" operator="equal">
      <formula>"X"</formula>
    </cfRule>
    <cfRule type="cellIs" dxfId="5363" priority="3785" operator="equal">
      <formula>"ANNUAL"</formula>
    </cfRule>
    <cfRule type="expression" dxfId="5362" priority="3786">
      <formula>ROW()=CELL("row")</formula>
    </cfRule>
    <cfRule type="cellIs" dxfId="5361" priority="3787" operator="equal">
      <formula>"ANNUAL"</formula>
    </cfRule>
    <cfRule type="expression" dxfId="5360" priority="3801">
      <formula>ROW()=CELL("row")</formula>
    </cfRule>
    <cfRule type="cellIs" dxfId="5359" priority="3802" operator="equal">
      <formula>"X"</formula>
    </cfRule>
    <cfRule type="cellIs" dxfId="5358" priority="3803" operator="equal">
      <formula>"ANNUAL"</formula>
    </cfRule>
    <cfRule type="expression" dxfId="5357" priority="3804">
      <formula>ROW()=CELL("row")</formula>
    </cfRule>
    <cfRule type="cellIs" dxfId="5356" priority="3805" operator="equal">
      <formula>"ANNUAL"</formula>
    </cfRule>
    <cfRule type="expression" dxfId="5355" priority="3819">
      <formula>ROW()=CELL("row")</formula>
    </cfRule>
    <cfRule type="cellIs" dxfId="5354" priority="3820" operator="equal">
      <formula>"X"</formula>
    </cfRule>
    <cfRule type="cellIs" dxfId="5353" priority="3821" operator="equal">
      <formula>"ANNUAL"</formula>
    </cfRule>
    <cfRule type="expression" dxfId="5352" priority="3822">
      <formula>ROW()=CELL("row")</formula>
    </cfRule>
    <cfRule type="cellIs" dxfId="5351" priority="3823" operator="equal">
      <formula>"ANNUAL"</formula>
    </cfRule>
  </conditionalFormatting>
  <conditionalFormatting sqref="L62:M62">
    <cfRule type="cellIs" dxfId="5350" priority="3779" operator="equal">
      <formula>"X"</formula>
    </cfRule>
    <cfRule type="cellIs" dxfId="5349" priority="3780" operator="equal">
      <formula>"ANNUAL"</formula>
    </cfRule>
  </conditionalFormatting>
  <conditionalFormatting sqref="L62:M63">
    <cfRule type="expression" dxfId="5348" priority="3778">
      <formula>ROW()=CELL("row")</formula>
    </cfRule>
  </conditionalFormatting>
  <conditionalFormatting sqref="L80:M80 L85:M85 L334 L374:M374 L378:N378 L430 L431:N431 L488:M488 L502:L504 L507:M507 L510:M511 L517:L518 L486:N486 L367:M367 L508">
    <cfRule type="cellIs" dxfId="5347" priority="3747" operator="equal">
      <formula>"ANNUAL"</formula>
    </cfRule>
  </conditionalFormatting>
  <conditionalFormatting sqref="L80:M80 L85:M85 L334 L374:M374 L378:N378 L430 L431:N432 L488:M488 L501:L504 L507:M507 L510:M511 L517:L518 L508 L376:M376">
    <cfRule type="cellIs" dxfId="5346" priority="3746" operator="equal">
      <formula>"X"</formula>
    </cfRule>
  </conditionalFormatting>
  <conditionalFormatting sqref="L93:M94 M106 M123:M126 A90:M90 M140:M141 A89:L89">
    <cfRule type="expression" dxfId="5345" priority="3424">
      <formula>ROW()=CELL("row")</formula>
    </cfRule>
  </conditionalFormatting>
  <conditionalFormatting sqref="L109:M109 L156:M156 L232:M233 M238:M239 M117:M119 M121 A108:M108 A156:J158">
    <cfRule type="expression" dxfId="5344" priority="3399">
      <formula>ROW()=CELL("row")</formula>
    </cfRule>
  </conditionalFormatting>
  <conditionalFormatting sqref="L111:M112 L207:L210 L357:N357 L358:M358">
    <cfRule type="cellIs" dxfId="5343" priority="3668" operator="equal">
      <formula>"X"</formula>
    </cfRule>
  </conditionalFormatting>
  <conditionalFormatting sqref="L111:M112 L139:N139 L209:L210 L356 L357:N357 L358:M358">
    <cfRule type="cellIs" dxfId="5342" priority="3667" operator="equal">
      <formula>"ANNUAL"</formula>
    </cfRule>
  </conditionalFormatting>
  <conditionalFormatting sqref="L187:M187">
    <cfRule type="cellIs" dxfId="5341" priority="3960" operator="equal">
      <formula>"ANNUAL"</formula>
    </cfRule>
  </conditionalFormatting>
  <conditionalFormatting sqref="L199:M204 P439 L110:N110 P201:Q201 Q443 R215">
    <cfRule type="cellIs" dxfId="5340" priority="3993" operator="equal">
      <formula>"ANNUAL"</formula>
    </cfRule>
  </conditionalFormatting>
  <conditionalFormatting sqref="L207:M207 L7:N7 L24:M25">
    <cfRule type="cellIs" dxfId="5339" priority="3731" operator="equal">
      <formula>"ANNUAL"</formula>
    </cfRule>
  </conditionalFormatting>
  <conditionalFormatting sqref="L212:M214 M106:M108 M40 M42:M43 M172:M173 M94:M96 M99:M102 M113">
    <cfRule type="cellIs" dxfId="5338" priority="3402" operator="equal">
      <formula>"ANNUAL"</formula>
    </cfRule>
  </conditionalFormatting>
  <conditionalFormatting sqref="L212:M214 M106:M108 M206:M207 M40 M42:M43 L173:M173 M94:M96 M99:M102 M113">
    <cfRule type="cellIs" dxfId="5337" priority="3401" operator="equal">
      <formula>"X"</formula>
    </cfRule>
  </conditionalFormatting>
  <conditionalFormatting sqref="L218:M218">
    <cfRule type="expression" dxfId="5336" priority="3838">
      <formula>ROW()=CELL("row")</formula>
    </cfRule>
    <cfRule type="cellIs" dxfId="5335" priority="3839" operator="equal">
      <formula>"X"</formula>
    </cfRule>
    <cfRule type="cellIs" dxfId="5334" priority="3840" operator="equal">
      <formula>"ANNUAL"</formula>
    </cfRule>
    <cfRule type="expression" dxfId="5333" priority="3841">
      <formula>ROW()=CELL("row")</formula>
    </cfRule>
    <cfRule type="cellIs" dxfId="5332" priority="3842" operator="equal">
      <formula>"ANNUAL"</formula>
    </cfRule>
  </conditionalFormatting>
  <conditionalFormatting sqref="L252:M254 R381 R225:R226">
    <cfRule type="cellIs" dxfId="5331" priority="3979" operator="equal">
      <formula>"ANNUAL"</formula>
    </cfRule>
  </conditionalFormatting>
  <conditionalFormatting sqref="L255:M255">
    <cfRule type="expression" dxfId="5330" priority="3479">
      <formula>ROW()=CELL("row")</formula>
    </cfRule>
  </conditionalFormatting>
  <conditionalFormatting sqref="L282:M282">
    <cfRule type="expression" dxfId="5329" priority="3116">
      <formula>ROW()=CELL("row")</formula>
    </cfRule>
    <cfRule type="cellIs" dxfId="5328" priority="3117" operator="equal">
      <formula>"ANNUAL"</formula>
    </cfRule>
    <cfRule type="cellIs" dxfId="5327" priority="3118" operator="equal">
      <formula>"X"</formula>
    </cfRule>
  </conditionalFormatting>
  <conditionalFormatting sqref="L290:M292">
    <cfRule type="cellIs" dxfId="5326" priority="3495" operator="equal">
      <formula>"X"</formula>
    </cfRule>
  </conditionalFormatting>
  <conditionalFormatting sqref="L297:M297">
    <cfRule type="cellIs" dxfId="5325" priority="537" operator="equal">
      <formula>"ANNUAL"</formula>
    </cfRule>
    <cfRule type="expression" dxfId="5324" priority="539">
      <formula>ROW()=CELL("row")</formula>
    </cfRule>
  </conditionalFormatting>
  <conditionalFormatting sqref="L297:M298">
    <cfRule type="cellIs" dxfId="5323" priority="538" operator="equal">
      <formula>"X"</formula>
    </cfRule>
  </conditionalFormatting>
  <conditionalFormatting sqref="L301:M301">
    <cfRule type="cellIs" dxfId="5322" priority="3523" operator="equal">
      <formula>"ANNUAL"</formula>
    </cfRule>
  </conditionalFormatting>
  <conditionalFormatting sqref="L306:M306">
    <cfRule type="cellIs" dxfId="5321" priority="3627" operator="equal">
      <formula>"ANNUAL"</formula>
    </cfRule>
  </conditionalFormatting>
  <conditionalFormatting sqref="L321:M321 L351:M352 L361:L362 L485 L489:M490 L182 L561:L568 L347:M348 L549:T549 L226:M226 L184 Q184:R184">
    <cfRule type="cellIs" dxfId="5320" priority="3694" operator="equal">
      <formula>"ANNUAL"</formula>
    </cfRule>
  </conditionalFormatting>
  <conditionalFormatting sqref="L321:M321">
    <cfRule type="cellIs" dxfId="5319" priority="3872" operator="equal">
      <formula>"X"</formula>
    </cfRule>
  </conditionalFormatting>
  <conditionalFormatting sqref="L336:M336 M343:M344 L426:O427 L428:N428 L441 N464 L474:N474 L481 L496:M496 L341:M341 L448:P448 L495:P495">
    <cfRule type="cellIs" dxfId="5318" priority="3853" operator="equal">
      <formula>"ANNUAL"</formula>
    </cfRule>
  </conditionalFormatting>
  <conditionalFormatting sqref="L336:M336 M343:M344 L426:O427 L428:N428 L441 N464 L474:N474 L218:M218 L308:M310 L544:N544 M301:N301 L481 L496:M496 N534 L534:L537 L341:M341 L533:M533">
    <cfRule type="cellIs" dxfId="5317" priority="3854" operator="equal">
      <formula>"X"</formula>
    </cfRule>
  </conditionalFormatting>
  <conditionalFormatting sqref="L341:M341 N378:N381 L532:O532 L533:M533 O533">
    <cfRule type="expression" dxfId="5316" priority="3100">
      <formula>ROW()=CELL("row")</formula>
    </cfRule>
  </conditionalFormatting>
  <conditionalFormatting sqref="L351:M352 L361:L362 L485:L487 L489:M490 L181:L186 L561:L568 L219:L229 L347:M348 M228:U228 L557:L558">
    <cfRule type="cellIs" dxfId="5315" priority="3695" operator="equal">
      <formula>"X"</formula>
    </cfRule>
  </conditionalFormatting>
  <conditionalFormatting sqref="L365:M365">
    <cfRule type="cellIs" dxfId="5314" priority="2676" operator="equal">
      <formula>"ANNUAL"</formula>
    </cfRule>
    <cfRule type="cellIs" dxfId="5313" priority="2677" operator="equal">
      <formula>"X"</formula>
    </cfRule>
  </conditionalFormatting>
  <conditionalFormatting sqref="L367:M367 A116:K116 A272:K272 A306:K306 A367:J368">
    <cfRule type="expression" dxfId="5312" priority="3650">
      <formula>ROW()=CELL("row")</formula>
    </cfRule>
  </conditionalFormatting>
  <conditionalFormatting sqref="L368:M368 L382:L384 M383">
    <cfRule type="cellIs" dxfId="5311" priority="3509" operator="equal">
      <formula>"X"</formula>
    </cfRule>
  </conditionalFormatting>
  <conditionalFormatting sqref="L379:M379">
    <cfRule type="cellIs" dxfId="5310" priority="3426" operator="equal">
      <formula>"X"</formula>
    </cfRule>
  </conditionalFormatting>
  <conditionalFormatting sqref="L417:M417 L418">
    <cfRule type="cellIs" dxfId="5309" priority="3704" operator="equal">
      <formula>"X"</formula>
    </cfRule>
  </conditionalFormatting>
  <conditionalFormatting sqref="L417:M419 L420:O420">
    <cfRule type="cellIs" dxfId="5308" priority="3705" operator="equal">
      <formula>"ANNUAL"</formula>
    </cfRule>
  </conditionalFormatting>
  <conditionalFormatting sqref="L421:M422 O424:P424 L424:M425 L423:N423 N524:N525">
    <cfRule type="cellIs" dxfId="5307" priority="3238" operator="equal">
      <formula>"ANNUAL"</formula>
    </cfRule>
  </conditionalFormatting>
  <conditionalFormatting sqref="L421:M422 O424:P424 L424:M425 L423:N423 Q422">
    <cfRule type="cellIs" dxfId="5306" priority="3239" operator="equal">
      <formula>"X"</formula>
    </cfRule>
  </conditionalFormatting>
  <conditionalFormatting sqref="L433:M434 M504 L515:O515 L536:M536 L546:N546 N534 L534:L535">
    <cfRule type="cellIs" dxfId="5305" priority="3468" operator="equal">
      <formula>"ANNUAL"</formula>
    </cfRule>
  </conditionalFormatting>
  <conditionalFormatting sqref="L433:M434 M504 L515:O515 M536 M546:N546">
    <cfRule type="cellIs" dxfId="5304" priority="3469" operator="equal">
      <formula>"X"</formula>
    </cfRule>
  </conditionalFormatting>
  <conditionalFormatting sqref="L481:M481">
    <cfRule type="expression" dxfId="5303" priority="3512">
      <formula>ROW()=CELL("row")</formula>
    </cfRule>
  </conditionalFormatting>
  <conditionalFormatting sqref="L492:M494 L491:Q491">
    <cfRule type="cellIs" dxfId="5302" priority="3833" operator="equal">
      <formula>"X"</formula>
    </cfRule>
  </conditionalFormatting>
  <conditionalFormatting sqref="L492:M494 L501:Q501 L491:Q491">
    <cfRule type="cellIs" dxfId="5301" priority="3834" operator="equal">
      <formula>"ANNUAL"</formula>
    </cfRule>
  </conditionalFormatting>
  <conditionalFormatting sqref="L505:M506 N506:U506">
    <cfRule type="cellIs" dxfId="5300" priority="3530" operator="equal">
      <formula>"X"</formula>
    </cfRule>
    <cfRule type="cellIs" dxfId="5299" priority="3531" operator="equal">
      <formula>"ANNUAL"</formula>
    </cfRule>
  </conditionalFormatting>
  <conditionalFormatting sqref="L509:M509">
    <cfRule type="cellIs" dxfId="5298" priority="3648" operator="equal">
      <formula>"X"</formula>
    </cfRule>
  </conditionalFormatting>
  <conditionalFormatting sqref="L509:M510 A508:J509">
    <cfRule type="expression" dxfId="5297" priority="3647">
      <formula>ROW()=CELL("row")</formula>
    </cfRule>
  </conditionalFormatting>
  <conditionalFormatting sqref="L514:M514 L508:M509 M537:M539">
    <cfRule type="cellIs" dxfId="5296" priority="3462" operator="equal">
      <formula>"X"</formula>
    </cfRule>
  </conditionalFormatting>
  <conditionalFormatting sqref="L514:M514">
    <cfRule type="cellIs" dxfId="5295" priority="3439" operator="equal">
      <formula>"ANNUAL"</formula>
    </cfRule>
  </conditionalFormatting>
  <conditionalFormatting sqref="L521:M521">
    <cfRule type="cellIs" dxfId="5294" priority="3433" operator="equal">
      <formula>"X"</formula>
    </cfRule>
  </conditionalFormatting>
  <conditionalFormatting sqref="L555:M557 L554">
    <cfRule type="cellIs" dxfId="5293" priority="3459" operator="equal">
      <formula>"X"</formula>
    </cfRule>
  </conditionalFormatting>
  <conditionalFormatting sqref="L559:M559">
    <cfRule type="cellIs" dxfId="5292" priority="3862" operator="equal">
      <formula>"X"</formula>
    </cfRule>
  </conditionalFormatting>
  <conditionalFormatting sqref="L578:M579">
    <cfRule type="expression" dxfId="5291" priority="3376">
      <formula>ROW()=CELL("row")</formula>
    </cfRule>
  </conditionalFormatting>
  <conditionalFormatting sqref="L579:M579">
    <cfRule type="cellIs" dxfId="5290" priority="3377" operator="equal">
      <formula>"X"</formula>
    </cfRule>
  </conditionalFormatting>
  <conditionalFormatting sqref="L2:N2 L3:M3 S19 U24 T39 R40:R41 P44:Q44 T49 L53:M53 L54 L67 L86:L88 L92 L101:L102 L103:M103 L106 L113:L116 M114:P114 L117:M118 L122:M122 L38 L40:L43 L46:L47 L56:L57 L110:N110 L94:L96 N95 L93:M93 L19:M19 L26 L49:M49 O30 P102:R102 O122 Q88 O97:P97 Q110 P94 Q80:R80 R94">
    <cfRule type="cellIs" dxfId="5289" priority="4020" operator="equal">
      <formula>"X"</formula>
    </cfRule>
  </conditionalFormatting>
  <conditionalFormatting sqref="L7:N7 L24:M25">
    <cfRule type="cellIs" dxfId="5288" priority="3732" operator="equal">
      <formula>"X"</formula>
    </cfRule>
  </conditionalFormatting>
  <conditionalFormatting sqref="L51:N51">
    <cfRule type="cellIs" dxfId="5287" priority="2012" operator="equal">
      <formula>"X"</formula>
    </cfRule>
    <cfRule type="cellIs" dxfId="5286" priority="2013" operator="equal">
      <formula>"ANNUAL"</formula>
    </cfRule>
  </conditionalFormatting>
  <conditionalFormatting sqref="L52:N52 M72:M73 N73 M76:O76 N65 L33:L37 M38:N38 L44:M45 M84:M86 L167:O167 O35 L136:N136 M28:O28 Q167 L166 M37:W37">
    <cfRule type="cellIs" dxfId="5285" priority="3471" operator="equal">
      <formula>"ANNUAL"</formula>
    </cfRule>
  </conditionalFormatting>
  <conditionalFormatting sqref="L58:N58">
    <cfRule type="cellIs" dxfId="5284" priority="3045" operator="equal">
      <formula>"ANNUAL"</formula>
    </cfRule>
    <cfRule type="cellIs" dxfId="5283" priority="3046" operator="equal">
      <formula>"X"</formula>
    </cfRule>
  </conditionalFormatting>
  <conditionalFormatting sqref="L195:N195 M78:O78 L112:O112 N253 L183:R183 N103 L25:N25 A25:J25 L79:N79 A104:G105 I104:J105 A109:J112 A195:J196 A197:I197">
    <cfRule type="expression" dxfId="5282" priority="3282">
      <formula>ROW()=CELL("row")</formula>
    </cfRule>
  </conditionalFormatting>
  <conditionalFormatting sqref="L266:N266 R265">
    <cfRule type="cellIs" dxfId="5281" priority="4000" operator="equal">
      <formula>"ANNUAL"</formula>
    </cfRule>
  </conditionalFormatting>
  <conditionalFormatting sqref="L278:N278 L234 L246 L250:M250 L261 L353:L354">
    <cfRule type="expression" dxfId="5280" priority="3685">
      <formula>ROW()=CELL("row")</formula>
    </cfRule>
  </conditionalFormatting>
  <conditionalFormatting sqref="L289:N289 M137:M139 A289:J289 M360:M362 M415:M416 A473:J473 L473:M473 M578">
    <cfRule type="expression" dxfId="5279" priority="3309">
      <formula>ROW()=CELL("row")</formula>
    </cfRule>
  </conditionalFormatting>
  <conditionalFormatting sqref="L335:N335 L343:L344 A342:L342 A343:J344">
    <cfRule type="expression" dxfId="5278" priority="3678">
      <formula>ROW()=CELL("row")</formula>
    </cfRule>
  </conditionalFormatting>
  <conditionalFormatting sqref="L335:N335 L343:L346">
    <cfRule type="cellIs" dxfId="5277" priority="3679" operator="equal">
      <formula>"X"</formula>
    </cfRule>
    <cfRule type="cellIs" dxfId="5276" priority="3680" operator="equal">
      <formula>"ANNUAL"</formula>
    </cfRule>
  </conditionalFormatting>
  <conditionalFormatting sqref="L339:N340">
    <cfRule type="cellIs" dxfId="5275" priority="3240" operator="equal">
      <formula>"ANNUAL"</formula>
    </cfRule>
    <cfRule type="cellIs" dxfId="5274" priority="3241" operator="equal">
      <formula>"X"</formula>
    </cfRule>
  </conditionalFormatting>
  <conditionalFormatting sqref="L427:N428 L441 M343:M344 L474:N474 N464 L336:M336">
    <cfRule type="expression" dxfId="5273" priority="3852">
      <formula>ROW()=CELL("row")</formula>
    </cfRule>
  </conditionalFormatting>
  <conditionalFormatting sqref="L427:N428 L441">
    <cfRule type="expression" dxfId="5272" priority="3846">
      <formula>ROW()=CELL("row")</formula>
    </cfRule>
    <cfRule type="cellIs" dxfId="5271" priority="3847" operator="equal">
      <formula>"X"</formula>
    </cfRule>
    <cfRule type="cellIs" dxfId="5270" priority="3848" operator="equal">
      <formula>"ANNUAL"</formula>
    </cfRule>
  </conditionalFormatting>
  <conditionalFormatting sqref="L442:N442">
    <cfRule type="cellIs" dxfId="5269" priority="3005" operator="equal">
      <formula>"X"</formula>
    </cfRule>
    <cfRule type="expression" dxfId="5268" priority="3006">
      <formula>ROW()=CELL("row")</formula>
    </cfRule>
  </conditionalFormatting>
  <conditionalFormatting sqref="L445:N446">
    <cfRule type="cellIs" dxfId="5267" priority="3290" operator="equal">
      <formula>"ANNUAL"</formula>
    </cfRule>
    <cfRule type="cellIs" dxfId="5266" priority="3291" operator="equal">
      <formula>"X"</formula>
    </cfRule>
  </conditionalFormatting>
  <conditionalFormatting sqref="L448:N449 N393">
    <cfRule type="expression" dxfId="5265" priority="3095">
      <formula>ROW()=CELL("row")</formula>
    </cfRule>
  </conditionalFormatting>
  <conditionalFormatting sqref="L471:N471 L550:N550 N98:O98 L519:O519 N536:Q536 L539:O539 L540:N540 L17:O17 N53:N55 N489 N23:N24 L18:N18 O470:O471 M508:P508 L541:R541 N417:O417 L538:N538">
    <cfRule type="cellIs" dxfId="5264" priority="3220" operator="equal">
      <formula>"ANNUAL"</formula>
    </cfRule>
  </conditionalFormatting>
  <conditionalFormatting sqref="L487:N487">
    <cfRule type="cellIs" dxfId="5263" priority="3252" operator="equal">
      <formula>"ANNUAL"</formula>
    </cfRule>
  </conditionalFormatting>
  <conditionalFormatting sqref="L509:N509 N510:N511">
    <cfRule type="cellIs" dxfId="5262" priority="3649" operator="equal">
      <formula>"ANNUAL"</formula>
    </cfRule>
  </conditionalFormatting>
  <conditionalFormatting sqref="L522:N523 M287:N287 M283:O283">
    <cfRule type="cellIs" dxfId="5261" priority="3287" operator="equal">
      <formula>"X"</formula>
    </cfRule>
  </conditionalFormatting>
  <conditionalFormatting sqref="L576:N576">
    <cfRule type="cellIs" dxfId="5260" priority="3474" operator="equal">
      <formula>"X"</formula>
    </cfRule>
  </conditionalFormatting>
  <conditionalFormatting sqref="L583:N584">
    <cfRule type="expression" dxfId="5259" priority="3151">
      <formula>ROW()=CELL("row")</formula>
    </cfRule>
    <cfRule type="cellIs" dxfId="5258" priority="3152" operator="equal">
      <formula>"X"</formula>
    </cfRule>
  </conditionalFormatting>
  <conditionalFormatting sqref="L584:N584">
    <cfRule type="cellIs" dxfId="5257" priority="3153" operator="equal">
      <formula>"ANNUAL"</formula>
    </cfRule>
  </conditionalFormatting>
  <conditionalFormatting sqref="L587:N587">
    <cfRule type="expression" dxfId="5256" priority="3040">
      <formula>ROW()=CELL("row")</formula>
    </cfRule>
    <cfRule type="cellIs" dxfId="5255" priority="3041" operator="equal">
      <formula>"X"</formula>
    </cfRule>
    <cfRule type="cellIs" dxfId="5254" priority="3042" operator="equal">
      <formula>"ANNUAL"</formula>
    </cfRule>
  </conditionalFormatting>
  <conditionalFormatting sqref="L50:O50 M194:M195 M407:N407 M302 L363:M364 M197:M202">
    <cfRule type="cellIs" dxfId="5253" priority="3417" operator="equal">
      <formula>"X"</formula>
    </cfRule>
  </conditionalFormatting>
  <conditionalFormatting sqref="L58:O58 A57:J58">
    <cfRule type="expression" dxfId="5252" priority="3047">
      <formula>ROW()=CELL("row")</formula>
    </cfRule>
  </conditionalFormatting>
  <conditionalFormatting sqref="L161:O161 N500:N501">
    <cfRule type="cellIs" dxfId="5251" priority="3226" operator="equal">
      <formula>"X"</formula>
    </cfRule>
  </conditionalFormatting>
  <conditionalFormatting sqref="L273:O273 L277 N277">
    <cfRule type="cellIs" dxfId="5250" priority="3927" operator="equal">
      <formula>"ANNUAL"</formula>
    </cfRule>
  </conditionalFormatting>
  <conditionalFormatting sqref="L273:O273 L277:N277 M278:N278">
    <cfRule type="cellIs" dxfId="5249" priority="3926" operator="equal">
      <formula>"X"</formula>
    </cfRule>
  </conditionalFormatting>
  <conditionalFormatting sqref="L323:O323 M331:O331 M343:O344 O382:O383 O316:P316 O351:O352 O286:O287 O325:O326">
    <cfRule type="cellIs" dxfId="5248" priority="2725" operator="equal">
      <formula>"ANNUAL"</formula>
    </cfRule>
  </conditionalFormatting>
  <conditionalFormatting sqref="L323:O323 O331 O343:O345 O382:O383 O316:P316 O351:O352 O286:O289 O325:O326">
    <cfRule type="cellIs" dxfId="5247" priority="2724" operator="equal">
      <formula>"X"</formula>
    </cfRule>
  </conditionalFormatting>
  <conditionalFormatting sqref="L366:O366">
    <cfRule type="cellIs" dxfId="5246" priority="3059" operator="equal">
      <formula>"ANNUAL"</formula>
    </cfRule>
  </conditionalFormatting>
  <conditionalFormatting sqref="L410:O411">
    <cfRule type="cellIs" dxfId="5245" priority="2727" operator="equal">
      <formula>"X"</formula>
    </cfRule>
    <cfRule type="cellIs" dxfId="5244" priority="2728" operator="equal">
      <formula>"ANNUAL"</formula>
    </cfRule>
  </conditionalFormatting>
  <conditionalFormatting sqref="L412:O412 M436">
    <cfRule type="cellIs" dxfId="5243" priority="3538" operator="equal">
      <formula>"ANNUAL"</formula>
    </cfRule>
    <cfRule type="cellIs" dxfId="5242" priority="3539" operator="equal">
      <formula>"X"</formula>
    </cfRule>
  </conditionalFormatting>
  <conditionalFormatting sqref="L419:O420 Q420">
    <cfRule type="cellIs" dxfId="5241" priority="2714" operator="equal">
      <formula>"X"</formula>
    </cfRule>
  </conditionalFormatting>
  <conditionalFormatting sqref="L423:O423 O486:Q486">
    <cfRule type="expression" dxfId="5240" priority="2894">
      <formula>ROW()=CELL("row")</formula>
    </cfRule>
  </conditionalFormatting>
  <conditionalFormatting sqref="L441:O441 O410 N410:N411 N460:N462 N464:N466 N480:N481">
    <cfRule type="expression" dxfId="5239" priority="3147">
      <formula>ROW()=CELL("row")</formula>
    </cfRule>
  </conditionalFormatting>
  <conditionalFormatting sqref="L442:O442">
    <cfRule type="cellIs" dxfId="5238" priority="3007" operator="equal">
      <formula>"X"</formula>
    </cfRule>
    <cfRule type="cellIs" dxfId="5237" priority="3008" operator="equal">
      <formula>"ANNUAL"</formula>
    </cfRule>
  </conditionalFormatting>
  <conditionalFormatting sqref="L443:O443 L458 L462:L465 M463:N463 L444:U444">
    <cfRule type="cellIs" dxfId="5236" priority="3701" operator="equal">
      <formula>"X"</formula>
    </cfRule>
    <cfRule type="cellIs" dxfId="5235" priority="3702" operator="equal">
      <formula>"ANNUAL"</formula>
    </cfRule>
  </conditionalFormatting>
  <conditionalFormatting sqref="L497:O497">
    <cfRule type="cellIs" dxfId="5234" priority="3185" operator="equal">
      <formula>"X"</formula>
    </cfRule>
  </conditionalFormatting>
  <conditionalFormatting sqref="L545:O545">
    <cfRule type="cellIs" dxfId="5233" priority="2904" operator="equal">
      <formula>"X"</formula>
    </cfRule>
  </conditionalFormatting>
  <conditionalFormatting sqref="L584:O585 L582:N583 L581 A581:J585">
    <cfRule type="expression" dxfId="5232" priority="3173">
      <formula>ROW()=CELL("row")</formula>
    </cfRule>
  </conditionalFormatting>
  <conditionalFormatting sqref="L587:O587 A587:J587 A588:L588 O588">
    <cfRule type="expression" dxfId="5231" priority="3043">
      <formula>ROW()=CELL("row")</formula>
    </cfRule>
  </conditionalFormatting>
  <conditionalFormatting sqref="L590:O590">
    <cfRule type="expression" dxfId="5230" priority="2665">
      <formula>ROW()=CELL("row")</formula>
    </cfRule>
  </conditionalFormatting>
  <conditionalFormatting sqref="L590:O591">
    <cfRule type="cellIs" dxfId="5229" priority="2659" operator="equal">
      <formula>"X"</formula>
    </cfRule>
    <cfRule type="cellIs" dxfId="5228" priority="2660" operator="equal">
      <formula>"ANNUAL"</formula>
    </cfRule>
  </conditionalFormatting>
  <conditionalFormatting sqref="L590:O592">
    <cfRule type="expression" dxfId="5227" priority="2657">
      <formula>ROW()=CELL("row")</formula>
    </cfRule>
  </conditionalFormatting>
  <conditionalFormatting sqref="L592:O592">
    <cfRule type="cellIs" dxfId="5226" priority="2655" operator="equal">
      <formula>"X"</formula>
    </cfRule>
    <cfRule type="cellIs" dxfId="5225" priority="2656" operator="equal">
      <formula>"ANNUAL"</formula>
    </cfRule>
  </conditionalFormatting>
  <conditionalFormatting sqref="L592:O594">
    <cfRule type="expression" dxfId="5224" priority="2649">
      <formula>ROW()=CELL("row")</formula>
    </cfRule>
  </conditionalFormatting>
  <conditionalFormatting sqref="L594:O594">
    <cfRule type="cellIs" dxfId="5223" priority="2647" operator="equal">
      <formula>"ANNUAL"</formula>
    </cfRule>
    <cfRule type="cellIs" dxfId="5222" priority="2648" operator="equal">
      <formula>"X"</formula>
    </cfRule>
  </conditionalFormatting>
  <conditionalFormatting sqref="L14:P14 L62:L67 L69:L82 L84:L85 L91:M91 L188 L198:N198 L290:L294 M234 L89:L90 L195 L169:M169 L177:M178 L150 O90 P169:R169 L141">
    <cfRule type="cellIs" dxfId="5221" priority="3782" operator="equal">
      <formula>"ANNUAL"</formula>
    </cfRule>
  </conditionalFormatting>
  <conditionalFormatting sqref="L67:P68 P119 P121:P123 P69:P72 P109:P112 P95:Q95 S95">
    <cfRule type="cellIs" dxfId="5220" priority="2126" operator="equal">
      <formula>"X"</formula>
    </cfRule>
  </conditionalFormatting>
  <conditionalFormatting sqref="L149:P149">
    <cfRule type="cellIs" dxfId="5219" priority="528" operator="equal">
      <formula>"X"</formula>
    </cfRule>
    <cfRule type="expression" dxfId="5218" priority="530">
      <formula>ROW()=CELL("row")</formula>
    </cfRule>
  </conditionalFormatting>
  <conditionalFormatting sqref="L394:P394">
    <cfRule type="expression" dxfId="5217" priority="1075">
      <formula>ROW()=CELL("row")</formula>
    </cfRule>
  </conditionalFormatting>
  <conditionalFormatting sqref="L413:P413">
    <cfRule type="cellIs" dxfId="5216" priority="2071" operator="equal">
      <formula>"X"</formula>
    </cfRule>
  </conditionalFormatting>
  <conditionalFormatting sqref="L446:P446 O468:O471 O504:O505 N508:O508 O523:O525">
    <cfRule type="expression" dxfId="5215" priority="2769">
      <formula>ROW()=CELL("row")</formula>
    </cfRule>
  </conditionalFormatting>
  <conditionalFormatting sqref="L508:P508 M514:M515 M535:M537 L567:M567 A127:M127 A143:M143 M163:M164 M545:M546 L128:M128 A160:J160 L160 L496:O496 W496:XFD496 U558:XFD558 U560 R561:S561 T562 S564 R566:S566 U566 A566:J567 T567:T568 U569 V570 U573:V573 R574:U574 U563 X559:XFD560 X562:XFD563 W565:XFD565 V564:XFD564 V561:XFD561 U575:XFD576 X566:XFD574">
    <cfRule type="expression" dxfId="5214" priority="3463">
      <formula>ROW()=CELL("row")</formula>
    </cfRule>
  </conditionalFormatting>
  <conditionalFormatting sqref="L551:P551">
    <cfRule type="cellIs" dxfId="5213" priority="2582" operator="equal">
      <formula>"X"</formula>
    </cfRule>
  </conditionalFormatting>
  <conditionalFormatting sqref="L569:P569">
    <cfRule type="expression" dxfId="5212" priority="524">
      <formula>ROW()=CELL("row")</formula>
    </cfRule>
    <cfRule type="cellIs" dxfId="5211" priority="525" operator="equal">
      <formula>"X"</formula>
    </cfRule>
  </conditionalFormatting>
  <conditionalFormatting sqref="L593:P593">
    <cfRule type="cellIs" dxfId="5210" priority="2651" operator="equal">
      <formula>"X"</formula>
    </cfRule>
    <cfRule type="cellIs" dxfId="5209" priority="2652" operator="equal">
      <formula>"ANNUAL"</formula>
    </cfRule>
    <cfRule type="expression" dxfId="5208" priority="2653">
      <formula>ROW()=CELL("row")</formula>
    </cfRule>
  </conditionalFormatting>
  <conditionalFormatting sqref="L596:P597">
    <cfRule type="cellIs" dxfId="5207" priority="2035" operator="equal">
      <formula>"X"</formula>
    </cfRule>
    <cfRule type="cellIs" dxfId="5206" priority="2036" operator="equal">
      <formula>"ANNUAL"</formula>
    </cfRule>
  </conditionalFormatting>
  <conditionalFormatting sqref="L596:P598">
    <cfRule type="expression" dxfId="5205" priority="2020">
      <formula>ROW()=CELL("row")</formula>
    </cfRule>
  </conditionalFormatting>
  <conditionalFormatting sqref="L598:P600">
    <cfRule type="cellIs" dxfId="5204" priority="2018" operator="equal">
      <formula>"X"</formula>
    </cfRule>
    <cfRule type="cellIs" dxfId="5203" priority="2019" operator="equal">
      <formula>"ANNUAL"</formula>
    </cfRule>
  </conditionalFormatting>
  <conditionalFormatting sqref="L601:P601">
    <cfRule type="cellIs" dxfId="5202" priority="1978" operator="equal">
      <formula>"X"</formula>
    </cfRule>
    <cfRule type="cellIs" dxfId="5201" priority="1979" operator="equal">
      <formula>"ANNUAL"</formula>
    </cfRule>
  </conditionalFormatting>
  <conditionalFormatting sqref="L68:Q68 Q123:Q127">
    <cfRule type="cellIs" dxfId="5200" priority="1711" operator="equal">
      <formula>"ANNUAL"</formula>
    </cfRule>
  </conditionalFormatting>
  <conditionalFormatting sqref="L83:Q83">
    <cfRule type="expression" dxfId="5199" priority="553">
      <formula>ROW()=CELL("row")</formula>
    </cfRule>
    <cfRule type="cellIs" dxfId="5198" priority="554" operator="equal">
      <formula>"ANNUAL"</formula>
    </cfRule>
    <cfRule type="cellIs" dxfId="5197" priority="555" operator="equal">
      <formula>"X"</formula>
    </cfRule>
  </conditionalFormatting>
  <conditionalFormatting sqref="L149:Q149">
    <cfRule type="cellIs" dxfId="5196" priority="529" operator="equal">
      <formula>"ANNUAL"</formula>
    </cfRule>
  </conditionalFormatting>
  <conditionalFormatting sqref="L175:Q175">
    <cfRule type="expression" dxfId="5195" priority="556">
      <formula>ROW()=CELL("row")</formula>
    </cfRule>
    <cfRule type="cellIs" dxfId="5194" priority="557" operator="equal">
      <formula>"ANNUAL"</formula>
    </cfRule>
    <cfRule type="cellIs" dxfId="5193" priority="558" operator="equal">
      <formula>"X"</formula>
    </cfRule>
  </conditionalFormatting>
  <conditionalFormatting sqref="L285:Q285">
    <cfRule type="cellIs" dxfId="5192" priority="534" operator="equal">
      <formula>"ANNUAL"</formula>
    </cfRule>
    <cfRule type="cellIs" dxfId="5191" priority="535" operator="equal">
      <formula>"X"</formula>
    </cfRule>
    <cfRule type="expression" dxfId="5190" priority="536">
      <formula>ROW()=CELL("row")</formula>
    </cfRule>
  </conditionalFormatting>
  <conditionalFormatting sqref="L332:Q332">
    <cfRule type="expression" dxfId="5189" priority="1602">
      <formula>ROW()=CELL("row")</formula>
    </cfRule>
  </conditionalFormatting>
  <conditionalFormatting sqref="L499:Q499 M534:M535 M524 M529:M530">
    <cfRule type="cellIs" dxfId="5188" priority="3352" operator="equal">
      <formula>"ANNUAL"</formula>
    </cfRule>
  </conditionalFormatting>
  <conditionalFormatting sqref="L499:Q499 M534:M535 M530">
    <cfRule type="cellIs" dxfId="5187" priority="3353" operator="equal">
      <formula>"X"</formula>
    </cfRule>
  </conditionalFormatting>
  <conditionalFormatting sqref="L522:Q522 P523:S523 P524:Q524 P534:P535">
    <cfRule type="cellIs" dxfId="5186" priority="2243" operator="equal">
      <formula>"ANNUAL"</formula>
    </cfRule>
  </conditionalFormatting>
  <conditionalFormatting sqref="L591:Q591">
    <cfRule type="expression" dxfId="5185" priority="2661">
      <formula>ROW()=CELL("row")</formula>
    </cfRule>
  </conditionalFormatting>
  <conditionalFormatting sqref="L105:R105">
    <cfRule type="expression" dxfId="5184" priority="526">
      <formula>ROW()=CELL("row")</formula>
    </cfRule>
    <cfRule type="cellIs" dxfId="5183" priority="527" operator="equal">
      <formula>"X"</formula>
    </cfRule>
  </conditionalFormatting>
  <conditionalFormatting sqref="L324:R324">
    <cfRule type="expression" dxfId="5182" priority="806">
      <formula>ROW()=CELL("row")</formula>
    </cfRule>
    <cfRule type="cellIs" dxfId="5181" priority="807" operator="equal">
      <formula>"ANNUAL"</formula>
    </cfRule>
    <cfRule type="cellIs" dxfId="5180" priority="808" operator="equal">
      <formula>"X"</formula>
    </cfRule>
  </conditionalFormatting>
  <conditionalFormatting sqref="L328:R328 R329:S329 P331:R331 Q336:R337 R338:R342 R345 Q354:R354">
    <cfRule type="cellIs" dxfId="5179" priority="1230" operator="equal">
      <formula>"X"</formula>
    </cfRule>
  </conditionalFormatting>
  <conditionalFormatting sqref="L328:R328 R329:S329 P331:R331 R336 R338:R339 R345 Q354:R354">
    <cfRule type="cellIs" dxfId="5178" priority="1229" operator="equal">
      <formula>"ANNUAL"</formula>
    </cfRule>
  </conditionalFormatting>
  <conditionalFormatting sqref="L394:R394">
    <cfRule type="cellIs" dxfId="5177" priority="1094" operator="equal">
      <formula>"ANNUAL"</formula>
    </cfRule>
  </conditionalFormatting>
  <conditionalFormatting sqref="L607:R607 L67 L69">
    <cfRule type="expression" dxfId="5176" priority="3775">
      <formula>ROW()=CELL("row")</formula>
    </cfRule>
  </conditionalFormatting>
  <conditionalFormatting sqref="L608:R608 O612 O589 O595 O599:O600 O602:O604 O614:O624">
    <cfRule type="cellIs" dxfId="5175" priority="2752" operator="equal">
      <formula>"X"</formula>
    </cfRule>
  </conditionalFormatting>
  <conditionalFormatting sqref="L608:R608">
    <cfRule type="cellIs" dxfId="5174" priority="1358" operator="equal">
      <formula>"ANNUAL"</formula>
    </cfRule>
  </conditionalFormatting>
  <conditionalFormatting sqref="L613:R613">
    <cfRule type="expression" dxfId="5173" priority="880">
      <formula>ROW()=CELL("row")</formula>
    </cfRule>
  </conditionalFormatting>
  <conditionalFormatting sqref="L332:S332">
    <cfRule type="cellIs" dxfId="5172" priority="1603" operator="equal">
      <formula>"X"</formula>
    </cfRule>
    <cfRule type="cellIs" dxfId="5171" priority="1604" operator="equal">
      <formula>"ANNUAL"</formula>
    </cfRule>
  </conditionalFormatting>
  <conditionalFormatting sqref="L394:S394">
    <cfRule type="cellIs" dxfId="5170" priority="1091" operator="equal">
      <formula>"X"</formula>
    </cfRule>
  </conditionalFormatting>
  <conditionalFormatting sqref="L611:S611">
    <cfRule type="cellIs" dxfId="5169" priority="916" operator="equal">
      <formula>"X"</formula>
    </cfRule>
    <cfRule type="expression" dxfId="5168" priority="917">
      <formula>ROW()=CELL("row")</formula>
    </cfRule>
  </conditionalFormatting>
  <conditionalFormatting sqref="L1:W1 L2:N2 L3:M3 U24 P44:Q44 T49 L53:M53 L54 L67 L92 L101:L102 L106:L109 L117:M118 L119:L127 M120:W120 L122:M122 L132:L133 L134:P134 L135 L142:M142 L144:M144 M146:P146 L151:W151 L155:M155 L158:L159 L163:M163 L164 L168:M168 L172:M172 L173 L179:O179 L180:N180 L181:O181 L185:M185 L186 M194:M195 L196:L197 L205 L206:M206 L215:M216 L217 L218:M220 L225:M225 L227:L229 M228:U228 L235 L236:M237 L238:N238 L239 L248:O248 L249:M249 L281 L282:M283 L284:N284 L295:L296 L298 L299:M299 N301 L303:M304 L305 R307:S307 L308:M310 R313:R314 L313:L315 L316:M317 L318:U318 L319:N319 L211:M211 L247:M247 M568 L300 L302 M240 L241:M241 L242 L263:M263 M280 L208 L38 L40:L43 L46:L47 L56:L57 L171 L251 L258:M258 L268 M270 M307:P307 M576:N576 M571:M573 M574:N574 L311 L174:N174 L176 L4:L6 M255 L143 R574:S574 L19:M19 L156 L233:M233 M575 L579:O579 M578 L104:R105 M209 L26 L243:M244 N245 N272 N279 N311 O308:R308 O310 L49:M49 M570:N570 O313:P313 O30 O122 O258 P168:Q168 P570 L312:O312 Q311:R311 Q263 P225:Q225 Q305:R305 R306 L569:P569 M196:T196 N314:O314">
    <cfRule type="cellIs" dxfId="5167" priority="4023" operator="equal">
      <formula>"ANNUAL"</formula>
    </cfRule>
  </conditionalFormatting>
  <conditionalFormatting sqref="L478:W478">
    <cfRule type="expression" dxfId="5166" priority="803">
      <formula>ROW()=CELL("row")</formula>
    </cfRule>
    <cfRule type="cellIs" dxfId="5165" priority="804" operator="equal">
      <formula>"ANNUAL"</formula>
    </cfRule>
    <cfRule type="cellIs" dxfId="5164" priority="805" operator="equal">
      <formula>"X"</formula>
    </cfRule>
  </conditionalFormatting>
  <conditionalFormatting sqref="L612:U612 L609:R610 S610:V610">
    <cfRule type="cellIs" dxfId="5163" priority="1163" operator="equal">
      <formula>"X"</formula>
    </cfRule>
    <cfRule type="cellIs" dxfId="5162" priority="1164" operator="equal">
      <formula>"ANNUAL"</formula>
    </cfRule>
  </conditionalFormatting>
  <conditionalFormatting sqref="L612:U612">
    <cfRule type="expression" dxfId="5161" priority="1162">
      <formula>ROW()=CELL("row")</formula>
    </cfRule>
  </conditionalFormatting>
  <conditionalFormatting sqref="M4:M6">
    <cfRule type="cellIs" dxfId="5160" priority="3373" operator="equal">
      <formula>"ANNUAL"</formula>
    </cfRule>
    <cfRule type="cellIs" dxfId="5159" priority="3374" operator="equal">
      <formula>"X"</formula>
    </cfRule>
  </conditionalFormatting>
  <conditionalFormatting sqref="M5:M9 M15:M16 L30:M30 M38:M40 M42:M48 M55:M57 A61:M61 A97:M97 M170:M174 M235 M262 L33:M33 A34:M35 A59:M59 A60:O60 A93:J96 A98:J99 M251:M252">
    <cfRule type="expression" dxfId="5158" priority="3345">
      <formula>ROW()=CELL("row")</formula>
    </cfRule>
  </conditionalFormatting>
  <conditionalFormatting sqref="M8:M10 L39:M39 M46:M48 M53:M56 L97:M98 M235:M237 M168:M171 M262 L16:M17 M29:M30 M61">
    <cfRule type="cellIs" dxfId="5157" priority="3344" operator="equal">
      <formula>"X"</formula>
    </cfRule>
  </conditionalFormatting>
  <conditionalFormatting sqref="M8:M10 L39:M39 M46:M48 M54:M56 L97:M98 M235 M262 M16 M29:M30 M170:M171 M61">
    <cfRule type="cellIs" dxfId="5156" priority="3343" operator="equal">
      <formula>"ANNUAL"</formula>
    </cfRule>
  </conditionalFormatting>
  <conditionalFormatting sqref="M13">
    <cfRule type="cellIs" dxfId="5155" priority="3608" operator="equal">
      <formula>"ANNUAL"</formula>
    </cfRule>
    <cfRule type="expression" dxfId="5154" priority="3609">
      <formula>ROW()=CELL("row")</formula>
    </cfRule>
    <cfRule type="cellIs" dxfId="5153" priority="3610" operator="equal">
      <formula>"ANNUAL"</formula>
    </cfRule>
    <cfRule type="cellIs" dxfId="5152" priority="3611" operator="equal">
      <formula>"X"</formula>
    </cfRule>
    <cfRule type="expression" dxfId="5151" priority="3612">
      <formula>ROW()=CELL("row")</formula>
    </cfRule>
    <cfRule type="cellIs" dxfId="5150" priority="3613" operator="equal">
      <formula>"X"</formula>
    </cfRule>
    <cfRule type="cellIs" dxfId="5149" priority="3614" operator="equal">
      <formula>"ANNUAL"</formula>
    </cfRule>
    <cfRule type="expression" dxfId="5148" priority="3615">
      <formula>ROW()=CELL("row")</formula>
    </cfRule>
    <cfRule type="cellIs" dxfId="5147" priority="3616" operator="equal">
      <formula>"ANNUAL"</formula>
    </cfRule>
    <cfRule type="cellIs" dxfId="5146" priority="3617" operator="equal">
      <formula>"X"</formula>
    </cfRule>
    <cfRule type="expression" dxfId="5145" priority="3618">
      <formula>ROW()=CELL("row")</formula>
    </cfRule>
    <cfRule type="cellIs" dxfId="5144" priority="3619" operator="equal">
      <formula>"X"</formula>
    </cfRule>
    <cfRule type="cellIs" dxfId="5143" priority="3620" operator="equal">
      <formula>"ANNUAL"</formula>
    </cfRule>
    <cfRule type="expression" dxfId="5142" priority="3621">
      <formula>ROW()=CELL("row")</formula>
    </cfRule>
    <cfRule type="cellIs" dxfId="5141" priority="3622" operator="equal">
      <formula>"ANNUAL"</formula>
    </cfRule>
    <cfRule type="cellIs" dxfId="5140" priority="3623" operator="equal">
      <formula>"X"</formula>
    </cfRule>
    <cfRule type="cellIs" dxfId="5139" priority="3625" operator="equal">
      <formula>"X"</formula>
    </cfRule>
  </conditionalFormatting>
  <conditionalFormatting sqref="M20:M21">
    <cfRule type="cellIs" dxfId="5138" priority="3330" operator="equal">
      <formula>"X"</formula>
    </cfRule>
    <cfRule type="cellIs" dxfId="5137" priority="3331" operator="equal">
      <formula>"ANNUAL"</formula>
    </cfRule>
  </conditionalFormatting>
  <conditionalFormatting sqref="M26">
    <cfRule type="cellIs" dxfId="5136" priority="3363" operator="equal">
      <formula>"X"</formula>
    </cfRule>
  </conditionalFormatting>
  <conditionalFormatting sqref="M41 M87:M90 M298 M311 M379 M389:N389">
    <cfRule type="cellIs" dxfId="5135" priority="3323" operator="equal">
      <formula>"ANNUAL"</formula>
    </cfRule>
  </conditionalFormatting>
  <conditionalFormatting sqref="M41 M154:M160 M257 M310:M311 M389:M393">
    <cfRule type="cellIs" dxfId="5134" priority="3324" operator="equal">
      <formula>"X"</formula>
    </cfRule>
  </conditionalFormatting>
  <conditionalFormatting sqref="M41 M157:M160 L257:M257 M311:N311 M389:M393 M84:M89 M298:M300 M294:M296 M395:M401 L221:M221 A222:M222 M242:M243 M81:M82 A220:J221">
    <cfRule type="expression" dxfId="5133" priority="3325">
      <formula>ROW()=CELL("row")</formula>
    </cfRule>
  </conditionalFormatting>
  <conditionalFormatting sqref="M50 M197">
    <cfRule type="cellIs" dxfId="5132" priority="3415" operator="equal">
      <formula>"X"</formula>
    </cfRule>
  </conditionalFormatting>
  <conditionalFormatting sqref="M63">
    <cfRule type="cellIs" dxfId="5131" priority="3589" operator="equal">
      <formula>"X"</formula>
    </cfRule>
    <cfRule type="cellIs" dxfId="5130" priority="3590" operator="equal">
      <formula>"ANNUAL"</formula>
    </cfRule>
    <cfRule type="expression" dxfId="5129" priority="3591">
      <formula>ROW()=CELL("row")</formula>
    </cfRule>
    <cfRule type="cellIs" dxfId="5128" priority="3592" operator="equal">
      <formula>"ANNUAL"</formula>
    </cfRule>
    <cfRule type="expression" dxfId="5127" priority="3593">
      <formula>ROW()=CELL("row")</formula>
    </cfRule>
    <cfRule type="cellIs" dxfId="5126" priority="3594" operator="equal">
      <formula>"X"</formula>
    </cfRule>
    <cfRule type="cellIs" dxfId="5125" priority="3595" operator="equal">
      <formula>"ANNUAL"</formula>
    </cfRule>
    <cfRule type="expression" dxfId="5124" priority="3596">
      <formula>ROW()=CELL("row")</formula>
    </cfRule>
    <cfRule type="cellIs" dxfId="5123" priority="3597" operator="equal">
      <formula>"ANNUAL"</formula>
    </cfRule>
    <cfRule type="expression" dxfId="5122" priority="3598">
      <formula>ROW()=CELL("row")</formula>
    </cfRule>
    <cfRule type="cellIs" dxfId="5121" priority="3599" operator="equal">
      <formula>"X"</formula>
    </cfRule>
    <cfRule type="cellIs" dxfId="5120" priority="3600" operator="equal">
      <formula>"ANNUAL"</formula>
    </cfRule>
    <cfRule type="expression" dxfId="5119" priority="3601">
      <formula>ROW()=CELL("row")</formula>
    </cfRule>
    <cfRule type="cellIs" dxfId="5118" priority="3602" operator="equal">
      <formula>"ANNUAL"</formula>
    </cfRule>
    <cfRule type="cellIs" dxfId="5117" priority="3603" operator="equal">
      <formula>"X"</formula>
    </cfRule>
  </conditionalFormatting>
  <conditionalFormatting sqref="M64:M65 M74:M75 M208 M224 M404 M460 M467:O467 M475:N475 M502:N502 M503 M511 M517:M519 M500 M15 M485:M486 L532:M533 N474:N475 M71 L409:P409">
    <cfRule type="cellIs" dxfId="5116" priority="3369" operator="equal">
      <formula>"ANNUAL"</formula>
    </cfRule>
  </conditionalFormatting>
  <conditionalFormatting sqref="M64:M65 M74:M75 M208 M224:M226 M400:M404 M460 M467:O467 M475:N475 M502:N502 L503:M503 L511:M511 M517:M519 M13:M15 L500:M500 M532 M71 L409:P409">
    <cfRule type="cellIs" dxfId="5115" priority="3370" operator="equal">
      <formula>"X"</formula>
    </cfRule>
  </conditionalFormatting>
  <conditionalFormatting sqref="M72:M73 M76:M79 N65 L33:L37 M38:N38 L44:M45 M84:M86 M167:O167 O35 M136:N136 M28:O28 Q167 M37:W37">
    <cfRule type="cellIs" dxfId="5114" priority="3472" operator="equal">
      <formula>"X"</formula>
    </cfRule>
  </conditionalFormatting>
  <conditionalFormatting sqref="M77 L128:M128 L231:L232 M70:N70 M57 M81 L230:M230">
    <cfRule type="cellIs" dxfId="5113" priority="3544" operator="equal">
      <formula>"ANNUAL"</formula>
    </cfRule>
  </conditionalFormatting>
  <conditionalFormatting sqref="M77 N73 N76:O76 M128 L231:L232 M70:N70 M57 M81 M138 O261 L230:M230 Q260 L114:P114">
    <cfRule type="cellIs" dxfId="5112" priority="3545" operator="equal">
      <formula>"X"</formula>
    </cfRule>
  </conditionalFormatting>
  <conditionalFormatting sqref="M77">
    <cfRule type="expression" dxfId="5111" priority="3543">
      <formula>ROW()=CELL("row")</formula>
    </cfRule>
  </conditionalFormatting>
  <conditionalFormatting sqref="M85 M91 M134 M153 M155 M157 M163">
    <cfRule type="cellIs" dxfId="5110" priority="3574" operator="equal">
      <formula>"ANNUAL"</formula>
    </cfRule>
    <cfRule type="cellIs" dxfId="5109" priority="3575" operator="equal">
      <formula>"X"</formula>
    </cfRule>
    <cfRule type="expression" dxfId="5108" priority="3576">
      <formula>ROW()=CELL("row")</formula>
    </cfRule>
    <cfRule type="cellIs" dxfId="5107" priority="3577" operator="equal">
      <formula>"X"</formula>
    </cfRule>
    <cfRule type="cellIs" dxfId="5106" priority="3578" operator="equal">
      <formula>"ANNUAL"</formula>
    </cfRule>
    <cfRule type="expression" dxfId="5105" priority="3579">
      <formula>ROW()=CELL("row")</formula>
    </cfRule>
    <cfRule type="cellIs" dxfId="5104" priority="3580" operator="equal">
      <formula>"ANNUAL"</formula>
    </cfRule>
    <cfRule type="cellIs" dxfId="5103" priority="3581" operator="equal">
      <formula>"X"</formula>
    </cfRule>
    <cfRule type="expression" dxfId="5102" priority="3582">
      <formula>ROW()=CELL("row")</formula>
    </cfRule>
    <cfRule type="cellIs" dxfId="5101" priority="3583" operator="equal">
      <formula>"X"</formula>
    </cfRule>
    <cfRule type="cellIs" dxfId="5100" priority="3584" operator="equal">
      <formula>"ANNUAL"</formula>
    </cfRule>
    <cfRule type="expression" dxfId="5099" priority="3585">
      <formula>ROW()=CELL("row")</formula>
    </cfRule>
    <cfRule type="cellIs" dxfId="5098" priority="3586" operator="equal">
      <formula>"ANNUAL"</formula>
    </cfRule>
    <cfRule type="cellIs" dxfId="5097" priority="3587" operator="equal">
      <formula>"X"</formula>
    </cfRule>
  </conditionalFormatting>
  <conditionalFormatting sqref="M91 M134 M153 M155 M163 M157 M85">
    <cfRule type="expression" dxfId="5096" priority="3573">
      <formula>ROW()=CELL("row")</formula>
    </cfRule>
  </conditionalFormatting>
  <conditionalFormatting sqref="M101:M103 A107:M107 M75 M91:M92 M73:N73 M76:O76 W76:XFD76">
    <cfRule type="expression" dxfId="5095" priority="3466">
      <formula>ROW()=CELL("row")</formula>
    </cfRule>
  </conditionalFormatting>
  <conditionalFormatting sqref="M119 M121:M127">
    <cfRule type="cellIs" dxfId="5094" priority="3340" operator="equal">
      <formula>"X"</formula>
    </cfRule>
  </conditionalFormatting>
  <conditionalFormatting sqref="M129:M130 M132:M135 M205:M206 M464:M465 M115:M116 L162:M162 A161:O161 M217 M112:M113 A162:J163 M462">
    <cfRule type="expression" dxfId="5093" priority="3319">
      <formula>ROW()=CELL("row")</formula>
    </cfRule>
  </conditionalFormatting>
  <conditionalFormatting sqref="M138:M141 L289:M289 M357:M360 M414:M415 M416:P416 L472:O473 M33:M36 M443">
    <cfRule type="cellIs" dxfId="5092" priority="3311" operator="equal">
      <formula>"ANNUAL"</formula>
    </cfRule>
  </conditionalFormatting>
  <conditionalFormatting sqref="M153 M155 M91 M163 M134">
    <cfRule type="cellIs" dxfId="5091" priority="3572" operator="equal">
      <formula>"ANNUAL"</formula>
    </cfRule>
  </conditionalFormatting>
  <conditionalFormatting sqref="M153 M155 M91 M163 M157 M134">
    <cfRule type="cellIs" dxfId="5090" priority="3571" operator="equal">
      <formula>"X"</formula>
    </cfRule>
  </conditionalFormatting>
  <conditionalFormatting sqref="M153">
    <cfRule type="cellIs" dxfId="5089" priority="3568" operator="equal">
      <formula>"ANNUAL"</formula>
    </cfRule>
    <cfRule type="cellIs" dxfId="5088" priority="3569" operator="equal">
      <formula>"X"</formula>
    </cfRule>
    <cfRule type="expression" dxfId="5087" priority="3570">
      <formula>ROW()=CELL("row")</formula>
    </cfRule>
  </conditionalFormatting>
  <conditionalFormatting sqref="M156:M157 M109:N109 M370:M373">
    <cfRule type="cellIs" dxfId="5086" priority="3397" operator="equal">
      <formula>"ANNUAL"</formula>
    </cfRule>
  </conditionalFormatting>
  <conditionalFormatting sqref="M172 M180 M185 M187 L192:M192 M195 M199 M202 M238 M299 A416:M416 M529:O529 A192:J192">
    <cfRule type="expression" dxfId="5085" priority="3563">
      <formula>ROW()=CELL("row")</formula>
    </cfRule>
  </conditionalFormatting>
  <conditionalFormatting sqref="M172 M180 M185 M187 M192 M195 M199 M202 M238 M299 M416 L529:M530">
    <cfRule type="cellIs" dxfId="5084" priority="3564" operator="equal">
      <formula>"ANNUAL"</formula>
    </cfRule>
  </conditionalFormatting>
  <conditionalFormatting sqref="M172 M180 M185 M187 M192 M195 M199 M202 M238 M299 M416 M529">
    <cfRule type="cellIs" dxfId="5083" priority="3552" operator="equal">
      <formula>"ANNUAL"</formula>
    </cfRule>
    <cfRule type="cellIs" dxfId="5082" priority="3553" operator="equal">
      <formula>"X"</formula>
    </cfRule>
    <cfRule type="expression" dxfId="5081" priority="3554">
      <formula>ROW()=CELL("row")</formula>
    </cfRule>
    <cfRule type="cellIs" dxfId="5080" priority="3555" operator="equal">
      <formula>"X"</formula>
    </cfRule>
    <cfRule type="cellIs" dxfId="5079" priority="3556" operator="equal">
      <formula>"ANNUAL"</formula>
    </cfRule>
    <cfRule type="expression" dxfId="5078" priority="3557">
      <formula>ROW()=CELL("row")</formula>
    </cfRule>
    <cfRule type="cellIs" dxfId="5077" priority="3558" operator="equal">
      <formula>"ANNUAL"</formula>
    </cfRule>
    <cfRule type="cellIs" dxfId="5076" priority="3559" operator="equal">
      <formula>"X"</formula>
    </cfRule>
    <cfRule type="expression" dxfId="5075" priority="3560">
      <formula>ROW()=CELL("row")</formula>
    </cfRule>
    <cfRule type="cellIs" dxfId="5074" priority="3561" operator="equal">
      <formula>"X"</formula>
    </cfRule>
    <cfRule type="cellIs" dxfId="5073" priority="3562" operator="equal">
      <formula>"ANNUAL"</formula>
    </cfRule>
  </conditionalFormatting>
  <conditionalFormatting sqref="M172 M180 M185 M187 M192 M195 M199 M202 M238 M299 M416:P416 M529 N190:O190 V197 V195 U196 W196">
    <cfRule type="cellIs" dxfId="5072" priority="3565" operator="equal">
      <formula>"X"</formula>
    </cfRule>
  </conditionalFormatting>
  <conditionalFormatting sqref="M180 M192 M199 M202 M238 M299 M416 M529 M172 M185 M187 M195">
    <cfRule type="expression" dxfId="5071" priority="3551">
      <formula>ROW()=CELL("row")</formula>
    </cfRule>
  </conditionalFormatting>
  <conditionalFormatting sqref="M180 M192 M416 M529 M199 M202 M238 M299">
    <cfRule type="cellIs" dxfId="5070" priority="3550" operator="equal">
      <formula>"ANNUAL"</formula>
    </cfRule>
  </conditionalFormatting>
  <conditionalFormatting sqref="M180 M192 M416 M529 M238 M172 M299">
    <cfRule type="cellIs" dxfId="5069" priority="3549" operator="equal">
      <formula>"X"</formula>
    </cfRule>
  </conditionalFormatting>
  <conditionalFormatting sqref="M185:M191 M174 M181:M183">
    <cfRule type="cellIs" dxfId="5068" priority="3393" operator="equal">
      <formula>"X"</formula>
    </cfRule>
  </conditionalFormatting>
  <conditionalFormatting sqref="M185:M192">
    <cfRule type="expression" dxfId="5067" priority="3392">
      <formula>ROW()=CELL("row")</formula>
    </cfRule>
  </conditionalFormatting>
  <conditionalFormatting sqref="M190:M191">
    <cfRule type="cellIs" dxfId="5066" priority="3390" operator="equal">
      <formula>"X"</formula>
    </cfRule>
    <cfRule type="cellIs" dxfId="5065" priority="3391" operator="equal">
      <formula>"ANNUAL"</formula>
    </cfRule>
  </conditionalFormatting>
  <conditionalFormatting sqref="M192 M529 M416 M180">
    <cfRule type="expression" dxfId="5064" priority="3548">
      <formula>ROW()=CELL("row")</formula>
    </cfRule>
  </conditionalFormatting>
  <conditionalFormatting sqref="M192">
    <cfRule type="cellIs" dxfId="5063" priority="3547" operator="equal">
      <formula>"ANNUAL"</formula>
    </cfRule>
  </conditionalFormatting>
  <conditionalFormatting sqref="M214:M215">
    <cfRule type="cellIs" dxfId="5062" priority="3389" operator="equal">
      <formula>"X"</formula>
    </cfRule>
  </conditionalFormatting>
  <conditionalFormatting sqref="M219">
    <cfRule type="cellIs" dxfId="5061" priority="3381" operator="equal">
      <formula>"X"</formula>
    </cfRule>
  </conditionalFormatting>
  <conditionalFormatting sqref="M227 L229:M229 A245:N245 M259:M260 L231:M231 A244:M244 A243:B243 E243:M243">
    <cfRule type="expression" dxfId="5060" priority="3361">
      <formula>ROW()=CELL("row")</formula>
    </cfRule>
  </conditionalFormatting>
  <conditionalFormatting sqref="M227 M229 M231:M232 M245 M260">
    <cfRule type="cellIs" dxfId="5059" priority="3359" operator="equal">
      <formula>"ANNUAL"</formula>
    </cfRule>
  </conditionalFormatting>
  <conditionalFormatting sqref="M227 M229 M245 M260">
    <cfRule type="cellIs" dxfId="5058" priority="3360" operator="equal">
      <formula>"X"</formula>
    </cfRule>
  </conditionalFormatting>
  <conditionalFormatting sqref="M232:M233 M239:M240">
    <cfRule type="cellIs" dxfId="5057" priority="3388" operator="equal">
      <formula>"X"</formula>
    </cfRule>
  </conditionalFormatting>
  <conditionalFormatting sqref="M233 M240">
    <cfRule type="expression" dxfId="5056" priority="3387">
      <formula>ROW()=CELL("row")</formula>
    </cfRule>
  </conditionalFormatting>
  <conditionalFormatting sqref="M246 M261 M271:O271 O261 Q260">
    <cfRule type="cellIs" dxfId="5055" priority="4015" operator="equal">
      <formula>"ANNUAL"</formula>
    </cfRule>
  </conditionalFormatting>
  <conditionalFormatting sqref="M252:M254 M247:M249">
    <cfRule type="cellIs" dxfId="5054" priority="3385" operator="equal">
      <formula>"X"</formula>
    </cfRule>
  </conditionalFormatting>
  <conditionalFormatting sqref="M265 M274:M276">
    <cfRule type="cellIs" dxfId="5053" priority="3355" operator="equal">
      <formula>"X"</formula>
    </cfRule>
  </conditionalFormatting>
  <conditionalFormatting sqref="M265">
    <cfRule type="cellIs" dxfId="5052" priority="3356" operator="equal">
      <formula>"ANNUAL"</formula>
    </cfRule>
  </conditionalFormatting>
  <conditionalFormatting sqref="M267:M269">
    <cfRule type="cellIs" dxfId="5051" priority="3305" operator="equal">
      <formula>"X"</formula>
    </cfRule>
    <cfRule type="cellIs" dxfId="5050" priority="3306" operator="equal">
      <formula>"ANNUAL"</formula>
    </cfRule>
  </conditionalFormatting>
  <conditionalFormatting sqref="M272 M279 L327:O327 M382:N382 M356:N356">
    <cfRule type="cellIs" dxfId="5049" priority="3347" operator="equal">
      <formula>"ANNUAL"</formula>
    </cfRule>
  </conditionalFormatting>
  <conditionalFormatting sqref="M272 M279 M327:O327 M382:N382 M356:N356">
    <cfRule type="cellIs" dxfId="5048" priority="3348" operator="equal">
      <formula>"X"</formula>
    </cfRule>
  </conditionalFormatting>
  <conditionalFormatting sqref="M289 M357:M360 M414:M415 L472:O473 M578 M33:M36 L448:P448 M111:O111 M430:M432 M443">
    <cfRule type="cellIs" dxfId="5047" priority="3310" operator="equal">
      <formula>"X"</formula>
    </cfRule>
  </conditionalFormatting>
  <conditionalFormatting sqref="M290:M291 M72 L95:N95 A100:M100 A174:N174 M152:M155 A175:K175 L176:M176">
    <cfRule type="expression" dxfId="5046" priority="3502">
      <formula>ROW()=CELL("row")</formula>
    </cfRule>
  </conditionalFormatting>
  <conditionalFormatting sqref="M290:M292">
    <cfRule type="cellIs" dxfId="5045" priority="3496" operator="equal">
      <formula>"ANNUAL"</formula>
    </cfRule>
  </conditionalFormatting>
  <conditionalFormatting sqref="M292">
    <cfRule type="expression" dxfId="5044" priority="3494">
      <formula>ROW()=CELL("row")</formula>
    </cfRule>
  </conditionalFormatting>
  <conditionalFormatting sqref="M292:M296">
    <cfRule type="cellIs" dxfId="5043" priority="3321" operator="equal">
      <formula>"X"</formula>
    </cfRule>
  </conditionalFormatting>
  <conditionalFormatting sqref="M293">
    <cfRule type="expression" dxfId="5042" priority="3320">
      <formula>ROW()=CELL("row")</formula>
    </cfRule>
  </conditionalFormatting>
  <conditionalFormatting sqref="M293:M296">
    <cfRule type="cellIs" dxfId="5041" priority="3322" operator="equal">
      <formula>"ANNUAL"</formula>
    </cfRule>
  </conditionalFormatting>
  <conditionalFormatting sqref="M301 M54:N54">
    <cfRule type="expression" dxfId="5040" priority="3525">
      <formula>ROW()=CELL("row")</formula>
    </cfRule>
  </conditionalFormatting>
  <conditionalFormatting sqref="M304:M306">
    <cfRule type="cellIs" dxfId="5039" priority="3492" operator="equal">
      <formula>"X"</formula>
    </cfRule>
  </conditionalFormatting>
  <conditionalFormatting sqref="M305">
    <cfRule type="cellIs" dxfId="5038" priority="3504" operator="equal">
      <formula>"ANNUAL"</formula>
    </cfRule>
  </conditionalFormatting>
  <conditionalFormatting sqref="M305:M306">
    <cfRule type="expression" dxfId="5037" priority="3505">
      <formula>ROW()=CELL("row")</formula>
    </cfRule>
  </conditionalFormatting>
  <conditionalFormatting sqref="M321 M317 M319">
    <cfRule type="cellIs" dxfId="5036" priority="3335" operator="equal">
      <formula>"X"</formula>
    </cfRule>
  </conditionalFormatting>
  <conditionalFormatting sqref="M329:M330 M361:N362 L177:M179">
    <cfRule type="cellIs" dxfId="5035" priority="3517" operator="equal">
      <formula>"X"</formula>
    </cfRule>
  </conditionalFormatting>
  <conditionalFormatting sqref="M329:M330 M361:N362">
    <cfRule type="cellIs" dxfId="5034" priority="3516" operator="equal">
      <formula>"ANNUAL"</formula>
    </cfRule>
  </conditionalFormatting>
  <conditionalFormatting sqref="M333:M334 M329:M331">
    <cfRule type="expression" dxfId="5033" priority="3515">
      <formula>ROW()=CELL("row")</formula>
    </cfRule>
  </conditionalFormatting>
  <conditionalFormatting sqref="M337 L346 L347:M347 A375:M375 M377 L479:N479 M524:M525 M527:M530 A549:B549 L549:T549 D549:J549">
    <cfRule type="expression" dxfId="5032" priority="3332">
      <formula>ROW()=CELL("row")</formula>
    </cfRule>
  </conditionalFormatting>
  <conditionalFormatting sqref="M337 L375:N375 L377:N377 L479:N479 L525:M526 L527:N527 L528:O528 M462 M464:N464 M550:M553 L325:M326 L441:M441 M313:M315 M345:N345 N315:U315 L376:M376">
    <cfRule type="cellIs" dxfId="5031" priority="3334" operator="equal">
      <formula>"ANNUAL"</formula>
    </cfRule>
  </conditionalFormatting>
  <conditionalFormatting sqref="M337 M375:N375 M377:N377 L479:N479 L524:M524 L525:N525 M527:N527 M528:O528 L549:S549 M462 M464:N464 L552:N552 L553:P553 L325:M326 L441:M441 M313:M315 N315:U315">
    <cfRule type="cellIs" dxfId="5030" priority="3333" operator="equal">
      <formula>"X"</formula>
    </cfRule>
  </conditionalFormatting>
  <conditionalFormatting sqref="M343">
    <cfRule type="expression" dxfId="5029" priority="3843">
      <formula>ROW()=CELL("row")</formula>
    </cfRule>
    <cfRule type="cellIs" dxfId="5028" priority="3844" operator="equal">
      <formula>"X"</formula>
    </cfRule>
    <cfRule type="cellIs" dxfId="5027" priority="3845" operator="equal">
      <formula>"ANNUAL"</formula>
    </cfRule>
  </conditionalFormatting>
  <conditionalFormatting sqref="M346">
    <cfRule type="cellIs" dxfId="5026" priority="1095" operator="equal">
      <formula>"ANNUAL"</formula>
    </cfRule>
    <cfRule type="cellIs" dxfId="5025" priority="1096" operator="equal">
      <formula>"X"</formula>
    </cfRule>
    <cfRule type="expression" dxfId="5024" priority="1097">
      <formula>ROW()=CELL("row")</formula>
    </cfRule>
  </conditionalFormatting>
  <conditionalFormatting sqref="M355:M356">
    <cfRule type="expression" dxfId="5023" priority="3315">
      <formula>ROW()=CELL("row")</formula>
    </cfRule>
  </conditionalFormatting>
  <conditionalFormatting sqref="M359">
    <cfRule type="expression" dxfId="5022" priority="3386">
      <formula>ROW()=CELL("row")</formula>
    </cfRule>
  </conditionalFormatting>
  <conditionalFormatting sqref="M364:M366">
    <cfRule type="expression" dxfId="5021" priority="2678">
      <formula>ROW()=CELL("row")</formula>
    </cfRule>
  </conditionalFormatting>
  <conditionalFormatting sqref="M365">
    <cfRule type="expression" dxfId="5020" priority="2675">
      <formula>ROW()=CELL("row")</formula>
    </cfRule>
  </conditionalFormatting>
  <conditionalFormatting sqref="M368 M383:O383">
    <cfRule type="cellIs" dxfId="5019" priority="3510" operator="equal">
      <formula>"ANNUAL"</formula>
    </cfRule>
  </conditionalFormatting>
  <conditionalFormatting sqref="M368:M371">
    <cfRule type="expression" dxfId="5018" priority="3508">
      <formula>ROW()=CELL("row")</formula>
    </cfRule>
  </conditionalFormatting>
  <conditionalFormatting sqref="M382:M383 M272 M279 M327">
    <cfRule type="expression" dxfId="5017" priority="3346">
      <formula>ROW()=CELL("row")</formula>
    </cfRule>
  </conditionalFormatting>
  <conditionalFormatting sqref="M390 M391:O391 M392:M393 M395:M398 M399:N399 M400:M401">
    <cfRule type="cellIs" dxfId="5016" priority="3405" operator="equal">
      <formula>"ANNUAL"</formula>
    </cfRule>
  </conditionalFormatting>
  <conditionalFormatting sqref="M390 M391:O391 M392:M393 M395:M398 M399:N399">
    <cfRule type="cellIs" dxfId="5015" priority="3404" operator="equal">
      <formula>"X"</formula>
    </cfRule>
  </conditionalFormatting>
  <conditionalFormatting sqref="M404 L534:N534 M65:N65 M74 M208 M224 M410 M460 M467 M475 M502:M503 M511 M517:M518">
    <cfRule type="expression" dxfId="5014" priority="3368">
      <formula>ROW()=CELL("row")</formula>
    </cfRule>
  </conditionalFormatting>
  <conditionalFormatting sqref="M404">
    <cfRule type="expression" dxfId="5013" priority="3366">
      <formula>ROW()=CELL("row")</formula>
    </cfRule>
    <cfRule type="cellIs" dxfId="5012" priority="3367" operator="equal">
      <formula>"X"</formula>
    </cfRule>
  </conditionalFormatting>
  <conditionalFormatting sqref="M450:M451 M129:M133 M158:M160 M205 M426:M427 M465 M480">
    <cfRule type="cellIs" dxfId="5011" priority="3318" operator="equal">
      <formula>"ANNUAL"</formula>
    </cfRule>
  </conditionalFormatting>
  <conditionalFormatting sqref="M450:M451 M140:M145 M129:M135 M115:M116 M162:M164 M205 M426:M427 M465 M480:M481">
    <cfRule type="cellIs" dxfId="5010" priority="3317" operator="equal">
      <formula>"X"</formula>
    </cfRule>
  </conditionalFormatting>
  <conditionalFormatting sqref="M453:M454">
    <cfRule type="expression" dxfId="5009" priority="3326">
      <formula>ROW()=CELL("row")</formula>
    </cfRule>
  </conditionalFormatting>
  <conditionalFormatting sqref="M471 O473 O441">
    <cfRule type="cellIs" dxfId="5008" priority="4010" operator="equal">
      <formula>"ANNUAL"</formula>
    </cfRule>
  </conditionalFormatting>
  <conditionalFormatting sqref="M480:M481">
    <cfRule type="cellIs" dxfId="5007" priority="3513" operator="equal">
      <formula>"X"</formula>
    </cfRule>
    <cfRule type="cellIs" dxfId="5006" priority="3514" operator="equal">
      <formula>"ANNUAL"</formula>
    </cfRule>
  </conditionalFormatting>
  <conditionalFormatting sqref="M491">
    <cfRule type="expression" dxfId="5005" priority="3406">
      <formula>ROW()=CELL("row")</formula>
    </cfRule>
  </conditionalFormatting>
  <conditionalFormatting sqref="M499:M500">
    <cfRule type="expression" dxfId="5004" priority="3351">
      <formula>ROW()=CELL("row")</formula>
    </cfRule>
  </conditionalFormatting>
  <conditionalFormatting sqref="M502:M506 M433:O433 N506:U506 X506:XFD506">
    <cfRule type="expression" dxfId="5003" priority="3467">
      <formula>ROW()=CELL("row")</formula>
    </cfRule>
  </conditionalFormatting>
  <conditionalFormatting sqref="M552:M555">
    <cfRule type="expression" dxfId="5002" priority="3316">
      <formula>ROW()=CELL("row")</formula>
    </cfRule>
  </conditionalFormatting>
  <conditionalFormatting sqref="M555:M556">
    <cfRule type="cellIs" dxfId="5001" priority="3460" operator="equal">
      <formula>"ANNUAL"</formula>
    </cfRule>
  </conditionalFormatting>
  <conditionalFormatting sqref="M558:M566">
    <cfRule type="expression" dxfId="5000" priority="3453">
      <formula>ROW()=CELL("row")</formula>
    </cfRule>
  </conditionalFormatting>
  <conditionalFormatting sqref="M560:M567 M537:M539">
    <cfRule type="cellIs" dxfId="4999" priority="3461" operator="equal">
      <formula>"ANNUAL"</formula>
    </cfRule>
  </conditionalFormatting>
  <conditionalFormatting sqref="M560:M568 M558">
    <cfRule type="cellIs" dxfId="4998" priority="3457" operator="equal">
      <formula>"X"</formula>
    </cfRule>
  </conditionalFormatting>
  <conditionalFormatting sqref="M568">
    <cfRule type="expression" dxfId="4997" priority="3456">
      <formula>ROW()=CELL("row")</formula>
    </cfRule>
  </conditionalFormatting>
  <conditionalFormatting sqref="M572:M573 K574:N574 A465:L468 A572:J572 A573:K573">
    <cfRule type="expression" dxfId="4996" priority="3651">
      <formula>ROW()=CELL("row")</formula>
    </cfRule>
  </conditionalFormatting>
  <conditionalFormatting sqref="M572:M574">
    <cfRule type="expression" dxfId="4995" priority="3454">
      <formula>ROW()=CELL("row")</formula>
    </cfRule>
    <cfRule type="cellIs" dxfId="4994" priority="3455" operator="equal">
      <formula>"X"</formula>
    </cfRule>
  </conditionalFormatting>
  <conditionalFormatting sqref="M577">
    <cfRule type="expression" dxfId="4993" priority="549">
      <formula>ROW()=CELL("row")</formula>
    </cfRule>
    <cfRule type="cellIs" dxfId="4992" priority="550" operator="equal">
      <formula>"X"</formula>
    </cfRule>
    <cfRule type="cellIs" dxfId="4991" priority="551" operator="equal">
      <formula>"ANNUAL"</formula>
    </cfRule>
  </conditionalFormatting>
  <conditionalFormatting sqref="M12:N12 M26:N26 N209:N216 N224:N227 N229:N231 N44:N47">
    <cfRule type="cellIs" dxfId="4990" priority="3122" operator="equal">
      <formula>"ANNUAL"</formula>
    </cfRule>
  </conditionalFormatting>
  <conditionalFormatting sqref="M92:N92 N106:N107 S29 R32 S33 V33 R34:R36 U36 U31:U32">
    <cfRule type="cellIs" dxfId="4989" priority="3233" operator="equal">
      <formula>"X"</formula>
    </cfRule>
  </conditionalFormatting>
  <conditionalFormatting sqref="M92:N92 N106:N107">
    <cfRule type="cellIs" dxfId="4988" priority="3232" operator="equal">
      <formula>"ANNUAL"</formula>
    </cfRule>
  </conditionalFormatting>
  <conditionalFormatting sqref="M109:N109 M368:M373">
    <cfRule type="cellIs" dxfId="4987" priority="3398" operator="equal">
      <formula>"X"</formula>
    </cfRule>
  </conditionalFormatting>
  <conditionalFormatting sqref="M143:N143">
    <cfRule type="cellIs" dxfId="4986" priority="3228" operator="equal">
      <formula>"ANNUAL"</formula>
    </cfRule>
  </conditionalFormatting>
  <conditionalFormatting sqref="M145:N145 N375:N376">
    <cfRule type="cellIs" dxfId="4985" priority="3193" operator="equal">
      <formula>"ANNUAL"</formula>
    </cfRule>
  </conditionalFormatting>
  <conditionalFormatting sqref="M194:N194 N191:N192">
    <cfRule type="expression" dxfId="4984" priority="3000">
      <formula>ROW()=CELL("row")</formula>
    </cfRule>
  </conditionalFormatting>
  <conditionalFormatting sqref="M262:N262 N269:N270">
    <cfRule type="expression" dxfId="4983" priority="3110">
      <formula>ROW()=CELL("row")</formula>
    </cfRule>
  </conditionalFormatting>
  <conditionalFormatting sqref="M265:N265 L267:M267 M269 M274:M277 M281 L286:M288">
    <cfRule type="cellIs" dxfId="4982" priority="3358" operator="equal">
      <formula>"ANNUAL"</formula>
    </cfRule>
  </conditionalFormatting>
  <conditionalFormatting sqref="M272:N272 M279:N279 A382:B382 L309:M309 K382:N382 E382:I382">
    <cfRule type="expression" dxfId="4981" priority="3349">
      <formula>ROW()=CELL("row")</formula>
    </cfRule>
  </conditionalFormatting>
  <conditionalFormatting sqref="M274:N276 N286">
    <cfRule type="cellIs" dxfId="4980" priority="3128" operator="equal">
      <formula>"ANNUAL"</formula>
    </cfRule>
  </conditionalFormatting>
  <conditionalFormatting sqref="M422:N422">
    <cfRule type="cellIs" dxfId="4979" priority="2672" operator="equal">
      <formula>"ANNUAL"</formula>
    </cfRule>
    <cfRule type="cellIs" dxfId="4978" priority="2673" operator="equal">
      <formula>"X"</formula>
    </cfRule>
  </conditionalFormatting>
  <conditionalFormatting sqref="M485:N485 N526:O526 N390 N392 N395:N398 M451:N451">
    <cfRule type="expression" dxfId="4977" priority="3259">
      <formula>ROW()=CELL("row")</formula>
    </cfRule>
  </conditionalFormatting>
  <conditionalFormatting sqref="M534:N534">
    <cfRule type="expression" dxfId="4976" priority="3350">
      <formula>ROW()=CELL("row")</formula>
    </cfRule>
  </conditionalFormatting>
  <conditionalFormatting sqref="M576:N576">
    <cfRule type="expression" dxfId="4975" priority="3656">
      <formula>ROW()=CELL("row")</formula>
    </cfRule>
  </conditionalFormatting>
  <conditionalFormatting sqref="M2:O2">
    <cfRule type="cellIs" dxfId="4974" priority="3057" operator="equal">
      <formula>"X"</formula>
    </cfRule>
  </conditionalFormatting>
  <conditionalFormatting sqref="M22:O22 O73:P73 O8 Q51 R73 S22">
    <cfRule type="cellIs" dxfId="4973" priority="3023" operator="equal">
      <formula>"X"</formula>
    </cfRule>
  </conditionalFormatting>
  <conditionalFormatting sqref="M22:O22 O73:P73 O8 Q51 S22">
    <cfRule type="cellIs" dxfId="4972" priority="3024" operator="equal">
      <formula>"ANNUAL"</formula>
    </cfRule>
  </conditionalFormatting>
  <conditionalFormatting sqref="M59:O59 O20 U57">
    <cfRule type="cellIs" dxfId="4971" priority="3020" operator="equal">
      <formula>"ANNUAL"</formula>
    </cfRule>
    <cfRule type="cellIs" dxfId="4970" priority="3021" operator="equal">
      <formula>"X"</formula>
    </cfRule>
  </conditionalFormatting>
  <conditionalFormatting sqref="M61:O61 N59:O59">
    <cfRule type="expression" dxfId="4969" priority="3019">
      <formula>ROW()=CELL("row")</formula>
    </cfRule>
  </conditionalFormatting>
  <conditionalFormatting sqref="M69:O69 N61:O61">
    <cfRule type="cellIs" dxfId="4968" priority="2938" operator="equal">
      <formula>"ANNUAL"</formula>
    </cfRule>
  </conditionalFormatting>
  <conditionalFormatting sqref="M69:O69 O61">
    <cfRule type="cellIs" dxfId="4967" priority="2939" operator="equal">
      <formula>"X"</formula>
    </cfRule>
  </conditionalFormatting>
  <conditionalFormatting sqref="M82:O82">
    <cfRule type="cellIs" dxfId="4966" priority="2839" operator="equal">
      <formula>"X"</formula>
    </cfRule>
  </conditionalFormatting>
  <conditionalFormatting sqref="M85:O85 N87:O87">
    <cfRule type="cellIs" dxfId="4965" priority="2980" operator="equal">
      <formula>"ANNUAL"</formula>
    </cfRule>
  </conditionalFormatting>
  <conditionalFormatting sqref="M119:O119">
    <cfRule type="cellIs" dxfId="4964" priority="2949" operator="equal">
      <formula>"ANNUAL"</formula>
    </cfRule>
  </conditionalFormatting>
  <conditionalFormatting sqref="M123:O127">
    <cfRule type="cellIs" dxfId="4963" priority="2794" operator="equal">
      <formula>"ANNUAL"</formula>
    </cfRule>
  </conditionalFormatting>
  <conditionalFormatting sqref="M137:O137">
    <cfRule type="cellIs" dxfId="4962" priority="2913" operator="equal">
      <formula>"X"</formula>
    </cfRule>
    <cfRule type="cellIs" dxfId="4961" priority="2914" operator="equal">
      <formula>"ANNUAL"</formula>
    </cfRule>
  </conditionalFormatting>
  <conditionalFormatting sqref="M150:O150 O154:O158">
    <cfRule type="cellIs" dxfId="4960" priority="2801" operator="equal">
      <formula>"ANNUAL"</formula>
    </cfRule>
  </conditionalFormatting>
  <conditionalFormatting sqref="M242:O243 O205">
    <cfRule type="cellIs" dxfId="4959" priority="2785" operator="equal">
      <formula>"X"</formula>
    </cfRule>
  </conditionalFormatting>
  <conditionalFormatting sqref="M268:O268">
    <cfRule type="expression" dxfId="4958" priority="3301">
      <formula>ROW()=CELL("row")</formula>
    </cfRule>
  </conditionalFormatting>
  <conditionalFormatting sqref="M309:O309 O311 R310">
    <cfRule type="cellIs" dxfId="4957" priority="3030" operator="equal">
      <formula>"ANNUAL"</formula>
    </cfRule>
  </conditionalFormatting>
  <conditionalFormatting sqref="M336:O336">
    <cfRule type="cellIs" dxfId="4956" priority="3060" operator="equal">
      <formula>"X"</formula>
    </cfRule>
  </conditionalFormatting>
  <conditionalFormatting sqref="M383:O383 O402 O233 P139 O191:O192 O129 Q129:R129 Q130:Q131 S139">
    <cfRule type="cellIs" dxfId="4955" priority="2850" operator="equal">
      <formula>"X"</formula>
    </cfRule>
  </conditionalFormatting>
  <conditionalFormatting sqref="M453:O453 M454 M405:N406">
    <cfRule type="cellIs" dxfId="4954" priority="3328" operator="equal">
      <formula>"X"</formula>
    </cfRule>
  </conditionalFormatting>
  <conditionalFormatting sqref="M453:O453 M454">
    <cfRule type="cellIs" dxfId="4953" priority="3327" operator="equal">
      <formula>"ANNUAL"</formula>
    </cfRule>
  </conditionalFormatting>
  <conditionalFormatting sqref="M514:O514">
    <cfRule type="cellIs" dxfId="4952" priority="2827" operator="equal">
      <formula>"X"</formula>
    </cfRule>
  </conditionalFormatting>
  <conditionalFormatting sqref="M545:O545">
    <cfRule type="cellIs" dxfId="4951" priority="2905" operator="equal">
      <formula>"ANNUAL"</formula>
    </cfRule>
  </conditionalFormatting>
  <conditionalFormatting sqref="L583:O583 M580:O582">
    <cfRule type="cellIs" dxfId="4950" priority="3174" operator="equal">
      <formula>"ANNUAL"</formula>
    </cfRule>
  </conditionalFormatting>
  <conditionalFormatting sqref="M584:O585 O587:O588 M589:N589 P589 M595:O595 M599:R599 L599:P600 Q600:R600 M604:O604 P586 P591:Q591 Q592 Q594:Q595 Q596:R598 Q580:Q584 R606:R607 Q607 Q604:S604 M602:Q603">
    <cfRule type="cellIs" dxfId="4949" priority="3206" operator="equal">
      <formula>"ANNUAL"</formula>
    </cfRule>
  </conditionalFormatting>
  <conditionalFormatting sqref="M586:O586">
    <cfRule type="expression" dxfId="4948" priority="2683">
      <formula>ROW()=CELL("row")</formula>
    </cfRule>
    <cfRule type="cellIs" dxfId="4947" priority="2684" operator="equal">
      <formula>"ANNUAL"</formula>
    </cfRule>
    <cfRule type="cellIs" dxfId="4946" priority="2685" operator="equal">
      <formula>"X"</formula>
    </cfRule>
  </conditionalFormatting>
  <conditionalFormatting sqref="M66:P67 P119 P121:P123 P69:P72 P109:P112 V96 P95:Q95 S95">
    <cfRule type="cellIs" dxfId="4945" priority="2125" operator="equal">
      <formula>"ANNUAL"</formula>
    </cfRule>
  </conditionalFormatting>
  <conditionalFormatting sqref="M496:P496">
    <cfRule type="cellIs" dxfId="4944" priority="2220" operator="equal">
      <formula>"X"</formula>
    </cfRule>
    <cfRule type="cellIs" dxfId="4943" priority="2221" operator="equal">
      <formula>"ANNUAL"</formula>
    </cfRule>
  </conditionalFormatting>
  <conditionalFormatting sqref="M251:Q251 O254:O255">
    <cfRule type="cellIs" dxfId="4942" priority="2782" operator="equal">
      <formula>"X"</formula>
    </cfRule>
    <cfRule type="cellIs" dxfId="4941" priority="2783" operator="equal">
      <formula>"ANNUAL"</formula>
    </cfRule>
  </conditionalFormatting>
  <conditionalFormatting sqref="M452:Q452 N454:Q454 Q362:Q363 Q365:S365 Q366">
    <cfRule type="cellIs" dxfId="4940" priority="1899" operator="equal">
      <formula>"X"</formula>
    </cfRule>
  </conditionalFormatting>
  <conditionalFormatting sqref="M300:R300 R532:R536 R547 P528:R528">
    <cfRule type="cellIs" dxfId="4939" priority="1432" operator="equal">
      <formula>"ANNUAL"</formula>
    </cfRule>
  </conditionalFormatting>
  <conditionalFormatting sqref="M300:R300 R533 Q534:S534 Q535:R535 P547:R547 P528:R528">
    <cfRule type="cellIs" dxfId="4938" priority="1431" operator="equal">
      <formula>"X"</formula>
    </cfRule>
  </conditionalFormatting>
  <conditionalFormatting sqref="M430:R430 O437:R437 R457 R495 R532:S532 R543 R565 R575:R576 R500">
    <cfRule type="cellIs" dxfId="4937" priority="1505" operator="equal">
      <formula>"ANNUAL"</formula>
    </cfRule>
  </conditionalFormatting>
  <conditionalFormatting sqref="M514:R514 P543">
    <cfRule type="cellIs" dxfId="4936" priority="2082" operator="equal">
      <formula>"ANNUAL"</formula>
    </cfRule>
  </conditionalFormatting>
  <conditionalFormatting sqref="M321:S321 S324:S325 S333 S335:S337 S363:S364 S369 U321 X321:XFD321">
    <cfRule type="expression" dxfId="4935" priority="1123">
      <formula>ROW()=CELL("row")</formula>
    </cfRule>
  </conditionalFormatting>
  <conditionalFormatting sqref="M612:U612 O589 O595 O599:O600 O602:O604 O614:O624">
    <cfRule type="cellIs" dxfId="4934" priority="2751" operator="equal">
      <formula>"ANNUAL"</formula>
    </cfRule>
  </conditionalFormatting>
  <conditionalFormatting sqref="N3:N6">
    <cfRule type="cellIs" dxfId="4933" priority="3139" operator="equal">
      <formula>"ANNUAL"</formula>
    </cfRule>
  </conditionalFormatting>
  <conditionalFormatting sqref="N5:N7 A10:N10">
    <cfRule type="expression" dxfId="4932" priority="3141">
      <formula>ROW()=CELL("row")</formula>
    </cfRule>
  </conditionalFormatting>
  <conditionalFormatting sqref="N8 L23:M23 O23">
    <cfRule type="cellIs" dxfId="4931" priority="3248" operator="equal">
      <formula>"X"</formula>
    </cfRule>
  </conditionalFormatting>
  <conditionalFormatting sqref="N12">
    <cfRule type="cellIs" dxfId="4930" priority="3120" operator="equal">
      <formula>"ANNUAL"</formula>
    </cfRule>
  </conditionalFormatting>
  <conditionalFormatting sqref="N12:N13 N26 A212:N212 L226:N226 N231 A224:J226">
    <cfRule type="expression" dxfId="4929" priority="3121">
      <formula>ROW()=CELL("row")</formula>
    </cfRule>
  </conditionalFormatting>
  <conditionalFormatting sqref="N13:N14">
    <cfRule type="cellIs" dxfId="4928" priority="3266" operator="equal">
      <formula>"X"</formula>
    </cfRule>
  </conditionalFormatting>
  <conditionalFormatting sqref="N19 N80 N91 N13 N53 N62:O62">
    <cfRule type="expression" dxfId="4927" priority="3272">
      <formula>ROW()=CELL("row")</formula>
    </cfRule>
  </conditionalFormatting>
  <conditionalFormatting sqref="N19:N21 N38:N42 N87:N89 N218:N222 N257:O257 N282:N283 N241:N242 N155:N160 O302 N302:N303 N290:N299 N316:N317">
    <cfRule type="expression" dxfId="4926" priority="3094">
      <formula>ROW()=CELL("row")</formula>
    </cfRule>
  </conditionalFormatting>
  <conditionalFormatting sqref="N20:N21 N39:N42 M87:N90 M221:N222 N257:N262 N282:N283">
    <cfRule type="cellIs" dxfId="4925" priority="3093" operator="equal">
      <formula>"X"</formula>
    </cfRule>
  </conditionalFormatting>
  <conditionalFormatting sqref="N20:N21 N39:N42 N88:N90 M221:N222 M242:N242">
    <cfRule type="cellIs" dxfId="4924" priority="3092" operator="equal">
      <formula>"ANNUAL"</formula>
    </cfRule>
  </conditionalFormatting>
  <conditionalFormatting sqref="N25 M78:O78 M79:N79 N103 N111:O112 L183:R183 N195 N253 N199 N201:N202 M154:N154 N62:O62 N117:N118 N207 L27:M27 O27 N144:O144 P154 L31:N31 P117:P118">
    <cfRule type="cellIs" dxfId="4923" priority="3284" operator="equal">
      <formula>"ANNUAL"</formula>
    </cfRule>
  </conditionalFormatting>
  <conditionalFormatting sqref="N25 N78:O78 N79 N103 N112:O112 N183:R183 N195 N253 N199 N201:N202 N154 N62:O62 N117:N118 N207 L27:M27 O27 N144:O144 L31:N31 P117:P118">
    <cfRule type="cellIs" dxfId="4922" priority="3283" operator="equal">
      <formula>"X"</formula>
    </cfRule>
  </conditionalFormatting>
  <conditionalFormatting sqref="N26:N27">
    <cfRule type="cellIs" dxfId="4921" priority="2941" operator="equal">
      <formula>"ANNUAL"</formula>
    </cfRule>
  </conditionalFormatting>
  <conditionalFormatting sqref="N27">
    <cfRule type="expression" dxfId="4920" priority="2940">
      <formula>ROW()=CELL("row")</formula>
    </cfRule>
  </conditionalFormatting>
  <conditionalFormatting sqref="N33:N36 N30 N46:N49 N96:N97 N170:N171 N235">
    <cfRule type="cellIs" dxfId="4919" priority="3101" operator="equal">
      <formula>"ANNUAL"</formula>
    </cfRule>
  </conditionalFormatting>
  <conditionalFormatting sqref="N33:N36 N46:N49 N96:N97 N170:N171">
    <cfRule type="cellIs" dxfId="4918" priority="3102" operator="equal">
      <formula>"X"</formula>
    </cfRule>
  </conditionalFormatting>
  <conditionalFormatting sqref="N55:N56">
    <cfRule type="cellIs" dxfId="4917" priority="3103" operator="equal">
      <formula>"ANNUAL"</formula>
    </cfRule>
    <cfRule type="cellIs" dxfId="4916" priority="3104" operator="equal">
      <formula>"X"</formula>
    </cfRule>
  </conditionalFormatting>
  <conditionalFormatting sqref="N55:N57 M35:O35 L36:N36 N44:N48 N96:N97 L170:N170 M30:O30 N234:N237 A16:O17 N8:N9">
    <cfRule type="expression" dxfId="4915" priority="3105">
      <formula>ROW()=CELL("row")</formula>
    </cfRule>
  </conditionalFormatting>
  <conditionalFormatting sqref="N57 N29:O29">
    <cfRule type="cellIs" dxfId="4914" priority="3296" operator="equal">
      <formula>"ANNUAL"</formula>
    </cfRule>
  </conditionalFormatting>
  <conditionalFormatting sqref="N57">
    <cfRule type="cellIs" dxfId="4913" priority="3297" operator="equal">
      <formula>"X"</formula>
    </cfRule>
  </conditionalFormatting>
  <conditionalFormatting sqref="N61:N64">
    <cfRule type="cellIs" dxfId="4912" priority="2946" operator="equal">
      <formula>"X"</formula>
    </cfRule>
  </conditionalFormatting>
  <conditionalFormatting sqref="N63:N64">
    <cfRule type="cellIs" dxfId="4911" priority="2945" operator="equal">
      <formula>"ANNUAL"</formula>
    </cfRule>
    <cfRule type="expression" dxfId="4910" priority="2947">
      <formula>ROW()=CELL("row")</formula>
    </cfRule>
  </conditionalFormatting>
  <conditionalFormatting sqref="N72 N8 L23:M23 O23">
    <cfRule type="cellIs" dxfId="4909" priority="3247" operator="equal">
      <formula>"ANNUAL"</formula>
    </cfRule>
  </conditionalFormatting>
  <conditionalFormatting sqref="N72:N74 N223:N225">
    <cfRule type="expression" dxfId="4908" priority="3144">
      <formula>ROW()=CELL("row")</formula>
    </cfRule>
  </conditionalFormatting>
  <conditionalFormatting sqref="N76:N77 L471:N471 L550:P550 N98:O98 L519:O519 N72:N73 N536:Q536 L539:O539 L540:N540 N17:O17 N44:N45 N53:N55 M489:N489 O470:O471 N508:N511 N417:O417 L538:N538">
    <cfRule type="cellIs" dxfId="4907" priority="3221" operator="equal">
      <formula>"X"</formula>
    </cfRule>
  </conditionalFormatting>
  <conditionalFormatting sqref="N77 L165:N165 A165:J165">
    <cfRule type="expression" dxfId="4906" priority="3263">
      <formula>ROW()=CELL("row")</formula>
    </cfRule>
  </conditionalFormatting>
  <conditionalFormatting sqref="N77 L165:N165 N364:N365 N330:R330 M333:O333 M334:N334">
    <cfRule type="cellIs" dxfId="4905" priority="3265" operator="equal">
      <formula>"ANNUAL"</formula>
    </cfRule>
  </conditionalFormatting>
  <conditionalFormatting sqref="N77:N78 L165:N165 N363:N365 L366:N367 N330:R330 M333:O333 M334:N334 R164:T164 M331">
    <cfRule type="cellIs" dxfId="4904" priority="3264" operator="equal">
      <formula>"X"</formula>
    </cfRule>
  </conditionalFormatting>
  <conditionalFormatting sqref="N84">
    <cfRule type="cellIs" dxfId="4903" priority="2985" operator="equal">
      <formula>"ANNUAL"</formula>
    </cfRule>
    <cfRule type="cellIs" dxfId="4902" priority="2986" operator="equal">
      <formula>"X"</formula>
    </cfRule>
  </conditionalFormatting>
  <conditionalFormatting sqref="N84:N85">
    <cfRule type="expression" dxfId="4901" priority="2983">
      <formula>ROW()=CELL("row")</formula>
    </cfRule>
  </conditionalFormatting>
  <conditionalFormatting sqref="N90:N94 N69:N70">
    <cfRule type="expression" dxfId="4900" priority="3192">
      <formula>ROW()=CELL("row")</formula>
    </cfRule>
  </conditionalFormatting>
  <conditionalFormatting sqref="N91 L18:N19 N80:N81">
    <cfRule type="cellIs" dxfId="4899" priority="3271" operator="equal">
      <formula>"X"</formula>
    </cfRule>
  </conditionalFormatting>
  <conditionalFormatting sqref="N91 N13 N19 N80:N81">
    <cfRule type="cellIs" dxfId="4898" priority="3270" operator="equal">
      <formula>"ANNUAL"</formula>
    </cfRule>
  </conditionalFormatting>
  <conditionalFormatting sqref="N93:N94">
    <cfRule type="cellIs" dxfId="4897" priority="3190" operator="equal">
      <formula>"ANNUAL"</formula>
    </cfRule>
    <cfRule type="cellIs" dxfId="4896" priority="3191" operator="equal">
      <formula>"X"</formula>
    </cfRule>
  </conditionalFormatting>
  <conditionalFormatting sqref="N99:N103 N74:O75">
    <cfRule type="cellIs" dxfId="4895" priority="3143" operator="equal">
      <formula>"X"</formula>
    </cfRule>
  </conditionalFormatting>
  <conditionalFormatting sqref="N106 N3:Q3 L49:Q49 A49:J49 O84:P84 N140:N141">
    <cfRule type="expression" dxfId="4894" priority="3236">
      <formula>ROW()=CELL("row")</formula>
    </cfRule>
  </conditionalFormatting>
  <conditionalFormatting sqref="N107:N109 N113 N99 N100:O100 N258:N259 N213:N214 N171:N173 N98:O98 M421">
    <cfRule type="expression" dxfId="4893" priority="3189">
      <formula>ROW()=CELL("row")</formula>
    </cfRule>
  </conditionalFormatting>
  <conditionalFormatting sqref="N115:N119">
    <cfRule type="cellIs" dxfId="4892" priority="2950" operator="equal">
      <formula>"X"</formula>
    </cfRule>
  </conditionalFormatting>
  <conditionalFormatting sqref="N119">
    <cfRule type="expression" dxfId="4891" priority="2948">
      <formula>ROW()=CELL("row")</formula>
    </cfRule>
  </conditionalFormatting>
  <conditionalFormatting sqref="N121:N129">
    <cfRule type="expression" dxfId="4890" priority="3098">
      <formula>ROW()=CELL("row")</formula>
    </cfRule>
  </conditionalFormatting>
  <conditionalFormatting sqref="N129:N130 M217:N217 N424:N425 N427:N428 M147:N148 N132:N133 N205:N206 M162:N162 N159:N160">
    <cfRule type="cellIs" dxfId="4889" priority="3085" operator="equal">
      <formula>"ANNUAL"</formula>
    </cfRule>
  </conditionalFormatting>
  <conditionalFormatting sqref="N129:N130 M217:N217 N424:N425 N427:N428 M147:N148 N132:N133 N205:N208">
    <cfRule type="cellIs" dxfId="4888" priority="3084" operator="equal">
      <formula>"X"</formula>
    </cfRule>
  </conditionalFormatting>
  <conditionalFormatting sqref="N130 N217 N424:N425 N427:N428">
    <cfRule type="expression" dxfId="4887" priority="3083">
      <formula>ROW()=CELL("row")</formula>
    </cfRule>
  </conditionalFormatting>
  <conditionalFormatting sqref="N143">
    <cfRule type="expression" dxfId="4886" priority="3230">
      <formula>ROW()=CELL("row")</formula>
    </cfRule>
  </conditionalFormatting>
  <conditionalFormatting sqref="N145 N370:N376">
    <cfRule type="cellIs" dxfId="4885" priority="3194" operator="equal">
      <formula>"X"</formula>
    </cfRule>
  </conditionalFormatting>
  <conditionalFormatting sqref="N145 N376 N239:N240 N232:N233 N364:N365 N388">
    <cfRule type="expression" dxfId="4884" priority="3195">
      <formula>ROW()=CELL("row")</formula>
    </cfRule>
  </conditionalFormatting>
  <conditionalFormatting sqref="N153:N155 N157 N163:N164 N172 L177:N178 L169:N169 A169:J169">
    <cfRule type="expression" dxfId="4883" priority="3276">
      <formula>ROW()=CELL("row")</formula>
    </cfRule>
  </conditionalFormatting>
  <conditionalFormatting sqref="N165:N166">
    <cfRule type="cellIs" dxfId="4882" priority="3132" operator="equal">
      <formula>"X"</formula>
    </cfRule>
  </conditionalFormatting>
  <conditionalFormatting sqref="N166:N169">
    <cfRule type="expression" dxfId="4881" priority="3133">
      <formula>ROW()=CELL("row")</formula>
    </cfRule>
  </conditionalFormatting>
  <conditionalFormatting sqref="N168:N169">
    <cfRule type="cellIs" dxfId="4880" priority="3156" operator="equal">
      <formula>"ANNUAL"</formula>
    </cfRule>
    <cfRule type="cellIs" dxfId="4879" priority="3157" operator="equal">
      <formula>"X"</formula>
    </cfRule>
  </conditionalFormatting>
  <conditionalFormatting sqref="N177 N172 N153:N155 N157:N158 N163:O163">
    <cfRule type="cellIs" dxfId="4878" priority="3275" operator="equal">
      <formula>"X"</formula>
    </cfRule>
  </conditionalFormatting>
  <conditionalFormatting sqref="N177:N178 N172 N155 N157:N158 N153 N163:O163">
    <cfRule type="cellIs" dxfId="4877" priority="3274" operator="equal">
      <formula>"ANNUAL"</formula>
    </cfRule>
  </conditionalFormatting>
  <conditionalFormatting sqref="N184:N185 N308 N310">
    <cfRule type="cellIs" dxfId="4876" priority="3243" operator="equal">
      <formula>"ANNUAL"</formula>
    </cfRule>
  </conditionalFormatting>
  <conditionalFormatting sqref="N185:N186 N308:R308 N310:O310 L325:N325 N176:N177 V307 X306:XFD308">
    <cfRule type="expression" dxfId="4875" priority="3245">
      <formula>ROW()=CELL("row")</formula>
    </cfRule>
  </conditionalFormatting>
  <conditionalFormatting sqref="N186 N188 N197 N199:N203 N239 N481:Q481 M302">
    <cfRule type="expression" dxfId="4874" priority="3280">
      <formula>ROW()=CELL("row")</formula>
    </cfRule>
  </conditionalFormatting>
  <conditionalFormatting sqref="N187">
    <cfRule type="cellIs" dxfId="4873" priority="3197" operator="equal">
      <formula>"X"</formula>
    </cfRule>
    <cfRule type="cellIs" dxfId="4872" priority="3198" operator="equal">
      <formula>"ANNUAL"</formula>
    </cfRule>
  </conditionalFormatting>
  <conditionalFormatting sqref="N187:N190">
    <cfRule type="expression" dxfId="4871" priority="3199">
      <formula>ROW()=CELL("row")</formula>
    </cfRule>
  </conditionalFormatting>
  <conditionalFormatting sqref="N194">
    <cfRule type="cellIs" dxfId="4870" priority="2999" operator="equal">
      <formula>"X"</formula>
    </cfRule>
  </conditionalFormatting>
  <conditionalFormatting sqref="N195 N199:N203 M186:N186 N188 N239 N481:O481 N197">
    <cfRule type="cellIs" dxfId="4869" priority="3279" operator="equal">
      <formula>"X"</formula>
    </cfRule>
  </conditionalFormatting>
  <conditionalFormatting sqref="N197 N200 N186 N188 M239:N239 N481:O481">
    <cfRule type="cellIs" dxfId="4868" priority="3278" operator="equal">
      <formula>"ANNUAL"</formula>
    </cfRule>
  </conditionalFormatting>
  <conditionalFormatting sqref="N197 N200">
    <cfRule type="expression" dxfId="4867" priority="3277">
      <formula>ROW()=CELL("row")</formula>
    </cfRule>
  </conditionalFormatting>
  <conditionalFormatting sqref="N209:N216 N23:N26 N229:N230 N224:N227 M12:N12">
    <cfRule type="cellIs" dxfId="4866" priority="3119" operator="equal">
      <formula>"X"</formula>
    </cfRule>
  </conditionalFormatting>
  <conditionalFormatting sqref="N233:N234 N236:N237 N218:N220 N203:N204 N191:N192 M182:N182 P182">
    <cfRule type="cellIs" dxfId="4865" priority="3162" operator="equal">
      <formula>"ANNUAL"</formula>
    </cfRule>
  </conditionalFormatting>
  <conditionalFormatting sqref="N233:N234 N236:N237 N218:N220 N204 N191:N192 N182:N185">
    <cfRule type="cellIs" dxfId="4864" priority="3163" operator="equal">
      <formula>"X"</formula>
    </cfRule>
  </conditionalFormatting>
  <conditionalFormatting sqref="N240:N241 N244 N246 N243:O243">
    <cfRule type="cellIs" dxfId="4863" priority="3165" operator="equal">
      <formula>"ANNUAL"</formula>
    </cfRule>
  </conditionalFormatting>
  <conditionalFormatting sqref="N240:N241 N244 N246">
    <cfRule type="cellIs" dxfId="4862" priority="3166" operator="equal">
      <formula>"X"</formula>
    </cfRule>
  </conditionalFormatting>
  <conditionalFormatting sqref="N252:N255 N249:N250">
    <cfRule type="cellIs" dxfId="4861" priority="3169" operator="equal">
      <formula>"X"</formula>
    </cfRule>
  </conditionalFormatting>
  <conditionalFormatting sqref="N254:N255 N252:P252">
    <cfRule type="cellIs" dxfId="4860" priority="3168" operator="equal">
      <formula>"ANNUAL"</formula>
    </cfRule>
  </conditionalFormatting>
  <conditionalFormatting sqref="N254:N255">
    <cfRule type="expression" dxfId="4859" priority="3167">
      <formula>ROW()=CELL("row")</formula>
    </cfRule>
  </conditionalFormatting>
  <conditionalFormatting sqref="N258:N261 N263:O263">
    <cfRule type="cellIs" dxfId="4858" priority="3126" operator="equal">
      <formula>"ANNUAL"</formula>
    </cfRule>
  </conditionalFormatting>
  <conditionalFormatting sqref="N260:N262 N269:N271">
    <cfRule type="cellIs" dxfId="4857" priority="3106" operator="equal">
      <formula>"ANNUAL"</formula>
    </cfRule>
  </conditionalFormatting>
  <conditionalFormatting sqref="N273:N278 M281:N281 N286 N269 N267">
    <cfRule type="cellIs" dxfId="4856" priority="3130" operator="equal">
      <formula>"ANNUAL"</formula>
    </cfRule>
  </conditionalFormatting>
  <conditionalFormatting sqref="N273:N278 M281:N281">
    <cfRule type="cellIs" dxfId="4855" priority="3127" operator="equal">
      <formula>"X"</formula>
    </cfRule>
  </conditionalFormatting>
  <conditionalFormatting sqref="N274:N276 N286:N287 N281">
    <cfRule type="expression" dxfId="4854" priority="3129">
      <formula>ROW()=CELL("row")</formula>
    </cfRule>
  </conditionalFormatting>
  <conditionalFormatting sqref="N286:N299">
    <cfRule type="cellIs" dxfId="4853" priority="2954" operator="equal">
      <formula>"X"</formula>
    </cfRule>
  </conditionalFormatting>
  <conditionalFormatting sqref="N288">
    <cfRule type="expression" dxfId="4852" priority="2952">
      <formula>ROW()=CELL("row")</formula>
    </cfRule>
  </conditionalFormatting>
  <conditionalFormatting sqref="N288:N299">
    <cfRule type="cellIs" dxfId="4851" priority="2953" operator="equal">
      <formula>"ANNUAL"</formula>
    </cfRule>
  </conditionalFormatting>
  <conditionalFormatting sqref="N303">
    <cfRule type="expression" dxfId="4850" priority="1212">
      <formula>ROW()=CELL("row")</formula>
    </cfRule>
    <cfRule type="cellIs" dxfId="4849" priority="1213" operator="equal">
      <formula>"X"</formula>
    </cfRule>
    <cfRule type="cellIs" dxfId="4848" priority="1214" operator="equal">
      <formula>"ANNUAL"</formula>
    </cfRule>
  </conditionalFormatting>
  <conditionalFormatting sqref="N304 N461:O462 N223 N316 M437:N437 L343:N344 P304 R304 L349:M350">
    <cfRule type="cellIs" dxfId="4847" priority="3257" operator="equal">
      <formula>"X"</formula>
    </cfRule>
  </conditionalFormatting>
  <conditionalFormatting sqref="N304 N461:O462 N223 N316 P304 R304 L349:M350">
    <cfRule type="cellIs" dxfId="4846" priority="3256" operator="equal">
      <formula>"ANNUAL"</formula>
    </cfRule>
  </conditionalFormatting>
  <conditionalFormatting sqref="N304:N306 O305">
    <cfRule type="expression" dxfId="4845" priority="3203">
      <formula>ROW()=CELL("row")</formula>
    </cfRule>
  </conditionalFormatting>
  <conditionalFormatting sqref="N313">
    <cfRule type="cellIs" dxfId="4844" priority="3111" operator="equal">
      <formula>"ANNUAL"</formula>
    </cfRule>
    <cfRule type="cellIs" dxfId="4843" priority="3112" operator="equal">
      <formula>"X"</formula>
    </cfRule>
  </conditionalFormatting>
  <conditionalFormatting sqref="N326 M358:N358 N367:N368 A493:O493 N497:N499 N555:N559">
    <cfRule type="expression" dxfId="4842" priority="3137">
      <formula>ROW()=CELL("row")</formula>
    </cfRule>
  </conditionalFormatting>
  <conditionalFormatting sqref="N326 N358 N368 N575:N578">
    <cfRule type="expression" dxfId="4841" priority="3135">
      <formula>ROW()=CELL("row")</formula>
    </cfRule>
  </conditionalFormatting>
  <conditionalFormatting sqref="N329">
    <cfRule type="cellIs" dxfId="4840" priority="2152" operator="equal">
      <formula>"ANNUAL"</formula>
    </cfRule>
    <cfRule type="expression" dxfId="4839" priority="2156">
      <formula>ROW()=CELL("row")</formula>
    </cfRule>
  </conditionalFormatting>
  <conditionalFormatting sqref="N329:N331 N333:N334">
    <cfRule type="cellIs" dxfId="4838" priority="2153" operator="equal">
      <formula>"X"</formula>
    </cfRule>
  </conditionalFormatting>
  <conditionalFormatting sqref="N346:N355">
    <cfRule type="expression" dxfId="4837" priority="1969">
      <formula>ROW()=CELL("row")</formula>
    </cfRule>
  </conditionalFormatting>
  <conditionalFormatting sqref="N349">
    <cfRule type="expression" dxfId="4836" priority="1966">
      <formula>ROW()=CELL("row")</formula>
    </cfRule>
  </conditionalFormatting>
  <conditionalFormatting sqref="N362">
    <cfRule type="expression" dxfId="4835" priority="3170">
      <formula>ROW()=CELL("row")</formula>
    </cfRule>
  </conditionalFormatting>
  <conditionalFormatting sqref="N389:N390 N392:O392 M395:R395 N396:N398 N451:O451 M485:N485 L526:N526 N369:O370 N371 L385:U385 L386:M386 L388:M388">
    <cfRule type="cellIs" dxfId="4834" priority="3260" operator="equal">
      <formula>"X"</formula>
    </cfRule>
  </conditionalFormatting>
  <conditionalFormatting sqref="N390 N392:O392 N395:R395 N396:N398 N451:O451 N485 N525:N526 N370:O370 N371 L385:U385 L386:M386 L388:M388">
    <cfRule type="cellIs" dxfId="4833" priority="3261" operator="equal">
      <formula>"ANNUAL"</formula>
    </cfRule>
  </conditionalFormatting>
  <conditionalFormatting sqref="N390:N393 N449:N451 N432:N436 N351:N355 N359:N362 N364:N365 N386:N388 N395:N398">
    <cfRule type="cellIs" dxfId="4832" priority="3097" operator="equal">
      <formula>"X"</formula>
    </cfRule>
  </conditionalFormatting>
  <conditionalFormatting sqref="N407">
    <cfRule type="cellIs" dxfId="4831" priority="3091" operator="equal">
      <formula>"X"</formula>
    </cfRule>
  </conditionalFormatting>
  <conditionalFormatting sqref="N417:N422">
    <cfRule type="expression" dxfId="4830" priority="2674">
      <formula>ROW()=CELL("row")</formula>
    </cfRule>
  </conditionalFormatting>
  <conditionalFormatting sqref="N433:N434">
    <cfRule type="expression" dxfId="4829" priority="3200">
      <formula>ROW()=CELL("row")</formula>
    </cfRule>
  </conditionalFormatting>
  <conditionalFormatting sqref="N436:N438">
    <cfRule type="expression" dxfId="4828" priority="2774">
      <formula>ROW()=CELL("row")</formula>
    </cfRule>
  </conditionalFormatting>
  <conditionalFormatting sqref="N440:N441 L469:M470">
    <cfRule type="cellIs" dxfId="4827" priority="3145" operator="equal">
      <formula>"ANNUAL"</formula>
    </cfRule>
    <cfRule type="cellIs" dxfId="4826" priority="3146" operator="equal">
      <formula>"X"</formula>
    </cfRule>
  </conditionalFormatting>
  <conditionalFormatting sqref="N447:N448 N474:N475 N488:N490">
    <cfRule type="expression" dxfId="4825" priority="3088">
      <formula>ROW()=CELL("row")</formula>
    </cfRule>
  </conditionalFormatting>
  <conditionalFormatting sqref="N448 M488:P488 N470 L477:N477 N485">
    <cfRule type="cellIs" dxfId="4824" priority="3090" operator="equal">
      <formula>"ANNUAL"</formula>
    </cfRule>
  </conditionalFormatting>
  <conditionalFormatting sqref="N448 N474:N475 L488:P488 N470 M477:N477 L487:N487">
    <cfRule type="cellIs" dxfId="4823" priority="3089" operator="equal">
      <formula>"X"</formula>
    </cfRule>
  </conditionalFormatting>
  <conditionalFormatting sqref="N460 N99:N102 N401:O402 N108:P108 N400 N403:N404 N457:N458">
    <cfRule type="cellIs" dxfId="4822" priority="3187" operator="equal">
      <formula>"ANNUAL"</formula>
    </cfRule>
  </conditionalFormatting>
  <conditionalFormatting sqref="N460 N401:O402 N108:P108 N112:N113 N400 N403:N404 N457:N458">
    <cfRule type="cellIs" dxfId="4821" priority="3188" operator="equal">
      <formula>"X"</formula>
    </cfRule>
  </conditionalFormatting>
  <conditionalFormatting sqref="N469:N470 L477:N477 N484:N485">
    <cfRule type="expression" dxfId="4820" priority="3087">
      <formula>ROW()=CELL("row")</formula>
    </cfRule>
  </conditionalFormatting>
  <conditionalFormatting sqref="N485">
    <cfRule type="cellIs" dxfId="4819" priority="3258" operator="equal">
      <formula>"X"</formula>
    </cfRule>
  </conditionalFormatting>
  <conditionalFormatting sqref="N487 N523:N524 L494:N494 L498:M498 N492:O492 A498:J498 N507:Q507">
    <cfRule type="expression" dxfId="4818" priority="3254">
      <formula>ROW()=CELL("row")</formula>
    </cfRule>
  </conditionalFormatting>
  <conditionalFormatting sqref="N500 N509:N511 N537:N539 A541:R541">
    <cfRule type="expression" dxfId="4817" priority="3227">
      <formula>ROW()=CELL("row")</formula>
    </cfRule>
  </conditionalFormatting>
  <conditionalFormatting sqref="N500:N501">
    <cfRule type="cellIs" dxfId="4816" priority="3225" operator="equal">
      <formula>"ANNUAL"</formula>
    </cfRule>
  </conditionalFormatting>
  <conditionalFormatting sqref="N509:N511">
    <cfRule type="cellIs" dxfId="4815" priority="3253" operator="equal">
      <formula>"X"</formula>
    </cfRule>
  </conditionalFormatting>
  <conditionalFormatting sqref="N515">
    <cfRule type="expression" dxfId="4814" priority="2956">
      <formula>ROW()=CELL("row")</formula>
    </cfRule>
  </conditionalFormatting>
  <conditionalFormatting sqref="N516:N517 N520:N526">
    <cfRule type="cellIs" dxfId="4813" priority="3149" operator="equal">
      <formula>"X"</formula>
    </cfRule>
  </conditionalFormatting>
  <conditionalFormatting sqref="N516:N517">
    <cfRule type="cellIs" dxfId="4812" priority="3148" operator="equal">
      <formula>"ANNUAL"</formula>
    </cfRule>
  </conditionalFormatting>
  <conditionalFormatting sqref="N517:N520 M514:O514">
    <cfRule type="expression" dxfId="4811" priority="3150">
      <formula>ROW()=CELL("row")</formula>
    </cfRule>
  </conditionalFormatting>
  <conditionalFormatting sqref="N523 M287:N287 N283:O283">
    <cfRule type="cellIs" dxfId="4810" priority="3288" operator="equal">
      <formula>"ANNUAL"</formula>
    </cfRule>
  </conditionalFormatting>
  <conditionalFormatting sqref="N539:N540 M313:P313 N386 N330:N331 N333:N334 N503:N505 N535:N536">
    <cfRule type="expression" dxfId="4809" priority="3115">
      <formula>ROW()=CELL("row")</formula>
    </cfRule>
  </conditionalFormatting>
  <conditionalFormatting sqref="N553:N556">
    <cfRule type="cellIs" dxfId="4808" priority="2922" operator="equal">
      <formula>"ANNUAL"</formula>
    </cfRule>
  </conditionalFormatting>
  <conditionalFormatting sqref="N553:N557">
    <cfRule type="cellIs" dxfId="4807" priority="2923" operator="equal">
      <formula>"X"</formula>
    </cfRule>
  </conditionalFormatting>
  <conditionalFormatting sqref="N558:N565">
    <cfRule type="cellIs" dxfId="4806" priority="3217" operator="equal">
      <formula>"X"</formula>
    </cfRule>
  </conditionalFormatting>
  <conditionalFormatting sqref="N558:N566">
    <cfRule type="cellIs" dxfId="4805" priority="3218" operator="equal">
      <formula>"ANNUAL"</formula>
    </cfRule>
  </conditionalFormatting>
  <conditionalFormatting sqref="N561:N565">
    <cfRule type="expression" dxfId="4804" priority="3216">
      <formula>ROW()=CELL("row")</formula>
    </cfRule>
  </conditionalFormatting>
  <conditionalFormatting sqref="N566 P563 P565 P558 S558">
    <cfRule type="expression" dxfId="4803" priority="3664">
      <formula>ROW()=CELL("row")</formula>
    </cfRule>
  </conditionalFormatting>
  <conditionalFormatting sqref="N567:N568">
    <cfRule type="cellIs" dxfId="4802" priority="3214" operator="equal">
      <formula>"X"</formula>
    </cfRule>
    <cfRule type="cellIs" dxfId="4801" priority="3215" operator="equal">
      <formula>"ANNUAL"</formula>
    </cfRule>
  </conditionalFormatting>
  <conditionalFormatting sqref="N571:N573 N575">
    <cfRule type="cellIs" dxfId="4800" priority="3211" operator="equal">
      <formula>"X"</formula>
    </cfRule>
    <cfRule type="cellIs" dxfId="4799" priority="3212" operator="equal">
      <formula>"ANNUAL"</formula>
    </cfRule>
  </conditionalFormatting>
  <conditionalFormatting sqref="N572:N573">
    <cfRule type="expression" dxfId="4798" priority="3210">
      <formula>ROW()=CELL("row")</formula>
    </cfRule>
  </conditionalFormatting>
  <conditionalFormatting sqref="N577:N578 N580">
    <cfRule type="cellIs" dxfId="4797" priority="3208" operator="equal">
      <formula>"X"</formula>
    </cfRule>
  </conditionalFormatting>
  <conditionalFormatting sqref="N577:N578">
    <cfRule type="cellIs" dxfId="4796" priority="3209" operator="equal">
      <formula>"ANNUAL"</formula>
    </cfRule>
  </conditionalFormatting>
  <conditionalFormatting sqref="N582">
    <cfRule type="cellIs" dxfId="4795" priority="3205" operator="equal">
      <formula>"X"</formula>
    </cfRule>
  </conditionalFormatting>
  <conditionalFormatting sqref="N3:O6 N9:O10 O13:O15 O63:O65 O70:O72 S18">
    <cfRule type="cellIs" dxfId="4794" priority="2768" operator="equal">
      <formula>"X"</formula>
    </cfRule>
  </conditionalFormatting>
  <conditionalFormatting sqref="N27:O27">
    <cfRule type="cellIs" dxfId="4793" priority="2942" operator="equal">
      <formula>"X"</formula>
    </cfRule>
  </conditionalFormatting>
  <conditionalFormatting sqref="N29:O31 N16:O16 O45:O49 O56:O57 O99 O172:O173">
    <cfRule type="cellIs" dxfId="4792" priority="2733" operator="equal">
      <formula>"X"</formula>
    </cfRule>
  </conditionalFormatting>
  <conditionalFormatting sqref="N33:O34">
    <cfRule type="expression" dxfId="4791" priority="2934">
      <formula>ROW()=CELL("row")</formula>
    </cfRule>
  </conditionalFormatting>
  <conditionalFormatting sqref="N63:O63">
    <cfRule type="expression" dxfId="4790" priority="2307">
      <formula>ROW()=CELL("row")</formula>
    </cfRule>
  </conditionalFormatting>
  <conditionalFormatting sqref="N74:O75">
    <cfRule type="cellIs" dxfId="4789" priority="3142" operator="equal">
      <formula>"ANNUAL"</formula>
    </cfRule>
  </conditionalFormatting>
  <conditionalFormatting sqref="N75:O75">
    <cfRule type="expression" dxfId="4788" priority="2609">
      <formula>ROW()=CELL("row")</formula>
    </cfRule>
  </conditionalFormatting>
  <conditionalFormatting sqref="N85:O85">
    <cfRule type="cellIs" dxfId="4787" priority="2979" operator="equal">
      <formula>"X"</formula>
    </cfRule>
  </conditionalFormatting>
  <conditionalFormatting sqref="N101:O101 N102 P102:R102 T102 X102:XFD102">
    <cfRule type="expression" dxfId="4786" priority="3025">
      <formula>ROW()=CELL("row")</formula>
    </cfRule>
  </conditionalFormatting>
  <conditionalFormatting sqref="N119:O119">
    <cfRule type="expression" dxfId="4785" priority="2951">
      <formula>ROW()=CELL("row")</formula>
    </cfRule>
  </conditionalFormatting>
  <conditionalFormatting sqref="N123:O127">
    <cfRule type="cellIs" dxfId="4784" priority="2793" operator="equal">
      <formula>"X"</formula>
    </cfRule>
  </conditionalFormatting>
  <conditionalFormatting sqref="N130:O130 N132:N133 N147:N148 N162:N163 N203:N209 N215:N217 L424:P424 L425:N425 N115:N118 N137:N138 E150:N150 N152:N153">
    <cfRule type="expression" dxfId="4783" priority="3086">
      <formula>ROW()=CELL("row")</formula>
    </cfRule>
  </conditionalFormatting>
  <conditionalFormatting sqref="N190:O190 A190:J190 L190 A191:I191 K191:L191">
    <cfRule type="expression" dxfId="4782" priority="3412">
      <formula>ROW()=CELL("row")</formula>
    </cfRule>
  </conditionalFormatting>
  <conditionalFormatting sqref="N226:O226 N231:P231 O345:O346 O375:O379 O390:R390 L439:P439 O441:O442 O445:Q445 M447:O447 O530 L440:N440 N537">
    <cfRule type="cellIs" dxfId="4781" priority="3012" operator="equal">
      <formula>"ANNUAL"</formula>
    </cfRule>
  </conditionalFormatting>
  <conditionalFormatting sqref="N247:O247">
    <cfRule type="cellIs" dxfId="4780" priority="2784" operator="equal">
      <formula>"ANNUAL"</formula>
    </cfRule>
  </conditionalFormatting>
  <conditionalFormatting sqref="N260:O261 N263">
    <cfRule type="expression" dxfId="4779" priority="3125">
      <formula>ROW()=CELL("row")</formula>
    </cfRule>
  </conditionalFormatting>
  <conditionalFormatting sqref="N268:O268">
    <cfRule type="cellIs" dxfId="4778" priority="3302" operator="equal">
      <formula>"ANNUAL"</formula>
    </cfRule>
    <cfRule type="cellIs" dxfId="4777" priority="3303" operator="equal">
      <formula>"X"</formula>
    </cfRule>
  </conditionalFormatting>
  <conditionalFormatting sqref="N269:O270">
    <cfRule type="cellIs" dxfId="4776" priority="2749" operator="equal">
      <formula>"X"</formula>
    </cfRule>
  </conditionalFormatting>
  <conditionalFormatting sqref="N280:O280">
    <cfRule type="expression" dxfId="4775" priority="3181">
      <formula>ROW()=CELL("row")</formula>
    </cfRule>
    <cfRule type="cellIs" dxfId="4774" priority="3182" operator="equal">
      <formula>"X"</formula>
    </cfRule>
    <cfRule type="cellIs" dxfId="4773" priority="3183" operator="equal">
      <formula>"ANNUAL"</formula>
    </cfRule>
  </conditionalFormatting>
  <conditionalFormatting sqref="N281:O282 O333:O335 O509:Q509 O510:P510 O511 O540:P540 O361:O362 O364 O389:O390 O544 O274:O277 O253">
    <cfRule type="cellIs" dxfId="4772" priority="2737" operator="equal">
      <formula>"ANNUAL"</formula>
    </cfRule>
  </conditionalFormatting>
  <conditionalFormatting sqref="N305:O306 L320:P320 O54:O55 O501">
    <cfRule type="cellIs" dxfId="4771" priority="3053" operator="equal">
      <formula>"ANNUAL"</formula>
    </cfRule>
  </conditionalFormatting>
  <conditionalFormatting sqref="N326:O326 N358:O360 N367 N368:O368 N493:N494 L497:O497 L498:N498 N557">
    <cfRule type="cellIs" dxfId="4770" priority="3138" operator="equal">
      <formula>"ANNUAL"</formula>
    </cfRule>
  </conditionalFormatting>
  <conditionalFormatting sqref="N326:O326 N358:O360 N367:N368 L498:N498 N493:N494">
    <cfRule type="cellIs" dxfId="4769" priority="3136" operator="equal">
      <formula>"X"</formula>
    </cfRule>
  </conditionalFormatting>
  <conditionalFormatting sqref="N329:O329">
    <cfRule type="cellIs" dxfId="4768" priority="2157" operator="equal">
      <formula>"ANNUAL"</formula>
    </cfRule>
  </conditionalFormatting>
  <conditionalFormatting sqref="N383:O383 O402 O233 M115:O116 P141:Q141 N142:O142 O191:O192 O129 Q129:R129 Q130:Q131 Q145">
    <cfRule type="cellIs" dxfId="4767" priority="2849" operator="equal">
      <formula>"ANNUAL"</formula>
    </cfRule>
  </conditionalFormatting>
  <conditionalFormatting sqref="N393:O393 N449:P450 N433:N438 N351:N355 N359:N363 N386:N388 N407">
    <cfRule type="cellIs" dxfId="4766" priority="3096" operator="equal">
      <formula>"ANNUAL"</formula>
    </cfRule>
  </conditionalFormatting>
  <conditionalFormatting sqref="N419:O419 Q422:Q423 Q420">
    <cfRule type="cellIs" dxfId="4765" priority="2713" operator="equal">
      <formula>"ANNUAL"</formula>
    </cfRule>
  </conditionalFormatting>
  <conditionalFormatting sqref="N433:O433 N434 N378 N305:N310">
    <cfRule type="cellIs" dxfId="4764" priority="3201" operator="equal">
      <formula>"X"</formula>
    </cfRule>
  </conditionalFormatting>
  <conditionalFormatting sqref="N433:O433 N434 N378">
    <cfRule type="cellIs" dxfId="4763" priority="3202" operator="equal">
      <formula>"ANNUAL"</formula>
    </cfRule>
  </conditionalFormatting>
  <conditionalFormatting sqref="N539:O539">
    <cfRule type="cellIs" dxfId="4762" priority="3113" operator="equal">
      <formula>"ANNUAL"</formula>
    </cfRule>
    <cfRule type="cellIs" dxfId="4761" priority="3114" operator="equal">
      <formula>"X"</formula>
    </cfRule>
  </conditionalFormatting>
  <conditionalFormatting sqref="N554:O554">
    <cfRule type="expression" dxfId="4760" priority="2924">
      <formula>ROW()=CELL("row")</formula>
    </cfRule>
  </conditionalFormatting>
  <conditionalFormatting sqref="N567:O568 O570:O578">
    <cfRule type="expression" dxfId="4759" priority="2897">
      <formula>ROW()=CELL("row")</formula>
    </cfRule>
  </conditionalFormatting>
  <conditionalFormatting sqref="N53:P53 N86:O86">
    <cfRule type="expression" dxfId="4758" priority="2867">
      <formula>ROW()=CELL("row")</formula>
    </cfRule>
  </conditionalFormatting>
  <conditionalFormatting sqref="N113:P113 O140:O145 O180 O298 M455:P455 O35:O36 O436 O301 O422:O423 O365:O366 N249:O250 N140:N142 O147">
    <cfRule type="cellIs" dxfId="4757" priority="2680" operator="equal">
      <formula>"ANNUAL"</formula>
    </cfRule>
  </conditionalFormatting>
  <conditionalFormatting sqref="N166:P166">
    <cfRule type="cellIs" dxfId="4756" priority="3134" operator="equal">
      <formula>"ANNUAL"</formula>
    </cfRule>
  </conditionalFormatting>
  <conditionalFormatting sqref="N194:P194 O229:O242 N267:O267">
    <cfRule type="cellIs" dxfId="4755" priority="2627" operator="equal">
      <formula>"ANNUAL"</formula>
    </cfRule>
  </conditionalFormatting>
  <conditionalFormatting sqref="N205:P205 O242 O247 L210:O210 A229:J233 L230:Q230 O235:P235 N244:O244 O245">
    <cfRule type="expression" dxfId="4754" priority="2786">
      <formula>ROW()=CELL("row")</formula>
    </cfRule>
  </conditionalFormatting>
  <conditionalFormatting sqref="N288:P288">
    <cfRule type="expression" dxfId="4753" priority="2955">
      <formula>ROW()=CELL("row")</formula>
    </cfRule>
  </conditionalFormatting>
  <conditionalFormatting sqref="N337:P337 P339">
    <cfRule type="cellIs" dxfId="4752" priority="2235" operator="equal">
      <formula>"X"</formula>
    </cfRule>
    <cfRule type="cellIs" dxfId="4751" priority="2236" operator="equal">
      <formula>"ANNUAL"</formula>
    </cfRule>
  </conditionalFormatting>
  <conditionalFormatting sqref="N341:P341">
    <cfRule type="cellIs" dxfId="4750" priority="2176" operator="equal">
      <formula>"ANNUAL"</formula>
    </cfRule>
  </conditionalFormatting>
  <conditionalFormatting sqref="N346:P346">
    <cfRule type="cellIs" dxfId="4749" priority="2191" operator="equal">
      <formula>"ANNUAL"</formula>
    </cfRule>
    <cfRule type="cellIs" dxfId="4748" priority="2192" operator="equal">
      <formula>"X"</formula>
    </cfRule>
  </conditionalFormatting>
  <conditionalFormatting sqref="N43:Q43 P71">
    <cfRule type="expression" dxfId="4747" priority="1946">
      <formula>ROW()=CELL("row")</formula>
    </cfRule>
  </conditionalFormatting>
  <conditionalFormatting sqref="N43:Q43">
    <cfRule type="cellIs" dxfId="4746" priority="1947" operator="equal">
      <formula>"X"</formula>
    </cfRule>
    <cfRule type="cellIs" dxfId="4745" priority="1948" operator="equal">
      <formula>"ANNUAL"</formula>
    </cfRule>
  </conditionalFormatting>
  <conditionalFormatting sqref="N252:Q252 Q267:R267 Q301:Q304 Q405:Q411 P421:Q421 Q312 Q358:Q360 V267:XFD267 Q292:Q294 Q350:Q352 Q362:Q366 Q373 Q396:Q397 Q402:Q403 Q424:Q425 R409:V409">
    <cfRule type="expression" dxfId="4744" priority="1629">
      <formula>ROW()=CELL("row")</formula>
    </cfRule>
  </conditionalFormatting>
  <conditionalFormatting sqref="N438:Q438 P480:P481 P498:Q498">
    <cfRule type="cellIs" dxfId="4743" priority="2119" operator="equal">
      <formula>"ANNUAL"</formula>
    </cfRule>
  </conditionalFormatting>
  <conditionalFormatting sqref="N498:Q498">
    <cfRule type="expression" dxfId="4742" priority="2738">
      <formula>ROW()=CELL("row")</formula>
    </cfRule>
  </conditionalFormatting>
  <conditionalFormatting sqref="N503:Q503">
    <cfRule type="cellIs" dxfId="4741" priority="1908" operator="equal">
      <formula>"X"</formula>
    </cfRule>
    <cfRule type="cellIs" dxfId="4740" priority="1909" operator="equal">
      <formula>"ANNUAL"</formula>
    </cfRule>
  </conditionalFormatting>
  <conditionalFormatting sqref="N534:Q534 N535:O535 O537:O538 O474 O476:O477 O489:P489">
    <cfRule type="cellIs" dxfId="4739" priority="2730" operator="equal">
      <formula>"X"</formula>
    </cfRule>
  </conditionalFormatting>
  <conditionalFormatting sqref="N534:Q534 N535:O535 O537:O538 O489:P489 O561 O558:O559">
    <cfRule type="cellIs" dxfId="4738" priority="2731" operator="equal">
      <formula>"ANNUAL"</formula>
    </cfRule>
  </conditionalFormatting>
  <conditionalFormatting sqref="N16:R16 R68:R72 R76 R78:R79 R108:R111 R220 T17 R3:R6">
    <cfRule type="cellIs" dxfId="4737" priority="1332" operator="equal">
      <formula>"ANNUAL"</formula>
    </cfRule>
  </conditionalFormatting>
  <conditionalFormatting sqref="N116:R116">
    <cfRule type="expression" dxfId="4736" priority="1339">
      <formula>ROW()=CELL("row")</formula>
    </cfRule>
  </conditionalFormatting>
  <conditionalFormatting sqref="N300:R300 R533:R535 P547:R547">
    <cfRule type="expression" dxfId="4735" priority="1430">
      <formula>ROW()=CELL("row")</formula>
    </cfRule>
  </conditionalFormatting>
  <conditionalFormatting sqref="N347:R347">
    <cfRule type="cellIs" dxfId="4734" priority="1888" operator="equal">
      <formula>"ANNUAL"</formula>
    </cfRule>
    <cfRule type="cellIs" dxfId="4733" priority="1889" operator="equal">
      <formula>"X"</formula>
    </cfRule>
  </conditionalFormatting>
  <conditionalFormatting sqref="N349:R349">
    <cfRule type="cellIs" dxfId="4732" priority="1967" operator="equal">
      <formula>"X"</formula>
    </cfRule>
    <cfRule type="cellIs" dxfId="4731" priority="1968" operator="equal">
      <formula>"ANNUAL"</formula>
    </cfRule>
  </conditionalFormatting>
  <conditionalFormatting sqref="N520:R520 Q522:T522">
    <cfRule type="cellIs" dxfId="4730" priority="1347" operator="equal">
      <formula>"ANNUAL"</formula>
    </cfRule>
  </conditionalFormatting>
  <conditionalFormatting sqref="N557:R557 N513:P513 O543:P544">
    <cfRule type="expression" dxfId="4729" priority="2200">
      <formula>ROW()=CELL("row")</formula>
    </cfRule>
  </conditionalFormatting>
  <conditionalFormatting sqref="N372:S372">
    <cfRule type="cellIs" dxfId="4728" priority="1121" operator="equal">
      <formula>"ANNUAL"</formula>
    </cfRule>
  </conditionalFormatting>
  <conditionalFormatting sqref="O2:O6 N9:O10 O63:O65 O70:O72">
    <cfRule type="cellIs" dxfId="4727" priority="2767" operator="equal">
      <formula>"ANNUAL"</formula>
    </cfRule>
  </conditionalFormatting>
  <conditionalFormatting sqref="O7 O25:O26">
    <cfRule type="cellIs" dxfId="4726" priority="2760" operator="equal">
      <formula>"ANNUAL"</formula>
    </cfRule>
  </conditionalFormatting>
  <conditionalFormatting sqref="O10:O13 O24:O26 O4:O8">
    <cfRule type="expression" dxfId="4725" priority="2762">
      <formula>ROW()=CELL("row")</formula>
    </cfRule>
  </conditionalFormatting>
  <conditionalFormatting sqref="O11:O13 O25:O26">
    <cfRule type="cellIs" dxfId="4724" priority="2761" operator="equal">
      <formula>"X"</formula>
    </cfRule>
  </conditionalFormatting>
  <conditionalFormatting sqref="O17 O23:O24">
    <cfRule type="cellIs" dxfId="4723" priority="2920" operator="equal">
      <formula>"X"</formula>
    </cfRule>
  </conditionalFormatting>
  <conditionalFormatting sqref="O17:O19">
    <cfRule type="expression" dxfId="4722" priority="2837">
      <formula>ROW()=CELL("row")</formula>
    </cfRule>
  </conditionalFormatting>
  <conditionalFormatting sqref="O18">
    <cfRule type="cellIs" dxfId="4721" priority="2831" operator="equal">
      <formula>"ANNUAL"</formula>
    </cfRule>
    <cfRule type="cellIs" dxfId="4720" priority="2832" operator="equal">
      <formula>"X"</formula>
    </cfRule>
  </conditionalFormatting>
  <conditionalFormatting sqref="O18:O19">
    <cfRule type="cellIs" dxfId="4719" priority="2835" operator="equal">
      <formula>"ANNUAL"</formula>
    </cfRule>
    <cfRule type="cellIs" dxfId="4718" priority="2836" operator="equal">
      <formula>"X"</formula>
    </cfRule>
  </conditionalFormatting>
  <conditionalFormatting sqref="O19:O20 O51:O55 O64 O81 O85:O88 O13">
    <cfRule type="expression" dxfId="4717" priority="2870">
      <formula>ROW()=CELL("row")</formula>
    </cfRule>
  </conditionalFormatting>
  <conditionalFormatting sqref="O23:O24">
    <cfRule type="cellIs" dxfId="4716" priority="2918" operator="equal">
      <formula>"ANNUAL"</formula>
    </cfRule>
  </conditionalFormatting>
  <conditionalFormatting sqref="O33:O34">
    <cfRule type="cellIs" dxfId="4715" priority="2935" operator="equal">
      <formula>"ANNUAL"</formula>
    </cfRule>
    <cfRule type="cellIs" dxfId="4714" priority="2936" operator="equal">
      <formula>"X"</formula>
    </cfRule>
  </conditionalFormatting>
  <conditionalFormatting sqref="O36 O113 O141:Q141 N142:O142 O143 O180 O212:O213 O249:P249 O298:O299 O301:O302 O365 O421:O423 O434:O438 O454:P455 O115">
    <cfRule type="expression" dxfId="4713" priority="2682">
      <formula>ROW()=CELL("row")</formula>
    </cfRule>
  </conditionalFormatting>
  <conditionalFormatting sqref="O39">
    <cfRule type="cellIs" dxfId="4712" priority="2320" operator="equal">
      <formula>"X"</formula>
    </cfRule>
  </conditionalFormatting>
  <conditionalFormatting sqref="O44:O45 O57 M71:O71 N80:O82">
    <cfRule type="expression" dxfId="4711" priority="2844">
      <formula>ROW()=CELL("row")</formula>
    </cfRule>
  </conditionalFormatting>
  <conditionalFormatting sqref="O45:O48 O56:O57 O99 O172:O173">
    <cfRule type="expression" dxfId="4710" priority="2734">
      <formula>ROW()=CELL("row")</formula>
    </cfRule>
  </conditionalFormatting>
  <conditionalFormatting sqref="O45:O49 O56:O57 O99 O172:O173">
    <cfRule type="cellIs" dxfId="4709" priority="2732" operator="equal">
      <formula>"ANNUAL"</formula>
    </cfRule>
  </conditionalFormatting>
  <conditionalFormatting sqref="O51:O52 O44 L32:O32 O38 O77 O74">
    <cfRule type="cellIs" dxfId="4708" priority="2917" operator="equal">
      <formula>"ANNUAL"</formula>
    </cfRule>
  </conditionalFormatting>
  <conditionalFormatting sqref="O51:O52 O87:O88 O44 L32:O32 O38 O77 O74">
    <cfRule type="cellIs" dxfId="4707" priority="2916" operator="equal">
      <formula>"X"</formula>
    </cfRule>
  </conditionalFormatting>
  <conditionalFormatting sqref="O53:O54 N86:O86 O81 O19 O64">
    <cfRule type="cellIs" dxfId="4706" priority="2869" operator="equal">
      <formula>"X"</formula>
    </cfRule>
  </conditionalFormatting>
  <conditionalFormatting sqref="O77">
    <cfRule type="expression" dxfId="4705" priority="2561">
      <formula>ROW()=CELL("row")</formula>
    </cfRule>
  </conditionalFormatting>
  <conditionalFormatting sqref="O79:O80">
    <cfRule type="cellIs" dxfId="4704" priority="2815" operator="equal">
      <formula>"X"</formula>
    </cfRule>
    <cfRule type="cellIs" dxfId="4703" priority="2816" operator="equal">
      <formula>"ANNUAL"</formula>
    </cfRule>
    <cfRule type="expression" dxfId="4702" priority="2817">
      <formula>ROW()=CELL("row")</formula>
    </cfRule>
  </conditionalFormatting>
  <conditionalFormatting sqref="O80:O82 N71:O71 O45 O57">
    <cfRule type="cellIs" dxfId="4701" priority="2842" operator="equal">
      <formula>"ANNUAL"</formula>
    </cfRule>
    <cfRule type="cellIs" dxfId="4700" priority="2843" operator="equal">
      <formula>"X"</formula>
    </cfRule>
  </conditionalFormatting>
  <conditionalFormatting sqref="O82">
    <cfRule type="expression" dxfId="4699" priority="2840">
      <formula>ROW()=CELL("row")</formula>
    </cfRule>
  </conditionalFormatting>
  <conditionalFormatting sqref="O85">
    <cfRule type="expression" dxfId="4698" priority="2993">
      <formula>ROW()=CELL("row")</formula>
    </cfRule>
  </conditionalFormatting>
  <conditionalFormatting sqref="O89:O90 O94:O95 O121:O122 O69:O71 O110:O111">
    <cfRule type="expression" dxfId="4697" priority="2800">
      <formula>ROW()=CELL("row")</formula>
    </cfRule>
  </conditionalFormatting>
  <conditionalFormatting sqref="O91:O92 N162:O162 O220:O225 O21:P21 O38:O42 O117:P117 O258:O259">
    <cfRule type="expression" dxfId="4696" priority="2721">
      <formula>ROW()=CELL("row")</formula>
    </cfRule>
  </conditionalFormatting>
  <conditionalFormatting sqref="O91:O92 O162 O223:O224 O244:O246">
    <cfRule type="cellIs" dxfId="4695" priority="2719" operator="equal">
      <formula>"ANNUAL"</formula>
    </cfRule>
  </conditionalFormatting>
  <conditionalFormatting sqref="O91:O92 O162 O223:O224 O244:O247">
    <cfRule type="cellIs" dxfId="4694" priority="2720" operator="equal">
      <formula>"X"</formula>
    </cfRule>
  </conditionalFormatting>
  <conditionalFormatting sqref="O92:O93 N135 O147:O148 O154 O156 O158 N144:O144">
    <cfRule type="expression" dxfId="4693" priority="2876">
      <formula>ROW()=CELL("row")</formula>
    </cfRule>
  </conditionalFormatting>
  <conditionalFormatting sqref="O94:O96 O89 M121:O121">
    <cfRule type="cellIs" dxfId="4692" priority="2796" operator="equal">
      <formula>"ANNUAL"</formula>
    </cfRule>
  </conditionalFormatting>
  <conditionalFormatting sqref="O94:O96 O89">
    <cfRule type="cellIs" dxfId="4691" priority="2797" operator="equal">
      <formula>"X"</formula>
    </cfRule>
  </conditionalFormatting>
  <conditionalFormatting sqref="O101 O171 O294:O297 P186 O299 N302:O302 Q171">
    <cfRule type="cellIs" dxfId="4690" priority="3027" operator="equal">
      <formula>"ANNUAL"</formula>
    </cfRule>
  </conditionalFormatting>
  <conditionalFormatting sqref="O101 O294:O297 P186 O299 M302:O302 R185:R186 R152 R172">
    <cfRule type="cellIs" dxfId="4689" priority="3026" operator="equal">
      <formula>"X"</formula>
    </cfRule>
  </conditionalFormatting>
  <conditionalFormatting sqref="O102:O103 O93">
    <cfRule type="cellIs" dxfId="4688" priority="2932" operator="equal">
      <formula>"ANNUAL"</formula>
    </cfRule>
    <cfRule type="cellIs" dxfId="4687" priority="2933" operator="equal">
      <formula>"X"</formula>
    </cfRule>
  </conditionalFormatting>
  <conditionalFormatting sqref="O102:O103">
    <cfRule type="expression" dxfId="4686" priority="2931">
      <formula>ROW()=CELL("row")</formula>
    </cfRule>
  </conditionalFormatting>
  <conditionalFormatting sqref="O106:O107">
    <cfRule type="expression" dxfId="4685" priority="2820">
      <formula>ROW()=CELL("row")</formula>
    </cfRule>
  </conditionalFormatting>
  <conditionalFormatting sqref="O107 O95 N142:O142">
    <cfRule type="cellIs" dxfId="4684" priority="3018" operator="equal">
      <formula>"X"</formula>
    </cfRule>
  </conditionalFormatting>
  <conditionalFormatting sqref="O107 O95">
    <cfRule type="cellIs" dxfId="4683" priority="3017" operator="equal">
      <formula>"ANNUAL"</formula>
    </cfRule>
  </conditionalFormatting>
  <conditionalFormatting sqref="O109:O110">
    <cfRule type="cellIs" dxfId="4682" priority="2590" operator="equal">
      <formula>"ANNUAL"</formula>
    </cfRule>
    <cfRule type="cellIs" dxfId="4681" priority="2591" operator="equal">
      <formula>"X"</formula>
    </cfRule>
  </conditionalFormatting>
  <conditionalFormatting sqref="O115:O119 N164:O164 O131:O133 M152:O152 O135:O136 N121:O121">
    <cfRule type="cellIs" dxfId="4680" priority="2695" operator="equal">
      <formula>"X"</formula>
    </cfRule>
  </conditionalFormatting>
  <conditionalFormatting sqref="O117:O118 O131:O133 O135:O136 O139:P139 M152:O152 M164:O164">
    <cfRule type="cellIs" dxfId="4679" priority="2697" operator="equal">
      <formula>"ANNUAL"</formula>
    </cfRule>
  </conditionalFormatting>
  <conditionalFormatting sqref="O118 O163:O165">
    <cfRule type="expression" dxfId="4678" priority="2694">
      <formula>ROW()=CELL("row")</formula>
    </cfRule>
  </conditionalFormatting>
  <conditionalFormatting sqref="O123:O127 O64:O65">
    <cfRule type="expression" dxfId="4677" priority="2795">
      <formula>ROW()=CELL("row")</formula>
    </cfRule>
  </conditionalFormatting>
  <conditionalFormatting sqref="O128">
    <cfRule type="cellIs" dxfId="4676" priority="2929" operator="equal">
      <formula>"ANNUAL"</formula>
    </cfRule>
    <cfRule type="cellIs" dxfId="4675" priority="2930" operator="equal">
      <formula>"X"</formula>
    </cfRule>
  </conditionalFormatting>
  <conditionalFormatting sqref="O128:O129 O191 O233 O115">
    <cfRule type="expression" dxfId="4674" priority="2851">
      <formula>ROW()=CELL("row")</formula>
    </cfRule>
  </conditionalFormatting>
  <conditionalFormatting sqref="O153:O154 O147 N156:O156 O158 O92 R157 M135:N135 W157">
    <cfRule type="cellIs" dxfId="4673" priority="2874" operator="equal">
      <formula>"ANNUAL"</formula>
    </cfRule>
  </conditionalFormatting>
  <conditionalFormatting sqref="O153:O158 M150:O150 O550">
    <cfRule type="cellIs" dxfId="4672" priority="2802" operator="equal">
      <formula>"X"</formula>
    </cfRule>
  </conditionalFormatting>
  <conditionalFormatting sqref="O155:O158 O233:O234 O240:O241 N133:O133 L136:O136 A136:J137 O145 O147">
    <cfRule type="expression" dxfId="4671" priority="2805">
      <formula>ROW()=CELL("row")</formula>
    </cfRule>
  </conditionalFormatting>
  <conditionalFormatting sqref="O169:O170 M176:O176 O177:O178 Q174">
    <cfRule type="cellIs" dxfId="4670" priority="2792" operator="equal">
      <formula>"ANNUAL"</formula>
    </cfRule>
  </conditionalFormatting>
  <conditionalFormatting sqref="O169:O170 O176:O178">
    <cfRule type="cellIs" dxfId="4669" priority="2791" operator="equal">
      <formula>"X"</formula>
    </cfRule>
  </conditionalFormatting>
  <conditionalFormatting sqref="O170:O171 O173 O178 N182:P182 N187:O187 O189">
    <cfRule type="expression" dxfId="4668" priority="2882">
      <formula>ROW()=CELL("row")</formula>
    </cfRule>
  </conditionalFormatting>
  <conditionalFormatting sqref="O171 P169:R169 P168:Q168 Q171">
    <cfRule type="cellIs" dxfId="4667" priority="3952" operator="equal">
      <formula>"X"</formula>
    </cfRule>
  </conditionalFormatting>
  <conditionalFormatting sqref="O182 O170:P170 O178 O187 O189">
    <cfRule type="expression" dxfId="4666" priority="2879">
      <formula>ROW()=CELL("row")</formula>
    </cfRule>
  </conditionalFormatting>
  <conditionalFormatting sqref="O182">
    <cfRule type="cellIs" dxfId="4665" priority="2877" operator="equal">
      <formula>"ANNUAL"</formula>
    </cfRule>
  </conditionalFormatting>
  <conditionalFormatting sqref="O182:O189 O168:O169 O229:O230 O360">
    <cfRule type="cellIs" dxfId="4664" priority="2692" operator="equal">
      <formula>"X"</formula>
    </cfRule>
  </conditionalFormatting>
  <conditionalFormatting sqref="O184:O189 O168 O497:O498">
    <cfRule type="cellIs" dxfId="4663" priority="2691" operator="equal">
      <formula>"ANNUAL"</formula>
    </cfRule>
  </conditionalFormatting>
  <conditionalFormatting sqref="O191:O192 O236:O239 N267:P267 O194">
    <cfRule type="expression" dxfId="4662" priority="2628">
      <formula>ROW()=CELL("row")</formula>
    </cfRule>
  </conditionalFormatting>
  <conditionalFormatting sqref="O194:O195 O236:O239 N267:O267">
    <cfRule type="cellIs" dxfId="4661" priority="2626" operator="equal">
      <formula>"X"</formula>
    </cfRule>
  </conditionalFormatting>
  <conditionalFormatting sqref="O195">
    <cfRule type="cellIs" dxfId="4660" priority="2643" operator="equal">
      <formula>"ANNUAL"</formula>
    </cfRule>
  </conditionalFormatting>
  <conditionalFormatting sqref="O197:O198 O201 O204 O240">
    <cfRule type="cellIs" dxfId="4659" priority="2886" operator="equal">
      <formula>"ANNUAL"</formula>
    </cfRule>
    <cfRule type="cellIs" dxfId="4658" priority="2887" operator="equal">
      <formula>"X"</formula>
    </cfRule>
  </conditionalFormatting>
  <conditionalFormatting sqref="O197:O198 O201:Q201 O204 O240">
    <cfRule type="expression" dxfId="4657" priority="2888">
      <formula>ROW()=CELL("row")</formula>
    </cfRule>
  </conditionalFormatting>
  <conditionalFormatting sqref="O197:O198">
    <cfRule type="expression" dxfId="4656" priority="2885">
      <formula>ROW()=CELL("row")</formula>
    </cfRule>
  </conditionalFormatting>
  <conditionalFormatting sqref="O197:O199">
    <cfRule type="cellIs" dxfId="4655" priority="2745" operator="equal">
      <formula>"X"</formula>
    </cfRule>
  </conditionalFormatting>
  <conditionalFormatting sqref="O197:O206">
    <cfRule type="cellIs" dxfId="4654" priority="2746" operator="equal">
      <formula>"ANNUAL"</formula>
    </cfRule>
  </conditionalFormatting>
  <conditionalFormatting sqref="O199">
    <cfRule type="expression" dxfId="4653" priority="2744">
      <formula>ROW()=CELL("row")</formula>
    </cfRule>
  </conditionalFormatting>
  <conditionalFormatting sqref="O200:O206 O210 O230:O231 O233:O235 O237:O242 O245 N247:O247 O220:O222 O216:O218 P249 R249">
    <cfRule type="cellIs" dxfId="4652" priority="2787" operator="equal">
      <formula>"X"</formula>
    </cfRule>
  </conditionalFormatting>
  <conditionalFormatting sqref="O206:O207">
    <cfRule type="expression" dxfId="4651" priority="2710">
      <formula>ROW()=CELL("row")</formula>
    </cfRule>
  </conditionalFormatting>
  <conditionalFormatting sqref="O207">
    <cfRule type="cellIs" dxfId="4650" priority="2712" operator="equal">
      <formula>"ANNUAL"</formula>
    </cfRule>
  </conditionalFormatting>
  <conditionalFormatting sqref="O207:O210">
    <cfRule type="cellIs" dxfId="4649" priority="2711" operator="equal">
      <formula>"X"</formula>
    </cfRule>
  </conditionalFormatting>
  <conditionalFormatting sqref="O208 O283:O284 O200:O204 O254">
    <cfRule type="expression" dxfId="4648" priority="2826">
      <formula>ROW()=CELL("row")</formula>
    </cfRule>
  </conditionalFormatting>
  <conditionalFormatting sqref="O216:O219">
    <cfRule type="expression" dxfId="4647" priority="2700">
      <formula>ROW()=CELL("row")</formula>
    </cfRule>
  </conditionalFormatting>
  <conditionalFormatting sqref="O218:O221">
    <cfRule type="cellIs" dxfId="4646" priority="2701" operator="equal">
      <formula>"ANNUAL"</formula>
    </cfRule>
  </conditionalFormatting>
  <conditionalFormatting sqref="O219">
    <cfRule type="expression" dxfId="4645" priority="2698">
      <formula>ROW()=CELL("row")</formula>
    </cfRule>
  </conditionalFormatting>
  <conditionalFormatting sqref="O219:O221">
    <cfRule type="cellIs" dxfId="4644" priority="2699" operator="equal">
      <formula>"X"</formula>
    </cfRule>
  </conditionalFormatting>
  <conditionalFormatting sqref="O225:O227 Q226">
    <cfRule type="cellIs" dxfId="4643" priority="2765" operator="equal">
      <formula>"ANNUAL"</formula>
    </cfRule>
  </conditionalFormatting>
  <conditionalFormatting sqref="O225:O227">
    <cfRule type="cellIs" dxfId="4642" priority="2764" operator="equal">
      <formula>"X"</formula>
    </cfRule>
  </conditionalFormatting>
  <conditionalFormatting sqref="O226 M231:P231 M345:O345 O374:O379 O390 L439:P439 O441:O442 O445:Q445 L447:O447 L438:N438 O530 Q226 L440:N440 N537">
    <cfRule type="cellIs" dxfId="4641" priority="3013" operator="equal">
      <formula>"X"</formula>
    </cfRule>
  </conditionalFormatting>
  <conditionalFormatting sqref="O232 N246:O246">
    <cfRule type="expression" dxfId="4640" priority="2759">
      <formula>ROW()=CELL("row")</formula>
    </cfRule>
  </conditionalFormatting>
  <conditionalFormatting sqref="O255 M251:Q251">
    <cfRule type="expression" dxfId="4639" priority="2781">
      <formula>ROW()=CELL("row")</formula>
    </cfRule>
  </conditionalFormatting>
  <conditionalFormatting sqref="O255">
    <cfRule type="cellIs" dxfId="4638" priority="2780" operator="equal">
      <formula>"X"</formula>
    </cfRule>
  </conditionalFormatting>
  <conditionalFormatting sqref="O259:O260">
    <cfRule type="cellIs" dxfId="4637" priority="2533" operator="equal">
      <formula>"X"</formula>
    </cfRule>
    <cfRule type="cellIs" dxfId="4636" priority="2534" operator="equal">
      <formula>"ANNUAL"</formula>
    </cfRule>
  </conditionalFormatting>
  <conditionalFormatting sqref="O262">
    <cfRule type="cellIs" dxfId="4635" priority="2754" operator="equal">
      <formula>"ANNUAL"</formula>
    </cfRule>
    <cfRule type="cellIs" dxfId="4634" priority="2755" operator="equal">
      <formula>"X"</formula>
    </cfRule>
  </conditionalFormatting>
  <conditionalFormatting sqref="O262:O263 O265:O266">
    <cfRule type="expression" dxfId="4633" priority="2756">
      <formula>ROW()=CELL("row")</formula>
    </cfRule>
  </conditionalFormatting>
  <conditionalFormatting sqref="O269:O270 O275:O279 O282 O287 O289:O292">
    <cfRule type="expression" dxfId="4632" priority="2750">
      <formula>ROW()=CELL("row")</formula>
    </cfRule>
  </conditionalFormatting>
  <conditionalFormatting sqref="O269:O270">
    <cfRule type="cellIs" dxfId="4631" priority="2748" operator="equal">
      <formula>"ANNUAL"</formula>
    </cfRule>
  </conditionalFormatting>
  <conditionalFormatting sqref="O278:O279 O563:P563 O564 O565:P565 O566:O567 P267 R267">
    <cfRule type="cellIs" dxfId="4630" priority="2896" operator="equal">
      <formula>"ANNUAL"</formula>
    </cfRule>
  </conditionalFormatting>
  <conditionalFormatting sqref="O281 O334:O335 O509:O511">
    <cfRule type="expression" dxfId="4629" priority="2735">
      <formula>ROW()=CELL("row")</formula>
    </cfRule>
  </conditionalFormatting>
  <conditionalFormatting sqref="O281:O282 O333:O335 O509:Q509 O510:P510 O511 O540:P540 O361:O362 O364 O389:O392 O544:O545 O274:O277 O253 O265:O266">
    <cfRule type="cellIs" dxfId="4628" priority="2736" operator="equal">
      <formula>"X"</formula>
    </cfRule>
  </conditionalFormatting>
  <conditionalFormatting sqref="O290:O292">
    <cfRule type="cellIs" dxfId="4627" priority="2778" operator="equal">
      <formula>"X"</formula>
    </cfRule>
    <cfRule type="cellIs" dxfId="4626" priority="2779" operator="equal">
      <formula>"ANNUAL"</formula>
    </cfRule>
  </conditionalFormatting>
  <conditionalFormatting sqref="O293:O297 O303:P304 O314 O354 O361:O364 R304 X304:XFD304 O342 O347:O352 O386 O388:O389 O316:O317">
    <cfRule type="expression" dxfId="4625" priority="2718">
      <formula>ROW()=CELL("row")</formula>
    </cfRule>
  </conditionalFormatting>
  <conditionalFormatting sqref="O304:O305 O317:P317 O293 O354 O363">
    <cfRule type="cellIs" dxfId="4624" priority="2716" operator="equal">
      <formula>"ANNUAL"</formula>
    </cfRule>
  </conditionalFormatting>
  <conditionalFormatting sqref="O304:O306 O317:P317 O293 O354 O356:O357 O363">
    <cfRule type="cellIs" dxfId="4623" priority="2717" operator="equal">
      <formula>"X"</formula>
    </cfRule>
  </conditionalFormatting>
  <conditionalFormatting sqref="O306 A320:P320">
    <cfRule type="expression" dxfId="4622" priority="3052">
      <formula>ROW()=CELL("row")</formula>
    </cfRule>
  </conditionalFormatting>
  <conditionalFormatting sqref="O309 O311">
    <cfRule type="cellIs" dxfId="4621" priority="3029" operator="equal">
      <formula>"X"</formula>
    </cfRule>
  </conditionalFormatting>
  <conditionalFormatting sqref="O337 O339:O340">
    <cfRule type="expression" dxfId="4620" priority="3031">
      <formula>ROW()=CELL("row")</formula>
    </cfRule>
  </conditionalFormatting>
  <conditionalFormatting sqref="O339 O340:S340 L547:O547 N325">
    <cfRule type="cellIs" dxfId="4619" priority="3033" operator="equal">
      <formula>"ANNUAL"</formula>
    </cfRule>
  </conditionalFormatting>
  <conditionalFormatting sqref="O339 O340:S340 L547:O547 O565 O329 N325">
    <cfRule type="cellIs" dxfId="4618" priority="3032" operator="equal">
      <formula>"X"</formula>
    </cfRule>
  </conditionalFormatting>
  <conditionalFormatting sqref="O378">
    <cfRule type="cellIs" dxfId="4617" priority="2666" operator="equal">
      <formula>"X"</formula>
    </cfRule>
  </conditionalFormatting>
  <conditionalFormatting sqref="O383 O402">
    <cfRule type="expression" dxfId="4616" priority="2847">
      <formula>ROW()=CELL("row")</formula>
    </cfRule>
  </conditionalFormatting>
  <conditionalFormatting sqref="O395">
    <cfRule type="cellIs" dxfId="4615" priority="2622" operator="equal">
      <formula>"ANNUAL"</formula>
    </cfRule>
    <cfRule type="cellIs" dxfId="4614" priority="2623" operator="equal">
      <formula>"X"</formula>
    </cfRule>
  </conditionalFormatting>
  <conditionalFormatting sqref="O395:O398">
    <cfRule type="expression" dxfId="4613" priority="2621">
      <formula>ROW()=CELL("row")</formula>
    </cfRule>
  </conditionalFormatting>
  <conditionalFormatting sqref="O403:O407">
    <cfRule type="expression" dxfId="4612" priority="1973">
      <formula>ROW()=CELL("row")</formula>
    </cfRule>
  </conditionalFormatting>
  <conditionalFormatting sqref="O404">
    <cfRule type="cellIs" dxfId="4611" priority="1971" operator="equal">
      <formula>"X"</formula>
    </cfRule>
    <cfRule type="cellIs" dxfId="4610" priority="1972" operator="equal">
      <formula>"ANNUAL"</formula>
    </cfRule>
    <cfRule type="cellIs" dxfId="4609" priority="1974" operator="equal">
      <formula>"ANNUAL"</formula>
    </cfRule>
  </conditionalFormatting>
  <conditionalFormatting sqref="O418:O419 O413:O415">
    <cfRule type="expression" dxfId="4608" priority="2715">
      <formula>ROW()=CELL("row")</formula>
    </cfRule>
  </conditionalFormatting>
  <conditionalFormatting sqref="O423">
    <cfRule type="cellIs" dxfId="4607" priority="2892" operator="equal">
      <formula>"ANNUAL"</formula>
    </cfRule>
    <cfRule type="cellIs" dxfId="4606" priority="2893" operator="equal">
      <formula>"X"</formula>
    </cfRule>
  </conditionalFormatting>
  <conditionalFormatting sqref="O428 M429:P429 O431:P431 L432:P432 O434:P434 L435:Q435">
    <cfRule type="cellIs" dxfId="4605" priority="2705" operator="equal">
      <formula>"ANNUAL"</formula>
    </cfRule>
  </conditionalFormatting>
  <conditionalFormatting sqref="O428:O429 O431:O432 O434:O435">
    <cfRule type="expression" dxfId="4604" priority="2704">
      <formula>ROW()=CELL("row")</formula>
    </cfRule>
  </conditionalFormatting>
  <conditionalFormatting sqref="O431:O432">
    <cfRule type="expression" dxfId="4603" priority="2702">
      <formula>ROW()=CELL("row")</formula>
    </cfRule>
  </conditionalFormatting>
  <conditionalFormatting sqref="O439:O440 L541:R541 N421:O421 L513:O513">
    <cfRule type="cellIs" dxfId="4602" priority="2910" operator="equal">
      <formula>"X"</formula>
    </cfRule>
  </conditionalFormatting>
  <conditionalFormatting sqref="O439:O440 N421:O421 L513:O513">
    <cfRule type="cellIs" dxfId="4601" priority="2911" operator="equal">
      <formula>"ANNUAL"</formula>
    </cfRule>
  </conditionalFormatting>
  <conditionalFormatting sqref="O440">
    <cfRule type="expression" dxfId="4600" priority="2909">
      <formula>ROW()=CELL("row")</formula>
    </cfRule>
  </conditionalFormatting>
  <conditionalFormatting sqref="O442 O445:P445 M439:O439 O226 O231:P231 L345:O345 O375:O378 O390 M447:O447">
    <cfRule type="expression" dxfId="4599" priority="3011">
      <formula>ROW()=CELL("row")</formula>
    </cfRule>
  </conditionalFormatting>
  <conditionalFormatting sqref="O446:O447 O468 N504:O505 N508:P508 O523:O524 O525:P525 N415:O415 L483:O483 O485:O486 O494">
    <cfRule type="cellIs" dxfId="4598" priority="2771" operator="equal">
      <formula>"X"</formula>
    </cfRule>
  </conditionalFormatting>
  <conditionalFormatting sqref="O446:O447 O468 N504:O505 O523:O524 O525:P525 N415:O415 L483:O483 O485:O486 O209:O210 O521">
    <cfRule type="cellIs" dxfId="4597" priority="2770" operator="equal">
      <formula>"ANNUAL"</formula>
    </cfRule>
  </conditionalFormatting>
  <conditionalFormatting sqref="O449:O450 N518:O518">
    <cfRule type="cellIs" dxfId="4596" priority="2863" operator="equal">
      <formula>"ANNUAL"</formula>
    </cfRule>
  </conditionalFormatting>
  <conditionalFormatting sqref="O449:O450">
    <cfRule type="cellIs" dxfId="4595" priority="2859" operator="equal">
      <formula>"ANNUAL"</formula>
    </cfRule>
    <cfRule type="cellIs" dxfId="4594" priority="2860" operator="equal">
      <formula>"X"</formula>
    </cfRule>
    <cfRule type="expression" dxfId="4593" priority="2861">
      <formula>ROW()=CELL("row")</formula>
    </cfRule>
  </conditionalFormatting>
  <conditionalFormatting sqref="O460 O474 O475:Q475 O476:O477 N479:P480 O482 M490:O490">
    <cfRule type="cellIs" dxfId="4592" priority="2709" operator="equal">
      <formula>"ANNUAL"</formula>
    </cfRule>
  </conditionalFormatting>
  <conditionalFormatting sqref="O460 O474:O476 O479:O480 O482:O486 O489:O490">
    <cfRule type="expression" dxfId="4591" priority="2708">
      <formula>ROW()=CELL("row")</formula>
    </cfRule>
  </conditionalFormatting>
  <conditionalFormatting sqref="O460 O475 N479:P480 O482 M490:O490">
    <cfRule type="cellIs" dxfId="4590" priority="2707" operator="equal">
      <formula>"X"</formula>
    </cfRule>
  </conditionalFormatting>
  <conditionalFormatting sqref="O460 O475">
    <cfRule type="expression" dxfId="4589" priority="2706">
      <formula>ROW()=CELL("row")</formula>
    </cfRule>
  </conditionalFormatting>
  <conditionalFormatting sqref="O462:O463">
    <cfRule type="expression" dxfId="4588" priority="1970">
      <formula>ROW()=CELL("row")</formula>
    </cfRule>
  </conditionalFormatting>
  <conditionalFormatting sqref="O487">
    <cfRule type="expression" dxfId="4587" priority="2633">
      <formula>ROW()=CELL("row")</formula>
    </cfRule>
  </conditionalFormatting>
  <conditionalFormatting sqref="O487:O488">
    <cfRule type="cellIs" dxfId="4586" priority="2634" operator="equal">
      <formula>"X"</formula>
    </cfRule>
    <cfRule type="cellIs" dxfId="4585" priority="2636" operator="equal">
      <formula>"ANNUAL"</formula>
    </cfRule>
  </conditionalFormatting>
  <conditionalFormatting sqref="O492 P498">
    <cfRule type="cellIs" dxfId="4584" priority="4013" operator="equal">
      <formula>"ANNUAL"</formula>
    </cfRule>
  </conditionalFormatting>
  <conditionalFormatting sqref="O517:O519 N530:O530">
    <cfRule type="expression" dxfId="4583" priority="2597">
      <formula>ROW()=CELL("row")</formula>
    </cfRule>
  </conditionalFormatting>
  <conditionalFormatting sqref="O521:O522">
    <cfRule type="cellIs" dxfId="4582" priority="2669" operator="equal">
      <formula>"X"</formula>
    </cfRule>
  </conditionalFormatting>
  <conditionalFormatting sqref="O528">
    <cfRule type="cellIs" dxfId="4581" priority="4012" operator="equal">
      <formula>"ANNUAL"</formula>
    </cfRule>
  </conditionalFormatting>
  <conditionalFormatting sqref="O534:O535 O537:O541">
    <cfRule type="expression" dxfId="4580" priority="2729">
      <formula>ROW()=CELL("row")</formula>
    </cfRule>
  </conditionalFormatting>
  <conditionalFormatting sqref="O545:O547">
    <cfRule type="expression" dxfId="4579" priority="2903">
      <formula>ROW()=CELL("row")</formula>
    </cfRule>
  </conditionalFormatting>
  <conditionalFormatting sqref="O552">
    <cfRule type="expression" dxfId="4578" priority="2629">
      <formula>ROW()=CELL("row")</formula>
    </cfRule>
  </conditionalFormatting>
  <conditionalFormatting sqref="O554 O546 O148 O165 O517 Q150 L543:P543 O159:R159 O160">
    <cfRule type="cellIs" dxfId="4577" priority="2926" operator="equal">
      <formula>"ANNUAL"</formula>
    </cfRule>
  </conditionalFormatting>
  <conditionalFormatting sqref="O555">
    <cfRule type="cellIs" dxfId="4576" priority="2907" operator="equal">
      <formula>"X"</formula>
    </cfRule>
  </conditionalFormatting>
  <conditionalFormatting sqref="O555:O557">
    <cfRule type="cellIs" dxfId="4575" priority="2908" operator="equal">
      <formula>"ANNUAL"</formula>
    </cfRule>
  </conditionalFormatting>
  <conditionalFormatting sqref="O568 O570:O578">
    <cfRule type="cellIs" dxfId="4574" priority="2898" operator="equal">
      <formula>"ANNUAL"</formula>
    </cfRule>
  </conditionalFormatting>
  <conditionalFormatting sqref="O585">
    <cfRule type="expression" dxfId="4573" priority="3065">
      <formula>ROW()=CELL("row")</formula>
    </cfRule>
    <cfRule type="cellIs" dxfId="4572" priority="3066" operator="equal">
      <formula>"X"</formula>
    </cfRule>
    <cfRule type="cellIs" dxfId="4571" priority="3067" operator="equal">
      <formula>"ANNUAL"</formula>
    </cfRule>
  </conditionalFormatting>
  <conditionalFormatting sqref="O15:P15 P10 T10">
    <cfRule type="cellIs" dxfId="4570" priority="2163" operator="equal">
      <formula>"ANNUAL"</formula>
    </cfRule>
  </conditionalFormatting>
  <conditionalFormatting sqref="O15:P15">
    <cfRule type="expression" dxfId="4569" priority="2161">
      <formula>ROW()=CELL("row")</formula>
    </cfRule>
  </conditionalFormatting>
  <conditionalFormatting sqref="O30:P31 P54:P65 P173:P174 P273:P283 O39:P39 P239:Q239 P4:P9 P33:P36 P46:P52">
    <cfRule type="cellIs" dxfId="4568" priority="2078" operator="equal">
      <formula>"ANNUAL"</formula>
    </cfRule>
  </conditionalFormatting>
  <conditionalFormatting sqref="O53:P53 N86:O86 O81 O19 O64 O13 R52:R53">
    <cfRule type="cellIs" dxfId="4567" priority="2868" operator="equal">
      <formula>"ANNUAL"</formula>
    </cfRule>
  </conditionalFormatting>
  <conditionalFormatting sqref="O53:P53 O86">
    <cfRule type="cellIs" dxfId="4566" priority="2865" operator="equal">
      <formula>"ANNUAL"</formula>
    </cfRule>
    <cfRule type="cellIs" dxfId="4565" priority="2866" operator="equal">
      <formula>"X"</formula>
    </cfRule>
  </conditionalFormatting>
  <conditionalFormatting sqref="O84:P84 N190 N232 N263:O263 N380:P380 N128 N138:O138">
    <cfRule type="cellIs" dxfId="4564" priority="3294" operator="equal">
      <formula>"X"</formula>
    </cfRule>
  </conditionalFormatting>
  <conditionalFormatting sqref="O84:P84 N232 N380:P380 N128 N138:O138">
    <cfRule type="cellIs" dxfId="4563" priority="3293" operator="equal">
      <formula>"ANNUAL"</formula>
    </cfRule>
  </conditionalFormatting>
  <conditionalFormatting sqref="O96:P97">
    <cfRule type="expression" dxfId="4562" priority="2210">
      <formula>ROW()=CELL("row")</formula>
    </cfRule>
  </conditionalFormatting>
  <conditionalFormatting sqref="O106:P107 P451:Q451 P474:Q474 P482 P489:P490 N492:Q492 P499:P500 P510:P511 O526:T526 N212:Q212 P515:R515 P517 O518:P518 N414:P414 N529:P529 Q474:Q475 P481:Q481 P470:Q472 P473:U473">
    <cfRule type="cellIs" dxfId="4561" priority="2160" operator="equal">
      <formula>"ANNUAL"</formula>
    </cfRule>
  </conditionalFormatting>
  <conditionalFormatting sqref="O106:P107 P451:Q451 P474:Q475 P482 P489:P490 N492:Q492 P499:P500 P510:P511 O526:T526 P211:P212 P515:R515 P517 O518:P518 N414:P414 N529:P529 P481:Q481 P468:R468 P470:Q472 P473:U473 P546">
    <cfRule type="cellIs" dxfId="4560" priority="2159" operator="equal">
      <formula>"X"</formula>
    </cfRule>
  </conditionalFormatting>
  <conditionalFormatting sqref="O113:P113 O138:O141 O180 O298 N455:O455 O479:O482">
    <cfRule type="expression" dxfId="4559" priority="2679">
      <formula>ROW()=CELL("row")</formula>
    </cfRule>
  </conditionalFormatting>
  <conditionalFormatting sqref="O113:P113 O139:O145 N180:O180 O298 M455:P455 O35:O36 O436 O301 O422:O423 O365:O366 O249:O251 O212:O213 N140:N143 O147">
    <cfRule type="cellIs" dxfId="4558" priority="2681" operator="equal">
      <formula>"X"</formula>
    </cfRule>
  </conditionalFormatting>
  <conditionalFormatting sqref="O115:P115 P183:P186 P301:P302 O368:P370 P425:P428 P440:Q441 P442 P460:P462 O530:P530 P538:P539 P594:P595 P147:P148 M456:P457 O215:P217 P305:P306 P142:P145 P150 P152:P153">
    <cfRule type="cellIs" dxfId="4557" priority="1994" operator="equal">
      <formula>"X"</formula>
    </cfRule>
  </conditionalFormatting>
  <conditionalFormatting sqref="O115:P115 P184:P186 P301:P302 M369:P369 P425:P428 P440:Q441 P442 P460:P462 O530:P530 P538:P539 P594:P595 P147:P148 M456:P457 O215:P217 P305:P307 P142:P145 P150">
    <cfRule type="cellIs" dxfId="4556" priority="1995" operator="equal">
      <formula>"ANNUAL"</formula>
    </cfRule>
  </conditionalFormatting>
  <conditionalFormatting sqref="O118:P118 O132 O135 O152:O153 O164 O139:P139">
    <cfRule type="expression" dxfId="4555" priority="2696">
      <formula>ROW()=CELL("row")</formula>
    </cfRule>
  </conditionalFormatting>
  <conditionalFormatting sqref="O129:P129">
    <cfRule type="cellIs" dxfId="4554" priority="2567" operator="equal">
      <formula>"X"</formula>
    </cfRule>
    <cfRule type="cellIs" dxfId="4553" priority="2568" operator="equal">
      <formula>"ANNUAL"</formula>
    </cfRule>
  </conditionalFormatting>
  <conditionalFormatting sqref="O154:P154 A183:J184 L184:O184 O195">
    <cfRule type="expression" dxfId="4552" priority="2823">
      <formula>ROW()=CELL("row")</formula>
    </cfRule>
  </conditionalFormatting>
  <conditionalFormatting sqref="O154:P154 O147 N156:O156 O158 O92 R157 S153:S154 N135 W157">
    <cfRule type="cellIs" dxfId="4551" priority="2875" operator="equal">
      <formula>"X"</formula>
    </cfRule>
  </conditionalFormatting>
  <conditionalFormatting sqref="O170:P170 M178:O178 O182 O187 N189:O189 N173:O173">
    <cfRule type="cellIs" dxfId="4550" priority="2881" operator="equal">
      <formula>"X"</formula>
    </cfRule>
  </conditionalFormatting>
  <conditionalFormatting sqref="O170:P170 O178 O182 O187 N189:O189 N173:O173">
    <cfRule type="cellIs" dxfId="4549" priority="2880" operator="equal">
      <formula>"ANNUAL"</formula>
    </cfRule>
  </conditionalFormatting>
  <conditionalFormatting sqref="O209:P209 P221">
    <cfRule type="expression" dxfId="4548" priority="2117">
      <formula>ROW()=CELL("row")</formula>
    </cfRule>
  </conditionalFormatting>
  <conditionalFormatting sqref="O284:P284 N208:O208">
    <cfRule type="cellIs" dxfId="4547" priority="2825" operator="equal">
      <formula>"ANNUAL"</formula>
    </cfRule>
  </conditionalFormatting>
  <conditionalFormatting sqref="O284:P284">
    <cfRule type="cellIs" dxfId="4546" priority="2824" operator="equal">
      <formula>"X"</formula>
    </cfRule>
  </conditionalFormatting>
  <conditionalFormatting sqref="O288:P288">
    <cfRule type="cellIs" dxfId="4545" priority="2959" operator="equal">
      <formula>"ANNUAL"</formula>
    </cfRule>
  </conditionalFormatting>
  <conditionalFormatting sqref="O350:P350 P358:P360 P362">
    <cfRule type="cellIs" dxfId="4544" priority="2222" operator="equal">
      <formula>"X"</formula>
    </cfRule>
  </conditionalFormatting>
  <conditionalFormatting sqref="O381:P381 O371:O373">
    <cfRule type="cellIs" dxfId="4543" priority="2742" operator="equal">
      <formula>"X"</formula>
    </cfRule>
    <cfRule type="cellIs" dxfId="4542" priority="2743" operator="equal">
      <formula>"ANNUAL"</formula>
    </cfRule>
  </conditionalFormatting>
  <conditionalFormatting sqref="O410:P411">
    <cfRule type="expression" dxfId="4541" priority="2726">
      <formula>ROW()=CELL("row")</formula>
    </cfRule>
  </conditionalFormatting>
  <conditionalFormatting sqref="O428:P429">
    <cfRule type="expression" dxfId="4540" priority="2122">
      <formula>ROW()=CELL("row")</formula>
    </cfRule>
  </conditionalFormatting>
  <conditionalFormatting sqref="O431:P432 O434:P434 L435:Q435 O428 M429:P429">
    <cfRule type="cellIs" dxfId="4539" priority="2703" operator="equal">
      <formula>"X"</formula>
    </cfRule>
  </conditionalFormatting>
  <conditionalFormatting sqref="O445:P445">
    <cfRule type="cellIs" dxfId="4538" priority="3003" operator="equal">
      <formula>"X"</formula>
    </cfRule>
    <cfRule type="cellIs" dxfId="4537" priority="3004" operator="equal">
      <formula>"ANNUAL"</formula>
    </cfRule>
  </conditionalFormatting>
  <conditionalFormatting sqref="O449:P450 N518:O518">
    <cfRule type="cellIs" dxfId="4536" priority="2864" operator="equal">
      <formula>"X"</formula>
    </cfRule>
  </conditionalFormatting>
  <conditionalFormatting sqref="O487:P487">
    <cfRule type="expression" dxfId="4535" priority="2635">
      <formula>ROW()=CELL("row")</formula>
    </cfRule>
  </conditionalFormatting>
  <conditionalFormatting sqref="O493:P494">
    <cfRule type="cellIs" dxfId="4534" priority="2070" operator="equal">
      <formula>"ANNUAL"</formula>
    </cfRule>
  </conditionalFormatting>
  <conditionalFormatting sqref="O494:P494">
    <cfRule type="expression" dxfId="4533" priority="2069">
      <formula>ROW()=CELL("row")</formula>
    </cfRule>
  </conditionalFormatting>
  <conditionalFormatting sqref="O502:P503">
    <cfRule type="expression" dxfId="4532" priority="2808">
      <formula>ROW()=CELL("row")</formula>
    </cfRule>
  </conditionalFormatting>
  <conditionalFormatting sqref="O532:P532 O533:Q533">
    <cfRule type="cellIs" dxfId="4531" priority="2067" operator="equal">
      <formula>"ANNUAL"</formula>
    </cfRule>
  </conditionalFormatting>
  <conditionalFormatting sqref="O554:P554 O546 O576 O148 N162 O165 O517 Q150 L543:O543 Q161 N159:R159 N160:O160 T148">
    <cfRule type="cellIs" dxfId="4530" priority="2927" operator="equal">
      <formula>"X"</formula>
    </cfRule>
  </conditionalFormatting>
  <conditionalFormatting sqref="O555:P556">
    <cfRule type="expression" dxfId="4529" priority="2906">
      <formula>ROW()=CELL("row")</formula>
    </cfRule>
  </conditionalFormatting>
  <conditionalFormatting sqref="O560:P560">
    <cfRule type="cellIs" dxfId="4528" priority="1596" operator="equal">
      <formula>"X"</formula>
    </cfRule>
  </conditionalFormatting>
  <conditionalFormatting sqref="O562:P562 P564">
    <cfRule type="cellIs" dxfId="4527" priority="1560" operator="equal">
      <formula>"X"</formula>
    </cfRule>
    <cfRule type="cellIs" dxfId="4526" priority="1562" operator="equal">
      <formula>"ANNUAL"</formula>
    </cfRule>
  </conditionalFormatting>
  <conditionalFormatting sqref="O582:P583 P584:P585 P587:P588 O581">
    <cfRule type="expression" dxfId="4525" priority="2523">
      <formula>ROW()=CELL("row")</formula>
    </cfRule>
  </conditionalFormatting>
  <conditionalFormatting sqref="O9:Q9 Q28:Q30 P35:Q35 P48:Q48 P56:Q56 Q62:R63 Q178:Q179 Q271:R271 Q278:Q281 Q288:Q289 Q368:Q369 O371:Q371 Q39:Q40 Q241:Q247 Q341 Q14:Q16 X48:XFD48 W63:XFD63">
    <cfRule type="expression" dxfId="4524" priority="1649">
      <formula>ROW()=CELL("row")</formula>
    </cfRule>
  </conditionalFormatting>
  <conditionalFormatting sqref="O21:Q21">
    <cfRule type="cellIs" dxfId="4523" priority="2341" operator="equal">
      <formula>"X"</formula>
    </cfRule>
  </conditionalFormatting>
  <conditionalFormatting sqref="O41:Q41">
    <cfRule type="cellIs" dxfId="4522" priority="2051" operator="equal">
      <formula>"X"</formula>
    </cfRule>
    <cfRule type="cellIs" dxfId="4521" priority="2052" operator="equal">
      <formula>"ANNUAL"</formula>
    </cfRule>
  </conditionalFormatting>
  <conditionalFormatting sqref="O135:Q135 O132:P132">
    <cfRule type="expression" dxfId="4520" priority="2113">
      <formula>ROW()=CELL("row")</formula>
    </cfRule>
  </conditionalFormatting>
  <conditionalFormatting sqref="O168:Q168 O186:P186 N229:P229 O561:O566">
    <cfRule type="expression" dxfId="4519" priority="2693">
      <formula>ROW()=CELL("row")</formula>
    </cfRule>
  </conditionalFormatting>
  <conditionalFormatting sqref="O232:Q232 P230">
    <cfRule type="cellIs" dxfId="4518" priority="2089" operator="equal">
      <formula>"X"</formula>
    </cfRule>
  </conditionalFormatting>
  <conditionalFormatting sqref="O253:Q253 P255:Q255 Q258:Q259 Q261 T247 Q250 X247:XFD247">
    <cfRule type="expression" dxfId="4517" priority="1731">
      <formula>ROW()=CELL("row")</formula>
    </cfRule>
  </conditionalFormatting>
  <conditionalFormatting sqref="O265:Q266 Q282 Q286:Q287 Q575:Q579 Q275 Q280">
    <cfRule type="cellIs" dxfId="4516" priority="1782" operator="equal">
      <formula>"ANNUAL"</formula>
    </cfRule>
  </conditionalFormatting>
  <conditionalFormatting sqref="O370:Q370">
    <cfRule type="cellIs" dxfId="4515" priority="2232" operator="equal">
      <formula>"ANNUAL"</formula>
    </cfRule>
  </conditionalFormatting>
  <conditionalFormatting sqref="O378:Q378 Q380:R381 Q382 Q397:R397 Q403:S403 Q406:R406 Q408:R408 R409:V409 Q409:Q411">
    <cfRule type="cellIs" dxfId="4514" priority="1912" operator="equal">
      <formula>"ANNUAL"</formula>
    </cfRule>
  </conditionalFormatting>
  <conditionalFormatting sqref="O533:Q533">
    <cfRule type="cellIs" dxfId="4513" priority="2063" operator="equal">
      <formula>"X"</formula>
    </cfRule>
  </conditionalFormatting>
  <conditionalFormatting sqref="O552:Q552">
    <cfRule type="cellIs" dxfId="4512" priority="2630" operator="equal">
      <formula>"X"</formula>
    </cfRule>
    <cfRule type="expression" dxfId="4511" priority="2631">
      <formula>ROW()=CELL("row")</formula>
    </cfRule>
    <cfRule type="cellIs" dxfId="4510" priority="2632" operator="equal">
      <formula>"ANNUAL"</formula>
    </cfRule>
  </conditionalFormatting>
  <conditionalFormatting sqref="O556:Q556">
    <cfRule type="cellIs" dxfId="4509" priority="1797" operator="equal">
      <formula>"X"</formula>
    </cfRule>
  </conditionalFormatting>
  <conditionalFormatting sqref="O558:Q558 O559:U559 Q568:Q569">
    <cfRule type="cellIs" dxfId="4508" priority="1773" operator="equal">
      <formula>"X"</formula>
    </cfRule>
  </conditionalFormatting>
  <conditionalFormatting sqref="O558:Q558 O559:U559">
    <cfRule type="expression" dxfId="4507" priority="1771">
      <formula>ROW()=CELL("row")</formula>
    </cfRule>
  </conditionalFormatting>
  <conditionalFormatting sqref="O129:R129 M131:Q131 O108:P109 P112 N150:Q150 X150:XFD150 O152:P152 P153 P165">
    <cfRule type="expression" dxfId="4506" priority="2571">
      <formula>ROW()=CELL("row")</formula>
    </cfRule>
  </conditionalFormatting>
  <conditionalFormatting sqref="O169:R169 T169 X169:XFD169">
    <cfRule type="expression" dxfId="4505" priority="2790">
      <formula>ROW()=CELL("row")</formula>
    </cfRule>
  </conditionalFormatting>
  <conditionalFormatting sqref="O191:R191 Q200">
    <cfRule type="cellIs" dxfId="4504" priority="1724" operator="equal">
      <formula>"ANNUAL"</formula>
    </cfRule>
    <cfRule type="cellIs" dxfId="4503" priority="1725" operator="equal">
      <formula>"X"</formula>
    </cfRule>
  </conditionalFormatting>
  <conditionalFormatting sqref="O272:R272 P412:Q412 Q455 Q199 R144:S144 Q393:S393">
    <cfRule type="cellIs" dxfId="4502" priority="1951" operator="equal">
      <formula>"ANNUAL"</formula>
    </cfRule>
  </conditionalFormatting>
  <conditionalFormatting sqref="O272:R272 P412:Q412 Q455 Q199 R144:S144 R160">
    <cfRule type="cellIs" dxfId="4501" priority="1950" operator="equal">
      <formula>"X"</formula>
    </cfRule>
  </conditionalFormatting>
  <conditionalFormatting sqref="O272:R272 P412:Q412">
    <cfRule type="expression" dxfId="4500" priority="1949">
      <formula>ROW()=CELL("row")</formula>
    </cfRule>
  </conditionalFormatting>
  <conditionalFormatting sqref="O311:R311 P417:P418 P50 P189 P202:P203">
    <cfRule type="expression" dxfId="4499" priority="2148">
      <formula>ROW()=CELL("row")</formula>
    </cfRule>
  </conditionalFormatting>
  <conditionalFormatting sqref="O321:R321">
    <cfRule type="cellIs" dxfId="4498" priority="1893" operator="equal">
      <formula>"ANNUAL"</formula>
    </cfRule>
  </conditionalFormatting>
  <conditionalFormatting sqref="O323:R323 O331:Q331 N343:O344 O381:O382">
    <cfRule type="expression" dxfId="4497" priority="2723">
      <formula>ROW()=CELL("row")</formula>
    </cfRule>
  </conditionalFormatting>
  <conditionalFormatting sqref="O353:R353">
    <cfRule type="cellIs" dxfId="4496" priority="1534" operator="equal">
      <formula>"ANNUAL"</formula>
    </cfRule>
    <cfRule type="cellIs" dxfId="4495" priority="1535" operator="equal">
      <formula>"X"</formula>
    </cfRule>
    <cfRule type="expression" dxfId="4494" priority="1536">
      <formula>ROW()=CELL("row")</formula>
    </cfRule>
  </conditionalFormatting>
  <conditionalFormatting sqref="O367:R367 R399 Q405:R405 R376 O355:R355 R362:R363">
    <cfRule type="cellIs" dxfId="4493" priority="1263" operator="equal">
      <formula>"ANNUAL"</formula>
    </cfRule>
  </conditionalFormatting>
  <conditionalFormatting sqref="O520:R520 Q522:T522">
    <cfRule type="cellIs" dxfId="4492" priority="1346" operator="equal">
      <formula>"X"</formula>
    </cfRule>
  </conditionalFormatting>
  <conditionalFormatting sqref="O2:S2 W2:XFD2 X3:XFD4">
    <cfRule type="expression" dxfId="4491" priority="3058">
      <formula>ROW()=CELL("row")</formula>
    </cfRule>
  </conditionalFormatting>
  <conditionalFormatting sqref="O393:S393 Q387 Q453:R453">
    <cfRule type="cellIs" dxfId="4490" priority="1836" operator="equal">
      <formula>"X"</formula>
    </cfRule>
  </conditionalFormatting>
  <conditionalFormatting sqref="O188:U188 X188:XFD188">
    <cfRule type="expression" dxfId="4489" priority="1539">
      <formula>ROW()=CELL("row")</formula>
    </cfRule>
  </conditionalFormatting>
  <conditionalFormatting sqref="P4:P8 P10:P12 P23:P29 P45:P47 P49:P55">
    <cfRule type="cellIs" dxfId="4488" priority="2086" operator="equal">
      <formula>"X"</formula>
    </cfRule>
  </conditionalFormatting>
  <conditionalFormatting sqref="P10:P12 P45:P47 P22:P27 P7:R7 P51:Q51">
    <cfRule type="expression" dxfId="4487" priority="2085">
      <formula>ROW()=CELL("row")</formula>
    </cfRule>
  </conditionalFormatting>
  <conditionalFormatting sqref="P11:P12 P46:P47">
    <cfRule type="cellIs" dxfId="4486" priority="2084" operator="equal">
      <formula>"X"</formula>
    </cfRule>
  </conditionalFormatting>
  <conditionalFormatting sqref="P13:P15 T10">
    <cfRule type="cellIs" dxfId="4485" priority="2162" operator="equal">
      <formula>"X"</formula>
    </cfRule>
  </conditionalFormatting>
  <conditionalFormatting sqref="P17:P19 P13 P80:P82 P85:P88 P136">
    <cfRule type="expression" dxfId="4484" priority="2274">
      <formula>ROW()=CELL("row")</formula>
    </cfRule>
  </conditionalFormatting>
  <conditionalFormatting sqref="P17:P20">
    <cfRule type="cellIs" dxfId="4483" priority="2215" operator="equal">
      <formula>"ANNUAL"</formula>
    </cfRule>
  </conditionalFormatting>
  <conditionalFormatting sqref="P23:P25 P27:P29">
    <cfRule type="cellIs" dxfId="4482" priority="2252" operator="equal">
      <formula>"ANNUAL"</formula>
    </cfRule>
  </conditionalFormatting>
  <conditionalFormatting sqref="P30:P31 P60:P64 O174:Q174 O274:P274">
    <cfRule type="expression" dxfId="4481" priority="2077">
      <formula>ROW()=CELL("row")</formula>
    </cfRule>
  </conditionalFormatting>
  <conditionalFormatting sqref="P31 P33:P34">
    <cfRule type="cellIs" dxfId="4480" priority="2253" operator="equal">
      <formula>"X"</formula>
    </cfRule>
  </conditionalFormatting>
  <conditionalFormatting sqref="P32 O21:Q21">
    <cfRule type="cellIs" dxfId="4479" priority="2342" operator="equal">
      <formula>"ANNUAL"</formula>
    </cfRule>
  </conditionalFormatting>
  <conditionalFormatting sqref="P32">
    <cfRule type="cellIs" dxfId="4478" priority="2326" operator="equal">
      <formula>"X"</formula>
    </cfRule>
    <cfRule type="expression" dxfId="4477" priority="2327">
      <formula>ROW()=CELL("row")</formula>
    </cfRule>
    <cfRule type="cellIs" dxfId="4476" priority="2328" operator="equal">
      <formula>"X"</formula>
    </cfRule>
    <cfRule type="expression" dxfId="4475" priority="2329">
      <formula>ROW()=CELL("row")</formula>
    </cfRule>
    <cfRule type="cellIs" dxfId="4474" priority="2330" operator="equal">
      <formula>"X"</formula>
    </cfRule>
  </conditionalFormatting>
  <conditionalFormatting sqref="P32:P34 O36:Q36">
    <cfRule type="expression" dxfId="4473" priority="2318">
      <formula>ROW()=CELL("row")</formula>
    </cfRule>
  </conditionalFormatting>
  <conditionalFormatting sqref="P38:P42">
    <cfRule type="expression" dxfId="4472" priority="2050">
      <formula>ROW()=CELL("row")</formula>
    </cfRule>
  </conditionalFormatting>
  <conditionalFormatting sqref="P57:P59 P310 N227:P227">
    <cfRule type="expression" dxfId="4471" priority="2224">
      <formula>ROW()=CELL("row")</formula>
    </cfRule>
  </conditionalFormatting>
  <conditionalFormatting sqref="P64:P65 P87:P93 P124:P128">
    <cfRule type="cellIs" dxfId="4470" priority="2104" operator="equal">
      <formula>"X"</formula>
    </cfRule>
  </conditionalFormatting>
  <conditionalFormatting sqref="P69:P70 O72:P72">
    <cfRule type="expression" dxfId="4469" priority="2297">
      <formula>ROW()=CELL("row")</formula>
    </cfRule>
  </conditionalFormatting>
  <conditionalFormatting sqref="P74:P75">
    <cfRule type="expression" dxfId="4468" priority="2288">
      <formula>ROW()=CELL("row")</formula>
    </cfRule>
  </conditionalFormatting>
  <conditionalFormatting sqref="P74:P76">
    <cfRule type="cellIs" dxfId="4467" priority="2284" operator="equal">
      <formula>"X"</formula>
    </cfRule>
    <cfRule type="cellIs" dxfId="4466" priority="2285" operator="equal">
      <formula>"ANNUAL"</formula>
    </cfRule>
  </conditionalFormatting>
  <conditionalFormatting sqref="P76:P79">
    <cfRule type="expression" dxfId="4465" priority="2282">
      <formula>ROW()=CELL("row")</formula>
    </cfRule>
  </conditionalFormatting>
  <conditionalFormatting sqref="P77:P80">
    <cfRule type="cellIs" dxfId="4464" priority="2279" operator="equal">
      <formula>"ANNUAL"</formula>
    </cfRule>
    <cfRule type="cellIs" dxfId="4463" priority="2280" operator="equal">
      <formula>"X"</formula>
    </cfRule>
  </conditionalFormatting>
  <conditionalFormatting sqref="P87:P93 P124:P128">
    <cfRule type="cellIs" dxfId="4462" priority="2105" operator="equal">
      <formula>"ANNUAL"</formula>
    </cfRule>
  </conditionalFormatting>
  <conditionalFormatting sqref="P92:P94 P119 P65 P326 P533:Q533 M66:P67 P133 P144 P145:Q145 O329:P329 P121:P128">
    <cfRule type="expression" dxfId="4461" priority="2106">
      <formula>ROW()=CELL("row")</formula>
    </cfRule>
  </conditionalFormatting>
  <conditionalFormatting sqref="P97:P101">
    <cfRule type="expression" dxfId="4460" priority="1989">
      <formula>ROW()=CELL("row")</formula>
    </cfRule>
  </conditionalFormatting>
  <conditionalFormatting sqref="P98:P101">
    <cfRule type="cellIs" dxfId="4459" priority="1987" operator="equal">
      <formula>"ANNUAL"</formula>
    </cfRule>
    <cfRule type="cellIs" dxfId="4458" priority="1988" operator="equal">
      <formula>"X"</formula>
    </cfRule>
  </conditionalFormatting>
  <conditionalFormatting sqref="P103">
    <cfRule type="cellIs" dxfId="4457" priority="2562" operator="equal">
      <formula>"X"</formula>
    </cfRule>
    <cfRule type="cellIs" dxfId="4456" priority="2563" operator="equal">
      <formula>"ANNUAL"</formula>
    </cfRule>
    <cfRule type="expression" dxfId="4455" priority="2566">
      <formula>ROW()=CELL("row")</formula>
    </cfRule>
  </conditionalFormatting>
  <conditionalFormatting sqref="P106:P107 P451 P474 P482 O490:R490 P492 O500:Q500 P511:R511 P526">
    <cfRule type="expression" dxfId="4454" priority="2158">
      <formula>ROW()=CELL("row")</formula>
    </cfRule>
  </conditionalFormatting>
  <conditionalFormatting sqref="P115 P184:R184 P302 X302:XFD302 P369 P426:P427 P440:P443 P460:P461 P528:P530 P537:P540 P595:Q595 X183:XFD184">
    <cfRule type="expression" dxfId="4453" priority="1993">
      <formula>ROW()=CELL("row")</formula>
    </cfRule>
  </conditionalFormatting>
  <conditionalFormatting sqref="P130:P131 P85:P86 P155:Q155 P140 P116:Q116">
    <cfRule type="cellIs" dxfId="4452" priority="2507" operator="equal">
      <formula>"ANNUAL"</formula>
    </cfRule>
  </conditionalFormatting>
  <conditionalFormatting sqref="P130:P131 P85:P86 P155:Q155 R84:S84 R82:S82 Q81 P140 R140:S140 P116:Q116">
    <cfRule type="cellIs" dxfId="4451" priority="2506" operator="equal">
      <formula>"X"</formula>
    </cfRule>
  </conditionalFormatting>
  <conditionalFormatting sqref="P132 P135:P138">
    <cfRule type="cellIs" dxfId="4450" priority="2114" operator="equal">
      <formula>"X"</formula>
    </cfRule>
  </conditionalFormatting>
  <conditionalFormatting sqref="P135">
    <cfRule type="cellIs" dxfId="4449" priority="2111" operator="equal">
      <formula>"X"</formula>
    </cfRule>
  </conditionalFormatting>
  <conditionalFormatting sqref="P135:P138">
    <cfRule type="cellIs" dxfId="4448" priority="2112" operator="equal">
      <formula>"ANNUAL"</formula>
    </cfRule>
  </conditionalFormatting>
  <conditionalFormatting sqref="P138 P425 P88 M418:Q418 P171 P100">
    <cfRule type="cellIs" dxfId="4447" priority="2602" operator="equal">
      <formula>"X"</formula>
    </cfRule>
  </conditionalFormatting>
  <conditionalFormatting sqref="P138 P425 P88 N418:Q418 P171 P100">
    <cfRule type="cellIs" dxfId="4446" priority="2601" operator="equal">
      <formula>"ANNUAL"</formula>
    </cfRule>
  </conditionalFormatting>
  <conditionalFormatting sqref="P138 P425">
    <cfRule type="expression" dxfId="4445" priority="2600">
      <formula>ROW()=CELL("row")</formula>
    </cfRule>
  </conditionalFormatting>
  <conditionalFormatting sqref="P142">
    <cfRule type="expression" dxfId="4444" priority="2209">
      <formula>ROW()=CELL("row")</formula>
    </cfRule>
  </conditionalFormatting>
  <conditionalFormatting sqref="P156:P157 O176:P176 P297:P299 P155:Q155 O301:P301">
    <cfRule type="expression" dxfId="4443" priority="2171">
      <formula>ROW()=CELL("row")</formula>
    </cfRule>
  </conditionalFormatting>
  <conditionalFormatting sqref="P156:P158 M176:P176">
    <cfRule type="cellIs" dxfId="4442" priority="2169" operator="equal">
      <formula>"X"</formula>
    </cfRule>
  </conditionalFormatting>
  <conditionalFormatting sqref="P160:P165 P117">
    <cfRule type="cellIs" dxfId="4441" priority="2048" operator="equal">
      <formula>"X"</formula>
    </cfRule>
  </conditionalFormatting>
  <conditionalFormatting sqref="P160:P165">
    <cfRule type="cellIs" dxfId="4440" priority="2049" operator="equal">
      <formula>"ANNUAL"</formula>
    </cfRule>
  </conditionalFormatting>
  <conditionalFormatting sqref="P167">
    <cfRule type="cellIs" dxfId="4439" priority="2266" operator="equal">
      <formula>"X"</formula>
    </cfRule>
    <cfRule type="cellIs" dxfId="4438" priority="2267" operator="equal">
      <formula>"ANNUAL"</formula>
    </cfRule>
  </conditionalFormatting>
  <conditionalFormatting sqref="P169">
    <cfRule type="cellIs" dxfId="4437" priority="2238" operator="equal">
      <formula>"X"</formula>
    </cfRule>
    <cfRule type="cellIs" dxfId="4436" priority="2240" operator="equal">
      <formula>"ANNUAL"</formula>
    </cfRule>
  </conditionalFormatting>
  <conditionalFormatting sqref="P176:P181">
    <cfRule type="cellIs" dxfId="4435" priority="2030" operator="equal">
      <formula>"ANNUAL"</formula>
    </cfRule>
  </conditionalFormatting>
  <conditionalFormatting sqref="P177:P181">
    <cfRule type="cellIs" dxfId="4434" priority="2031" operator="equal">
      <formula>"X"</formula>
    </cfRule>
  </conditionalFormatting>
  <conditionalFormatting sqref="P178:P181 P171">
    <cfRule type="expression" dxfId="4433" priority="2032">
      <formula>ROW()=CELL("row")</formula>
    </cfRule>
  </conditionalFormatting>
  <conditionalFormatting sqref="P188:P190 P216 P232:P235 P333:P334 P362:P364 N373:P373 N374:Q374 Q362:Q363 Q365:S365 Q366 P171:P172">
    <cfRule type="cellIs" dxfId="4432" priority="1999" operator="equal">
      <formula>"ANNUAL"</formula>
    </cfRule>
  </conditionalFormatting>
  <conditionalFormatting sqref="P188:P190 P216 P233:P234 P333:P334 P364 P171:P173">
    <cfRule type="cellIs" dxfId="4431" priority="2000" operator="equal">
      <formula>"X"</formula>
    </cfRule>
  </conditionalFormatting>
  <conditionalFormatting sqref="P194">
    <cfRule type="expression" dxfId="4430" priority="2206">
      <formula>ROW()=CELL("row")</formula>
    </cfRule>
  </conditionalFormatting>
  <conditionalFormatting sqref="P197 P200">
    <cfRule type="expression" dxfId="4429" priority="2265">
      <formula>ROW()=CELL("row")</formula>
    </cfRule>
  </conditionalFormatting>
  <conditionalFormatting sqref="P203:P204 S188:U188 S147">
    <cfRule type="cellIs" dxfId="4428" priority="2250" operator="equal">
      <formula>"X"</formula>
    </cfRule>
  </conditionalFormatting>
  <conditionalFormatting sqref="P203:P204">
    <cfRule type="cellIs" dxfId="4427" priority="2249" operator="equal">
      <formula>"ANNUAL"</formula>
    </cfRule>
  </conditionalFormatting>
  <conditionalFormatting sqref="P204 P207 N243:P243">
    <cfRule type="expression" dxfId="4426" priority="2262">
      <formula>ROW()=CELL("row")</formula>
    </cfRule>
  </conditionalFormatting>
  <conditionalFormatting sqref="P206">
    <cfRule type="expression" dxfId="4425" priority="2245">
      <formula>ROW()=CELL("row")</formula>
    </cfRule>
  </conditionalFormatting>
  <conditionalFormatting sqref="P206:P207 O291:R291 L516:P516 O257:P257">
    <cfRule type="cellIs" dxfId="4424" priority="2247" operator="equal">
      <formula>"X"</formula>
    </cfRule>
  </conditionalFormatting>
  <conditionalFormatting sqref="P206:P207 P211 P291:R291 L516:P516 P287 M257:P257">
    <cfRule type="cellIs" dxfId="4423" priority="2246" operator="equal">
      <formula>"ANNUAL"</formula>
    </cfRule>
  </conditionalFormatting>
  <conditionalFormatting sqref="P208">
    <cfRule type="expression" dxfId="4422" priority="2027">
      <formula>ROW()=CELL("row")</formula>
    </cfRule>
  </conditionalFormatting>
  <conditionalFormatting sqref="P208:P209 P194:P195 P213 P218:P224 P197:P200">
    <cfRule type="cellIs" dxfId="4421" priority="2029" operator="equal">
      <formula>"X"</formula>
    </cfRule>
  </conditionalFormatting>
  <conditionalFormatting sqref="P208:P210 P195 O213:P213 P218:P224 P197:P200">
    <cfRule type="cellIs" dxfId="4420" priority="2028" operator="equal">
      <formula>"ANNUAL"</formula>
    </cfRule>
  </conditionalFormatting>
  <conditionalFormatting sqref="P209:P210 P221">
    <cfRule type="cellIs" dxfId="4419" priority="2118" operator="equal">
      <formula>"X"</formula>
    </cfRule>
  </conditionalFormatting>
  <conditionalFormatting sqref="P226 P261:P262 O286:P286 O319:P319 P351:P352 P356 O365:P365 P388 P390:R390 P396 P415">
    <cfRule type="expression" dxfId="4418" priority="2042">
      <formula>ROW()=CELL("row")</formula>
    </cfRule>
  </conditionalFormatting>
  <conditionalFormatting sqref="P226:P227 P260:P263 P286 O319:P319 P351:P352 O356:R356 P365 O388:Q388 P396 P415 P246 P295:Q295 Q413:Q417 P344:R344 O357:Q357">
    <cfRule type="cellIs" dxfId="4417" priority="2044" operator="equal">
      <formula>"ANNUAL"</formula>
    </cfRule>
  </conditionalFormatting>
  <conditionalFormatting sqref="P226:P227 P260:P263 P286 O319:P321 P351:P352 P354:P356 P365 O388:Q388 P390 P396:P405 P415 P246 P295:Q295 Q413:Q417">
    <cfRule type="cellIs" dxfId="4416" priority="2043" operator="equal">
      <formula>"X"</formula>
    </cfRule>
  </conditionalFormatting>
  <conditionalFormatting sqref="P229">
    <cfRule type="cellIs" dxfId="4415" priority="3953" operator="equal">
      <formula>"X"</formula>
    </cfRule>
  </conditionalFormatting>
  <conditionalFormatting sqref="P230">
    <cfRule type="cellIs" dxfId="4414" priority="2088" operator="equal">
      <formula>"ANNUAL"</formula>
    </cfRule>
  </conditionalFormatting>
  <conditionalFormatting sqref="P232:P234 P333:P336 P373:P379 P216 P190:P191 P363:P364">
    <cfRule type="expression" dxfId="4413" priority="1998">
      <formula>ROW()=CELL("row")</formula>
    </cfRule>
  </conditionalFormatting>
  <conditionalFormatting sqref="P233 P333 P373:P378">
    <cfRule type="cellIs" dxfId="4412" priority="1997" operator="equal">
      <formula>"X"</formula>
    </cfRule>
  </conditionalFormatting>
  <conditionalFormatting sqref="P233 P333 P374">
    <cfRule type="cellIs" dxfId="4411" priority="1996" operator="equal">
      <formula>"ANNUAL"</formula>
    </cfRule>
  </conditionalFormatting>
  <conditionalFormatting sqref="P236:P242 P244:P248 N249:P250">
    <cfRule type="expression" dxfId="4410" priority="2026">
      <formula>ROW()=CELL("row")</formula>
    </cfRule>
  </conditionalFormatting>
  <conditionalFormatting sqref="P240:P242 P245 P247:P250">
    <cfRule type="cellIs" dxfId="4409" priority="2024" operator="equal">
      <formula>"ANNUAL"</formula>
    </cfRule>
    <cfRule type="cellIs" dxfId="4408" priority="2025" operator="equal">
      <formula>"X"</formula>
    </cfRule>
  </conditionalFormatting>
  <conditionalFormatting sqref="P253:P256">
    <cfRule type="cellIs" dxfId="4407" priority="1991" operator="equal">
      <formula>"ANNUAL"</formula>
    </cfRule>
    <cfRule type="cellIs" dxfId="4406" priority="1992" operator="equal">
      <formula>"X"</formula>
    </cfRule>
  </conditionalFormatting>
  <conditionalFormatting sqref="P265 P268:P271 P273 P277:P282 P289:P290 P566:P568 P292">
    <cfRule type="cellIs" dxfId="4405" priority="2094" operator="equal">
      <formula>"X"</formula>
    </cfRule>
  </conditionalFormatting>
  <conditionalFormatting sqref="P268:P271 P290 P566:P568">
    <cfRule type="cellIs" dxfId="4404" priority="2091" operator="equal">
      <formula>"ANNUAL"</formula>
    </cfRule>
  </conditionalFormatting>
  <conditionalFormatting sqref="P273 P278:P280 P290 P566:P567">
    <cfRule type="cellIs" dxfId="4403" priority="2092" operator="equal">
      <formula>"X"</formula>
    </cfRule>
  </conditionalFormatting>
  <conditionalFormatting sqref="P273 P278:P280 P290:Q290 P566:P567 P268:P269 P271 P265 P291:R291 X291:XFD291">
    <cfRule type="expression" dxfId="4402" priority="2093">
      <formula>ROW()=CELL("row")</formula>
    </cfRule>
  </conditionalFormatting>
  <conditionalFormatting sqref="P289 L422:Q422">
    <cfRule type="expression" dxfId="4401" priority="2143">
      <formula>ROW()=CELL("row")</formula>
    </cfRule>
  </conditionalFormatting>
  <conditionalFormatting sqref="P292:P294">
    <cfRule type="cellIs" dxfId="4400" priority="2022" operator="equal">
      <formula>"X"</formula>
    </cfRule>
  </conditionalFormatting>
  <conditionalFormatting sqref="P292:P295 P368 P254 P256:P259">
    <cfRule type="expression" dxfId="4399" priority="2023">
      <formula>ROW()=CELL("row")</formula>
    </cfRule>
  </conditionalFormatting>
  <conditionalFormatting sqref="P296:P299 P243:P244">
    <cfRule type="cellIs" dxfId="4398" priority="2131" operator="equal">
      <formula>"ANNUAL"</formula>
    </cfRule>
  </conditionalFormatting>
  <conditionalFormatting sqref="P314 M309:P309 L312:P312 N305:O305 A312:J312 P316:P317">
    <cfRule type="expression" dxfId="4397" priority="2175">
      <formula>ROW()=CELL("row")</formula>
    </cfRule>
  </conditionalFormatting>
  <conditionalFormatting sqref="P314">
    <cfRule type="cellIs" dxfId="4396" priority="2172" operator="equal">
      <formula>"ANNUAL"</formula>
    </cfRule>
    <cfRule type="cellIs" dxfId="4395" priority="2173" operator="equal">
      <formula>"X"</formula>
    </cfRule>
  </conditionalFormatting>
  <conditionalFormatting sqref="P325:P327 O345:Q345">
    <cfRule type="cellIs" dxfId="4394" priority="2075" operator="equal">
      <formula>"ANNUAL"</formula>
    </cfRule>
  </conditionalFormatting>
  <conditionalFormatting sqref="P326:P327 P287:P288 P345:Q345 N341:P341 N342:Q342">
    <cfRule type="cellIs" dxfId="4393" priority="2076" operator="equal">
      <formula>"X"</formula>
    </cfRule>
  </conditionalFormatting>
  <conditionalFormatting sqref="P327">
    <cfRule type="expression" dxfId="4392" priority="2074">
      <formula>ROW()=CELL("row")</formula>
    </cfRule>
  </conditionalFormatting>
  <conditionalFormatting sqref="P337 P339">
    <cfRule type="cellIs" dxfId="4391" priority="2177" operator="equal">
      <formula>"X"</formula>
    </cfRule>
    <cfRule type="expression" dxfId="4390" priority="2234">
      <formula>ROW()=CELL("row")</formula>
    </cfRule>
  </conditionalFormatting>
  <conditionalFormatting sqref="P341:P344 A150:D150">
    <cfRule type="expression" dxfId="4389" priority="2498">
      <formula>ROW()=CELL("row")</formula>
    </cfRule>
  </conditionalFormatting>
  <conditionalFormatting sqref="P343">
    <cfRule type="cellIs" dxfId="4388" priority="1191" operator="equal">
      <formula>"ANNUAL"</formula>
    </cfRule>
  </conditionalFormatting>
  <conditionalFormatting sqref="P344">
    <cfRule type="cellIs" dxfId="4387" priority="2188" operator="equal">
      <formula>"ANNUAL"</formula>
    </cfRule>
    <cfRule type="cellIs" dxfId="4386" priority="2189" operator="equal">
      <formula>"X"</formula>
    </cfRule>
  </conditionalFormatting>
  <conditionalFormatting sqref="P354:P355 P382:P383 L413:P413 P475:P477 O386:P386">
    <cfRule type="cellIs" dxfId="4385" priority="2073" operator="equal">
      <formula>"ANNUAL"</formula>
    </cfRule>
  </conditionalFormatting>
  <conditionalFormatting sqref="N391:P391 M336:Q336">
    <cfRule type="cellIs" dxfId="4384" priority="2080" operator="equal">
      <formula>"ANNUAL"</formula>
    </cfRule>
  </conditionalFormatting>
  <conditionalFormatting sqref="P368">
    <cfRule type="cellIs" dxfId="4383" priority="2021" operator="equal">
      <formula>"ANNUAL"</formula>
    </cfRule>
  </conditionalFormatting>
  <conditionalFormatting sqref="P370">
    <cfRule type="expression" dxfId="4382" priority="2230">
      <formula>ROW()=CELL("row")</formula>
    </cfRule>
  </conditionalFormatting>
  <conditionalFormatting sqref="P382 P348:Q348 P433 O436:P436 P447">
    <cfRule type="expression" dxfId="4381" priority="2203">
      <formula>ROW()=CELL("row")</formula>
    </cfRule>
  </conditionalFormatting>
  <conditionalFormatting sqref="P382:P383 P296:P299 P243:P244">
    <cfRule type="cellIs" dxfId="4380" priority="2132" operator="equal">
      <formula>"X"</formula>
    </cfRule>
  </conditionalFormatting>
  <conditionalFormatting sqref="P383 P413:P414 P354 P476:P477">
    <cfRule type="expression" dxfId="4379" priority="2072">
      <formula>ROW()=CELL("row")</formula>
    </cfRule>
  </conditionalFormatting>
  <conditionalFormatting sqref="P417:P419 P309:P312">
    <cfRule type="cellIs" dxfId="4378" priority="2146" operator="equal">
      <formula>"ANNUAL"</formula>
    </cfRule>
    <cfRule type="cellIs" dxfId="4377" priority="2147" operator="equal">
      <formula>"X"</formula>
    </cfRule>
  </conditionalFormatting>
  <conditionalFormatting sqref="P419:P421 P467 P440:Q441 P457">
    <cfRule type="expression" dxfId="4376" priority="2041">
      <formula>ROW()=CELL("row")</formula>
    </cfRule>
  </conditionalFormatting>
  <conditionalFormatting sqref="P420:P422 P466:P469">
    <cfRule type="cellIs" dxfId="4375" priority="2039" operator="equal">
      <formula>"X"</formula>
    </cfRule>
    <cfRule type="cellIs" dxfId="4374" priority="2040" operator="equal">
      <formula>"ANNUAL"</formula>
    </cfRule>
  </conditionalFormatting>
  <conditionalFormatting sqref="P453:P454">
    <cfRule type="cellIs" dxfId="4373" priority="2512" operator="equal">
      <formula>"X"</formula>
    </cfRule>
    <cfRule type="cellIs" dxfId="4372" priority="2513" operator="equal">
      <formula>"ANNUAL"</formula>
    </cfRule>
  </conditionalFormatting>
  <conditionalFormatting sqref="P475:P477">
    <cfRule type="cellIs" dxfId="4371" priority="2142" operator="equal">
      <formula>"X"</formula>
    </cfRule>
  </conditionalFormatting>
  <conditionalFormatting sqref="P480:P481 P484:P485 O497:P498">
    <cfRule type="cellIs" dxfId="4370" priority="2120" operator="equal">
      <formula>"X"</formula>
    </cfRule>
  </conditionalFormatting>
  <conditionalFormatting sqref="P489">
    <cfRule type="expression" dxfId="4369" priority="1768">
      <formula>ROW()=CELL("row")</formula>
    </cfRule>
    <cfRule type="cellIs" dxfId="4368" priority="4014" operator="equal">
      <formula>"ANNUAL"</formula>
    </cfRule>
  </conditionalFormatting>
  <conditionalFormatting sqref="P496:P497">
    <cfRule type="expression" dxfId="4367" priority="2219">
      <formula>ROW()=CELL("row")</formula>
    </cfRule>
  </conditionalFormatting>
  <conditionalFormatting sqref="P497 P392:P393 O397:P397 P399:Q399 P400:P401 O402:P402 P403 P404:Q404 P405:P408 P373 P374:Q374 P375 P376:Q377 O395:O396 O398:O400 P410:P411">
    <cfRule type="cellIs" dxfId="4366" priority="2227" operator="equal">
      <formula>"X"</formula>
    </cfRule>
  </conditionalFormatting>
  <conditionalFormatting sqref="P497 P393 O397:P397 P399:Q399 P400:P401 O402:P402 P403 P404:Q404 P405:P408 P375 P376:Q377 O395:O396 O398:O400 P410:P411">
    <cfRule type="cellIs" dxfId="4365" priority="2228" operator="equal">
      <formula>"ANNUAL"</formula>
    </cfRule>
  </conditionalFormatting>
  <conditionalFormatting sqref="P505">
    <cfRule type="expression" dxfId="4364" priority="2151">
      <formula>ROW()=CELL("row")</formula>
    </cfRule>
  </conditionalFormatting>
  <conditionalFormatting sqref="P514:P518">
    <cfRule type="expression" dxfId="4363" priority="2081">
      <formula>ROW()=CELL("row")</formula>
    </cfRule>
  </conditionalFormatting>
  <conditionalFormatting sqref="P522:P524 P535:Q535">
    <cfRule type="expression" dxfId="4362" priority="2242">
      <formula>ROW()=CELL("row")</formula>
    </cfRule>
  </conditionalFormatting>
  <conditionalFormatting sqref="P532">
    <cfRule type="expression" dxfId="4361" priority="2066">
      <formula>ROW()=CELL("row")</formula>
    </cfRule>
  </conditionalFormatting>
  <conditionalFormatting sqref="P546 N493:P493">
    <cfRule type="expression" dxfId="4360" priority="2259">
      <formula>ROW()=CELL("row")</formula>
    </cfRule>
  </conditionalFormatting>
  <conditionalFormatting sqref="P551">
    <cfRule type="cellIs" dxfId="4359" priority="2581" operator="equal">
      <formula>"ANNUAL"</formula>
    </cfRule>
  </conditionalFormatting>
  <conditionalFormatting sqref="P555:P559 Q559:U559">
    <cfRule type="cellIs" dxfId="4358" priority="2134" operator="equal">
      <formula>"ANNUAL"</formula>
    </cfRule>
  </conditionalFormatting>
  <conditionalFormatting sqref="P561">
    <cfRule type="cellIs" dxfId="4357" priority="2217" operator="equal">
      <formula>"X"</formula>
    </cfRule>
    <cfRule type="cellIs" dxfId="4356" priority="2218" operator="equal">
      <formula>"ANNUAL"</formula>
    </cfRule>
  </conditionalFormatting>
  <conditionalFormatting sqref="P562 P564">
    <cfRule type="expression" dxfId="4355" priority="1561">
      <formula>ROW()=CELL("row")</formula>
    </cfRule>
  </conditionalFormatting>
  <conditionalFormatting sqref="P570:P571">
    <cfRule type="cellIs" dxfId="4354" priority="1985" operator="equal">
      <formula>"X"</formula>
    </cfRule>
  </conditionalFormatting>
  <conditionalFormatting sqref="P571:P573">
    <cfRule type="expression" dxfId="4353" priority="1986">
      <formula>ROW()=CELL("row")</formula>
    </cfRule>
  </conditionalFormatting>
  <conditionalFormatting sqref="P572:P581">
    <cfRule type="cellIs" dxfId="4352" priority="2184" operator="equal">
      <formula>"ANNUAL"</formula>
    </cfRule>
  </conditionalFormatting>
  <conditionalFormatting sqref="P573:P581">
    <cfRule type="cellIs" dxfId="4351" priority="2185" operator="equal">
      <formula>"X"</formula>
    </cfRule>
  </conditionalFormatting>
  <conditionalFormatting sqref="P574:P581">
    <cfRule type="expression" dxfId="4350" priority="2526">
      <formula>ROW()=CELL("row")</formula>
    </cfRule>
  </conditionalFormatting>
  <conditionalFormatting sqref="P582 P584:P585 P587:P588">
    <cfRule type="cellIs" dxfId="4349" priority="2521" operator="equal">
      <formula>"ANNUAL"</formula>
    </cfRule>
  </conditionalFormatting>
  <conditionalFormatting sqref="P582:P585 P587:P588">
    <cfRule type="cellIs" dxfId="4348" priority="2522" operator="equal">
      <formula>"X"</formula>
    </cfRule>
  </conditionalFormatting>
  <conditionalFormatting sqref="P583 Q586:Q589">
    <cfRule type="cellIs" dxfId="4347" priority="2576" operator="equal">
      <formula>"ANNUAL"</formula>
    </cfRule>
  </conditionalFormatting>
  <conditionalFormatting sqref="P590">
    <cfRule type="expression" dxfId="4346" priority="1983">
      <formula>ROW()=CELL("row")</formula>
    </cfRule>
  </conditionalFormatting>
  <conditionalFormatting sqref="P592">
    <cfRule type="cellIs" dxfId="4345" priority="2518" operator="equal">
      <formula>"ANNUAL"</formula>
    </cfRule>
    <cfRule type="cellIs" dxfId="4344" priority="2519" operator="equal">
      <formula>"X"</formula>
    </cfRule>
  </conditionalFormatting>
  <conditionalFormatting sqref="P4:Q4 P8 P52:P55">
    <cfRule type="expression" dxfId="4343" priority="2167">
      <formula>ROW()=CELL("row")</formula>
    </cfRule>
  </conditionalFormatting>
  <conditionalFormatting sqref="P17:Q20">
    <cfRule type="cellIs" dxfId="4342" priority="1843" operator="equal">
      <formula>"X"</formula>
    </cfRule>
  </conditionalFormatting>
  <conditionalFormatting sqref="P20:Q21">
    <cfRule type="expression" dxfId="4341" priority="1841">
      <formula>ROW()=CELL("row")</formula>
    </cfRule>
  </conditionalFormatting>
  <conditionalFormatting sqref="P22:Q22">
    <cfRule type="cellIs" dxfId="4340" priority="1882" operator="equal">
      <formula>"ANNUAL"</formula>
    </cfRule>
    <cfRule type="cellIs" dxfId="4339" priority="1883" operator="equal">
      <formula>"X"</formula>
    </cfRule>
  </conditionalFormatting>
  <conditionalFormatting sqref="P26:Q26 O11:P13">
    <cfRule type="cellIs" dxfId="4338" priority="2083" operator="equal">
      <formula>"ANNUAL"</formula>
    </cfRule>
  </conditionalFormatting>
  <conditionalFormatting sqref="P26:Q26">
    <cfRule type="cellIs" dxfId="4337" priority="1678" operator="equal">
      <formula>"X"</formula>
    </cfRule>
  </conditionalFormatting>
  <conditionalFormatting sqref="P42:Q42 Q93:Q94 Q170 Q231">
    <cfRule type="cellIs" dxfId="4336" priority="1634" operator="equal">
      <formula>"X"</formula>
    </cfRule>
  </conditionalFormatting>
  <conditionalFormatting sqref="P88:Q88 P100 P138:Q138 P171:Q171 P418:Q418 O425:P425">
    <cfRule type="expression" dxfId="4335" priority="2603">
      <formula>ROW()=CELL("row")</formula>
    </cfRule>
  </conditionalFormatting>
  <conditionalFormatting sqref="P89:Q90 Q115:R115 Q112:R112 W89:XFD90 X91:XFD91">
    <cfRule type="expression" dxfId="4334" priority="1763">
      <formula>ROW()=CELL("row")</formula>
    </cfRule>
  </conditionalFormatting>
  <conditionalFormatting sqref="P96:Q96 P57:P62 P84">
    <cfRule type="cellIs" dxfId="4333" priority="2212" operator="equal">
      <formula>"X"</formula>
    </cfRule>
  </conditionalFormatting>
  <conditionalFormatting sqref="P96:Q96">
    <cfRule type="cellIs" dxfId="4332" priority="2211" operator="equal">
      <formula>"ANNUAL"</formula>
    </cfRule>
  </conditionalFormatting>
  <conditionalFormatting sqref="P110:Q110 O177:P177 P210:P212 P218 P263:Q263">
    <cfRule type="expression" dxfId="4331" priority="2140">
      <formula>ROW()=CELL("row")</formula>
    </cfRule>
  </conditionalFormatting>
  <conditionalFormatting sqref="P117:Q117 A36:J37 L37:W37 Q77:XFD77">
    <cfRule type="expression" dxfId="4330" priority="1623">
      <formula>ROW()=CELL("row")</formula>
    </cfRule>
  </conditionalFormatting>
  <conditionalFormatting sqref="P130:Q130 V131 X129:XFD131">
    <cfRule type="expression" dxfId="4329" priority="2505">
      <formula>ROW()=CELL("row")</formula>
    </cfRule>
  </conditionalFormatting>
  <conditionalFormatting sqref="P132:Q133">
    <cfRule type="cellIs" dxfId="4328" priority="1806" operator="equal">
      <formula>"X"</formula>
    </cfRule>
    <cfRule type="cellIs" dxfId="4327" priority="1807" operator="equal">
      <formula>"ANNUAL"</formula>
    </cfRule>
  </conditionalFormatting>
  <conditionalFormatting sqref="P217:Q217">
    <cfRule type="expression" dxfId="4326" priority="1686">
      <formula>ROW()=CELL("row")</formula>
    </cfRule>
  </conditionalFormatting>
  <conditionalFormatting sqref="P270:Q270 P275 P277 P281:P282 P568 P570">
    <cfRule type="expression" dxfId="4325" priority="2532">
      <formula>ROW()=CELL("row")</formula>
    </cfRule>
  </conditionalFormatting>
  <conditionalFormatting sqref="P293:Q294">
    <cfRule type="cellIs" dxfId="4324" priority="1637" operator="equal">
      <formula>"ANNUAL"</formula>
    </cfRule>
  </conditionalFormatting>
  <conditionalFormatting sqref="P370:Q370">
    <cfRule type="cellIs" dxfId="4323" priority="2231" operator="equal">
      <formula>"X"</formula>
    </cfRule>
  </conditionalFormatting>
  <conditionalFormatting sqref="P423:Q423 L387:P387 O392:P392">
    <cfRule type="cellIs" dxfId="4322" priority="2510" operator="equal">
      <formula>"ANNUAL"</formula>
    </cfRule>
  </conditionalFormatting>
  <conditionalFormatting sqref="P423:Q423 L387:P387">
    <cfRule type="cellIs" dxfId="4321" priority="2509" operator="equal">
      <formula>"X"</formula>
    </cfRule>
  </conditionalFormatting>
  <conditionalFormatting sqref="P423:Q423">
    <cfRule type="expression" dxfId="4320" priority="2508">
      <formula>ROW()=CELL("row")</formula>
    </cfRule>
  </conditionalFormatting>
  <conditionalFormatting sqref="P456:Q457">
    <cfRule type="expression" dxfId="4319" priority="1689">
      <formula>ROW()=CELL("row")</formula>
    </cfRule>
  </conditionalFormatting>
  <conditionalFormatting sqref="P502:Q502 Q508 Q510:R510 Q565 Q566:S566 Q567 Q525">
    <cfRule type="cellIs" dxfId="4318" priority="1895" operator="equal">
      <formula>"ANNUAL"</formula>
    </cfRule>
  </conditionalFormatting>
  <conditionalFormatting sqref="P502:Q502 Q508 Q510:R510 Q565:Q567 Q525">
    <cfRule type="cellIs" dxfId="4317" priority="1896" operator="equal">
      <formula>"X"</formula>
    </cfRule>
  </conditionalFormatting>
  <conditionalFormatting sqref="P505:Q505 Q516 Q517:R517 O532:Q532">
    <cfRule type="cellIs" dxfId="4316" priority="1700" operator="equal">
      <formula>"X"</formula>
    </cfRule>
  </conditionalFormatting>
  <conditionalFormatting sqref="P505:Q505 Q516 Q517:R517 P532:Q532 Q534:Q535">
    <cfRule type="cellIs" dxfId="4315" priority="1699" operator="equal">
      <formula>"ANNUAL"</formula>
    </cfRule>
  </conditionalFormatting>
  <conditionalFormatting sqref="P522:Q522 P523:S523 P524:Q524 P534:P535">
    <cfRule type="cellIs" dxfId="4314" priority="2244" operator="equal">
      <formula>"X"</formula>
    </cfRule>
  </conditionalFormatting>
  <conditionalFormatting sqref="P533:Q533">
    <cfRule type="expression" dxfId="4313" priority="1704">
      <formula>ROW()=CELL("row")</formula>
    </cfRule>
  </conditionalFormatting>
  <conditionalFormatting sqref="P534:Q534 P536:Q536 Q538:Q540 P540 P541:Q542">
    <cfRule type="cellIs" dxfId="4312" priority="3991" operator="equal">
      <formula>"ANNUAL"</formula>
    </cfRule>
  </conditionalFormatting>
  <conditionalFormatting sqref="P592:Q592 A594:Q594">
    <cfRule type="expression" dxfId="4311" priority="2520">
      <formula>ROW()=CELL("row")</formula>
    </cfRule>
  </conditionalFormatting>
  <conditionalFormatting sqref="P5:R6 T6 Q69:Q72 X5:XFD6">
    <cfRule type="expression" dxfId="4310" priority="1683">
      <formula>ROW()=CELL("row")</formula>
    </cfRule>
  </conditionalFormatting>
  <conditionalFormatting sqref="P16:R16 R70 Q76:R76 R79 R109:R111 R219:R220 X16:XFD16 X79:XFD79">
    <cfRule type="expression" dxfId="4309" priority="1331">
      <formula>ROW()=CELL("row")</formula>
    </cfRule>
  </conditionalFormatting>
  <conditionalFormatting sqref="P41:R41 X41:XFD41">
    <cfRule type="expression" dxfId="4308" priority="2053">
      <formula>ROW()=CELL("row")</formula>
    </cfRule>
  </conditionalFormatting>
  <conditionalFormatting sqref="P187:R187 Q203:R204 R194:R195">
    <cfRule type="cellIs" dxfId="4307" priority="1385" operator="equal">
      <formula>"ANNUAL"</formula>
    </cfRule>
  </conditionalFormatting>
  <conditionalFormatting sqref="P187:R187 R200:R209 X187:XFD187 X193:XFD193">
    <cfRule type="expression" dxfId="4306" priority="1384">
      <formula>ROW()=CELL("row")</formula>
    </cfRule>
  </conditionalFormatting>
  <conditionalFormatting sqref="P187:R187 R203:R209 R216 R194:R195">
    <cfRule type="cellIs" dxfId="4305" priority="1386" operator="equal">
      <formula>"X"</formula>
    </cfRule>
  </conditionalFormatting>
  <conditionalFormatting sqref="P192:R192 L322:V322 M348:R348 R350 Q351:R352 R177 U321">
    <cfRule type="cellIs" dxfId="4304" priority="1405" operator="equal">
      <formula>"X"</formula>
    </cfRule>
  </conditionalFormatting>
  <conditionalFormatting sqref="P192:R192 L322:V322 M348:R348 R350 Q351:R352 U321">
    <cfRule type="cellIs" dxfId="4303" priority="1406" operator="equal">
      <formula>"ANNUAL"</formula>
    </cfRule>
  </conditionalFormatting>
  <conditionalFormatting sqref="P225:R226 P246 P260:Q260 P261 P283:P284 P295:P296 P319:P320 P344:P347 P351:P352 P356:R356 P365 P386:P394 P396:P406 P415 W226:XFD226 P306 P412 P286:P287">
    <cfRule type="expression" dxfId="4302" priority="2045">
      <formula>ROW()=CELL("row")</formula>
    </cfRule>
  </conditionalFormatting>
  <conditionalFormatting sqref="P266:R266 R258 R260:R262 W260:XFD260 X264:XFD264 W262:XFD262 X261:XFD261">
    <cfRule type="expression" dxfId="4301" priority="1364">
      <formula>ROW()=CELL("row")</formula>
    </cfRule>
  </conditionalFormatting>
  <conditionalFormatting sqref="P292:R292 R373:R375 R474:R477">
    <cfRule type="cellIs" dxfId="4300" priority="1231" operator="equal">
      <formula>"ANNUAL"</formula>
    </cfRule>
  </conditionalFormatting>
  <conditionalFormatting sqref="P323:R323">
    <cfRule type="cellIs" dxfId="4299" priority="1393" operator="equal">
      <formula>"ANNUAL"</formula>
    </cfRule>
  </conditionalFormatting>
  <conditionalFormatting sqref="P325:R325 Q320 Q327 P329:Q329 Q356:R356">
    <cfRule type="cellIs" dxfId="4298" priority="1902" operator="equal">
      <formula>"X"</formula>
    </cfRule>
  </conditionalFormatting>
  <conditionalFormatting sqref="P335:R335 O557:R557">
    <cfRule type="cellIs" dxfId="4297" priority="1713" operator="equal">
      <formula>"X"</formula>
    </cfRule>
  </conditionalFormatting>
  <conditionalFormatting sqref="P343:R344">
    <cfRule type="cellIs" dxfId="4296" priority="1192" operator="equal">
      <formula>"X"</formula>
    </cfRule>
  </conditionalFormatting>
  <conditionalFormatting sqref="P357:R357 P364:R364">
    <cfRule type="cellIs" dxfId="4295" priority="1226" operator="equal">
      <formula>"X"</formula>
    </cfRule>
  </conditionalFormatting>
  <conditionalFormatting sqref="P431:R431 P432:Q432 P433:P436">
    <cfRule type="cellIs" dxfId="4294" priority="1766" operator="equal">
      <formula>"ANNUAL"</formula>
    </cfRule>
  </conditionalFormatting>
  <conditionalFormatting sqref="P431:R431 P432:Q432 R176 P433:P436">
    <cfRule type="cellIs" dxfId="4293" priority="1767" operator="equal">
      <formula>"X"</formula>
    </cfRule>
  </conditionalFormatting>
  <conditionalFormatting sqref="P509:R509 O386:S386 R387:R388 R404 R382:S382">
    <cfRule type="cellIs" dxfId="4292" priority="1402" operator="equal">
      <formula>"X"</formula>
    </cfRule>
  </conditionalFormatting>
  <conditionalFormatting sqref="P509:R509 R386:S386 R387:R388 R404 R382:S382 Q386:Q387">
    <cfRule type="cellIs" dxfId="4291" priority="1403" operator="equal">
      <formula>"ANNUAL"</formula>
    </cfRule>
  </conditionalFormatting>
  <conditionalFormatting sqref="P537:R537 R461 R437:R439">
    <cfRule type="cellIs" dxfId="4290" priority="1440" operator="equal">
      <formula>"ANNUAL"</formula>
    </cfRule>
  </conditionalFormatting>
  <conditionalFormatting sqref="P537:R538 O438:S438 O437:R437">
    <cfRule type="cellIs" dxfId="4289" priority="1441" operator="equal">
      <formula>"X"</formula>
    </cfRule>
  </conditionalFormatting>
  <conditionalFormatting sqref="P551:R551 Q553:Q556 Q569:Q570 Q469 O520:Q520">
    <cfRule type="expression" dxfId="4288" priority="1645">
      <formula>ROW()=CELL("row")</formula>
    </cfRule>
  </conditionalFormatting>
  <conditionalFormatting sqref="P571:R571 Q543:Q544">
    <cfRule type="cellIs" dxfId="4287" priority="1641" operator="equal">
      <formula>"ANNUAL"</formula>
    </cfRule>
  </conditionalFormatting>
  <conditionalFormatting sqref="P590:R590">
    <cfRule type="cellIs" dxfId="4286" priority="1089" operator="equal">
      <formula>"X"</formula>
    </cfRule>
  </conditionalFormatting>
  <conditionalFormatting sqref="P51:S51 S201 S212 S349 S323:S324">
    <cfRule type="cellIs" dxfId="4285" priority="1010" operator="equal">
      <formula>"X"</formula>
    </cfRule>
  </conditionalFormatting>
  <conditionalFormatting sqref="P590:S590">
    <cfRule type="cellIs" dxfId="4284" priority="1085" operator="equal">
      <formula>"ANNUAL"</formula>
    </cfRule>
  </conditionalFormatting>
  <conditionalFormatting sqref="P164:T164 Q186:R186 Q197:S197 A166:Q166 V186 V197 X164:XFD164 X186:XFD186 X197:XFD197">
    <cfRule type="expression" dxfId="4283" priority="1962">
      <formula>ROW()=CELL("row")</formula>
    </cfRule>
  </conditionalFormatting>
  <conditionalFormatting sqref="P564:T564">
    <cfRule type="cellIs" dxfId="4282" priority="692" operator="equal">
      <formula>"ANNUAL"</formula>
    </cfRule>
  </conditionalFormatting>
  <conditionalFormatting sqref="P544:U544">
    <cfRule type="cellIs" dxfId="4281" priority="503" operator="equal">
      <formula>"X"</formula>
    </cfRule>
  </conditionalFormatting>
  <conditionalFormatting sqref="Q10:Q11 O7:Q7">
    <cfRule type="cellIs" dxfId="4280" priority="1682" operator="equal">
      <formula>"X"</formula>
    </cfRule>
  </conditionalFormatting>
  <conditionalFormatting sqref="Q10:Q11 Q7">
    <cfRule type="cellIs" dxfId="4279" priority="1681" operator="equal">
      <formula>"ANNUAL"</formula>
    </cfRule>
  </conditionalFormatting>
  <conditionalFormatting sqref="Q10:Q11">
    <cfRule type="expression" dxfId="4278" priority="1680">
      <formula>ROW()=CELL("row")</formula>
    </cfRule>
  </conditionalFormatting>
  <conditionalFormatting sqref="Q12">
    <cfRule type="cellIs" dxfId="4277" priority="1193" operator="equal">
      <formula>"ANNUAL"</formula>
    </cfRule>
    <cfRule type="cellIs" dxfId="4276" priority="1194" operator="equal">
      <formula>"X"</formula>
    </cfRule>
    <cfRule type="expression" dxfId="4275" priority="1195">
      <formula>ROW()=CELL("row")</formula>
    </cfRule>
    <cfRule type="cellIs" dxfId="4274" priority="1196" operator="equal">
      <formula>"X"</formula>
    </cfRule>
  </conditionalFormatting>
  <conditionalFormatting sqref="Q13 Q19 Q54 Q66 P84:S84">
    <cfRule type="cellIs" dxfId="4273" priority="1960" operator="equal">
      <formula>"ANNUAL"</formula>
    </cfRule>
  </conditionalFormatting>
  <conditionalFormatting sqref="Q20">
    <cfRule type="cellIs" dxfId="4272" priority="1842" operator="equal">
      <formula>"ANNUAL"</formula>
    </cfRule>
  </conditionalFormatting>
  <conditionalFormatting sqref="Q22">
    <cfRule type="expression" dxfId="4271" priority="1884">
      <formula>ROW()=CELL("row")</formula>
    </cfRule>
  </conditionalFormatting>
  <conditionalFormatting sqref="Q24:Q26">
    <cfRule type="expression" dxfId="4270" priority="1677">
      <formula>ROW()=CELL("row")</formula>
    </cfRule>
  </conditionalFormatting>
  <conditionalFormatting sqref="Q26">
    <cfRule type="expression" dxfId="4269" priority="2387">
      <formula>ROW()=CELL("row")</formula>
    </cfRule>
  </conditionalFormatting>
  <conditionalFormatting sqref="Q26:Q29">
    <cfRule type="cellIs" dxfId="4268" priority="1676" operator="equal">
      <formula>"ANNUAL"</formula>
    </cfRule>
  </conditionalFormatting>
  <conditionalFormatting sqref="Q27 Q31">
    <cfRule type="expression" dxfId="4267" priority="1936">
      <formula>ROW()=CELL("row")</formula>
    </cfRule>
    <cfRule type="cellIs" dxfId="4266" priority="1937" operator="equal">
      <formula>"ANNUAL"</formula>
    </cfRule>
  </conditionalFormatting>
  <conditionalFormatting sqref="Q31:Q34 Q52:Q53">
    <cfRule type="cellIs" dxfId="4265" priority="1760" operator="equal">
      <formula>"ANNUAL"</formula>
    </cfRule>
  </conditionalFormatting>
  <conditionalFormatting sqref="Q31:Q34 Q52:Q55 Q27:Q29 P38:R38">
    <cfRule type="cellIs" dxfId="4264" priority="1761" operator="equal">
      <formula>"X"</formula>
    </cfRule>
  </conditionalFormatting>
  <conditionalFormatting sqref="Q32:Q33 Q53:R53 X53:XFD53">
    <cfRule type="expression" dxfId="4263" priority="1759">
      <formula>ROW()=CELL("row")</formula>
    </cfRule>
  </conditionalFormatting>
  <conditionalFormatting sqref="Q34">
    <cfRule type="expression" dxfId="4262" priority="2411">
      <formula>ROW()=CELL("row")</formula>
    </cfRule>
  </conditionalFormatting>
  <conditionalFormatting sqref="Q35 Q44:Q48 Q55:Q56 Q63:R63 Q179 Q260 Q271 Q279 Q288 Q368:Q369 Q371">
    <cfRule type="expression" dxfId="4261" priority="1646">
      <formula>ROW()=CELL("row")</formula>
    </cfRule>
  </conditionalFormatting>
  <conditionalFormatting sqref="Q35 Q45:Q51 Q56:Q59 Q63:R63 Q177:Q179 Q258:Q261 P271:Q271 Q278:Q281 Q286:Q288 Q368:Q369 P371:Q371 Q9 Q39 Q30 Q340:Q341 Q243:Q247">
    <cfRule type="cellIs" dxfId="4260" priority="1647" operator="equal">
      <formula>"X"</formula>
    </cfRule>
  </conditionalFormatting>
  <conditionalFormatting sqref="Q35:Q36 Q44:Q51 Q55:Q59 Q63:R63 Q179:Q180 Q260 Q271 Q273:Q284 Q286:Q288 Q368:Q369 P371:Q371 Q9 Q30">
    <cfRule type="cellIs" dxfId="4259" priority="1648" operator="equal">
      <formula>"ANNUAL"</formula>
    </cfRule>
  </conditionalFormatting>
  <conditionalFormatting sqref="Q42 Q94:R94 Q170:R170 Q231:Q233">
    <cfRule type="expression" dxfId="4258" priority="1635">
      <formula>ROW()=CELL("row")</formula>
    </cfRule>
  </conditionalFormatting>
  <conditionalFormatting sqref="Q57 U57 X57:XFD57">
    <cfRule type="expression" dxfId="4257" priority="2137">
      <formula>ROW()=CELL("row")</formula>
    </cfRule>
  </conditionalFormatting>
  <conditionalFormatting sqref="Q58:Q60 Q106:Q108 Q132:Q134 O159:R160 Q176:R176 Q177 Q562 Q564 P73:R73 W160:XFD160 T73 V73 X73:XFD73">
    <cfRule type="expression" dxfId="4256" priority="1557">
      <formula>ROW()=CELL("row")</formula>
    </cfRule>
  </conditionalFormatting>
  <conditionalFormatting sqref="Q60:Q61 Q73:R73 Q106:Q109 Q134:R134 Q160:R160 Q176:R176 Q562 Q564">
    <cfRule type="cellIs" dxfId="4255" priority="1558" operator="equal">
      <formula>"ANNUAL"</formula>
    </cfRule>
  </conditionalFormatting>
  <conditionalFormatting sqref="Q64 M82:S82 Q109 Q152:R152 Q161:Q163 P81:R81 Q123 R63 P117 U71 U64 W63 V73:V74">
    <cfRule type="cellIs" dxfId="4254" priority="1941" operator="equal">
      <formula>"ANNUAL"</formula>
    </cfRule>
  </conditionalFormatting>
  <conditionalFormatting sqref="Q76:Q79 P36:Q36 R77:W77">
    <cfRule type="cellIs" dxfId="4253" priority="1620" operator="equal">
      <formula>"X"</formula>
    </cfRule>
  </conditionalFormatting>
  <conditionalFormatting sqref="Q76:Q80 P38:R38 R77:W77">
    <cfRule type="cellIs" dxfId="4252" priority="1619" operator="equal">
      <formula>"ANNUAL"</formula>
    </cfRule>
  </conditionalFormatting>
  <conditionalFormatting sqref="Q82 Q163">
    <cfRule type="cellIs" dxfId="4251" priority="1938" operator="equal">
      <formula>"ANNUAL"</formula>
    </cfRule>
  </conditionalFormatting>
  <conditionalFormatting sqref="Q82">
    <cfRule type="cellIs" dxfId="4250" priority="1412" operator="equal">
      <formula>"X"</formula>
    </cfRule>
    <cfRule type="expression" dxfId="4249" priority="1413">
      <formula>ROW()=CELL("row")</formula>
    </cfRule>
  </conditionalFormatting>
  <conditionalFormatting sqref="Q84:Q87 P81:Q82">
    <cfRule type="cellIs" dxfId="4248" priority="1846" operator="equal">
      <formula>"X"</formula>
    </cfRule>
  </conditionalFormatting>
  <conditionalFormatting sqref="Q85:Q87">
    <cfRule type="expression" dxfId="4247" priority="1844">
      <formula>ROW()=CELL("row")</formula>
    </cfRule>
    <cfRule type="cellIs" dxfId="4246" priority="1845" operator="equal">
      <formula>"ANNUAL"</formula>
    </cfRule>
  </conditionalFormatting>
  <conditionalFormatting sqref="Q89:Q91 Q111:Q112 Q115:R115">
    <cfRule type="cellIs" dxfId="4245" priority="1764" operator="equal">
      <formula>"ANNUAL"</formula>
    </cfRule>
  </conditionalFormatting>
  <conditionalFormatting sqref="Q89:Q91 Q115">
    <cfRule type="cellIs" dxfId="4244" priority="1762" operator="equal">
      <formula>"X"</formula>
    </cfRule>
  </conditionalFormatting>
  <conditionalFormatting sqref="Q92:Q93 P140:S140 Q153:Q154 Q156 Q165 Q249:R249 Q96:Q99 Q114 N137:Q137 Q123:Q126 Q242 X249:XFD249 S153:S154 X140:XFD140 X153:XFD154">
    <cfRule type="expression" dxfId="4243" priority="1749">
      <formula>ROW()=CELL("row")</formula>
    </cfRule>
  </conditionalFormatting>
  <conditionalFormatting sqref="Q92:Q93 Q165 Q248:Q249 Q140 P152:Q153 P156:Q158">
    <cfRule type="cellIs" dxfId="4242" priority="1748" operator="equal">
      <formula>"ANNUAL"</formula>
    </cfRule>
  </conditionalFormatting>
  <conditionalFormatting sqref="Q94 Q170 Q231">
    <cfRule type="cellIs" dxfId="4241" priority="1633" operator="equal">
      <formula>"ANNUAL"</formula>
    </cfRule>
  </conditionalFormatting>
  <conditionalFormatting sqref="Q100:Q101 Q22:Q23">
    <cfRule type="expression" dxfId="4240" priority="1579">
      <formula>ROW()=CELL("row")</formula>
    </cfRule>
  </conditionalFormatting>
  <conditionalFormatting sqref="Q102:Q103 Q111:Q113 Q180:Q182 P40:Q40 Q289:R289 Q294 Q98:Q100">
    <cfRule type="cellIs" dxfId="4239" priority="1739" operator="equal">
      <formula>"X"</formula>
    </cfRule>
  </conditionalFormatting>
  <conditionalFormatting sqref="Q102:Q103 Q113:Q114 Q182:S182 V182 P40:Q40 O289:R289 Q97:Q100">
    <cfRule type="cellIs" dxfId="4238" priority="1740" operator="equal">
      <formula>"ANNUAL"</formula>
    </cfRule>
  </conditionalFormatting>
  <conditionalFormatting sqref="Q103 Q113:Q114 Q182:S182 Q413:Q417 V182 X182:XFD182">
    <cfRule type="expression" dxfId="4237" priority="1738">
      <formula>ROW()=CELL("row")</formula>
    </cfRule>
  </conditionalFormatting>
  <conditionalFormatting sqref="Q106">
    <cfRule type="cellIs" dxfId="4236" priority="1809" operator="equal">
      <formula>"X"</formula>
    </cfRule>
  </conditionalFormatting>
  <conditionalFormatting sqref="Q121:Q122 Q136:Q137 Q139:Q140 Q144:S144 Q146 P172:R172 O214:R215 Q227:R227 Q229 U227:V227 X144:XFD144 V231:XFD231 W230:XFD230 X227:XFD227 X229:XFD229">
    <cfRule type="expression" dxfId="4235" priority="1609">
      <formula>ROW()=CELL("row")</formula>
    </cfRule>
  </conditionalFormatting>
  <conditionalFormatting sqref="Q124:Q127 A68:Q68">
    <cfRule type="expression" dxfId="4234" priority="1710">
      <formula>ROW()=CELL("row")</formula>
    </cfRule>
  </conditionalFormatting>
  <conditionalFormatting sqref="Q142:Q144 Q136:R136 Q121:Q123 Q139 Q146:Q149 P172:Q172 Q215 Q227">
    <cfRule type="cellIs" dxfId="4233" priority="1606" operator="equal">
      <formula>"X"</formula>
    </cfRule>
  </conditionalFormatting>
  <conditionalFormatting sqref="Q142:Q144 Q136:R136 Q139 Q146:Q147 P172:Q172 Q215 Q227">
    <cfRule type="cellIs" dxfId="4232" priority="1605" operator="equal">
      <formula>"ANNUAL"</formula>
    </cfRule>
  </conditionalFormatting>
  <conditionalFormatting sqref="Q145">
    <cfRule type="cellIs" dxfId="4231" priority="3229" operator="equal">
      <formula>"X"</formula>
    </cfRule>
  </conditionalFormatting>
  <conditionalFormatting sqref="Q147:Q149 Q137">
    <cfRule type="cellIs" dxfId="4230" priority="1717" operator="equal">
      <formula>"ANNUAL"</formula>
    </cfRule>
  </conditionalFormatting>
  <conditionalFormatting sqref="Q149">
    <cfRule type="expression" dxfId="4229" priority="1716">
      <formula>ROW()=CELL("row")</formula>
    </cfRule>
  </conditionalFormatting>
  <conditionalFormatting sqref="Q152 Q162:Q164">
    <cfRule type="cellIs" dxfId="4228" priority="1939" operator="equal">
      <formula>"X"</formula>
    </cfRule>
  </conditionalFormatting>
  <conditionalFormatting sqref="Q157:Q158">
    <cfRule type="cellIs" dxfId="4227" priority="1824" operator="equal">
      <formula>"X"</formula>
    </cfRule>
  </conditionalFormatting>
  <conditionalFormatting sqref="Q173">
    <cfRule type="cellIs" dxfId="4226" priority="1816" operator="equal">
      <formula>"ANNUAL"</formula>
    </cfRule>
  </conditionalFormatting>
  <conditionalFormatting sqref="Q173:Q174">
    <cfRule type="cellIs" dxfId="4225" priority="1815" operator="equal">
      <formula>"X"</formula>
    </cfRule>
  </conditionalFormatting>
  <conditionalFormatting sqref="Q177:Q178">
    <cfRule type="cellIs" dxfId="4224" priority="1720" operator="equal">
      <formula>"ANNUAL"</formula>
    </cfRule>
  </conditionalFormatting>
  <conditionalFormatting sqref="Q180:Q181 Q194">
    <cfRule type="expression" dxfId="4223" priority="1861">
      <formula>ROW()=CELL("row")</formula>
    </cfRule>
  </conditionalFormatting>
  <conditionalFormatting sqref="Q185">
    <cfRule type="cellIs" dxfId="4222" priority="1860" operator="equal">
      <formula>"ANNUAL"</formula>
    </cfRule>
  </conditionalFormatting>
  <conditionalFormatting sqref="Q185:Q186">
    <cfRule type="cellIs" dxfId="4221" priority="1859" operator="equal">
      <formula>"X"</formula>
    </cfRule>
  </conditionalFormatting>
  <conditionalFormatting sqref="Q189">
    <cfRule type="cellIs" dxfId="4220" priority="1915" operator="equal">
      <formula>"X"</formula>
    </cfRule>
  </conditionalFormatting>
  <conditionalFormatting sqref="Q189:Q190">
    <cfRule type="expression" dxfId="4219" priority="1914">
      <formula>ROW()=CELL("row")</formula>
    </cfRule>
  </conditionalFormatting>
  <conditionalFormatting sqref="Q198 Q453:R453 M458:Q458">
    <cfRule type="cellIs" dxfId="4218" priority="1835" operator="equal">
      <formula>"ANNUAL"</formula>
    </cfRule>
  </conditionalFormatting>
  <conditionalFormatting sqref="Q202:Q212 Q314 P195:Q195 Q50 Q316:Q317 Q319:Q320">
    <cfRule type="expression" dxfId="4217" priority="1776">
      <formula>ROW()=CELL("row")</formula>
    </cfRule>
  </conditionalFormatting>
  <conditionalFormatting sqref="Q203:Q213 Q218:R218 Q222:Q224">
    <cfRule type="cellIs" dxfId="4216" priority="1729" operator="equal">
      <formula>"X"</formula>
    </cfRule>
  </conditionalFormatting>
  <conditionalFormatting sqref="Q207:Q208 Q319">
    <cfRule type="cellIs" dxfId="4215" priority="1775" operator="equal">
      <formula>"ANNUAL"</formula>
    </cfRule>
  </conditionalFormatting>
  <conditionalFormatting sqref="Q210:Q213 Q218:R218 Q222:Q224">
    <cfRule type="cellIs" dxfId="4214" priority="1728" operator="equal">
      <formula>"ANNUAL"</formula>
    </cfRule>
  </conditionalFormatting>
  <conditionalFormatting sqref="Q216 Q262 Q277 Q296 Q203:Q206 Q208:Q209">
    <cfRule type="cellIs" dxfId="4213" priority="1945" operator="equal">
      <formula>"ANNUAL"</formula>
    </cfRule>
  </conditionalFormatting>
  <conditionalFormatting sqref="Q216:Q217">
    <cfRule type="cellIs" dxfId="4212" priority="1687" operator="equal">
      <formula>"ANNUAL"</formula>
    </cfRule>
  </conditionalFormatting>
  <conditionalFormatting sqref="Q216:Q218 Q108:Q109 S78">
    <cfRule type="cellIs" dxfId="4211" priority="1688" operator="equal">
      <formula>"X"</formula>
    </cfRule>
  </conditionalFormatting>
  <conditionalFormatting sqref="Q219:Q220 Q232:Q237 Q194">
    <cfRule type="cellIs" dxfId="4210" priority="1657" operator="equal">
      <formula>"ANNUAL"</formula>
    </cfRule>
  </conditionalFormatting>
  <conditionalFormatting sqref="Q220">
    <cfRule type="cellIs" dxfId="4209" priority="3925" operator="equal">
      <formula>"X"</formula>
    </cfRule>
  </conditionalFormatting>
  <conditionalFormatting sqref="Q233:Q237 Q194:Q195 Q197:Q198">
    <cfRule type="cellIs" dxfId="4208" priority="1653" operator="equal">
      <formula>"X"</formula>
    </cfRule>
  </conditionalFormatting>
  <conditionalFormatting sqref="Q235:Q238 Q173:Q174 P219:Q220">
    <cfRule type="expression" dxfId="4207" priority="1656">
      <formula>ROW()=CELL("row")</formula>
    </cfRule>
  </conditionalFormatting>
  <conditionalFormatting sqref="Q236">
    <cfRule type="cellIs" dxfId="4206" priority="1652" operator="equal">
      <formula>"ANNUAL"</formula>
    </cfRule>
  </conditionalFormatting>
  <conditionalFormatting sqref="Q237:Q240 Q253:Q255 P268:Q269 N235:Q235">
    <cfRule type="cellIs" dxfId="4205" priority="1675" operator="equal">
      <formula>"X"</formula>
    </cfRule>
  </conditionalFormatting>
  <conditionalFormatting sqref="Q240 Q254 Q268:Q269">
    <cfRule type="expression" dxfId="4204" priority="1673">
      <formula>ROW()=CELL("row")</formula>
    </cfRule>
  </conditionalFormatting>
  <conditionalFormatting sqref="Q240:Q241 Q254">
    <cfRule type="cellIs" dxfId="4203" priority="1672" operator="equal">
      <formula>"X"</formula>
    </cfRule>
  </conditionalFormatting>
  <conditionalFormatting sqref="Q240:Q243 Q254 Q268:Q269">
    <cfRule type="cellIs" dxfId="4202" priority="1674" operator="equal">
      <formula>"ANNUAL"</formula>
    </cfRule>
  </conditionalFormatting>
  <conditionalFormatting sqref="Q248:Q249 Q92 Q165">
    <cfRule type="expression" dxfId="4201" priority="1747">
      <formula>ROW()=CELL("row")</formula>
    </cfRule>
  </conditionalFormatting>
  <conditionalFormatting sqref="Q250 Q253 Q255 P258:Q259 Q261:Q262 P238:Q238 Q245:Q247 R227 Q229">
    <cfRule type="cellIs" dxfId="4200" priority="1732" operator="equal">
      <formula>"ANNUAL"</formula>
    </cfRule>
  </conditionalFormatting>
  <conditionalFormatting sqref="Q250 Q253 Q255 P258:Q259 Q261:Q262 Q243 Q245:Q248 R227 Q229">
    <cfRule type="cellIs" dxfId="4199" priority="1733" operator="equal">
      <formula>"X"</formula>
    </cfRule>
  </conditionalFormatting>
  <conditionalFormatting sqref="Q262 Q216 Q277 Q295:Q296 W277:XFD277">
    <cfRule type="expression" dxfId="4198" priority="1944">
      <formula>ROW()=CELL("row")</formula>
    </cfRule>
  </conditionalFormatting>
  <conditionalFormatting sqref="Q266:Q267 Q252 Q301:Q304 Q407 Q421">
    <cfRule type="cellIs" dxfId="4197" priority="1628" operator="equal">
      <formula>"X"</formula>
    </cfRule>
  </conditionalFormatting>
  <conditionalFormatting sqref="Q267 Q301:Q304 Q421">
    <cfRule type="cellIs" dxfId="4196" priority="1627" operator="equal">
      <formula>"ANNUAL"</formula>
    </cfRule>
  </conditionalFormatting>
  <conditionalFormatting sqref="Q273:Q274 Q276 Q283:Q284">
    <cfRule type="cellIs" dxfId="4195" priority="1669" operator="equal">
      <formula>"X"</formula>
    </cfRule>
  </conditionalFormatting>
  <conditionalFormatting sqref="Q273:Q274 Q276:Q278 Q282:Q284">
    <cfRule type="cellIs" dxfId="4194" priority="1671" operator="equal">
      <formula>"X"</formula>
    </cfRule>
  </conditionalFormatting>
  <conditionalFormatting sqref="Q273:Q275 P276:Q276 Q283:Q284">
    <cfRule type="expression" dxfId="4193" priority="1670">
      <formula>ROW()=CELL("row")</formula>
    </cfRule>
  </conditionalFormatting>
  <conditionalFormatting sqref="Q296:Q297">
    <cfRule type="cellIs" dxfId="4192" priority="1664" operator="equal">
      <formula>"ANNUAL"</formula>
    </cfRule>
  </conditionalFormatting>
  <conditionalFormatting sqref="Q296:Q299 Q572:Q573">
    <cfRule type="cellIs" dxfId="4191" priority="1667" operator="equal">
      <formula>"X"</formula>
    </cfRule>
  </conditionalFormatting>
  <conditionalFormatting sqref="Q298:Q299 P265:Q265">
    <cfRule type="cellIs" dxfId="4190" priority="1737" operator="equal">
      <formula>"X"</formula>
    </cfRule>
  </conditionalFormatting>
  <conditionalFormatting sqref="Q298:Q299 Q265">
    <cfRule type="cellIs" dxfId="4189" priority="1736" operator="equal">
      <formula>"ANNUAL"</formula>
    </cfRule>
  </conditionalFormatting>
  <conditionalFormatting sqref="Q298:Q299">
    <cfRule type="expression" dxfId="4188" priority="1735">
      <formula>ROW()=CELL("row")</formula>
    </cfRule>
  </conditionalFormatting>
  <conditionalFormatting sqref="Q307 Q310:R310 X310:XFD310">
    <cfRule type="expression" dxfId="4187" priority="1858">
      <formula>ROW()=CELL("row")</formula>
    </cfRule>
  </conditionalFormatting>
  <conditionalFormatting sqref="Q326:Q327 Q329">
    <cfRule type="expression" dxfId="4186" priority="1582">
      <formula>ROW()=CELL("row")</formula>
    </cfRule>
  </conditionalFormatting>
  <conditionalFormatting sqref="Q333 Q337 Q419 Q484:Q485 Q339">
    <cfRule type="expression" dxfId="4185" priority="1638">
      <formula>ROW()=CELL("row")</formula>
    </cfRule>
  </conditionalFormatting>
  <conditionalFormatting sqref="Q333:Q334 Q339:Q344 Q419 P483:Q485 O350:Q350 P358:R358">
    <cfRule type="cellIs" dxfId="4184" priority="1639" operator="equal">
      <formula>"ANNUAL"</formula>
    </cfRule>
  </conditionalFormatting>
  <conditionalFormatting sqref="Q334 Q343:R343">
    <cfRule type="expression" dxfId="4183" priority="1855">
      <formula>ROW()=CELL("row")</formula>
    </cfRule>
  </conditionalFormatting>
  <conditionalFormatting sqref="Q367 L551:L554">
    <cfRule type="cellIs" dxfId="4182" priority="4022" operator="equal">
      <formula>"ANNUAL"</formula>
    </cfRule>
  </conditionalFormatting>
  <conditionalFormatting sqref="Q370 Q372 Q374 Q376:Q377 Q270 Q379 R271">
    <cfRule type="cellIs" dxfId="4181" priority="4009" operator="equal">
      <formula>"ANNUAL"</formula>
    </cfRule>
  </conditionalFormatting>
  <conditionalFormatting sqref="Q378 Q380:R381 Q382 Q397:R397 Q403:S403 Q406:R406 Q408:R408 R409:V409 Q409:Q411">
    <cfRule type="cellIs" dxfId="4180" priority="1911" operator="equal">
      <formula>"X"</formula>
    </cfRule>
  </conditionalFormatting>
  <conditionalFormatting sqref="Q378:Q383">
    <cfRule type="expression" dxfId="4179" priority="1852">
      <formula>ROW()=CELL("row")</formula>
    </cfRule>
  </conditionalFormatting>
  <conditionalFormatting sqref="Q386">
    <cfRule type="expression" dxfId="4178" priority="1875">
      <formula>ROW()=CELL("row")</formula>
    </cfRule>
  </conditionalFormatting>
  <conditionalFormatting sqref="Q387 P453:R453 P198:Q199 Q458 P91:Q91 P111:Q111 P147:Q148 Q239 Q234 Q439 Q442:Q443 Q394 Q400:R400">
    <cfRule type="expression" dxfId="4177" priority="1837">
      <formula>ROW()=CELL("row")</formula>
    </cfRule>
  </conditionalFormatting>
  <conditionalFormatting sqref="Q389:Q392 Q580:Q589">
    <cfRule type="cellIs" dxfId="4176" priority="1584" operator="equal">
      <formula>"ANNUAL"</formula>
    </cfRule>
  </conditionalFormatting>
  <conditionalFormatting sqref="Q401">
    <cfRule type="cellIs" dxfId="4175" priority="1203" operator="equal">
      <formula>"ANNUAL"</formula>
    </cfRule>
    <cfRule type="cellIs" dxfId="4174" priority="1204" operator="equal">
      <formula>"X"</formula>
    </cfRule>
  </conditionalFormatting>
  <conditionalFormatting sqref="Q425">
    <cfRule type="cellIs" dxfId="4173" priority="1631" operator="equal">
      <formula>"X"</formula>
    </cfRule>
  </conditionalFormatting>
  <conditionalFormatting sqref="Q425:Q429">
    <cfRule type="cellIs" dxfId="4172" priority="1630" operator="equal">
      <formula>"ANNUAL"</formula>
    </cfRule>
  </conditionalFormatting>
  <conditionalFormatting sqref="Q426">
    <cfRule type="cellIs" dxfId="4171" priority="3996" operator="equal">
      <formula>"ANNUAL"</formula>
    </cfRule>
  </conditionalFormatting>
  <conditionalFormatting sqref="Q426:Q434 Q446:Q450 Q466 Q474:Q477 Q479:Q482">
    <cfRule type="expression" dxfId="4170" priority="1632">
      <formula>ROW()=CELL("row")</formula>
    </cfRule>
  </conditionalFormatting>
  <conditionalFormatting sqref="Q436">
    <cfRule type="expression" dxfId="4169" priority="1741">
      <formula>ROW()=CELL("row")</formula>
    </cfRule>
    <cfRule type="cellIs" dxfId="4168" priority="1742" operator="equal">
      <formula>"X"</formula>
    </cfRule>
    <cfRule type="cellIs" dxfId="4167" priority="1743" operator="equal">
      <formula>"ANNUAL"</formula>
    </cfRule>
  </conditionalFormatting>
  <conditionalFormatting sqref="Q439:Q442">
    <cfRule type="cellIs" dxfId="4166" priority="1610" operator="equal">
      <formula>"ANNUAL"</formula>
    </cfRule>
    <cfRule type="cellIs" dxfId="4165" priority="1611" operator="equal">
      <formula>"X"</formula>
    </cfRule>
  </conditionalFormatting>
  <conditionalFormatting sqref="Q441">
    <cfRule type="cellIs" dxfId="4164" priority="3988" operator="equal">
      <formula>"ANNUAL"</formula>
    </cfRule>
  </conditionalFormatting>
  <conditionalFormatting sqref="Q452 Q454:Q455">
    <cfRule type="expression" dxfId="4163" priority="1898">
      <formula>ROW()=CELL("row")</formula>
    </cfRule>
  </conditionalFormatting>
  <conditionalFormatting sqref="Q457">
    <cfRule type="cellIs" dxfId="4162" priority="1690" operator="equal">
      <formula>"ANNUAL"</formula>
    </cfRule>
    <cfRule type="cellIs" dxfId="4161" priority="1691" operator="equal">
      <formula>"X"</formula>
    </cfRule>
  </conditionalFormatting>
  <conditionalFormatting sqref="Q463:Q464 Q523:Q524">
    <cfRule type="cellIs" dxfId="4160" priority="3999" operator="equal">
      <formula>"ANNUAL"</formula>
    </cfRule>
  </conditionalFormatting>
  <conditionalFormatting sqref="Q468 Q470 Q498:Q499">
    <cfRule type="cellIs" dxfId="4159" priority="4004" operator="equal">
      <formula>"ANNUAL"</formula>
    </cfRule>
  </conditionalFormatting>
  <conditionalFormatting sqref="Q474:Q475 Q492:R492 Q501 P509:Q509 Q511:R511">
    <cfRule type="cellIs" dxfId="4158" priority="3994" operator="equal">
      <formula>"ANNUAL"</formula>
    </cfRule>
  </conditionalFormatting>
  <conditionalFormatting sqref="Q477 Q479:R479 Q480 Q482">
    <cfRule type="cellIs" dxfId="4157" priority="1694" operator="equal">
      <formula>"X"</formula>
    </cfRule>
  </conditionalFormatting>
  <conditionalFormatting sqref="Q477 Q479:S479 Q480 Q482">
    <cfRule type="cellIs" dxfId="4156" priority="1693" operator="equal">
      <formula>"ANNUAL"</formula>
    </cfRule>
  </conditionalFormatting>
  <conditionalFormatting sqref="Q483 Q481">
    <cfRule type="cellIs" dxfId="4155" priority="3995" operator="equal">
      <formula>"ANNUAL"</formula>
    </cfRule>
  </conditionalFormatting>
  <conditionalFormatting sqref="Q487:Q488">
    <cfRule type="expression" dxfId="4154" priority="1695">
      <formula>ROW()=CELL("row")</formula>
    </cfRule>
  </conditionalFormatting>
  <conditionalFormatting sqref="Q488">
    <cfRule type="cellIs" dxfId="4153" priority="1696" operator="equal">
      <formula>"ANNUAL"</formula>
    </cfRule>
    <cfRule type="cellIs" dxfId="4152" priority="1697" operator="equal">
      <formula>"X"</formula>
    </cfRule>
  </conditionalFormatting>
  <conditionalFormatting sqref="Q493:Q496">
    <cfRule type="expression" dxfId="4151" priority="1614">
      <formula>ROW()=CELL("row")</formula>
    </cfRule>
  </conditionalFormatting>
  <conditionalFormatting sqref="Q495:Q497 Q489 N507:Q507">
    <cfRule type="cellIs" dxfId="4150" priority="1615" operator="equal">
      <formula>"ANNUAL"</formula>
    </cfRule>
  </conditionalFormatting>
  <conditionalFormatting sqref="Q496:Q497 Q489 Q490:R490 N507:Q507">
    <cfRule type="cellIs" dxfId="4149" priority="1616" operator="equal">
      <formula>"X"</formula>
    </cfRule>
  </conditionalFormatting>
  <conditionalFormatting sqref="Q497 Q513">
    <cfRule type="expression" dxfId="4148" priority="1746">
      <formula>ROW()=CELL("row")</formula>
    </cfRule>
  </conditionalFormatting>
  <conditionalFormatting sqref="Q499:Q500">
    <cfRule type="cellIs" dxfId="4147" priority="1965" operator="equal">
      <formula>"ANNUAL"</formula>
    </cfRule>
  </conditionalFormatting>
  <conditionalFormatting sqref="Q502:Q503 Q508 Q510">
    <cfRule type="expression" dxfId="4146" priority="1894">
      <formula>ROW()=CELL("row")</formula>
    </cfRule>
  </conditionalFormatting>
  <conditionalFormatting sqref="Q505 Q515:Q518 Q523:Q525 Q530:Q532">
    <cfRule type="expression" dxfId="4145" priority="1698">
      <formula>ROW()=CELL("row")</formula>
    </cfRule>
  </conditionalFormatting>
  <conditionalFormatting sqref="Q519">
    <cfRule type="cellIs" dxfId="4144" priority="4003" operator="equal">
      <formula>"ANNUAL"</formula>
    </cfRule>
  </conditionalFormatting>
  <conditionalFormatting sqref="Q530:Q531">
    <cfRule type="cellIs" dxfId="4143" priority="1791" operator="equal">
      <formula>"X"</formula>
    </cfRule>
    <cfRule type="cellIs" dxfId="4142" priority="1792" operator="equal">
      <formula>"ANNUAL"</formula>
    </cfRule>
  </conditionalFormatting>
  <conditionalFormatting sqref="Q550 P561:Q561 Q543 Q563:R563">
    <cfRule type="expression" dxfId="4141" priority="1834">
      <formula>ROW()=CELL("row")</formula>
    </cfRule>
  </conditionalFormatting>
  <conditionalFormatting sqref="Q551 Q555 P570:Q570">
    <cfRule type="cellIs" dxfId="4140" priority="1644" operator="equal">
      <formula>"ANNUAL"</formula>
    </cfRule>
  </conditionalFormatting>
  <conditionalFormatting sqref="Q551 Q555">
    <cfRule type="expression" dxfId="4139" priority="1642">
      <formula>ROW()=CELL("row")</formula>
    </cfRule>
  </conditionalFormatting>
  <conditionalFormatting sqref="Q553 Q554:T554">
    <cfRule type="cellIs" dxfId="4138" priority="1703" operator="equal">
      <formula>"X"</formula>
    </cfRule>
  </conditionalFormatting>
  <conditionalFormatting sqref="Q553:Q554">
    <cfRule type="cellIs" dxfId="4137" priority="1702" operator="equal">
      <formula>"ANNUAL"</formula>
    </cfRule>
  </conditionalFormatting>
  <conditionalFormatting sqref="Q556:Q557 P335:R335">
    <cfRule type="cellIs" dxfId="4136" priority="1712" operator="equal">
      <formula>"ANNUAL"</formula>
    </cfRule>
  </conditionalFormatting>
  <conditionalFormatting sqref="Q558">
    <cfRule type="cellIs" dxfId="4135" priority="1795" operator="equal">
      <formula>"ANNUAL"</formula>
    </cfRule>
  </conditionalFormatting>
  <conditionalFormatting sqref="Q565:Q568">
    <cfRule type="expression" dxfId="4134" priority="1822">
      <formula>ROW()=CELL("row")</formula>
    </cfRule>
  </conditionalFormatting>
  <conditionalFormatting sqref="Q568:Q569">
    <cfRule type="cellIs" dxfId="4133" priority="1772" operator="equal">
      <formula>"ANNUAL"</formula>
    </cfRule>
  </conditionalFormatting>
  <conditionalFormatting sqref="Q572:Q578 Q593:Q596">
    <cfRule type="cellIs" dxfId="4132" priority="1659" operator="equal">
      <formula>"ANNUAL"</formula>
    </cfRule>
  </conditionalFormatting>
  <conditionalFormatting sqref="Q572:Q584 Q593:Q596 O367:Q367">
    <cfRule type="cellIs" dxfId="4131" priority="1660" operator="equal">
      <formula>"X"</formula>
    </cfRule>
  </conditionalFormatting>
  <conditionalFormatting sqref="Q574 P593:Q593">
    <cfRule type="expression" dxfId="4130" priority="1658">
      <formula>ROW()=CELL("row")</formula>
    </cfRule>
  </conditionalFormatting>
  <conditionalFormatting sqref="Q579:Q584 Q586:Q589 U584 X584:XFD584">
    <cfRule type="expression" dxfId="4129" priority="1881">
      <formula>ROW()=CELL("row")</formula>
    </cfRule>
  </conditionalFormatting>
  <conditionalFormatting sqref="Q591 Q265:R265 Q282 Q286:Q287 Q575:Q578">
    <cfRule type="expression" dxfId="4128" priority="1781">
      <formula>ROW()=CELL("row")</formula>
    </cfRule>
  </conditionalFormatting>
  <conditionalFormatting sqref="Q591">
    <cfRule type="cellIs" dxfId="4127" priority="1779" operator="equal">
      <formula>"X"</formula>
    </cfRule>
    <cfRule type="cellIs" dxfId="4126" priority="1780" operator="equal">
      <formula>"ANNUAL"</formula>
    </cfRule>
  </conditionalFormatting>
  <conditionalFormatting sqref="Q594:Q596">
    <cfRule type="expression" dxfId="4125" priority="1785">
      <formula>ROW()=CELL("row")</formula>
    </cfRule>
  </conditionalFormatting>
  <conditionalFormatting sqref="Q606">
    <cfRule type="cellIs" dxfId="4124" priority="1172" operator="equal">
      <formula>"X"</formula>
    </cfRule>
  </conditionalFormatting>
  <conditionalFormatting sqref="Q606:Q607">
    <cfRule type="cellIs" dxfId="4123" priority="1171" operator="equal">
      <formula>"ANNUAL"</formula>
    </cfRule>
  </conditionalFormatting>
  <conditionalFormatting sqref="Q5:R6 T6 Q64:Q72 Q13:Q15">
    <cfRule type="cellIs" dxfId="4122" priority="1685" operator="equal">
      <formula>"X"</formula>
    </cfRule>
  </conditionalFormatting>
  <conditionalFormatting sqref="Q5:R6 T6 Q67:Q72 Q14:Q15">
    <cfRule type="cellIs" dxfId="4121" priority="1684" operator="equal">
      <formula>"ANNUAL"</formula>
    </cfRule>
  </conditionalFormatting>
  <conditionalFormatting sqref="Q9:R9 T10 X9:XFD10">
    <cfRule type="expression" dxfId="4120" priority="1530">
      <formula>ROW()=CELL("row")</formula>
    </cfRule>
  </conditionalFormatting>
  <conditionalFormatting sqref="Q16:R16 R68:R72 R76 R78:R79 R108:R111 R220 Q11:R11 T17 R3:R6">
    <cfRule type="cellIs" dxfId="4119" priority="1333" operator="equal">
      <formula>"X"</formula>
    </cfRule>
  </conditionalFormatting>
  <conditionalFormatting sqref="Q30:R30 X30:XFD30 R46:R48">
    <cfRule type="expression" dxfId="4118" priority="1433">
      <formula>ROW()=CELL("row")</formula>
    </cfRule>
  </conditionalFormatting>
  <conditionalFormatting sqref="Q38:R38">
    <cfRule type="expression" dxfId="4117" priority="1414">
      <formula>ROW()=CELL("row")</formula>
    </cfRule>
  </conditionalFormatting>
  <conditionalFormatting sqref="Q52:R52">
    <cfRule type="expression" dxfId="4116" priority="1864">
      <formula>ROW()=CELL("row")</formula>
    </cfRule>
  </conditionalFormatting>
  <conditionalFormatting sqref="Q60:R60">
    <cfRule type="cellIs" dxfId="4115" priority="1495" operator="equal">
      <formula>"ANNUAL"</formula>
    </cfRule>
  </conditionalFormatting>
  <conditionalFormatting sqref="Q65:R65 X65:XFD65">
    <cfRule type="expression" dxfId="4114" priority="1418">
      <formula>ROW()=CELL("row")</formula>
    </cfRule>
  </conditionalFormatting>
  <conditionalFormatting sqref="Q80:R81">
    <cfRule type="expression" dxfId="4113" priority="1920">
      <formula>ROW()=CELL("row")</formula>
    </cfRule>
  </conditionalFormatting>
  <conditionalFormatting sqref="Q101:R101">
    <cfRule type="cellIs" dxfId="4112" priority="1514" operator="equal">
      <formula>"ANNUAL"</formula>
    </cfRule>
    <cfRule type="cellIs" dxfId="4111" priority="1515" operator="equal">
      <formula>"X"</formula>
    </cfRule>
  </conditionalFormatting>
  <conditionalFormatting sqref="Q107:R107 Q60:Q61 Q134:R134 Q160 Q176:Q177 Q561:Q564">
    <cfRule type="cellIs" dxfId="4110" priority="1556" operator="equal">
      <formula>"X"</formula>
    </cfRule>
  </conditionalFormatting>
  <conditionalFormatting sqref="Q107:R107 Q134 Q160 Q176">
    <cfRule type="cellIs" dxfId="4109" priority="1555" operator="equal">
      <formula>"ANNUAL"</formula>
    </cfRule>
  </conditionalFormatting>
  <conditionalFormatting sqref="Q117:R119 R147:R148 P190:R190 R222:R223 R259:R263 R309 V309 R312 Q316:R317 R377:R379 R435 R436:S436 R451:R452 N465:R466 R467 R470 P498:S498 Q539:R540 L605:R605 R401">
    <cfRule type="cellIs" dxfId="4108" priority="1211" operator="equal">
      <formula>"X"</formula>
    </cfRule>
  </conditionalFormatting>
  <conditionalFormatting sqref="Q118:R119 R147:R148 R188:R190 R222:R224 R259 R309 R312 Q316:R317 R377:R378 R435 R436:S436 R449:R451 N465:R466 R467 R470 R496:R499 Q538:R540 L605:R605 R401">
    <cfRule type="cellIs" dxfId="4107" priority="1210" operator="equal">
      <formula>"ANNUAL"</formula>
    </cfRule>
  </conditionalFormatting>
  <conditionalFormatting sqref="Q127:R127">
    <cfRule type="cellIs" dxfId="4106" priority="1706" operator="equal">
      <formula>"ANNUAL"</formula>
    </cfRule>
    <cfRule type="cellIs" dxfId="4105" priority="1707" operator="equal">
      <formula>"X"</formula>
    </cfRule>
  </conditionalFormatting>
  <conditionalFormatting sqref="Q152:R152 Q161:Q163 Q82:S82 Q64 Q109 X107:XFD107 X152:XFD152 X82:XFD82">
    <cfRule type="expression" dxfId="4104" priority="1940">
      <formula>ROW()=CELL("row")</formula>
    </cfRule>
  </conditionalFormatting>
  <conditionalFormatting sqref="Q157:R157">
    <cfRule type="expression" dxfId="4103" priority="1825">
      <formula>ROW()=CELL("row")</formula>
    </cfRule>
  </conditionalFormatting>
  <conditionalFormatting sqref="Q191:R191 Q200 X191:XFD191">
    <cfRule type="expression" dxfId="4102" priority="1723">
      <formula>ROW()=CELL("row")</formula>
    </cfRule>
  </conditionalFormatting>
  <conditionalFormatting sqref="Q191:R191">
    <cfRule type="cellIs" dxfId="4101" priority="1722" operator="equal">
      <formula>"X"</formula>
    </cfRule>
  </conditionalFormatting>
  <conditionalFormatting sqref="Q200:R200">
    <cfRule type="cellIs" dxfId="4100" priority="1452" operator="equal">
      <formula>"X"</formula>
    </cfRule>
  </conditionalFormatting>
  <conditionalFormatting sqref="Q218:R218 O213:Q213 P222:Q224">
    <cfRule type="expression" dxfId="4099" priority="1727">
      <formula>ROW()=CELL("row")</formula>
    </cfRule>
  </conditionalFormatting>
  <conditionalFormatting sqref="Q219:R219">
    <cfRule type="cellIs" dxfId="4098" priority="1425" operator="equal">
      <formula>"X"</formula>
    </cfRule>
    <cfRule type="cellIs" dxfId="4097" priority="1426" operator="equal">
      <formula>"ANNUAL"</formula>
    </cfRule>
  </conditionalFormatting>
  <conditionalFormatting sqref="Q221:R221 P305:R306 Q313:R313 Q375 P467:Q467">
    <cfRule type="expression" dxfId="4096" priority="1624">
      <formula>ROW()=CELL("row")</formula>
    </cfRule>
  </conditionalFormatting>
  <conditionalFormatting sqref="Q221:R221 Q306:Q307 Q312:Q314 Q375:Q377 Q467 L495:Q495 Q188 Q599:Q601 Q460:Q462 Q257 Q309:Q310">
    <cfRule type="cellIs" dxfId="4095" priority="1626" operator="equal">
      <formula>"X"</formula>
    </cfRule>
  </conditionalFormatting>
  <conditionalFormatting sqref="Q221:R221 Q306:Q307 Q312:Q314 Q375:Q377 Q467 Q188:Q189 Q599:Q601 P545:Q547 Q460:Q462 Q257 Q309:Q310">
    <cfRule type="cellIs" dxfId="4094" priority="1625" operator="equal">
      <formula>"ANNUAL"</formula>
    </cfRule>
  </conditionalFormatting>
  <conditionalFormatting sqref="Q224:R224">
    <cfRule type="cellIs" dxfId="4093" priority="1310" operator="equal">
      <formula>"X"</formula>
    </cfRule>
  </conditionalFormatting>
  <conditionalFormatting sqref="Q250:R250">
    <cfRule type="cellIs" dxfId="4092" priority="1374" operator="equal">
      <formula>"X"</formula>
    </cfRule>
  </conditionalFormatting>
  <conditionalFormatting sqref="Q257:R257">
    <cfRule type="expression" dxfId="4091" priority="1307">
      <formula>ROW()=CELL("row")</formula>
    </cfRule>
  </conditionalFormatting>
  <conditionalFormatting sqref="Q292:R292 R374:S375 R558:S558 R562:R565">
    <cfRule type="cellIs" dxfId="4090" priority="1232" operator="equal">
      <formula>"X"</formula>
    </cfRule>
  </conditionalFormatting>
  <conditionalFormatting sqref="Q297:R297 Q572:Q573">
    <cfRule type="expression" dxfId="4089" priority="1666">
      <formula>ROW()=CELL("row")</formula>
    </cfRule>
  </conditionalFormatting>
  <conditionalFormatting sqref="Q321:R321">
    <cfRule type="cellIs" dxfId="4088" priority="1892" operator="equal">
      <formula>"X"</formula>
    </cfRule>
  </conditionalFormatting>
  <conditionalFormatting sqref="Q325:R325 Q320 Q327 P329:Q329 U55 Q64:Q65">
    <cfRule type="cellIs" dxfId="4087" priority="1901" operator="equal">
      <formula>"ANNUAL"</formula>
    </cfRule>
  </conditionalFormatting>
  <conditionalFormatting sqref="Q326:R326">
    <cfRule type="cellIs" dxfId="4086" priority="1542" operator="equal">
      <formula>"X"</formula>
    </cfRule>
    <cfRule type="cellIs" dxfId="4085" priority="1543" operator="equal">
      <formula>"ANNUAL"</formula>
    </cfRule>
  </conditionalFormatting>
  <conditionalFormatting sqref="Q347:R347">
    <cfRule type="expression" dxfId="4084" priority="1890">
      <formula>ROW()=CELL("row")</formula>
    </cfRule>
  </conditionalFormatting>
  <conditionalFormatting sqref="Q389:R389 Q391:Q392 U391 V390:XFD390 X391:XFD391 W389:XFD389">
    <cfRule type="expression" dxfId="4083" priority="1583">
      <formula>ROW()=CELL("row")</formula>
    </cfRule>
  </conditionalFormatting>
  <conditionalFormatting sqref="Q389:R390 Q391:Q392 Q585:Q589">
    <cfRule type="cellIs" dxfId="4082" priority="1585" operator="equal">
      <formula>"X"</formula>
    </cfRule>
  </conditionalFormatting>
  <conditionalFormatting sqref="Q401:R401">
    <cfRule type="expression" dxfId="4081" priority="1205">
      <formula>ROW()=CELL("row")</formula>
    </cfRule>
  </conditionalFormatting>
  <conditionalFormatting sqref="Q407:R407">
    <cfRule type="cellIs" dxfId="4080" priority="1344" operator="equal">
      <formula>"ANNUAL"</formula>
    </cfRule>
  </conditionalFormatting>
  <conditionalFormatting sqref="Q456:R456">
    <cfRule type="cellIs" dxfId="4079" priority="1509" operator="equal">
      <formula>"X"</formula>
    </cfRule>
    <cfRule type="cellIs" dxfId="4078" priority="1510" operator="equal">
      <formula>"ANNUAL"</formula>
    </cfRule>
  </conditionalFormatting>
  <conditionalFormatting sqref="Q469:R469">
    <cfRule type="expression" dxfId="4077" priority="1268">
      <formula>ROW()=CELL("row")</formula>
    </cfRule>
    <cfRule type="cellIs" dxfId="4076" priority="1269" operator="equal">
      <formula>"ANNUAL"</formula>
    </cfRule>
    <cfRule type="cellIs" dxfId="4075" priority="1270" operator="equal">
      <formula>"X"</formula>
    </cfRule>
  </conditionalFormatting>
  <conditionalFormatting sqref="Q500:R500 S580:T580">
    <cfRule type="cellIs" dxfId="4074" priority="1049" operator="equal">
      <formula>"X"</formula>
    </cfRule>
  </conditionalFormatting>
  <conditionalFormatting sqref="Q518:R518 O360:R360 R366:S366 Q511:R511">
    <cfRule type="cellIs" dxfId="4073" priority="1397" operator="equal">
      <formula>"ANNUAL"</formula>
    </cfRule>
  </conditionalFormatting>
  <conditionalFormatting sqref="Q520:R520">
    <cfRule type="expression" dxfId="4072" priority="1345">
      <formula>ROW()=CELL("row")</formula>
    </cfRule>
  </conditionalFormatting>
  <conditionalFormatting sqref="Q537:R537">
    <cfRule type="expression" dxfId="4071" priority="1439">
      <formula>ROW()=CELL("row")</formula>
    </cfRule>
  </conditionalFormatting>
  <conditionalFormatting sqref="Q551:R551 P555:Q555 Q570">
    <cfRule type="cellIs" dxfId="4070" priority="1643" operator="equal">
      <formula>"X"</formula>
    </cfRule>
  </conditionalFormatting>
  <conditionalFormatting sqref="Q571:R571 Q570">
    <cfRule type="expression" dxfId="4069" priority="1343">
      <formula>ROW()=CELL("row")</formula>
    </cfRule>
  </conditionalFormatting>
  <conditionalFormatting sqref="Q585:R585 U585 X585:XFD585">
    <cfRule type="expression" dxfId="4068" priority="1524">
      <formula>ROW()=CELL("row")</formula>
    </cfRule>
  </conditionalFormatting>
  <conditionalFormatting sqref="Q590:R590">
    <cfRule type="expression" dxfId="4067" priority="1090">
      <formula>ROW()=CELL("row")</formula>
    </cfRule>
  </conditionalFormatting>
  <conditionalFormatting sqref="Q18:S18 Q23:R24 R29:S29 R32 R33:S33 V33 R34:R36 U36 Q39:S39 R45:S45 R54:T54 R71:S72 R78:S78 R92:R93 R114 Q117:R117 R143 U27 U31:U32">
    <cfRule type="cellIs" dxfId="4066" priority="1501" operator="equal">
      <formula>"ANNUAL"</formula>
    </cfRule>
  </conditionalFormatting>
  <conditionalFormatting sqref="Q25:S25">
    <cfRule type="cellIs" dxfId="4065" priority="2057" operator="equal">
      <formula>"ANNUAL"</formula>
    </cfRule>
    <cfRule type="cellIs" dxfId="4064" priority="2058" operator="equal">
      <formula>"X"</formula>
    </cfRule>
  </conditionalFormatting>
  <conditionalFormatting sqref="Q61:S61 R113:S113 X61:XFD61 X113:XFD113">
    <cfRule type="expression" dxfId="4063" priority="1506">
      <formula>ROW()=CELL("row")</formula>
    </cfRule>
  </conditionalFormatting>
  <conditionalFormatting sqref="Q84:S84 Q17 Q19 Q54 Q13 Q66 X84:XFD84">
    <cfRule type="expression" dxfId="4062" priority="1959">
      <formula>ROW()=CELL("row")</formula>
    </cfRule>
  </conditionalFormatting>
  <conditionalFormatting sqref="Q128:S128 R112 R115">
    <cfRule type="cellIs" dxfId="4061" priority="3933" operator="equal">
      <formula>"X"</formula>
    </cfRule>
  </conditionalFormatting>
  <conditionalFormatting sqref="Q297:S297 S306 S316:S317 V307">
    <cfRule type="cellIs" dxfId="4060" priority="849" operator="equal">
      <formula>"X"</formula>
    </cfRule>
  </conditionalFormatting>
  <conditionalFormatting sqref="Q383:S383 S398 S411 S575:S577">
    <cfRule type="cellIs" dxfId="4059" priority="993" operator="equal">
      <formula>"X"</formula>
    </cfRule>
  </conditionalFormatting>
  <conditionalFormatting sqref="Q476:S476 R494:R496 R497:S497 R499:R502 R507:R508">
    <cfRule type="cellIs" dxfId="4058" priority="1258" operator="equal">
      <formula>"ANNUAL"</formula>
    </cfRule>
  </conditionalFormatting>
  <conditionalFormatting sqref="Q164:T164 Q166 Q186:R186 Q197:S197 P190:Q190 Q181 Q195 P202:Q202 R140:S140 S152:S154 Q154 R172 S188:U188 S139">
    <cfRule type="cellIs" dxfId="4057" priority="1963" operator="equal">
      <formula>"ANNUAL"</formula>
    </cfRule>
  </conditionalFormatting>
  <conditionalFormatting sqref="R7 U8 T69 M63 L8:Q8 M11:N11 P3:Q3 P2:S2 O58 Q4 Q62:R62 R63 W2 W63">
    <cfRule type="cellIs" dxfId="4056" priority="3950" operator="equal">
      <formula>"X"</formula>
    </cfRule>
  </conditionalFormatting>
  <conditionalFormatting sqref="R7 U8 Q128:S128 L129 L140 R163 R179:S179 L189 S503 S505 L8:Q8 M11:N11 P3:Q3 P2:S2 Q4 R170 W2 L193:V193">
    <cfRule type="cellIs" dxfId="4055" priority="3973" operator="equal">
      <formula>"ANNUAL"</formula>
    </cfRule>
  </conditionalFormatting>
  <conditionalFormatting sqref="R8">
    <cfRule type="cellIs" dxfId="4054" priority="1302" operator="equal">
      <formula>"X"</formula>
    </cfRule>
    <cfRule type="expression" dxfId="4053" priority="1303">
      <formula>ROW()=CELL("row")</formula>
    </cfRule>
  </conditionalFormatting>
  <conditionalFormatting sqref="R8:R9">
    <cfRule type="cellIs" dxfId="4052" priority="1304" operator="equal">
      <formula>"X"</formula>
    </cfRule>
  </conditionalFormatting>
  <conditionalFormatting sqref="R8:R10">
    <cfRule type="cellIs" dxfId="4051" priority="1240" operator="equal">
      <formula>"ANNUAL"</formula>
    </cfRule>
  </conditionalFormatting>
  <conditionalFormatting sqref="R10 R17 R31">
    <cfRule type="cellIs" dxfId="4050" priority="1241" operator="equal">
      <formula>"X"</formula>
    </cfRule>
  </conditionalFormatting>
  <conditionalFormatting sqref="R10:R13 R17 R31 T17 U31 X17:XFD17 X31:XFD31">
    <cfRule type="expression" dxfId="4049" priority="1242">
      <formula>ROW()=CELL("row")</formula>
    </cfRule>
  </conditionalFormatting>
  <conditionalFormatting sqref="R12:R14 W14">
    <cfRule type="cellIs" dxfId="4048" priority="1408" operator="equal">
      <formula>"X"</formula>
    </cfRule>
    <cfRule type="cellIs" dxfId="4047" priority="1409" operator="equal">
      <formula>"ANNUAL"</formula>
    </cfRule>
  </conditionalFormatting>
  <conditionalFormatting sqref="R12:R14 W14:XFD14 X12:XFD13">
    <cfRule type="expression" dxfId="4046" priority="1407">
      <formula>ROW()=CELL("row")</formula>
    </cfRule>
  </conditionalFormatting>
  <conditionalFormatting sqref="R18:R22 P42:R42 R95:R96 R171 R233:R238 R253:R254 R268:R271 R293:R295 Q121:R122 R283:R284">
    <cfRule type="cellIs" dxfId="4045" priority="1260" operator="equal">
      <formula>"ANNUAL"</formula>
    </cfRule>
  </conditionalFormatting>
  <conditionalFormatting sqref="R18:R22 R42:R43 R95:R96 R171 R230:R237 R253:R255 Q269:R269 R293:R295 R121:R122 R283">
    <cfRule type="cellIs" dxfId="4044" priority="1261" operator="equal">
      <formula>"X"</formula>
    </cfRule>
  </conditionalFormatting>
  <conditionalFormatting sqref="R19:R21 R41:R42 R171 R252:R254 R268:R270 R294:R295 R233:R234 U233 R22:S22 P95:S95 X22:XFD22 X95:XFD95 X233:XFD234 X171:XFD172">
    <cfRule type="expression" dxfId="4043" priority="1259">
      <formula>ROW()=CELL("row")</formula>
    </cfRule>
  </conditionalFormatting>
  <conditionalFormatting sqref="R23 X23:XFD23">
    <cfRule type="expression" dxfId="4042" priority="1533">
      <formula>ROW()=CELL("row")</formula>
    </cfRule>
  </conditionalFormatting>
  <conditionalFormatting sqref="R24 R81">
    <cfRule type="cellIs" dxfId="4041" priority="1498" operator="equal">
      <formula>"ANNUAL"</formula>
    </cfRule>
  </conditionalFormatting>
  <conditionalFormatting sqref="R26:R28 R11:R13">
    <cfRule type="cellIs" dxfId="4040" priority="1300" operator="equal">
      <formula>"ANNUAL"</formula>
    </cfRule>
  </conditionalFormatting>
  <conditionalFormatting sqref="R26:R28 R12:R13">
    <cfRule type="cellIs" dxfId="4039" priority="1299" operator="equal">
      <formula>"X"</formula>
    </cfRule>
  </conditionalFormatting>
  <conditionalFormatting sqref="R26:R28">
    <cfRule type="expression" dxfId="4038" priority="1295">
      <formula>ROW()=CELL("row")</formula>
    </cfRule>
  </conditionalFormatting>
  <conditionalFormatting sqref="R27 R47:R48 R51:R52">
    <cfRule type="cellIs" dxfId="4037" priority="1296" operator="equal">
      <formula>"ANNUAL"</formula>
    </cfRule>
  </conditionalFormatting>
  <conditionalFormatting sqref="R27 R47:R48">
    <cfRule type="cellIs" dxfId="4036" priority="1297" operator="equal">
      <formula>"X"</formula>
    </cfRule>
  </conditionalFormatting>
  <conditionalFormatting sqref="R27 R25:S25 U27 X25:XFD28">
    <cfRule type="expression" dxfId="4035" priority="1298">
      <formula>ROW()=CELL("row")</formula>
    </cfRule>
  </conditionalFormatting>
  <conditionalFormatting sqref="R29:R30 R44:R46 R59:R60 Q74 Q75:R75">
    <cfRule type="cellIs" dxfId="4034" priority="1435" operator="equal">
      <formula>"X"</formula>
    </cfRule>
  </conditionalFormatting>
  <conditionalFormatting sqref="R29:R30 R44:R46">
    <cfRule type="cellIs" dxfId="4033" priority="1434" operator="equal">
      <formula>"ANNUAL"</formula>
    </cfRule>
  </conditionalFormatting>
  <conditionalFormatting sqref="R43 R41 R102">
    <cfRule type="cellIs" dxfId="4032" priority="1353" operator="equal">
      <formula>"ANNUAL"</formula>
    </cfRule>
  </conditionalFormatting>
  <conditionalFormatting sqref="R43:R44">
    <cfRule type="expression" dxfId="4031" priority="1352">
      <formula>ROW()=CELL("row")</formula>
    </cfRule>
  </conditionalFormatting>
  <conditionalFormatting sqref="R47:R49 R56:R57 R64 R102:R103 U64 X64:XFD64">
    <cfRule type="expression" dxfId="4030" priority="1239">
      <formula>ROW()=CELL("row")</formula>
    </cfRule>
  </conditionalFormatting>
  <conditionalFormatting sqref="R52">
    <cfRule type="expression" dxfId="4029" priority="1197">
      <formula>ROW()=CELL("row")</formula>
    </cfRule>
    <cfRule type="cellIs" dxfId="4028" priority="1198" operator="equal">
      <formula>"X"</formula>
    </cfRule>
  </conditionalFormatting>
  <conditionalFormatting sqref="R54:R55 R67:S67 R83 R97:R98 R141:T141 R153 R156">
    <cfRule type="cellIs" dxfId="4027" priority="1443" operator="equal">
      <formula>"X"</formula>
    </cfRule>
    <cfRule type="cellIs" dxfId="4026" priority="1444" operator="equal">
      <formula>"ANNUAL"</formula>
    </cfRule>
  </conditionalFormatting>
  <conditionalFormatting sqref="R55 U55 Q67:S67 R83 X83:XFD83 Q97:R97 R141:T141 Q153:R153 Q156:R156 X67:XFD67 X141:XFD141 X55:XFD55 W157:XFD157 X155:XFD156">
    <cfRule type="expression" dxfId="4025" priority="1442">
      <formula>ROW()=CELL("row")</formula>
    </cfRule>
  </conditionalFormatting>
  <conditionalFormatting sqref="R56:R57 R64 R103">
    <cfRule type="cellIs" dxfId="4024" priority="1238" operator="equal">
      <formula>"X"</formula>
    </cfRule>
  </conditionalFormatting>
  <conditionalFormatting sqref="R56:R57">
    <cfRule type="cellIs" dxfId="4023" priority="1237" operator="equal">
      <formula>"ANNUAL"</formula>
    </cfRule>
  </conditionalFormatting>
  <conditionalFormatting sqref="R58:R59 Q74:R75">
    <cfRule type="cellIs" dxfId="4022" priority="1338" operator="equal">
      <formula>"ANNUAL"</formula>
    </cfRule>
  </conditionalFormatting>
  <conditionalFormatting sqref="R58:R60 Q74:R75 V74 X58:XFD60 X74:XFD75">
    <cfRule type="expression" dxfId="4021" priority="1337">
      <formula>ROW()=CELL("row")</formula>
    </cfRule>
  </conditionalFormatting>
  <conditionalFormatting sqref="R65">
    <cfRule type="cellIs" dxfId="4020" priority="1419" operator="equal">
      <formula>"X"</formula>
    </cfRule>
    <cfRule type="cellIs" dxfId="4019" priority="1420" operator="equal">
      <formula>"ANNUAL"</formula>
    </cfRule>
  </conditionalFormatting>
  <conditionalFormatting sqref="R68:R69 R96">
    <cfRule type="expression" dxfId="4018" priority="1389">
      <formula>ROW()=CELL("row")</formula>
    </cfRule>
  </conditionalFormatting>
  <conditionalFormatting sqref="R81:R82">
    <cfRule type="cellIs" dxfId="4017" priority="1410" operator="equal">
      <formula>"X"</formula>
    </cfRule>
  </conditionalFormatting>
  <conditionalFormatting sqref="R85:R91 R134:R135 V135 P398:R398 X135:XFD135">
    <cfRule type="expression" dxfId="4016" priority="1436">
      <formula>ROW()=CELL("row")</formula>
    </cfRule>
  </conditionalFormatting>
  <conditionalFormatting sqref="R85:R92 R135 P398:R398 R200:R202">
    <cfRule type="cellIs" dxfId="4015" priority="1437" operator="equal">
      <formula>"ANNUAL"</formula>
    </cfRule>
  </conditionalFormatting>
  <conditionalFormatting sqref="R85:R92 R135 Q398:R398 P202:S202 P275:R275 R146 T161 W161 R162">
    <cfRule type="cellIs" dxfId="4014" priority="1438" operator="equal">
      <formula>"X"</formula>
    </cfRule>
  </conditionalFormatting>
  <conditionalFormatting sqref="R98 X98:XFD98">
    <cfRule type="expression" dxfId="4013" priority="1492">
      <formula>ROW()=CELL("row")</formula>
    </cfRule>
  </conditionalFormatting>
  <conditionalFormatting sqref="R98">
    <cfRule type="cellIs" dxfId="4012" priority="1493" operator="equal">
      <formula>"ANNUAL"</formula>
    </cfRule>
  </conditionalFormatting>
  <conditionalFormatting sqref="R99 X99:XFD99">
    <cfRule type="expression" dxfId="4011" priority="1336">
      <formula>ROW()=CELL("row")</formula>
    </cfRule>
  </conditionalFormatting>
  <conditionalFormatting sqref="R99:R100">
    <cfRule type="cellIs" dxfId="4010" priority="1334" operator="equal">
      <formula>"X"</formula>
    </cfRule>
    <cfRule type="cellIs" dxfId="4009" priority="1335" operator="equal">
      <formula>"ANNUAL"</formula>
    </cfRule>
  </conditionalFormatting>
  <conditionalFormatting sqref="R106:R107">
    <cfRule type="expression" dxfId="4008" priority="1518">
      <formula>ROW()=CELL("row")</formula>
    </cfRule>
  </conditionalFormatting>
  <conditionalFormatting sqref="R114:R115">
    <cfRule type="cellIs" dxfId="4007" priority="1351" operator="equal">
      <formula>"X"</formula>
    </cfRule>
  </conditionalFormatting>
  <conditionalFormatting sqref="R114:R117">
    <cfRule type="cellIs" dxfId="4006" priority="1340" operator="equal">
      <formula>"ANNUAL"</formula>
    </cfRule>
  </conditionalFormatting>
  <conditionalFormatting sqref="R121:R127 R136:R137">
    <cfRule type="expression" dxfId="4005" priority="1249">
      <formula>ROW()=CELL("row")</formula>
    </cfRule>
  </conditionalFormatting>
  <conditionalFormatting sqref="R123">
    <cfRule type="cellIs" dxfId="4004" priority="1247" operator="equal">
      <formula>"ANNUAL"</formula>
    </cfRule>
  </conditionalFormatting>
  <conditionalFormatting sqref="R123:R126 R137">
    <cfRule type="cellIs" dxfId="4003" priority="1250" operator="equal">
      <formula>"ANNUAL"</formula>
    </cfRule>
  </conditionalFormatting>
  <conditionalFormatting sqref="R130:R133 Q337:R337">
    <cfRule type="cellIs" dxfId="4002" priority="1391" operator="equal">
      <formula>"ANNUAL"</formula>
    </cfRule>
  </conditionalFormatting>
  <conditionalFormatting sqref="R130:R133 R149:R150 R337:R338 R138 Q546:R546 Q341:R341">
    <cfRule type="expression" dxfId="4001" priority="1392">
      <formula>ROW()=CELL("row")</formula>
    </cfRule>
  </conditionalFormatting>
  <conditionalFormatting sqref="R130:R133">
    <cfRule type="cellIs" dxfId="4000" priority="1390" operator="equal">
      <formula>"X"</formula>
    </cfRule>
  </conditionalFormatting>
  <conditionalFormatting sqref="R137:R138">
    <cfRule type="cellIs" dxfId="3999" priority="1248" operator="equal">
      <formula>"X"</formula>
    </cfRule>
  </conditionalFormatting>
  <conditionalFormatting sqref="R138:R139 R142:R143 R154:R155 R158 R165:R168 V245 R245:S245 R246 Q252:R252 W244">
    <cfRule type="cellIs" dxfId="3998" priority="1342" operator="equal">
      <formula>"ANNUAL"</formula>
    </cfRule>
  </conditionalFormatting>
  <conditionalFormatting sqref="R145:R146 R147:S147 R161:R162 R173:R175 R216:R218 R229 R441:R442 P443:R443 P446:S446 P447:R447 Q449:R450 P448:S448">
    <cfRule type="cellIs" dxfId="3997" priority="1254" operator="equal">
      <formula>"ANNUAL"</formula>
    </cfRule>
  </conditionalFormatting>
  <conditionalFormatting sqref="R161 R229">
    <cfRule type="cellIs" dxfId="3996" priority="1251" operator="equal">
      <formula>"ANNUAL"</formula>
    </cfRule>
  </conditionalFormatting>
  <conditionalFormatting sqref="R161:R162 R173:R175 R216:R217 R229 R438:R443 R446:R447 R449:R450 R145:R146 R147:S147 T161 U162 W161:XFD161 X162:XFD162 X145:XFD147">
    <cfRule type="expression" dxfId="3995" priority="1253">
      <formula>ROW()=CELL("row")</formula>
    </cfRule>
  </conditionalFormatting>
  <conditionalFormatting sqref="R177:R178 U196 R222 R239 R340:R344 Q373:S373 Q383:R383 R516:S516 R521:S521 R579:R583 W196">
    <cfRule type="cellIs" dxfId="3994" priority="1246" operator="equal">
      <formula>"ANNUAL"</formula>
    </cfRule>
  </conditionalFormatting>
  <conditionalFormatting sqref="R180">
    <cfRule type="cellIs" dxfId="3993" priority="1379" operator="equal">
      <formula>"X"</formula>
    </cfRule>
  </conditionalFormatting>
  <conditionalFormatting sqref="R180:R181">
    <cfRule type="expression" dxfId="3992" priority="1380">
      <formula>ROW()=CELL("row")</formula>
    </cfRule>
    <cfRule type="cellIs" dxfId="3991" priority="1381" operator="equal">
      <formula>"ANNUAL"</formula>
    </cfRule>
    <cfRule type="cellIs" dxfId="3990" priority="1382" operator="equal">
      <formula>"X"</formula>
    </cfRule>
  </conditionalFormatting>
  <conditionalFormatting sqref="R185">
    <cfRule type="cellIs" dxfId="3989" priority="3969" operator="equal">
      <formula>"ANNUAL"</formula>
    </cfRule>
  </conditionalFormatting>
  <conditionalFormatting sqref="R187:R189 R203:R204">
    <cfRule type="cellIs" dxfId="3988" priority="1383" operator="equal">
      <formula>"X"</formula>
    </cfRule>
  </conditionalFormatting>
  <conditionalFormatting sqref="R205:R209 R211:R213">
    <cfRule type="cellIs" dxfId="3987" priority="1423" operator="equal">
      <formula>"ANNUAL"</formula>
    </cfRule>
  </conditionalFormatting>
  <conditionalFormatting sqref="R210 R319:R320 Q346:R346 Q396:R396 N454:R454">
    <cfRule type="cellIs" dxfId="3986" priority="1354" operator="equal">
      <formula>"ANNUAL"</formula>
    </cfRule>
  </conditionalFormatting>
  <conditionalFormatting sqref="R210 R319:R320 Q346:R346 Q396:R396">
    <cfRule type="cellIs" dxfId="3985" priority="1355" operator="equal">
      <formula>"X"</formula>
    </cfRule>
  </conditionalFormatting>
  <conditionalFormatting sqref="R210:R213 R319:R320 Q346:R346 R386:R388 R396 R454:R455 R51 R429 R50:S50 R199 R518 X50:XFD50">
    <cfRule type="expression" dxfId="3984" priority="1356">
      <formula>ROW()=CELL("row")</formula>
    </cfRule>
  </conditionalFormatting>
  <conditionalFormatting sqref="R211:R212 Q213:R213 Q154:R154 R165 R124:R125">
    <cfRule type="cellIs" dxfId="3983" priority="1422" operator="equal">
      <formula>"X"</formula>
    </cfRule>
  </conditionalFormatting>
  <conditionalFormatting sqref="R224">
    <cfRule type="expression" dxfId="3982" priority="1311">
      <formula>ROW()=CELL("row")</formula>
    </cfRule>
  </conditionalFormatting>
  <conditionalFormatting sqref="R224:R226">
    <cfRule type="cellIs" dxfId="3981" priority="1312" operator="equal">
      <formula>"X"</formula>
    </cfRule>
  </conditionalFormatting>
  <conditionalFormatting sqref="R230:R232 R241 R242:S242 R248">
    <cfRule type="cellIs" dxfId="3980" priority="1377" operator="equal">
      <formula>"ANNUAL"</formula>
    </cfRule>
  </conditionalFormatting>
  <conditionalFormatting sqref="R230:R232 R241:R242 R246 R248">
    <cfRule type="cellIs" dxfId="3979" priority="1378" operator="equal">
      <formula>"X"</formula>
    </cfRule>
  </conditionalFormatting>
  <conditionalFormatting sqref="R235 R68 Q319:R319 R56 P323:R323">
    <cfRule type="cellIs" dxfId="3978" priority="1396" operator="equal">
      <formula>"X"</formula>
    </cfRule>
  </conditionalFormatting>
  <conditionalFormatting sqref="R235 X235:XFD235">
    <cfRule type="expression" dxfId="3977" priority="1395">
      <formula>ROW()=CELL("row")</formula>
    </cfRule>
  </conditionalFormatting>
  <conditionalFormatting sqref="R236:R239 R373 R382:R383 R516 R580:R583 R342 R177:R178 R194:R195 R222 R521:R522 U196 V195 W196:XFD196 X195:XFD195">
    <cfRule type="expression" dxfId="3976" priority="1245">
      <formula>ROW()=CELL("row")</formula>
    </cfRule>
  </conditionalFormatting>
  <conditionalFormatting sqref="R238 O211 M256:O256 O222 P236:P237 O214:R214">
    <cfRule type="cellIs" dxfId="3975" priority="4001" operator="equal">
      <formula>"ANNUAL"</formula>
    </cfRule>
  </conditionalFormatting>
  <conditionalFormatting sqref="R240 R243 X240:XFD240 V243 X243:XFD243">
    <cfRule type="expression" dxfId="3974" priority="1289">
      <formula>ROW()=CELL("row")</formula>
    </cfRule>
  </conditionalFormatting>
  <conditionalFormatting sqref="R240 R243">
    <cfRule type="cellIs" dxfId="3973" priority="1291" operator="equal">
      <formula>"ANNUAL"</formula>
    </cfRule>
  </conditionalFormatting>
  <conditionalFormatting sqref="R240:R241 R243:R244 P238:R238">
    <cfRule type="cellIs" dxfId="3972" priority="1292" operator="equal">
      <formula>"X"</formula>
    </cfRule>
  </conditionalFormatting>
  <conditionalFormatting sqref="R246:R248">
    <cfRule type="cellIs" dxfId="3971" priority="1235" operator="equal">
      <formula>"X"</formula>
    </cfRule>
  </conditionalFormatting>
  <conditionalFormatting sqref="R247:R248 R263">
    <cfRule type="expression" dxfId="3970" priority="1236">
      <formula>ROW()=CELL("row")</formula>
    </cfRule>
  </conditionalFormatting>
  <conditionalFormatting sqref="R250">
    <cfRule type="cellIs" dxfId="3969" priority="1371" operator="equal">
      <formula>"X"</formula>
    </cfRule>
  </conditionalFormatting>
  <conditionalFormatting sqref="R250:R251">
    <cfRule type="expression" dxfId="3968" priority="1372">
      <formula>ROW()=CELL("row")</formula>
    </cfRule>
    <cfRule type="cellIs" dxfId="3967" priority="1373" operator="equal">
      <formula>"ANNUAL"</formula>
    </cfRule>
  </conditionalFormatting>
  <conditionalFormatting sqref="R251 R439 R505:S505">
    <cfRule type="cellIs" dxfId="3966" priority="1455" operator="equal">
      <formula>"X"</formula>
    </cfRule>
  </conditionalFormatting>
  <conditionalFormatting sqref="R255">
    <cfRule type="expression" dxfId="3965" priority="1368">
      <formula>ROW()=CELL("row")</formula>
    </cfRule>
    <cfRule type="cellIs" dxfId="3964" priority="1369" operator="equal">
      <formula>"ANNUAL"</formula>
    </cfRule>
    <cfRule type="cellIs" dxfId="3963" priority="1370" operator="equal">
      <formula>"X"</formula>
    </cfRule>
  </conditionalFormatting>
  <conditionalFormatting sqref="R257">
    <cfRule type="cellIs" dxfId="3962" priority="1305" operator="equal">
      <formula>"ANNUAL"</formula>
    </cfRule>
    <cfRule type="cellIs" dxfId="3961" priority="1306" operator="equal">
      <formula>"X"</formula>
    </cfRule>
  </conditionalFormatting>
  <conditionalFormatting sqref="R257:R258">
    <cfRule type="cellIs" dxfId="3960" priority="1308" operator="equal">
      <formula>"X"</formula>
    </cfRule>
  </conditionalFormatting>
  <conditionalFormatting sqref="R258 R260:R262 R266">
    <cfRule type="cellIs" dxfId="3959" priority="1365" operator="equal">
      <formula>"ANNUAL"</formula>
    </cfRule>
    <cfRule type="cellIs" dxfId="3958" priority="1366" operator="equal">
      <formula>"X"</formula>
    </cfRule>
  </conditionalFormatting>
  <conditionalFormatting sqref="R263">
    <cfRule type="cellIs" dxfId="3957" priority="1234" operator="equal">
      <formula>"ANNUAL"</formula>
    </cfRule>
  </conditionalFormatting>
  <conditionalFormatting sqref="R266">
    <cfRule type="cellIs" dxfId="3956" priority="1363" operator="equal">
      <formula>"X"</formula>
    </cfRule>
  </conditionalFormatting>
  <conditionalFormatting sqref="R268 R278 R284 R286 R290">
    <cfRule type="cellIs" dxfId="3955" priority="1461" operator="equal">
      <formula>"X"</formula>
    </cfRule>
    <cfRule type="cellIs" dxfId="3954" priority="1462" operator="equal">
      <formula>"ANNUAL"</formula>
    </cfRule>
  </conditionalFormatting>
  <conditionalFormatting sqref="R273 R275:R280 Q281:R281">
    <cfRule type="expression" dxfId="3953" priority="1283">
      <formula>ROW()=CELL("row")</formula>
    </cfRule>
  </conditionalFormatting>
  <conditionalFormatting sqref="R282:R288 R292 R374:R377 R471:R472 R527:R528 R562 R327:S327 R577 S576:S577 X292:XFD292 T578 R552:S552 R402:S402 R558:S558 S581:U581 R474:R475 X577:XFD577 W580:XFD580 V578:XFD578 X579:XFD579 X581:XFD581">
    <cfRule type="expression" dxfId="3952" priority="1233">
      <formula>ROW()=CELL("row")</formula>
    </cfRule>
  </conditionalFormatting>
  <conditionalFormatting sqref="R289:R290 R268 R278 R284 R286">
    <cfRule type="expression" dxfId="3951" priority="1460">
      <formula>ROW()=CELL("row")</formula>
    </cfRule>
  </conditionalFormatting>
  <conditionalFormatting sqref="R290">
    <cfRule type="expression" dxfId="3950" priority="1458">
      <formula>ROW()=CELL("row")</formula>
    </cfRule>
    <cfRule type="cellIs" dxfId="3949" priority="1459" operator="equal">
      <formula>"ANNUAL"</formula>
    </cfRule>
  </conditionalFormatting>
  <conditionalFormatting sqref="R298:R299 R301">
    <cfRule type="cellIs" dxfId="3948" priority="1279" operator="equal">
      <formula>"ANNUAL"</formula>
    </cfRule>
  </conditionalFormatting>
  <conditionalFormatting sqref="R298:R299 R301:R303">
    <cfRule type="cellIs" dxfId="3947" priority="1280" operator="equal">
      <formula>"X"</formula>
    </cfRule>
  </conditionalFormatting>
  <conditionalFormatting sqref="R299 R301">
    <cfRule type="expression" dxfId="3946" priority="1277">
      <formula>ROW()=CELL("row")</formula>
    </cfRule>
  </conditionalFormatting>
  <conditionalFormatting sqref="R302:R303 O379:R379">
    <cfRule type="cellIs" dxfId="3945" priority="1361" operator="equal">
      <formula>"ANNUAL"</formula>
    </cfRule>
    <cfRule type="cellIs" dxfId="3944" priority="1362" operator="equal">
      <formula>"X"</formula>
    </cfRule>
  </conditionalFormatting>
  <conditionalFormatting sqref="R302:R303 R379">
    <cfRule type="expression" dxfId="3943" priority="1360">
      <formula>ROW()=CELL("row")</formula>
    </cfRule>
  </conditionalFormatting>
  <conditionalFormatting sqref="R327:R328 R331 R336 R339 R345 R354">
    <cfRule type="cellIs" dxfId="3942" priority="1227" operator="equal">
      <formula>"X"</formula>
    </cfRule>
  </conditionalFormatting>
  <conditionalFormatting sqref="R328:R329 R331 R336 R339 R345 Q354:R355">
    <cfRule type="expression" dxfId="3941" priority="1228">
      <formula>ROW()=CELL("row")</formula>
    </cfRule>
  </conditionalFormatting>
  <conditionalFormatting sqref="R333 Q334:R334 Q359:R360 P361:S361 R366:S366 R368:R371 O372:S372 M458:R458 R460:R461 R477 R482:S482 P483:R483 R484:S485 M501:R501 R507:R508 Q511:R511 Q518:R518 R572:R573 R474 R358">
    <cfRule type="cellIs" dxfId="3940" priority="1400" operator="equal">
      <formula>"X"</formula>
    </cfRule>
  </conditionalFormatting>
  <conditionalFormatting sqref="R333:R334 R458 Q460:R462 R508:R509 R511 R518 R572:R573 R359:R361 R366 R477 R482:R485 R500:R501 R368:R372">
    <cfRule type="expression" dxfId="3939" priority="1399">
      <formula>ROW()=CELL("row")</formula>
    </cfRule>
  </conditionalFormatting>
  <conditionalFormatting sqref="R349 R352">
    <cfRule type="cellIs" dxfId="3938" priority="3990" operator="equal">
      <formula>"ANNUAL"</formula>
    </cfRule>
  </conditionalFormatting>
  <conditionalFormatting sqref="R357 R364">
    <cfRule type="cellIs" dxfId="3937" priority="1224" operator="equal">
      <formula>"X"</formula>
    </cfRule>
  </conditionalFormatting>
  <conditionalFormatting sqref="R357:R358 P364:R364">
    <cfRule type="cellIs" dxfId="3936" priority="1223" operator="equal">
      <formula>"ANNUAL"</formula>
    </cfRule>
  </conditionalFormatting>
  <conditionalFormatting sqref="R357:R358 R362:R364">
    <cfRule type="expression" dxfId="3935" priority="1225">
      <formula>ROW()=CELL("row")</formula>
    </cfRule>
  </conditionalFormatting>
  <conditionalFormatting sqref="R366:R372 R399 Q405:R405 R376 O355:R355 R360:R363">
    <cfRule type="cellIs" dxfId="3934" priority="1264" operator="equal">
      <formula>"X"</formula>
    </cfRule>
  </conditionalFormatting>
  <conditionalFormatting sqref="R367 R399 R404:R407">
    <cfRule type="expression" dxfId="3933" priority="1262">
      <formula>ROW()=CELL("row")</formula>
    </cfRule>
  </conditionalFormatting>
  <conditionalFormatting sqref="R390:R392">
    <cfRule type="expression" dxfId="3932" priority="1521">
      <formula>ROW()=CELL("row")</formula>
    </cfRule>
  </conditionalFormatting>
  <conditionalFormatting sqref="R391:R392">
    <cfRule type="cellIs" dxfId="3931" priority="1520" operator="equal">
      <formula>"X"</formula>
    </cfRule>
  </conditionalFormatting>
  <conditionalFormatting sqref="R394:R395">
    <cfRule type="cellIs" dxfId="3930" priority="3974" operator="equal">
      <formula>"ANNUAL"</formula>
    </cfRule>
  </conditionalFormatting>
  <conditionalFormatting sqref="R403">
    <cfRule type="cellIs" dxfId="3929" priority="4021" operator="equal">
      <formula>"ANNUAL"</formula>
    </cfRule>
  </conditionalFormatting>
  <conditionalFormatting sqref="R410:R428">
    <cfRule type="expression" dxfId="3928" priority="1221">
      <formula>ROW()=CELL("row")</formula>
    </cfRule>
  </conditionalFormatting>
  <conditionalFormatting sqref="R425">
    <cfRule type="cellIs" dxfId="3927" priority="1219" operator="equal">
      <formula>"ANNUAL"</formula>
    </cfRule>
    <cfRule type="cellIs" dxfId="3926" priority="1220" operator="equal">
      <formula>"X"</formula>
    </cfRule>
    <cfRule type="cellIs" dxfId="3925" priority="1222" operator="equal">
      <formula>"X"</formula>
    </cfRule>
  </conditionalFormatting>
  <conditionalFormatting sqref="R431 S448 R479 P504:Q504 R510 R514">
    <cfRule type="cellIs" dxfId="3924" priority="3975" operator="equal">
      <formula>"ANNUAL"</formula>
    </cfRule>
  </conditionalFormatting>
  <conditionalFormatting sqref="R456 R445 R448 R525">
    <cfRule type="expression" dxfId="3923" priority="1511">
      <formula>ROW()=CELL("row")</formula>
    </cfRule>
  </conditionalFormatting>
  <conditionalFormatting sqref="R476 R496:R497 R492:R494 R499">
    <cfRule type="expression" dxfId="3922" priority="1257">
      <formula>ROW()=CELL("row")</formula>
    </cfRule>
  </conditionalFormatting>
  <conditionalFormatting sqref="R480:R481 Q493:R493 R503:S503 Q434:S434 P487:R487 R483 Q494">
    <cfRule type="cellIs" dxfId="3921" priority="1350" operator="equal">
      <formula>"ANNUAL"</formula>
    </cfRule>
  </conditionalFormatting>
  <conditionalFormatting sqref="R480:R481">
    <cfRule type="expression" dxfId="3920" priority="1348">
      <formula>ROW()=CELL("row")</formula>
    </cfRule>
  </conditionalFormatting>
  <conditionalFormatting sqref="R480:R485 O493:R493 R442 R503:S503 Q434:S434 P487:R487">
    <cfRule type="cellIs" dxfId="3919" priority="1349" operator="equal">
      <formula>"X"</formula>
    </cfRule>
  </conditionalFormatting>
  <conditionalFormatting sqref="R491 R502:R505 R553 R555:R556 R578 R567:R570 R507">
    <cfRule type="expression" dxfId="3918" priority="1217">
      <formula>ROW()=CELL("row")</formula>
    </cfRule>
  </conditionalFormatting>
  <conditionalFormatting sqref="R492 R552:R553 R555:R556 R567:R570 R577:R578">
    <cfRule type="cellIs" dxfId="3917" priority="1215" operator="equal">
      <formula>"ANNUAL"</formula>
    </cfRule>
  </conditionalFormatting>
  <conditionalFormatting sqref="R495:R496">
    <cfRule type="cellIs" dxfId="3916" priority="1256" operator="equal">
      <formula>"X"</formula>
    </cfRule>
  </conditionalFormatting>
  <conditionalFormatting sqref="R518 R333:R334 R457:R458 R460 R511">
    <cfRule type="cellIs" dxfId="3915" priority="1398" operator="equal">
      <formula>"X"</formula>
    </cfRule>
  </conditionalFormatting>
  <conditionalFormatting sqref="R524">
    <cfRule type="expression" dxfId="3914" priority="1328">
      <formula>ROW()=CELL("row")</formula>
    </cfRule>
  </conditionalFormatting>
  <conditionalFormatting sqref="R530:R531 L542:R542 P545:R545 R560 R546">
    <cfRule type="cellIs" dxfId="3913" priority="1327" operator="equal">
      <formula>"X"</formula>
    </cfRule>
  </conditionalFormatting>
  <conditionalFormatting sqref="R530:R531 L542:R542 R545:R546 O560:R560">
    <cfRule type="cellIs" dxfId="3912" priority="1326" operator="equal">
      <formula>"ANNUAL"</formula>
    </cfRule>
  </conditionalFormatting>
  <conditionalFormatting sqref="R530:R531 R542 P545:R545 R560">
    <cfRule type="expression" dxfId="3911" priority="1325">
      <formula>ROW()=CELL("row")</formula>
    </cfRule>
  </conditionalFormatting>
  <conditionalFormatting sqref="R539:R540 R463:R467 R148 R223 R259 Q309:R309 R312 R316:R317 R378 R432:R436 R451:R452 R470 R498 R605:R606 R189:R190 V309 Q118:R119 T148 U223:V223 T189 U119 X148:XFD148 V190 W189:XFD189 X190:XFD190 X223:XFD223 X309:XFD309 X118:XFD119">
    <cfRule type="expression" dxfId="3910" priority="1209">
      <formula>ROW()=CELL("row")</formula>
    </cfRule>
  </conditionalFormatting>
  <conditionalFormatting sqref="R540">
    <cfRule type="cellIs" dxfId="3909" priority="1180" operator="equal">
      <formula>"ANNUAL"</formula>
    </cfRule>
  </conditionalFormatting>
  <conditionalFormatting sqref="R553 R555:R556 R578">
    <cfRule type="cellIs" dxfId="3908" priority="1216" operator="equal">
      <formula>"X"</formula>
    </cfRule>
  </conditionalFormatting>
  <conditionalFormatting sqref="R575">
    <cfRule type="cellIs" dxfId="3907" priority="1502" operator="equal">
      <formula>"ANNUAL"</formula>
    </cfRule>
    <cfRule type="cellIs" dxfId="3906" priority="1503" operator="equal">
      <formula>"X"</formula>
    </cfRule>
  </conditionalFormatting>
  <conditionalFormatting sqref="R575:R576 R437 R532 R430 R457 R495 R543 R565">
    <cfRule type="expression" dxfId="3905" priority="1504">
      <formula>ROW()=CELL("row")</formula>
    </cfRule>
  </conditionalFormatting>
  <conditionalFormatting sqref="R579">
    <cfRule type="expression" dxfId="3904" priority="1323">
      <formula>ROW()=CELL("row")</formula>
    </cfRule>
    <cfRule type="cellIs" dxfId="3903" priority="1324" operator="equal">
      <formula>"X"</formula>
    </cfRule>
  </conditionalFormatting>
  <conditionalFormatting sqref="R579:R580">
    <cfRule type="cellIs" dxfId="3902" priority="1274" operator="equal">
      <formula>"X"</formula>
    </cfRule>
  </conditionalFormatting>
  <conditionalFormatting sqref="R582:R583">
    <cfRule type="cellIs" dxfId="3901" priority="1466" operator="equal">
      <formula>"X"</formula>
    </cfRule>
  </conditionalFormatting>
  <conditionalFormatting sqref="R585:R589">
    <cfRule type="cellIs" dxfId="3900" priority="1471" operator="equal">
      <formula>"X"</formula>
    </cfRule>
    <cfRule type="cellIs" dxfId="3899" priority="1472" operator="equal">
      <formula>"ANNUAL"</formula>
    </cfRule>
  </conditionalFormatting>
  <conditionalFormatting sqref="R586:R589">
    <cfRule type="expression" dxfId="3898" priority="1470">
      <formula>ROW()=CELL("row")</formula>
    </cfRule>
  </conditionalFormatting>
  <conditionalFormatting sqref="R591:R595 R597:R598 L601:R601 V595 V599 V597 X590:XFD601">
    <cfRule type="expression" dxfId="3897" priority="1473">
      <formula>ROW()=CELL("row")</formula>
    </cfRule>
  </conditionalFormatting>
  <conditionalFormatting sqref="R591:R595 R597:R598 R601">
    <cfRule type="cellIs" dxfId="3896" priority="1476" operator="equal">
      <formula>"ANNUAL"</formula>
    </cfRule>
  </conditionalFormatting>
  <conditionalFormatting sqref="R591:R595 R597:R598 R601:R603">
    <cfRule type="cellIs" dxfId="3895" priority="1475" operator="equal">
      <formula>"X"</formula>
    </cfRule>
  </conditionalFormatting>
  <conditionalFormatting sqref="R3:S3 S21 X21:XFD21">
    <cfRule type="expression" dxfId="3894" priority="1098">
      <formula>ROW()=CELL("row")</formula>
    </cfRule>
  </conditionalFormatting>
  <conditionalFormatting sqref="R4:S4">
    <cfRule type="expression" dxfId="3893" priority="1527">
      <formula>ROW()=CELL("row")</formula>
    </cfRule>
  </conditionalFormatting>
  <conditionalFormatting sqref="R15:S15">
    <cfRule type="cellIs" dxfId="3892" priority="1146" operator="equal">
      <formula>"X"</formula>
    </cfRule>
    <cfRule type="cellIs" dxfId="3891" priority="1147" operator="equal">
      <formula>"ANNUAL"</formula>
    </cfRule>
  </conditionalFormatting>
  <conditionalFormatting sqref="R15:S15 X15:XFD15">
    <cfRule type="expression" dxfId="3890" priority="1145">
      <formula>ROW()=CELL("row")</formula>
    </cfRule>
  </conditionalFormatting>
  <conditionalFormatting sqref="R24:S24 R54:T54 R92:R93 R29:S29 R45:S45 Q18:S18 R32 R33:S33 R34:R36 Q39:S39 R71:S72 Q78:S78 Q79:Q80 V104 R114 R117 X117:XFD117 P143:R143 X143:XFD143 U71 U78 X18:XFD18 X29:XFD29 U32 U36 X54:XFD54 V33 X71:XFD72 X78:XFD78 X32:XFD37 X104:XFD104">
    <cfRule type="expression" dxfId="3889" priority="1500">
      <formula>ROW()=CELL("row")</formula>
    </cfRule>
  </conditionalFormatting>
  <conditionalFormatting sqref="R39:S39">
    <cfRule type="cellIs" dxfId="3888" priority="1046" operator="equal">
      <formula>"ANNUAL"</formula>
    </cfRule>
  </conditionalFormatting>
  <conditionalFormatting sqref="R61:S61 R113:S113 P359:R359 R149:R150 R50:S50">
    <cfRule type="cellIs" dxfId="3887" priority="1508" operator="equal">
      <formula>"ANNUAL"</formula>
    </cfRule>
  </conditionalFormatting>
  <conditionalFormatting sqref="R61:S61 R113:S113 R93 V96 R149:R150 R201 R50:S50">
    <cfRule type="cellIs" dxfId="3886" priority="1507" operator="equal">
      <formula>"X"</formula>
    </cfRule>
  </conditionalFormatting>
  <conditionalFormatting sqref="R82:S82">
    <cfRule type="expression" dxfId="3885" priority="1411">
      <formula>ROW()=CELL("row")</formula>
    </cfRule>
  </conditionalFormatting>
  <conditionalFormatting sqref="R108:S108">
    <cfRule type="expression" dxfId="3884" priority="1107">
      <formula>ROW()=CELL("row")</formula>
    </cfRule>
  </conditionalFormatting>
  <conditionalFormatting sqref="R139:S139 Q142:R142 R154:R155 P158:R158 R165:R168 R245:S245 R246 X142:XFD142 X139:XFD139 T159:U159 V245 W159:XFD159 X245:XFD246 X158:XFD158">
    <cfRule type="expression" dxfId="3883" priority="1341">
      <formula>ROW()=CELL("row")</formula>
    </cfRule>
  </conditionalFormatting>
  <conditionalFormatting sqref="R174:S174 R161 R216:R218 Q229:R229 Q449:R450">
    <cfRule type="cellIs" dxfId="3882" priority="1252" operator="equal">
      <formula>"X"</formula>
    </cfRule>
  </conditionalFormatting>
  <conditionalFormatting sqref="R174:S174">
    <cfRule type="cellIs" dxfId="3881" priority="1068" operator="equal">
      <formula>"ANNUAL"</formula>
    </cfRule>
  </conditionalFormatting>
  <conditionalFormatting sqref="R242:S242 R230:R232 X228:XFD228 R241 U241:V241 X241:XFD242">
    <cfRule type="expression" dxfId="3880" priority="1376">
      <formula>ROW()=CELL("row")</formula>
    </cfRule>
  </conditionalFormatting>
  <conditionalFormatting sqref="R271:S271">
    <cfRule type="cellIs" dxfId="3879" priority="846" operator="equal">
      <formula>"X"</formula>
    </cfRule>
  </conditionalFormatting>
  <conditionalFormatting sqref="R273:S273 R275:R281 R286:R288">
    <cfRule type="cellIs" dxfId="3878" priority="1285" operator="equal">
      <formula>"ANNUAL"</formula>
    </cfRule>
  </conditionalFormatting>
  <conditionalFormatting sqref="R273:S273 R276:R277 R279:R281 R287:R288">
    <cfRule type="cellIs" dxfId="3877" priority="1286" operator="equal">
      <formula>"X"</formula>
    </cfRule>
  </conditionalFormatting>
  <conditionalFormatting sqref="R297:S297 S306 S316:S317 V307">
    <cfRule type="cellIs" dxfId="3876" priority="848" operator="equal">
      <formula>"ANNUAL"</formula>
    </cfRule>
  </conditionalFormatting>
  <conditionalFormatting sqref="R369:S370 S377:S380">
    <cfRule type="cellIs" dxfId="3875" priority="839" operator="equal">
      <formula>"ANNUAL"</formula>
    </cfRule>
  </conditionalFormatting>
  <conditionalFormatting sqref="R383:S383 S398 S411 S575:S577">
    <cfRule type="cellIs" dxfId="3874" priority="994" operator="equal">
      <formula>"ANNUAL"</formula>
    </cfRule>
  </conditionalFormatting>
  <conditionalFormatting sqref="R410:S410 R411:R414 R415:S415 R416:R423 Q424:R424 Q426:R428 R432 Q433:R433">
    <cfRule type="cellIs" dxfId="3873" priority="1267" operator="equal">
      <formula>"X"</formula>
    </cfRule>
  </conditionalFormatting>
  <conditionalFormatting sqref="R410:S410 R411:R414 R415:S415 R416:R423 Q424:R424 R426:R430 R432 Q433:R433 M452:R452 V419 U425:V425 W423 W418 V422 W421">
    <cfRule type="cellIs" dxfId="3872" priority="1266" operator="equal">
      <formula>"ANNUAL"</formula>
    </cfRule>
  </conditionalFormatting>
  <conditionalFormatting sqref="R441:S441 S461 S498:S499 S504 S518 S536:S537 L548:T548 S569:S570 S580:T580 R440">
    <cfRule type="cellIs" dxfId="3871" priority="1051" operator="equal">
      <formula>"ANNUAL"</formula>
    </cfRule>
  </conditionalFormatting>
  <conditionalFormatting sqref="R491:S491 R552:S553 R555:S555 R556 R567:R570 R577:R578 R492">
    <cfRule type="cellIs" dxfId="3870" priority="1218" operator="equal">
      <formula>"X"</formula>
    </cfRule>
  </conditionalFormatting>
  <conditionalFormatting sqref="R505:S505">
    <cfRule type="cellIs" dxfId="3869" priority="1456" operator="equal">
      <formula>"ANNUAL"</formula>
    </cfRule>
  </conditionalFormatting>
  <conditionalFormatting sqref="R513:S514">
    <cfRule type="expression" dxfId="3868" priority="1129">
      <formula>ROW()=CELL("row")</formula>
    </cfRule>
  </conditionalFormatting>
  <conditionalFormatting sqref="R524:S524 P494:R494 R471:R472 R501:R502 P504:R504 O463:R463 P513:R513 M486:R486 R488:R489 R525">
    <cfRule type="cellIs" dxfId="3867" priority="1330" operator="equal">
      <formula>"X"</formula>
    </cfRule>
  </conditionalFormatting>
  <conditionalFormatting sqref="R524:S524 R471:R472 P504:R504 O463:R463 P513:R513 O486:R486 R488:R489">
    <cfRule type="cellIs" dxfId="3866" priority="1329" operator="equal">
      <formula>"ANNUAL"</formula>
    </cfRule>
  </conditionalFormatting>
  <conditionalFormatting sqref="R564:S564">
    <cfRule type="expression" dxfId="3865" priority="1480">
      <formula>ROW()=CELL("row")</formula>
    </cfRule>
    <cfRule type="cellIs" dxfId="3864" priority="1481" operator="equal">
      <formula>"ANNUAL"</formula>
    </cfRule>
  </conditionalFormatting>
  <conditionalFormatting sqref="R582:S583">
    <cfRule type="cellIs" dxfId="3863" priority="1467" operator="equal">
      <formula>"ANNUAL"</formula>
    </cfRule>
  </conditionalFormatting>
  <conditionalFormatting sqref="R31:T31 S36:T36 T40:T41 T57:T58 R64:T64 T103:T105 S184:T184 S249:T249 T265:T266 S276:T276 S284:T284 S287:T287 T531:T532 T557:V557 T566:U566 R285:U285 S405:S406 T563:U563 V273:V275">
    <cfRule type="cellIs" dxfId="3862" priority="589" operator="equal">
      <formula>"ANNUAL"</formula>
    </cfRule>
  </conditionalFormatting>
  <conditionalFormatting sqref="R66:T66 V66:XFD66 S68:T68 V68:XFD68 A140:D140 M144:M145 M147:M148 Q388">
    <cfRule type="expression" dxfId="3861" priority="3075">
      <formula>ROW()=CELL("row")</formula>
    </cfRule>
  </conditionalFormatting>
  <conditionalFormatting sqref="R282:T282 S302 S533:U533">
    <cfRule type="cellIs" dxfId="3860" priority="659" operator="equal">
      <formula>"X"</formula>
    </cfRule>
  </conditionalFormatting>
  <conditionalFormatting sqref="R462:T462">
    <cfRule type="cellIs" dxfId="3859" priority="391" operator="equal">
      <formula>"ANNUAL"</formula>
    </cfRule>
    <cfRule type="cellIs" dxfId="3858" priority="392" operator="equal">
      <formula>"X"</formula>
    </cfRule>
  </conditionalFormatting>
  <conditionalFormatting sqref="R584:T584">
    <cfRule type="expression" dxfId="3857" priority="604">
      <formula>ROW()=CELL("row")</formula>
    </cfRule>
    <cfRule type="cellIs" dxfId="3856" priority="605" operator="equal">
      <formula>"X"</formula>
    </cfRule>
    <cfRule type="cellIs" dxfId="3855" priority="606" operator="equal">
      <formula>"ANNUAL"</formula>
    </cfRule>
    <cfRule type="expression" dxfId="3854" priority="607">
      <formula>ROW()=CELL("row")</formula>
    </cfRule>
  </conditionalFormatting>
  <conditionalFormatting sqref="R581:U581 N342:R342 R516 R600">
    <cfRule type="cellIs" dxfId="3853" priority="1243" operator="equal">
      <formula>"ANNUAL"</formula>
    </cfRule>
  </conditionalFormatting>
  <conditionalFormatting sqref="R581:U581 R239 Q373:S373 R600">
    <cfRule type="cellIs" dxfId="3852" priority="1244" operator="equal">
      <formula>"X"</formula>
    </cfRule>
  </conditionalFormatting>
  <conditionalFormatting sqref="R137:U137">
    <cfRule type="cellIs" dxfId="3851" priority="682" operator="equal">
      <formula>"ANNUAL"</formula>
    </cfRule>
  </conditionalFormatting>
  <conditionalFormatting sqref="R582:U582 U581:U582 R583:T583 X582:XFD583">
    <cfRule type="expression" dxfId="3850" priority="1465">
      <formula>ROW()=CELL("row")</formula>
    </cfRule>
  </conditionalFormatting>
  <conditionalFormatting sqref="S3:S4 S21">
    <cfRule type="cellIs" dxfId="3849" priority="1099" operator="equal">
      <formula>"ANNUAL"</formula>
    </cfRule>
  </conditionalFormatting>
  <conditionalFormatting sqref="S4:S6 S69:S72 S111:S112">
    <cfRule type="cellIs" dxfId="3848" priority="891" operator="equal">
      <formula>"X"</formula>
    </cfRule>
  </conditionalFormatting>
  <conditionalFormatting sqref="S5:S6 S11 S16 S68:S72 S75:S76 S78:S79 S111:S112 S222 S238 S430 S435 S467 S475">
    <cfRule type="cellIs" dxfId="3847" priority="894" operator="equal">
      <formula>"ANNUAL"</formula>
    </cfRule>
  </conditionalFormatting>
  <conditionalFormatting sqref="S5:S6">
    <cfRule type="cellIs" dxfId="3846" priority="892" operator="equal">
      <formula>"ANNUAL"</formula>
    </cfRule>
  </conditionalFormatting>
  <conditionalFormatting sqref="S7:S9 S12:S13 S26:S30 S47:S48 S52 S226:S227 S240">
    <cfRule type="cellIs" dxfId="3845" priority="919" operator="equal">
      <formula>"ANNUAL"</formula>
    </cfRule>
  </conditionalFormatting>
  <conditionalFormatting sqref="S9:S11 S16:S18 S28:S32 R49:S49 S57 S101:S105 S276:S277 S350 S562 S564:S565">
    <cfRule type="cellIs" dxfId="3844" priority="875" operator="equal">
      <formula>"X"</formula>
    </cfRule>
  </conditionalFormatting>
  <conditionalFormatting sqref="S10 Q17:S17 S49 S350">
    <cfRule type="cellIs" dxfId="3843" priority="874" operator="equal">
      <formula>"ANNUAL"</formula>
    </cfRule>
  </conditionalFormatting>
  <conditionalFormatting sqref="S10:S11 S16:S18 S31:S32 S36 S40:S41 R49:S49 S57 S64:S65 S102:S105 S184 S249 S265 S276 S284 S287 S330 S350:S356 S377:S378 S380 S406:S407 S479:S480 S531 S556 P562:S562 R565:T565 S580:S581">
    <cfRule type="cellIs" dxfId="3842" priority="877" operator="equal">
      <formula>"ANNUAL"</formula>
    </cfRule>
  </conditionalFormatting>
  <conditionalFormatting sqref="S14 S20 S53:S56">
    <cfRule type="cellIs" dxfId="3841" priority="1033" operator="equal">
      <formula>"ANNUAL"</formula>
    </cfRule>
    <cfRule type="cellIs" dxfId="3840" priority="1034" operator="equal">
      <formula>"X"</formula>
    </cfRule>
  </conditionalFormatting>
  <conditionalFormatting sqref="S19">
    <cfRule type="cellIs" dxfId="3839" priority="3998" operator="equal">
      <formula>"ANNUAL"</formula>
    </cfRule>
  </conditionalFormatting>
  <conditionalFormatting sqref="S22:S24">
    <cfRule type="cellIs" dxfId="3838" priority="853" operator="equal">
      <formula>"ANNUAL"</formula>
    </cfRule>
  </conditionalFormatting>
  <conditionalFormatting sqref="S34:S35 S60 S62 Q73:T73 S109:S110 S136 S138 S146">
    <cfRule type="cellIs" dxfId="3837" priority="1073" operator="equal">
      <formula>"ANNUAL"</formula>
    </cfRule>
    <cfRule type="cellIs" dxfId="3836" priority="1074" operator="equal">
      <formula>"X"</formula>
    </cfRule>
  </conditionalFormatting>
  <conditionalFormatting sqref="S41 S43:S46 S101:S102 S107 S117 S121:S123 S187:S188 S220:S221 S227 S294:S295 S300">
    <cfRule type="cellIs" dxfId="3835" priority="982" operator="equal">
      <formula>"ANNUAL"</formula>
    </cfRule>
  </conditionalFormatting>
  <conditionalFormatting sqref="S42 P45 W43">
    <cfRule type="cellIs" dxfId="3834" priority="2504" operator="equal">
      <formula>"ANNUAL"</formula>
    </cfRule>
  </conditionalFormatting>
  <conditionalFormatting sqref="S42 W43">
    <cfRule type="cellIs" dxfId="3833" priority="2503" operator="equal">
      <formula>"X"</formula>
    </cfRule>
  </conditionalFormatting>
  <conditionalFormatting sqref="S42 W43:XFD43 X42:XFD42">
    <cfRule type="expression" dxfId="3832" priority="2502">
      <formula>ROW()=CELL("row")</formula>
    </cfRule>
  </conditionalFormatting>
  <conditionalFormatting sqref="S43:S46 S294:S295">
    <cfRule type="cellIs" dxfId="3831" priority="979" operator="equal">
      <formula>"X"</formula>
    </cfRule>
  </conditionalFormatting>
  <conditionalFormatting sqref="S51 S201 S212 S349 S323:S326">
    <cfRule type="cellIs" dxfId="3830" priority="1011" operator="equal">
      <formula>"ANNUAL"</formula>
    </cfRule>
  </conditionalFormatting>
  <conditionalFormatting sqref="S55 S20 S14">
    <cfRule type="expression" dxfId="3829" priority="1032">
      <formula>ROW()=CELL("row")</formula>
    </cfRule>
  </conditionalFormatting>
  <conditionalFormatting sqref="S56">
    <cfRule type="expression" dxfId="3828" priority="1120">
      <formula>ROW()=CELL("row")</formula>
    </cfRule>
  </conditionalFormatting>
  <conditionalFormatting sqref="S58 S74 S94 S99 S118">
    <cfRule type="cellIs" dxfId="3827" priority="999" operator="equal">
      <formula>"X"</formula>
    </cfRule>
    <cfRule type="cellIs" dxfId="3826" priority="1000" operator="equal">
      <formula>"ANNUAL"</formula>
    </cfRule>
  </conditionalFormatting>
  <conditionalFormatting sqref="S63 S80:S81 S92:T92 S98 R106:S106 S116 S119 R145:S145 S181">
    <cfRule type="cellIs" dxfId="3825" priority="1045" operator="equal">
      <formula>"ANNUAL"</formula>
    </cfRule>
  </conditionalFormatting>
  <conditionalFormatting sqref="S63 S80:S82 S92:T92 S98 R106:S106 S116 S119 R145:S145 S181 R39:S39">
    <cfRule type="cellIs" dxfId="3824" priority="1047" operator="equal">
      <formula>"X"</formula>
    </cfRule>
  </conditionalFormatting>
  <conditionalFormatting sqref="S65 S38 S32 S28 S26">
    <cfRule type="expression" dxfId="3823" priority="1017">
      <formula>ROW()=CELL("row")</formula>
    </cfRule>
  </conditionalFormatting>
  <conditionalFormatting sqref="S68:S69 S96 S104:S105 S131:S135">
    <cfRule type="cellIs" dxfId="3822" priority="930" operator="equal">
      <formula>"X"</formula>
    </cfRule>
  </conditionalFormatting>
  <conditionalFormatting sqref="S71:S72">
    <cfRule type="cellIs" dxfId="3821" priority="1803" operator="equal">
      <formula>"X"</formula>
    </cfRule>
  </conditionalFormatting>
  <conditionalFormatting sqref="S75:S76 S78:S79 S308:S314 S405:S407 R454 R455:S455 S469:S472 R474:S475 S609">
    <cfRule type="cellIs" dxfId="3820" priority="829" operator="equal">
      <formula>"X"</formula>
    </cfRule>
  </conditionalFormatting>
  <conditionalFormatting sqref="S83 S86 S91 S97 R143:S143 S155 S158 S165:S166 S168 S170 S175 S177 S183 S185:S186">
    <cfRule type="cellIs" dxfId="3819" priority="1037" operator="equal">
      <formula>"X"</formula>
    </cfRule>
  </conditionalFormatting>
  <conditionalFormatting sqref="S83 S86 S91 S97 S143 S155 S158 S165:S166 S168 S170 S175 S177 S183 S185:S186">
    <cfRule type="cellIs" dxfId="3818" priority="1036" operator="equal">
      <formula>"ANNUAL"</formula>
    </cfRule>
  </conditionalFormatting>
  <conditionalFormatting sqref="S88 S93 R100:S100 S115 S152 S239 Q244:S244 S362 S397 R101 W244:XFD244 X100:XFD101">
    <cfRule type="expression" dxfId="3817" priority="1100">
      <formula>ROW()=CELL("row")</formula>
    </cfRule>
  </conditionalFormatting>
  <conditionalFormatting sqref="S88 S93 S100 S115 R239:S239 Q244:S244 S362:S364 S393:S397">
    <cfRule type="cellIs" dxfId="3816" priority="1101" operator="equal">
      <formula>"ANNUAL"</formula>
    </cfRule>
  </conditionalFormatting>
  <conditionalFormatting sqref="S101 S53 S23 S9">
    <cfRule type="expression" dxfId="3815" priority="1078">
      <formula>ROW()=CELL("row")</formula>
    </cfRule>
  </conditionalFormatting>
  <conditionalFormatting sqref="S107">
    <cfRule type="cellIs" dxfId="3814" priority="971" operator="equal">
      <formula>"X"</formula>
    </cfRule>
  </conditionalFormatting>
  <conditionalFormatting sqref="S108">
    <cfRule type="expression" dxfId="3813" priority="1104">
      <formula>ROW()=CELL("row")</formula>
    </cfRule>
    <cfRule type="cellIs" dxfId="3812" priority="1105" operator="equal">
      <formula>"ANNUAL"</formula>
    </cfRule>
    <cfRule type="cellIs" dxfId="3811" priority="1106" operator="equal">
      <formula>"X"</formula>
    </cfRule>
  </conditionalFormatting>
  <conditionalFormatting sqref="S111">
    <cfRule type="expression" dxfId="3810" priority="1020">
      <formula>ROW()=CELL("row")</formula>
    </cfRule>
  </conditionalFormatting>
  <conditionalFormatting sqref="S118 S99 S94 S74 S58">
    <cfRule type="expression" dxfId="3809" priority="998">
      <formula>ROW()=CELL("row")</formula>
    </cfRule>
  </conditionalFormatting>
  <conditionalFormatting sqref="S124 S173:T173 S235:S236">
    <cfRule type="cellIs" dxfId="3808" priority="852" operator="equal">
      <formula>"X"</formula>
    </cfRule>
  </conditionalFormatting>
  <conditionalFormatting sqref="S124 S173:T173 S235:S236">
    <cfRule type="cellIs" dxfId="3807" priority="851" operator="equal">
      <formula>"ANNUAL"</formula>
    </cfRule>
  </conditionalFormatting>
  <conditionalFormatting sqref="S125">
    <cfRule type="expression" dxfId="3806" priority="826">
      <formula>ROW()=CELL("row")</formula>
    </cfRule>
  </conditionalFormatting>
  <conditionalFormatting sqref="S125:S127">
    <cfRule type="cellIs" dxfId="3805" priority="827" operator="equal">
      <formula>"ANNUAL"</formula>
    </cfRule>
    <cfRule type="cellIs" dxfId="3804" priority="828" operator="equal">
      <formula>"X"</formula>
    </cfRule>
  </conditionalFormatting>
  <conditionalFormatting sqref="S129:S130">
    <cfRule type="expression" dxfId="3803" priority="1001">
      <formula>ROW()=CELL("row")</formula>
    </cfRule>
    <cfRule type="cellIs" dxfId="3802" priority="1002" operator="equal">
      <formula>"X"</formula>
    </cfRule>
    <cfRule type="cellIs" dxfId="3801" priority="1003" operator="equal">
      <formula>"ANNUAL"</formula>
    </cfRule>
  </conditionalFormatting>
  <conditionalFormatting sqref="S131:S135 S104:S105 S96 S69">
    <cfRule type="expression" dxfId="3800" priority="929">
      <formula>ROW()=CELL("row")</formula>
    </cfRule>
  </conditionalFormatting>
  <conditionalFormatting sqref="S131:S135">
    <cfRule type="cellIs" dxfId="3799" priority="927" operator="equal">
      <formula>"ANNUAL"</formula>
    </cfRule>
  </conditionalFormatting>
  <conditionalFormatting sqref="S142">
    <cfRule type="expression" dxfId="3798" priority="823">
      <formula>ROW()=CELL("row")</formula>
    </cfRule>
    <cfRule type="cellIs" dxfId="3797" priority="824" operator="equal">
      <formula>"ANNUAL"</formula>
    </cfRule>
    <cfRule type="cellIs" dxfId="3796" priority="825" operator="equal">
      <formula>"X"</formula>
    </cfRule>
  </conditionalFormatting>
  <conditionalFormatting sqref="S146 S138 S136 S109:S110 S73 S62 S60 S34:S35">
    <cfRule type="expression" dxfId="3795" priority="1072">
      <formula>ROW()=CELL("row")</formula>
    </cfRule>
  </conditionalFormatting>
  <conditionalFormatting sqref="S148 S137 S123 S89:S90 S87 S85 S75 S59 S46 S44 S30">
    <cfRule type="expression" dxfId="3794" priority="988">
      <formula>ROW()=CELL("row")</formula>
    </cfRule>
  </conditionalFormatting>
  <conditionalFormatting sqref="S148:S150 S163:T163 S176 S219:S220 S231 R445:S447">
    <cfRule type="cellIs" dxfId="3793" priority="821" operator="equal">
      <formula>"ANNUAL"</formula>
    </cfRule>
  </conditionalFormatting>
  <conditionalFormatting sqref="S148:S150 S163:T163 S176 S219:S222 S231 R445:S445 P446:S448">
    <cfRule type="cellIs" dxfId="3792" priority="822" operator="equal">
      <formula>"X"</formula>
    </cfRule>
  </conditionalFormatting>
  <conditionalFormatting sqref="S156:S157 S160 S169 R247:S247 S254 S272">
    <cfRule type="cellIs" dxfId="3791" priority="997" operator="equal">
      <formula>"ANNUAL"</formula>
    </cfRule>
  </conditionalFormatting>
  <conditionalFormatting sqref="S156:S157 S160 S169 S247 S254 S272">
    <cfRule type="cellIs" dxfId="3790" priority="996" operator="equal">
      <formula>"X"</formula>
    </cfRule>
  </conditionalFormatting>
  <conditionalFormatting sqref="S159 S161:S162 S171:S172 R178:S178 Q529:S529 S547 S571 S579 S601">
    <cfRule type="cellIs" dxfId="3789" priority="1070" operator="equal">
      <formula>"ANNUAL"</formula>
    </cfRule>
    <cfRule type="cellIs" dxfId="3788" priority="1071" operator="equal">
      <formula>"X"</formula>
    </cfRule>
  </conditionalFormatting>
  <conditionalFormatting sqref="S167 S156 S126:S127 S121">
    <cfRule type="expression" dxfId="3787" priority="1023">
      <formula>ROW()=CELL("row")</formula>
    </cfRule>
  </conditionalFormatting>
  <conditionalFormatting sqref="S167">
    <cfRule type="cellIs" dxfId="3786" priority="1021" operator="equal">
      <formula>"ANNUAL"</formula>
    </cfRule>
    <cfRule type="cellIs" dxfId="3785" priority="1022" operator="equal">
      <formula>"X"</formula>
    </cfRule>
  </conditionalFormatting>
  <conditionalFormatting sqref="S174">
    <cfRule type="expression" dxfId="3784" priority="1067">
      <formula>ROW()=CELL("row")</formula>
    </cfRule>
  </conditionalFormatting>
  <conditionalFormatting sqref="S179 R194:S194 S351 S353:S354 S325">
    <cfRule type="cellIs" dxfId="3783" priority="1144" operator="equal">
      <formula>"X"</formula>
    </cfRule>
  </conditionalFormatting>
  <conditionalFormatting sqref="S180 S198 S224 S241 S341:S347 R371:S371 S374:S376 S387 R525:S525 S578 S585 R368">
    <cfRule type="cellIs" dxfId="3782" priority="886" operator="equal">
      <formula>"ANNUAL"</formula>
    </cfRule>
  </conditionalFormatting>
  <conditionalFormatting sqref="S181 S145 S119 S116 S106 S98 S92 S80:S81 S63">
    <cfRule type="expression" dxfId="3781" priority="1044">
      <formula>ROW()=CELL("row")</formula>
    </cfRule>
  </conditionalFormatting>
  <conditionalFormatting sqref="S186 S183 S177 S175 S170 S168 S166 S158 S155 S143 S97 S91 S86 S83">
    <cfRule type="expression" dxfId="3780" priority="1035">
      <formula>ROW()=CELL("row")</formula>
    </cfRule>
  </conditionalFormatting>
  <conditionalFormatting sqref="S187:S189">
    <cfRule type="cellIs" dxfId="3779" priority="904" operator="equal">
      <formula>"X"</formula>
    </cfRule>
  </conditionalFormatting>
  <conditionalFormatting sqref="S189">
    <cfRule type="expression" dxfId="3778" priority="903">
      <formula>ROW()=CELL("row")</formula>
    </cfRule>
    <cfRule type="cellIs" dxfId="3777" priority="905" operator="equal">
      <formula>"ANNUAL"</formula>
    </cfRule>
  </conditionalFormatting>
  <conditionalFormatting sqref="S190:S191">
    <cfRule type="cellIs" dxfId="3776" priority="1042" operator="equal">
      <formula>"ANNUAL"</formula>
    </cfRule>
    <cfRule type="cellIs" dxfId="3775" priority="1043" operator="equal">
      <formula>"X"</formula>
    </cfRule>
  </conditionalFormatting>
  <conditionalFormatting sqref="S191">
    <cfRule type="expression" dxfId="3774" priority="1041">
      <formula>ROW()=CELL("row")</formula>
    </cfRule>
  </conditionalFormatting>
  <conditionalFormatting sqref="S194 S351 S353:S354 S179 X194:XFD194">
    <cfRule type="expression" dxfId="3773" priority="1143">
      <formula>ROW()=CELL("row")</formula>
    </cfRule>
  </conditionalFormatting>
  <conditionalFormatting sqref="S194:S195 S200:U200 S202:T202 S207:T207 S210:S211 S214 R217:T217 S253:T253 S319:S321 R443:S443 S509 Q563:S563">
    <cfRule type="cellIs" dxfId="3772" priority="1039" operator="equal">
      <formula>"ANNUAL"</formula>
    </cfRule>
  </conditionalFormatting>
  <conditionalFormatting sqref="S204:S206 S218 S223 S229:S230 S232:S233">
    <cfRule type="cellIs" dxfId="3771" priority="907" operator="equal">
      <formula>"X"</formula>
    </cfRule>
    <cfRule type="cellIs" dxfId="3770" priority="908" operator="equal">
      <formula>"ANNUAL"</formula>
    </cfRule>
  </conditionalFormatting>
  <conditionalFormatting sqref="S208:S209">
    <cfRule type="cellIs" dxfId="3769" priority="1024" operator="equal">
      <formula>"ANNUAL"</formula>
    </cfRule>
    <cfRule type="cellIs" dxfId="3768" priority="1025" operator="equal">
      <formula>"X"</formula>
    </cfRule>
    <cfRule type="expression" dxfId="3767" priority="1026">
      <formula>ROW()=CELL("row")</formula>
    </cfRule>
  </conditionalFormatting>
  <conditionalFormatting sqref="S232:S233 S229:S230 S223 S218 S205:S206">
    <cfRule type="expression" dxfId="3766" priority="906">
      <formula>ROW()=CELL("row")</formula>
    </cfRule>
  </conditionalFormatting>
  <conditionalFormatting sqref="S234">
    <cfRule type="expression" dxfId="3765" priority="1006">
      <formula>ROW()=CELL("row")</formula>
    </cfRule>
    <cfRule type="cellIs" dxfId="3764" priority="1007" operator="equal">
      <formula>"X"</formula>
    </cfRule>
    <cfRule type="cellIs" dxfId="3763" priority="1008" operator="equal">
      <formula>"ANNUAL"</formula>
    </cfRule>
  </conditionalFormatting>
  <conditionalFormatting sqref="S235:S236 S173 S124">
    <cfRule type="expression" dxfId="3762" priority="850">
      <formula>ROW()=CELL("row")</formula>
    </cfRule>
  </conditionalFormatting>
  <conditionalFormatting sqref="S237 Q256:S256 M223 M259 P205">
    <cfRule type="cellIs" dxfId="3761" priority="3929" operator="equal">
      <formula>"ANNUAL"</formula>
    </cfRule>
  </conditionalFormatting>
  <conditionalFormatting sqref="S237 Q256:S256 M259 O252:P252">
    <cfRule type="cellIs" dxfId="3760" priority="3928" operator="equal">
      <formula>"X"</formula>
    </cfRule>
  </conditionalFormatting>
  <conditionalFormatting sqref="S240 S226 S52 S47:S48 S27 S12:S13 S7:S8">
    <cfRule type="expression" dxfId="3759" priority="918">
      <formula>ROW()=CELL("row")</formula>
    </cfRule>
  </conditionalFormatting>
  <conditionalFormatting sqref="S243 S248 S250:S252 S255 S257:S258 S260 S262:S263">
    <cfRule type="cellIs" dxfId="3758" priority="910" operator="equal">
      <formula>"X"</formula>
    </cfRule>
    <cfRule type="cellIs" dxfId="3757" priority="911" operator="equal">
      <formula>"ANNUAL"</formula>
    </cfRule>
  </conditionalFormatting>
  <conditionalFormatting sqref="S259 S274:S275 S277:S278 S281 S283:U283 S289">
    <cfRule type="cellIs" dxfId="3756" priority="921" operator="equal">
      <formula>"ANNUAL"</formula>
    </cfRule>
  </conditionalFormatting>
  <conditionalFormatting sqref="S262:S263 S260 S257:S258 S255 S250:S252 S248 S243">
    <cfRule type="expression" dxfId="3755" priority="909">
      <formula>ROW()=CELL("row")</formula>
    </cfRule>
  </conditionalFormatting>
  <conditionalFormatting sqref="S266:S269 S304:S305">
    <cfRule type="cellIs" dxfId="3754" priority="913" operator="equal">
      <formula>"X"</formula>
    </cfRule>
    <cfRule type="cellIs" dxfId="3753" priority="914" operator="equal">
      <formula>"ANNUAL"</formula>
    </cfRule>
  </conditionalFormatting>
  <conditionalFormatting sqref="S271">
    <cfRule type="expression" dxfId="3752" priority="844">
      <formula>ROW()=CELL("row")</formula>
    </cfRule>
    <cfRule type="cellIs" dxfId="3751" priority="845" operator="equal">
      <formula>"ANNUAL"</formula>
    </cfRule>
  </conditionalFormatting>
  <conditionalFormatting sqref="S272 S254 S247 S169 S160 S157">
    <cfRule type="expression" dxfId="3750" priority="995">
      <formula>ROW()=CELL("row")</formula>
    </cfRule>
  </conditionalFormatting>
  <conditionalFormatting sqref="S273">
    <cfRule type="expression" dxfId="3749" priority="978">
      <formula>ROW()=CELL("row")</formula>
    </cfRule>
  </conditionalFormatting>
  <conditionalFormatting sqref="S289 S283 S281 S278 S274:S275 S259">
    <cfRule type="expression" dxfId="3748" priority="920">
      <formula>ROW()=CELL("row")</formula>
    </cfRule>
  </conditionalFormatting>
  <conditionalFormatting sqref="S290 R293 R296 R298 L274:L275 O303:P303 Q290">
    <cfRule type="cellIs" dxfId="3747" priority="4002" operator="equal">
      <formula>"ANNUAL"</formula>
    </cfRule>
  </conditionalFormatting>
  <conditionalFormatting sqref="S291 S295:S296 S300:S303">
    <cfRule type="cellIs" dxfId="3746" priority="923" operator="equal">
      <formula>"ANNUAL"</formula>
    </cfRule>
  </conditionalFormatting>
  <conditionalFormatting sqref="S292:S293 S280:T280 S286:T286 R586:S589 T587:T588 S270:T270 S288:U288 T590 X280:XFD280 V586 U589:V589 W588:XFD589 X586:XFD587">
    <cfRule type="expression" dxfId="3745" priority="1156">
      <formula>ROW()=CELL("row")</formula>
    </cfRule>
  </conditionalFormatting>
  <conditionalFormatting sqref="S296 S291 S301 S303">
    <cfRule type="expression" dxfId="3744" priority="922">
      <formula>ROW()=CELL("row")</formula>
    </cfRule>
  </conditionalFormatting>
  <conditionalFormatting sqref="S298:S299 S330:S331 S334:S339">
    <cfRule type="cellIs" dxfId="3743" priority="868" operator="equal">
      <formula>"ANNUAL"</formula>
    </cfRule>
  </conditionalFormatting>
  <conditionalFormatting sqref="S298:S300 S330:S331 S333:S339">
    <cfRule type="cellIs" dxfId="3742" priority="867" operator="equal">
      <formula>"X"</formula>
    </cfRule>
  </conditionalFormatting>
  <conditionalFormatting sqref="S299 S331 R333:S334 S339">
    <cfRule type="cellIs" dxfId="3741" priority="865" operator="equal">
      <formula>"ANNUAL"</formula>
    </cfRule>
  </conditionalFormatting>
  <conditionalFormatting sqref="S300 S295 S227 S220 S187 S122 S117 S107 S102 S43 S41">
    <cfRule type="expression" dxfId="3740" priority="981">
      <formula>ROW()=CELL("row")</formula>
    </cfRule>
  </conditionalFormatting>
  <conditionalFormatting sqref="S308:S314 S440:S442 R455:S455 S469:S472 S474:S475 S609">
    <cfRule type="cellIs" dxfId="3739" priority="830" operator="equal">
      <formula>"ANNUAL"</formula>
    </cfRule>
  </conditionalFormatting>
  <conditionalFormatting sqref="S317 S306 S297">
    <cfRule type="expression" dxfId="3738" priority="847">
      <formula>ROW()=CELL("row")</formula>
    </cfRule>
  </conditionalFormatting>
  <conditionalFormatting sqref="S326:S328">
    <cfRule type="cellIs" dxfId="3737" priority="1080" operator="equal">
      <formula>"X"</formula>
    </cfRule>
  </conditionalFormatting>
  <conditionalFormatting sqref="S328 S326 S323 S320 S316 S312:S313 S308:S310 S199 S190 S185 S165">
    <cfRule type="expression" dxfId="3736" priority="1081">
      <formula>ROW()=CELL("row")</formula>
    </cfRule>
  </conditionalFormatting>
  <conditionalFormatting sqref="S329">
    <cfRule type="expression" dxfId="3735" priority="1116">
      <formula>ROW()=CELL("row")</formula>
    </cfRule>
  </conditionalFormatting>
  <conditionalFormatting sqref="S339 S334 S331 S299">
    <cfRule type="expression" dxfId="3734" priority="864">
      <formula>ROW()=CELL("row")</formula>
    </cfRule>
    <cfRule type="expression" dxfId="3733" priority="866">
      <formula>ROW()=CELL("row")</formula>
    </cfRule>
  </conditionalFormatting>
  <conditionalFormatting sqref="S341:S344 S545">
    <cfRule type="cellIs" dxfId="3732" priority="934" operator="equal">
      <formula>"X"</formula>
    </cfRule>
  </conditionalFormatting>
  <conditionalFormatting sqref="S346:S348 S355:S357 S359:S360 S367:S369 M384:S384 S399 S401 Q429:S429 S492:S495 S510 S556:S557 S560 R572:S573 S582:T582">
    <cfRule type="cellIs" dxfId="3731" priority="872" operator="equal">
      <formula>"X"</formula>
    </cfRule>
  </conditionalFormatting>
  <conditionalFormatting sqref="S348 S357 S359:S360 S367:S368 L384:S384 S399 S401 S429:S430 S492:S495 S510 S556:S557 S560 R572:S573">
    <cfRule type="cellIs" dxfId="3730" priority="873" operator="equal">
      <formula>"ANNUAL"</formula>
    </cfRule>
  </conditionalFormatting>
  <conditionalFormatting sqref="S348 S357 S359:S360 S367:S368 S384 S399 S401 S429 S494:S495 S510 S557:T557 S560 S572:S573 S582:T582">
    <cfRule type="cellIs" dxfId="3729" priority="870" operator="equal">
      <formula>"ANNUAL"</formula>
    </cfRule>
  </conditionalFormatting>
  <conditionalFormatting sqref="S349 S212 S201 S51">
    <cfRule type="expression" dxfId="3728" priority="1009">
      <formula>ROW()=CELL("row")</formula>
    </cfRule>
  </conditionalFormatting>
  <conditionalFormatting sqref="S352">
    <cfRule type="cellIs" dxfId="3727" priority="763" operator="equal">
      <formula>"X"</formula>
    </cfRule>
  </conditionalFormatting>
  <conditionalFormatting sqref="S358">
    <cfRule type="expression" dxfId="3726" priority="841">
      <formula>ROW()=CELL("row")</formula>
    </cfRule>
    <cfRule type="cellIs" dxfId="3725" priority="842" operator="equal">
      <formula>"ANNUAL"</formula>
    </cfRule>
    <cfRule type="cellIs" dxfId="3724" priority="843" operator="equal">
      <formula>"X"</formula>
    </cfRule>
  </conditionalFormatting>
  <conditionalFormatting sqref="S363:S366">
    <cfRule type="cellIs" dxfId="3723" priority="856" operator="equal">
      <formula>"X"</formula>
    </cfRule>
  </conditionalFormatting>
  <conditionalFormatting sqref="S365:S366">
    <cfRule type="cellIs" dxfId="3722" priority="855" operator="equal">
      <formula>"ANNUAL"</formula>
    </cfRule>
  </conditionalFormatting>
  <conditionalFormatting sqref="S370 S377:S380">
    <cfRule type="cellIs" dxfId="3721" priority="840" operator="equal">
      <formula>"X"</formula>
    </cfRule>
  </conditionalFormatting>
  <conditionalFormatting sqref="S379 S370">
    <cfRule type="expression" dxfId="3720" priority="838">
      <formula>ROW()=CELL("row")</formula>
    </cfRule>
  </conditionalFormatting>
  <conditionalFormatting sqref="S381 N464:S464">
    <cfRule type="cellIs" dxfId="3719" priority="789" operator="equal">
      <formula>"ANNUAL"</formula>
    </cfRule>
    <cfRule type="cellIs" dxfId="3718" priority="790" operator="equal">
      <formula>"X"</formula>
    </cfRule>
  </conditionalFormatting>
  <conditionalFormatting sqref="S382 S304:S305 S268:S269 S266:T266">
    <cfRule type="expression" dxfId="3717" priority="912">
      <formula>ROW()=CELL("row")</formula>
    </cfRule>
  </conditionalFormatting>
  <conditionalFormatting sqref="S386">
    <cfRule type="cellIs" dxfId="3716" priority="809" operator="equal">
      <formula>"ANNUAL"</formula>
    </cfRule>
    <cfRule type="cellIs" dxfId="3715" priority="810" operator="equal">
      <formula>"X"</formula>
    </cfRule>
  </conditionalFormatting>
  <conditionalFormatting sqref="S388 R390:S392 S408 S413">
    <cfRule type="cellIs" dxfId="3714" priority="1141" operator="equal">
      <formula>"ANNUAL"</formula>
    </cfRule>
  </conditionalFormatting>
  <conditionalFormatting sqref="S388 S390:S392 S408 S413 W388:XFD388">
    <cfRule type="expression" dxfId="3713" priority="1139">
      <formula>ROW()=CELL("row")</formula>
    </cfRule>
  </conditionalFormatting>
  <conditionalFormatting sqref="S388 S390:S392 S408 S413">
    <cfRule type="cellIs" dxfId="3712" priority="1140" operator="equal">
      <formula>"X"</formula>
    </cfRule>
  </conditionalFormatting>
  <conditionalFormatting sqref="S389 Q400:S400 S433 S458">
    <cfRule type="cellIs" dxfId="3711" priority="1013" operator="equal">
      <formula>"X"</formula>
    </cfRule>
    <cfRule type="cellIs" dxfId="3710" priority="1014" operator="equal">
      <formula>"ANNUAL"</formula>
    </cfRule>
  </conditionalFormatting>
  <conditionalFormatting sqref="S393 S355:S356 S352 S346:S347 S343 S338">
    <cfRule type="expression" dxfId="3709" priority="1084">
      <formula>ROW()=CELL("row")</formula>
    </cfRule>
  </conditionalFormatting>
  <conditionalFormatting sqref="S394">
    <cfRule type="expression" dxfId="3708" priority="1092">
      <formula>ROW()=CELL("row")</formula>
    </cfRule>
  </conditionalFormatting>
  <conditionalFormatting sqref="S394:S396">
    <cfRule type="cellIs" dxfId="3707" priority="1108" operator="equal">
      <formula>"X"</formula>
    </cfRule>
  </conditionalFormatting>
  <conditionalFormatting sqref="S395:S396">
    <cfRule type="expression" dxfId="3706" priority="1110">
      <formula>ROW()=CELL("row")</formula>
    </cfRule>
  </conditionalFormatting>
  <conditionalFormatting sqref="S411 S398 S383 S575:U575">
    <cfRule type="expression" dxfId="3705" priority="992">
      <formula>ROW()=CELL("row")</formula>
    </cfRule>
  </conditionalFormatting>
  <conditionalFormatting sqref="S412 S414 S422:S428 S431:S432">
    <cfRule type="cellIs" dxfId="3704" priority="836" operator="equal">
      <formula>"ANNUAL"</formula>
    </cfRule>
    <cfRule type="cellIs" dxfId="3703" priority="837" operator="equal">
      <formula>"X"</formula>
    </cfRule>
  </conditionalFormatting>
  <conditionalFormatting sqref="S415">
    <cfRule type="expression" dxfId="3702" priority="1161">
      <formula>ROW()=CELL("row")</formula>
    </cfRule>
  </conditionalFormatting>
  <conditionalFormatting sqref="S416:S419">
    <cfRule type="expression" dxfId="3701" priority="1136">
      <formula>ROW()=CELL("row")</formula>
    </cfRule>
  </conditionalFormatting>
  <conditionalFormatting sqref="S416:S420">
    <cfRule type="cellIs" dxfId="3700" priority="1137" operator="equal">
      <formula>"X"</formula>
    </cfRule>
    <cfRule type="cellIs" dxfId="3699" priority="1138" operator="equal">
      <formula>"ANNUAL"</formula>
    </cfRule>
  </conditionalFormatting>
  <conditionalFormatting sqref="S420:S421 U425:V425 V422 W423:XFD423 W421:XFD421 X422:XFD422 X424:XFD425 X420:XFD420">
    <cfRule type="expression" dxfId="3698" priority="1133">
      <formula>ROW()=CELL("row")</formula>
    </cfRule>
  </conditionalFormatting>
  <conditionalFormatting sqref="S421 Q514:S514 S477">
    <cfRule type="cellIs" dxfId="3697" priority="1135" operator="equal">
      <formula>"ANNUAL"</formula>
    </cfRule>
  </conditionalFormatting>
  <conditionalFormatting sqref="S421 U425 Q514:U514 R477:S477">
    <cfRule type="cellIs" dxfId="3696" priority="1134" operator="equal">
      <formula>"X"</formula>
    </cfRule>
  </conditionalFormatting>
  <conditionalFormatting sqref="S431:S432 S428 S414 S412">
    <cfRule type="expression" dxfId="3695" priority="835">
      <formula>ROW()=CELL("row")</formula>
    </cfRule>
  </conditionalFormatting>
  <conditionalFormatting sqref="S434">
    <cfRule type="cellIs" dxfId="3694" priority="3972" operator="equal">
      <formula>"ANNUAL"</formula>
    </cfRule>
  </conditionalFormatting>
  <conditionalFormatting sqref="S435:S439 S456:S457 S481:S483">
    <cfRule type="cellIs" dxfId="3693" priority="833" operator="equal">
      <formula>"ANNUAL"</formula>
    </cfRule>
  </conditionalFormatting>
  <conditionalFormatting sqref="S435:S439 S456:S457 S481:S490">
    <cfRule type="cellIs" dxfId="3692" priority="834" operator="equal">
      <formula>"X"</formula>
    </cfRule>
  </conditionalFormatting>
  <conditionalFormatting sqref="S447 S445 S231 S219 S176 S163 S149">
    <cfRule type="expression" dxfId="3691" priority="820">
      <formula>ROW()=CELL("row")</formula>
    </cfRule>
  </conditionalFormatting>
  <conditionalFormatting sqref="S449 S452 R460:S460 S463 S466 P468:S468 S530 R457:R458">
    <cfRule type="cellIs" dxfId="3690" priority="1103" operator="equal">
      <formula>"ANNUAL"</formula>
    </cfRule>
  </conditionalFormatting>
  <conditionalFormatting sqref="S449 S452 S460 S463 S466 S468 S530">
    <cfRule type="expression" dxfId="3689" priority="1102">
      <formula>ROW()=CELL("row")</formula>
    </cfRule>
  </conditionalFormatting>
  <conditionalFormatting sqref="S450:S451 S453:S454">
    <cfRule type="cellIs" dxfId="3688" priority="818" operator="equal">
      <formula>"ANNUAL"</formula>
    </cfRule>
    <cfRule type="cellIs" dxfId="3687" priority="819" operator="equal">
      <formula>"X"</formula>
    </cfRule>
  </conditionalFormatting>
  <conditionalFormatting sqref="S453:S454 S450:S451">
    <cfRule type="expression" dxfId="3686" priority="817">
      <formula>ROW()=CELL("row")</formula>
    </cfRule>
  </conditionalFormatting>
  <conditionalFormatting sqref="S456:S457 S437 S483">
    <cfRule type="expression" dxfId="3685" priority="832">
      <formula>ROW()=CELL("row")</formula>
    </cfRule>
  </conditionalFormatting>
  <conditionalFormatting sqref="S458 S389 S400 S433 S522:T522">
    <cfRule type="expression" dxfId="3684" priority="1012">
      <formula>ROW()=CELL("row")</formula>
    </cfRule>
  </conditionalFormatting>
  <conditionalFormatting sqref="S462 S464 S477 S481 R486:S489">
    <cfRule type="expression" dxfId="3683" priority="1126">
      <formula>ROW()=CELL("row")</formula>
    </cfRule>
  </conditionalFormatting>
  <conditionalFormatting sqref="S475 S467 S435 S430 S238 S222 S112 S79 S76 S70 S16 S11 S5:S6">
    <cfRule type="expression" dxfId="3682" priority="893">
      <formula>ROW()=CELL("row")</formula>
    </cfRule>
  </conditionalFormatting>
  <conditionalFormatting sqref="S479:S480 S496 S500:S502">
    <cfRule type="cellIs" dxfId="3681" priority="816" operator="equal">
      <formula>"X"</formula>
    </cfRule>
  </conditionalFormatting>
  <conditionalFormatting sqref="S482 Q490:R490">
    <cfRule type="cellIs" dxfId="3680" priority="3977" operator="equal">
      <formula>"ANNUAL"</formula>
    </cfRule>
  </conditionalFormatting>
  <conditionalFormatting sqref="S484:S490 S492:S493">
    <cfRule type="cellIs" dxfId="3679" priority="890" operator="equal">
      <formula>"ANNUAL"</formula>
    </cfRule>
  </conditionalFormatting>
  <conditionalFormatting sqref="S492:S493 S490">
    <cfRule type="expression" dxfId="3678" priority="889">
      <formula>ROW()=CELL("row")</formula>
    </cfRule>
  </conditionalFormatting>
  <conditionalFormatting sqref="S496 S499:S502">
    <cfRule type="cellIs" dxfId="3677" priority="815" operator="equal">
      <formula>"ANNUAL"</formula>
    </cfRule>
  </conditionalFormatting>
  <conditionalFormatting sqref="S500:S501 S496 S480">
    <cfRule type="expression" dxfId="3676" priority="814">
      <formula>ROW()=CELL("row")</formula>
    </cfRule>
  </conditionalFormatting>
  <conditionalFormatting sqref="S508 S517:T517 S528">
    <cfRule type="cellIs" dxfId="3675" priority="898" operator="equal">
      <formula>"ANNUAL"</formula>
    </cfRule>
  </conditionalFormatting>
  <conditionalFormatting sqref="S511:S513 S515:T515 L613:S613">
    <cfRule type="cellIs" dxfId="3674" priority="812" operator="equal">
      <formula>"ANNUAL"</formula>
    </cfRule>
  </conditionalFormatting>
  <conditionalFormatting sqref="S511:S513 S515:U515 L613:S613">
    <cfRule type="cellIs" dxfId="3673" priority="813" operator="equal">
      <formula>"X"</formula>
    </cfRule>
  </conditionalFormatting>
  <conditionalFormatting sqref="S517:S518">
    <cfRule type="cellIs" dxfId="3672" priority="896" operator="equal">
      <formula>"ANNUAL"</formula>
    </cfRule>
  </conditionalFormatting>
  <conditionalFormatting sqref="S520">
    <cfRule type="expression" dxfId="3671" priority="882">
      <formula>ROW()=CELL("row")</formula>
    </cfRule>
    <cfRule type="cellIs" dxfId="3670" priority="883" operator="equal">
      <formula>"ANNUAL"</formula>
    </cfRule>
    <cfRule type="cellIs" dxfId="3669" priority="884" operator="equal">
      <formula>"X"</formula>
    </cfRule>
  </conditionalFormatting>
  <conditionalFormatting sqref="S528 S517 S508">
    <cfRule type="expression" dxfId="3668" priority="897">
      <formula>ROW()=CELL("row")</formula>
    </cfRule>
  </conditionalFormatting>
  <conditionalFormatting sqref="S533:S535 S537:S543 S545:S546">
    <cfRule type="cellIs" dxfId="3667" priority="902" operator="equal">
      <formula>"ANNUAL"</formula>
    </cfRule>
  </conditionalFormatting>
  <conditionalFormatting sqref="S536">
    <cfRule type="expression" dxfId="3666" priority="1132">
      <formula>ROW()=CELL("row")</formula>
    </cfRule>
  </conditionalFormatting>
  <conditionalFormatting sqref="S537:S543 S545:S546 L548:S548">
    <cfRule type="cellIs" dxfId="3665" priority="899" operator="equal">
      <formula>"X"</formula>
    </cfRule>
  </conditionalFormatting>
  <conditionalFormatting sqref="S538:S540 S533 S302 S298 S282 S267 S221 S215:S216">
    <cfRule type="expression" dxfId="3664" priority="1029">
      <formula>ROW()=CELL("row")</formula>
    </cfRule>
  </conditionalFormatting>
  <conditionalFormatting sqref="S541 P543:R543">
    <cfRule type="cellIs" dxfId="3663" priority="1055" operator="equal">
      <formula>"X"</formula>
    </cfRule>
  </conditionalFormatting>
  <conditionalFormatting sqref="S541">
    <cfRule type="expression" dxfId="3662" priority="1054">
      <formula>ROW()=CELL("row")</formula>
    </cfRule>
  </conditionalFormatting>
  <conditionalFormatting sqref="S542 S470:S471 S465 S442 S439 S422 S407 S294 S277 S246 S204">
    <cfRule type="expression" dxfId="3661" priority="991">
      <formula>ROW()=CELL("row")</formula>
    </cfRule>
  </conditionalFormatting>
  <conditionalFormatting sqref="S545 S344">
    <cfRule type="expression" dxfId="3660" priority="933">
      <formula>ROW()=CELL("row")</formula>
    </cfRule>
  </conditionalFormatting>
  <conditionalFormatting sqref="S546 S543 S535">
    <cfRule type="expression" dxfId="3659" priority="901">
      <formula>ROW()=CELL("row")</formula>
    </cfRule>
  </conditionalFormatting>
  <conditionalFormatting sqref="S551 R567:S570">
    <cfRule type="cellIs" dxfId="3658" priority="938" operator="equal">
      <formula>"X"</formula>
    </cfRule>
  </conditionalFormatting>
  <conditionalFormatting sqref="S551 S568">
    <cfRule type="cellIs" dxfId="3657" priority="936" operator="equal">
      <formula>"X"</formula>
    </cfRule>
  </conditionalFormatting>
  <conditionalFormatting sqref="S551:S552 S567:S568">
    <cfRule type="cellIs" dxfId="3656" priority="935" operator="equal">
      <formula>"ANNUAL"</formula>
    </cfRule>
  </conditionalFormatting>
  <conditionalFormatting sqref="S552 S553:T553 P554 R554:T554 S555 T556 M556:M558 L557:L558 P558 S558 Q557:R557">
    <cfRule type="cellIs" dxfId="3655" priority="3963" operator="equal">
      <formula>"ANNUAL"</formula>
    </cfRule>
  </conditionalFormatting>
  <conditionalFormatting sqref="S562 S556 S531 S479 S406 S380 S377:S378 S350 S330 S287 S284 S276 S265 S249 S184 S103 S64 S57 S49 S40 S36 S31 S17 S10 S565:T565 S581:U581">
    <cfRule type="expression" dxfId="3654" priority="876">
      <formula>ROW()=CELL("row")</formula>
    </cfRule>
  </conditionalFormatting>
  <conditionalFormatting sqref="S563 S214 S210:S211 S217:T217 S253:T253 S319 S443 S509 S195:T195 S202:T202 S207:T207 S200:U200">
    <cfRule type="expression" dxfId="3653" priority="1038">
      <formula>ROW()=CELL("row")</formula>
    </cfRule>
  </conditionalFormatting>
  <conditionalFormatting sqref="S567">
    <cfRule type="expression" dxfId="3652" priority="1062">
      <formula>ROW()=CELL("row")</formula>
    </cfRule>
    <cfRule type="cellIs" dxfId="3651" priority="1063" operator="equal">
      <formula>"X"</formula>
    </cfRule>
  </conditionalFormatting>
  <conditionalFormatting sqref="S568 S551">
    <cfRule type="expression" dxfId="3650" priority="937">
      <formula>ROW()=CELL("row")</formula>
    </cfRule>
  </conditionalFormatting>
  <conditionalFormatting sqref="S570 S537 S518 S504 S499 S461 S441 S548:T548 S580:T580">
    <cfRule type="expression" dxfId="3649" priority="1050">
      <formula>ROW()=CELL("row")</formula>
    </cfRule>
  </conditionalFormatting>
  <conditionalFormatting sqref="S572:S573 S560 S510 S494:S495 S429 S401 S399 S384 S367:S368 S359:S360 S357 S348 S557:T557 S582:T582">
    <cfRule type="expression" dxfId="3648" priority="869">
      <formula>ROW()=CELL("row")</formula>
    </cfRule>
  </conditionalFormatting>
  <conditionalFormatting sqref="S572:S573 S560 S557 S510 S494:S495 S429 S401 S399 S384 S367:S368 S359:S360 S357 S348">
    <cfRule type="expression" dxfId="3647" priority="871">
      <formula>ROW()=CELL("row")</formula>
    </cfRule>
  </conditionalFormatting>
  <conditionalFormatting sqref="S585 S578 S525 S387 S376 S371 S345 S241 S224 S198 S180">
    <cfRule type="expression" dxfId="3646" priority="885">
      <formula>ROW()=CELL("row")</formula>
    </cfRule>
  </conditionalFormatting>
  <conditionalFormatting sqref="S590">
    <cfRule type="expression" dxfId="3645" priority="1087">
      <formula>ROW()=CELL("row")</formula>
    </cfRule>
  </conditionalFormatting>
  <conditionalFormatting sqref="S590:S591">
    <cfRule type="cellIs" dxfId="3644" priority="1086" operator="equal">
      <formula>"X"</formula>
    </cfRule>
  </conditionalFormatting>
  <conditionalFormatting sqref="S591:S594 R602:S603 S605:S608 S596:S600">
    <cfRule type="cellIs" dxfId="3643" priority="1155" operator="equal">
      <formula>"ANNUAL"</formula>
    </cfRule>
  </conditionalFormatting>
  <conditionalFormatting sqref="S592:S594 X610:XFD610 R602:T602 R603:S603 S606:S608 S605:U605 X603:XFD603 W605:XFD605 V602:XFD602 X606:XFD608 S596:S600">
    <cfRule type="expression" dxfId="3642" priority="1154">
      <formula>ROW()=CELL("row")</formula>
    </cfRule>
  </conditionalFormatting>
  <conditionalFormatting sqref="S601 S579 S571 S547 S529 S178 S171:S172 S161:S162 S159">
    <cfRule type="expression" dxfId="3641" priority="1069">
      <formula>ROW()=CELL("row")</formula>
    </cfRule>
  </conditionalFormatting>
  <conditionalFormatting sqref="S613 S511 S515:T515">
    <cfRule type="expression" dxfId="3640" priority="811">
      <formula>ROW()=CELL("row")</formula>
    </cfRule>
  </conditionalFormatting>
  <conditionalFormatting sqref="S22:T22 T42:T43 S95:T96 T124 T235:T236 T256 T271 T272:U272 T273 V256:V259 V273:V275">
    <cfRule type="cellIs" dxfId="3639" priority="577" operator="equal">
      <formula>"X"</formula>
    </cfRule>
  </conditionalFormatting>
  <conditionalFormatting sqref="S89:T90">
    <cfRule type="cellIs" dxfId="3638" priority="676" operator="equal">
      <formula>"X"</formula>
    </cfRule>
    <cfRule type="cellIs" dxfId="3637" priority="677" operator="equal">
      <formula>"ANNUAL"</formula>
    </cfRule>
  </conditionalFormatting>
  <conditionalFormatting sqref="S114:T114">
    <cfRule type="expression" dxfId="3636" priority="1064">
      <formula>ROW()=CELL("row")</formula>
    </cfRule>
    <cfRule type="cellIs" dxfId="3635" priority="1065" operator="equal">
      <formula>"ANNUAL"</formula>
    </cfRule>
    <cfRule type="cellIs" dxfId="3634" priority="1066" operator="equal">
      <formula>"X"</formula>
    </cfRule>
  </conditionalFormatting>
  <conditionalFormatting sqref="S122:T122 V224 S225:T225 S261:T261 U405 V545 V553 V550 W552 S192:W192">
    <cfRule type="cellIs" dxfId="3633" priority="572" operator="equal">
      <formula>"X"</formula>
    </cfRule>
  </conditionalFormatting>
  <conditionalFormatting sqref="S150:T150 S192:T192 S225:T225 S261:T261 S311 S314 S381 S405 S440 S455 S469 S474 S502">
    <cfRule type="expression" dxfId="3632" priority="831">
      <formula>ROW()=CELL("row")</formula>
    </cfRule>
  </conditionalFormatting>
  <conditionalFormatting sqref="S195:T195 S200:U200 S207:T207 S210:S211 S214 S217:T217 S253:T253 S319:S321 P443:S443 S509 S563">
    <cfRule type="cellIs" dxfId="3631" priority="1040" operator="equal">
      <formula>"X"</formula>
    </cfRule>
  </conditionalFormatting>
  <conditionalFormatting sqref="S215:T216 T221 T267 R282:T282">
    <cfRule type="cellIs" dxfId="3630" priority="661" operator="equal">
      <formula>"ANNUAL"</formula>
    </cfRule>
  </conditionalFormatting>
  <conditionalFormatting sqref="S270:T270 S280:T280 S286:T286 S292:S293 R586:S589 S288:W288">
    <cfRule type="cellIs" dxfId="3629" priority="1157" operator="equal">
      <formula>"ANNUAL"</formula>
    </cfRule>
  </conditionalFormatting>
  <conditionalFormatting sqref="S285:T285">
    <cfRule type="expression" dxfId="3628" priority="578">
      <formula>ROW()=CELL("row")</formula>
    </cfRule>
    <cfRule type="expression" dxfId="3627" priority="579">
      <formula>ROW()=CELL("row")</formula>
    </cfRule>
  </conditionalFormatting>
  <conditionalFormatting sqref="S570:T570">
    <cfRule type="cellIs" dxfId="3626" priority="597" operator="equal">
      <formula>"ANNUAL"</formula>
    </cfRule>
  </conditionalFormatting>
  <conditionalFormatting sqref="S583:T583">
    <cfRule type="expression" dxfId="3625" priority="924">
      <formula>ROW()=CELL("row")</formula>
    </cfRule>
    <cfRule type="cellIs" dxfId="3624" priority="925" operator="equal">
      <formula>"ANNUAL"</formula>
    </cfRule>
    <cfRule type="cellIs" dxfId="3623" priority="926" operator="equal">
      <formula>"X"</formula>
    </cfRule>
  </conditionalFormatting>
  <conditionalFormatting sqref="S26:U26 T28:U28 S38:U38 T84:U84 U113 T126:U127 U156 U167 U197 U209 U213 S215:U216 T220:T222 U295:V295 U301 U296:U297">
    <cfRule type="cellIs" dxfId="3622" priority="448" operator="equal">
      <formula>"X"</formula>
    </cfRule>
  </conditionalFormatting>
  <conditionalFormatting sqref="S528:U528">
    <cfRule type="cellIs" dxfId="3621" priority="801" operator="equal">
      <formula>"X"</formula>
    </cfRule>
  </conditionalFormatting>
  <conditionalFormatting sqref="S569:U569">
    <cfRule type="expression" dxfId="3620" priority="1058">
      <formula>ROW()=CELL("row")</formula>
    </cfRule>
    <cfRule type="cellIs" dxfId="3619" priority="1059" operator="equal">
      <formula>"X"</formula>
    </cfRule>
  </conditionalFormatting>
  <conditionalFormatting sqref="S591:U591">
    <cfRule type="expression" dxfId="3618" priority="1160">
      <formula>ROW()=CELL("row")</formula>
    </cfRule>
  </conditionalFormatting>
  <conditionalFormatting sqref="S121:U121">
    <cfRule type="cellIs" dxfId="3617" priority="513" operator="equal">
      <formula>"X"</formula>
    </cfRule>
  </conditionalFormatting>
  <conditionalFormatting sqref="S137:U137">
    <cfRule type="cellIs" dxfId="3616" priority="681" operator="equal">
      <formula>"X"</formula>
    </cfRule>
  </conditionalFormatting>
  <conditionalFormatting sqref="S528:V528">
    <cfRule type="cellIs" dxfId="3615" priority="802" operator="equal">
      <formula>"ANNUAL"</formula>
    </cfRule>
  </conditionalFormatting>
  <conditionalFormatting sqref="S548:U548">
    <cfRule type="cellIs" dxfId="3614" priority="563" operator="equal">
      <formula>"ANNUAL"</formula>
    </cfRule>
  </conditionalFormatting>
  <conditionalFormatting sqref="T2 T15 T82 T179 T194">
    <cfRule type="cellIs" dxfId="3613" priority="795" operator="equal">
      <formula>"ANNUAL"</formula>
    </cfRule>
    <cfRule type="cellIs" dxfId="3612" priority="796" operator="equal">
      <formula>"X"</formula>
    </cfRule>
  </conditionalFormatting>
  <conditionalFormatting sqref="T3:T4 T21 T50 T61 T88 T93 T100:T101 T115 T152 T203 T239 T244 T530 T555:T556 T212:U212 V217 W212">
    <cfRule type="cellIs" dxfId="3611" priority="748" operator="equal">
      <formula>"ANNUAL"</formula>
    </cfRule>
  </conditionalFormatting>
  <conditionalFormatting sqref="T3:T4 T21 T50 T61 T88 T93 T100:T101 T115 T152 T203 T239 T244 T530 T555:T556 T212:U212 W212">
    <cfRule type="cellIs" dxfId="3610" priority="747" operator="equal">
      <formula>"X"</formula>
    </cfRule>
  </conditionalFormatting>
  <conditionalFormatting sqref="T5 T11 T16 S70:T70 S76:T76 S79:T79 S112:U112 S222:T222 S238:T238 T532:V532 T534 S535:T535 T546:T547 T550:T553 S467 Q490:S490 S507:S508 T536:V536 W237:W238 R543:W543 T533:U533">
    <cfRule type="cellIs" dxfId="3609" priority="623" operator="equal">
      <formula>"ANNUAL"</formula>
    </cfRule>
  </conditionalFormatting>
  <conditionalFormatting sqref="T5 T79 T112 T238 T534:T535 T543 S546:U546">
    <cfRule type="cellIs" dxfId="3608" priority="620" operator="equal">
      <formula>"ANNUAL"</formula>
    </cfRule>
  </conditionalFormatting>
  <conditionalFormatting sqref="T5 T112:T113 S238:T238 N430:S430 S467 R508:S508 R532:U532 T534 T543 V217 U218:U219 W237:W238">
    <cfRule type="cellIs" dxfId="3607" priority="621" operator="equal">
      <formula>"X"</formula>
    </cfRule>
  </conditionalFormatting>
  <conditionalFormatting sqref="T7:T9 T11:T13 T27 T47:T48 T52:T53 T226:T227 T240 T242 T245 T259 T273:T275 T278 T279:U279 T281:U281 T272:U272 W279 V258:V259">
    <cfRule type="cellIs" dxfId="3606" priority="600" operator="equal">
      <formula>"ANNUAL"</formula>
    </cfRule>
  </conditionalFormatting>
  <conditionalFormatting sqref="T14 T20 T55 T67:T68 T83 T86 T91 T97 T143 T155 T158 T165:T166 T168 T170 T175 T177 T183 T185:T186 T190:T191 T210:T211">
    <cfRule type="cellIs" dxfId="3605" priority="690" operator="equal">
      <formula>"X"</formula>
    </cfRule>
  </conditionalFormatting>
  <conditionalFormatting sqref="T14 T20 T55 T67:T68 T83 T86 T91 T97 T143 T155 T158 T165:T166 T168 T170 T175 T177 T183 T185:T186 T191 T210:T211">
    <cfRule type="cellIs" dxfId="3604" priority="689" operator="equal">
      <formula>"ANNUAL"</formula>
    </cfRule>
  </conditionalFormatting>
  <conditionalFormatting sqref="T18 Q23:T24 T29 R33:T33">
    <cfRule type="cellIs" dxfId="3603" priority="700" operator="equal">
      <formula>"X"</formula>
    </cfRule>
  </conditionalFormatting>
  <conditionalFormatting sqref="T18 T23:T24 T29 R33:T33">
    <cfRule type="cellIs" dxfId="3602" priority="699" operator="equal">
      <formula>"ANNUAL"</formula>
    </cfRule>
  </conditionalFormatting>
  <conditionalFormatting sqref="T18 T24 T29 T33">
    <cfRule type="cellIs" dxfId="3601" priority="697" operator="equal">
      <formula>"ANNUAL"</formula>
    </cfRule>
  </conditionalFormatting>
  <conditionalFormatting sqref="T19 T30 T44 T46 S59:T59 T75 S85:T85">
    <cfRule type="cellIs" dxfId="3600" priority="671" operator="equal">
      <formula>"X"</formula>
    </cfRule>
    <cfRule type="cellIs" dxfId="3599" priority="672" operator="equal">
      <formula>"ANNUAL"</formula>
    </cfRule>
  </conditionalFormatting>
  <conditionalFormatting sqref="T19 T30 T44 T46 T59 T75 T85">
    <cfRule type="cellIs" dxfId="3598" priority="669" operator="equal">
      <formula>"ANNUAL"</formula>
    </cfRule>
  </conditionalFormatting>
  <conditionalFormatting sqref="T22 T42:T43 S95:T96 T124 T235:T236 T256 T271 T123:U123">
    <cfRule type="cellIs" dxfId="3597" priority="576" operator="equal">
      <formula>"ANNUAL"</formula>
    </cfRule>
  </conditionalFormatting>
  <conditionalFormatting sqref="T26 T28 T32 S38:T38 T65 T84 T111:U111 T113 T121 T126:T127 T156">
    <cfRule type="cellIs" dxfId="3596" priority="655" operator="equal">
      <formula>"ANNUAL"</formula>
    </cfRule>
  </conditionalFormatting>
  <conditionalFormatting sqref="T31 T36 S40:T40 S57:T57 T64 R103:T103 T184 T249 S265:T265 T276 T284 T287 S531:T531 T563 T566:T567">
    <cfRule type="cellIs" dxfId="3595" priority="586" operator="equal">
      <formula>"ANNUAL"</formula>
    </cfRule>
  </conditionalFormatting>
  <conditionalFormatting sqref="T31:T32 S36:T36 S40:T41 T57:T58 S64:T65 T103:T105 S184:T184 S249:T249 S265:T265 T276 S284:T284 S287:T287 S531:T531 T563 T565:T566 R285:U285 T283:U283 V284 V286 U288:W288">
    <cfRule type="cellIs" dxfId="3594" priority="587" operator="equal">
      <formula>"X"</formula>
    </cfRule>
  </conditionalFormatting>
  <conditionalFormatting sqref="T33 T29 T24 T18">
    <cfRule type="expression" dxfId="3593" priority="696">
      <formula>ROW()=CELL("row")</formula>
    </cfRule>
    <cfRule type="expression" dxfId="3592" priority="698">
      <formula>ROW()=CELL("row")</formula>
    </cfRule>
  </conditionalFormatting>
  <conditionalFormatting sqref="T34:T35 T25:U25 T60:U60 T62:U62">
    <cfRule type="expression" dxfId="3591" priority="721">
      <formula>ROW()=CELL("row")</formula>
    </cfRule>
  </conditionalFormatting>
  <conditionalFormatting sqref="T41 S43:T43 S107:T107 S117:T117 S122:T122 S187:T187 T220 T227 T273">
    <cfRule type="cellIs" dxfId="3590" priority="648" operator="equal">
      <formula>"ANNUAL"</formula>
    </cfRule>
  </conditionalFormatting>
  <conditionalFormatting sqref="T45">
    <cfRule type="expression" dxfId="3589" priority="701">
      <formula>ROW()=CELL("row")</formula>
    </cfRule>
    <cfRule type="cellIs" dxfId="3588" priority="702" operator="equal">
      <formula>"ANNUAL"</formula>
    </cfRule>
    <cfRule type="expression" dxfId="3587" priority="703">
      <formula>ROW()=CELL("row")</formula>
    </cfRule>
    <cfRule type="cellIs" dxfId="3586" priority="704" operator="equal">
      <formula>"ANNUAL"</formula>
    </cfRule>
    <cfRule type="cellIs" dxfId="3585" priority="705" operator="equal">
      <formula>"X"</formula>
    </cfRule>
  </conditionalFormatting>
  <conditionalFormatting sqref="T51 T201 T212:T214 P361:S361">
    <cfRule type="cellIs" dxfId="3584" priority="651" operator="equal">
      <formula>"ANNUAL"</formula>
    </cfRule>
  </conditionalFormatting>
  <conditionalFormatting sqref="T51 T201:T202 T212:T214">
    <cfRule type="cellIs" dxfId="3583" priority="650" operator="equal">
      <formula>"X"</formula>
    </cfRule>
  </conditionalFormatting>
  <conditionalFormatting sqref="T53">
    <cfRule type="cellIs" dxfId="3582" priority="751" operator="equal">
      <formula>"X"</formula>
    </cfRule>
  </conditionalFormatting>
  <conditionalFormatting sqref="T56 N54">
    <cfRule type="cellIs" dxfId="3581" priority="4005" operator="equal">
      <formula>"ANNUAL"</formula>
    </cfRule>
  </conditionalFormatting>
  <conditionalFormatting sqref="T63 T71:T72 T78 T80">
    <cfRule type="cellIs" dxfId="3580" priority="707" operator="equal">
      <formula>"ANNUAL"</formula>
    </cfRule>
  </conditionalFormatting>
  <conditionalFormatting sqref="T63 T71:T73 T78 T80 V80">
    <cfRule type="cellIs" dxfId="3579" priority="709" operator="equal">
      <formula>"ANNUAL"</formula>
    </cfRule>
    <cfRule type="cellIs" dxfId="3578" priority="710" operator="equal">
      <formula>"X"</formula>
    </cfRule>
  </conditionalFormatting>
  <conditionalFormatting sqref="T74 T94 T99 T118 T144 T156:T157 T160 T575:T576">
    <cfRule type="cellIs" dxfId="3577" priority="640" operator="equal">
      <formula>"X"</formula>
    </cfRule>
  </conditionalFormatting>
  <conditionalFormatting sqref="T74 T117:T118 T157">
    <cfRule type="cellIs" dxfId="3576" priority="641" operator="equal">
      <formula>"ANNUAL"</formula>
    </cfRule>
  </conditionalFormatting>
  <conditionalFormatting sqref="T80 T78 T71:T72 T63">
    <cfRule type="expression" dxfId="3575" priority="706">
      <formula>ROW()=CELL("row")</formula>
    </cfRule>
    <cfRule type="expression" dxfId="3574" priority="708">
      <formula>ROW()=CELL("row")</formula>
    </cfRule>
  </conditionalFormatting>
  <conditionalFormatting sqref="T81 A250:J255 X81:XFD81">
    <cfRule type="expression" dxfId="3573" priority="2501">
      <formula>ROW()=CELL("row")</formula>
    </cfRule>
  </conditionalFormatting>
  <conditionalFormatting sqref="T85 T75 T59 T46 T44 T30 T19">
    <cfRule type="expression" dxfId="3572" priority="668">
      <formula>ROW()=CELL("row")</formula>
    </cfRule>
    <cfRule type="expression" dxfId="3571" priority="670">
      <formula>ROW()=CELL("row")</formula>
    </cfRule>
  </conditionalFormatting>
  <conditionalFormatting sqref="T89:T90">
    <cfRule type="expression" dxfId="3570" priority="673">
      <formula>ROW()=CELL("row")</formula>
    </cfRule>
    <cfRule type="cellIs" dxfId="3569" priority="674" operator="equal">
      <formula>"ANNUAL"</formula>
    </cfRule>
    <cfRule type="expression" dxfId="3568" priority="675">
      <formula>ROW()=CELL("row")</formula>
    </cfRule>
  </conditionalFormatting>
  <conditionalFormatting sqref="T96 T104:T105 T128:T135 T140 T153 T551:T553 S344">
    <cfRule type="cellIs" dxfId="3567" priority="639" operator="equal">
      <formula>"X"</formula>
    </cfRule>
  </conditionalFormatting>
  <conditionalFormatting sqref="T98 T106 T116 T119 T145 T181 T518:U518 T537 S504">
    <cfRule type="cellIs" dxfId="3566" priority="712" operator="equal">
      <formula>"ANNUAL"</formula>
    </cfRule>
  </conditionalFormatting>
  <conditionalFormatting sqref="T98 T106:U106 T116:W116 T119 T145 T181 S517:T518 T537 R440:S441 S461 Q499:S499 S504 R536:U536">
    <cfRule type="cellIs" dxfId="3565" priority="715" operator="equal">
      <formula>"X"</formula>
    </cfRule>
  </conditionalFormatting>
  <conditionalFormatting sqref="T98 T106:U106 T116:W116 T119 T145 T181 T518:U518 T537 S461">
    <cfRule type="cellIs" dxfId="3564" priority="714" operator="equal">
      <formula>"ANNUAL"</formula>
    </cfRule>
  </conditionalFormatting>
  <conditionalFormatting sqref="T107:T108 S117:T117 R491:S491 R497:S497 S507">
    <cfRule type="cellIs" dxfId="3563" priority="645" operator="equal">
      <formula>"X"</formula>
    </cfRule>
  </conditionalFormatting>
  <conditionalFormatting sqref="T108:T110">
    <cfRule type="cellIs" dxfId="3562" priority="724" operator="equal">
      <formula>"ANNUAL"</formula>
    </cfRule>
  </conditionalFormatting>
  <conditionalFormatting sqref="T109:T110">
    <cfRule type="expression" dxfId="3561" priority="723">
      <formula>ROW()=CELL("row")</formula>
    </cfRule>
  </conditionalFormatting>
  <conditionalFormatting sqref="T122 R482:S482 R484:S485 R491:S491">
    <cfRule type="cellIs" dxfId="3560" priority="646" operator="equal">
      <formula>"ANNUAL"</formula>
    </cfRule>
  </conditionalFormatting>
  <conditionalFormatting sqref="T125 T139:T140 T142 T147 T149:T150 T176 T219:T220 T231 T445 T447:T448 T450:T451 T453:T454 T472 T480 T496 T500 T503">
    <cfRule type="cellIs" dxfId="3559" priority="560" operator="equal">
      <formula>"ANNUAL"</formula>
    </cfRule>
  </conditionalFormatting>
  <conditionalFormatting sqref="T125 T139:T140 T142 T147 T149:T150 T176 T219:U219 T231 T445 T447:T448 T450:T451 T453:T454 T472 T480 T496 T500 T503">
    <cfRule type="cellIs" dxfId="3558" priority="561" operator="equal">
      <formula>"X"</formula>
    </cfRule>
  </conditionalFormatting>
  <conditionalFormatting sqref="T128:T135 S565:T565">
    <cfRule type="cellIs" dxfId="3557" priority="637" operator="equal">
      <formula>"ANNUAL"</formula>
    </cfRule>
  </conditionalFormatting>
  <conditionalFormatting sqref="T136 T138 T146 T154">
    <cfRule type="cellIs" dxfId="3556" priority="726" operator="equal">
      <formula>"ANNUAL"</formula>
    </cfRule>
  </conditionalFormatting>
  <conditionalFormatting sqref="T137">
    <cfRule type="expression" dxfId="3555" priority="678">
      <formula>ROW()=CELL("row")</formula>
    </cfRule>
    <cfRule type="cellIs" dxfId="3554" priority="679" operator="equal">
      <formula>"ANNUAL"</formula>
    </cfRule>
    <cfRule type="expression" dxfId="3553" priority="680">
      <formula>ROW()=CELL("row")</formula>
    </cfRule>
  </conditionalFormatting>
  <conditionalFormatting sqref="T141">
    <cfRule type="expression" dxfId="3552" priority="643">
      <formula>ROW()=CELL("row")</formula>
    </cfRule>
    <cfRule type="cellIs" dxfId="3551" priority="644" operator="equal">
      <formula>"ANNUAL"</formula>
    </cfRule>
  </conditionalFormatting>
  <conditionalFormatting sqref="T154 T146 T138 T136">
    <cfRule type="expression" dxfId="3550" priority="725">
      <formula>ROW()=CELL("row")</formula>
    </cfRule>
  </conditionalFormatting>
  <conditionalFormatting sqref="T156 T126:T127 T121 T113 T111 T84 T65 T38 T32 T28 T26">
    <cfRule type="expression" dxfId="3549" priority="654">
      <formula>ROW()=CELL("row")</formula>
    </cfRule>
  </conditionalFormatting>
  <conditionalFormatting sqref="T162">
    <cfRule type="expression" dxfId="3548" priority="731">
      <formula>ROW()=CELL("row")</formula>
    </cfRule>
    <cfRule type="cellIs" dxfId="3547" priority="732" operator="equal">
      <formula>"ANNUAL"</formula>
    </cfRule>
    <cfRule type="cellIs" dxfId="3546" priority="733" operator="equal">
      <formula>"X"</formula>
    </cfRule>
  </conditionalFormatting>
  <conditionalFormatting sqref="T171:T172 T174 T178 T529:U529">
    <cfRule type="cellIs" dxfId="3545" priority="728" operator="equal">
      <formula>"ANNUAL"</formula>
    </cfRule>
  </conditionalFormatting>
  <conditionalFormatting sqref="T178 T174 T171:T172 T529:U529">
    <cfRule type="expression" dxfId="3544" priority="727">
      <formula>ROW()=CELL("row")</formula>
    </cfRule>
  </conditionalFormatting>
  <conditionalFormatting sqref="T182 T195 T206:V206 T223 T229:T230 T232:T234 T243 T248:U248 T250:T251 T252:V252 T255:U255 T257:T258 T260 T262:T263 T268 T269:U269 V250 T254 T205:U205">
    <cfRule type="cellIs" dxfId="3543" priority="627" operator="equal">
      <formula>"ANNUAL"</formula>
    </cfRule>
  </conditionalFormatting>
  <conditionalFormatting sqref="T182 T197 T206:V206 T223 T229:T230 T232:T234 T243 T248:U248 T250:T251 T252:V252 T255:U255 T257:T258 T260 T262:T263 T266:T269 S227:T227 V250 T254 T205:U205">
    <cfRule type="cellIs" dxfId="3542" priority="626" operator="equal">
      <formula>"X"</formula>
    </cfRule>
  </conditionalFormatting>
  <conditionalFormatting sqref="T185 T165 T108 T101 T53 T23 T9 T4">
    <cfRule type="expression" dxfId="3541" priority="753">
      <formula>ROW()=CELL("row")</formula>
    </cfRule>
  </conditionalFormatting>
  <conditionalFormatting sqref="T187:T188">
    <cfRule type="cellIs" dxfId="3540" priority="634" operator="equal">
      <formula>"X"</formula>
    </cfRule>
    <cfRule type="cellIs" dxfId="3539" priority="635" operator="equal">
      <formula>"ANNUAL"</formula>
    </cfRule>
  </conditionalFormatting>
  <conditionalFormatting sqref="T190">
    <cfRule type="expression" dxfId="3538" priority="773">
      <formula>ROW()=CELL("row")</formula>
    </cfRule>
    <cfRule type="cellIs" dxfId="3537" priority="774" operator="equal">
      <formula>"ANNUAL"</formula>
    </cfRule>
    <cfRule type="cellIs" dxfId="3536" priority="775" operator="equal">
      <formula>"X"</formula>
    </cfRule>
    <cfRule type="expression" dxfId="3535" priority="776">
      <formula>ROW()=CELL("row")</formula>
    </cfRule>
    <cfRule type="cellIs" dxfId="3534" priority="777" operator="equal">
      <formula>"ANNUAL"</formula>
    </cfRule>
  </conditionalFormatting>
  <conditionalFormatting sqref="T194 T179 T82 T15 T2">
    <cfRule type="expression" dxfId="3533" priority="794">
      <formula>ROW()=CELL("row")</formula>
    </cfRule>
  </conditionalFormatting>
  <conditionalFormatting sqref="T197 T208">
    <cfRule type="cellIs" dxfId="3532" priority="658" operator="equal">
      <formula>"ANNUAL"</formula>
    </cfRule>
  </conditionalFormatting>
  <conditionalFormatting sqref="T199">
    <cfRule type="expression" dxfId="3531" priority="756">
      <formula>ROW()=CELL("row")</formula>
    </cfRule>
  </conditionalFormatting>
  <conditionalFormatting sqref="T201 T51 T212">
    <cfRule type="expression" dxfId="3530" priority="649">
      <formula>ROW()=CELL("row")</formula>
    </cfRule>
  </conditionalFormatting>
  <conditionalFormatting sqref="T201 T51">
    <cfRule type="expression" dxfId="3529" priority="652">
      <formula>ROW()=CELL("row")</formula>
    </cfRule>
  </conditionalFormatting>
  <conditionalFormatting sqref="T208 T197">
    <cfRule type="expression" dxfId="3528" priority="657">
      <formula>ROW()=CELL("row")</formula>
    </cfRule>
  </conditionalFormatting>
  <conditionalFormatting sqref="T208">
    <cfRule type="cellIs" dxfId="3527" priority="656" operator="equal">
      <formula>"X"</formula>
    </cfRule>
  </conditionalFormatting>
  <conditionalFormatting sqref="T209">
    <cfRule type="expression" dxfId="3526" priority="665">
      <formula>ROW()=CELL("row")</formula>
    </cfRule>
    <cfRule type="cellIs" dxfId="3525" priority="666" operator="equal">
      <formula>"ANNUAL"</formula>
    </cfRule>
    <cfRule type="cellIs" dxfId="3524" priority="667" operator="equal">
      <formula>"X"</formula>
    </cfRule>
  </conditionalFormatting>
  <conditionalFormatting sqref="T210:T211 T191 T186 T183 T177 T175 T170 T168 T166 T158 T155 T143 T97 T91 T86 T83 T67 T55 T20 T14">
    <cfRule type="expression" dxfId="3523" priority="688">
      <formula>ROW()=CELL("row")</formula>
    </cfRule>
  </conditionalFormatting>
  <conditionalFormatting sqref="T212">
    <cfRule type="expression" dxfId="3522" priority="520">
      <formula>ROW()=CELL("row")</formula>
    </cfRule>
  </conditionalFormatting>
  <conditionalFormatting sqref="T218">
    <cfRule type="expression" dxfId="3521" priority="631">
      <formula>ROW()=CELL("row")</formula>
    </cfRule>
    <cfRule type="cellIs" dxfId="3520" priority="632" operator="equal">
      <formula>"ANNUAL"</formula>
    </cfRule>
    <cfRule type="cellIs" dxfId="3519" priority="633" operator="equal">
      <formula>"X"</formula>
    </cfRule>
  </conditionalFormatting>
  <conditionalFormatting sqref="T225">
    <cfRule type="cellIs" dxfId="3518" priority="3924" operator="equal">
      <formula>"X"</formula>
    </cfRule>
  </conditionalFormatting>
  <conditionalFormatting sqref="T237 R327:S327 S328">
    <cfRule type="cellIs" dxfId="3517" priority="792" operator="equal">
      <formula>"ANNUAL"</formula>
    </cfRule>
  </conditionalFormatting>
  <conditionalFormatting sqref="T237 R66:T66">
    <cfRule type="cellIs" dxfId="3516" priority="793" operator="equal">
      <formula>"X"</formula>
    </cfRule>
  </conditionalFormatting>
  <conditionalFormatting sqref="T237">
    <cfRule type="expression" dxfId="3515" priority="791">
      <formula>ROW()=CELL("row")</formula>
    </cfRule>
  </conditionalFormatting>
  <conditionalFormatting sqref="T241 T224 T198 T180">
    <cfRule type="expression" dxfId="3514" priority="590">
      <formula>ROW()=CELL("row")</formula>
    </cfRule>
  </conditionalFormatting>
  <conditionalFormatting sqref="T268:T269 T262:T263 T260 T257:T258 T255 T250:T252 T248 T243 T232:T234 T229:T230 T223 T205:T206 T182">
    <cfRule type="expression" dxfId="3513" priority="625">
      <formula>ROW()=CELL("row")</formula>
    </cfRule>
  </conditionalFormatting>
  <conditionalFormatting sqref="T271 T256 T235:T236 T124 T95 T42 T22">
    <cfRule type="expression" dxfId="3512" priority="575">
      <formula>ROW()=CELL("row")</formula>
    </cfRule>
  </conditionalFormatting>
  <conditionalFormatting sqref="T273 T227 T220 T187 T122 T117 T107 T43 T41">
    <cfRule type="expression" dxfId="3511" priority="647">
      <formula>ROW()=CELL("row")</formula>
    </cfRule>
  </conditionalFormatting>
  <conditionalFormatting sqref="T278:T279 T274:T275 T259 T245 T242 T240 T226 T52 T47:T48 T27 T12:T13 T7:T8 T281:U281">
    <cfRule type="expression" dxfId="3510" priority="599">
      <formula>ROW()=CELL("row")</formula>
    </cfRule>
  </conditionalFormatting>
  <conditionalFormatting sqref="T280">
    <cfRule type="cellIs" dxfId="3509" priority="1428" operator="equal">
      <formula>"X"</formula>
    </cfRule>
  </conditionalFormatting>
  <conditionalFormatting sqref="T282 T267 T221 T215:T216">
    <cfRule type="expression" dxfId="3508" priority="660">
      <formula>ROW()=CELL("row")</formula>
    </cfRule>
  </conditionalFormatting>
  <conditionalFormatting sqref="T289:T308 T446 T449 T452 T455:T458 T474:T477 T481:T495 T497:T499 T501:T502 T504:T505 T310:T314 T460:T461 T316:T317 T319:T321 T323:T384 T386:T408 T410:T443 T479 T507:T509 T463:T471">
    <cfRule type="expression" dxfId="3507" priority="571">
      <formula>ROW()=CELL("row")</formula>
    </cfRule>
  </conditionalFormatting>
  <conditionalFormatting sqref="T309">
    <cfRule type="cellIs" dxfId="3506" priority="543" operator="equal">
      <formula>"X"</formula>
    </cfRule>
    <cfRule type="expression" dxfId="3505" priority="544">
      <formula>ROW()=CELL("row")</formula>
    </cfRule>
    <cfRule type="cellIs" dxfId="3504" priority="545" operator="equal">
      <formula>"ANNUAL"</formula>
    </cfRule>
    <cfRule type="cellIs" dxfId="3503" priority="546" operator="equal">
      <formula>"X"</formula>
    </cfRule>
    <cfRule type="expression" dxfId="3502" priority="547">
      <formula>ROW()=CELL("row")</formula>
    </cfRule>
    <cfRule type="cellIs" dxfId="3501" priority="548" operator="equal">
      <formula>"ANNUAL"</formula>
    </cfRule>
  </conditionalFormatting>
  <conditionalFormatting sqref="T503 T500 T496 T480 T472 T453:T454 T450:T451 T447:T448 T445 T231 T219 T176 T149 T147 T142 T139 T125">
    <cfRule type="expression" dxfId="3500" priority="559">
      <formula>ROW()=CELL("row")</formula>
    </cfRule>
  </conditionalFormatting>
  <conditionalFormatting sqref="T507:T510 R558:W558 T560:U560 Q561:T561 T289:T308 T310:T314 T316:T317 T319:T321 T323:T384 T386:T408 T410:T443 T446 T449 T452 T455:T458 T460:T461 T474:T477 T479 T481:T495 T497:T499 T501:T502 T504:T505 T573:V573 T574:U574 T575:W576 T463:T471">
    <cfRule type="cellIs" dxfId="3499" priority="584" operator="equal">
      <formula>"ANNUAL"</formula>
    </cfRule>
  </conditionalFormatting>
  <conditionalFormatting sqref="T510 T557:T558 T560:T561 T573:U573 L512:U512">
    <cfRule type="cellIs" dxfId="3498" priority="582" operator="equal">
      <formula>"X"</formula>
    </cfRule>
  </conditionalFormatting>
  <conditionalFormatting sqref="T510 T558 T560:T561 T573:U573 L512:U512">
    <cfRule type="cellIs" dxfId="3497" priority="581" operator="equal">
      <formula>"ANNUAL"</formula>
    </cfRule>
  </conditionalFormatting>
  <conditionalFormatting sqref="T511 V511:W511">
    <cfRule type="cellIs" dxfId="3496" priority="3948" operator="equal">
      <formula>"X"</formula>
    </cfRule>
  </conditionalFormatting>
  <conditionalFormatting sqref="T512:T513 R516:T516 P519:T519 R521:U521 T523 O527:T527">
    <cfRule type="cellIs" dxfId="3495" priority="787" operator="equal">
      <formula>"X"</formula>
    </cfRule>
  </conditionalFormatting>
  <conditionalFormatting sqref="T512:T513 T516 P519:T519 R521:U521 T523 O527:T527 T514:V514 V523:W523">
    <cfRule type="cellIs" dxfId="3494" priority="786" operator="equal">
      <formula>"ANNUAL"</formula>
    </cfRule>
  </conditionalFormatting>
  <conditionalFormatting sqref="T520 T525 T579 T586:T588 V520:W520 V525 T605">
    <cfRule type="cellIs" dxfId="3493" priority="593" operator="equal">
      <formula>"ANNUAL"</formula>
    </cfRule>
  </conditionalFormatting>
  <conditionalFormatting sqref="T527 T523 T521 T519 T516 T513">
    <cfRule type="expression" dxfId="3492" priority="785">
      <formula>ROW()=CELL("row")</formula>
    </cfRule>
  </conditionalFormatting>
  <conditionalFormatting sqref="T537 T181 T145 T119 T116 T106 T98 T518:U518">
    <cfRule type="expression" dxfId="3491" priority="711">
      <formula>ROW()=CELL("row")</formula>
    </cfRule>
    <cfRule type="expression" dxfId="3490" priority="713">
      <formula>ROW()=CELL("row")</formula>
    </cfRule>
  </conditionalFormatting>
  <conditionalFormatting sqref="T538:T540 T545 N552 N553:P553 M264:U264">
    <cfRule type="cellIs" dxfId="3489" priority="3966" operator="equal">
      <formula>"ANNUAL"</formula>
    </cfRule>
  </conditionalFormatting>
  <conditionalFormatting sqref="T541">
    <cfRule type="expression" dxfId="3488" priority="736">
      <formula>ROW()=CELL("row")</formula>
    </cfRule>
    <cfRule type="cellIs" dxfId="3487" priority="737" operator="equal">
      <formula>"ANNUAL"</formula>
    </cfRule>
    <cfRule type="cellIs" dxfId="3486" priority="738" operator="equal">
      <formula>"X"</formula>
    </cfRule>
  </conditionalFormatting>
  <conditionalFormatting sqref="T546:T549">
    <cfRule type="cellIs" dxfId="3485" priority="562" operator="equal">
      <formula>"X"</formula>
    </cfRule>
  </conditionalFormatting>
  <conditionalFormatting sqref="T547 T545:U545">
    <cfRule type="cellIs" dxfId="3484" priority="743" operator="equal">
      <formula>"X"</formula>
    </cfRule>
  </conditionalFormatting>
  <conditionalFormatting sqref="T547 U551:U552 W552">
    <cfRule type="cellIs" dxfId="3483" priority="742" operator="equal">
      <formula>"ANNUAL"</formula>
    </cfRule>
  </conditionalFormatting>
  <conditionalFormatting sqref="T547">
    <cfRule type="expression" dxfId="3482" priority="741">
      <formula>ROW()=CELL("row")</formula>
    </cfRule>
  </conditionalFormatting>
  <conditionalFormatting sqref="T550 T546 T543 T534:T535 T532 T238 T222 T112 T79 T76 T70 T16 T11 T5">
    <cfRule type="expression" dxfId="3481" priority="622">
      <formula>ROW()=CELL("row")</formula>
    </cfRule>
  </conditionalFormatting>
  <conditionalFormatting sqref="T551:T552 T153 T140 T131:T135 T104:T105 T96">
    <cfRule type="expression" dxfId="3480" priority="638">
      <formula>ROW()=CELL("row")</formula>
    </cfRule>
  </conditionalFormatting>
  <conditionalFormatting sqref="T553 T556 N311 Q311:R311">
    <cfRule type="cellIs" dxfId="3479" priority="3942" operator="equal">
      <formula>"X"</formula>
    </cfRule>
  </conditionalFormatting>
  <conditionalFormatting sqref="T555 T530 T244 T239 T203 T152 T115 T100 T93 T88 T61 T50 T21 T3">
    <cfRule type="expression" dxfId="3478" priority="746">
      <formula>ROW()=CELL("row")</formula>
    </cfRule>
  </conditionalFormatting>
  <conditionalFormatting sqref="T560:T561 T558 T510 T573:U573">
    <cfRule type="expression" dxfId="3477" priority="580">
      <formula>ROW()=CELL("row")</formula>
    </cfRule>
    <cfRule type="expression" dxfId="3476" priority="583">
      <formula>ROW()=CELL("row")</formula>
    </cfRule>
  </conditionalFormatting>
  <conditionalFormatting sqref="T564">
    <cfRule type="expression" dxfId="3475" priority="691">
      <formula>ROW()=CELL("row")</formula>
    </cfRule>
    <cfRule type="cellIs" dxfId="3474" priority="693" operator="equal">
      <formula>"X"</formula>
    </cfRule>
  </conditionalFormatting>
  <conditionalFormatting sqref="T566 T563 T531 T287 T284 T276 T265 T249 T184 T103 T64 T57 T40 T36 T31">
    <cfRule type="expression" dxfId="3473" priority="585">
      <formula>ROW()=CELL("row")</formula>
    </cfRule>
  </conditionalFormatting>
  <conditionalFormatting sqref="T566 T563 T557 T531 T287 T284 T276 T265 T249 T184 T103 T64 T57 T40 T36 T31">
    <cfRule type="expression" dxfId="3472" priority="588">
      <formula>ROW()=CELL("row")</formula>
    </cfRule>
  </conditionalFormatting>
  <conditionalFormatting sqref="T569:T570">
    <cfRule type="cellIs" dxfId="3471" priority="598" operator="equal">
      <formula>"X"</formula>
    </cfRule>
  </conditionalFormatting>
  <conditionalFormatting sqref="T570">
    <cfRule type="cellIs" dxfId="3470" priority="594" operator="equal">
      <formula>"X"</formula>
    </cfRule>
    <cfRule type="expression" dxfId="3469" priority="596">
      <formula>ROW()=CELL("row")</formula>
    </cfRule>
  </conditionalFormatting>
  <conditionalFormatting sqref="T571">
    <cfRule type="expression" dxfId="3468" priority="716">
      <formula>ROW()=CELL("row")</formula>
    </cfRule>
    <cfRule type="cellIs" dxfId="3467" priority="717" operator="equal">
      <formula>"ANNUAL"</formula>
    </cfRule>
    <cfRule type="expression" dxfId="3466" priority="718">
      <formula>ROW()=CELL("row")</formula>
    </cfRule>
    <cfRule type="cellIs" dxfId="3465" priority="719" operator="equal">
      <formula>"ANNUAL"</formula>
    </cfRule>
    <cfRule type="cellIs" dxfId="3464" priority="720" operator="equal">
      <formula>"X"</formula>
    </cfRule>
  </conditionalFormatting>
  <conditionalFormatting sqref="T572 U580">
    <cfRule type="expression" dxfId="3463" priority="729">
      <formula>ROW()=CELL("row")</formula>
    </cfRule>
    <cfRule type="cellIs" dxfId="3462" priority="730" operator="equal">
      <formula>"ANNUAL"</formula>
    </cfRule>
  </conditionalFormatting>
  <conditionalFormatting sqref="T576 T272 T254 T160 T157 T144 T128:T130 T118 T99 T94 T74 T58">
    <cfRule type="expression" dxfId="3461" priority="642">
      <formula>ROW()=CELL("row")</formula>
    </cfRule>
  </conditionalFormatting>
  <conditionalFormatting sqref="T577">
    <cfRule type="expression" dxfId="3460" priority="782">
      <formula>ROW()=CELL("row")</formula>
    </cfRule>
    <cfRule type="cellIs" dxfId="3459" priority="783" operator="equal">
      <formula>"ANNUAL"</formula>
    </cfRule>
    <cfRule type="cellIs" dxfId="3458" priority="784" operator="equal">
      <formula>"X"</formula>
    </cfRule>
  </conditionalFormatting>
  <conditionalFormatting sqref="T579 T525 T520 T586:U586">
    <cfRule type="expression" dxfId="3457" priority="592">
      <formula>ROW()=CELL("row")</formula>
    </cfRule>
  </conditionalFormatting>
  <conditionalFormatting sqref="T580">
    <cfRule type="cellIs" dxfId="3456" priority="357" operator="equal">
      <formula>"ANNUAL"</formula>
    </cfRule>
  </conditionalFormatting>
  <conditionalFormatting sqref="T585">
    <cfRule type="expression" dxfId="3455" priority="612">
      <formula>ROW()=CELL("row")</formula>
    </cfRule>
    <cfRule type="cellIs" dxfId="3454" priority="613" operator="equal">
      <formula>"X"</formula>
    </cfRule>
    <cfRule type="cellIs" dxfId="3453" priority="614" operator="equal">
      <formula>"ANNUAL"</formula>
    </cfRule>
    <cfRule type="expression" dxfId="3452" priority="615">
      <formula>ROW()=CELL("row")</formula>
    </cfRule>
  </conditionalFormatting>
  <conditionalFormatting sqref="T589">
    <cfRule type="cellIs" dxfId="3451" priority="433" operator="equal">
      <formula>"X"</formula>
    </cfRule>
    <cfRule type="expression" dxfId="3450" priority="434">
      <formula>ROW()=CELL("row")</formula>
    </cfRule>
    <cfRule type="cellIs" dxfId="3449" priority="435" operator="equal">
      <formula>"X"</formula>
    </cfRule>
  </conditionalFormatting>
  <conditionalFormatting sqref="T590:T594 T606:T609 L611:T611 T613 T597:T604">
    <cfRule type="cellIs" dxfId="3448" priority="695" operator="equal">
      <formula>"ANNUAL"</formula>
    </cfRule>
  </conditionalFormatting>
  <conditionalFormatting sqref="T611 T606:T609 T603:T604 T592:T594 T613 T597:T601">
    <cfRule type="expression" dxfId="3447" priority="694">
      <formula>ROW()=CELL("row")</formula>
    </cfRule>
  </conditionalFormatting>
  <conditionalFormatting sqref="T9:U9 U23 U108 R199:V199 U305 U185:V185">
    <cfRule type="cellIs" dxfId="3446" priority="509" operator="equal">
      <formula>"X"</formula>
    </cfRule>
  </conditionalFormatting>
  <conditionalFormatting sqref="T16:U16 T70:U70 T76:U76 U78:U79 U224:V224 U470 T511:W511 U519:U520 U530:U531 U537:U539 U547 O550:V550 U554 W76 U535:W535 V493:W494">
    <cfRule type="cellIs" dxfId="3445" priority="415" operator="equal">
      <formula>"ANNUAL"</formula>
    </cfRule>
  </conditionalFormatting>
  <conditionalFormatting sqref="T25:U25 T34:T35 T60:U60 T62:U62">
    <cfRule type="cellIs" dxfId="3444" priority="722" operator="equal">
      <formula>"ANNUAL"</formula>
    </cfRule>
  </conditionalFormatting>
  <conditionalFormatting sqref="T111:U111 R123:U123">
    <cfRule type="cellIs" dxfId="3443" priority="653" operator="equal">
      <formula>"X"</formula>
    </cfRule>
  </conditionalFormatting>
  <conditionalFormatting sqref="T246:U246 T277 T542:U542 T204:V204">
    <cfRule type="expression" dxfId="3442" priority="683">
      <formula>ROW()=CELL("row")</formula>
    </cfRule>
    <cfRule type="expression" dxfId="3441" priority="685">
      <formula>ROW()=CELL("row")</formula>
    </cfRule>
  </conditionalFormatting>
  <conditionalFormatting sqref="T246:U246 T277 T542:V542 T204:V204">
    <cfRule type="cellIs" dxfId="3440" priority="684" operator="equal">
      <formula>"ANNUAL"</formula>
    </cfRule>
  </conditionalFormatting>
  <conditionalFormatting sqref="T533:U533 M551:P551 U551 R551">
    <cfRule type="cellIs" dxfId="3439" priority="3903" operator="equal">
      <formula>"ANNUAL"</formula>
    </cfRule>
  </conditionalFormatting>
  <conditionalFormatting sqref="T551:U553 S131:T135 T153">
    <cfRule type="cellIs" dxfId="3438" priority="636" operator="equal">
      <formula>"X"</formula>
    </cfRule>
  </conditionalFormatting>
  <conditionalFormatting sqref="T581:U583 U590 U609">
    <cfRule type="cellIs" dxfId="3437" priority="382" operator="equal">
      <formula>"ANNUAL"</formula>
    </cfRule>
  </conditionalFormatting>
  <conditionalFormatting sqref="T589:U589">
    <cfRule type="cellIs" dxfId="3436" priority="432" operator="equal">
      <formula>"ANNUAL"</formula>
    </cfRule>
  </conditionalFormatting>
  <conditionalFormatting sqref="T591:U591">
    <cfRule type="cellIs" dxfId="3435" priority="769" operator="equal">
      <formula>"X"</formula>
    </cfRule>
  </conditionalFormatting>
  <conditionalFormatting sqref="T180:U180 T198 T224 T241">
    <cfRule type="cellIs" dxfId="3434" priority="591" operator="equal">
      <formula>"ANNUAL"</formula>
    </cfRule>
  </conditionalFormatting>
  <conditionalFormatting sqref="S246:U246 T277 T541:T542 Q402:S402 S465 T204:V204">
    <cfRule type="cellIs" dxfId="3433" priority="687" operator="equal">
      <formula>"ANNUAL"</formula>
    </cfRule>
  </conditionalFormatting>
  <conditionalFormatting sqref="S246:U246 T277 T541:T542 Q402:S402 S442 S465 Q476:S476 T204:V204">
    <cfRule type="cellIs" dxfId="3432" priority="686" operator="equal">
      <formula>"X"</formula>
    </cfRule>
  </conditionalFormatting>
  <conditionalFormatting sqref="T545:V545 T544:U544">
    <cfRule type="cellIs" dxfId="3431" priority="502" operator="equal">
      <formula>"ANNUAL"</formula>
    </cfRule>
  </conditionalFormatting>
  <conditionalFormatting sqref="T568:U569">
    <cfRule type="cellIs" dxfId="3430" priority="479" operator="equal">
      <formula>"ANNUAL"</formula>
    </cfRule>
  </conditionalFormatting>
  <conditionalFormatting sqref="U179 U388:U389 U393:U395 U411 U419:U424 U480 U517 U560 U2:V2 U15:V15 U82:V82 U416:V416">
    <cfRule type="cellIs" dxfId="3429" priority="444" operator="equal">
      <formula>"ANNUAL"</formula>
    </cfRule>
  </conditionalFormatting>
  <conditionalFormatting sqref="U179:V179 U388:U389 U393:U400 U410:U413 U419:U424 U480 U517 U560 U384 U2:V2 U15:V15 U82:V82 U416:V416">
    <cfRule type="cellIs" dxfId="3428" priority="445" operator="equal">
      <formula>"X"</formula>
    </cfRule>
  </conditionalFormatting>
  <conditionalFormatting sqref="U2:U4 U80:U82 U179:V179 U388:U389 U411:V411 U419:U424 U480 U517 U410 U15:V15 U416:V416 U413:V413 U412 W412 U393:U400 W396 W398">
    <cfRule type="cellIs" dxfId="3427" priority="447" operator="equal">
      <formula>"ANNUAL"</formula>
    </cfRule>
  </conditionalFormatting>
  <conditionalFormatting sqref="U5:U6 T11:U11 T16:U16 T70:U70 T76:U76 T79:U79 U224 U240 U433 U437:U438 U470 U493 U495:U496 T511:U511 U520 U537:U538 U546:U547 Q550:U550 U553:U554 U431 U477 S535:V535 U531:W531">
    <cfRule type="cellIs" dxfId="3426" priority="418" operator="equal">
      <formula>"X"</formula>
    </cfRule>
  </conditionalFormatting>
  <conditionalFormatting sqref="U5:U6 U11 U16 U70 U76 U79 U224 U240 U433 U438 U470 U493 U496 U511 U520 T538:U538 U547 U550 U554 U568:U569 U535:V535 U531:W531">
    <cfRule type="cellIs" dxfId="3425" priority="416" operator="equal">
      <formula>"X"</formula>
    </cfRule>
  </conditionalFormatting>
  <conditionalFormatting sqref="U5:U7 U11:U13 U47:U48 U52:V52 U242 U244 U247 S261:U261 U276:U277 U280 U282 U284:V284 U286:V286 U293:U294 U299 U304 U306 U588:V588">
    <cfRule type="cellIs" dxfId="3424" priority="414" operator="equal">
      <formula>"ANNUAL"</formula>
    </cfRule>
  </conditionalFormatting>
  <conditionalFormatting sqref="U9:U10 U17 U49 U103:V103 U184 U251 U267 U278 U287 U290 U333 U353 U380:U381 U384:V384 U481:U482 U533 U561 U567:U568 T570:V570 U586 U383 W286 W353">
    <cfRule type="cellIs" dxfId="3423" priority="375" operator="equal">
      <formula>"ANNUAL"</formula>
    </cfRule>
  </conditionalFormatting>
  <conditionalFormatting sqref="U14 U20:U21 U67 U83 U86 U91 U97 U143 U155 U158 U165:U166 U168 U170 U175 U177 U183 U186 U190:U191 U201:V201 U210:V210 U217 U319:V319 U443 U616 V203 V254 U316:U317 U202 W317 U211 U313:U314 U311:V312">
    <cfRule type="cellIs" dxfId="3422" priority="459" operator="equal">
      <formula>"X"</formula>
    </cfRule>
  </conditionalFormatting>
  <conditionalFormatting sqref="U14 U20:U21 U67 U83 U86 U91:U92 U97:U98 U143 U155 U158 U165:U166 U168 U170 U175 U177 U183 U186 U190:U191 U201:V201 U210:V210 U217 U319:V319 U443 U616 U316:U317 U202 W317 U211 U313:U314 U311:V312">
    <cfRule type="cellIs" dxfId="3421" priority="458" operator="equal">
      <formula>"ANNUAL"</formula>
    </cfRule>
  </conditionalFormatting>
  <conditionalFormatting sqref="U18 U29 U33 U39 U45 U53:U54 U63 U72 U78 U80:U81 U98 U106 U115:U116 U119 U145 U461:V461 U498:U499 U537 U571 U446:W446 U447 V449:W449 U92:U93 U180:U181 W440:W441 U445 W445 U464:W464 U462:U463 V448">
    <cfRule type="cellIs" dxfId="3420" priority="500" operator="equal">
      <formula>"X"</formula>
    </cfRule>
  </conditionalFormatting>
  <conditionalFormatting sqref="U18 U29 U33 U39 U45 U53:U54 U63 U72 U78 U80:U81 U98 U106 U115:U116 U119 U145 U181 U461:V461 U498:W498 U537 U571 V518 U92:U93 U499 W499 U464:W464 U462:U463">
    <cfRule type="cellIs" dxfId="3419" priority="499" operator="equal">
      <formula>"ANNUAL"</formula>
    </cfRule>
  </conditionalFormatting>
  <conditionalFormatting sqref="U18:U19 U29:U30 U44:U46 U59 U75 U85 S87:U87 U89:U90 U148 U164 U442 V402 U474:V474 V475:W475 U477:V477 U471:U472 U469:V469 U465:U468 W440:W441 U407:U408 W465:W466">
    <cfRule type="cellIs" dxfId="3418" priority="456" operator="equal">
      <formula>"ANNUAL"</formula>
    </cfRule>
  </conditionalFormatting>
  <conditionalFormatting sqref="U19 U30 U44 U46 U59 U75 U85 U87 U89:U90 U148 U164 U407 U442 U465 U471">
    <cfRule type="cellIs" dxfId="3417" priority="453" operator="equal">
      <formula>"ANNUAL"</formula>
    </cfRule>
  </conditionalFormatting>
  <conditionalFormatting sqref="U19 U30 U44 U46 U59 U75 U85 S87:U87 U89:U90 U148 U164 U407:U408 U442 U474:V474 U541:U542 U471:U472 U469:V469 U465:U468 W465:W466">
    <cfRule type="cellIs" dxfId="3416" priority="455" operator="equal">
      <formula>"X"</formula>
    </cfRule>
  </conditionalFormatting>
  <conditionalFormatting sqref="U22:U23 U42 U95 U124 U173 U237:U240 U258 U273 U300 U309 U320 U335:U336 U361:V361 U366:U369 U382 U406:V406 U415 U417:W417 U433:V435 U439:U440 U460:U461 U476 U486 U405">
    <cfRule type="cellIs" dxfId="3415" priority="404" operator="equal">
      <formula>"ANNUAL"</formula>
    </cfRule>
  </conditionalFormatting>
  <conditionalFormatting sqref="U26 U28 U38 U84 U113 U167 T553:V553">
    <cfRule type="cellIs" dxfId="3414" priority="449" operator="equal">
      <formula>"ANNUAL"</formula>
    </cfRule>
  </conditionalFormatting>
  <conditionalFormatting sqref="U26 U28 U38:U39 U65 U84 U113 U126:U127 U156 U167 U197 U209 U213 U215:U216 U295:V295 U301 U296:U297">
    <cfRule type="cellIs" dxfId="3413" priority="451" operator="equal">
      <formula>"ANNUAL"</formula>
    </cfRule>
  </conditionalFormatting>
  <conditionalFormatting sqref="U33:U35 U108:U110 U114 U138 U154">
    <cfRule type="cellIs" dxfId="3412" priority="465" operator="equal">
      <formula>"ANNUAL"</formula>
    </cfRule>
  </conditionalFormatting>
  <conditionalFormatting sqref="U40">
    <cfRule type="expression" dxfId="3411" priority="376">
      <formula>ROW()=CELL("row")</formula>
    </cfRule>
    <cfRule type="cellIs" dxfId="3410" priority="377" operator="equal">
      <formula>"ANNUAL"</formula>
    </cfRule>
    <cfRule type="cellIs" dxfId="3409" priority="378" operator="equal">
      <formula>"X"</formula>
    </cfRule>
  </conditionalFormatting>
  <conditionalFormatting sqref="U41 U43 U100:U102 T107:U107 U116:U117 U121:U122 U187 T222:U222 U229:U230 U275 U298 U303 U426:V429 U441 U449:W449 U484:U485 U487:U494 U510 U526:U527 U431:V431 U430 U499:U501">
    <cfRule type="cellIs" dxfId="3408" priority="409" operator="equal">
      <formula>"ANNUAL"</formula>
    </cfRule>
  </conditionalFormatting>
  <conditionalFormatting sqref="U50:U51 U203:V203 U213:U216 U325:V325 U364 U392 U323:U324 W323 U403:W403">
    <cfRule type="cellIs" dxfId="3407" priority="388" operator="equal">
      <formula>"ANNUAL"</formula>
    </cfRule>
  </conditionalFormatting>
  <conditionalFormatting sqref="U54 U63">
    <cfRule type="cellIs" dxfId="3406" priority="496" operator="equal">
      <formula>"ANNUAL"</formula>
    </cfRule>
  </conditionalFormatting>
  <conditionalFormatting sqref="U56 R66:U66 U68 U330 U508 U516">
    <cfRule type="cellIs" dxfId="3405" priority="426" operator="equal">
      <formula>"ANNUAL"</formula>
    </cfRule>
  </conditionalFormatting>
  <conditionalFormatting sqref="U56 U65:U66 U68 U239 U330 U336 U338:U339 U366:U367 U372 U375:U378 U484 U489:U492 U508 U516 U519 U522 U526 U530 T539:V539 U581:U582 T538 T540:U540 W540 U481:V481 U524:V524">
    <cfRule type="cellIs" dxfId="3404" priority="428" operator="equal">
      <formula>"ANNUAL"</formula>
    </cfRule>
  </conditionalFormatting>
  <conditionalFormatting sqref="U56 U68 U239 U330:V330 U336 U338:V338 U372:V373 U483:W483 U507:V507 U519 U522 T526:U526 U530:V530 U539:U542 V333 V487 U378:V378 U331:U332 W334:W336 V364 W362:W363 V371 U508 U484 U515:U516 U339:U341 U491 U365:U366 U375:U377 U481:V481 U489:V490 S524:V524 W486 W341 U367:W367 V374:W375 V379:W379 V482:W482 U492:W492">
    <cfRule type="cellIs" dxfId="3403" priority="431" operator="equal">
      <formula>"ANNUAL"</formula>
    </cfRule>
  </conditionalFormatting>
  <conditionalFormatting sqref="U58 U73:U74 T94:U94 T99:U99 U118:U119 U126:U130 U141 T144:U144 U156:U157 U169 U194 U249 U256:V256 U274 U310 U386 U401 U414:W414 T160:V160">
    <cfRule type="cellIs" dxfId="3402" priority="407" operator="equal">
      <formula>"ANNUAL"</formula>
    </cfRule>
  </conditionalFormatting>
  <conditionalFormatting sqref="U61 U88 V561:W561">
    <cfRule type="cellIs" dxfId="3401" priority="506" operator="equal">
      <formula>"ANNUAL"</formula>
    </cfRule>
  </conditionalFormatting>
  <conditionalFormatting sqref="U69 U96 U104:U105 U131:U135 U140 T153:U153 U328 U343:U344 U347 U354 U356:U357 U549 U555:U556">
    <cfRule type="cellIs" dxfId="3400" priority="437" operator="equal">
      <formula>"ANNUAL"</formula>
    </cfRule>
  </conditionalFormatting>
  <conditionalFormatting sqref="U69 U96 U104:U105 U131:U136 U140 U152:U153 U326:W326 U347:V347 U356:V356 U548:U549 U555:U556 U323:U324 V325 V342 V352 U327:U329 W323 W327 U343:U346 U354:U355 W353 U357:U359">
    <cfRule type="cellIs" dxfId="3399" priority="438" operator="equal">
      <formula>"X"</formula>
    </cfRule>
  </conditionalFormatting>
  <conditionalFormatting sqref="U69 U96 U104:U106 U131:U136 U140 U152:U153 U326:W326 U347:V347 U356:V356 T549:U549 U555:W556 U327:U329 W327 U343:U346 U354:U355 U357:U359">
    <cfRule type="cellIs" dxfId="3398" priority="440" operator="equal">
      <formula>"ANNUAL"</formula>
    </cfRule>
  </conditionalFormatting>
  <conditionalFormatting sqref="U72:U73">
    <cfRule type="cellIs" dxfId="3397" priority="484" operator="equal">
      <formula>"ANNUAL"</formula>
    </cfRule>
  </conditionalFormatting>
  <conditionalFormatting sqref="U73">
    <cfRule type="cellIs" dxfId="3396" priority="481" operator="equal">
      <formula>"X"</formula>
    </cfRule>
    <cfRule type="expression" dxfId="3395" priority="483">
      <formula>ROW()=CELL("row")</formula>
    </cfRule>
    <cfRule type="cellIs" dxfId="3394" priority="485" operator="equal">
      <formula>"X"</formula>
    </cfRule>
  </conditionalFormatting>
  <conditionalFormatting sqref="U125 U139 U142 U146:U147 U163 U176 U221 U448 U453:W453 U475 U518 U149:U150 U450:U452 U458:V458 U502:U505 U454:U457">
    <cfRule type="cellIs" dxfId="3393" priority="399" operator="equal">
      <formula>"X"</formula>
    </cfRule>
  </conditionalFormatting>
  <conditionalFormatting sqref="U125 U139 U142 U146:U147 U163 U176 U221 U448:V448 U475 U453:W453 U149:U150 U450:U452 U458:V458 U503:U505 U454:U457">
    <cfRule type="cellIs" dxfId="3392" priority="398" operator="equal">
      <formula>"ANNUAL"</formula>
    </cfRule>
  </conditionalFormatting>
  <conditionalFormatting sqref="U125 U139 U142 U149 U163 U176 U221 U448 U450:U451 U453:U454 U456:U457 U475 U503:U504 U147:W147">
    <cfRule type="cellIs" dxfId="3391" priority="396" operator="equal">
      <formula>"ANNUAL"</formula>
    </cfRule>
  </conditionalFormatting>
  <conditionalFormatting sqref="U136">
    <cfRule type="expression" dxfId="3390" priority="488">
      <formula>ROW()=CELL("row")</formula>
    </cfRule>
  </conditionalFormatting>
  <conditionalFormatting sqref="U145:U146">
    <cfRule type="cellIs" dxfId="3389" priority="494" operator="equal">
      <formula>"ANNUAL"</formula>
    </cfRule>
  </conditionalFormatting>
  <conditionalFormatting sqref="U146">
    <cfRule type="expression" dxfId="3388" priority="493">
      <formula>ROW()=CELL("row")</formula>
    </cfRule>
    <cfRule type="cellIs" dxfId="3387" priority="495" operator="equal">
      <formula>"X"</formula>
    </cfRule>
  </conditionalFormatting>
  <conditionalFormatting sqref="U154 U138 U114 U109:U110 U34:U35">
    <cfRule type="expression" dxfId="3386" priority="464">
      <formula>ROW()=CELL("row")</formula>
    </cfRule>
  </conditionalFormatting>
  <conditionalFormatting sqref="U161 U171:U172 U178 U602 U571:U572">
    <cfRule type="cellIs" dxfId="3385" priority="463" operator="equal">
      <formula>"ANNUAL"</formula>
    </cfRule>
  </conditionalFormatting>
  <conditionalFormatting sqref="U181:U182 U189 U195 U197:U198 S225:U225 U231:U232 U234:U236 U245 U250 U254:V254 U257:V257 U259:U260 U262 U265:U266 U268 U270:U272 U307:U308 U218:U220 U207:U209 U253">
    <cfRule type="cellIs" dxfId="3384" priority="425" operator="equal">
      <formula>"ANNUAL"</formula>
    </cfRule>
  </conditionalFormatting>
  <conditionalFormatting sqref="U215:U216 U213 U209 U197 U167 U156 U126:U127 U113 U84 U65 U38 U28 U26">
    <cfRule type="expression" dxfId="3383" priority="450">
      <formula>ROW()=CELL("row")</formula>
    </cfRule>
  </conditionalFormatting>
  <conditionalFormatting sqref="U226 U243 U374:U379 U390 U522:U523 U348:U350 W349:W350">
    <cfRule type="cellIs" dxfId="3382" priority="385" operator="equal">
      <formula>"ANNUAL"</formula>
    </cfRule>
  </conditionalFormatting>
  <conditionalFormatting sqref="U226 U243 U374 U379 U390 U523 U348:U350 W349:W350 W374">
    <cfRule type="cellIs" dxfId="3381" priority="386" operator="equal">
      <formula>"X"</formula>
    </cfRule>
  </conditionalFormatting>
  <conditionalFormatting sqref="U289 U291">
    <cfRule type="cellIs" dxfId="3380" priority="570" operator="equal">
      <formula>"ANNUAL"</formula>
    </cfRule>
  </conditionalFormatting>
  <conditionalFormatting sqref="U289">
    <cfRule type="expression" dxfId="3379" priority="569">
      <formula>ROW()=CELL("row")</formula>
    </cfRule>
  </conditionalFormatting>
  <conditionalFormatting sqref="U291">
    <cfRule type="expression" dxfId="3378" priority="568">
      <formula>ROW()=CELL("row")</formula>
    </cfRule>
  </conditionalFormatting>
  <conditionalFormatting sqref="U591:U601 U603:U604 U606:U608 U611 U613:U614 U292:V292">
    <cfRule type="cellIs" dxfId="3377" priority="461" operator="equal">
      <formula>"ANNUAL"</formula>
    </cfRule>
  </conditionalFormatting>
  <conditionalFormatting sqref="U334 U337:U339 U342:V342 U360 U362:U363 U370:U372 U387 U402 U404 U432:V432 U495:U497 U513 S562:U562 U564:W564 U302 U577 W495:W497 W360 U565 W387 U587:V587 U351:V351 W564:W565">
    <cfRule type="cellIs" dxfId="3376" priority="380" operator="equal">
      <formula>"ANNUAL"</formula>
    </cfRule>
  </conditionalFormatting>
  <conditionalFormatting sqref="U307:U308 U270:U271 U268 U265:U266 U262 U259:U260 U257 U253:U254 U250 U245 U234:U236 U231:U232 U225 U220 U207:U208 U198 U195 U189 U182">
    <cfRule type="expression" dxfId="3375" priority="424">
      <formula>ROW()=CELL("row")</formula>
    </cfRule>
  </conditionalFormatting>
  <conditionalFormatting sqref="U329">
    <cfRule type="cellIs" dxfId="3374" priority="3921" operator="equal">
      <formula>"X"</formula>
    </cfRule>
  </conditionalFormatting>
  <conditionalFormatting sqref="U340:U341 U533 U536 U551:U553 U557:U558">
    <cfRule type="cellIs" dxfId="3373" priority="3902" operator="equal">
      <formula>"X"</formula>
    </cfRule>
  </conditionalFormatting>
  <conditionalFormatting sqref="U352">
    <cfRule type="expression" dxfId="3372" priority="511">
      <formula>ROW()=CELL("row")</formula>
    </cfRule>
  </conditionalFormatting>
  <conditionalFormatting sqref="U359">
    <cfRule type="cellIs" dxfId="3371" priority="3909" operator="equal">
      <formula>"X"</formula>
    </cfRule>
  </conditionalFormatting>
  <conditionalFormatting sqref="U384 U447">
    <cfRule type="cellIs" dxfId="3370" priority="3910" operator="equal">
      <formula>"ANNUAL"</formula>
    </cfRule>
  </conditionalFormatting>
  <conditionalFormatting sqref="U396 U355 U346 U326 U323 U316 U199 U190 U165 U108 U101 U53 U23 U9 U4 U185:V185 U312:V312">
    <cfRule type="expression" dxfId="3369" priority="510">
      <formula>ROW()=CELL("row")</formula>
    </cfRule>
  </conditionalFormatting>
  <conditionalFormatting sqref="U392 U364 U325 U214 U203 U51 U403:W403">
    <cfRule type="expression" dxfId="3368" priority="387">
      <formula>ROW()=CELL("row")</formula>
    </cfRule>
  </conditionalFormatting>
  <conditionalFormatting sqref="U414 U401 U386 U310 U274 U256 U249 U194 U169 U157 U144 U141 U128:U130 U118 U99 U94 U74 U58 U160:V160">
    <cfRule type="expression" dxfId="3367" priority="406">
      <formula>ROW()=CELL("row")</formula>
    </cfRule>
  </conditionalFormatting>
  <conditionalFormatting sqref="U418">
    <cfRule type="expression" dxfId="3366" priority="441">
      <formula>ROW()=CELL("row")</formula>
    </cfRule>
    <cfRule type="cellIs" dxfId="3365" priority="442" operator="equal">
      <formula>"ANNUAL"</formula>
    </cfRule>
  </conditionalFormatting>
  <conditionalFormatting sqref="U436">
    <cfRule type="expression" dxfId="3364" priority="348">
      <formula>ROW()=CELL("row")</formula>
    </cfRule>
    <cfRule type="cellIs" dxfId="3363" priority="350" operator="equal">
      <formula>"X"</formula>
    </cfRule>
    <cfRule type="expression" dxfId="3362" priority="351">
      <formula>ROW()=CELL("row")</formula>
    </cfRule>
  </conditionalFormatting>
  <conditionalFormatting sqref="U437 U462 U472">
    <cfRule type="cellIs" dxfId="3361" priority="3920" operator="equal">
      <formula>"X"</formula>
    </cfRule>
  </conditionalFormatting>
  <conditionalFormatting sqref="U471 U465 U442 U407 U164 U148 U89:U90 U87 U85 U75 U59 U46 U44 U30 U19">
    <cfRule type="expression" dxfId="3360" priority="452">
      <formula>ROW()=CELL("row")</formula>
    </cfRule>
    <cfRule type="expression" dxfId="3359" priority="454">
      <formula>ROW()=CELL("row")</formula>
    </cfRule>
  </conditionalFormatting>
  <conditionalFormatting sqref="U479">
    <cfRule type="expression" dxfId="3358" priority="422">
      <formula>ROW()=CELL("row")</formula>
    </cfRule>
    <cfRule type="cellIs" dxfId="3357" priority="423" operator="equal">
      <formula>"ANNUAL"</formula>
    </cfRule>
  </conditionalFormatting>
  <conditionalFormatting sqref="U486 U476 U460 U439:U440 U434:U435 U417 U415 U406 U382 U368:U369 U361 U335 U320 U309 U300 U273 U258 U237:U238 U173 U124 U95 U42 U22">
    <cfRule type="expression" dxfId="3356" priority="403">
      <formula>ROW()=CELL("row")</formula>
    </cfRule>
  </conditionalFormatting>
  <conditionalFormatting sqref="U503:U504 U475 U456:U457 U453:U454 U450:U451 U448 U221 U176 U163 U149 U142 U139 U125 U147:W147">
    <cfRule type="expression" dxfId="3355" priority="395">
      <formula>ROW()=CELL("row")</formula>
    </cfRule>
    <cfRule type="expression" dxfId="3354" priority="397">
      <formula>ROW()=CELL("row")</formula>
    </cfRule>
  </conditionalFormatting>
  <conditionalFormatting sqref="U509">
    <cfRule type="expression" dxfId="3353" priority="566">
      <formula>ROW()=CELL("row")</formula>
    </cfRule>
  </conditionalFormatting>
  <conditionalFormatting sqref="U523 U390 U379 U374 U348 U243 U226">
    <cfRule type="expression" dxfId="3352" priority="384">
      <formula>ROW()=CELL("row")</formula>
    </cfRule>
  </conditionalFormatting>
  <conditionalFormatting sqref="U524:U525">
    <cfRule type="cellIs" dxfId="3351" priority="390" operator="equal">
      <formula>"ANNUAL"</formula>
    </cfRule>
  </conditionalFormatting>
  <conditionalFormatting sqref="U525">
    <cfRule type="expression" dxfId="3350" priority="389">
      <formula>ROW()=CELL("row")</formula>
    </cfRule>
  </conditionalFormatting>
  <conditionalFormatting sqref="U527 U510 U494 U487:U488 U485 U449 U441 U426:U430 U303 U298 U275 U229:U230 U222 U187 U122 U117 U107 U102 U43 U41 U500:U501">
    <cfRule type="expression" dxfId="3349" priority="408">
      <formula>ROW()=CELL("row")</formula>
    </cfRule>
  </conditionalFormatting>
  <conditionalFormatting sqref="U539 U530 U526 U522 U519 U516 U508 U489:U492 U484 U375:U378 U372 U366:U367 U338:U339 U336 U330 U239 U68 U66 U56 U481:V481 U524:V524">
    <cfRule type="expression" dxfId="3348" priority="430">
      <formula>ROW()=CELL("row")</formula>
    </cfRule>
  </conditionalFormatting>
  <conditionalFormatting sqref="U540 U542:U543 U545:U546">
    <cfRule type="cellIs" dxfId="3347" priority="3913" operator="equal">
      <formula>"X"</formula>
    </cfRule>
  </conditionalFormatting>
  <conditionalFormatting sqref="U541">
    <cfRule type="expression" dxfId="3346" priority="473">
      <formula>ROW()=CELL("row")</formula>
    </cfRule>
  </conditionalFormatting>
  <conditionalFormatting sqref="U541:U543">
    <cfRule type="cellIs" dxfId="3345" priority="475" operator="equal">
      <formula>"X"</formula>
    </cfRule>
  </conditionalFormatting>
  <conditionalFormatting sqref="U546">
    <cfRule type="cellIs" dxfId="3344" priority="3914" operator="equal">
      <formula>"ANNUAL"</formula>
    </cfRule>
  </conditionalFormatting>
  <conditionalFormatting sqref="U552">
    <cfRule type="cellIs" dxfId="3343" priority="400" operator="equal">
      <formula>"ANNUAL"</formula>
    </cfRule>
    <cfRule type="expression" dxfId="3342" priority="401">
      <formula>ROW()=CELL("row")</formula>
    </cfRule>
    <cfRule type="cellIs" dxfId="3341" priority="402" operator="equal">
      <formula>"X"</formula>
    </cfRule>
  </conditionalFormatting>
  <conditionalFormatting sqref="U554 U550 U547 U538 U520 U511 U496 U493 U470 U438 U433 U240 U224 U79 U76 U70 U16 U11 U5:U6 U535:V535 U531:W531">
    <cfRule type="expression" dxfId="3340" priority="417">
      <formula>ROW()=CELL("row")</formula>
    </cfRule>
  </conditionalFormatting>
  <conditionalFormatting sqref="U555:U556 U549 U356:U357 U354 U347 U343:U344 U328 U153 U140 U131:U135 U104:U105 U96 U69">
    <cfRule type="expression" dxfId="3339" priority="436">
      <formula>ROW()=CELL("row")</formula>
    </cfRule>
    <cfRule type="expression" dxfId="3338" priority="439">
      <formula>ROW()=CELL("row")</formula>
    </cfRule>
  </conditionalFormatting>
  <conditionalFormatting sqref="U560 U517 U480 U419:U424 U411 U393:U395 U388:U389 U179 U2:V2 U15:V15 U82:V82 U416:V416">
    <cfRule type="expression" dxfId="3337" priority="443">
      <formula>ROW()=CELL("row")</formula>
    </cfRule>
    <cfRule type="expression" dxfId="3336" priority="446">
      <formula>ROW()=CELL("row")</formula>
    </cfRule>
  </conditionalFormatting>
  <conditionalFormatting sqref="U568">
    <cfRule type="expression" dxfId="3335" priority="478">
      <formula>ROW()=CELL("row")</formula>
    </cfRule>
    <cfRule type="cellIs" dxfId="3334" priority="480" operator="equal">
      <formula>"X"</formula>
    </cfRule>
  </conditionalFormatting>
  <conditionalFormatting sqref="U570 U567 U561 U482 U383 U380:U381 U353 U333 U290 U287 U278 U267 U251 U184 U103 U49 U17 U10">
    <cfRule type="expression" dxfId="3333" priority="374">
      <formula>ROW()=CELL("row")</formula>
    </cfRule>
  </conditionalFormatting>
  <conditionalFormatting sqref="U571 U537 U499 U461 U181 U145 U119 U116 U106 U98 U92 U80:U81 U78 U72 U63 U54 U45 U39 U33 U29 U18">
    <cfRule type="expression" dxfId="3332" priority="497">
      <formula>ROW()=CELL("row")</formula>
    </cfRule>
    <cfRule type="expression" dxfId="3331" priority="498">
      <formula>ROW()=CELL("row")</formula>
    </cfRule>
  </conditionalFormatting>
  <conditionalFormatting sqref="U578">
    <cfRule type="cellIs" dxfId="3330" priority="358" operator="equal">
      <formula>"ANNUAL"</formula>
    </cfRule>
    <cfRule type="cellIs" dxfId="3329" priority="359" operator="equal">
      <formula>"X"</formula>
    </cfRule>
    <cfRule type="expression" dxfId="3328" priority="360">
      <formula>ROW()=CELL("row")</formula>
    </cfRule>
    <cfRule type="cellIs" dxfId="3327" priority="361" operator="equal">
      <formula>"ANNUAL"</formula>
    </cfRule>
  </conditionalFormatting>
  <conditionalFormatting sqref="U581:U582 U539 U530 U526 U522 U519 U516 U508 U489:U492 U484 U375:U378 U372 U366:U367 U338:U339 U336 U330 U239 U68 U66 U56 U481:V481 U524:V524">
    <cfRule type="expression" dxfId="3326" priority="427">
      <formula>ROW()=CELL("row")</formula>
    </cfRule>
  </conditionalFormatting>
  <conditionalFormatting sqref="U583 U590 U609">
    <cfRule type="cellIs" dxfId="3325" priority="383" operator="equal">
      <formula>"X"</formula>
    </cfRule>
  </conditionalFormatting>
  <conditionalFormatting sqref="U564:U565 U562 U513 U497 U432 U404 U402 U387 U370:U371 U362:U363 U360 U342 U337 U334 U302 U577 U587:V587 U351:V351">
    <cfRule type="expression" dxfId="3324" priority="379">
      <formula>ROW()=CELL("row")</formula>
    </cfRule>
  </conditionalFormatting>
  <conditionalFormatting sqref="U306 U304 U299 U293:U294 U286 U284 U282 U280 U276:U277 U261 U247 U244 U242 U47:U48 U12:U13 U7 U52:V52 U588:V588">
    <cfRule type="expression" dxfId="3323" priority="413">
      <formula>ROW()=CELL("row")</formula>
    </cfRule>
  </conditionalFormatting>
  <conditionalFormatting sqref="U602 U572 U178 U171:U172 U161">
    <cfRule type="expression" dxfId="3322" priority="462">
      <formula>ROW()=CELL("row")</formula>
    </cfRule>
  </conditionalFormatting>
  <conditionalFormatting sqref="U609 U590 U583">
    <cfRule type="expression" dxfId="3321" priority="381">
      <formula>ROW()=CELL("row")</formula>
    </cfRule>
  </conditionalFormatting>
  <conditionalFormatting sqref="U611 U606:U608 U603:U604 U592:U601 U292:V292 U613:W613">
    <cfRule type="expression" dxfId="3320" priority="460">
      <formula>ROW()=CELL("row")</formula>
    </cfRule>
  </conditionalFormatting>
  <conditionalFormatting sqref="U614 U468 U466 U463 U410 U397 U152 U115 U100 U93 U88 U61 U50 U21 U3">
    <cfRule type="expression" dxfId="3319" priority="507">
      <formula>ROW()=CELL("row")</formula>
    </cfRule>
  </conditionalFormatting>
  <conditionalFormatting sqref="U616 U443 U319 U217 U211 U202 U191 U186 U183 U177 U175 U170 U168 U166 U158 U155 U143 U97 U91 U86 U83 U67 U20 U14">
    <cfRule type="expression" dxfId="3318" priority="457">
      <formula>ROW()=CELL("row")</formula>
    </cfRule>
  </conditionalFormatting>
  <conditionalFormatting sqref="U50 U61 U88 U100:U101 U575 U614 U3:U4">
    <cfRule type="cellIs" dxfId="3317" priority="505" operator="equal">
      <formula>"X"</formula>
    </cfRule>
  </conditionalFormatting>
  <conditionalFormatting sqref="U56 U65:U66 U68 U239 U330:V330 U336 U338:V338 U372:V373 U483:U484 U489:U492 U507:U508 U516 U519 U522 T526:U526 U530 T539:U540 U581:U582 V333 V361 U378:V378 V384 U331:U332 W334:W336 W360 V364 V371 W362:W363 U339:U341 W341 U365:U366 U375:U377 U367:W367 W375 V374:V375 V379:W379 U481:V481 S524:V524">
    <cfRule type="cellIs" dxfId="3316" priority="429" operator="equal">
      <formula>"X"</formula>
    </cfRule>
  </conditionalFormatting>
  <conditionalFormatting sqref="U349">
    <cfRule type="cellIs" dxfId="3315" priority="3878" operator="equal">
      <formula>"X"</formula>
    </cfRule>
  </conditionalFormatting>
  <conditionalFormatting sqref="U408">
    <cfRule type="cellIs" dxfId="3314" priority="3889" operator="equal">
      <formula>"X"</formula>
    </cfRule>
  </conditionalFormatting>
  <conditionalFormatting sqref="U563">
    <cfRule type="cellIs" dxfId="3313" priority="3894" operator="equal">
      <formula>"X"</formula>
    </cfRule>
    <cfRule type="cellIs" dxfId="3312" priority="3895" operator="equal">
      <formula>"ANNUAL"</formula>
    </cfRule>
  </conditionalFormatting>
  <conditionalFormatting sqref="U121 P544:S544 S192:W192">
    <cfRule type="cellIs" dxfId="3311" priority="573" operator="equal">
      <formula>"ANNUAL"</formula>
    </cfRule>
  </conditionalFormatting>
  <conditionalFormatting sqref="U136 W136">
    <cfRule type="cellIs" dxfId="3310" priority="489" operator="equal">
      <formula>"ANNUAL"</formula>
    </cfRule>
    <cfRule type="cellIs" dxfId="3309" priority="490" operator="equal">
      <formula>"X"</formula>
    </cfRule>
  </conditionalFormatting>
  <conditionalFormatting sqref="U174 Q166:R166 R168 R173 R175">
    <cfRule type="cellIs" dxfId="3308" priority="1446" operator="equal">
      <formula>"X"</formula>
    </cfRule>
  </conditionalFormatting>
  <conditionalFormatting sqref="R199:V199 U185:V185">
    <cfRule type="cellIs" dxfId="3307" priority="508" operator="equal">
      <formula>"ANNUAL"</formula>
    </cfRule>
  </conditionalFormatting>
  <conditionalFormatting sqref="U241:V241 S242 V243 S245 V245 W244">
    <cfRule type="cellIs" dxfId="3306" priority="1573" operator="equal">
      <formula>"X"</formula>
    </cfRule>
  </conditionalFormatting>
  <conditionalFormatting sqref="U352:V352">
    <cfRule type="cellIs" dxfId="3305" priority="512" operator="equal">
      <formula>"ANNUAL"</formula>
    </cfRule>
  </conditionalFormatting>
  <conditionalFormatting sqref="U436:V436 U437:U438 W437">
    <cfRule type="cellIs" dxfId="3304" priority="349" operator="equal">
      <formula>"ANNUAL"</formula>
    </cfRule>
  </conditionalFormatting>
  <conditionalFormatting sqref="U446:W446 U447 U445 W445">
    <cfRule type="cellIs" dxfId="3303" priority="394" operator="equal">
      <formula>"ANNUAL"</formula>
    </cfRule>
  </conditionalFormatting>
  <conditionalFormatting sqref="U502">
    <cfRule type="cellIs" dxfId="3302" priority="421" operator="equal">
      <formula>"ANNUAL"</formula>
    </cfRule>
  </conditionalFormatting>
  <conditionalFormatting sqref="U509 W509">
    <cfRule type="cellIs" dxfId="3301" priority="567" operator="equal">
      <formula>"ANNUAL"</formula>
    </cfRule>
  </conditionalFormatting>
  <conditionalFormatting sqref="U541">
    <cfRule type="cellIs" dxfId="3300" priority="474" operator="equal">
      <formula>"ANNUAL"</formula>
    </cfRule>
  </conditionalFormatting>
  <conditionalFormatting sqref="U174 X174:XFD176">
    <cfRule type="expression" dxfId="3299" priority="1445">
      <formula>ROW()=CELL("row")</formula>
    </cfRule>
  </conditionalFormatting>
  <conditionalFormatting sqref="V217 V252 V284 V290 V286 V254 V288:W288">
    <cfRule type="cellIs" dxfId="3298" priority="3879" operator="equal">
      <formula>"X"</formula>
    </cfRule>
  </conditionalFormatting>
  <conditionalFormatting sqref="V105 V110 V201">
    <cfRule type="cellIs" dxfId="3297" priority="3891" operator="equal">
      <formula>"X"</formula>
    </cfRule>
  </conditionalFormatting>
  <conditionalFormatting sqref="V257:V259">
    <cfRule type="cellIs" dxfId="3296" priority="3880" operator="equal">
      <formula>"X"</formula>
    </cfRule>
  </conditionalFormatting>
  <conditionalFormatting sqref="U27">
    <cfRule type="cellIs" dxfId="3295" priority="1416" operator="equal">
      <formula>"X"</formula>
    </cfRule>
  </conditionalFormatting>
  <conditionalFormatting sqref="T39 R40:R41 L103:M103 R198 S213 R274 S382 S386 S394 L94:L96 N95 L93:M93 P102:R102 P249 O97:P97 P94 R249 R94">
    <cfRule type="cellIs" dxfId="3294" priority="3978" operator="equal">
      <formula>"ANNUAL"</formula>
    </cfRule>
  </conditionalFormatting>
  <conditionalFormatting sqref="M63 O58 Q80:R80 Q62:R62">
    <cfRule type="cellIs" dxfId="3293" priority="3984" operator="equal">
      <formula>"ANNUAL"</formula>
    </cfRule>
  </conditionalFormatting>
  <conditionalFormatting sqref="V419">
    <cfRule type="cellIs" dxfId="3292" priority="3884" operator="equal">
      <formula>"ANNUAL"</formula>
    </cfRule>
  </conditionalFormatting>
  <conditionalFormatting sqref="V507 V518 V543:W543 V514 V525 V528 V530 V532 V536 V539 W540 W535 V520:W520 V511:W511 W509 V542 V523:W523">
    <cfRule type="cellIs" dxfId="3291" priority="781" operator="equal">
      <formula>"X"</formula>
    </cfRule>
  </conditionalFormatting>
  <conditionalFormatting sqref="U502 U474:V474 U469:V469 U455 W440 U405 U314 U311:V311 U150 U192:W192">
    <cfRule type="expression" dxfId="3290" priority="574">
      <formula>ROW()=CELL("row")</formula>
    </cfRule>
  </conditionalFormatting>
  <conditionalFormatting sqref="X49:XFD49 U295:V295 X62:XFD62 U121 T123:U123 U137 U8 X11:XFD11 U24 V110 U201:V201 U252:V252 V254 U255 T283:U283 V284 U285 V290 A164:L164 A218:M219 N301 L308:M308 A309:M309 L310:M310 L53:M53 L54 L67 L86:L88 A189:L189 A194:L194 L196:L197 L295:L296 T69 A2:N2 A3:M3 R7 V69 W108:XFD108 V115 A135:L135 L137 A138:L138 E140:L140 A142:M142 A144:M144 A145:L145 F146:P146 X232:XFD232 U263 U279 V303:XFD303 L103:M103 L201:M201 A202:M203 A92:L92 A106:L106 L116 L117:M117 A118:M118 A120:XFD120 L121 L122:M122 A123:L123 L126 L129 L147:L148 A151:XFD151 F155:M155 L157:M157 L158 L216:M216 A217:L217 L237:M237 A181:O181 A185:M185 A186:L186 L220:M220 L225:M225 A227:L228 M228:U228 A168:M168 L235 L281 L132:L133 A313:L315 L316:M317 A305:L305 A134:P134 L163:M163 L172:M172 L180:N180 A187:M187 M195 A199:M200 L238:N238 L299:M299 E114:P114 L179:O179 A319:N319 A303:M304 L252:M254 U305 L173 L206:M206 L248:O248 A249:M249 A236:M236 A283:M283 L284:N284 L273:O273 L282:M282 A1:XFD1 S19 T39 R40 P44:Q44 T49 X52:XFD52 A53:J54 T56 X56:XFD56 V80 A86:J88 T87 T92 A101:L102 A103:J103 U106 A113:L113 A114:B114 U116:XFD116 A117:J117 A119:J119 L119 A121:J122 A126:J126 Q128:S128 F147:J148 F149:K149 X149:XFD149 A159:L159 R163 T163 X163:XFD163 X168:XFD168 X170:XFD170 T173 X173:XFD173 V179 R179:S179 U180 X185:XFD185 R198 A201:J201 A204:J204 L204:M204 A205:L205 A206:J206 U210:V210 S213:T213 T214 A216:J216 T225 A235:J235 S237 A237:J238 R238 A239:L239 U248 V250 Q256:S256 A273:J273 R274 A284:J284 S290 R293 A295:J296 R296 L298 R298 U301 R307:S307 A308:J308 A310:J310 U313 R314 A316:J318 U317 L318:U318 V319 U206:V206 U204:U205 V217 U218:U219 M196:T196 W85:XFD85 W136:XFD136 U111:U112 W293:XFD293 W317:XFD317 X24:XFD24 V96 V103:V105 V131:V135 V286 A193:V193 V199 V224 V235:V236 W237:XFD238 V238:V240 X263:XFD263 V263:V264 V266:XFD266 V268 V312:V314 X7:XFD8 X248:XFD248 X265:XFD265 X305:XFD305 U272:V272 U296:U297 W279:XFD279 X19:XFD20 V256:V259 X44:XFD47 X86:XFD88 X137:XFD138 V202:V203 X213:XFD222 V273:V275 X289:XFD290 X318:XFD319 X92:XFD94 X114:XFD115 X110:XFD112 X178:XFD181 U288:XFD288 X294:XFD301 X278:XFD278 V270 U269:V269 X198:XFD210 X224:XFD225 X236:XFD236 X239:XFD239 X250:XFD259 X268:XFD276 X38:XFD40 X80:XFD80 X69:XFD70 X96:XFD97 X105:XFD106 X132:XFD134 X281:XFD287 X311:XFD316 A125:L125 A124:F124 H124:L124 X103:XFD103 X121:XFD128">
    <cfRule type="expression" dxfId="3289" priority="3922">
      <formula>ROW()=CELL("row")</formula>
    </cfRule>
  </conditionalFormatting>
  <conditionalFormatting sqref="X51:XFD51">
    <cfRule type="expression" dxfId="3288" priority="1200">
      <formula>ROW()=CELL("row")</formula>
    </cfRule>
  </conditionalFormatting>
  <conditionalFormatting sqref="X109:XFD109 T167 W165:XFD166 X167:XFD167">
    <cfRule type="expression" dxfId="3287" priority="1421">
      <formula>ROW()=CELL("row")</formula>
    </cfRule>
  </conditionalFormatting>
  <conditionalFormatting sqref="X177:XFD177 P192:R192 R348 R350:R351 X192:XFD192 A322:V322 X322:XFD322">
    <cfRule type="expression" dxfId="3286" priority="1404">
      <formula>ROW()=CELL("row")</formula>
    </cfRule>
  </conditionalFormatting>
  <conditionalFormatting sqref="W320:XFD320 O325:Q325">
    <cfRule type="expression" dxfId="3285" priority="1900">
      <formula>ROW()=CELL("row")</formula>
    </cfRule>
  </conditionalFormatting>
  <conditionalFormatting sqref="W41">
    <cfRule type="expression" dxfId="3284" priority="410">
      <formula>ROW()=CELL("row")</formula>
    </cfRule>
    <cfRule type="cellIs" dxfId="3283" priority="411" operator="equal">
      <formula>"X"</formula>
    </cfRule>
    <cfRule type="cellIs" dxfId="3282" priority="412" operator="equal">
      <formula>"ANNUAL"</formula>
    </cfRule>
  </conditionalFormatting>
  <conditionalFormatting sqref="T56 M280 N54 O55 P53 R52:R53 S54:T54 U55">
    <cfRule type="cellIs" dxfId="3281" priority="3958" operator="equal">
      <formula>"X"</formula>
    </cfRule>
  </conditionalFormatting>
  <conditionalFormatting sqref="X612:XFD612">
    <cfRule type="expression" dxfId="3280" priority="1152">
      <formula>ROW()=CELL("row")</formula>
    </cfRule>
  </conditionalFormatting>
  <conditionalFormatting sqref="W495:W497">
    <cfRule type="cellIs" dxfId="3279" priority="347" operator="equal">
      <formula>"ANNUAL"</formula>
    </cfRule>
  </conditionalFormatting>
  <conditionalFormatting sqref="V451 V327 V222 V219 V215:V216 V205 V196 V194 V189 V176 V171 V169 V167 V159 V156 V143 V97 V91 V86 V83 V67 V20 V14">
    <cfRule type="expression" dxfId="3278" priority="346">
      <formula>ROW()=CELL("row")</formula>
    </cfRule>
  </conditionalFormatting>
  <conditionalFormatting sqref="V451 V327 V222 V219 V215:V216 V205 V196 V194 V189 V176 V171 V169 V167 V159 V156 V143 V97 V91 V86 V83 V67 V20 V14">
    <cfRule type="cellIs" dxfId="3277" priority="345" operator="equal">
      <formula>"ANNUAL"</formula>
    </cfRule>
  </conditionalFormatting>
  <conditionalFormatting sqref="M196:T196">
    <cfRule type="cellIs" dxfId="3276" priority="343" operator="equal">
      <formula>"X"</formula>
    </cfRule>
  </conditionalFormatting>
  <conditionalFormatting sqref="M196:T196">
    <cfRule type="cellIs" dxfId="3275" priority="344" operator="equal">
      <formula>"X"</formula>
    </cfRule>
  </conditionalFormatting>
  <conditionalFormatting sqref="V479 V473 V430 V209 V165 V149 V137 V123 V89:V90 V87 V85 V75 V59 V46 V44 V30 V19">
    <cfRule type="cellIs" dxfId="3274" priority="342" operator="equal">
      <formula>"ANNUAL"</formula>
    </cfRule>
  </conditionalFormatting>
  <conditionalFormatting sqref="V479 V473 V430 V209 V165 V149 V137 V123 V89:V90 V87 V85 V75 V59 V46 V44 V30 V19">
    <cfRule type="expression" dxfId="3273" priority="341">
      <formula>ROW()=CELL("row")</formula>
    </cfRule>
  </conditionalFormatting>
  <conditionalFormatting sqref="V549 V547 V289 V220:V221 V213:V214 V168 V157 V126:V127 V121 V113 V111 V84 V65 V38 V32 V28 V26">
    <cfRule type="expression" dxfId="3272" priority="338">
      <formula>ROW()=CELL("row")</formula>
    </cfRule>
  </conditionalFormatting>
  <conditionalFormatting sqref="V549 V547 V289 V220:V221 V213:V214 V168 V157 V126:V127 V121 V113 V111 V84 V65 V38 V32 V28 V26">
    <cfRule type="cellIs" dxfId="3271" priority="337" operator="equal">
      <formula>"ANNUAL"</formula>
    </cfRule>
  </conditionalFormatting>
  <conditionalFormatting sqref="V549 V547 V289 V220:V221 V213:V214 V168 V157 V126:V127 V121 V113 V111 V84 V65 V38 V32 V28 V26">
    <cfRule type="cellIs" dxfId="3270" priority="339" operator="equal">
      <formula>"X"</formula>
    </cfRule>
    <cfRule type="cellIs" dxfId="3269" priority="340" operator="equal">
      <formula>"ANNUAL"</formula>
    </cfRule>
  </conditionalFormatting>
  <conditionalFormatting sqref="V566 V522 V424 V82 V2 V485:W485">
    <cfRule type="cellIs" dxfId="3268" priority="336" operator="equal">
      <formula>"ANNUAL"</formula>
    </cfRule>
  </conditionalFormatting>
  <conditionalFormatting sqref="V566 V522 V424 V485:W485">
    <cfRule type="cellIs" dxfId="3267" priority="333" operator="equal">
      <formula>"ANNUAL"</formula>
    </cfRule>
  </conditionalFormatting>
  <conditionalFormatting sqref="V566 V522 V424 V485:W485">
    <cfRule type="cellIs" dxfId="3266" priority="334" operator="equal">
      <formula>"X"</formula>
    </cfRule>
  </conditionalFormatting>
  <conditionalFormatting sqref="V566 V522 V424 V485:W485">
    <cfRule type="expression" dxfId="3265" priority="332">
      <formula>ROW()=CELL("row")</formula>
    </cfRule>
    <cfRule type="expression" dxfId="3264" priority="335">
      <formula>ROW()=CELL("row")</formula>
    </cfRule>
  </conditionalFormatting>
  <conditionalFormatting sqref="V495:V497 V486 V472 V381:V383 V344:V345 V335 V332 V329 V56">
    <cfRule type="cellIs" dxfId="3263" priority="329" operator="equal">
      <formula>"ANNUAL"</formula>
    </cfRule>
  </conditionalFormatting>
  <conditionalFormatting sqref="V495:V497 V486 V472 V381:V383 V344:V345 V335 V332 V329 V56">
    <cfRule type="expression" dxfId="3262" priority="328">
      <formula>ROW()=CELL("row")</formula>
    </cfRule>
  </conditionalFormatting>
  <conditionalFormatting sqref="V404 V355 V346 V336:V337 V328 V323:V324 V320:V321 V317:V318 V166 V108 V101 V53 V23 V9 V4">
    <cfRule type="cellIs" dxfId="3261" priority="327" operator="equal">
      <formula>"ANNUAL"</formula>
    </cfRule>
  </conditionalFormatting>
  <conditionalFormatting sqref="V404 V355 V346 V336:V337 V328 V323:V324 V320:V321 V317:V318 V166 V108 V101 V53 V23 V9 V4">
    <cfRule type="expression" dxfId="3260" priority="326">
      <formula>ROW()=CELL("row")</formula>
    </cfRule>
  </conditionalFormatting>
  <conditionalFormatting sqref="V565 V548 V471 V452 V405 V208 V152:V153 V100 V93 V88 V61 V50 V21 V3">
    <cfRule type="cellIs" dxfId="3259" priority="325" operator="equal">
      <formula>"ANNUAL"</formula>
    </cfRule>
  </conditionalFormatting>
  <conditionalFormatting sqref="V565 V548 V471 V452 V405 V208 V152:V153 V115 V100 V93 V88 V61 V50 V21 V3">
    <cfRule type="expression" dxfId="3258" priority="324">
      <formula>ROW()=CELL("row")</formula>
    </cfRule>
  </conditionalFormatting>
  <conditionalFormatting sqref="V581">
    <cfRule type="expression" dxfId="3257" priority="321">
      <formula>ROW()=CELL("row")</formula>
    </cfRule>
  </conditionalFormatting>
  <conditionalFormatting sqref="V581">
    <cfRule type="cellIs" dxfId="3256" priority="320" operator="equal">
      <formula>"ANNUAL"</formula>
    </cfRule>
  </conditionalFormatting>
  <conditionalFormatting sqref="V581">
    <cfRule type="cellIs" dxfId="3255" priority="323" operator="equal">
      <formula>"ANNUAL"</formula>
    </cfRule>
  </conditionalFormatting>
  <conditionalFormatting sqref="V581">
    <cfRule type="cellIs" dxfId="3254" priority="319" operator="equal">
      <formula>"X"</formula>
    </cfRule>
  </conditionalFormatting>
  <conditionalFormatting sqref="V581">
    <cfRule type="cellIs" dxfId="3253" priority="322" operator="equal">
      <formula>"X"</formula>
    </cfRule>
  </conditionalFormatting>
  <conditionalFormatting sqref="V147:W147">
    <cfRule type="cellIs" dxfId="3252" priority="318" operator="equal">
      <formula>"X"</formula>
    </cfRule>
  </conditionalFormatting>
  <conditionalFormatting sqref="V147:W147">
    <cfRule type="cellIs" dxfId="3251" priority="317" operator="equal">
      <formula>"ANNUAL"</formula>
    </cfRule>
  </conditionalFormatting>
  <conditionalFormatting sqref="V136">
    <cfRule type="cellIs" dxfId="3250" priority="316" operator="equal">
      <formula>"X"</formula>
    </cfRule>
  </conditionalFormatting>
  <conditionalFormatting sqref="V136">
    <cfRule type="cellIs" dxfId="3249" priority="315" operator="equal">
      <formula>"ANNUAL"</formula>
    </cfRule>
  </conditionalFormatting>
  <conditionalFormatting sqref="V136">
    <cfRule type="cellIs" dxfId="3248" priority="313" operator="equal">
      <formula>"ANNUAL"</formula>
    </cfRule>
  </conditionalFormatting>
  <conditionalFormatting sqref="V136">
    <cfRule type="expression" dxfId="3247" priority="312">
      <formula>ROW()=CELL("row")</formula>
    </cfRule>
    <cfRule type="expression" dxfId="3246" priority="314">
      <formula>ROW()=CELL("row")</formula>
    </cfRule>
  </conditionalFormatting>
  <conditionalFormatting sqref="U579">
    <cfRule type="cellIs" dxfId="3245" priority="311" operator="equal">
      <formula>"X"</formula>
    </cfRule>
  </conditionalFormatting>
  <conditionalFormatting sqref="U579">
    <cfRule type="cellIs" dxfId="3244" priority="310" operator="equal">
      <formula>"ANNUAL"</formula>
    </cfRule>
  </conditionalFormatting>
  <conditionalFormatting sqref="U579">
    <cfRule type="cellIs" dxfId="3243" priority="308" operator="equal">
      <formula>"ANNUAL"</formula>
    </cfRule>
  </conditionalFormatting>
  <conditionalFormatting sqref="U579">
    <cfRule type="expression" dxfId="3242" priority="307">
      <formula>ROW()=CELL("row")</formula>
    </cfRule>
    <cfRule type="expression" dxfId="3241" priority="309">
      <formula>ROW()=CELL("row")</formula>
    </cfRule>
  </conditionalFormatting>
  <conditionalFormatting sqref="V579">
    <cfRule type="cellIs" dxfId="3240" priority="306" operator="equal">
      <formula>"X"</formula>
    </cfRule>
  </conditionalFormatting>
  <conditionalFormatting sqref="V579">
    <cfRule type="cellIs" dxfId="3239" priority="305" operator="equal">
      <formula>"ANNUAL"</formula>
    </cfRule>
  </conditionalFormatting>
  <conditionalFormatting sqref="V579">
    <cfRule type="cellIs" dxfId="3238" priority="303" operator="equal">
      <formula>"ANNUAL"</formula>
    </cfRule>
  </conditionalFormatting>
  <conditionalFormatting sqref="V579">
    <cfRule type="expression" dxfId="3237" priority="302">
      <formula>ROW()=CELL("row")</formula>
    </cfRule>
    <cfRule type="expression" dxfId="3236" priority="304">
      <formula>ROW()=CELL("row")</formula>
    </cfRule>
  </conditionalFormatting>
  <conditionalFormatting sqref="V551">
    <cfRule type="cellIs" dxfId="3235" priority="301" operator="equal">
      <formula>"X"</formula>
    </cfRule>
  </conditionalFormatting>
  <conditionalFormatting sqref="V551">
    <cfRule type="cellIs" dxfId="3234" priority="300" operator="equal">
      <formula>"ANNUAL"</formula>
    </cfRule>
  </conditionalFormatting>
  <conditionalFormatting sqref="V551">
    <cfRule type="cellIs" dxfId="3233" priority="298" operator="equal">
      <formula>"ANNUAL"</formula>
    </cfRule>
  </conditionalFormatting>
  <conditionalFormatting sqref="V551">
    <cfRule type="expression" dxfId="3232" priority="297">
      <formula>ROW()=CELL("row")</formula>
    </cfRule>
    <cfRule type="expression" dxfId="3231" priority="299">
      <formula>ROW()=CELL("row")</formula>
    </cfRule>
  </conditionalFormatting>
  <conditionalFormatting sqref="V172:V173 V162:V163 V34:V35 V25:W25 V60:W60 V62:W62 V138:W138 V155:W155 V175:W175 V180:W180 V538:W538 V583:W583 V591:W591 V613:W613">
    <cfRule type="cellIs" dxfId="3230" priority="296" operator="equal">
      <formula>"ANNUAL"</formula>
    </cfRule>
  </conditionalFormatting>
  <conditionalFormatting sqref="V591 V583 V538 V180 V175 V172:V173 V162:V163 V155 V138 V62 V60 V34:V35 V25">
    <cfRule type="expression" dxfId="3229" priority="295">
      <formula>ROW()=CELL("row")</formula>
    </cfRule>
  </conditionalFormatting>
  <conditionalFormatting sqref="V81 V71:V72 V63 V54:V55 V18:W18 V24:W24 V29:W29 V39:W39 V45:W45 V78:W78 V92:W92 V98:W98 V106:W106 V109:W109 V114:W114 V119:W119 V145:W145 V183:W183 V443:W443 V450:W450 V470:W470 V508:W508 V513:W513 V527:W527 V546:W546 V560:W560 V582:W582 V592:W592">
    <cfRule type="cellIs" dxfId="3228" priority="294" operator="equal">
      <formula>"ANNUAL"</formula>
    </cfRule>
  </conditionalFormatting>
  <conditionalFormatting sqref="V81 V71:V72 V63 V54:V55 V18:W18 V24:W24 V29:W29 V39:W39 V45:W45 V78:W78 V92:W92 V98:W98 V106:W106 V109:W109 V114:W114 V119:W119 V145:W145 V183:W183 V443:W443 V450:W450 V470:W470 V508:W508 V513:W513 V527:W527 V546:W546 V560:W560 V582:W582 V592:W592">
    <cfRule type="expression" dxfId="3227" priority="293">
      <formula>ROW()=CELL("row")</formula>
    </cfRule>
  </conditionalFormatting>
  <conditionalFormatting sqref="L625:V640">
    <cfRule type="expression" dxfId="3226" priority="266">
      <formula>ROW()=CELL("row")</formula>
    </cfRule>
  </conditionalFormatting>
  <conditionalFormatting sqref="L625:V640">
    <cfRule type="cellIs" dxfId="3225" priority="265" operator="equal">
      <formula>"ANNUAL"</formula>
    </cfRule>
  </conditionalFormatting>
  <conditionalFormatting sqref="L625:V640">
    <cfRule type="cellIs" dxfId="3224" priority="264" operator="equal">
      <formula>"X"</formula>
    </cfRule>
  </conditionalFormatting>
  <conditionalFormatting sqref="L625:V640">
    <cfRule type="cellIs" dxfId="3223" priority="267" operator="equal">
      <formula>"ANNUAL"</formula>
    </cfRule>
  </conditionalFormatting>
  <conditionalFormatting sqref="N314">
    <cfRule type="expression" dxfId="3222" priority="263">
      <formula>ROW()=CELL("row")</formula>
    </cfRule>
  </conditionalFormatting>
  <conditionalFormatting sqref="V276">
    <cfRule type="cellIs" dxfId="3221" priority="262" operator="equal">
      <formula>"ANNUAL"</formula>
    </cfRule>
  </conditionalFormatting>
  <conditionalFormatting sqref="V276">
    <cfRule type="expression" dxfId="3220" priority="261">
      <formula>ROW()=CELL("row")</formula>
    </cfRule>
  </conditionalFormatting>
  <conditionalFormatting sqref="V622 V617:V620 V615 V611:V612 V603:V609 V600:V601 V598 V301:V302 V294:W294 V297:W297 V624:W624">
    <cfRule type="cellIs" dxfId="3219" priority="260" operator="equal">
      <formula>"ANNUAL"</formula>
    </cfRule>
  </conditionalFormatting>
  <conditionalFormatting sqref="V622 V617:V620 V615 V611:V612 V603:V609 V600:V601 V598 V301:V302 V294:W294 V297:W297 V624:W624">
    <cfRule type="expression" dxfId="3218" priority="259">
      <formula>ROW()=CELL("row")</formula>
    </cfRule>
  </conditionalFormatting>
  <conditionalFormatting sqref="V467:V468 V398 V442:W442 V531:W531 V51:W51 V207:W207 V218:W218 V331:W331 V358:W358 V370:W370">
    <cfRule type="cellIs" dxfId="3217" priority="255" operator="equal">
      <formula>"ANNUAL"</formula>
    </cfRule>
  </conditionalFormatting>
  <conditionalFormatting sqref="V467:V468 V442 V398 V370 V358 V331 V218 V207 V51">
    <cfRule type="cellIs" dxfId="3216" priority="258" operator="equal">
      <formula>"X"</formula>
    </cfRule>
  </conditionalFormatting>
  <conditionalFormatting sqref="V467:V468 V442 V398 V370 V358 V331 V218 V207 V51">
    <cfRule type="cellIs" dxfId="3215" priority="256" operator="equal">
      <formula>"X"</formula>
    </cfRule>
  </conditionalFormatting>
  <conditionalFormatting sqref="V467:V468 V442 V398 V370 V358 V331 V218 V207 V51">
    <cfRule type="expression" dxfId="3214" priority="257">
      <formula>ROW()=CELL("row")</formula>
    </cfRule>
  </conditionalFormatting>
  <conditionalFormatting sqref="V580 V562:V563 V556 V552 V362:V363 V360 V353 V349:V350 V334 V286 V154 V140 V96">
    <cfRule type="cellIs" dxfId="3213" priority="253" operator="equal">
      <formula>"ANNUAL"</formula>
    </cfRule>
  </conditionalFormatting>
  <conditionalFormatting sqref="V580 V552 V362:V363 V360 V353 V349:V350 V334 V286 V154 V140 V96">
    <cfRule type="cellIs" dxfId="3212" priority="254" operator="equal">
      <formula>"X"</formula>
    </cfRule>
  </conditionalFormatting>
  <conditionalFormatting sqref="V580 V562:V563 V556 V552 V362:V363 V360 V353 V349:V350 V334 V154 V140">
    <cfRule type="expression" dxfId="3211" priority="252">
      <formula>ROW()=CELL("row")</formula>
    </cfRule>
  </conditionalFormatting>
  <conditionalFormatting sqref="J372">
    <cfRule type="expression" dxfId="3210" priority="251">
      <formula>ROW()=CELL("row")</formula>
    </cfRule>
  </conditionalFormatting>
  <conditionalFormatting sqref="J373">
    <cfRule type="expression" dxfId="3209" priority="250">
      <formula>ROW()=CELL("row")</formula>
    </cfRule>
  </conditionalFormatting>
  <conditionalFormatting sqref="J378">
    <cfRule type="expression" dxfId="3208" priority="249">
      <formula>ROW()=CELL("row")</formula>
    </cfRule>
  </conditionalFormatting>
  <conditionalFormatting sqref="J381:J384">
    <cfRule type="expression" dxfId="3207" priority="248">
      <formula>ROW()=CELL("row")</formula>
    </cfRule>
  </conditionalFormatting>
  <conditionalFormatting sqref="C373:D373">
    <cfRule type="expression" dxfId="3206" priority="247">
      <formula>ROW()=CELL("row")</formula>
    </cfRule>
  </conditionalFormatting>
  <conditionalFormatting sqref="C378:D378">
    <cfRule type="expression" dxfId="3205" priority="246">
      <formula>ROW()=CELL("row")</formula>
    </cfRule>
  </conditionalFormatting>
  <conditionalFormatting sqref="C243:D243">
    <cfRule type="expression" dxfId="3204" priority="245">
      <formula>ROW()=CELL("row")</formula>
    </cfRule>
  </conditionalFormatting>
  <conditionalFormatting sqref="V313:V314 V274:V275 V268:V270 V266 V263:V264 V256:V258 V238:V240 V235:V236 V211:V212 V199:W199 V202:W202 V224:W224 V229:W229 V249:W249 V261:W261 V272:W272 V391:W391">
    <cfRule type="cellIs" dxfId="3203" priority="243" operator="equal">
      <formula>"X"</formula>
    </cfRule>
  </conditionalFormatting>
  <conditionalFormatting sqref="V313:V314 V274:V275 V268:V270 V266 V263:V264 V256:V258 V238:V240 V235:V236 V211:V212 V199:W199 V202:W202 V224:W224 V229:W229 V249:W249 V261:W261 V272:W272 V391:W391">
    <cfRule type="cellIs" dxfId="3202" priority="244" operator="equal">
      <formula>"ANNUAL"</formula>
    </cfRule>
  </conditionalFormatting>
  <conditionalFormatting sqref="V211:V212 V229:W229 V249:W249 V261:W261 V391:W391">
    <cfRule type="expression" dxfId="3201" priority="242">
      <formula>ROW()=CELL("row")</formula>
    </cfRule>
  </conditionalFormatting>
  <conditionalFormatting sqref="V399:V401 V397 V394:V395 V365 V200 V188 V184 V181">
    <cfRule type="cellIs" dxfId="3200" priority="241" operator="equal">
      <formula>"ANNUAL"</formula>
    </cfRule>
  </conditionalFormatting>
  <conditionalFormatting sqref="V399:V401 V397 V394:V395 V365 V200 V188 V184 V181">
    <cfRule type="expression" dxfId="3199" priority="240">
      <formula>ROW()=CELL("row")</formula>
    </cfRule>
  </conditionalFormatting>
  <conditionalFormatting sqref="V543">
    <cfRule type="cellIs" dxfId="3198" priority="239" operator="equal">
      <formula>"X"</formula>
    </cfRule>
  </conditionalFormatting>
  <conditionalFormatting sqref="V543">
    <cfRule type="cellIs" dxfId="3197" priority="238" operator="equal">
      <formula>"X"</formula>
    </cfRule>
  </conditionalFormatting>
  <conditionalFormatting sqref="V554 V544 V541 V537 V526 V517 V515 V501:V502 V499 V484 V476 V444 V439 V244 V228 V177 V112 V79 V76 V70 V16 V11 V5:V6">
    <cfRule type="expression" dxfId="3196" priority="237">
      <formula>ROW()=CELL("row")</formula>
    </cfRule>
  </conditionalFormatting>
  <conditionalFormatting sqref="V561 V554 V544 V541 V537 V526 V517 V515 V501:V502 V499 V484 V476 V444 V439 V244 V228 V177 V112 V79 V76 V70 V16 V11 V5:V6">
    <cfRule type="cellIs" dxfId="3195" priority="236" operator="equal">
      <formula>"ANNUAL"</formula>
    </cfRule>
  </conditionalFormatting>
  <conditionalFormatting sqref="U534">
    <cfRule type="cellIs" dxfId="3194" priority="234" operator="equal">
      <formula>"X"</formula>
    </cfRule>
  </conditionalFormatting>
  <conditionalFormatting sqref="U534">
    <cfRule type="cellIs" dxfId="3193" priority="235" operator="equal">
      <formula>"ANNUAL"</formula>
    </cfRule>
  </conditionalFormatting>
  <conditionalFormatting sqref="U534">
    <cfRule type="expression" dxfId="3192" priority="233">
      <formula>ROW()=CELL("row")</formula>
    </cfRule>
  </conditionalFormatting>
  <conditionalFormatting sqref="P616">
    <cfRule type="cellIs" dxfId="3191" priority="231" operator="equal">
      <formula>"X"</formula>
    </cfRule>
  </conditionalFormatting>
  <conditionalFormatting sqref="P616">
    <cfRule type="cellIs" dxfId="3190" priority="232" operator="equal">
      <formula>"ANNUAL"</formula>
    </cfRule>
  </conditionalFormatting>
  <conditionalFormatting sqref="P616">
    <cfRule type="expression" dxfId="3189" priority="230">
      <formula>ROW()=CELL("row")</formula>
    </cfRule>
  </conditionalFormatting>
  <conditionalFormatting sqref="P366">
    <cfRule type="cellIs" dxfId="3188" priority="228" operator="equal">
      <formula>"X"</formula>
    </cfRule>
  </conditionalFormatting>
  <conditionalFormatting sqref="P366">
    <cfRule type="cellIs" dxfId="3187" priority="229" operator="equal">
      <formula>"ANNUAL"</formula>
    </cfRule>
  </conditionalFormatting>
  <conditionalFormatting sqref="P366">
    <cfRule type="expression" dxfId="3186" priority="227">
      <formula>ROW()=CELL("row")</formula>
    </cfRule>
  </conditionalFormatting>
  <conditionalFormatting sqref="V596 V298:V300 V280:V282 V47:V48 V12:V13 V7:V8 V27:W27 V232:W232 V246:W246 V248:W248 V251:W251 V265:W265 V285:W285 V287:W287 V291:W291 V305:W305 V310:W310">
    <cfRule type="cellIs" dxfId="3185" priority="225" operator="equal">
      <formula>"X"</formula>
    </cfRule>
  </conditionalFormatting>
  <conditionalFormatting sqref="V596 V298:V300 V280:V282 V47:V48 V12:V13 V7:V8 V27:W27 V232:W232 V246:W246 V248:W248 V251:W251 V265:W265 V285:W285 V287:W287 V291:W291 V305:W305 V310:W310">
    <cfRule type="cellIs" dxfId="3184" priority="224" operator="equal">
      <formula>"ANNUAL"</formula>
    </cfRule>
  </conditionalFormatting>
  <conditionalFormatting sqref="V596 V298:V300 V280:V282 V47:V48 V12:V13 V7:V8 V27:W27 V232:W232 V246:W246 V248:W248 V251:W251 V265:W265 V285:W285 V287:W287 V291:W291 V305:W305 V310:W310">
    <cfRule type="expression" dxfId="3183" priority="226">
      <formula>ROW()=CELL("row")</formula>
    </cfRule>
  </conditionalFormatting>
  <conditionalFormatting sqref="V616 V534 V396 V385 V247 V230 V204 V354:W354 V590:W590 V380:W380 V529:W529">
    <cfRule type="expression" dxfId="3182" priority="223">
      <formula>ROW()=CELL("row")</formula>
    </cfRule>
  </conditionalFormatting>
  <conditionalFormatting sqref="V616 V534 V396 V385 V247 V230 V354:W354 V590:W590 V380:W380 V529:W529">
    <cfRule type="expression" dxfId="3181" priority="218">
      <formula>ROW()=CELL("row")</formula>
    </cfRule>
    <cfRule type="expression" dxfId="3180" priority="220">
      <formula>ROW()=CELL("row")</formula>
    </cfRule>
  </conditionalFormatting>
  <conditionalFormatting sqref="V616 V534 V396 V385 V247 V230 V354:W354 V590:W590 V380:W380 V529:W529">
    <cfRule type="cellIs" dxfId="3179" priority="219" operator="equal">
      <formula>"ANNUAL"</formula>
    </cfRule>
  </conditionalFormatting>
  <conditionalFormatting sqref="V616 V534 V396 V385 V247 V230 V354:W354 V590:W590 V380:W380 V529:W529">
    <cfRule type="cellIs" dxfId="3178" priority="222" operator="equal">
      <formula>"ANNUAL"</formula>
    </cfRule>
  </conditionalFormatting>
  <conditionalFormatting sqref="V616 V534 V396 V385 V247 V230 V354:W354 V590:W590 V380:W380 V529:W529">
    <cfRule type="cellIs" dxfId="3177" priority="221" operator="equal">
      <formula>"X"</formula>
    </cfRule>
  </conditionalFormatting>
  <conditionalFormatting sqref="V540 V389 V386:V387 V10:W10 V17:W17 V31:W31 V36:W36 V40:W40 V49:W49 V57:W57 V64:W64 V187:W187 V255:W255 V271:W271 V283:W283 V296:W296 V339:W339 V359:W359 V415:W415 V488:W488 V568:W568 V574:W574 V577:W577 V593:W593">
    <cfRule type="cellIs" dxfId="3176" priority="217" operator="equal">
      <formula>"ANNUAL"</formula>
    </cfRule>
  </conditionalFormatting>
  <conditionalFormatting sqref="V540 V389 V386:V387 V10:W10 V17:W17 V31:W31 V36:W36 V40:W40 V49:W49 V57:W57 V64:W64 V187:W187 V255:W255 V271:W271 V283:W283 V296:W296 V339:W339 V359:W359 V415:W415 V488:W488 V568:W568 V574:W574 V577:W577 V593:W593">
    <cfRule type="expression" dxfId="3175" priority="216">
      <formula>ROW()=CELL("row")</formula>
    </cfRule>
  </conditionalFormatting>
  <conditionalFormatting sqref="V260 V161 V128:V130 V58:W58 V94:W94 V99:W99 V118:W118 V141:W141 V144:W144 V158:W158 V170:W170 V198:W198 V253:W253 V278:W278 V316:W316 V392:W392 V407:W407 V420:W420">
    <cfRule type="cellIs" dxfId="3174" priority="215" operator="equal">
      <formula>"ANNUAL"</formula>
    </cfRule>
  </conditionalFormatting>
  <conditionalFormatting sqref="V260 V161 V128:V130 V58:W58 V94:W94 V99:W99 V118:W118 V141:W141 V144:W144 V158:W158 V170:W170 V198:W198 V253:W253 V278:W278 V316:W316 V392:W392 V407:W407 V420:W420">
    <cfRule type="expression" dxfId="3173" priority="214">
      <formula>ROW()=CELL("row")</formula>
    </cfRule>
  </conditionalFormatting>
  <conditionalFormatting sqref="S279">
    <cfRule type="cellIs" dxfId="3172" priority="213" operator="equal">
      <formula>"X"</formula>
    </cfRule>
  </conditionalFormatting>
  <conditionalFormatting sqref="S279">
    <cfRule type="cellIs" dxfId="3171" priority="212" operator="equal">
      <formula>"ANNUAL"</formula>
    </cfRule>
  </conditionalFormatting>
  <conditionalFormatting sqref="S279">
    <cfRule type="expression" dxfId="3170" priority="211">
      <formula>ROW()=CELL("row")</formula>
    </cfRule>
  </conditionalFormatting>
  <conditionalFormatting sqref="V279 V233:V234 V226 V43 V41 V102:W102 V107:W107 V117:W117 V122:W122 V191:W191 V304:W304 V447:W447 V455:W455 V491:W491 V500:W500 V506:W506 V516:W516 V521:W521 V533:W533">
    <cfRule type="cellIs" dxfId="3169" priority="207" operator="equal">
      <formula>"ANNUAL"</formula>
    </cfRule>
  </conditionalFormatting>
  <conditionalFormatting sqref="V493:V494 V279 V233:V234 V226 V43 V41 V102:W102 V107:W107 V117:W117 V122:W122 V191:W191 V304:W304 V447:W447 V455:W455 V491:W491 V500:W500 V506:W506 V516:W516 V521:W521 V533:W533">
    <cfRule type="cellIs" dxfId="3168" priority="210" operator="equal">
      <formula>"X"</formula>
    </cfRule>
  </conditionalFormatting>
  <conditionalFormatting sqref="V493:V494 V279 V233:V234 V226 V43 V41 V102:W102 V107:W107 V117:W117 V122:W122 V191:W191 V304:W304 V447:W447 V455:W455 V491:W491 V500:W500 V506:W506 V516:W516 V521:W521 V533:W533">
    <cfRule type="cellIs" dxfId="3167" priority="208" operator="equal">
      <formula>"X"</formula>
    </cfRule>
  </conditionalFormatting>
  <conditionalFormatting sqref="V493:V494 V279 V233:V234 V226 V43 V41 V102:W102 V107:W107 V117:W117 V122:W122 V191:W191 V304:W304 V447:W447 V455:W455 V491:W491 V500:W500 V506:W506 V516:W516 V521:W521 V533:W533">
    <cfRule type="expression" dxfId="3166" priority="209">
      <formula>ROW()=CELL("row")</formula>
    </cfRule>
  </conditionalFormatting>
  <conditionalFormatting sqref="V584:V585 V571:V572 V503:V504 V376:V377 V368:V369 V308:W308 V340:W340 V343:W343 V348:W348 V357:W357 V366:W366 V393:W393 V408:W408 V410:W410 V438:W438 V519:W519 V567 V569:W569 V594:W594">
    <cfRule type="cellIs" dxfId="3165" priority="206" operator="equal">
      <formula>"ANNUAL"</formula>
    </cfRule>
  </conditionalFormatting>
  <conditionalFormatting sqref="V584:V585 V571:V572 V503:V504 V376:V377 V368:V369 V308:W308 V340:W340 V343:W343 V348:W348 V357:W357 V366:W366 V393:W393 V408:W408 V410:W410 V438:W438 V519:W519 V567 V569:W569 V594:W594">
    <cfRule type="expression" dxfId="3164" priority="205">
      <formula>ROW()=CELL("row")</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cellIs" dxfId="3163" priority="199" operator="equal">
      <formula>"ANNUAL"</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cellIs" dxfId="3162" priority="201" operator="equal">
      <formula>"ANNUAL"</formula>
    </cfRule>
  </conditionalFormatting>
  <conditionalFormatting sqref="V465:V466 V445 V440:V441 V437 V423 V421 V418 V412 V388 V341 V315 V306 V293 V277 V262 V242 V174 V124 V95 V42 V22">
    <cfRule type="cellIs" dxfId="3161" priority="204" operator="equal">
      <formula>"ANNUAL"</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expression" dxfId="3160" priority="203">
      <formula>ROW()=CELL("row")</formula>
    </cfRule>
  </conditionalFormatting>
  <conditionalFormatting sqref="V465:V466 V440:V441 V374:V375 V277 V242 V22:W22 V42:W42 V95:W95 V124:W124 V174:W174 V262:W262 V293:W293 V306:W306 V315:W315 V341:W341 V367:W367 V379:W379 V388:W388 V412:W412 V418:W418 V421:W421 V423:W423 V437:W437 V445:W445 V482:W482 V492:W492">
    <cfRule type="expression" dxfId="3159" priority="200">
      <formula>ROW()=CELL("row")</formula>
    </cfRule>
  </conditionalFormatting>
  <conditionalFormatting sqref="V465:V466 V440:V441 V277 V242 V22:W22 V42:W42 V95:W95 V124:W124 V174:W174 V262:W262 V293:W293 V306:W306 V315:W315 V341:W341 V388:W388 V412:W412 V418:W418 V421:W421 V423:W423 V437:W437 V445:W445 V482:W482 V492:W492">
    <cfRule type="cellIs" dxfId="3158" priority="202" operator="equal">
      <formula>"X"</formula>
    </cfRule>
  </conditionalFormatting>
  <conditionalFormatting sqref="V510">
    <cfRule type="cellIs" dxfId="3157" priority="195" operator="equal">
      <formula>"X"</formula>
    </cfRule>
  </conditionalFormatting>
  <conditionalFormatting sqref="V510">
    <cfRule type="expression" dxfId="3156" priority="198">
      <formula>ROW()=CELL("row")</formula>
    </cfRule>
  </conditionalFormatting>
  <conditionalFormatting sqref="V510">
    <cfRule type="cellIs" dxfId="3155" priority="196" operator="equal">
      <formula>"X"</formula>
    </cfRule>
    <cfRule type="cellIs" dxfId="3154" priority="197" operator="equal">
      <formula>"ANNUAL"</formula>
    </cfRule>
  </conditionalFormatting>
  <conditionalFormatting sqref="V510">
    <cfRule type="cellIs" dxfId="3153" priority="194" operator="equal">
      <formula>"ANNUAL"</formula>
    </cfRule>
  </conditionalFormatting>
  <conditionalFormatting sqref="V509 V462:V463 V459:V460 V456:V457 V237 V125:W125 V139:W139 V142:W142 V146:W146 V148:W148 V150:W150 V164:W164 V178:W178 V225:W225 V454:W454 V489:W489 V505:W505 V512:W512 V559:W559">
    <cfRule type="cellIs" dxfId="3152" priority="190" operator="equal">
      <formula>"ANNUAL"</formula>
    </cfRule>
  </conditionalFormatting>
  <conditionalFormatting sqref="V509 V462:V463 V459:V460 V456:V457 V237 V125:W125 V139:W139 V142:W142 V146:W146 V148:W148 V150:W150 V164:W164 V178:W178 V225:W225 V454:W454 V505:W505 V512:W512 V559:W559">
    <cfRule type="cellIs" dxfId="3151" priority="193" operator="equal">
      <formula>"ANNUAL"</formula>
    </cfRule>
  </conditionalFormatting>
  <conditionalFormatting sqref="V509 V481 V462:V463 V459:V460 V456:V457 V237 V125:W125 V139:W139 V142:W142 V146:W146 V148:W148 V150:W150 V164:W164 V178:W178 V225:W225 V454:W454 V489:W489 V505:W505 V512:W512 V524:W524 V559:W559">
    <cfRule type="cellIs" dxfId="3150" priority="188" operator="equal">
      <formula>"ANNUAL"</formula>
    </cfRule>
  </conditionalFormatting>
  <conditionalFormatting sqref="V509 V462:V463 V459:V460 V456:V457 V237 V125:W125 V139:W139 V142:W142 V146:W146 V148:W148 V150:W150 V164:W164 V178:W178 V225:W225 V454:W454 V489:W489 V505:W505 V512:W512 V559:W559">
    <cfRule type="expression" dxfId="3149" priority="192">
      <formula>ROW()=CELL("row")</formula>
    </cfRule>
  </conditionalFormatting>
  <conditionalFormatting sqref="V509 V462:V463 V459:V460 V456:V457 V237 V125:W125 V139:W139 V142:W142 V146:W146 V148:W148 V150:W150 V164:W164 V178:W178 V225:W225 V454:W454 V489:W489 V505:W505 V512:W512 V559:W559">
    <cfRule type="expression" dxfId="3148" priority="189">
      <formula>ROW()=CELL("row")</formula>
    </cfRule>
  </conditionalFormatting>
  <conditionalFormatting sqref="V509 V462:V463 V459:V460 V456:V457 V237 V125:W125 V139:W139 V142:W142 V146:W146 V148:W148 V150:W150 V164:W164 V178:W178 V225:W225 V454:W454 V489:W489 V505:W505 V512:W512 V559:W559">
    <cfRule type="cellIs" dxfId="3147" priority="191" operator="equal">
      <formula>"X"</formula>
    </cfRule>
  </conditionalFormatting>
  <conditionalFormatting sqref="G641:K642">
    <cfRule type="expression" dxfId="3146" priority="183">
      <formula>ROW()=CELL("row")</formula>
    </cfRule>
  </conditionalFormatting>
  <conditionalFormatting sqref="L641:V642">
    <cfRule type="expression" dxfId="3145" priority="181">
      <formula>ROW()=CELL("row")</formula>
    </cfRule>
  </conditionalFormatting>
  <conditionalFormatting sqref="L641:V642">
    <cfRule type="cellIs" dxfId="3144" priority="180" operator="equal">
      <formula>"ANNUAL"</formula>
    </cfRule>
  </conditionalFormatting>
  <conditionalFormatting sqref="L641:V642">
    <cfRule type="cellIs" dxfId="3143" priority="179" operator="equal">
      <formula>"X"</formula>
    </cfRule>
  </conditionalFormatting>
  <conditionalFormatting sqref="L641:V642">
    <cfRule type="cellIs" dxfId="3142" priority="182" operator="equal">
      <formula>"ANNUAL"</formula>
    </cfRule>
  </conditionalFormatting>
  <conditionalFormatting sqref="G643:K643">
    <cfRule type="expression" dxfId="3141" priority="178">
      <formula>ROW()=CELL("row")</formula>
    </cfRule>
  </conditionalFormatting>
  <conditionalFormatting sqref="L643:V643">
    <cfRule type="expression" dxfId="3140" priority="176">
      <formula>ROW()=CELL("row")</formula>
    </cfRule>
  </conditionalFormatting>
  <conditionalFormatting sqref="L643:V643">
    <cfRule type="cellIs" dxfId="3139" priority="175" operator="equal">
      <formula>"ANNUAL"</formula>
    </cfRule>
  </conditionalFormatting>
  <conditionalFormatting sqref="L643:V643">
    <cfRule type="cellIs" dxfId="3138" priority="174" operator="equal">
      <formula>"X"</formula>
    </cfRule>
  </conditionalFormatting>
  <conditionalFormatting sqref="L643:V643">
    <cfRule type="cellIs" dxfId="3137" priority="177" operator="equal">
      <formula>"ANNUAL"</formula>
    </cfRule>
  </conditionalFormatting>
  <conditionalFormatting sqref="G644:K644">
    <cfRule type="expression" dxfId="3136" priority="173">
      <formula>ROW()=CELL("row")</formula>
    </cfRule>
  </conditionalFormatting>
  <conditionalFormatting sqref="L644:V644">
    <cfRule type="expression" dxfId="3135" priority="171">
      <formula>ROW()=CELL("row")</formula>
    </cfRule>
  </conditionalFormatting>
  <conditionalFormatting sqref="L644:V644">
    <cfRule type="cellIs" dxfId="3134" priority="170" operator="equal">
      <formula>"ANNUAL"</formula>
    </cfRule>
  </conditionalFormatting>
  <conditionalFormatting sqref="L644:V644">
    <cfRule type="cellIs" dxfId="3133" priority="169" operator="equal">
      <formula>"X"</formula>
    </cfRule>
  </conditionalFormatting>
  <conditionalFormatting sqref="L644:V644">
    <cfRule type="cellIs" dxfId="3132" priority="172" operator="equal">
      <formula>"ANNUAL"</formula>
    </cfRule>
  </conditionalFormatting>
  <conditionalFormatting sqref="G645:K646">
    <cfRule type="expression" dxfId="3131" priority="168">
      <formula>ROW()=CELL("row")</formula>
    </cfRule>
  </conditionalFormatting>
  <conditionalFormatting sqref="L645:V646">
    <cfRule type="expression" dxfId="3130" priority="166">
      <formula>ROW()=CELL("row")</formula>
    </cfRule>
  </conditionalFormatting>
  <conditionalFormatting sqref="L645:V646">
    <cfRule type="cellIs" dxfId="3129" priority="165" operator="equal">
      <formula>"ANNUAL"</formula>
    </cfRule>
  </conditionalFormatting>
  <conditionalFormatting sqref="L645:V646">
    <cfRule type="cellIs" dxfId="3128" priority="164" operator="equal">
      <formula>"X"</formula>
    </cfRule>
  </conditionalFormatting>
  <conditionalFormatting sqref="L645:V646">
    <cfRule type="cellIs" dxfId="3127" priority="167" operator="equal">
      <formula>"ANNUAL"</formula>
    </cfRule>
  </conditionalFormatting>
  <conditionalFormatting sqref="W628 W518 W452 W328 W259 W223 W220 W216:W217 W213 W208 W206 W201 W197 W195 W190 W186 W179 W176 W171 W169 W167 W156 W143 W97 W91 W86 W83 W67 W20">
    <cfRule type="expression" dxfId="3126" priority="163">
      <formula>ROW()=CELL("row")</formula>
    </cfRule>
  </conditionalFormatting>
  <conditionalFormatting sqref="W628 W518 W452 W328 W259 W223 W220 W216:W217 W213 W208 W206 W201 W197 W195 W190 W186 W179 W176 W171 W169 W167 W156 W143 W97 W91 W86 W83 W67 W20">
    <cfRule type="cellIs" dxfId="3125" priority="162" operator="equal">
      <formula>"ANNUAL"</formula>
    </cfRule>
  </conditionalFormatting>
  <conditionalFormatting sqref="W570 W553 W474 W451 W448 W431 W416 W411 W284 W252 W210 W149 W137 W123 W87 W75 W59 W46 W44 W30 W19">
    <cfRule type="cellIs" dxfId="3124" priority="161" operator="equal">
      <formula>"ANNUAL"</formula>
    </cfRule>
  </conditionalFormatting>
  <conditionalFormatting sqref="W642 W570 W553 W479:W480 W474 W451 W448 W431 W416 W411 W303 W284 W252 W210 W165 W149 W137 W123 W89:W90 W87 W85 W75 W59 W46 W44 W30 W19">
    <cfRule type="expression" dxfId="3123" priority="160">
      <formula>ROW()=CELL("row")</formula>
    </cfRule>
  </conditionalFormatting>
  <conditionalFormatting sqref="W646 W629 W550 W547:W548 W542 W311 W307 W290 W273 W227 W221:W222 W219 W214:W215 W203 W168 W126:W127 W121 W113 W111 W84 W65 W38 W32 W28 W26">
    <cfRule type="expression" dxfId="3122" priority="159">
      <formula>ROW()=CELL("row")</formula>
    </cfRule>
  </conditionalFormatting>
  <conditionalFormatting sqref="W646 W629 W550 W547:W548 W542 W311 W307 W290 W273 W227 W221:W222 W219 W214:W215 W203 W168 W126:W127 W121 W113 W111 W84 W65 W38 W32 W28 W26">
    <cfRule type="cellIs" dxfId="3121" priority="158" operator="equal">
      <formula>"ANNUAL"</formula>
    </cfRule>
  </conditionalFormatting>
  <conditionalFormatting sqref="W627 W422 W82 W15">
    <cfRule type="expression" dxfId="3120" priority="157">
      <formula>ROW()=CELL("row")</formula>
    </cfRule>
  </conditionalFormatting>
  <conditionalFormatting sqref="W627 W486 W424:W430 W422 W417 W82 W15">
    <cfRule type="cellIs" dxfId="3119" priority="156" operator="equal">
      <formula>"ANNUAL"</formula>
    </cfRule>
  </conditionalFormatting>
  <conditionalFormatting sqref="W627 W486 W424:W430 W422 W417 W82 W15">
    <cfRule type="cellIs" dxfId="3118" priority="155" operator="equal">
      <formula>"X"</formula>
    </cfRule>
  </conditionalFormatting>
  <conditionalFormatting sqref="W545 W536 W532 W530 W528 W525 W522 W514 W490 W487 W473 W471 W344:W346 W342 W333 W330 W295 W56">
    <cfRule type="cellIs" dxfId="3117" priority="154" operator="equal">
      <formula>"ANNUAL"</formula>
    </cfRule>
  </conditionalFormatting>
  <conditionalFormatting sqref="W625:W626 W545 W536 W532 W530 W528 W525 W522 W514 W490 W487 W473 W471 W344:W346 W342 W333 W330 W295 W68 W66 W56">
    <cfRule type="expression" dxfId="3116" priority="153">
      <formula>ROW()=CELL("row")</formula>
    </cfRule>
  </conditionalFormatting>
  <conditionalFormatting sqref="M588:N588">
    <cfRule type="expression" dxfId="3115" priority="152">
      <formula>ROW()=CELL("row")</formula>
    </cfRule>
  </conditionalFormatting>
  <conditionalFormatting sqref="M588:N588">
    <cfRule type="cellIs" dxfId="3114" priority="151" operator="equal">
      <formula>"X"</formula>
    </cfRule>
  </conditionalFormatting>
  <conditionalFormatting sqref="M588:N588">
    <cfRule type="cellIs" dxfId="3113" priority="150" operator="equal">
      <formula>"ANNUAL"</formula>
    </cfRule>
  </conditionalFormatting>
  <conditionalFormatting sqref="W404:W405 W402 W364 W361 W355:W356 W352 W347 W337:W338 W332 W329 W324:W325 W205 W53 W23 W9 W4">
    <cfRule type="cellIs" dxfId="3112" priority="149" operator="equal">
      <formula>"ANNUAL"</formula>
    </cfRule>
  </conditionalFormatting>
  <conditionalFormatting sqref="W404:W405 W402 W364 W361 W355:W356 W352 W347 W337:W338 W332 W329 W324:W325 W321:W322 W318:W319 W205 W166 W108 W101 W53 W23 W9 W4">
    <cfRule type="expression" dxfId="3111" priority="148">
      <formula>ROW()=CELL("row")</formula>
    </cfRule>
  </conditionalFormatting>
  <conditionalFormatting sqref="W371">
    <cfRule type="cellIs" dxfId="3110" priority="146" operator="equal">
      <formula>"ANNUAL"</formula>
    </cfRule>
  </conditionalFormatting>
  <conditionalFormatting sqref="W371">
    <cfRule type="cellIs" dxfId="3109" priority="147" operator="equal">
      <formula>"X"</formula>
    </cfRule>
  </conditionalFormatting>
  <conditionalFormatting sqref="W371">
    <cfRule type="expression" dxfId="3108" priority="145">
      <formula>ROW()=CELL("row")</formula>
    </cfRule>
  </conditionalFormatting>
  <conditionalFormatting sqref="W643 W586 W573 W566 W549 W539 W477 W472 W469 W461 W458 W419 W413 W406 W250 W245 W209 W152:W153 W115 W100 W93 W88 W61 W50 W21 W3">
    <cfRule type="cellIs" dxfId="3107" priority="143" operator="equal">
      <formula>"ANNUAL"</formula>
    </cfRule>
  </conditionalFormatting>
  <conditionalFormatting sqref="W643 W586 W573 W566 W549 W539 W477 W472 W469 W461 W458 W419 W413 W406 W250 W245 W209 W152:W153 W115 W100 W93 W88 W61 W50 W21 W3">
    <cfRule type="cellIs" dxfId="3106" priority="144" operator="equal">
      <formula>"X"</formula>
    </cfRule>
  </conditionalFormatting>
  <conditionalFormatting sqref="W643 W586 W573 W566 W549 W539 W477 W472 W469 W461 W458 W419 W413 W406 W250 W245 W209 W152:W153 W115 W100 W93 W88 W61 W50 W21 W3">
    <cfRule type="expression" dxfId="3105" priority="142">
      <formula>ROW()=CELL("row")</formula>
    </cfRule>
  </conditionalFormatting>
  <conditionalFormatting sqref="W591 W583 W581 W579 W551 W538 W180 W175 W172:W173 W162:W163 W155 W138 W110 W73 W62 W60 W34:W35 W25">
    <cfRule type="expression" dxfId="3104" priority="141">
      <formula>ROW()=CELL("row")</formula>
    </cfRule>
  </conditionalFormatting>
  <conditionalFormatting sqref="W581 W579 W551 W172:W173 W162:W163 W110 W73 W34:W35">
    <cfRule type="cellIs" dxfId="3103" priority="140" operator="equal">
      <formula>"ANNUAL"</formula>
    </cfRule>
  </conditionalFormatting>
  <conditionalFormatting sqref="W644 W617:W620 W614:W615 W610:W612 W606:W608 W603:W604 W598:W601 W301:W302 W276">
    <cfRule type="cellIs" dxfId="3102" priority="139" operator="equal">
      <formula>"ANNUAL"</formula>
    </cfRule>
  </conditionalFormatting>
  <conditionalFormatting sqref="W644 W617:W620 W614:W615 W610:W612 W606:W608 W603:W604 W598:W601 W301:W302 W276">
    <cfRule type="expression" dxfId="3101" priority="138">
      <formula>ROW()=CELL("row")</formula>
    </cfRule>
  </conditionalFormatting>
  <conditionalFormatting sqref="K226">
    <cfRule type="expression" dxfId="3100" priority="137">
      <formula>ROW()=CELL("row")</formula>
    </cfRule>
  </conditionalFormatting>
  <conditionalFormatting sqref="W467:W468 W442 W409">
    <cfRule type="cellIs" dxfId="3099" priority="136" operator="equal">
      <formula>"X"</formula>
    </cfRule>
  </conditionalFormatting>
  <conditionalFormatting sqref="W467:W468 W442 W409">
    <cfRule type="cellIs" dxfId="3098" priority="134" operator="equal">
      <formula>"X"</formula>
    </cfRule>
  </conditionalFormatting>
  <conditionalFormatting sqref="W467:W468 W442 W409">
    <cfRule type="expression" dxfId="3097" priority="135">
      <formula>ROW()=CELL("row")</formula>
    </cfRule>
  </conditionalFormatting>
  <conditionalFormatting sqref="W467:W468 W409">
    <cfRule type="cellIs" dxfId="3096" priority="133" operator="equal">
      <formula>"ANNUAL"</formula>
    </cfRule>
  </conditionalFormatting>
  <conditionalFormatting sqref="W370 W358 W331 W218 W207 W51">
    <cfRule type="cellIs" dxfId="3095" priority="132" operator="equal">
      <formula>"X"</formula>
    </cfRule>
  </conditionalFormatting>
  <conditionalFormatting sqref="W370 W358 W331 W218 W207 W51">
    <cfRule type="cellIs" dxfId="3094" priority="130" operator="equal">
      <formula>"X"</formula>
    </cfRule>
  </conditionalFormatting>
  <conditionalFormatting sqref="W370 W358 W331 W218 W207 W51">
    <cfRule type="expression" dxfId="3093" priority="131">
      <formula>ROW()=CELL("row")</formula>
    </cfRule>
  </conditionalFormatting>
  <conditionalFormatting sqref="W502">
    <cfRule type="expression" dxfId="3092" priority="129">
      <formula>ROW()=CELL("row")</formula>
    </cfRule>
  </conditionalFormatting>
  <conditionalFormatting sqref="W502">
    <cfRule type="cellIs" dxfId="3091" priority="128" operator="equal">
      <formula>"ANNUAL"</formula>
    </cfRule>
  </conditionalFormatting>
  <conditionalFormatting sqref="W432:W436 W309 W233:W234">
    <cfRule type="cellIs" dxfId="3090" priority="124" operator="equal">
      <formula>"ANNUAL"</formula>
    </cfRule>
  </conditionalFormatting>
  <conditionalFormatting sqref="W432:W436 W309 W233:W234">
    <cfRule type="cellIs" dxfId="3089" priority="127" operator="equal">
      <formula>"X"</formula>
    </cfRule>
  </conditionalFormatting>
  <conditionalFormatting sqref="W432:W436 W309 W233:W234">
    <cfRule type="cellIs" dxfId="3088" priority="125" operator="equal">
      <formula>"X"</formula>
    </cfRule>
  </conditionalFormatting>
  <conditionalFormatting sqref="W432:W436 W309 W233:W234">
    <cfRule type="expression" dxfId="3087" priority="126">
      <formula>ROW()=CELL("row")</formula>
    </cfRule>
  </conditionalFormatting>
  <conditionalFormatting sqref="W587 W128:W130 W74">
    <cfRule type="cellIs" dxfId="3086" priority="123" operator="equal">
      <formula>"ANNUAL"</formula>
    </cfRule>
  </conditionalFormatting>
  <conditionalFormatting sqref="W587 W128:W130 W74">
    <cfRule type="expression" dxfId="3085" priority="122">
      <formula>ROW()=CELL("row")</formula>
    </cfRule>
  </conditionalFormatting>
  <conditionalFormatting sqref="W269">
    <cfRule type="cellIs" dxfId="3084" priority="121" operator="equal">
      <formula>"X"</formula>
    </cfRule>
  </conditionalFormatting>
  <conditionalFormatting sqref="W269">
    <cfRule type="cellIs" dxfId="3083" priority="119" operator="equal">
      <formula>"ANNUAL"</formula>
    </cfRule>
  </conditionalFormatting>
  <conditionalFormatting sqref="W269">
    <cfRule type="expression" dxfId="3082" priority="120">
      <formula>ROW()=CELL("row")</formula>
    </cfRule>
  </conditionalFormatting>
  <conditionalFormatting sqref="W269">
    <cfRule type="cellIs" dxfId="3081" priority="118" operator="equal">
      <formula>"X"</formula>
    </cfRule>
  </conditionalFormatting>
  <conditionalFormatting sqref="W313:W314 W274:W275 W270 W268 W263:W264 W256:W258 W254 W239:W240 W235:W236 W211 W193 W185">
    <cfRule type="cellIs" dxfId="3080" priority="116" operator="equal">
      <formula>"X"</formula>
    </cfRule>
  </conditionalFormatting>
  <conditionalFormatting sqref="W313:W314 W274:W275 W270 W268 W263:W264 W256:W258 W254 W239:W240 W235:W236 W211 W193 W185">
    <cfRule type="cellIs" dxfId="3079" priority="117" operator="equal">
      <formula>"ANNUAL"</formula>
    </cfRule>
  </conditionalFormatting>
  <conditionalFormatting sqref="W313:W314 W274:W275 W272 W270 W268 W263:W264 W256:W258 W254 W239:W240 W235:W236 W224 W211 W202 W199 W193 W185">
    <cfRule type="expression" dxfId="3078" priority="115">
      <formula>ROW()=CELL("row")</formula>
    </cfRule>
  </conditionalFormatting>
  <conditionalFormatting sqref="W80:W81 W71:W72 W54:W55 W33">
    <cfRule type="cellIs" dxfId="3077" priority="114" operator="equal">
      <formula>"ANNUAL"</formula>
    </cfRule>
  </conditionalFormatting>
  <conditionalFormatting sqref="W80:W81 W71:W72 W54:W55 W33">
    <cfRule type="expression" dxfId="3076" priority="113">
      <formula>ROW()=CELL("row")</formula>
    </cfRule>
  </conditionalFormatting>
  <conditionalFormatting sqref="W557 W554 W544 W541 W537 W526 W517 W515 W507">
    <cfRule type="expression" dxfId="3075" priority="112">
      <formula>ROW()=CELL("row")</formula>
    </cfRule>
  </conditionalFormatting>
  <conditionalFormatting sqref="W561 W557 W554 W544 W541 W537 W526 W517 W515 W507">
    <cfRule type="cellIs" dxfId="3074" priority="111" operator="equal">
      <formula>"ANNUAL"</formula>
    </cfRule>
  </conditionalFormatting>
  <conditionalFormatting sqref="W501 W484 W476 W444 W439 W228 W177 W112 W79">
    <cfRule type="expression" dxfId="3073" priority="110">
      <formula>ROW()=CELL("row")</formula>
    </cfRule>
  </conditionalFormatting>
  <conditionalFormatting sqref="W501 W484 W476 W444 W439 W228 W177 W112 W79">
    <cfRule type="cellIs" dxfId="3072" priority="109" operator="equal">
      <formula>"ANNUAL"</formula>
    </cfRule>
  </conditionalFormatting>
  <conditionalFormatting sqref="W70 W16 W11 W5:W6">
    <cfRule type="expression" dxfId="3071" priority="108">
      <formula>ROW()=CELL("row")</formula>
    </cfRule>
  </conditionalFormatting>
  <conditionalFormatting sqref="W70 W16 W11 W5:W6">
    <cfRule type="cellIs" dxfId="3070" priority="107" operator="equal">
      <formula>"ANNUAL"</formula>
    </cfRule>
  </conditionalFormatting>
  <conditionalFormatting sqref="W645 W641 W562:W563 W286 W243 W154 W140 W131:W135 W104:W105 W96 W69">
    <cfRule type="expression" dxfId="3069" priority="105">
      <formula>ROW()=CELL("row")</formula>
    </cfRule>
  </conditionalFormatting>
  <conditionalFormatting sqref="W645 W641 W562:W563 W556 W552 W372:W373 W362:W363 W360 W353 W349:W350 W334 W286 W243 W154 W140 W131:W135 W104:W105 W96 W69">
    <cfRule type="cellIs" dxfId="3068" priority="104" operator="equal">
      <formula>"X"</formula>
    </cfRule>
  </conditionalFormatting>
  <conditionalFormatting sqref="W645 W641 W562:W563 W556 W552 W372:W373 W362:W363 W360 W349:W350 W334 W243 W154 W140 W131:W135 W104:W105 W96 W69">
    <cfRule type="cellIs" dxfId="3067" priority="103" operator="equal">
      <formula>"ANNUAL"</formula>
    </cfRule>
  </conditionalFormatting>
  <conditionalFormatting sqref="W645 W641 W562:W563 W556 W552 W372:W373 W362:W363 W360 W353 W349:W350 W334 W286 W243 W154 W140 W131:W135 W104:W105 W96 W69">
    <cfRule type="cellIs" dxfId="3066" priority="106" operator="equal">
      <formula>"ANNUAL"</formula>
    </cfRule>
  </conditionalFormatting>
  <conditionalFormatting sqref="W378">
    <cfRule type="expression" dxfId="3065" priority="100">
      <formula>ROW()=CELL("row")</formula>
    </cfRule>
  </conditionalFormatting>
  <conditionalFormatting sqref="W378">
    <cfRule type="cellIs" dxfId="3064" priority="102" operator="equal">
      <formula>"ANNUAL"</formula>
    </cfRule>
  </conditionalFormatting>
  <conditionalFormatting sqref="W378">
    <cfRule type="cellIs" dxfId="3063" priority="101" operator="equal">
      <formula>"X"</formula>
    </cfRule>
  </conditionalFormatting>
  <conditionalFormatting sqref="W381:W384">
    <cfRule type="expression" dxfId="3062" priority="97">
      <formula>ROW()=CELL("row")</formula>
    </cfRule>
  </conditionalFormatting>
  <conditionalFormatting sqref="W381:W384">
    <cfRule type="cellIs" dxfId="3061" priority="99" operator="equal">
      <formula>"ANNUAL"</formula>
    </cfRule>
  </conditionalFormatting>
  <conditionalFormatting sqref="W381:W384">
    <cfRule type="cellIs" dxfId="3060" priority="98" operator="equal">
      <formula>"X"</formula>
    </cfRule>
  </conditionalFormatting>
  <conditionalFormatting sqref="W399:W401 W397 W394:W395 W365 W200 W194 W188 W184 W181">
    <cfRule type="cellIs" dxfId="3059" priority="96" operator="equal">
      <formula>"ANNUAL"</formula>
    </cfRule>
  </conditionalFormatting>
  <conditionalFormatting sqref="W399:W401 W397 W394:W395 W365 W200 W194 W188 W184 W181">
    <cfRule type="expression" dxfId="3058" priority="95">
      <formula>ROW()=CELL("row")</formula>
    </cfRule>
  </conditionalFormatting>
  <conditionalFormatting sqref="J391">
    <cfRule type="expression" dxfId="3057" priority="94">
      <formula>ROW()=CELL("row")</formula>
    </cfRule>
  </conditionalFormatting>
  <conditionalFormatting sqref="W595:W596 W312 W298:W300 W289 W280:W282 W52 W47:W48 W12:W13 W7:W8">
    <cfRule type="cellIs" dxfId="3056" priority="92" operator="equal">
      <formula>"X"</formula>
    </cfRule>
  </conditionalFormatting>
  <conditionalFormatting sqref="W595:W596 W312 W298:W300 W289 W280:W282 W52 W47:W48 W12:W13 W7:W8">
    <cfRule type="cellIs" dxfId="3055" priority="91" operator="equal">
      <formula>"ANNUAL"</formula>
    </cfRule>
  </conditionalFormatting>
  <conditionalFormatting sqref="W595:W596 W312 W298:W300 W289 W280:W282 W52 W47:W48 W12:W13 W7:W8">
    <cfRule type="expression" dxfId="3054" priority="93">
      <formula>ROW()=CELL("row")</formula>
    </cfRule>
  </conditionalFormatting>
  <conditionalFormatting sqref="W182">
    <cfRule type="expression" dxfId="3053" priority="90">
      <formula>ROW()=CELL("row")</formula>
    </cfRule>
  </conditionalFormatting>
  <conditionalFormatting sqref="W182">
    <cfRule type="expression" dxfId="3052" priority="85">
      <formula>ROW()=CELL("row")</formula>
    </cfRule>
    <cfRule type="expression" dxfId="3051" priority="87">
      <formula>ROW()=CELL("row")</formula>
    </cfRule>
  </conditionalFormatting>
  <conditionalFormatting sqref="W182">
    <cfRule type="cellIs" dxfId="3050" priority="86" operator="equal">
      <formula>"ANNUAL"</formula>
    </cfRule>
  </conditionalFormatting>
  <conditionalFormatting sqref="W182">
    <cfRule type="cellIs" dxfId="3049" priority="89" operator="equal">
      <formula>"ANNUAL"</formula>
    </cfRule>
  </conditionalFormatting>
  <conditionalFormatting sqref="W182">
    <cfRule type="cellIs" dxfId="3048" priority="88" operator="equal">
      <formula>"X"</formula>
    </cfRule>
  </conditionalFormatting>
  <conditionalFormatting sqref="W204">
    <cfRule type="expression" dxfId="3047" priority="84">
      <formula>ROW()=CELL("row")</formula>
    </cfRule>
  </conditionalFormatting>
  <conditionalFormatting sqref="W204">
    <cfRule type="expression" dxfId="3046" priority="79">
      <formula>ROW()=CELL("row")</formula>
    </cfRule>
    <cfRule type="expression" dxfId="3045" priority="81">
      <formula>ROW()=CELL("row")</formula>
    </cfRule>
  </conditionalFormatting>
  <conditionalFormatting sqref="W204">
    <cfRule type="cellIs" dxfId="3044" priority="80" operator="equal">
      <formula>"ANNUAL"</formula>
    </cfRule>
  </conditionalFormatting>
  <conditionalFormatting sqref="W204">
    <cfRule type="cellIs" dxfId="3043" priority="83" operator="equal">
      <formula>"ANNUAL"</formula>
    </cfRule>
  </conditionalFormatting>
  <conditionalFormatting sqref="W204">
    <cfRule type="cellIs" dxfId="3042" priority="82" operator="equal">
      <formula>"X"</formula>
    </cfRule>
  </conditionalFormatting>
  <conditionalFormatting sqref="W385">
    <cfRule type="expression" dxfId="3041" priority="78">
      <formula>ROW()=CELL("row")</formula>
    </cfRule>
  </conditionalFormatting>
  <conditionalFormatting sqref="W385">
    <cfRule type="expression" dxfId="3040" priority="73">
      <formula>ROW()=CELL("row")</formula>
    </cfRule>
    <cfRule type="expression" dxfId="3039" priority="75">
      <formula>ROW()=CELL("row")</formula>
    </cfRule>
  </conditionalFormatting>
  <conditionalFormatting sqref="W385">
    <cfRule type="cellIs" dxfId="3038" priority="74" operator="equal">
      <formula>"ANNUAL"</formula>
    </cfRule>
  </conditionalFormatting>
  <conditionalFormatting sqref="W385">
    <cfRule type="cellIs" dxfId="3037" priority="77" operator="equal">
      <formula>"ANNUAL"</formula>
    </cfRule>
  </conditionalFormatting>
  <conditionalFormatting sqref="W385">
    <cfRule type="cellIs" dxfId="3036" priority="76" operator="equal">
      <formula>"X"</formula>
    </cfRule>
  </conditionalFormatting>
  <conditionalFormatting sqref="W534">
    <cfRule type="cellIs" dxfId="3035" priority="71" operator="equal">
      <formula>"X"</formula>
    </cfRule>
  </conditionalFormatting>
  <conditionalFormatting sqref="W534">
    <cfRule type="cellIs" dxfId="3034" priority="72" operator="equal">
      <formula>"ANNUAL"</formula>
    </cfRule>
  </conditionalFormatting>
  <conditionalFormatting sqref="W534">
    <cfRule type="expression" dxfId="3033" priority="70">
      <formula>ROW()=CELL("row")</formula>
    </cfRule>
  </conditionalFormatting>
  <conditionalFormatting sqref="W597">
    <cfRule type="cellIs" dxfId="3032" priority="68" operator="equal">
      <formula>"X"</formula>
    </cfRule>
  </conditionalFormatting>
  <conditionalFormatting sqref="W597">
    <cfRule type="cellIs" dxfId="3031" priority="69" operator="equal">
      <formula>"ANNUAL"</formula>
    </cfRule>
  </conditionalFormatting>
  <conditionalFormatting sqref="W597">
    <cfRule type="expression" dxfId="3030" priority="67">
      <formula>ROW()=CELL("row")</formula>
    </cfRule>
  </conditionalFormatting>
  <conditionalFormatting sqref="W247">
    <cfRule type="cellIs" dxfId="3029" priority="65" operator="equal">
      <formula>"X"</formula>
    </cfRule>
  </conditionalFormatting>
  <conditionalFormatting sqref="W247">
    <cfRule type="cellIs" dxfId="3028" priority="66" operator="equal">
      <formula>"ANNUAL"</formula>
    </cfRule>
  </conditionalFormatting>
  <conditionalFormatting sqref="W247">
    <cfRule type="expression" dxfId="3027" priority="64">
      <formula>ROW()=CELL("row")</formula>
    </cfRule>
  </conditionalFormatting>
  <conditionalFormatting sqref="W616">
    <cfRule type="cellIs" dxfId="3026" priority="62" operator="equal">
      <formula>"X"</formula>
    </cfRule>
  </conditionalFormatting>
  <conditionalFormatting sqref="W616">
    <cfRule type="cellIs" dxfId="3025" priority="63" operator="equal">
      <formula>"ANNUAL"</formula>
    </cfRule>
  </conditionalFormatting>
  <conditionalFormatting sqref="W616">
    <cfRule type="expression" dxfId="3024" priority="61">
      <formula>ROW()=CELL("row")</formula>
    </cfRule>
  </conditionalFormatting>
  <conditionalFormatting sqref="G124">
    <cfRule type="expression" dxfId="3023" priority="60">
      <formula>ROW()=CELL("row")</formula>
    </cfRule>
  </conditionalFormatting>
  <conditionalFormatting sqref="G340">
    <cfRule type="expression" dxfId="3022" priority="59">
      <formula>ROW()=CELL("row")</formula>
    </cfRule>
  </conditionalFormatting>
  <conditionalFormatting sqref="G407">
    <cfRule type="expression" dxfId="3021" priority="58">
      <formula>ROW()=CELL("row")</formula>
    </cfRule>
  </conditionalFormatting>
  <conditionalFormatting sqref="W386 W292 W103">
    <cfRule type="cellIs" dxfId="3020" priority="57" operator="equal">
      <formula>"ANNUAL"</formula>
    </cfRule>
  </conditionalFormatting>
  <conditionalFormatting sqref="W386 W292 W103">
    <cfRule type="expression" dxfId="3019" priority="56">
      <formula>ROW()=CELL("row")</formula>
    </cfRule>
  </conditionalFormatting>
  <conditionalFormatting sqref="W584:W585 W571:W572 W503:W504 W376:W377 W368:W369 W351">
    <cfRule type="cellIs" dxfId="3018" priority="55" operator="equal">
      <formula>"ANNUAL"</formula>
    </cfRule>
  </conditionalFormatting>
  <conditionalFormatting sqref="W584:W585 W571:W572 W503:W504 W376:W377 W368:W369 W351">
    <cfRule type="expression" dxfId="3017" priority="54">
      <formula>ROW()=CELL("row")</formula>
    </cfRule>
  </conditionalFormatting>
  <conditionalFormatting sqref="W567">
    <cfRule type="expression" dxfId="3016" priority="53">
      <formula>ROW()=CELL("row")</formula>
    </cfRule>
  </conditionalFormatting>
  <conditionalFormatting sqref="W567">
    <cfRule type="expression" dxfId="3015" priority="50">
      <formula>ROW()=CELL("row")</formula>
    </cfRule>
  </conditionalFormatting>
  <conditionalFormatting sqref="W567">
    <cfRule type="cellIs" dxfId="3014" priority="51" operator="equal">
      <formula>"X"</formula>
    </cfRule>
  </conditionalFormatting>
  <conditionalFormatting sqref="W567">
    <cfRule type="cellIs" dxfId="3013" priority="52" operator="equal">
      <formula>"ANNUAL"</formula>
    </cfRule>
  </conditionalFormatting>
  <conditionalFormatting sqref="W421 W388 W315 W306 W293 W262 W241:W242 W174 W124 W95 W42 W22">
    <cfRule type="expression" dxfId="3012" priority="49">
      <formula>ROW()=CELL("row")</formula>
    </cfRule>
  </conditionalFormatting>
  <conditionalFormatting sqref="W465:W466 W445 W441 W379 W374:W375 W367 W341 W326 W315 W306 W241:W242 W174 W124 W95 W42 W22">
    <cfRule type="cellIs" dxfId="3011" priority="48" operator="equal">
      <formula>"X"</formula>
    </cfRule>
  </conditionalFormatting>
  <conditionalFormatting sqref="W465:W466 W445 W441 W437 W423 W421 W418 W412 W388 W326 W315 W306 W293 W262 W241:W242 W174 W124 W95 W42 W22">
    <cfRule type="cellIs" dxfId="3010" priority="47" operator="equal">
      <formula>"ANNUAL"</formula>
    </cfRule>
  </conditionalFormatting>
  <conditionalFormatting sqref="W465:W466 W441 W374:W375 W326 W241:W242">
    <cfRule type="cellIs" dxfId="3009" priority="42" operator="equal">
      <formula>"ANNUAL"</formula>
    </cfRule>
  </conditionalFormatting>
  <conditionalFormatting sqref="W465:W466 W441 W374:W375 W326 W241:W242">
    <cfRule type="cellIs" dxfId="3008" priority="44" operator="equal">
      <formula>"ANNUAL"</formula>
    </cfRule>
  </conditionalFormatting>
  <conditionalFormatting sqref="W465:W466 W441 W374:W375 W326 W241:W242">
    <cfRule type="expression" dxfId="3007" priority="46">
      <formula>ROW()=CELL("row")</formula>
    </cfRule>
  </conditionalFormatting>
  <conditionalFormatting sqref="W465:W466 W441 W374:W375 W326 W241:W242">
    <cfRule type="expression" dxfId="3006" priority="43">
      <formula>ROW()=CELL("row")</formula>
    </cfRule>
  </conditionalFormatting>
  <conditionalFormatting sqref="W465:W466 W441 W379 W374:W375 W367 W326 W241:W242">
    <cfRule type="cellIs" dxfId="3005" priority="45" operator="equal">
      <formula>"X"</formula>
    </cfRule>
  </conditionalFormatting>
  <conditionalFormatting sqref="W481">
    <cfRule type="cellIs" dxfId="3004" priority="41" operator="equal">
      <formula>"ANNUAL"</formula>
    </cfRule>
  </conditionalFormatting>
  <conditionalFormatting sqref="W481">
    <cfRule type="expression" dxfId="3003" priority="39">
      <formula>ROW()=CELL("row")</formula>
    </cfRule>
  </conditionalFormatting>
  <conditionalFormatting sqref="W481">
    <cfRule type="cellIs" dxfId="3002" priority="40" operator="equal">
      <formula>"X"</formula>
    </cfRule>
  </conditionalFormatting>
  <conditionalFormatting sqref="W524 W510 W462:W463 W459:W460 W456:W457">
    <cfRule type="cellIs" dxfId="3001" priority="35" operator="equal">
      <formula>"ANNUAL"</formula>
    </cfRule>
  </conditionalFormatting>
  <conditionalFormatting sqref="W524 W510 W489 W462:W463 W459:W460 W456:W457">
    <cfRule type="cellIs" dxfId="3000" priority="38" operator="equal">
      <formula>"ANNUAL"</formula>
    </cfRule>
  </conditionalFormatting>
  <conditionalFormatting sqref="W510 W462:W463 W459:W460 W456:W457">
    <cfRule type="cellIs" dxfId="2999" priority="33" operator="equal">
      <formula>"ANNUAL"</formula>
    </cfRule>
  </conditionalFormatting>
  <conditionalFormatting sqref="W524 W510 W462:W463 W459:W460 W456:W457">
    <cfRule type="expression" dxfId="2998" priority="37">
      <formula>ROW()=CELL("row")</formula>
    </cfRule>
  </conditionalFormatting>
  <conditionalFormatting sqref="W524 W510 W462:W463 W459:W460 W456:W457">
    <cfRule type="expression" dxfId="2997" priority="34">
      <formula>ROW()=CELL("row")</formula>
    </cfRule>
  </conditionalFormatting>
  <conditionalFormatting sqref="W524 W510 W462:W463 W459:W460 W456:W457">
    <cfRule type="cellIs" dxfId="2996" priority="36" operator="equal">
      <formula>"X"</formula>
    </cfRule>
  </conditionalFormatting>
  <conditionalFormatting sqref="W630:W639">
    <cfRule type="expression" dxfId="2995" priority="31">
      <formula>ROW()=CELL("row")</formula>
    </cfRule>
  </conditionalFormatting>
  <conditionalFormatting sqref="W630:W639">
    <cfRule type="cellIs" dxfId="2994" priority="30" operator="equal">
      <formula>"ANNUAL"</formula>
    </cfRule>
  </conditionalFormatting>
  <conditionalFormatting sqref="W630:W639">
    <cfRule type="cellIs" dxfId="2993" priority="29" operator="equal">
      <formula>"X"</formula>
    </cfRule>
  </conditionalFormatting>
  <conditionalFormatting sqref="W630:W639">
    <cfRule type="cellIs" dxfId="2992" priority="32" operator="equal">
      <formula>"ANNUAL"</formula>
    </cfRule>
  </conditionalFormatting>
  <conditionalFormatting sqref="W640">
    <cfRule type="expression" dxfId="2991" priority="27">
      <formula>ROW()=CELL("row")</formula>
    </cfRule>
  </conditionalFormatting>
  <conditionalFormatting sqref="W640">
    <cfRule type="cellIs" dxfId="2990" priority="26" operator="equal">
      <formula>"ANNUAL"</formula>
    </cfRule>
  </conditionalFormatting>
  <conditionalFormatting sqref="W640">
    <cfRule type="cellIs" dxfId="2989" priority="25" operator="equal">
      <formula>"X"</formula>
    </cfRule>
  </conditionalFormatting>
  <conditionalFormatting sqref="W640">
    <cfRule type="cellIs" dxfId="2988" priority="28" operator="equal">
      <formula>"ANNUAL"</formula>
    </cfRule>
  </conditionalFormatting>
  <conditionalFormatting sqref="C549">
    <cfRule type="expression" dxfId="2987" priority="24">
      <formula>ROW()=CELL("row")</formula>
    </cfRule>
  </conditionalFormatting>
  <conditionalFormatting sqref="N533">
    <cfRule type="expression" dxfId="2986" priority="20">
      <formula>ROW()=CELL("row")</formula>
    </cfRule>
  </conditionalFormatting>
  <conditionalFormatting sqref="N533">
    <cfRule type="expression" dxfId="2985" priority="23">
      <formula>ROW()=CELL("row")</formula>
    </cfRule>
  </conditionalFormatting>
  <conditionalFormatting sqref="N533">
    <cfRule type="cellIs" dxfId="2984" priority="22" operator="equal">
      <formula>"X"</formula>
    </cfRule>
  </conditionalFormatting>
  <conditionalFormatting sqref="N533">
    <cfRule type="cellIs" dxfId="2983" priority="21" operator="equal">
      <formula>"ANNUAL"</formula>
    </cfRule>
  </conditionalFormatting>
  <conditionalFormatting sqref="P604">
    <cfRule type="cellIs" dxfId="2982" priority="17" operator="equal">
      <formula>"ANNUAL"</formula>
    </cfRule>
  </conditionalFormatting>
  <conditionalFormatting sqref="P604">
    <cfRule type="cellIs" dxfId="2981" priority="18" operator="equal">
      <formula>"X"</formula>
    </cfRule>
  </conditionalFormatting>
  <conditionalFormatting sqref="P604">
    <cfRule type="expression" dxfId="2980" priority="19">
      <formula>ROW()=CELL("row")</formula>
    </cfRule>
  </conditionalFormatting>
  <conditionalFormatting sqref="Q602">
    <cfRule type="cellIs" dxfId="2979" priority="14" operator="equal">
      <formula>"ANNUAL"</formula>
    </cfRule>
  </conditionalFormatting>
  <conditionalFormatting sqref="Q602">
    <cfRule type="cellIs" dxfId="2978" priority="15" operator="equal">
      <formula>"X"</formula>
    </cfRule>
  </conditionalFormatting>
  <conditionalFormatting sqref="Q602">
    <cfRule type="expression" dxfId="2977" priority="16">
      <formula>ROW()=CELL("row")</formula>
    </cfRule>
  </conditionalFormatting>
  <conditionalFormatting sqref="S595">
    <cfRule type="expression" dxfId="2976" priority="11">
      <formula>ROW()=CELL("row")</formula>
    </cfRule>
  </conditionalFormatting>
  <conditionalFormatting sqref="S595">
    <cfRule type="cellIs" dxfId="2975" priority="12" operator="equal">
      <formula>"ANNUAL"</formula>
    </cfRule>
  </conditionalFormatting>
  <conditionalFormatting sqref="S595">
    <cfRule type="cellIs" dxfId="2974" priority="13" operator="equal">
      <formula>"X"</formula>
    </cfRule>
  </conditionalFormatting>
  <conditionalFormatting sqref="S595">
    <cfRule type="cellIs" dxfId="2973" priority="10" operator="equal">
      <formula>"ANNUAL"</formula>
    </cfRule>
  </conditionalFormatting>
  <conditionalFormatting sqref="S595">
    <cfRule type="expression" dxfId="2972" priority="9">
      <formula>ROW()=CELL("row")</formula>
    </cfRule>
  </conditionalFormatting>
  <conditionalFormatting sqref="S404">
    <cfRule type="expression" dxfId="2971" priority="8">
      <formula>ROW()=CELL("row")</formula>
    </cfRule>
  </conditionalFormatting>
  <conditionalFormatting sqref="S404">
    <cfRule type="cellIs" dxfId="2970" priority="7" operator="equal">
      <formula>"ANNUAL"</formula>
    </cfRule>
  </conditionalFormatting>
  <conditionalFormatting sqref="S404">
    <cfRule type="cellIs" dxfId="2969" priority="6" operator="equal">
      <formula>"X"</formula>
    </cfRule>
  </conditionalFormatting>
  <conditionalFormatting sqref="S203">
    <cfRule type="cellIs" dxfId="2968" priority="3" operator="equal">
      <formula>"X"</formula>
    </cfRule>
  </conditionalFormatting>
  <conditionalFormatting sqref="S203">
    <cfRule type="expression" dxfId="2967" priority="5">
      <formula>ROW()=CELL("row")</formula>
    </cfRule>
  </conditionalFormatting>
  <conditionalFormatting sqref="S203">
    <cfRule type="cellIs" dxfId="2966" priority="4" operator="equal">
      <formula>"ANNUAL"</formula>
    </cfRule>
  </conditionalFormatting>
  <conditionalFormatting sqref="T595:T596">
    <cfRule type="expression" dxfId="2965" priority="1">
      <formula>ROW()=CELL("row")</formula>
    </cfRule>
  </conditionalFormatting>
  <conditionalFormatting sqref="T595:T596">
    <cfRule type="cellIs" dxfId="2964" priority="2" operator="equal">
      <formula>"ANNUAL"</formula>
    </cfRule>
  </conditionalFormatting>
  <pageMargins left="0.23622047244094491" right="0.23622047244094491" top="0.78740157480314965" bottom="0.15748031496062992" header="0.15748031496062992" footer="0.51181102362204722"/>
  <pageSetup scale="36" fitToHeight="0" orientation="portrait" r:id="rId1"/>
  <headerFooter alignWithMargins="0">
    <oddHeader>&amp;CMONTHLY FIRE ALARM SYSTEM TESTING - NOVEMBER 2015-OCTOBER 2016</oddHead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EF11E-47CF-4755-A90C-8312700CF48F}">
  <dimension ref="A1:AS34"/>
  <sheetViews>
    <sheetView zoomScaleNormal="100" workbookViewId="0">
      <pane xSplit="1" topLeftCell="T1" activePane="topRight" state="frozen"/>
      <selection activeCell="K25" sqref="K25"/>
      <selection pane="topRight" activeCell="AP8" sqref="AP8"/>
    </sheetView>
  </sheetViews>
  <sheetFormatPr defaultColWidth="8.85546875" defaultRowHeight="12.75" x14ac:dyDescent="0.2"/>
  <cols>
    <col min="1" max="1" width="12.42578125" customWidth="1"/>
    <col min="2" max="2" width="8.28515625" customWidth="1"/>
    <col min="3" max="3" width="11.42578125" customWidth="1"/>
    <col min="4" max="6" width="9.85546875" customWidth="1"/>
    <col min="7" max="7" width="11.140625" customWidth="1"/>
    <col min="8" max="8" width="9.28515625" customWidth="1"/>
    <col min="9" max="9" width="8.140625" customWidth="1"/>
    <col min="10" max="10" width="9.85546875" customWidth="1"/>
    <col min="11" max="11" width="8.42578125" customWidth="1"/>
    <col min="12" max="12" width="8" customWidth="1"/>
    <col min="13" max="13" width="9.7109375" customWidth="1"/>
    <col min="14" max="14" width="8.85546875" customWidth="1"/>
    <col min="15" max="15" width="7.7109375" customWidth="1"/>
    <col min="16" max="16" width="9.7109375" customWidth="1"/>
    <col min="17" max="18" width="8.85546875" customWidth="1"/>
    <col min="19" max="19" width="9.7109375" customWidth="1"/>
    <col min="21" max="21" width="7.85546875" customWidth="1"/>
    <col min="22" max="22" width="9.7109375" customWidth="1"/>
    <col min="24" max="24" width="7.85546875" customWidth="1"/>
    <col min="25" max="25" width="9.7109375" customWidth="1"/>
    <col min="27" max="27" width="7.85546875" customWidth="1"/>
    <col min="28" max="28" width="9.7109375" customWidth="1"/>
    <col min="29" max="29" width="8.7109375" customWidth="1"/>
    <col min="30" max="30" width="7.85546875" customWidth="1"/>
    <col min="31" max="31" width="10" bestFit="1" customWidth="1"/>
    <col min="32" max="32" width="9" customWidth="1"/>
    <col min="33" max="33" width="7.85546875" customWidth="1"/>
    <col min="34" max="34" width="9.7109375" bestFit="1" customWidth="1"/>
    <col min="37" max="37" width="9.85546875" bestFit="1" customWidth="1"/>
    <col min="40" max="40" width="9.85546875" bestFit="1" customWidth="1"/>
  </cols>
  <sheetData>
    <row r="1" spans="1:42" ht="13.5" thickBot="1" x14ac:dyDescent="0.25"/>
    <row r="2" spans="1:42" ht="31.5" customHeight="1" thickBot="1" x14ac:dyDescent="0.25">
      <c r="A2" s="841" t="s">
        <v>1996</v>
      </c>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3"/>
    </row>
    <row r="3" spans="1:42" s="597" customFormat="1" ht="30.95" customHeight="1" x14ac:dyDescent="0.2">
      <c r="A3" s="844" t="s">
        <v>1997</v>
      </c>
      <c r="B3" s="846" t="s">
        <v>1998</v>
      </c>
      <c r="C3" s="848" t="s">
        <v>1999</v>
      </c>
      <c r="D3" s="850" t="s">
        <v>2000</v>
      </c>
      <c r="E3" s="852" t="s">
        <v>3237</v>
      </c>
      <c r="F3" s="852" t="s">
        <v>2001</v>
      </c>
      <c r="G3" s="837" t="s">
        <v>146</v>
      </c>
      <c r="H3" s="838"/>
      <c r="I3" s="839"/>
      <c r="J3" s="837" t="s">
        <v>614</v>
      </c>
      <c r="K3" s="838"/>
      <c r="L3" s="839"/>
      <c r="M3" s="837" t="s">
        <v>53</v>
      </c>
      <c r="N3" s="838"/>
      <c r="O3" s="839"/>
      <c r="P3" s="837" t="s">
        <v>20</v>
      </c>
      <c r="Q3" s="838"/>
      <c r="R3" s="839"/>
      <c r="S3" s="837" t="s">
        <v>25</v>
      </c>
      <c r="T3" s="838"/>
      <c r="U3" s="839"/>
      <c r="V3" s="837" t="s">
        <v>69</v>
      </c>
      <c r="W3" s="838"/>
      <c r="X3" s="839"/>
      <c r="Y3" s="837" t="s">
        <v>50</v>
      </c>
      <c r="Z3" s="838"/>
      <c r="AA3" s="839"/>
      <c r="AB3" s="837" t="s">
        <v>100</v>
      </c>
      <c r="AC3" s="838"/>
      <c r="AD3" s="839"/>
      <c r="AE3" s="837" t="s">
        <v>622</v>
      </c>
      <c r="AF3" s="838"/>
      <c r="AG3" s="839"/>
      <c r="AH3" s="837" t="s">
        <v>610</v>
      </c>
      <c r="AI3" s="838"/>
      <c r="AJ3" s="839"/>
      <c r="AK3" s="837" t="s">
        <v>657</v>
      </c>
      <c r="AL3" s="838"/>
      <c r="AM3" s="839"/>
      <c r="AN3" s="837" t="s">
        <v>635</v>
      </c>
      <c r="AO3" s="838"/>
      <c r="AP3" s="839"/>
    </row>
    <row r="4" spans="1:42" s="47" customFormat="1" ht="32.25" customHeight="1" x14ac:dyDescent="0.2">
      <c r="A4" s="845"/>
      <c r="B4" s="847"/>
      <c r="C4" s="849"/>
      <c r="D4" s="851"/>
      <c r="E4" s="853"/>
      <c r="F4" s="853"/>
      <c r="G4" s="726" t="s">
        <v>2002</v>
      </c>
      <c r="H4" s="726" t="s">
        <v>2003</v>
      </c>
      <c r="I4" s="727" t="s">
        <v>2004</v>
      </c>
      <c r="J4" s="728" t="s">
        <v>2002</v>
      </c>
      <c r="K4" s="728" t="s">
        <v>2003</v>
      </c>
      <c r="L4" s="729" t="s">
        <v>2004</v>
      </c>
      <c r="M4" s="728" t="s">
        <v>2002</v>
      </c>
      <c r="N4" s="728" t="s">
        <v>2003</v>
      </c>
      <c r="O4" s="729" t="s">
        <v>2004</v>
      </c>
      <c r="P4" s="726" t="s">
        <v>2002</v>
      </c>
      <c r="Q4" s="726" t="s">
        <v>2003</v>
      </c>
      <c r="R4" s="727" t="s">
        <v>2004</v>
      </c>
      <c r="S4" s="726" t="s">
        <v>2002</v>
      </c>
      <c r="T4" s="726" t="s">
        <v>2003</v>
      </c>
      <c r="U4" s="727" t="s">
        <v>2004</v>
      </c>
      <c r="V4" s="726" t="s">
        <v>2002</v>
      </c>
      <c r="W4" s="726" t="s">
        <v>2003</v>
      </c>
      <c r="X4" s="727" t="s">
        <v>2004</v>
      </c>
      <c r="Y4" s="726" t="s">
        <v>2002</v>
      </c>
      <c r="Z4" s="726" t="s">
        <v>2003</v>
      </c>
      <c r="AA4" s="727" t="s">
        <v>2004</v>
      </c>
      <c r="AB4" s="726" t="s">
        <v>2002</v>
      </c>
      <c r="AC4" s="726" t="s">
        <v>2003</v>
      </c>
      <c r="AD4" s="727" t="s">
        <v>2004</v>
      </c>
      <c r="AE4" s="726" t="s">
        <v>2002</v>
      </c>
      <c r="AF4" s="726" t="s">
        <v>2003</v>
      </c>
      <c r="AG4" s="727" t="s">
        <v>2004</v>
      </c>
      <c r="AH4" s="726" t="s">
        <v>2002</v>
      </c>
      <c r="AI4" s="726" t="s">
        <v>2003</v>
      </c>
      <c r="AJ4" s="727" t="s">
        <v>2004</v>
      </c>
      <c r="AK4" s="726" t="s">
        <v>2002</v>
      </c>
      <c r="AL4" s="726" t="s">
        <v>2003</v>
      </c>
      <c r="AM4" s="727" t="s">
        <v>2004</v>
      </c>
      <c r="AN4" s="726" t="s">
        <v>2002</v>
      </c>
      <c r="AO4" s="726" t="s">
        <v>2003</v>
      </c>
      <c r="AP4" s="727" t="s">
        <v>2004</v>
      </c>
    </row>
    <row r="5" spans="1:42" x14ac:dyDescent="0.2">
      <c r="A5" s="713" t="s">
        <v>2005</v>
      </c>
      <c r="B5" s="573">
        <f>COUNTIF('Jan 2025 - Dec 2025'!J1:J750, "M1-R1")</f>
        <v>33</v>
      </c>
      <c r="C5" s="758">
        <f>AVERAGE(G5,J5,M5,P5,S5,V5,Y5,AB5,AE5)</f>
        <v>0.63804012345679018</v>
      </c>
      <c r="D5" s="731" t="s">
        <v>2010</v>
      </c>
      <c r="E5" s="732">
        <f>F5-B5</f>
        <v>-3</v>
      </c>
      <c r="F5" s="732">
        <f>SUM(I5,L5,O5,R5,U5,X5,AA5,AD5,AG5,AJ5,AM5,AP5)</f>
        <v>30</v>
      </c>
      <c r="G5" s="740">
        <v>0.67361111111111116</v>
      </c>
      <c r="H5" s="702" t="s">
        <v>443</v>
      </c>
      <c r="I5" s="573">
        <v>1</v>
      </c>
      <c r="J5" s="740">
        <v>0.63541666666666663</v>
      </c>
      <c r="K5" s="702" t="s">
        <v>443</v>
      </c>
      <c r="L5" s="573">
        <v>2</v>
      </c>
      <c r="M5" s="740">
        <v>0.61597222222222225</v>
      </c>
      <c r="N5" s="702" t="s">
        <v>443</v>
      </c>
      <c r="O5" s="573">
        <v>2</v>
      </c>
      <c r="P5" s="740">
        <v>0.62569444444444444</v>
      </c>
      <c r="Q5" s="702" t="s">
        <v>443</v>
      </c>
      <c r="R5" s="573">
        <v>3</v>
      </c>
      <c r="S5" s="740">
        <v>0.63888888888888884</v>
      </c>
      <c r="T5" s="702" t="s">
        <v>443</v>
      </c>
      <c r="U5" s="573">
        <v>4</v>
      </c>
      <c r="V5" s="740">
        <v>0.61805555555555558</v>
      </c>
      <c r="W5" s="702" t="s">
        <v>443</v>
      </c>
      <c r="X5" s="573">
        <v>3</v>
      </c>
      <c r="Y5" s="740">
        <v>0.65902777777777777</v>
      </c>
      <c r="Z5" s="702" t="s">
        <v>443</v>
      </c>
      <c r="AA5" s="573">
        <v>5</v>
      </c>
      <c r="AB5" s="740">
        <v>0.64375000000000004</v>
      </c>
      <c r="AC5" s="702" t="s">
        <v>443</v>
      </c>
      <c r="AD5" s="573">
        <v>2</v>
      </c>
      <c r="AE5" s="740">
        <v>0.63194444444444442</v>
      </c>
      <c r="AF5" s="702" t="s">
        <v>443</v>
      </c>
      <c r="AG5" s="573">
        <v>1</v>
      </c>
      <c r="AH5" s="740">
        <v>0.60624999999999996</v>
      </c>
      <c r="AI5" s="702" t="s">
        <v>443</v>
      </c>
      <c r="AJ5" s="573">
        <v>4</v>
      </c>
      <c r="AK5" s="740">
        <v>0.63541666666666663</v>
      </c>
      <c r="AL5" s="702" t="s">
        <v>443</v>
      </c>
      <c r="AM5" s="573">
        <v>1</v>
      </c>
      <c r="AN5" s="740">
        <v>0.63888888888888884</v>
      </c>
      <c r="AO5" s="702" t="s">
        <v>443</v>
      </c>
      <c r="AP5" s="573">
        <v>2</v>
      </c>
    </row>
    <row r="6" spans="1:42" x14ac:dyDescent="0.2">
      <c r="A6" s="713" t="s">
        <v>2006</v>
      </c>
      <c r="B6" s="573">
        <f>COUNTIF('Jan 2025 - Dec 2025'!J1:J751, "M1-R2")</f>
        <v>30</v>
      </c>
      <c r="C6" s="736">
        <f t="shared" ref="C6:C26" si="0">AVERAGE(G6,J6,M6,P6,S6,V6,Y6,AB6,AE6,AH6,AK6,PN6)</f>
        <v>0.59084595959595965</v>
      </c>
      <c r="D6" s="731" t="s">
        <v>2010</v>
      </c>
      <c r="E6" s="732">
        <f t="shared" ref="E6:E28" si="1">F6-B6</f>
        <v>-1</v>
      </c>
      <c r="F6" s="732">
        <f t="shared" ref="F6:F8" si="2">SUM(I6,L6,O6,R6,U6,X6,AA6,AD6,AG6,AJ6,AM6,AP6)</f>
        <v>29</v>
      </c>
      <c r="G6" s="734">
        <v>0.60069444444444442</v>
      </c>
      <c r="H6" s="702" t="s">
        <v>443</v>
      </c>
      <c r="I6" s="573">
        <v>1</v>
      </c>
      <c r="J6" s="734">
        <v>0.61875000000000002</v>
      </c>
      <c r="K6" s="702" t="s">
        <v>443</v>
      </c>
      <c r="L6" s="573">
        <v>2</v>
      </c>
      <c r="M6" s="734">
        <v>0.56944444444444442</v>
      </c>
      <c r="N6" s="702" t="s">
        <v>443</v>
      </c>
      <c r="O6" s="573">
        <v>3</v>
      </c>
      <c r="P6" s="734">
        <v>0.57986111111111116</v>
      </c>
      <c r="Q6" s="702" t="s">
        <v>443</v>
      </c>
      <c r="R6" s="573">
        <v>5</v>
      </c>
      <c r="S6" s="734">
        <v>0.50694444444444442</v>
      </c>
      <c r="T6" s="702" t="s">
        <v>443</v>
      </c>
      <c r="U6" s="573">
        <v>5</v>
      </c>
      <c r="V6" s="734">
        <v>0.54374999999999996</v>
      </c>
      <c r="W6" s="702" t="s">
        <v>443</v>
      </c>
      <c r="X6" s="573">
        <v>2</v>
      </c>
      <c r="Y6" s="734">
        <v>0.57986111111111116</v>
      </c>
      <c r="Z6" s="702" t="s">
        <v>443</v>
      </c>
      <c r="AA6" s="573">
        <v>2</v>
      </c>
      <c r="AB6" s="734">
        <v>0.64236111111111116</v>
      </c>
      <c r="AC6" s="702" t="s">
        <v>443</v>
      </c>
      <c r="AD6" s="573">
        <v>2</v>
      </c>
      <c r="AE6" s="734">
        <v>0.53125</v>
      </c>
      <c r="AF6" s="702" t="s">
        <v>443</v>
      </c>
      <c r="AG6" s="573">
        <v>4</v>
      </c>
      <c r="AH6" s="734">
        <v>0.67361111111111116</v>
      </c>
      <c r="AI6" s="702" t="s">
        <v>443</v>
      </c>
      <c r="AJ6" s="573">
        <v>2</v>
      </c>
      <c r="AK6" s="734">
        <v>0.65277777777777779</v>
      </c>
      <c r="AL6" s="702" t="s">
        <v>443</v>
      </c>
      <c r="AM6" s="573">
        <v>1</v>
      </c>
      <c r="AN6" s="734">
        <v>0.67013888888888884</v>
      </c>
      <c r="AO6" s="702" t="s">
        <v>443</v>
      </c>
      <c r="AP6" s="573">
        <v>0</v>
      </c>
    </row>
    <row r="7" spans="1:42" x14ac:dyDescent="0.2">
      <c r="A7" s="713" t="s">
        <v>2007</v>
      </c>
      <c r="B7" s="573">
        <f>COUNTIF('Jan 2025 - Dec 2025'!J1:J752, "M1-R3")</f>
        <v>32</v>
      </c>
      <c r="C7" s="736">
        <f t="shared" si="0"/>
        <v>0.62462121212121213</v>
      </c>
      <c r="D7" s="731" t="s">
        <v>2010</v>
      </c>
      <c r="E7" s="732">
        <f t="shared" si="1"/>
        <v>8</v>
      </c>
      <c r="F7" s="732">
        <f t="shared" si="2"/>
        <v>40</v>
      </c>
      <c r="G7" s="734">
        <v>0.67708333333333337</v>
      </c>
      <c r="H7" s="702" t="s">
        <v>443</v>
      </c>
      <c r="I7" s="573">
        <v>3</v>
      </c>
      <c r="J7" s="734">
        <v>0.59027777777777779</v>
      </c>
      <c r="K7" s="702" t="s">
        <v>443</v>
      </c>
      <c r="L7" s="573">
        <v>3</v>
      </c>
      <c r="M7" s="734">
        <v>0.63194444444444442</v>
      </c>
      <c r="N7" s="702" t="s">
        <v>443</v>
      </c>
      <c r="O7" s="573">
        <v>2</v>
      </c>
      <c r="P7" s="734">
        <v>0.60416666666666663</v>
      </c>
      <c r="Q7" s="702" t="s">
        <v>443</v>
      </c>
      <c r="R7" s="573">
        <v>8</v>
      </c>
      <c r="S7" s="734">
        <v>0.67152777777777772</v>
      </c>
      <c r="T7" s="702" t="s">
        <v>443</v>
      </c>
      <c r="U7" s="573">
        <v>3</v>
      </c>
      <c r="V7" s="734">
        <v>0.64583333333333337</v>
      </c>
      <c r="W7" s="702" t="s">
        <v>443</v>
      </c>
      <c r="X7" s="573">
        <v>3</v>
      </c>
      <c r="Y7" s="734">
        <v>0.59097222222222223</v>
      </c>
      <c r="Z7" s="702" t="s">
        <v>443</v>
      </c>
      <c r="AA7" s="573">
        <v>5</v>
      </c>
      <c r="AB7" s="734">
        <v>0.60069444444444442</v>
      </c>
      <c r="AC7" s="702" t="s">
        <v>443</v>
      </c>
      <c r="AD7" s="573">
        <v>3</v>
      </c>
      <c r="AE7" s="740">
        <v>0.58680555555555558</v>
      </c>
      <c r="AF7" s="702" t="s">
        <v>443</v>
      </c>
      <c r="AG7" s="573">
        <v>4</v>
      </c>
      <c r="AH7" s="740">
        <v>0.62708333333333333</v>
      </c>
      <c r="AI7" s="702" t="s">
        <v>443</v>
      </c>
      <c r="AJ7" s="573">
        <v>4</v>
      </c>
      <c r="AK7" s="740">
        <v>0.64444444444444449</v>
      </c>
      <c r="AL7" s="702" t="s">
        <v>443</v>
      </c>
      <c r="AM7" s="573">
        <v>1</v>
      </c>
      <c r="AN7" s="740">
        <v>0.67569444444444449</v>
      </c>
      <c r="AO7" s="702" t="s">
        <v>443</v>
      </c>
      <c r="AP7" s="573">
        <v>1</v>
      </c>
    </row>
    <row r="8" spans="1:42" x14ac:dyDescent="0.2">
      <c r="A8" s="713" t="s">
        <v>2008</v>
      </c>
      <c r="B8" s="573">
        <f>COUNTIF('Jan 2025 - Dec 2025'!J1:J753, "TU1-R4")</f>
        <v>14</v>
      </c>
      <c r="C8" s="735">
        <f>AVERAGE(G8,J8,M8,P8,S8,V8,Y8,AB8,AE8,AH8,AK8,PN8)</f>
        <v>0.63655303030303034</v>
      </c>
      <c r="D8" s="738"/>
      <c r="E8" s="739">
        <f t="shared" si="1"/>
        <v>28</v>
      </c>
      <c r="F8" s="739">
        <f t="shared" si="2"/>
        <v>42</v>
      </c>
      <c r="G8" s="734">
        <v>0.66666666666666663</v>
      </c>
      <c r="H8" s="702" t="s">
        <v>443</v>
      </c>
      <c r="I8" s="573">
        <v>3</v>
      </c>
      <c r="J8" s="734">
        <v>0.6645833333333333</v>
      </c>
      <c r="K8" s="702" t="s">
        <v>443</v>
      </c>
      <c r="L8" s="573">
        <v>5</v>
      </c>
      <c r="M8" s="734">
        <v>0.64583333333333337</v>
      </c>
      <c r="N8" s="702" t="s">
        <v>443</v>
      </c>
      <c r="O8" s="573">
        <v>2</v>
      </c>
      <c r="P8" s="734">
        <v>0.66319444444444442</v>
      </c>
      <c r="Q8" s="702" t="s">
        <v>443</v>
      </c>
      <c r="R8" s="573">
        <v>3</v>
      </c>
      <c r="S8" s="734">
        <v>0.58333333333333337</v>
      </c>
      <c r="T8" s="702" t="s">
        <v>443</v>
      </c>
      <c r="U8" s="573">
        <v>4</v>
      </c>
      <c r="V8" s="734">
        <v>0.66874999999999996</v>
      </c>
      <c r="W8" s="702" t="s">
        <v>35</v>
      </c>
      <c r="X8" s="573">
        <v>6</v>
      </c>
      <c r="Y8" s="734">
        <v>0.66805555555555551</v>
      </c>
      <c r="Z8" s="702" t="s">
        <v>443</v>
      </c>
      <c r="AA8" s="573">
        <v>3</v>
      </c>
      <c r="AB8" s="734">
        <v>0.66666666666666663</v>
      </c>
      <c r="AC8" s="702" t="s">
        <v>35</v>
      </c>
      <c r="AD8" s="573">
        <v>6</v>
      </c>
      <c r="AE8" s="740">
        <v>0.66666666666666663</v>
      </c>
      <c r="AF8" s="702" t="s">
        <v>443</v>
      </c>
      <c r="AG8" s="573">
        <v>1</v>
      </c>
      <c r="AH8" s="740">
        <v>0.67361111111111116</v>
      </c>
      <c r="AI8" s="702" t="s">
        <v>443</v>
      </c>
      <c r="AJ8" s="573">
        <v>2</v>
      </c>
      <c r="AK8" s="740">
        <v>0.43472222222222223</v>
      </c>
      <c r="AL8" s="702" t="s">
        <v>443</v>
      </c>
      <c r="AM8" s="573">
        <v>7</v>
      </c>
      <c r="AN8" s="740">
        <v>0.57291666666666663</v>
      </c>
      <c r="AO8" s="702" t="s">
        <v>443</v>
      </c>
      <c r="AP8" s="573">
        <v>0</v>
      </c>
    </row>
    <row r="9" spans="1:42" x14ac:dyDescent="0.2">
      <c r="A9" s="713" t="s">
        <v>2009</v>
      </c>
      <c r="B9" s="573">
        <f>COUNTIF('Jan 2025 - Dec 2025'!J1:J738, "TU1-R5")</f>
        <v>31</v>
      </c>
      <c r="C9" s="736">
        <f t="shared" si="0"/>
        <v>0.66313131313131324</v>
      </c>
      <c r="D9" s="731" t="s">
        <v>2010</v>
      </c>
      <c r="E9" s="732">
        <f t="shared" si="1"/>
        <v>17</v>
      </c>
      <c r="F9" s="732">
        <f>SUM(I9,L9,O9,R9,U9,X9,AA9,AD9,AG9,AJ9,AM9,AP9)</f>
        <v>48</v>
      </c>
      <c r="G9" s="734">
        <v>0.66666666666666663</v>
      </c>
      <c r="H9" s="702" t="s">
        <v>35</v>
      </c>
      <c r="I9" s="573">
        <v>6</v>
      </c>
      <c r="J9" s="734">
        <v>0.67986111111111114</v>
      </c>
      <c r="K9" s="702" t="s">
        <v>443</v>
      </c>
      <c r="L9" s="573">
        <v>2</v>
      </c>
      <c r="M9" s="734">
        <v>0.64652777777777781</v>
      </c>
      <c r="N9" s="702" t="s">
        <v>443</v>
      </c>
      <c r="O9" s="573">
        <v>2</v>
      </c>
      <c r="P9" s="734">
        <v>0.64722222222222225</v>
      </c>
      <c r="Q9" s="702" t="s">
        <v>443</v>
      </c>
      <c r="R9" s="573">
        <v>1</v>
      </c>
      <c r="S9" s="734">
        <v>0.66180555555555554</v>
      </c>
      <c r="T9" s="702" t="s">
        <v>443</v>
      </c>
      <c r="U9" s="573">
        <v>1</v>
      </c>
      <c r="V9" s="734">
        <v>0.66527777777777775</v>
      </c>
      <c r="W9" s="702" t="s">
        <v>443</v>
      </c>
      <c r="X9" s="573">
        <v>3</v>
      </c>
      <c r="Y9" s="734">
        <v>0.67222222222222228</v>
      </c>
      <c r="Z9" s="702" t="s">
        <v>443</v>
      </c>
      <c r="AA9" s="573">
        <v>3</v>
      </c>
      <c r="AB9" s="734">
        <v>0.66180555555555554</v>
      </c>
      <c r="AC9" s="702" t="s">
        <v>443</v>
      </c>
      <c r="AD9" s="573">
        <v>10</v>
      </c>
      <c r="AE9" s="740">
        <v>0.66319444444444442</v>
      </c>
      <c r="AF9" s="702" t="s">
        <v>443</v>
      </c>
      <c r="AG9" s="573">
        <v>5</v>
      </c>
      <c r="AH9" s="740">
        <v>0.66319444444444442</v>
      </c>
      <c r="AI9" s="702" t="s">
        <v>443</v>
      </c>
      <c r="AJ9" s="573">
        <v>5</v>
      </c>
      <c r="AK9" s="740">
        <v>0.66666666666666663</v>
      </c>
      <c r="AL9" s="702" t="s">
        <v>35</v>
      </c>
      <c r="AM9" s="573">
        <v>6</v>
      </c>
      <c r="AN9" s="740">
        <v>0.66874999999999996</v>
      </c>
      <c r="AO9" s="702" t="s">
        <v>443</v>
      </c>
      <c r="AP9" s="573">
        <v>4</v>
      </c>
    </row>
    <row r="10" spans="1:42" x14ac:dyDescent="0.2">
      <c r="A10" s="713" t="s">
        <v>2011</v>
      </c>
      <c r="B10" s="573">
        <f>COUNTIF('Jan 2025 - Dec 2025'!J1:J739, "W1-R6")</f>
        <v>32</v>
      </c>
      <c r="C10" s="735">
        <f t="shared" si="0"/>
        <v>0.65700757575757573</v>
      </c>
      <c r="D10" s="738"/>
      <c r="E10" s="739">
        <f t="shared" si="1"/>
        <v>31</v>
      </c>
      <c r="F10" s="739">
        <f t="shared" ref="F10:F24" si="3">SUM(I10,L10,O10,R10,U10,X10,AA10,AD10,AG10,AJ10,AM10,AP10)</f>
        <v>63</v>
      </c>
      <c r="G10" s="734">
        <v>0.63888888888888884</v>
      </c>
      <c r="H10" s="702" t="s">
        <v>443</v>
      </c>
      <c r="I10" s="573">
        <v>4</v>
      </c>
      <c r="J10" s="734">
        <v>0.67777777777777781</v>
      </c>
      <c r="K10" s="702" t="s">
        <v>443</v>
      </c>
      <c r="L10" s="573">
        <v>4</v>
      </c>
      <c r="M10" s="734">
        <v>0.64444444444444449</v>
      </c>
      <c r="N10" s="702" t="s">
        <v>443</v>
      </c>
      <c r="O10" s="573">
        <v>3</v>
      </c>
      <c r="P10" s="734">
        <v>0.68402777777777779</v>
      </c>
      <c r="Q10" s="702" t="s">
        <v>443</v>
      </c>
      <c r="R10" s="573">
        <v>3</v>
      </c>
      <c r="S10" s="734">
        <v>0.6694444444444444</v>
      </c>
      <c r="T10" s="702" t="s">
        <v>35</v>
      </c>
      <c r="U10" s="573">
        <v>6</v>
      </c>
      <c r="V10" s="734">
        <v>0.58333333333333337</v>
      </c>
      <c r="W10" s="702" t="s">
        <v>35</v>
      </c>
      <c r="X10" s="573">
        <v>13</v>
      </c>
      <c r="Y10" s="734">
        <v>0.6791666666666667</v>
      </c>
      <c r="Z10" s="702" t="s">
        <v>35</v>
      </c>
      <c r="AA10" s="573">
        <v>12</v>
      </c>
      <c r="AB10" s="734">
        <v>0.68402777777777779</v>
      </c>
      <c r="AC10" s="702" t="s">
        <v>443</v>
      </c>
      <c r="AD10" s="573">
        <v>6</v>
      </c>
      <c r="AE10" s="734">
        <v>0.64930555555555558</v>
      </c>
      <c r="AF10" s="702" t="s">
        <v>443</v>
      </c>
      <c r="AG10" s="573">
        <v>6</v>
      </c>
      <c r="AH10" s="734">
        <v>0.65208333333333335</v>
      </c>
      <c r="AI10" s="702" t="s">
        <v>443</v>
      </c>
      <c r="AJ10" s="573">
        <v>3</v>
      </c>
      <c r="AK10" s="734">
        <v>0.6645833333333333</v>
      </c>
      <c r="AL10" s="702" t="s">
        <v>443</v>
      </c>
      <c r="AM10" s="573">
        <v>0</v>
      </c>
      <c r="AN10" s="734">
        <v>0.66111111111111109</v>
      </c>
      <c r="AO10" s="702" t="s">
        <v>443</v>
      </c>
      <c r="AP10" s="573">
        <v>3</v>
      </c>
    </row>
    <row r="11" spans="1:42" x14ac:dyDescent="0.2">
      <c r="A11" s="713" t="s">
        <v>2012</v>
      </c>
      <c r="B11" s="573">
        <f>COUNTIF('Jan 2025 - Dec 2025'!J2:J740, "w1-r7")</f>
        <v>29</v>
      </c>
      <c r="C11" s="735">
        <f t="shared" si="0"/>
        <v>0.65366161616161611</v>
      </c>
      <c r="D11" s="730"/>
      <c r="E11" s="739">
        <f t="shared" si="1"/>
        <v>37</v>
      </c>
      <c r="F11" s="733">
        <f t="shared" si="3"/>
        <v>66</v>
      </c>
      <c r="G11" s="734">
        <v>0.69027777777777777</v>
      </c>
      <c r="H11" s="702" t="s">
        <v>443</v>
      </c>
      <c r="I11" s="573">
        <v>1</v>
      </c>
      <c r="J11" s="734">
        <v>0.68055555555555558</v>
      </c>
      <c r="K11" s="702" t="s">
        <v>35</v>
      </c>
      <c r="L11" s="573">
        <v>6</v>
      </c>
      <c r="M11" s="734">
        <v>0.68402777777777779</v>
      </c>
      <c r="N11" s="702" t="s">
        <v>443</v>
      </c>
      <c r="O11" s="573">
        <v>4</v>
      </c>
      <c r="P11" s="734">
        <v>0.64930555555555558</v>
      </c>
      <c r="Q11" s="702" t="s">
        <v>443</v>
      </c>
      <c r="R11" s="573">
        <v>4</v>
      </c>
      <c r="S11" s="734">
        <v>0.57847222222222228</v>
      </c>
      <c r="T11" s="702" t="s">
        <v>443</v>
      </c>
      <c r="U11" s="573">
        <v>8</v>
      </c>
      <c r="V11" s="734">
        <v>0.61736111111111114</v>
      </c>
      <c r="W11" s="702" t="s">
        <v>443</v>
      </c>
      <c r="X11" s="573">
        <v>4</v>
      </c>
      <c r="Y11" s="734">
        <v>0.67361111111111116</v>
      </c>
      <c r="Z11" s="702" t="s">
        <v>443</v>
      </c>
      <c r="AA11" s="573">
        <v>2</v>
      </c>
      <c r="AB11" s="734">
        <v>0.6479166666666667</v>
      </c>
      <c r="AC11" s="702" t="s">
        <v>443</v>
      </c>
      <c r="AD11" s="573">
        <v>3</v>
      </c>
      <c r="AE11" s="734">
        <v>0.67361111111111116</v>
      </c>
      <c r="AF11" s="702" t="s">
        <v>443</v>
      </c>
      <c r="AG11" s="573">
        <v>1</v>
      </c>
      <c r="AH11" s="734">
        <v>0.66388888888888886</v>
      </c>
      <c r="AI11" s="702" t="s">
        <v>443</v>
      </c>
      <c r="AJ11" s="573">
        <v>4</v>
      </c>
      <c r="AK11" s="734">
        <v>0.63124999999999998</v>
      </c>
      <c r="AL11" s="702" t="s">
        <v>443</v>
      </c>
      <c r="AM11" s="573">
        <v>0</v>
      </c>
      <c r="AN11" s="734" t="s">
        <v>690</v>
      </c>
      <c r="AO11" s="702" t="s">
        <v>35</v>
      </c>
      <c r="AP11" s="573">
        <v>29</v>
      </c>
    </row>
    <row r="12" spans="1:42" x14ac:dyDescent="0.2">
      <c r="A12" s="713" t="s">
        <v>2013</v>
      </c>
      <c r="B12" s="573">
        <f>COUNTIF('Jan 2025 - Dec 2025'!J1:J741, "TH1-R8")</f>
        <v>25</v>
      </c>
      <c r="C12" s="736">
        <f t="shared" si="0"/>
        <v>0.66167929292929295</v>
      </c>
      <c r="D12" s="731" t="s">
        <v>2010</v>
      </c>
      <c r="E12" s="732">
        <f t="shared" si="1"/>
        <v>43</v>
      </c>
      <c r="F12" s="732">
        <f t="shared" si="3"/>
        <v>68</v>
      </c>
      <c r="G12" s="734">
        <v>0.60277777777777775</v>
      </c>
      <c r="H12" s="702" t="s">
        <v>443</v>
      </c>
      <c r="I12" s="573">
        <v>4</v>
      </c>
      <c r="J12" s="734">
        <v>0.65277777777777779</v>
      </c>
      <c r="K12" s="702" t="s">
        <v>443</v>
      </c>
      <c r="L12" s="573">
        <v>0</v>
      </c>
      <c r="M12" s="734">
        <v>0.65277777777777779</v>
      </c>
      <c r="N12" s="702" t="s">
        <v>443</v>
      </c>
      <c r="O12" s="573">
        <v>2</v>
      </c>
      <c r="P12" s="734">
        <v>0.64652777777777781</v>
      </c>
      <c r="Q12" s="702" t="s">
        <v>443</v>
      </c>
      <c r="R12" s="573">
        <v>2</v>
      </c>
      <c r="S12" s="734">
        <v>0.67361111111111116</v>
      </c>
      <c r="T12" s="702" t="s">
        <v>35</v>
      </c>
      <c r="U12" s="573">
        <v>7</v>
      </c>
      <c r="V12" s="734">
        <v>0.68125000000000002</v>
      </c>
      <c r="W12" s="702" t="s">
        <v>35</v>
      </c>
      <c r="X12" s="573">
        <v>13</v>
      </c>
      <c r="Y12" s="734">
        <v>0.67708333333333337</v>
      </c>
      <c r="Z12" s="702" t="s">
        <v>35</v>
      </c>
      <c r="AA12" s="573">
        <v>9</v>
      </c>
      <c r="AB12" s="734">
        <v>0.69097222222222221</v>
      </c>
      <c r="AC12" s="702" t="s">
        <v>35</v>
      </c>
      <c r="AD12" s="573">
        <v>8</v>
      </c>
      <c r="AE12" s="734">
        <v>0.67361111111111116</v>
      </c>
      <c r="AF12" s="702" t="s">
        <v>35</v>
      </c>
      <c r="AG12" s="573">
        <v>7</v>
      </c>
      <c r="AH12" s="734">
        <v>0.67083333333333328</v>
      </c>
      <c r="AI12" s="702" t="s">
        <v>35</v>
      </c>
      <c r="AJ12" s="573">
        <v>7</v>
      </c>
      <c r="AK12" s="734">
        <v>0.65625</v>
      </c>
      <c r="AL12" s="702" t="s">
        <v>35</v>
      </c>
      <c r="AM12" s="573">
        <v>7</v>
      </c>
      <c r="AN12" s="734">
        <v>0.68958333333333333</v>
      </c>
      <c r="AO12" s="702" t="s">
        <v>35</v>
      </c>
      <c r="AP12" s="573">
        <v>2</v>
      </c>
    </row>
    <row r="13" spans="1:42" x14ac:dyDescent="0.2">
      <c r="A13" s="713" t="s">
        <v>2014</v>
      </c>
      <c r="B13" s="573">
        <f>COUNTIF('Jan 2025 - Dec 2025'!J1:J742, "TH1-R9")</f>
        <v>32</v>
      </c>
      <c r="C13" s="735">
        <f t="shared" si="0"/>
        <v>0.61710858585858586</v>
      </c>
      <c r="D13" s="730"/>
      <c r="E13" s="739">
        <f t="shared" si="1"/>
        <v>6</v>
      </c>
      <c r="F13" s="733">
        <f t="shared" si="3"/>
        <v>38</v>
      </c>
      <c r="G13" s="734">
        <v>0.65277777777777779</v>
      </c>
      <c r="H13" s="702" t="s">
        <v>443</v>
      </c>
      <c r="I13" s="573">
        <v>1</v>
      </c>
      <c r="J13" s="734">
        <v>0.6</v>
      </c>
      <c r="K13" s="702" t="s">
        <v>443</v>
      </c>
      <c r="L13" s="573">
        <v>2</v>
      </c>
      <c r="M13" s="734">
        <v>0.58680555555555558</v>
      </c>
      <c r="N13" s="702" t="s">
        <v>443</v>
      </c>
      <c r="O13" s="573">
        <v>1</v>
      </c>
      <c r="P13" s="734">
        <v>0.57361111111111107</v>
      </c>
      <c r="Q13" s="702" t="s">
        <v>443</v>
      </c>
      <c r="R13" s="573">
        <v>6</v>
      </c>
      <c r="S13" s="734">
        <v>0.54166666666666663</v>
      </c>
      <c r="T13" s="702" t="s">
        <v>443</v>
      </c>
      <c r="U13" s="573">
        <v>7</v>
      </c>
      <c r="V13" s="734">
        <v>0.60763888888888884</v>
      </c>
      <c r="W13" s="702" t="s">
        <v>443</v>
      </c>
      <c r="X13" s="573">
        <v>6</v>
      </c>
      <c r="Y13" s="734">
        <v>0.64444444444444449</v>
      </c>
      <c r="Z13" s="702" t="s">
        <v>443</v>
      </c>
      <c r="AA13" s="573">
        <v>3</v>
      </c>
      <c r="AB13" s="734">
        <v>0.66805555555555551</v>
      </c>
      <c r="AC13" s="702" t="s">
        <v>443</v>
      </c>
      <c r="AD13" s="573">
        <v>1</v>
      </c>
      <c r="AE13" s="734">
        <v>0.61805555555555558</v>
      </c>
      <c r="AF13" s="702" t="s">
        <v>443</v>
      </c>
      <c r="AG13" s="573">
        <v>5</v>
      </c>
      <c r="AH13" s="734">
        <v>0.6118055555555556</v>
      </c>
      <c r="AI13" s="702" t="s">
        <v>443</v>
      </c>
      <c r="AJ13" s="573">
        <v>2</v>
      </c>
      <c r="AK13" s="734">
        <v>0.68333333333333335</v>
      </c>
      <c r="AL13" s="702" t="s">
        <v>443</v>
      </c>
      <c r="AM13" s="573">
        <v>2</v>
      </c>
      <c r="AN13" s="734">
        <v>0.65833333333333333</v>
      </c>
      <c r="AO13" s="702" t="s">
        <v>443</v>
      </c>
      <c r="AP13" s="573">
        <v>2</v>
      </c>
    </row>
    <row r="14" spans="1:42" x14ac:dyDescent="0.2">
      <c r="A14" s="713" t="s">
        <v>2015</v>
      </c>
      <c r="B14" s="573">
        <f>COUNTIF('Jan 2025 - Dec 2025'!J1:J743, "F1-R10")</f>
        <v>28</v>
      </c>
      <c r="C14" s="736">
        <f t="shared" si="0"/>
        <v>0.62784090909090917</v>
      </c>
      <c r="D14" s="731" t="s">
        <v>2010</v>
      </c>
      <c r="E14" s="732">
        <f t="shared" si="1"/>
        <v>6</v>
      </c>
      <c r="F14" s="732">
        <f t="shared" si="3"/>
        <v>34</v>
      </c>
      <c r="G14" s="734">
        <v>0.64722222222222225</v>
      </c>
      <c r="H14" s="702" t="s">
        <v>443</v>
      </c>
      <c r="I14" s="573">
        <v>2</v>
      </c>
      <c r="J14" s="734">
        <v>0.60069444444444442</v>
      </c>
      <c r="K14" s="702" t="s">
        <v>443</v>
      </c>
      <c r="L14" s="573">
        <v>7</v>
      </c>
      <c r="M14" s="734">
        <v>0.63194444444444442</v>
      </c>
      <c r="N14" s="702" t="s">
        <v>443</v>
      </c>
      <c r="O14" s="573">
        <v>4</v>
      </c>
      <c r="P14" s="734">
        <v>0.64375000000000004</v>
      </c>
      <c r="Q14" s="702" t="s">
        <v>443</v>
      </c>
      <c r="R14" s="573">
        <v>4</v>
      </c>
      <c r="S14" s="734">
        <v>0.65972222222222221</v>
      </c>
      <c r="T14" s="702" t="s">
        <v>443</v>
      </c>
      <c r="U14" s="573">
        <v>4</v>
      </c>
      <c r="V14" s="734">
        <v>0.59375</v>
      </c>
      <c r="W14" s="702" t="s">
        <v>443</v>
      </c>
      <c r="X14" s="573">
        <v>2</v>
      </c>
      <c r="Y14" s="734">
        <v>0.63402777777777775</v>
      </c>
      <c r="Z14" s="702" t="s">
        <v>443</v>
      </c>
      <c r="AA14" s="573">
        <v>3</v>
      </c>
      <c r="AB14" s="734">
        <v>0.64444444444444449</v>
      </c>
      <c r="AC14" s="702" t="s">
        <v>443</v>
      </c>
      <c r="AD14" s="573">
        <v>0</v>
      </c>
      <c r="AE14" s="734">
        <v>0.62708333333333333</v>
      </c>
      <c r="AF14" s="702" t="s">
        <v>443</v>
      </c>
      <c r="AG14" s="573">
        <v>0</v>
      </c>
      <c r="AH14" s="734">
        <v>0.58750000000000002</v>
      </c>
      <c r="AI14" s="702" t="s">
        <v>443</v>
      </c>
      <c r="AJ14" s="573">
        <v>3</v>
      </c>
      <c r="AK14" s="734">
        <v>0.63611111111111107</v>
      </c>
      <c r="AL14" s="702" t="s">
        <v>443</v>
      </c>
      <c r="AM14" s="573">
        <v>3</v>
      </c>
      <c r="AN14" s="734">
        <v>0.65347222222222223</v>
      </c>
      <c r="AO14" s="702" t="s">
        <v>443</v>
      </c>
      <c r="AP14" s="573">
        <v>2</v>
      </c>
    </row>
    <row r="15" spans="1:42" x14ac:dyDescent="0.2">
      <c r="A15" s="713" t="s">
        <v>2016</v>
      </c>
      <c r="B15" s="573">
        <f>COUNTIF('Jan 2025 - Dec 2025'!J1:J738, "M2-R11")</f>
        <v>12</v>
      </c>
      <c r="C15" s="735">
        <f t="shared" si="0"/>
        <v>0.64236111111111105</v>
      </c>
      <c r="D15" s="730"/>
      <c r="E15" s="739">
        <f t="shared" si="1"/>
        <v>14</v>
      </c>
      <c r="F15" s="733">
        <f t="shared" si="3"/>
        <v>26</v>
      </c>
      <c r="G15" s="734">
        <v>0.63541666666666663</v>
      </c>
      <c r="H15" s="702" t="s">
        <v>443</v>
      </c>
      <c r="I15" s="573">
        <v>1</v>
      </c>
      <c r="J15" s="734">
        <v>0.65</v>
      </c>
      <c r="K15" s="702" t="s">
        <v>443</v>
      </c>
      <c r="L15" s="573">
        <v>0</v>
      </c>
      <c r="M15" s="734">
        <v>0.61458333333333337</v>
      </c>
      <c r="N15" s="702" t="s">
        <v>443</v>
      </c>
      <c r="O15" s="573">
        <v>2</v>
      </c>
      <c r="P15" s="573" t="s">
        <v>690</v>
      </c>
      <c r="Q15" s="573" t="s">
        <v>35</v>
      </c>
      <c r="R15" s="573">
        <v>12</v>
      </c>
      <c r="S15" s="734">
        <v>0.65486111111111112</v>
      </c>
      <c r="T15" s="702" t="s">
        <v>443</v>
      </c>
      <c r="U15" s="573">
        <v>1</v>
      </c>
      <c r="V15" s="734">
        <v>0.65138888888888891</v>
      </c>
      <c r="W15" s="702" t="s">
        <v>443</v>
      </c>
      <c r="X15" s="573">
        <v>1</v>
      </c>
      <c r="Y15" s="734">
        <v>0.61944444444444446</v>
      </c>
      <c r="Z15" s="702" t="s">
        <v>443</v>
      </c>
      <c r="AA15" s="573">
        <v>0</v>
      </c>
      <c r="AB15" s="734">
        <v>0.63541666666666663</v>
      </c>
      <c r="AC15" s="702" t="s">
        <v>443</v>
      </c>
      <c r="AD15" s="573">
        <v>1</v>
      </c>
      <c r="AE15" s="734">
        <v>0.66805555555555551</v>
      </c>
      <c r="AF15" s="702" t="s">
        <v>35</v>
      </c>
      <c r="AG15" s="573">
        <v>3</v>
      </c>
      <c r="AH15" s="734">
        <v>0.64236111111111116</v>
      </c>
      <c r="AI15" s="702" t="s">
        <v>443</v>
      </c>
      <c r="AJ15" s="573">
        <v>3</v>
      </c>
      <c r="AK15" s="734">
        <v>0.65208333333333335</v>
      </c>
      <c r="AL15" s="702" t="s">
        <v>443</v>
      </c>
      <c r="AM15" s="573">
        <v>1</v>
      </c>
      <c r="AN15" s="734">
        <v>0.64236111111111116</v>
      </c>
      <c r="AO15" s="702" t="s">
        <v>443</v>
      </c>
      <c r="AP15" s="573">
        <v>1</v>
      </c>
    </row>
    <row r="16" spans="1:42" x14ac:dyDescent="0.2">
      <c r="A16" s="713" t="s">
        <v>2017</v>
      </c>
      <c r="B16" s="573">
        <f>COUNTIF('Jan 2025 - Dec 2025'!J1:J738, "TU2-R12")</f>
        <v>29</v>
      </c>
      <c r="C16" s="736">
        <f t="shared" si="0"/>
        <v>0.66073232323232323</v>
      </c>
      <c r="D16" s="731" t="s">
        <v>2010</v>
      </c>
      <c r="E16" s="732">
        <f t="shared" si="1"/>
        <v>8</v>
      </c>
      <c r="F16" s="732">
        <f t="shared" si="3"/>
        <v>37</v>
      </c>
      <c r="G16" s="734">
        <v>0.68402777777777779</v>
      </c>
      <c r="H16" s="702" t="s">
        <v>443</v>
      </c>
      <c r="I16" s="573">
        <v>3</v>
      </c>
      <c r="J16" s="734">
        <v>0.66666666666666663</v>
      </c>
      <c r="K16" s="702" t="s">
        <v>443</v>
      </c>
      <c r="L16" s="573">
        <v>3</v>
      </c>
      <c r="M16" s="734">
        <v>0.66736111111111107</v>
      </c>
      <c r="N16" s="702" t="s">
        <v>35</v>
      </c>
      <c r="O16" s="573">
        <v>4</v>
      </c>
      <c r="P16" s="734">
        <v>0.62291666666666667</v>
      </c>
      <c r="Q16" s="702" t="s">
        <v>443</v>
      </c>
      <c r="R16" s="573">
        <v>4</v>
      </c>
      <c r="S16" s="734">
        <v>0.64166666666666672</v>
      </c>
      <c r="T16" s="702" t="s">
        <v>443</v>
      </c>
      <c r="U16" s="573">
        <v>2</v>
      </c>
      <c r="V16" s="734">
        <v>0.68263888888888891</v>
      </c>
      <c r="W16" s="702" t="s">
        <v>443</v>
      </c>
      <c r="X16" s="573">
        <v>2</v>
      </c>
      <c r="Y16" s="734">
        <v>0.67013888888888884</v>
      </c>
      <c r="Z16" s="702" t="s">
        <v>443</v>
      </c>
      <c r="AA16" s="573">
        <v>1</v>
      </c>
      <c r="AB16" s="734">
        <v>0.65694444444444444</v>
      </c>
      <c r="AC16" s="702" t="s">
        <v>443</v>
      </c>
      <c r="AD16" s="573">
        <v>2</v>
      </c>
      <c r="AE16" s="734">
        <v>0.66319444444444442</v>
      </c>
      <c r="AF16" s="702" t="s">
        <v>443</v>
      </c>
      <c r="AG16" s="573">
        <v>2</v>
      </c>
      <c r="AH16" s="734">
        <v>0.66666666666666663</v>
      </c>
      <c r="AI16" s="702" t="s">
        <v>443</v>
      </c>
      <c r="AJ16" s="573">
        <v>1</v>
      </c>
      <c r="AK16" s="734">
        <v>0.64583333333333337</v>
      </c>
      <c r="AL16" s="702" t="s">
        <v>443</v>
      </c>
      <c r="AM16" s="573">
        <v>6</v>
      </c>
      <c r="AN16" s="734">
        <v>0.65555555555555556</v>
      </c>
      <c r="AO16" s="702" t="s">
        <v>443</v>
      </c>
      <c r="AP16" s="573">
        <v>7</v>
      </c>
    </row>
    <row r="17" spans="1:45" x14ac:dyDescent="0.2">
      <c r="A17" s="713" t="s">
        <v>2018</v>
      </c>
      <c r="B17" s="573">
        <f>COUNTIF('Jan 2025 - Dec 2025'!J1:J738, "TU2-R13")</f>
        <v>22</v>
      </c>
      <c r="C17" s="735">
        <f t="shared" si="0"/>
        <v>0.57777777777777772</v>
      </c>
      <c r="D17" s="730"/>
      <c r="E17" s="739">
        <f t="shared" si="1"/>
        <v>4</v>
      </c>
      <c r="F17" s="733">
        <f t="shared" si="3"/>
        <v>26</v>
      </c>
      <c r="G17" s="734">
        <v>0.57638888888888884</v>
      </c>
      <c r="H17" s="702" t="s">
        <v>443</v>
      </c>
      <c r="I17" s="573">
        <v>2</v>
      </c>
      <c r="J17" s="734">
        <v>0.5756944444444444</v>
      </c>
      <c r="K17" s="702" t="s">
        <v>443</v>
      </c>
      <c r="L17" s="573">
        <v>1</v>
      </c>
      <c r="M17" s="734">
        <v>0.55902777777777779</v>
      </c>
      <c r="N17" s="702" t="s">
        <v>443</v>
      </c>
      <c r="O17" s="573">
        <v>2</v>
      </c>
      <c r="P17" s="734">
        <v>0.56388888888888888</v>
      </c>
      <c r="Q17" s="702" t="s">
        <v>443</v>
      </c>
      <c r="R17" s="573">
        <v>1</v>
      </c>
      <c r="S17" s="734">
        <v>0.58333333333333337</v>
      </c>
      <c r="T17" s="702" t="s">
        <v>443</v>
      </c>
      <c r="U17" s="573">
        <v>3</v>
      </c>
      <c r="V17" s="734">
        <v>0.53402777777777777</v>
      </c>
      <c r="W17" s="702" t="s">
        <v>443</v>
      </c>
      <c r="X17" s="573">
        <v>4</v>
      </c>
      <c r="Y17" s="734">
        <v>0.57638888888888884</v>
      </c>
      <c r="Z17" s="702" t="s">
        <v>443</v>
      </c>
      <c r="AA17" s="573">
        <v>4</v>
      </c>
      <c r="AB17" s="734">
        <v>0.57986111111111116</v>
      </c>
      <c r="AC17" s="702" t="s">
        <v>443</v>
      </c>
      <c r="AD17" s="573">
        <v>3</v>
      </c>
      <c r="AE17" s="734">
        <v>0.59791666666666665</v>
      </c>
      <c r="AF17" s="702" t="s">
        <v>443</v>
      </c>
      <c r="AG17" s="573">
        <v>3</v>
      </c>
      <c r="AH17" s="734">
        <v>0.60416666666666663</v>
      </c>
      <c r="AI17" s="702" t="s">
        <v>443</v>
      </c>
      <c r="AJ17" s="573">
        <v>0</v>
      </c>
      <c r="AK17" s="734">
        <v>0.60486111111111107</v>
      </c>
      <c r="AL17" s="702" t="s">
        <v>443</v>
      </c>
      <c r="AM17" s="573">
        <v>1</v>
      </c>
      <c r="AN17" s="734">
        <v>0.56874999999999998</v>
      </c>
      <c r="AO17" s="702" t="s">
        <v>443</v>
      </c>
      <c r="AP17" s="573">
        <v>2</v>
      </c>
    </row>
    <row r="18" spans="1:45" x14ac:dyDescent="0.2">
      <c r="A18" s="713" t="s">
        <v>2019</v>
      </c>
      <c r="B18" s="573">
        <f>COUNTIF('Jan 2025 - Dec 2025'!J1:J739, "W2-R14")</f>
        <v>31</v>
      </c>
      <c r="C18" s="735">
        <f t="shared" si="0"/>
        <v>0.65669191919191916</v>
      </c>
      <c r="D18" s="738"/>
      <c r="E18" s="739">
        <f t="shared" si="1"/>
        <v>20</v>
      </c>
      <c r="F18" s="739">
        <f t="shared" si="3"/>
        <v>51</v>
      </c>
      <c r="G18" s="734">
        <v>0.67777777777777781</v>
      </c>
      <c r="H18" s="702" t="s">
        <v>443</v>
      </c>
      <c r="I18" s="573">
        <v>5</v>
      </c>
      <c r="J18" s="734">
        <v>0.67847222222222225</v>
      </c>
      <c r="K18" s="702" t="s">
        <v>443</v>
      </c>
      <c r="L18" s="573">
        <v>4</v>
      </c>
      <c r="M18" s="734">
        <v>0.67500000000000004</v>
      </c>
      <c r="N18" s="702" t="s">
        <v>443</v>
      </c>
      <c r="O18" s="573">
        <v>5</v>
      </c>
      <c r="P18" s="734">
        <v>0.66666666666666663</v>
      </c>
      <c r="Q18" s="702" t="s">
        <v>443</v>
      </c>
      <c r="R18" s="573">
        <v>5</v>
      </c>
      <c r="S18" s="734">
        <v>0.66111111111111109</v>
      </c>
      <c r="T18" s="702" t="s">
        <v>443</v>
      </c>
      <c r="U18" s="573">
        <v>4</v>
      </c>
      <c r="V18" s="734">
        <v>0.625</v>
      </c>
      <c r="W18" s="702" t="s">
        <v>443</v>
      </c>
      <c r="X18" s="573">
        <v>6</v>
      </c>
      <c r="Y18" s="734">
        <v>0.60347222222222219</v>
      </c>
      <c r="Z18" s="702" t="s">
        <v>443</v>
      </c>
      <c r="AA18" s="573">
        <v>7</v>
      </c>
      <c r="AB18" s="734">
        <v>0.62361111111111112</v>
      </c>
      <c r="AC18" s="702" t="s">
        <v>443</v>
      </c>
      <c r="AD18" s="573">
        <v>5</v>
      </c>
      <c r="AE18" s="734">
        <v>0.66249999999999998</v>
      </c>
      <c r="AF18" s="702" t="s">
        <v>35</v>
      </c>
      <c r="AG18" s="573">
        <v>4</v>
      </c>
      <c r="AH18" s="734">
        <v>0.66666666666666663</v>
      </c>
      <c r="AI18" s="702" t="s">
        <v>443</v>
      </c>
      <c r="AJ18" s="573">
        <v>1</v>
      </c>
      <c r="AK18" s="734">
        <v>0.68333333333333335</v>
      </c>
      <c r="AL18" s="702" t="s">
        <v>443</v>
      </c>
      <c r="AM18" s="573">
        <v>1</v>
      </c>
      <c r="AN18" s="734">
        <v>0.64930555555555558</v>
      </c>
      <c r="AO18" s="702" t="s">
        <v>443</v>
      </c>
      <c r="AP18" s="573">
        <v>4</v>
      </c>
    </row>
    <row r="19" spans="1:45" x14ac:dyDescent="0.2">
      <c r="A19" s="713" t="s">
        <v>2020</v>
      </c>
      <c r="B19" s="573">
        <f>COUNTIF('Jan 2025 - Dec 2025'!J1:J740, "TH2-R15")</f>
        <v>30</v>
      </c>
      <c r="C19" s="735">
        <f t="shared" si="0"/>
        <v>0.62291666666666667</v>
      </c>
      <c r="D19" s="730"/>
      <c r="E19" s="739">
        <f t="shared" si="1"/>
        <v>23</v>
      </c>
      <c r="F19" s="733">
        <f t="shared" si="3"/>
        <v>53</v>
      </c>
      <c r="G19" s="734">
        <v>0.67013888888888884</v>
      </c>
      <c r="H19" s="702" t="s">
        <v>443</v>
      </c>
      <c r="I19" s="573">
        <v>6</v>
      </c>
      <c r="J19" s="734">
        <v>0.62847222222222221</v>
      </c>
      <c r="K19" s="702" t="s">
        <v>443</v>
      </c>
      <c r="L19" s="573">
        <v>3</v>
      </c>
      <c r="M19" s="734">
        <v>0.62986111111111109</v>
      </c>
      <c r="N19" s="702" t="s">
        <v>443</v>
      </c>
      <c r="O19" s="573">
        <v>5</v>
      </c>
      <c r="P19" s="734">
        <v>0.63194444444444442</v>
      </c>
      <c r="Q19" s="702" t="s">
        <v>443</v>
      </c>
      <c r="R19" s="573">
        <v>0</v>
      </c>
      <c r="S19" s="734">
        <v>0.625</v>
      </c>
      <c r="T19" s="702" t="s">
        <v>443</v>
      </c>
      <c r="U19" s="573">
        <v>2</v>
      </c>
      <c r="V19" s="734">
        <v>0.61944444444444446</v>
      </c>
      <c r="W19" s="702" t="s">
        <v>443</v>
      </c>
      <c r="X19" s="573">
        <v>9</v>
      </c>
      <c r="Y19" s="734">
        <v>0.61458333333333337</v>
      </c>
      <c r="Z19" s="702" t="s">
        <v>443</v>
      </c>
      <c r="AA19" s="573">
        <v>2</v>
      </c>
      <c r="AB19" s="734">
        <v>0.62916666666666665</v>
      </c>
      <c r="AC19" s="702" t="s">
        <v>443</v>
      </c>
      <c r="AD19" s="573">
        <v>5</v>
      </c>
      <c r="AE19" s="734">
        <v>0.59166666666666667</v>
      </c>
      <c r="AF19" s="702" t="s">
        <v>443</v>
      </c>
      <c r="AG19" s="573">
        <v>5</v>
      </c>
      <c r="AH19" s="734">
        <v>0.58472222222222225</v>
      </c>
      <c r="AI19" s="702" t="s">
        <v>443</v>
      </c>
      <c r="AJ19" s="573">
        <v>6</v>
      </c>
      <c r="AK19" s="734">
        <v>0.62708333333333333</v>
      </c>
      <c r="AL19" s="702" t="s">
        <v>443</v>
      </c>
      <c r="AM19" s="573">
        <v>5</v>
      </c>
      <c r="AN19" s="734">
        <v>0.62152777777777779</v>
      </c>
      <c r="AO19" s="702" t="s">
        <v>443</v>
      </c>
      <c r="AP19" s="573">
        <v>5</v>
      </c>
    </row>
    <row r="20" spans="1:45" x14ac:dyDescent="0.2">
      <c r="A20" s="713" t="s">
        <v>2021</v>
      </c>
      <c r="B20" s="573">
        <f>COUNTIF('Jan 2025 - Dec 2025'!J1:J741, "F2-R16")</f>
        <v>28</v>
      </c>
      <c r="C20" s="735">
        <f>AVERAGE(G20,J20,M20,P20,S20,V20,Y20,AB20,AE20,AH20,AK20,PN20)</f>
        <v>0.6573863636363636</v>
      </c>
      <c r="D20" s="738"/>
      <c r="E20" s="739">
        <f t="shared" si="1"/>
        <v>16</v>
      </c>
      <c r="F20" s="739">
        <f t="shared" si="3"/>
        <v>44</v>
      </c>
      <c r="G20" s="734">
        <v>0.62013888888888891</v>
      </c>
      <c r="H20" s="702" t="s">
        <v>443</v>
      </c>
      <c r="I20" s="573">
        <v>0</v>
      </c>
      <c r="J20" s="734">
        <v>0.67152777777777772</v>
      </c>
      <c r="K20" s="702" t="s">
        <v>443</v>
      </c>
      <c r="L20" s="573">
        <v>5</v>
      </c>
      <c r="M20" s="734">
        <v>0.64583333333333337</v>
      </c>
      <c r="N20" s="702" t="s">
        <v>443</v>
      </c>
      <c r="O20" s="573">
        <v>4</v>
      </c>
      <c r="P20" s="734">
        <v>0.66319444444444442</v>
      </c>
      <c r="Q20" s="702" t="s">
        <v>35</v>
      </c>
      <c r="R20" s="573">
        <v>4</v>
      </c>
      <c r="S20" s="734">
        <v>0.66666666666666663</v>
      </c>
      <c r="T20" s="702" t="s">
        <v>35</v>
      </c>
      <c r="U20" s="573">
        <v>2</v>
      </c>
      <c r="V20" s="734">
        <v>0.66666666666666663</v>
      </c>
      <c r="W20" s="702" t="s">
        <v>443</v>
      </c>
      <c r="X20" s="573">
        <v>7</v>
      </c>
      <c r="Y20" s="734">
        <v>0.62638888888888888</v>
      </c>
      <c r="Z20" s="702" t="s">
        <v>35</v>
      </c>
      <c r="AA20" s="573">
        <v>6</v>
      </c>
      <c r="AB20" s="734">
        <v>0.67083333333333328</v>
      </c>
      <c r="AC20" s="702" t="s">
        <v>443</v>
      </c>
      <c r="AD20" s="573">
        <v>4</v>
      </c>
      <c r="AE20" s="734">
        <v>0.66180555555555554</v>
      </c>
      <c r="AF20" s="702" t="s">
        <v>35</v>
      </c>
      <c r="AG20" s="573">
        <v>5</v>
      </c>
      <c r="AH20" s="734">
        <v>0.64027777777777772</v>
      </c>
      <c r="AI20" s="702" t="s">
        <v>443</v>
      </c>
      <c r="AJ20" s="573">
        <v>4</v>
      </c>
      <c r="AK20" s="734">
        <v>0.69791666666666663</v>
      </c>
      <c r="AL20" s="702" t="s">
        <v>443</v>
      </c>
      <c r="AM20" s="573">
        <v>3</v>
      </c>
      <c r="AN20" s="734">
        <v>0.65555555555555556</v>
      </c>
      <c r="AO20" s="702" t="s">
        <v>443</v>
      </c>
      <c r="AP20" s="573">
        <v>0</v>
      </c>
    </row>
    <row r="21" spans="1:45" x14ac:dyDescent="0.2">
      <c r="A21" s="713" t="s">
        <v>2022</v>
      </c>
      <c r="B21" s="573">
        <f>COUNTIF('Jan 2025 - Dec 2025'!J1:J738, "M3-R17")</f>
        <v>13</v>
      </c>
      <c r="C21" s="736">
        <f t="shared" si="0"/>
        <v>0.64659090909090911</v>
      </c>
      <c r="D21" s="731" t="s">
        <v>2010</v>
      </c>
      <c r="E21" s="732">
        <f t="shared" si="1"/>
        <v>10</v>
      </c>
      <c r="F21" s="732">
        <f t="shared" si="3"/>
        <v>23</v>
      </c>
      <c r="G21" s="734">
        <v>0.63888888888888884</v>
      </c>
      <c r="H21" s="702" t="s">
        <v>443</v>
      </c>
      <c r="I21" s="573">
        <v>1</v>
      </c>
      <c r="J21" s="734">
        <v>0.64583333333333337</v>
      </c>
      <c r="K21" s="702" t="s">
        <v>443</v>
      </c>
      <c r="L21" s="573">
        <v>1</v>
      </c>
      <c r="M21" s="734">
        <v>0.61458333333333337</v>
      </c>
      <c r="N21" s="702" t="s">
        <v>443</v>
      </c>
      <c r="O21" s="573">
        <v>3</v>
      </c>
      <c r="P21" s="734">
        <v>0.67777777777777781</v>
      </c>
      <c r="Q21" s="702" t="s">
        <v>443</v>
      </c>
      <c r="R21" s="573">
        <v>3</v>
      </c>
      <c r="S21" s="734">
        <v>0.67291666666666672</v>
      </c>
      <c r="T21" s="702" t="s">
        <v>35</v>
      </c>
      <c r="U21" s="573">
        <v>3</v>
      </c>
      <c r="V21" s="734">
        <v>0.64027777777777772</v>
      </c>
      <c r="W21" s="702" t="s">
        <v>443</v>
      </c>
      <c r="X21" s="573">
        <v>1</v>
      </c>
      <c r="Y21" s="734">
        <v>0.63888888888888884</v>
      </c>
      <c r="Z21" s="702" t="s">
        <v>443</v>
      </c>
      <c r="AA21" s="573">
        <v>0</v>
      </c>
      <c r="AB21" s="734">
        <v>0.66388888888888886</v>
      </c>
      <c r="AC21" s="702" t="s">
        <v>443</v>
      </c>
      <c r="AD21" s="573">
        <v>1</v>
      </c>
      <c r="AE21" s="734">
        <v>0.59375</v>
      </c>
      <c r="AF21" s="702" t="s">
        <v>443</v>
      </c>
      <c r="AG21" s="573">
        <v>1</v>
      </c>
      <c r="AH21" s="734">
        <v>0.65972222222222221</v>
      </c>
      <c r="AI21" s="702" t="s">
        <v>35</v>
      </c>
      <c r="AJ21" s="573">
        <v>2</v>
      </c>
      <c r="AK21" s="734">
        <v>0.66597222222222219</v>
      </c>
      <c r="AL21" s="702" t="s">
        <v>443</v>
      </c>
      <c r="AM21" s="573">
        <v>2</v>
      </c>
      <c r="AN21" s="734">
        <v>0.6645833333333333</v>
      </c>
      <c r="AO21" s="702" t="s">
        <v>35</v>
      </c>
      <c r="AP21" s="573">
        <v>5</v>
      </c>
    </row>
    <row r="22" spans="1:45" x14ac:dyDescent="0.2">
      <c r="A22" s="713" t="s">
        <v>2023</v>
      </c>
      <c r="B22" s="573">
        <f>COUNTIF('Jan 2025 - Dec 2025'!J1:J739, "TU3-R18")</f>
        <v>27</v>
      </c>
      <c r="C22" s="735">
        <f t="shared" si="0"/>
        <v>0.59419191919191916</v>
      </c>
      <c r="D22" s="730"/>
      <c r="E22" s="739">
        <f t="shared" si="1"/>
        <v>2</v>
      </c>
      <c r="F22" s="733">
        <f t="shared" si="3"/>
        <v>29</v>
      </c>
      <c r="G22" s="734">
        <v>0.63749999999999996</v>
      </c>
      <c r="H22" s="702" t="s">
        <v>443</v>
      </c>
      <c r="I22" s="573">
        <v>3</v>
      </c>
      <c r="J22" s="734">
        <v>0.57847222222222228</v>
      </c>
      <c r="K22" s="702" t="s">
        <v>443</v>
      </c>
      <c r="L22" s="573">
        <v>3</v>
      </c>
      <c r="M22" s="734">
        <v>0.66319444444444442</v>
      </c>
      <c r="N22" s="702" t="s">
        <v>443</v>
      </c>
      <c r="O22" s="573">
        <v>2</v>
      </c>
      <c r="P22" s="734">
        <v>0.58888888888888891</v>
      </c>
      <c r="Q22" s="702" t="s">
        <v>443</v>
      </c>
      <c r="R22" s="573">
        <v>1</v>
      </c>
      <c r="S22" s="734">
        <v>0.61805555555555558</v>
      </c>
      <c r="T22" s="702" t="s">
        <v>443</v>
      </c>
      <c r="U22" s="573">
        <v>2</v>
      </c>
      <c r="V22" s="734">
        <v>0.56736111111111109</v>
      </c>
      <c r="W22" s="702" t="s">
        <v>443</v>
      </c>
      <c r="X22" s="573">
        <v>1</v>
      </c>
      <c r="Y22" s="734">
        <v>0.5180555555555556</v>
      </c>
      <c r="Z22" s="702" t="s">
        <v>443</v>
      </c>
      <c r="AA22" s="573">
        <v>4</v>
      </c>
      <c r="AB22" s="734">
        <v>0.60138888888888886</v>
      </c>
      <c r="AC22" s="702" t="s">
        <v>443</v>
      </c>
      <c r="AD22" s="573">
        <v>0</v>
      </c>
      <c r="AE22" s="734">
        <v>0.52430555555555558</v>
      </c>
      <c r="AF22" s="702" t="s">
        <v>443</v>
      </c>
      <c r="AG22" s="573">
        <v>4</v>
      </c>
      <c r="AH22" s="734">
        <v>0.64583333333333337</v>
      </c>
      <c r="AI22" s="702" t="s">
        <v>443</v>
      </c>
      <c r="AJ22" s="573">
        <v>5</v>
      </c>
      <c r="AK22" s="734">
        <v>0.59305555555555556</v>
      </c>
      <c r="AL22" s="702" t="s">
        <v>443</v>
      </c>
      <c r="AM22" s="573">
        <v>1</v>
      </c>
      <c r="AN22" s="734">
        <v>0.60069444444444442</v>
      </c>
      <c r="AO22" s="702" t="s">
        <v>443</v>
      </c>
      <c r="AP22" s="573">
        <v>3</v>
      </c>
    </row>
    <row r="23" spans="1:45" x14ac:dyDescent="0.2">
      <c r="A23" s="713" t="s">
        <v>2024</v>
      </c>
      <c r="B23" s="573">
        <f>COUNTIF('Jan 2025 - Dec 2025'!J1:J740, "TU3-R19")</f>
        <v>25</v>
      </c>
      <c r="C23" s="736">
        <f t="shared" si="0"/>
        <v>0.61698232323232316</v>
      </c>
      <c r="D23" s="731" t="s">
        <v>2010</v>
      </c>
      <c r="E23" s="732">
        <f t="shared" si="1"/>
        <v>5</v>
      </c>
      <c r="F23" s="732">
        <f t="shared" si="3"/>
        <v>30</v>
      </c>
      <c r="G23" s="734">
        <v>0.60763888888888884</v>
      </c>
      <c r="H23" s="702" t="s">
        <v>443</v>
      </c>
      <c r="I23" s="573">
        <v>4</v>
      </c>
      <c r="J23" s="734">
        <v>0.65972222222222221</v>
      </c>
      <c r="K23" s="702" t="s">
        <v>443</v>
      </c>
      <c r="L23" s="573">
        <v>1</v>
      </c>
      <c r="M23" s="734">
        <v>0.57986111111111116</v>
      </c>
      <c r="N23" s="702" t="s">
        <v>443</v>
      </c>
      <c r="O23" s="573">
        <v>1</v>
      </c>
      <c r="P23" s="734">
        <v>0.55694444444444446</v>
      </c>
      <c r="Q23" s="702" t="s">
        <v>443</v>
      </c>
      <c r="R23" s="573">
        <v>1</v>
      </c>
      <c r="S23" s="734">
        <v>0.59375</v>
      </c>
      <c r="T23" s="702" t="s">
        <v>443</v>
      </c>
      <c r="U23" s="573">
        <v>7</v>
      </c>
      <c r="V23" s="734">
        <v>0.60416666666666663</v>
      </c>
      <c r="W23" s="702" t="s">
        <v>443</v>
      </c>
      <c r="X23" s="573">
        <v>3</v>
      </c>
      <c r="Y23" s="734">
        <v>0.62847222222222221</v>
      </c>
      <c r="Z23" s="702" t="s">
        <v>443</v>
      </c>
      <c r="AA23" s="573">
        <v>5</v>
      </c>
      <c r="AB23" s="734">
        <v>0.625</v>
      </c>
      <c r="AC23" s="702" t="s">
        <v>443</v>
      </c>
      <c r="AD23" s="573">
        <v>1</v>
      </c>
      <c r="AE23" s="734">
        <v>0.63680555555555551</v>
      </c>
      <c r="AF23" s="702" t="s">
        <v>443</v>
      </c>
      <c r="AG23" s="573">
        <v>2</v>
      </c>
      <c r="AH23" s="734">
        <v>0.63541666666666663</v>
      </c>
      <c r="AI23" s="702" t="s">
        <v>443</v>
      </c>
      <c r="AJ23" s="573">
        <v>2</v>
      </c>
      <c r="AK23" s="734">
        <v>0.65902777777777777</v>
      </c>
      <c r="AL23" s="702" t="s">
        <v>443</v>
      </c>
      <c r="AM23" s="573">
        <v>2</v>
      </c>
      <c r="AN23" s="734">
        <v>0.6875</v>
      </c>
      <c r="AO23" s="702" t="s">
        <v>35</v>
      </c>
      <c r="AP23" s="573">
        <v>1</v>
      </c>
    </row>
    <row r="24" spans="1:45" x14ac:dyDescent="0.2">
      <c r="A24" s="713" t="s">
        <v>2025</v>
      </c>
      <c r="B24" s="573">
        <f>COUNTIF('Jan 2025 - Dec 2025'!J1:J741, "W3-R20")</f>
        <v>31</v>
      </c>
      <c r="C24" s="736">
        <f t="shared" si="0"/>
        <v>0.66388888888888886</v>
      </c>
      <c r="D24" s="731" t="s">
        <v>2010</v>
      </c>
      <c r="E24" s="732">
        <f t="shared" si="1"/>
        <v>4</v>
      </c>
      <c r="F24" s="732">
        <f t="shared" si="3"/>
        <v>35</v>
      </c>
      <c r="G24" s="734">
        <v>0.67569444444444449</v>
      </c>
      <c r="H24" s="702" t="s">
        <v>443</v>
      </c>
      <c r="I24" s="573">
        <v>2</v>
      </c>
      <c r="J24" s="734">
        <v>0.6875</v>
      </c>
      <c r="K24" s="702" t="s">
        <v>443</v>
      </c>
      <c r="L24" s="573">
        <v>1</v>
      </c>
      <c r="M24" s="734">
        <v>0.70486111111111116</v>
      </c>
      <c r="N24" s="702" t="s">
        <v>443</v>
      </c>
      <c r="O24" s="573">
        <v>2</v>
      </c>
      <c r="P24" s="734">
        <v>0.66666666666666663</v>
      </c>
      <c r="Q24" s="702" t="s">
        <v>443</v>
      </c>
      <c r="R24" s="573">
        <v>3</v>
      </c>
      <c r="S24" s="734">
        <v>0.64930555555555558</v>
      </c>
      <c r="T24" s="702" t="s">
        <v>443</v>
      </c>
      <c r="U24" s="573">
        <v>3</v>
      </c>
      <c r="V24" s="734">
        <v>0.65972222222222221</v>
      </c>
      <c r="W24" s="702" t="s">
        <v>443</v>
      </c>
      <c r="X24" s="573">
        <v>3</v>
      </c>
      <c r="Y24" s="734">
        <v>0.66249999999999998</v>
      </c>
      <c r="Z24" s="702" t="s">
        <v>443</v>
      </c>
      <c r="AA24" s="573">
        <v>4</v>
      </c>
      <c r="AB24" s="734">
        <v>0.59166666666666667</v>
      </c>
      <c r="AC24" s="702" t="s">
        <v>443</v>
      </c>
      <c r="AD24" s="573">
        <v>7</v>
      </c>
      <c r="AE24" s="734">
        <v>0.65972222222222221</v>
      </c>
      <c r="AF24" s="702" t="s">
        <v>443</v>
      </c>
      <c r="AG24" s="573">
        <v>2</v>
      </c>
      <c r="AH24" s="734">
        <v>0.67152777777777772</v>
      </c>
      <c r="AI24" s="702" t="s">
        <v>443</v>
      </c>
      <c r="AJ24" s="573">
        <v>4</v>
      </c>
      <c r="AK24" s="734">
        <v>0.67361111111111116</v>
      </c>
      <c r="AL24" s="702" t="s">
        <v>443</v>
      </c>
      <c r="AM24" s="573">
        <v>2</v>
      </c>
      <c r="AN24" s="734">
        <v>0.68402777777777779</v>
      </c>
      <c r="AO24" s="702" t="s">
        <v>443</v>
      </c>
      <c r="AP24" s="573">
        <v>2</v>
      </c>
    </row>
    <row r="25" spans="1:45" x14ac:dyDescent="0.2">
      <c r="A25" s="713" t="s">
        <v>2026</v>
      </c>
      <c r="B25" s="573">
        <f>COUNTIF('Jan 2025 - Dec 2025'!J1:J742, "TH3-R21")</f>
        <v>25</v>
      </c>
      <c r="C25" s="736">
        <f t="shared" si="0"/>
        <v>0.66237373737373739</v>
      </c>
      <c r="D25" s="731" t="s">
        <v>2010</v>
      </c>
      <c r="E25" s="732">
        <f t="shared" si="1"/>
        <v>11</v>
      </c>
      <c r="F25" s="732">
        <f>SUM(I25,L25,O25,R25,U25,X25,AA25,AD25,AG25,AJ25,AM25,AP25)</f>
        <v>36</v>
      </c>
      <c r="G25" s="734">
        <v>0.65972222222222221</v>
      </c>
      <c r="H25" s="702" t="s">
        <v>443</v>
      </c>
      <c r="I25" s="573">
        <v>3</v>
      </c>
      <c r="J25" s="734">
        <v>0.65625</v>
      </c>
      <c r="K25" s="702" t="s">
        <v>443</v>
      </c>
      <c r="L25" s="573">
        <v>1</v>
      </c>
      <c r="M25" s="734">
        <v>0.65902777777777777</v>
      </c>
      <c r="N25" s="702" t="s">
        <v>443</v>
      </c>
      <c r="O25" s="573">
        <v>4</v>
      </c>
      <c r="P25" s="734">
        <v>0.63749999999999996</v>
      </c>
      <c r="Q25" s="702" t="s">
        <v>443</v>
      </c>
      <c r="R25" s="573">
        <v>3</v>
      </c>
      <c r="S25" s="734">
        <v>0.67638888888888893</v>
      </c>
      <c r="T25" s="702" t="s">
        <v>443</v>
      </c>
      <c r="U25" s="573">
        <v>5</v>
      </c>
      <c r="V25" s="734">
        <v>0.67569444444444449</v>
      </c>
      <c r="W25" s="702" t="s">
        <v>443</v>
      </c>
      <c r="X25" s="573">
        <v>2</v>
      </c>
      <c r="Y25" s="734">
        <v>0.66666666666666663</v>
      </c>
      <c r="Z25" s="702" t="s">
        <v>443</v>
      </c>
      <c r="AA25" s="573">
        <v>3</v>
      </c>
      <c r="AB25" s="734">
        <v>0.64097222222222228</v>
      </c>
      <c r="AC25" s="702" t="s">
        <v>443</v>
      </c>
      <c r="AD25" s="573">
        <v>5</v>
      </c>
      <c r="AE25" s="734">
        <v>0.66666666666666663</v>
      </c>
      <c r="AF25" s="702" t="s">
        <v>443</v>
      </c>
      <c r="AG25" s="573">
        <v>2</v>
      </c>
      <c r="AH25" s="734">
        <v>0.66666666666666663</v>
      </c>
      <c r="AI25" s="702" t="s">
        <v>443</v>
      </c>
      <c r="AJ25" s="573">
        <v>4</v>
      </c>
      <c r="AK25" s="734">
        <v>0.68055555555555558</v>
      </c>
      <c r="AL25" s="702" t="s">
        <v>443</v>
      </c>
      <c r="AM25" s="573">
        <v>1</v>
      </c>
      <c r="AN25" s="734">
        <v>0.67708333333333337</v>
      </c>
      <c r="AO25" s="702" t="s">
        <v>443</v>
      </c>
      <c r="AP25" s="573">
        <v>3</v>
      </c>
    </row>
    <row r="26" spans="1:45" x14ac:dyDescent="0.2">
      <c r="A26" s="725" t="s">
        <v>2027</v>
      </c>
      <c r="B26" s="646">
        <f>COUNTIF('Jan 2025 - Dec 2025'!J1:J743, "W2-R22")</f>
        <v>34</v>
      </c>
      <c r="C26" s="735">
        <f t="shared" si="0"/>
        <v>0.52996031746031746</v>
      </c>
      <c r="D26" s="730"/>
      <c r="E26" s="739">
        <f t="shared" si="1"/>
        <v>16</v>
      </c>
      <c r="F26" s="733">
        <f>SUM(I26,L26,O26,R26,U26,X26,AA26,AD26,AG26,AJ26,AM26,AP26)</f>
        <v>50</v>
      </c>
      <c r="G26" s="858" t="s">
        <v>767</v>
      </c>
      <c r="H26" s="859"/>
      <c r="I26" s="859"/>
      <c r="J26" s="859"/>
      <c r="K26" s="859"/>
      <c r="L26" s="859"/>
      <c r="M26" s="859"/>
      <c r="N26" s="859"/>
      <c r="O26" s="860"/>
      <c r="P26" s="734">
        <v>0.49930555555555556</v>
      </c>
      <c r="Q26" s="702" t="s">
        <v>443</v>
      </c>
      <c r="R26" s="573">
        <v>0</v>
      </c>
      <c r="S26" s="734">
        <v>0.51736111111111116</v>
      </c>
      <c r="T26" s="702" t="s">
        <v>443</v>
      </c>
      <c r="U26" s="573">
        <v>3</v>
      </c>
      <c r="V26" s="734">
        <v>0.67847222222222225</v>
      </c>
      <c r="W26" s="702" t="s">
        <v>443</v>
      </c>
      <c r="X26" s="573">
        <v>7</v>
      </c>
      <c r="Y26" s="734">
        <v>0.48125000000000001</v>
      </c>
      <c r="Z26" s="702" t="s">
        <v>443</v>
      </c>
      <c r="AA26" s="573">
        <v>1</v>
      </c>
      <c r="AB26" s="734">
        <v>0.49236111111111114</v>
      </c>
      <c r="AC26" s="702" t="s">
        <v>443</v>
      </c>
      <c r="AD26" s="573">
        <v>5</v>
      </c>
      <c r="AE26" s="734">
        <v>0.51944444444444449</v>
      </c>
      <c r="AF26" s="702" t="s">
        <v>443</v>
      </c>
      <c r="AG26" s="573">
        <v>4</v>
      </c>
      <c r="AH26" s="734">
        <v>0.52152777777777781</v>
      </c>
      <c r="AI26" s="702" t="s">
        <v>443</v>
      </c>
      <c r="AJ26" s="573">
        <v>0</v>
      </c>
      <c r="AK26" s="734" t="s">
        <v>690</v>
      </c>
      <c r="AL26" s="702" t="s">
        <v>35</v>
      </c>
      <c r="AM26" s="573">
        <v>24</v>
      </c>
      <c r="AN26" s="734">
        <v>0.67708333333333337</v>
      </c>
      <c r="AO26" s="702" t="s">
        <v>35</v>
      </c>
      <c r="AP26" s="573">
        <v>6</v>
      </c>
    </row>
    <row r="27" spans="1:45" x14ac:dyDescent="0.2">
      <c r="A27" s="725" t="s">
        <v>2028</v>
      </c>
      <c r="B27" s="646">
        <f>COUNTIF('Jan 2025 - Dec 2025'!J1:J744, "TH2-R23")</f>
        <v>15</v>
      </c>
      <c r="C27" s="802">
        <v>0.47569444444444442</v>
      </c>
      <c r="D27" s="730"/>
      <c r="E27" s="739">
        <f t="shared" si="1"/>
        <v>-13</v>
      </c>
      <c r="F27" s="733">
        <f>SUM(I27,L27,O27,R27,U27,X27,AA27,AD27,AG27,AJ27,AM27,AP27)</f>
        <v>2</v>
      </c>
      <c r="G27" s="861" t="s">
        <v>767</v>
      </c>
      <c r="H27" s="861"/>
      <c r="I27" s="861"/>
      <c r="J27" s="861"/>
      <c r="K27" s="861"/>
      <c r="L27" s="861"/>
      <c r="M27" s="861"/>
      <c r="N27" s="861"/>
      <c r="O27" s="861"/>
      <c r="P27" s="861"/>
      <c r="Q27" s="861"/>
      <c r="R27" s="861"/>
      <c r="S27" s="861"/>
      <c r="T27" s="861"/>
      <c r="U27" s="861"/>
      <c r="V27" s="861"/>
      <c r="W27" s="861"/>
      <c r="X27" s="861"/>
      <c r="Y27" s="861"/>
      <c r="Z27" s="861"/>
      <c r="AA27" s="861"/>
      <c r="AB27" s="861"/>
      <c r="AC27" s="861"/>
      <c r="AD27" s="861"/>
      <c r="AE27" s="861"/>
      <c r="AF27" s="861"/>
      <c r="AG27" s="861"/>
      <c r="AH27" s="861"/>
      <c r="AI27" s="861"/>
      <c r="AJ27" s="861"/>
      <c r="AK27" s="734">
        <v>0.47222222222222221</v>
      </c>
      <c r="AL27" s="702" t="s">
        <v>443</v>
      </c>
      <c r="AM27" s="573">
        <v>2</v>
      </c>
      <c r="AN27" s="734">
        <v>0.48125000000000001</v>
      </c>
      <c r="AO27" s="702" t="s">
        <v>443</v>
      </c>
      <c r="AP27" s="573">
        <v>0</v>
      </c>
    </row>
    <row r="28" spans="1:45" x14ac:dyDescent="0.2">
      <c r="A28" s="725" t="s">
        <v>3218</v>
      </c>
      <c r="B28" s="646">
        <f>COUNTIF('Jan 2025 - Dec 2025'!J1:J745, "F1-R24")</f>
        <v>0</v>
      </c>
      <c r="C28" s="730" t="s">
        <v>690</v>
      </c>
      <c r="D28" s="730"/>
      <c r="E28" s="739">
        <f t="shared" si="1"/>
        <v>0</v>
      </c>
      <c r="F28" s="733">
        <f>SUM(I28,L28,O28,R28,U28,X28,AA28,AD28,AG28,AJ28,AM28,AP28)</f>
        <v>0</v>
      </c>
      <c r="G28" s="797"/>
      <c r="H28" s="797"/>
      <c r="I28" s="797"/>
      <c r="J28" s="797"/>
      <c r="K28" s="797"/>
      <c r="L28" s="797"/>
      <c r="M28" s="797"/>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8"/>
      <c r="AL28" s="797"/>
      <c r="AM28" s="799"/>
      <c r="AN28" s="798"/>
      <c r="AO28" s="797"/>
      <c r="AP28" s="799"/>
    </row>
    <row r="29" spans="1:45" ht="24" x14ac:dyDescent="0.2">
      <c r="A29" s="724" t="s">
        <v>2029</v>
      </c>
      <c r="B29" s="723">
        <f>SUM(B3:B27)</f>
        <v>608</v>
      </c>
      <c r="C29" s="719"/>
      <c r="D29" s="719" t="s">
        <v>3140</v>
      </c>
      <c r="E29" s="719">
        <f>SUM(E5:E27)</f>
        <v>292</v>
      </c>
      <c r="F29" s="719">
        <f>SUM(F5:F27)</f>
        <v>900</v>
      </c>
    </row>
    <row r="30" spans="1:45" ht="27.95" customHeight="1" x14ac:dyDescent="0.2">
      <c r="A30" s="830" t="s">
        <v>2030</v>
      </c>
      <c r="B30" s="831"/>
      <c r="C30" s="831"/>
      <c r="D30" s="831"/>
      <c r="E30" s="831"/>
      <c r="F30" s="832"/>
      <c r="G30" s="829" t="s">
        <v>146</v>
      </c>
      <c r="H30" s="829"/>
      <c r="I30" s="573">
        <f>SUM(I5:I26)</f>
        <v>56</v>
      </c>
      <c r="J30" s="829" t="s">
        <v>614</v>
      </c>
      <c r="K30" s="829"/>
      <c r="L30" s="720">
        <f>SUM(L5:L26)</f>
        <v>56</v>
      </c>
      <c r="M30" s="829" t="s">
        <v>53</v>
      </c>
      <c r="N30" s="829"/>
      <c r="O30" s="721">
        <f>SUM(O5:O26)</f>
        <v>59</v>
      </c>
      <c r="P30" s="829" t="s">
        <v>20</v>
      </c>
      <c r="Q30" s="829"/>
      <c r="R30" s="722">
        <f>SUM(R5:R26)</f>
        <v>76</v>
      </c>
      <c r="S30" s="829" t="s">
        <v>25</v>
      </c>
      <c r="T30" s="829"/>
      <c r="U30" s="722">
        <f>SUM(U5:U26)</f>
        <v>86</v>
      </c>
      <c r="V30" s="829" t="s">
        <v>69</v>
      </c>
      <c r="W30" s="829"/>
      <c r="X30" s="722">
        <f>SUM(X5:X26)</f>
        <v>101</v>
      </c>
      <c r="Y30" s="829" t="s">
        <v>50</v>
      </c>
      <c r="Z30" s="829"/>
      <c r="AA30" s="722">
        <f>SUM(AA5:AA26)</f>
        <v>84</v>
      </c>
      <c r="AB30" s="829" t="s">
        <v>100</v>
      </c>
      <c r="AC30" s="829"/>
      <c r="AD30" s="720">
        <f>SUM(AD5:AD26)</f>
        <v>80</v>
      </c>
      <c r="AE30" s="829" t="s">
        <v>622</v>
      </c>
      <c r="AF30" s="829"/>
      <c r="AG30" s="720">
        <f>SUM(AG5:AG26)</f>
        <v>71</v>
      </c>
      <c r="AH30" s="835" t="s">
        <v>610</v>
      </c>
      <c r="AI30" s="835"/>
      <c r="AJ30" s="814">
        <f>SUM(AJ5:AJ26)</f>
        <v>68</v>
      </c>
      <c r="AK30" s="835" t="s">
        <v>657</v>
      </c>
      <c r="AL30" s="835"/>
      <c r="AM30" s="814">
        <f>SUM(AM5:AM27)-24</f>
        <v>55</v>
      </c>
      <c r="AN30" s="835" t="s">
        <v>635</v>
      </c>
      <c r="AO30" s="835"/>
      <c r="AP30" s="746">
        <f>SUM(AP5:AP27)-29</f>
        <v>55</v>
      </c>
      <c r="AQ30" s="744">
        <f xml:space="preserve"> (AP30/AS30)-1</f>
        <v>-0.23611111111111116</v>
      </c>
      <c r="AR30" s="747" t="s">
        <v>2031</v>
      </c>
      <c r="AS30" s="745">
        <f>(I30+L30+O30+R30+U30+X30+AA30+AD30+AG30+AJ30+AM30)/11</f>
        <v>72</v>
      </c>
    </row>
    <row r="31" spans="1:45" ht="39" customHeight="1" x14ac:dyDescent="0.2">
      <c r="A31" s="830" t="s">
        <v>2032</v>
      </c>
      <c r="B31" s="831"/>
      <c r="C31" s="831"/>
      <c r="D31" s="831"/>
      <c r="E31" s="831"/>
      <c r="F31" s="832"/>
      <c r="G31" s="829" t="s">
        <v>146</v>
      </c>
      <c r="H31" s="829"/>
      <c r="I31" s="573">
        <f>I9</f>
        <v>6</v>
      </c>
      <c r="J31" s="829" t="s">
        <v>614</v>
      </c>
      <c r="K31" s="829"/>
      <c r="L31" s="720">
        <f>L11</f>
        <v>6</v>
      </c>
      <c r="M31" s="829" t="s">
        <v>53</v>
      </c>
      <c r="N31" s="829"/>
      <c r="O31" s="721">
        <f>O16</f>
        <v>4</v>
      </c>
      <c r="P31" s="829" t="s">
        <v>20</v>
      </c>
      <c r="Q31" s="829"/>
      <c r="R31" s="722">
        <f>R15+2</f>
        <v>14</v>
      </c>
      <c r="S31" s="829" t="s">
        <v>25</v>
      </c>
      <c r="T31" s="829"/>
      <c r="U31" s="722">
        <f>4+5+2+2</f>
        <v>13</v>
      </c>
      <c r="V31" s="829" t="s">
        <v>69</v>
      </c>
      <c r="W31" s="829"/>
      <c r="X31" s="722">
        <f>3+9+9</f>
        <v>21</v>
      </c>
      <c r="Y31" s="829" t="s">
        <v>50</v>
      </c>
      <c r="Z31" s="829"/>
      <c r="AA31" s="722">
        <f>10+5+3</f>
        <v>18</v>
      </c>
      <c r="AB31" s="829" t="s">
        <v>100</v>
      </c>
      <c r="AC31" s="829"/>
      <c r="AD31" s="720">
        <f>2+3</f>
        <v>5</v>
      </c>
      <c r="AE31" s="829" t="s">
        <v>622</v>
      </c>
      <c r="AF31" s="829"/>
      <c r="AG31" s="720">
        <f>3+3+3+3</f>
        <v>12</v>
      </c>
      <c r="AH31" s="835" t="s">
        <v>610</v>
      </c>
      <c r="AI31" s="835"/>
      <c r="AJ31" s="814">
        <f>5+1</f>
        <v>6</v>
      </c>
      <c r="AK31" s="835" t="s">
        <v>657</v>
      </c>
      <c r="AL31" s="835"/>
      <c r="AM31" s="814">
        <f>4+1</f>
        <v>5</v>
      </c>
      <c r="AN31" s="835" t="s">
        <v>635</v>
      </c>
      <c r="AO31" s="835"/>
      <c r="AP31" s="746">
        <f>1+4+1+5</f>
        <v>11</v>
      </c>
      <c r="AQ31" s="744">
        <f xml:space="preserve"> (AP31)/AS31-1</f>
        <v>0.10000000000000009</v>
      </c>
      <c r="AR31" s="747" t="s">
        <v>2031</v>
      </c>
      <c r="AS31" s="745">
        <f>(I31+L31+O31+R31+U31+X31+AA31+AD31+AG31+AJ31+AM31)/11</f>
        <v>10</v>
      </c>
    </row>
    <row r="33" spans="2:10" x14ac:dyDescent="0.2">
      <c r="B33" s="840" t="s">
        <v>2033</v>
      </c>
      <c r="C33" s="840"/>
      <c r="D33" s="840"/>
      <c r="E33" s="840"/>
      <c r="F33" s="840"/>
      <c r="G33" s="840"/>
      <c r="H33" s="840"/>
      <c r="I33" s="840"/>
      <c r="J33" s="840"/>
    </row>
    <row r="34" spans="2:10" x14ac:dyDescent="0.2">
      <c r="B34" s="840" t="s">
        <v>2034</v>
      </c>
      <c r="C34" s="840"/>
      <c r="D34" s="840"/>
      <c r="E34" s="840"/>
      <c r="F34" s="840"/>
      <c r="G34" s="840"/>
      <c r="H34" s="840"/>
      <c r="I34" s="840"/>
      <c r="J34" s="840"/>
    </row>
  </sheetData>
  <mergeCells count="49">
    <mergeCell ref="AN30:AO30"/>
    <mergeCell ref="AN31:AO31"/>
    <mergeCell ref="AH30:AI30"/>
    <mergeCell ref="AH31:AI31"/>
    <mergeCell ref="AN3:AP3"/>
    <mergeCell ref="AK3:AM3"/>
    <mergeCell ref="AK30:AL30"/>
    <mergeCell ref="AK31:AL31"/>
    <mergeCell ref="B33:J33"/>
    <mergeCell ref="AE30:AF30"/>
    <mergeCell ref="G26:O26"/>
    <mergeCell ref="AE31:AF31"/>
    <mergeCell ref="Y30:Z30"/>
    <mergeCell ref="AB30:AC30"/>
    <mergeCell ref="Y31:Z31"/>
    <mergeCell ref="AB31:AC31"/>
    <mergeCell ref="G27:AJ27"/>
    <mergeCell ref="E3:E4"/>
    <mergeCell ref="B34:J34"/>
    <mergeCell ref="V30:W30"/>
    <mergeCell ref="J30:K30"/>
    <mergeCell ref="M30:N30"/>
    <mergeCell ref="P30:Q30"/>
    <mergeCell ref="S30:T30"/>
    <mergeCell ref="A30:F30"/>
    <mergeCell ref="A31:F31"/>
    <mergeCell ref="G31:H31"/>
    <mergeCell ref="J31:K31"/>
    <mergeCell ref="M31:N31"/>
    <mergeCell ref="G30:H30"/>
    <mergeCell ref="P31:Q31"/>
    <mergeCell ref="S31:T31"/>
    <mergeCell ref="V31:W31"/>
    <mergeCell ref="A2:AP2"/>
    <mergeCell ref="G3:I3"/>
    <mergeCell ref="M3:O3"/>
    <mergeCell ref="J3:L3"/>
    <mergeCell ref="P3:R3"/>
    <mergeCell ref="S3:U3"/>
    <mergeCell ref="V3:X3"/>
    <mergeCell ref="Y3:AA3"/>
    <mergeCell ref="AB3:AD3"/>
    <mergeCell ref="C3:C4"/>
    <mergeCell ref="B3:B4"/>
    <mergeCell ref="A3:A4"/>
    <mergeCell ref="D3:D4"/>
    <mergeCell ref="F3:F4"/>
    <mergeCell ref="AE3:AG3"/>
    <mergeCell ref="AH3:AJ3"/>
  </mergeCells>
  <phoneticPr fontId="9" type="noConversion"/>
  <conditionalFormatting sqref="G26:G28 P26:AP26 AK27:AP28 G5:AP25">
    <cfRule type="containsText" dxfId="2963" priority="34" operator="containsText" text="N/A">
      <formula>NOT(ISERROR(SEARCH("N/A",G5)))</formula>
    </cfRule>
    <cfRule type="containsText" dxfId="2962" priority="35" operator="containsText" text="X">
      <formula>NOT(ISERROR(SEARCH("X",G5)))</formula>
    </cfRule>
    <cfRule type="containsText" dxfId="2961" priority="36" operator="containsText" text="Y">
      <formula>NOT(ISERROR(SEARCH("Y",G5)))</formula>
    </cfRule>
  </conditionalFormatting>
  <conditionalFormatting sqref="I30:I31">
    <cfRule type="containsText" dxfId="2960" priority="31" operator="containsText" text="N/A">
      <formula>NOT(ISERROR(SEARCH("N/A",I30)))</formula>
    </cfRule>
    <cfRule type="containsText" dxfId="2959" priority="32" operator="containsText" text="X">
      <formula>NOT(ISERROR(SEARCH("X",I30)))</formula>
    </cfRule>
    <cfRule type="containsText" dxfId="2958" priority="33" operator="containsText" text="Y">
      <formula>NOT(ISERROR(SEARCH("Y",I30)))</formula>
    </cfRule>
  </conditionalFormatting>
  <conditionalFormatting sqref="L30:L31">
    <cfRule type="containsText" dxfId="2957" priority="28" operator="containsText" text="N/A">
      <formula>NOT(ISERROR(SEARCH("N/A",L30)))</formula>
    </cfRule>
    <cfRule type="containsText" dxfId="2956" priority="29" operator="containsText" text="X">
      <formula>NOT(ISERROR(SEARCH("X",L30)))</formula>
    </cfRule>
    <cfRule type="containsText" dxfId="2955" priority="30" operator="containsText" text="Y">
      <formula>NOT(ISERROR(SEARCH("Y",L30)))</formula>
    </cfRule>
  </conditionalFormatting>
  <conditionalFormatting sqref="O30:O31">
    <cfRule type="containsText" dxfId="2954" priority="25" operator="containsText" text="N/A">
      <formula>NOT(ISERROR(SEARCH("N/A",O30)))</formula>
    </cfRule>
    <cfRule type="containsText" dxfId="2953" priority="26" operator="containsText" text="X">
      <formula>NOT(ISERROR(SEARCH("X",O30)))</formula>
    </cfRule>
    <cfRule type="containsText" dxfId="2952" priority="27" operator="containsText" text="Y">
      <formula>NOT(ISERROR(SEARCH("Y",O30)))</formula>
    </cfRule>
  </conditionalFormatting>
  <conditionalFormatting sqref="R30:R31">
    <cfRule type="containsText" dxfId="2951" priority="22" operator="containsText" text="N/A">
      <formula>NOT(ISERROR(SEARCH("N/A",R30)))</formula>
    </cfRule>
    <cfRule type="containsText" dxfId="2950" priority="23" operator="containsText" text="X">
      <formula>NOT(ISERROR(SEARCH("X",R30)))</formula>
    </cfRule>
    <cfRule type="containsText" dxfId="2949" priority="24" operator="containsText" text="Y">
      <formula>NOT(ISERROR(SEARCH("Y",R30)))</formula>
    </cfRule>
  </conditionalFormatting>
  <conditionalFormatting sqref="U30:U31">
    <cfRule type="containsText" dxfId="2948" priority="19" operator="containsText" text="N/A">
      <formula>NOT(ISERROR(SEARCH("N/A",U30)))</formula>
    </cfRule>
    <cfRule type="containsText" dxfId="2947" priority="20" operator="containsText" text="X">
      <formula>NOT(ISERROR(SEARCH("X",U30)))</formula>
    </cfRule>
    <cfRule type="containsText" dxfId="2946" priority="21" operator="containsText" text="Y">
      <formula>NOT(ISERROR(SEARCH("Y",U30)))</formula>
    </cfRule>
  </conditionalFormatting>
  <conditionalFormatting sqref="X30:X31">
    <cfRule type="containsText" dxfId="2945" priority="16" operator="containsText" text="N/A">
      <formula>NOT(ISERROR(SEARCH("N/A",X30)))</formula>
    </cfRule>
    <cfRule type="containsText" dxfId="2944" priority="17" operator="containsText" text="X">
      <formula>NOT(ISERROR(SEARCH("X",X30)))</formula>
    </cfRule>
    <cfRule type="containsText" dxfId="2943" priority="18" operator="containsText" text="Y">
      <formula>NOT(ISERROR(SEARCH("Y",X30)))</formula>
    </cfRule>
  </conditionalFormatting>
  <conditionalFormatting sqref="AA30:AA31">
    <cfRule type="containsText" dxfId="2942" priority="13" operator="containsText" text="N/A">
      <formula>NOT(ISERROR(SEARCH("N/A",AA30)))</formula>
    </cfRule>
    <cfRule type="containsText" dxfId="2941" priority="14" operator="containsText" text="X">
      <formula>NOT(ISERROR(SEARCH("X",AA30)))</formula>
    </cfRule>
    <cfRule type="containsText" dxfId="2940" priority="15" operator="containsText" text="Y">
      <formula>NOT(ISERROR(SEARCH("Y",AA30)))</formula>
    </cfRule>
  </conditionalFormatting>
  <conditionalFormatting sqref="AD30:AD31 AG30:AG31">
    <cfRule type="containsText" dxfId="2939" priority="10" operator="containsText" text="N/A">
      <formula>NOT(ISERROR(SEARCH("N/A",AD30)))</formula>
    </cfRule>
    <cfRule type="containsText" dxfId="2938" priority="11" operator="containsText" text="X">
      <formula>NOT(ISERROR(SEARCH("X",AD30)))</formula>
    </cfRule>
    <cfRule type="containsText" dxfId="2937" priority="12" operator="containsText" text="Y">
      <formula>NOT(ISERROR(SEARCH("Y",AD30)))</formula>
    </cfRule>
  </conditionalFormatting>
  <conditionalFormatting sqref="AJ30:AJ31">
    <cfRule type="containsText" dxfId="2936" priority="7" operator="containsText" text="N/A">
      <formula>NOT(ISERROR(SEARCH("N/A",AJ30)))</formula>
    </cfRule>
    <cfRule type="containsText" dxfId="2935" priority="8" operator="containsText" text="X">
      <formula>NOT(ISERROR(SEARCH("X",AJ30)))</formula>
    </cfRule>
    <cfRule type="containsText" dxfId="2934" priority="9" operator="containsText" text="Y">
      <formula>NOT(ISERROR(SEARCH("Y",AJ30)))</formula>
    </cfRule>
  </conditionalFormatting>
  <conditionalFormatting sqref="AM30:AM31">
    <cfRule type="containsText" dxfId="2933" priority="4" operator="containsText" text="N/A">
      <formula>NOT(ISERROR(SEARCH("N/A",AM30)))</formula>
    </cfRule>
    <cfRule type="containsText" dxfId="2932" priority="5" operator="containsText" text="X">
      <formula>NOT(ISERROR(SEARCH("X",AM30)))</formula>
    </cfRule>
    <cfRule type="containsText" dxfId="2931" priority="6" operator="containsText" text="Y">
      <formula>NOT(ISERROR(SEARCH("Y",AM30)))</formula>
    </cfRule>
  </conditionalFormatting>
  <conditionalFormatting sqref="AP30:AP31">
    <cfRule type="containsText" dxfId="2930" priority="1" operator="containsText" text="N/A">
      <formula>NOT(ISERROR(SEARCH("N/A",AP30)))</formula>
    </cfRule>
    <cfRule type="containsText" dxfId="2929" priority="2" operator="containsText" text="X">
      <formula>NOT(ISERROR(SEARCH("X",AP30)))</formula>
    </cfRule>
    <cfRule type="containsText" dxfId="2928" priority="3" operator="containsText" text="Y">
      <formula>NOT(ISERROR(SEARCH("Y",AP30)))</formula>
    </cfRule>
  </conditionalFormatting>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77F1C-6491-4DF5-8582-FA8A02B38B51}">
  <dimension ref="B2:P42"/>
  <sheetViews>
    <sheetView topLeftCell="A3" zoomScale="91" zoomScaleNormal="91" workbookViewId="0">
      <selection activeCell="E10" sqref="E10"/>
    </sheetView>
  </sheetViews>
  <sheetFormatPr defaultColWidth="12.42578125" defaultRowHeight="15.75" x14ac:dyDescent="0.25"/>
  <cols>
    <col min="1" max="1" width="6.28515625" style="759" customWidth="1"/>
    <col min="2" max="2" width="16.7109375" style="759" customWidth="1"/>
    <col min="3" max="3" width="20.7109375" style="759" customWidth="1"/>
    <col min="4" max="4" width="24.140625" style="759" customWidth="1"/>
    <col min="5" max="5" width="14.28515625" style="759" customWidth="1"/>
    <col min="6" max="6" width="16.140625" style="759" customWidth="1"/>
    <col min="7" max="7" width="9.7109375" style="759" customWidth="1"/>
    <col min="8" max="8" width="20.140625" style="759" customWidth="1"/>
    <col min="9" max="9" width="19.42578125" style="759" customWidth="1"/>
    <col min="10" max="10" width="18.42578125" style="759" customWidth="1"/>
    <col min="11" max="11" width="12.42578125" style="759"/>
    <col min="12" max="13" width="26.28515625" style="759" customWidth="1"/>
    <col min="14" max="14" width="12.42578125" style="759"/>
    <col min="15" max="15" width="22.42578125" style="759" customWidth="1"/>
    <col min="16" max="16" width="18.7109375" style="759" customWidth="1"/>
    <col min="17" max="16384" width="12.42578125" style="759"/>
  </cols>
  <sheetData>
    <row r="2" spans="2:16" ht="16.5" thickBot="1" x14ac:dyDescent="0.3"/>
    <row r="3" spans="2:16" ht="68.25" customHeight="1" thickBot="1" x14ac:dyDescent="0.3">
      <c r="B3" s="791" t="s">
        <v>3213</v>
      </c>
      <c r="C3" s="789" t="s">
        <v>3212</v>
      </c>
      <c r="D3" s="790" t="s">
        <v>3211</v>
      </c>
      <c r="E3" s="790" t="s">
        <v>3233</v>
      </c>
      <c r="F3" s="790" t="s">
        <v>3217</v>
      </c>
      <c r="G3" s="790" t="s">
        <v>3219</v>
      </c>
      <c r="H3" s="790" t="s">
        <v>3221</v>
      </c>
      <c r="I3" s="790" t="s">
        <v>3210</v>
      </c>
      <c r="J3" s="789" t="s">
        <v>3222</v>
      </c>
      <c r="K3" s="803" t="s">
        <v>3223</v>
      </c>
      <c r="L3" s="788" t="s">
        <v>3143</v>
      </c>
      <c r="M3" s="787" t="s">
        <v>3209</v>
      </c>
      <c r="O3" s="856" t="s">
        <v>3208</v>
      </c>
      <c r="P3" s="857"/>
    </row>
    <row r="4" spans="2:16" x14ac:dyDescent="0.25">
      <c r="B4" s="792" t="s">
        <v>3201</v>
      </c>
      <c r="C4" s="794" t="s">
        <v>3207</v>
      </c>
      <c r="D4" s="794" t="s">
        <v>3206</v>
      </c>
      <c r="E4" s="794">
        <f>COUNTIF('Jan 2025 - Dec 2025'!J1:J750, "M1-R1")</f>
        <v>33</v>
      </c>
      <c r="F4" s="800">
        <f>MAX(0,
 (MIN('2025 Completion Chart'!C5, TIME(16,30,0)) - TIME(8,0,0)) * 24
 - IF('2025 Completion Chart'!C5 &gt;= TIME(12,0,0), 0.5, 0)
)</f>
        <v>6.8129629629629651</v>
      </c>
      <c r="G4" s="794">
        <v>1</v>
      </c>
      <c r="H4" s="776">
        <f>F4*G4*45+(25)</f>
        <v>331.58333333333343</v>
      </c>
      <c r="I4" s="777">
        <f>SUMIF('Jan 2025 - Dec 2025'!$J$2:$J$1000, "M1-R1", 'Jan 2025 - Dec 2025'!$E$2:$E$1000)</f>
        <v>1955</v>
      </c>
      <c r="J4" s="775">
        <f t="shared" ref="J4:J26" si="0">(I4-H4)</f>
        <v>1623.4166666666665</v>
      </c>
      <c r="K4" s="774">
        <f t="shared" ref="K4:K26" si="1">(J4/I4)</f>
        <v>0.83039215686274503</v>
      </c>
      <c r="L4" s="773" t="s">
        <v>3203</v>
      </c>
      <c r="M4" s="779"/>
      <c r="O4" s="786" t="s">
        <v>662</v>
      </c>
      <c r="P4" s="785">
        <f>'[1]Quotation Cheat Sheet'!$G$61</f>
        <v>65</v>
      </c>
    </row>
    <row r="5" spans="2:16" x14ac:dyDescent="0.25">
      <c r="B5" s="792" t="s">
        <v>3201</v>
      </c>
      <c r="C5" s="794" t="s">
        <v>3205</v>
      </c>
      <c r="D5" s="794" t="s">
        <v>3204</v>
      </c>
      <c r="E5" s="794">
        <f>COUNTIF('Jan 2025 - Dec 2025'!J1:J750, "M1-R2")</f>
        <v>30</v>
      </c>
      <c r="F5" s="800">
        <f>MAX(0,
 (MIN('2025 Completion Chart'!C6, TIME(16,30,0)) - TIME(8,0,0)) * 24
 - IF('2025 Completion Chart'!C6 &gt;= TIME(12,0,0), 0.5, 0)
)</f>
        <v>5.6803030303030315</v>
      </c>
      <c r="G5" s="794">
        <v>1</v>
      </c>
      <c r="H5" s="776">
        <f t="shared" ref="H5:H26" si="2">F5*G5*45+(25)</f>
        <v>280.61363636363643</v>
      </c>
      <c r="I5" s="777">
        <f>SUMIF('Jan 2025 - Dec 2025'!$J$2:$J$1000, "M1-R2", 'Jan 2025 - Dec 2025'!$E$2:$E$1000)</f>
        <v>1660</v>
      </c>
      <c r="J5" s="775">
        <f t="shared" si="0"/>
        <v>1379.3863636363635</v>
      </c>
      <c r="K5" s="774">
        <f t="shared" si="1"/>
        <v>0.83095564074479733</v>
      </c>
      <c r="L5" s="773" t="s">
        <v>3203</v>
      </c>
      <c r="M5" s="779"/>
      <c r="O5" s="784" t="s">
        <v>3202</v>
      </c>
      <c r="P5" s="783">
        <f>'[1]Quotation Cheat Sheet'!$G$62</f>
        <v>75</v>
      </c>
    </row>
    <row r="6" spans="2:16" x14ac:dyDescent="0.25">
      <c r="B6" s="792" t="s">
        <v>3201</v>
      </c>
      <c r="C6" s="794" t="s">
        <v>3200</v>
      </c>
      <c r="D6" s="794" t="s">
        <v>3199</v>
      </c>
      <c r="E6" s="794">
        <f>COUNTIF('Jan 2025 - Dec 2025'!J1:J750, "M1-R3")</f>
        <v>32</v>
      </c>
      <c r="F6" s="800">
        <f>MAX(0,
 (MIN('2025 Completion Chart'!C7, TIME(16,30,0)) - TIME(8,0,0)) * 24
 - IF('2025 Completion Chart'!C7 &gt;= TIME(12,0,0), 0.5, 0)
)</f>
        <v>6.4909090909090921</v>
      </c>
      <c r="G6" s="794">
        <v>2</v>
      </c>
      <c r="H6" s="776">
        <f t="shared" si="2"/>
        <v>609.18181818181824</v>
      </c>
      <c r="I6" s="777">
        <f>SUMIF('Jan 2025 - Dec 2025'!$J$2:$J$1000, "M1-R3", 'Jan 2025 - Dec 2025'!$E$2:$E$1000)</f>
        <v>1870</v>
      </c>
      <c r="J6" s="775">
        <f t="shared" si="0"/>
        <v>1260.8181818181818</v>
      </c>
      <c r="K6" s="774">
        <f t="shared" si="1"/>
        <v>0.67423432182790466</v>
      </c>
      <c r="L6" s="773"/>
      <c r="M6" s="779"/>
      <c r="O6" s="784" t="s">
        <v>3198</v>
      </c>
      <c r="P6" s="783">
        <f>'[1]Quotation Cheat Sheet'!$G$63</f>
        <v>125</v>
      </c>
    </row>
    <row r="7" spans="2:16" x14ac:dyDescent="0.25">
      <c r="B7" s="792" t="s">
        <v>3195</v>
      </c>
      <c r="C7" s="794" t="s">
        <v>3197</v>
      </c>
      <c r="D7" s="794" t="s">
        <v>571</v>
      </c>
      <c r="E7" s="794">
        <f>COUNTIF('Jan 2025 - Dec 2025'!J1:J750, "TU1-R4")</f>
        <v>14</v>
      </c>
      <c r="F7" s="800">
        <f>MAX(0,
 (MIN('2025 Completion Chart'!C8, TIME(16,30,0)) - TIME(8,0,0)) * 24
 - IF('2025 Completion Chart'!C8 &gt;= TIME(12,0,0), 0.5, 0)
)</f>
        <v>6.7772727272727291</v>
      </c>
      <c r="G7" s="794">
        <v>2</v>
      </c>
      <c r="H7" s="776">
        <f t="shared" si="2"/>
        <v>634.95454545454561</v>
      </c>
      <c r="I7" s="777">
        <f>SUMIF('Jan 2025 - Dec 2025'!$J$2:$J$1000, "TU1-R4", 'Jan 2025 - Dec 2025'!$E$2:$E$1000)</f>
        <v>715</v>
      </c>
      <c r="J7" s="775">
        <f t="shared" si="0"/>
        <v>80.04545454545439</v>
      </c>
      <c r="K7" s="774">
        <f t="shared" si="1"/>
        <v>0.11195168467895719</v>
      </c>
      <c r="L7" s="773"/>
      <c r="M7" s="779"/>
      <c r="O7" s="784" t="s">
        <v>3196</v>
      </c>
      <c r="P7" s="783">
        <f>'[1]Quotation Cheat Sheet'!$G$64</f>
        <v>250</v>
      </c>
    </row>
    <row r="8" spans="2:16" x14ac:dyDescent="0.25">
      <c r="B8" s="792" t="s">
        <v>3195</v>
      </c>
      <c r="C8" s="794" t="s">
        <v>3194</v>
      </c>
      <c r="D8" s="794" t="s">
        <v>3193</v>
      </c>
      <c r="E8" s="794">
        <f>COUNTIF('Jan 2025 - Dec 2025'!J1:J750, "TU1-R5")</f>
        <v>31</v>
      </c>
      <c r="F8" s="800">
        <f>MAX(0,
 (MIN('2025 Completion Chart'!C9, TIME(16,30,0)) - TIME(8,0,0)) * 24
 - IF('2025 Completion Chart'!C9 &gt;= TIME(12,0,0), 0.5, 0)
)</f>
        <v>7.4151515151515177</v>
      </c>
      <c r="G8" s="794">
        <v>2</v>
      </c>
      <c r="H8" s="776">
        <f t="shared" si="2"/>
        <v>692.3636363636366</v>
      </c>
      <c r="I8" s="777">
        <f>SUMIF('Jan 2025 - Dec 2025'!$J$2:$J$1000, "TU1-R5", 'Jan 2025 - Dec 2025'!$E$2:$E$1000)</f>
        <v>1935</v>
      </c>
      <c r="J8" s="775">
        <f t="shared" si="0"/>
        <v>1242.6363636363635</v>
      </c>
      <c r="K8" s="774">
        <f t="shared" si="1"/>
        <v>0.64218933521259092</v>
      </c>
      <c r="L8" s="773"/>
      <c r="M8" s="778" t="s">
        <v>2010</v>
      </c>
      <c r="O8" s="782" t="s">
        <v>3192</v>
      </c>
      <c r="P8" s="781">
        <f>I29/E29</f>
        <v>61.94901315789474</v>
      </c>
    </row>
    <row r="9" spans="2:16" x14ac:dyDescent="0.25">
      <c r="B9" s="792" t="s">
        <v>319</v>
      </c>
      <c r="C9" s="794" t="s">
        <v>3191</v>
      </c>
      <c r="D9" s="794" t="s">
        <v>442</v>
      </c>
      <c r="E9" s="794">
        <f>COUNTIF('Jan 2025 - Dec 2025'!J1:J750, "W1-R6")</f>
        <v>32</v>
      </c>
      <c r="F9" s="800">
        <f>MAX(0,
 (MIN('2025 Completion Chart'!C10, TIME(16,30,0)) - TIME(8,0,0)) * 24
 - IF('2025 Completion Chart'!C10 &gt;= TIME(12,0,0), 0.5, 0)
)</f>
        <v>7.2681818181818176</v>
      </c>
      <c r="G9" s="794">
        <v>2</v>
      </c>
      <c r="H9" s="776">
        <f t="shared" si="2"/>
        <v>679.13636363636363</v>
      </c>
      <c r="I9" s="777">
        <f>SUMIF('Jan 2025 - Dec 2025'!$J$2:$J$1000, "W1-R6", 'Jan 2025 - Dec 2025'!$E$2:$E$1000)</f>
        <v>1945</v>
      </c>
      <c r="J9" s="775">
        <f t="shared" si="0"/>
        <v>1265.8636363636365</v>
      </c>
      <c r="K9" s="774">
        <f t="shared" si="1"/>
        <v>0.65082963309184394</v>
      </c>
      <c r="L9" s="773"/>
      <c r="M9" s="779"/>
    </row>
    <row r="10" spans="2:16" x14ac:dyDescent="0.25">
      <c r="B10" s="792" t="s">
        <v>319</v>
      </c>
      <c r="C10" s="794" t="s">
        <v>3190</v>
      </c>
      <c r="D10" s="794" t="s">
        <v>3189</v>
      </c>
      <c r="E10" s="794">
        <f>COUNTIF('Jan 2025 - Dec 2025'!J1:J750, "W1-R7")</f>
        <v>29</v>
      </c>
      <c r="F10" s="800">
        <f>MAX(0,
 (MIN('2025 Completion Chart'!C11, TIME(16,30,0)) - TIME(8,0,0)) * 24
 - IF('2025 Completion Chart'!C11 &gt;= TIME(12,0,0), 0.5, 0)
)</f>
        <v>7.1878787878787875</v>
      </c>
      <c r="G10" s="794">
        <v>2</v>
      </c>
      <c r="H10" s="776">
        <f t="shared" si="2"/>
        <v>671.90909090909088</v>
      </c>
      <c r="I10" s="777">
        <f>SUMIF('Jan 2025 - Dec 2025'!$J$2:$J$1000, "W1-R7", 'Jan 2025 - Dec 2025'!$E$2:$E$1000)</f>
        <v>1625</v>
      </c>
      <c r="J10" s="775">
        <f t="shared" si="0"/>
        <v>953.09090909090912</v>
      </c>
      <c r="K10" s="774">
        <f t="shared" si="1"/>
        <v>0.58651748251748259</v>
      </c>
      <c r="L10" s="773"/>
      <c r="M10" s="779"/>
    </row>
    <row r="11" spans="2:16" x14ac:dyDescent="0.25">
      <c r="B11" s="792" t="s">
        <v>313</v>
      </c>
      <c r="C11" s="794" t="s">
        <v>3188</v>
      </c>
      <c r="D11" s="794" t="s">
        <v>3187</v>
      </c>
      <c r="E11" s="794">
        <f>COUNTIF('Jan 2025 - Dec 2025'!J1:J750, "TH1-R8")</f>
        <v>25</v>
      </c>
      <c r="F11" s="800">
        <f>MAX(0,
 (MIN('2025 Completion Chart'!C12, TIME(16,30,0)) - TIME(8,0,0)) * 24
 - IF('2025 Completion Chart'!C12 &gt;= TIME(12,0,0), 0.5, 0)
)</f>
        <v>7.3803030303030308</v>
      </c>
      <c r="G11" s="794">
        <v>2</v>
      </c>
      <c r="H11" s="776">
        <f t="shared" si="2"/>
        <v>689.22727272727275</v>
      </c>
      <c r="I11" s="777">
        <f>SUMIF('Jan 2025 - Dec 2025'!$J$2:$J$1000, "TH1-R8", 'Jan 2025 - Dec 2025'!$E$2:$E$1000)</f>
        <v>1555</v>
      </c>
      <c r="J11" s="775">
        <f t="shared" si="0"/>
        <v>865.77272727272725</v>
      </c>
      <c r="K11" s="774">
        <f t="shared" si="1"/>
        <v>0.55676702718503357</v>
      </c>
      <c r="L11" s="773"/>
      <c r="M11" s="779"/>
      <c r="N11" s="780"/>
    </row>
    <row r="12" spans="2:16" x14ac:dyDescent="0.25">
      <c r="B12" s="792" t="s">
        <v>313</v>
      </c>
      <c r="C12" s="794" t="s">
        <v>3186</v>
      </c>
      <c r="D12" s="794" t="s">
        <v>3185</v>
      </c>
      <c r="E12" s="794">
        <f>COUNTIF('Jan 2025 - Dec 2025'!J1:J750, "TH1-R9")</f>
        <v>32</v>
      </c>
      <c r="F12" s="800">
        <f>MAX(0,
 (MIN('2025 Completion Chart'!C13, TIME(16,30,0)) - TIME(8,0,0)) * 24
 - IF('2025 Completion Chart'!C13 &gt;= TIME(12,0,0), 0.5, 0)
)</f>
        <v>6.3106060606060606</v>
      </c>
      <c r="G12" s="794">
        <v>2</v>
      </c>
      <c r="H12" s="776">
        <f t="shared" si="2"/>
        <v>592.9545454545455</v>
      </c>
      <c r="I12" s="777">
        <f>SUMIF('Jan 2025 - Dec 2025'!$J$2:$J$1000, "TH1-R9", 'Jan 2025 - Dec 2025'!$E$2:$E$1000)</f>
        <v>1805</v>
      </c>
      <c r="J12" s="775">
        <f t="shared" si="0"/>
        <v>1212.0454545454545</v>
      </c>
      <c r="K12" s="774">
        <f t="shared" si="1"/>
        <v>0.67149332661798034</v>
      </c>
      <c r="L12" s="773"/>
      <c r="M12" s="779"/>
    </row>
    <row r="13" spans="2:16" x14ac:dyDescent="0.25">
      <c r="B13" s="792" t="s">
        <v>3184</v>
      </c>
      <c r="C13" s="794" t="s">
        <v>3183</v>
      </c>
      <c r="D13" s="794" t="s">
        <v>3182</v>
      </c>
      <c r="E13" s="794">
        <f>COUNTIF('Jan 2025 - Dec 2025'!J1:J750, "F1-R10")</f>
        <v>28</v>
      </c>
      <c r="F13" s="800">
        <f>MAX(0,
 (MIN('2025 Completion Chart'!C14, TIME(16,30,0)) - TIME(8,0,0)) * 24
 - IF('2025 Completion Chart'!C14 &gt;= TIME(12,0,0), 0.5, 0)
)</f>
        <v>6.5681818181818201</v>
      </c>
      <c r="G13" s="794">
        <v>2</v>
      </c>
      <c r="H13" s="776">
        <f t="shared" si="2"/>
        <v>616.13636363636385</v>
      </c>
      <c r="I13" s="777">
        <f>SUMIF('Jan 2025 - Dec 2025'!$J$2:$J$1000, "F1-R10", 'Jan 2025 - Dec 2025'!$E$2:$E$1000)</f>
        <v>1555</v>
      </c>
      <c r="J13" s="775">
        <f t="shared" si="0"/>
        <v>938.86363636363615</v>
      </c>
      <c r="K13" s="774">
        <f t="shared" si="1"/>
        <v>0.60377082724349596</v>
      </c>
      <c r="L13" s="773"/>
      <c r="M13" s="779"/>
    </row>
    <row r="14" spans="2:16" x14ac:dyDescent="0.25">
      <c r="B14" s="792" t="s">
        <v>3181</v>
      </c>
      <c r="C14" s="794" t="s">
        <v>3180</v>
      </c>
      <c r="D14" s="794" t="s">
        <v>3179</v>
      </c>
      <c r="E14" s="794">
        <f>COUNTIF('Jan 2025 - Dec 2025'!J1:J750, "M2-R11")</f>
        <v>12</v>
      </c>
      <c r="F14" s="800">
        <f>MAX(0,
 (MIN('2025 Completion Chart'!C15, TIME(16,30,0)) - TIME(8,0,0)) * 24
 - IF('2025 Completion Chart'!C15 &gt;= TIME(12,0,0), 0.5, 0)
)</f>
        <v>6.9166666666666661</v>
      </c>
      <c r="G14" s="794">
        <v>2</v>
      </c>
      <c r="H14" s="776">
        <f t="shared" si="2"/>
        <v>647.5</v>
      </c>
      <c r="I14" s="777">
        <f>SUMIF('Jan 2025 - Dec 2025'!$J$2:$J$1000, "M2-R11", 'Jan 2025 - Dec 2025'!$E$2:$E$1000)</f>
        <v>1400</v>
      </c>
      <c r="J14" s="775">
        <f t="shared" si="0"/>
        <v>752.5</v>
      </c>
      <c r="K14" s="774">
        <f t="shared" si="1"/>
        <v>0.53749999999999998</v>
      </c>
      <c r="L14" s="773" t="s">
        <v>3178</v>
      </c>
      <c r="M14" s="779"/>
    </row>
    <row r="15" spans="2:16" x14ac:dyDescent="0.25">
      <c r="B15" s="792" t="s">
        <v>3175</v>
      </c>
      <c r="C15" s="794" t="s">
        <v>3177</v>
      </c>
      <c r="D15" s="794" t="s">
        <v>3176</v>
      </c>
      <c r="E15" s="794">
        <f>COUNTIF('Jan 2025 - Dec 2025'!J1:J750, "TU2-R12")</f>
        <v>29</v>
      </c>
      <c r="F15" s="800">
        <f>MAX(0,
 (MIN('2025 Completion Chart'!C16, TIME(16,30,0)) - TIME(8,0,0)) * 24
 - IF('2025 Completion Chart'!C16 &gt;= TIME(12,0,0), 0.5, 0)
)</f>
        <v>7.3575757575757574</v>
      </c>
      <c r="G15" s="794">
        <v>2</v>
      </c>
      <c r="H15" s="776">
        <f t="shared" si="2"/>
        <v>687.18181818181813</v>
      </c>
      <c r="I15" s="777">
        <f>SUMIF('Jan 2025 - Dec 2025'!$J$2:$J$1000, "TU2-R12", 'Jan 2025 - Dec 2025'!$E$2:$E$1000)</f>
        <v>1685</v>
      </c>
      <c r="J15" s="775">
        <f t="shared" si="0"/>
        <v>997.81818181818187</v>
      </c>
      <c r="K15" s="774">
        <f t="shared" si="1"/>
        <v>0.59217696250337204</v>
      </c>
      <c r="L15" s="773"/>
      <c r="M15" s="778" t="s">
        <v>2010</v>
      </c>
    </row>
    <row r="16" spans="2:16" x14ac:dyDescent="0.25">
      <c r="B16" s="792" t="s">
        <v>3175</v>
      </c>
      <c r="C16" s="794" t="s">
        <v>3174</v>
      </c>
      <c r="D16" s="794" t="s">
        <v>3173</v>
      </c>
      <c r="E16" s="794">
        <f>COUNTIF('Jan 2025 - Dec 2025'!J1:J750, "TU2-R13")</f>
        <v>22</v>
      </c>
      <c r="F16" s="800">
        <f>MAX(0,
 (MIN('2025 Completion Chart'!C17, TIME(16,30,0)) - TIME(8,0,0)) * 24
 - IF('2025 Completion Chart'!C17 &gt;= TIME(12,0,0), 0.5, 0)
)</f>
        <v>5.3666666666666654</v>
      </c>
      <c r="G16" s="794">
        <v>2</v>
      </c>
      <c r="H16" s="776">
        <f t="shared" si="2"/>
        <v>507.99999999999989</v>
      </c>
      <c r="I16" s="777">
        <f>SUMIF('Jan 2025 - Dec 2025'!$J$2:$J$1000, "TU2-R13", 'Jan 2025 - Dec 2025'!$E$2:$E$1000)</f>
        <v>1215</v>
      </c>
      <c r="J16" s="775">
        <f t="shared" si="0"/>
        <v>707.00000000000011</v>
      </c>
      <c r="K16" s="774">
        <f t="shared" si="1"/>
        <v>0.58189300411522649</v>
      </c>
      <c r="L16" s="773" t="s">
        <v>3159</v>
      </c>
      <c r="M16" s="779"/>
    </row>
    <row r="17" spans="2:14" x14ac:dyDescent="0.25">
      <c r="B17" s="792" t="s">
        <v>315</v>
      </c>
      <c r="C17" s="794" t="s">
        <v>3172</v>
      </c>
      <c r="D17" s="794" t="s">
        <v>475</v>
      </c>
      <c r="E17" s="794">
        <f>COUNTIF('Jan 2025 - Dec 2025'!J1:J750, "W2-R14")</f>
        <v>31</v>
      </c>
      <c r="F17" s="800">
        <f>MAX(0,
 (MIN('2025 Completion Chart'!C18, TIME(16,30,0)) - TIME(8,0,0)) * 24
 - IF('2025 Completion Chart'!C18 &gt;= TIME(12,0,0), 0.5, 0)
)</f>
        <v>7.2606060606060598</v>
      </c>
      <c r="G17" s="794">
        <v>2</v>
      </c>
      <c r="H17" s="776">
        <f t="shared" si="2"/>
        <v>678.45454545454538</v>
      </c>
      <c r="I17" s="777">
        <f>SUMIF('Jan 2025 - Dec 2025'!$J$2:$J$1000, "W2-R14", 'Jan 2025 - Dec 2025'!$E$2:$E$1000)</f>
        <v>1650</v>
      </c>
      <c r="J17" s="775">
        <f t="shared" si="0"/>
        <v>971.54545454545462</v>
      </c>
      <c r="K17" s="774">
        <f t="shared" si="1"/>
        <v>0.58881542699724521</v>
      </c>
      <c r="L17" s="773"/>
      <c r="M17" s="778" t="s">
        <v>2010</v>
      </c>
    </row>
    <row r="18" spans="2:14" x14ac:dyDescent="0.25">
      <c r="B18" s="792" t="s">
        <v>3171</v>
      </c>
      <c r="C18" s="794" t="s">
        <v>3170</v>
      </c>
      <c r="D18" s="794" t="s">
        <v>3169</v>
      </c>
      <c r="E18" s="794">
        <f>COUNTIF('Jan 2025 - Dec 2025'!J1:J750, "TH2-R15")</f>
        <v>30</v>
      </c>
      <c r="F18" s="800">
        <f>MAX(0,
 (MIN('2025 Completion Chart'!C19, TIME(16,30,0)) - TIME(8,0,0)) * 24
 - IF('2025 Completion Chart'!C19 &gt;= TIME(12,0,0), 0.5, 0)
)</f>
        <v>6.4500000000000011</v>
      </c>
      <c r="G18" s="794">
        <v>2</v>
      </c>
      <c r="H18" s="776">
        <f t="shared" si="2"/>
        <v>605.50000000000011</v>
      </c>
      <c r="I18" s="777">
        <f>SUMIF('Jan 2025 - Dec 2025'!$J$2:$J$1000, "TH2-R15", 'Jan 2025 - Dec 2025'!$E$2:$E$1000)</f>
        <v>1745</v>
      </c>
      <c r="J18" s="775">
        <f t="shared" si="0"/>
        <v>1139.5</v>
      </c>
      <c r="K18" s="774">
        <f t="shared" si="1"/>
        <v>0.65300859598853866</v>
      </c>
      <c r="L18" s="773" t="s">
        <v>3168</v>
      </c>
      <c r="M18" s="779"/>
    </row>
    <row r="19" spans="2:14" x14ac:dyDescent="0.25">
      <c r="B19" s="792" t="s">
        <v>3167</v>
      </c>
      <c r="C19" s="794" t="s">
        <v>3166</v>
      </c>
      <c r="D19" s="794" t="s">
        <v>3165</v>
      </c>
      <c r="E19" s="794">
        <f>COUNTIF('Jan 2025 - Dec 2025'!J1:J750, "F2-R16")</f>
        <v>28</v>
      </c>
      <c r="F19" s="800">
        <f>MAX(0,
 (MIN('2025 Completion Chart'!C20, TIME(16,30,0)) - TIME(8,0,0)) * 24
 - IF('2025 Completion Chart'!C20 &gt;= TIME(12,0,0), 0.5, 0)
)</f>
        <v>7.2772727272727273</v>
      </c>
      <c r="G19" s="794">
        <v>2</v>
      </c>
      <c r="H19" s="776">
        <f t="shared" si="2"/>
        <v>679.9545454545455</v>
      </c>
      <c r="I19" s="777">
        <f>SUMIF('Jan 2025 - Dec 2025'!$J$2:$J$1000, "F2-R16", 'Jan 2025 - Dec 2025'!$E$2:$E$1000)</f>
        <v>1625</v>
      </c>
      <c r="J19" s="775">
        <f t="shared" si="0"/>
        <v>945.0454545454545</v>
      </c>
      <c r="K19" s="774">
        <f t="shared" si="1"/>
        <v>0.58156643356643356</v>
      </c>
      <c r="L19" s="773"/>
      <c r="M19" s="778" t="s">
        <v>2010</v>
      </c>
    </row>
    <row r="20" spans="2:14" x14ac:dyDescent="0.25">
      <c r="B20" s="792" t="s">
        <v>3164</v>
      </c>
      <c r="C20" s="794" t="s">
        <v>3163</v>
      </c>
      <c r="D20" s="794" t="s">
        <v>3162</v>
      </c>
      <c r="E20" s="794">
        <f>COUNTIF('Jan 2025 - Dec 2025'!J1:J750, "M3-R17")</f>
        <v>13</v>
      </c>
      <c r="F20" s="800">
        <f>MAX(0,
 (MIN('2025 Completion Chart'!C21, TIME(16,30,0)) - TIME(8,0,0)) * 24
 - IF('2025 Completion Chart'!C21 &gt;= TIME(12,0,0), 0.5, 0)
)</f>
        <v>7.0181818181818194</v>
      </c>
      <c r="G20" s="794">
        <v>2</v>
      </c>
      <c r="H20" s="776">
        <f t="shared" si="2"/>
        <v>656.63636363636374</v>
      </c>
      <c r="I20" s="777">
        <f>SUMIF('Jan 2025 - Dec 2025'!$J$2:$J$1000, "M3-R17", 'Jan 2025 - Dec 2025'!$E$2:$E$1000)</f>
        <v>2535</v>
      </c>
      <c r="J20" s="775">
        <f t="shared" si="0"/>
        <v>1878.3636363636363</v>
      </c>
      <c r="K20" s="774">
        <f t="shared" si="1"/>
        <v>0.74097184866415633</v>
      </c>
      <c r="L20" s="773"/>
      <c r="M20" s="778" t="s">
        <v>2010</v>
      </c>
    </row>
    <row r="21" spans="2:14" x14ac:dyDescent="0.25">
      <c r="B21" s="792" t="s">
        <v>3158</v>
      </c>
      <c r="C21" s="794" t="s">
        <v>3161</v>
      </c>
      <c r="D21" s="794" t="s">
        <v>3160</v>
      </c>
      <c r="E21" s="794">
        <f>COUNTIF('Jan 2025 - Dec 2025'!J1:J750, "TU3-R18")</f>
        <v>27</v>
      </c>
      <c r="F21" s="800">
        <f>MAX(0,
 (MIN('2025 Completion Chart'!C22, TIME(16,30,0)) - TIME(8,0,0)) * 24
 - IF('2025 Completion Chart'!C22 &gt;= TIME(12,0,0), 0.5, 0)
)</f>
        <v>5.7606060606060598</v>
      </c>
      <c r="G21" s="794">
        <v>2</v>
      </c>
      <c r="H21" s="776">
        <f t="shared" si="2"/>
        <v>543.45454545454538</v>
      </c>
      <c r="I21" s="777">
        <f>SUMIF('Jan 2025 - Dec 2025'!$J$2:$J$1000, "TU3-R18", 'Jan 2025 - Dec 2025'!$E$2:$E$1000)</f>
        <v>1455</v>
      </c>
      <c r="J21" s="775">
        <f t="shared" si="0"/>
        <v>911.54545454545462</v>
      </c>
      <c r="K21" s="774">
        <f t="shared" si="1"/>
        <v>0.6264917213370822</v>
      </c>
      <c r="L21" s="773" t="s">
        <v>3159</v>
      </c>
      <c r="M21" s="779"/>
    </row>
    <row r="22" spans="2:14" x14ac:dyDescent="0.25">
      <c r="B22" s="792" t="s">
        <v>3158</v>
      </c>
      <c r="C22" s="794" t="s">
        <v>3157</v>
      </c>
      <c r="D22" s="794" t="s">
        <v>3156</v>
      </c>
      <c r="E22" s="794">
        <f>COUNTIF('Jan 2025 - Dec 2025'!J1:J750, "TU3-R19")</f>
        <v>25</v>
      </c>
      <c r="F22" s="800">
        <f>MAX(0,
 (MIN('2025 Completion Chart'!C23, TIME(16,30,0)) - TIME(8,0,0)) * 24
 - IF('2025 Completion Chart'!C23 &gt;= TIME(12,0,0), 0.5, 0)
)</f>
        <v>6.3075757575757567</v>
      </c>
      <c r="G22" s="794">
        <v>2</v>
      </c>
      <c r="H22" s="776">
        <f t="shared" si="2"/>
        <v>592.68181818181813</v>
      </c>
      <c r="I22" s="777">
        <f>SUMIF('Jan 2025 - Dec 2025'!$J$2:$J$1000, "TU3-R19", 'Jan 2025 - Dec 2025'!$E$2:$E$1000)</f>
        <v>1465</v>
      </c>
      <c r="J22" s="775">
        <f t="shared" si="0"/>
        <v>872.31818181818187</v>
      </c>
      <c r="K22" s="774">
        <f t="shared" si="1"/>
        <v>0.59543903195780334</v>
      </c>
      <c r="L22" s="773"/>
      <c r="M22" s="779"/>
    </row>
    <row r="23" spans="2:14" x14ac:dyDescent="0.25">
      <c r="B23" s="792" t="s">
        <v>3155</v>
      </c>
      <c r="C23" s="794" t="s">
        <v>3154</v>
      </c>
      <c r="D23" s="794" t="s">
        <v>3153</v>
      </c>
      <c r="E23" s="794">
        <f>COUNTIF('Jan 2025 - Dec 2025'!J1:J750, "W3-R20")</f>
        <v>31</v>
      </c>
      <c r="F23" s="800">
        <f>MAX(0,
 (MIN('2025 Completion Chart'!C24, TIME(16,30,0)) - TIME(8,0,0)) * 24
 - IF('2025 Completion Chart'!C24 &gt;= TIME(12,0,0), 0.5, 0)
)</f>
        <v>7.4333333333333336</v>
      </c>
      <c r="G23" s="794">
        <v>2</v>
      </c>
      <c r="H23" s="776">
        <f t="shared" si="2"/>
        <v>694</v>
      </c>
      <c r="I23" s="777">
        <f>SUMIF('Jan 2025 - Dec 2025'!$J$2:$J$1000, "W3-R20", 'Jan 2025 - Dec 2025'!$E$2:$E$1000)</f>
        <v>1825</v>
      </c>
      <c r="J23" s="775">
        <f t="shared" si="0"/>
        <v>1131</v>
      </c>
      <c r="K23" s="774">
        <f t="shared" si="1"/>
        <v>0.61972602739726024</v>
      </c>
      <c r="L23" s="773"/>
      <c r="M23" s="778" t="s">
        <v>2010</v>
      </c>
    </row>
    <row r="24" spans="2:14" x14ac:dyDescent="0.25">
      <c r="B24" s="792" t="s">
        <v>3152</v>
      </c>
      <c r="C24" s="794" t="s">
        <v>3151</v>
      </c>
      <c r="D24" s="794" t="s">
        <v>3150</v>
      </c>
      <c r="E24" s="794">
        <f>COUNTIF('Jan 2025 - Dec 2025'!J1:J750, "TH3-R21")</f>
        <v>25</v>
      </c>
      <c r="F24" s="800">
        <f>MAX(0,
 (MIN('2025 Completion Chart'!C25, TIME(16,30,0)) - TIME(8,0,0)) * 24
 - IF('2025 Completion Chart'!C25 &gt;= TIME(12,0,0), 0.5, 0)
)</f>
        <v>7.3969696969696983</v>
      </c>
      <c r="G24" s="794">
        <v>2</v>
      </c>
      <c r="H24" s="776">
        <f t="shared" si="2"/>
        <v>690.72727272727286</v>
      </c>
      <c r="I24" s="777">
        <f>SUMIF('Jan 2025 - Dec 2025'!$J$2:$J$1000, "TH3-R21", 'Jan 2025 - Dec 2025'!$E$2:$E$1000)</f>
        <v>1475</v>
      </c>
      <c r="J24" s="775">
        <f t="shared" si="0"/>
        <v>784.27272727272714</v>
      </c>
      <c r="K24" s="774">
        <f t="shared" si="1"/>
        <v>0.53171032357473025</v>
      </c>
      <c r="L24" s="773"/>
      <c r="M24" s="778" t="s">
        <v>2010</v>
      </c>
    </row>
    <row r="25" spans="2:14" x14ac:dyDescent="0.25">
      <c r="B25" s="792" t="s">
        <v>315</v>
      </c>
      <c r="C25" s="794" t="s">
        <v>3149</v>
      </c>
      <c r="D25" s="794" t="s">
        <v>422</v>
      </c>
      <c r="E25" s="794">
        <f>COUNTIF('Jan 2025 - Dec 2025'!J1:J750, "W2-R22")</f>
        <v>34</v>
      </c>
      <c r="F25" s="800">
        <f>MAX(0,
 (MIN('2025 Completion Chart'!C26, TIME(16,30,0)) - TIME(8,0,0)) * 24
 - IF('2025 Completion Chart'!C26 &gt;= TIME(12,0,0), 0.5, 0)
)</f>
        <v>4.21904761904762</v>
      </c>
      <c r="G25" s="794">
        <v>2</v>
      </c>
      <c r="H25" s="776">
        <f t="shared" si="2"/>
        <v>404.71428571428578</v>
      </c>
      <c r="I25" s="777">
        <f>SUMIF('Jan 2025 - Dec 2025'!$J$2:$J$1000, "W2-R22", 'Jan 2025 - Dec 2025'!$E$2:$E$1000)</f>
        <v>2070</v>
      </c>
      <c r="J25" s="775">
        <f t="shared" si="0"/>
        <v>1665.2857142857142</v>
      </c>
      <c r="K25" s="774">
        <f t="shared" si="1"/>
        <v>0.80448585231193925</v>
      </c>
      <c r="L25" s="773" t="s">
        <v>3146</v>
      </c>
      <c r="M25" s="772"/>
    </row>
    <row r="26" spans="2:14" x14ac:dyDescent="0.25">
      <c r="B26" s="792" t="s">
        <v>3171</v>
      </c>
      <c r="C26" s="794" t="s">
        <v>3148</v>
      </c>
      <c r="D26" s="794" t="s">
        <v>3147</v>
      </c>
      <c r="E26" s="794">
        <f>COUNTIF('Jan 2025 - Dec 2025'!J1:J750, "TH2-R23")</f>
        <v>15</v>
      </c>
      <c r="F26" s="800">
        <f>MAX(0,
 (MIN('2025 Completion Chart'!C27, TIME(16,30,0)) - TIME(8,0,0)) * 24
 - IF('2025 Completion Chart'!C27 &gt;= TIME(12,0,0), 0.5, 0)
)</f>
        <v>3.4166666666666665</v>
      </c>
      <c r="G26" s="794">
        <v>2</v>
      </c>
      <c r="H26" s="776">
        <f t="shared" si="2"/>
        <v>332.5</v>
      </c>
      <c r="I26" s="777">
        <f>SUMIF('Jan 2025 - Dec 2025'!$J$2:$J$1000, "TH2-R23", 'Jan 2025 - Dec 2025'!$E$2:$E$1000)</f>
        <v>900</v>
      </c>
      <c r="J26" s="775">
        <f t="shared" si="0"/>
        <v>567.5</v>
      </c>
      <c r="K26" s="774">
        <f t="shared" si="1"/>
        <v>0.63055555555555554</v>
      </c>
      <c r="L26" s="773" t="s">
        <v>3214</v>
      </c>
      <c r="M26" s="796"/>
    </row>
    <row r="27" spans="2:14" ht="16.5" thickBot="1" x14ac:dyDescent="0.3">
      <c r="B27" s="793" t="s">
        <v>3184</v>
      </c>
      <c r="C27" s="795" t="s">
        <v>3215</v>
      </c>
      <c r="D27" s="795" t="s">
        <v>3216</v>
      </c>
      <c r="E27" s="795" t="s">
        <v>690</v>
      </c>
      <c r="F27" s="801" t="s">
        <v>690</v>
      </c>
      <c r="G27" s="795" t="s">
        <v>690</v>
      </c>
      <c r="H27" s="795" t="s">
        <v>690</v>
      </c>
      <c r="I27" s="795" t="s">
        <v>690</v>
      </c>
      <c r="J27" s="771" t="s">
        <v>690</v>
      </c>
      <c r="K27" s="770" t="s">
        <v>690</v>
      </c>
      <c r="L27" s="769" t="s">
        <v>3228</v>
      </c>
      <c r="M27" s="768"/>
    </row>
    <row r="28" spans="2:14" x14ac:dyDescent="0.25">
      <c r="B28" s="762"/>
      <c r="C28" s="762"/>
      <c r="D28" s="762"/>
      <c r="E28" s="762"/>
      <c r="F28" s="762"/>
      <c r="G28" s="762"/>
      <c r="H28" s="767"/>
      <c r="I28" s="767"/>
      <c r="J28" s="767"/>
      <c r="K28" s="762"/>
    </row>
    <row r="29" spans="2:14" ht="16.5" thickBot="1" x14ac:dyDescent="0.3">
      <c r="B29" s="761"/>
      <c r="D29" s="761" t="s">
        <v>3145</v>
      </c>
      <c r="E29" s="766">
        <f>SUM(E4:E26)</f>
        <v>608</v>
      </c>
      <c r="F29" s="766"/>
      <c r="G29" s="766"/>
      <c r="H29" s="765">
        <f>SUM(H4:H26)</f>
        <v>13519.365800865802</v>
      </c>
      <c r="I29" s="765">
        <f>SUM(I4:I26)</f>
        <v>37665</v>
      </c>
      <c r="J29" s="765">
        <f>(I29-H29)</f>
        <v>24145.634199134198</v>
      </c>
      <c r="K29" s="764">
        <f>AVERAGE(K4:K26)</f>
        <v>0.61928009651965965</v>
      </c>
      <c r="N29" s="763"/>
    </row>
    <row r="30" spans="2:14" ht="16.5" thickTop="1" x14ac:dyDescent="0.25">
      <c r="B30" s="762"/>
      <c r="D30" s="762"/>
      <c r="E30" s="762"/>
      <c r="F30" s="762"/>
      <c r="G30" s="762"/>
      <c r="H30" s="762"/>
      <c r="I30" s="762"/>
      <c r="J30" s="762"/>
      <c r="K30" s="762"/>
    </row>
    <row r="31" spans="2:14" x14ac:dyDescent="0.25">
      <c r="B31" s="762"/>
      <c r="D31" s="762"/>
      <c r="E31" s="762"/>
      <c r="F31" s="762"/>
      <c r="G31" s="762"/>
      <c r="H31" s="762" t="s">
        <v>3229</v>
      </c>
      <c r="I31" s="762" t="s">
        <v>3230</v>
      </c>
      <c r="J31" s="762" t="s">
        <v>3231</v>
      </c>
      <c r="K31" s="762"/>
    </row>
    <row r="32" spans="2:14" ht="16.5" thickBot="1" x14ac:dyDescent="0.3">
      <c r="B32" s="761"/>
      <c r="D32" s="761" t="s">
        <v>3144</v>
      </c>
      <c r="E32" s="760"/>
      <c r="F32" s="760"/>
      <c r="G32" s="760"/>
      <c r="H32" s="760">
        <f>(H29*12)</f>
        <v>162232.38961038963</v>
      </c>
      <c r="I32" s="760">
        <f>(I29*11)</f>
        <v>414315</v>
      </c>
      <c r="J32" s="760">
        <f>(J29*11)</f>
        <v>265601.97619047615</v>
      </c>
    </row>
    <row r="33" spans="3:11" ht="16.5" thickTop="1" x14ac:dyDescent="0.25"/>
    <row r="34" spans="3:11" x14ac:dyDescent="0.25">
      <c r="D34" s="804" t="s">
        <v>3224</v>
      </c>
      <c r="E34" s="806">
        <f>'2025 Completion Chart'!F29</f>
        <v>900</v>
      </c>
      <c r="I34" s="780" t="s">
        <v>3230</v>
      </c>
      <c r="J34" s="780" t="s">
        <v>3231</v>
      </c>
      <c r="K34" s="780" t="s">
        <v>3234</v>
      </c>
    </row>
    <row r="35" spans="3:11" ht="16.5" thickBot="1" x14ac:dyDescent="0.3">
      <c r="D35" s="804" t="s">
        <v>3225</v>
      </c>
      <c r="E35" s="806">
        <f>'2025 Completion Chart'!B29</f>
        <v>608</v>
      </c>
      <c r="H35" s="808" t="s">
        <v>3235</v>
      </c>
      <c r="I35" s="809">
        <f>I32-E37</f>
        <v>396225.88815789472</v>
      </c>
      <c r="J35" s="809">
        <f>I35-H32</f>
        <v>233993.49854750509</v>
      </c>
      <c r="K35" s="810">
        <f>J35/I35</f>
        <v>0.5905558055163207</v>
      </c>
    </row>
    <row r="36" spans="3:11" ht="16.5" thickTop="1" x14ac:dyDescent="0.25">
      <c r="D36" s="804" t="s">
        <v>3226</v>
      </c>
      <c r="E36" s="806">
        <f>E34-E35</f>
        <v>292</v>
      </c>
      <c r="H36" s="759" t="s">
        <v>3236</v>
      </c>
    </row>
    <row r="37" spans="3:11" ht="47.25" x14ac:dyDescent="0.25">
      <c r="D37" s="805" t="s">
        <v>3227</v>
      </c>
      <c r="E37" s="807">
        <f>P8*E36</f>
        <v>18089.111842105263</v>
      </c>
    </row>
    <row r="40" spans="3:11" x14ac:dyDescent="0.25">
      <c r="C40" s="759" t="s">
        <v>3143</v>
      </c>
      <c r="D40" s="759" t="s">
        <v>3142</v>
      </c>
    </row>
    <row r="41" spans="3:11" x14ac:dyDescent="0.25">
      <c r="D41" s="759" t="s">
        <v>3232</v>
      </c>
    </row>
    <row r="42" spans="3:11" x14ac:dyDescent="0.25">
      <c r="D42" s="759" t="s">
        <v>3141</v>
      </c>
    </row>
  </sheetData>
  <mergeCells count="1">
    <mergeCell ref="O3:P3"/>
  </mergeCells>
  <conditionalFormatting sqref="K4:K27">
    <cfRule type="colorScale" priority="2">
      <colorScale>
        <cfvo type="min"/>
        <cfvo type="percentile" val="50"/>
        <cfvo type="max"/>
        <color rgb="FFF8696B"/>
        <color rgb="FFFFEB84"/>
        <color rgb="FF63BE7B"/>
      </colorScale>
    </cfRule>
  </conditionalFormatting>
  <conditionalFormatting sqref="J4:J27">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6B3F0-0661-49B2-A366-06F0FE9E4BC4}">
  <dimension ref="B1:O28"/>
  <sheetViews>
    <sheetView topLeftCell="A2" zoomScale="145" zoomScaleNormal="145" workbookViewId="0">
      <selection activeCell="O25" sqref="O25"/>
    </sheetView>
  </sheetViews>
  <sheetFormatPr defaultColWidth="8.85546875" defaultRowHeight="12.75" x14ac:dyDescent="0.2"/>
  <cols>
    <col min="1" max="1" width="6.28515625" customWidth="1"/>
    <col min="2" max="2" width="10.85546875" customWidth="1"/>
    <col min="3" max="9" width="11.42578125" customWidth="1"/>
    <col min="10" max="10" width="10.28515625" customWidth="1"/>
    <col min="12" max="12" width="11" customWidth="1"/>
    <col min="13" max="13" width="10" customWidth="1"/>
    <col min="14" max="14" width="10.7109375" customWidth="1"/>
    <col min="15" max="15" width="11.140625" customWidth="1"/>
    <col min="18" max="18" width="11" customWidth="1"/>
    <col min="19" max="19" width="12.42578125" customWidth="1"/>
  </cols>
  <sheetData>
    <row r="1" spans="2:15" ht="13.5" thickBot="1" x14ac:dyDescent="0.25"/>
    <row r="2" spans="2:15" ht="31.5" customHeight="1" x14ac:dyDescent="0.2">
      <c r="B2" s="867" t="s">
        <v>2035</v>
      </c>
      <c r="C2" s="868"/>
      <c r="D2" s="868"/>
      <c r="E2" s="868"/>
      <c r="F2" s="868"/>
      <c r="G2" s="868"/>
      <c r="H2" s="868"/>
      <c r="I2" s="868"/>
      <c r="J2" s="868"/>
      <c r="K2" s="868"/>
      <c r="L2" s="868"/>
      <c r="M2" s="868"/>
      <c r="N2" s="868"/>
      <c r="O2" s="869"/>
    </row>
    <row r="3" spans="2:15" x14ac:dyDescent="0.2">
      <c r="B3" s="862" t="s">
        <v>2036</v>
      </c>
      <c r="C3" s="863"/>
      <c r="D3" s="864" t="s">
        <v>2037</v>
      </c>
      <c r="E3" s="865"/>
      <c r="F3" s="865"/>
      <c r="G3" s="865"/>
      <c r="H3" s="865"/>
      <c r="I3" s="865"/>
      <c r="J3" s="865"/>
      <c r="K3" s="865"/>
      <c r="L3" s="865"/>
      <c r="M3" s="865"/>
      <c r="N3" s="865"/>
      <c r="O3" s="866"/>
    </row>
    <row r="4" spans="2:15" x14ac:dyDescent="0.2">
      <c r="B4" s="665" t="s">
        <v>1997</v>
      </c>
      <c r="C4" s="666" t="s">
        <v>2038</v>
      </c>
      <c r="D4" s="665" t="s">
        <v>146</v>
      </c>
      <c r="E4" s="665" t="s">
        <v>614</v>
      </c>
      <c r="F4" s="665" t="s">
        <v>53</v>
      </c>
      <c r="G4" s="665" t="s">
        <v>20</v>
      </c>
      <c r="H4" s="665" t="s">
        <v>25</v>
      </c>
      <c r="I4" s="665" t="s">
        <v>69</v>
      </c>
      <c r="J4" s="665" t="s">
        <v>50</v>
      </c>
      <c r="K4" s="665" t="s">
        <v>100</v>
      </c>
      <c r="L4" s="665" t="s">
        <v>622</v>
      </c>
      <c r="M4" s="665" t="s">
        <v>610</v>
      </c>
      <c r="N4" s="665" t="s">
        <v>657</v>
      </c>
      <c r="O4" s="665" t="s">
        <v>635</v>
      </c>
    </row>
    <row r="5" spans="2:15" x14ac:dyDescent="0.2">
      <c r="B5" s="664" t="s">
        <v>2005</v>
      </c>
      <c r="C5" s="573">
        <f>COUNTIF('Jan 2025 - Dec 2025'!J1:J750, "M1-R1")</f>
        <v>33</v>
      </c>
      <c r="D5" s="702">
        <v>0.1736111111111111</v>
      </c>
      <c r="E5" s="702">
        <v>0.13541666666666666</v>
      </c>
      <c r="F5" s="702">
        <v>0.11597222222222223</v>
      </c>
      <c r="G5" s="702">
        <v>0.12569444444444444</v>
      </c>
      <c r="H5" s="702">
        <v>0.1388888888888889</v>
      </c>
      <c r="I5" s="702">
        <v>0.11805555555555555</v>
      </c>
      <c r="J5" s="702">
        <v>0.15902777777777777</v>
      </c>
      <c r="K5" s="702">
        <v>0.14374999999999999</v>
      </c>
      <c r="L5" s="702">
        <v>0.13194444444444445</v>
      </c>
      <c r="M5" s="702">
        <v>0.10625</v>
      </c>
      <c r="N5" s="702">
        <v>0.13541666666666666</v>
      </c>
      <c r="O5" s="702">
        <v>0.1388888888888889</v>
      </c>
    </row>
    <row r="6" spans="2:15" x14ac:dyDescent="0.2">
      <c r="B6" s="664" t="s">
        <v>2006</v>
      </c>
      <c r="C6" s="573">
        <f>COUNTIF('Jan 2025 - Dec 2025'!J1:J751, "M1-R2")</f>
        <v>30</v>
      </c>
      <c r="D6" s="702">
        <v>0.10069444444444445</v>
      </c>
      <c r="E6" s="702">
        <v>0.11874999999999999</v>
      </c>
      <c r="F6" s="702">
        <v>6.9444444444444448E-2</v>
      </c>
      <c r="G6" s="702">
        <v>7.9861111111111105E-2</v>
      </c>
      <c r="H6" s="702">
        <v>0.50694444444444442</v>
      </c>
      <c r="I6" s="702">
        <v>4.3749999999999997E-2</v>
      </c>
      <c r="J6" s="702">
        <v>7.9861111111111105E-2</v>
      </c>
      <c r="K6" s="702">
        <v>0.1423611111111111</v>
      </c>
      <c r="L6" s="702">
        <v>0.53125</v>
      </c>
      <c r="M6" s="702">
        <v>0.1736111111111111</v>
      </c>
      <c r="N6" s="702">
        <v>0.15277777777777779</v>
      </c>
      <c r="O6" s="702">
        <v>0.1701388888888889</v>
      </c>
    </row>
    <row r="7" spans="2:15" x14ac:dyDescent="0.2">
      <c r="B7" s="664" t="s">
        <v>2007</v>
      </c>
      <c r="C7" s="573">
        <f>COUNTIF('Jan 2025 - Dec 2025'!J1:J752, "M1-R3")</f>
        <v>32</v>
      </c>
      <c r="D7" s="702">
        <v>0.17708333333333334</v>
      </c>
      <c r="E7" s="702">
        <v>9.0277777777777776E-2</v>
      </c>
      <c r="F7" s="702">
        <v>0.13194444444444445</v>
      </c>
      <c r="G7" s="702">
        <v>0.10416666666666667</v>
      </c>
      <c r="H7" s="702">
        <v>0.17152777777777778</v>
      </c>
      <c r="I7" s="702">
        <v>0.14583333333333334</v>
      </c>
      <c r="J7" s="702">
        <v>9.0972222222222218E-2</v>
      </c>
      <c r="K7" s="702">
        <v>0.10069444444444445</v>
      </c>
      <c r="L7" s="702">
        <v>8.6805555555555552E-2</v>
      </c>
      <c r="M7" s="702">
        <v>0.12708333333333333</v>
      </c>
      <c r="N7" s="702">
        <v>0.14444444444444443</v>
      </c>
      <c r="O7" s="702">
        <v>0.17569444444444443</v>
      </c>
    </row>
    <row r="8" spans="2:15" x14ac:dyDescent="0.2">
      <c r="B8" s="664" t="s">
        <v>2008</v>
      </c>
      <c r="C8" s="573">
        <f>COUNTIF('Jan 2025 - Dec 2025'!J1:J753, "TU1-R4")</f>
        <v>14</v>
      </c>
      <c r="D8" s="702">
        <v>0.16666666666666666</v>
      </c>
      <c r="E8" s="702">
        <v>0.16458333333333333</v>
      </c>
      <c r="F8" s="702">
        <v>0.14583333333333334</v>
      </c>
      <c r="G8" s="702">
        <v>0.16319444444444445</v>
      </c>
      <c r="H8" s="702">
        <v>8.3333333333333329E-2</v>
      </c>
      <c r="I8" s="702">
        <v>0.16875000000000001</v>
      </c>
      <c r="J8" s="702">
        <v>0.16805555555555557</v>
      </c>
      <c r="K8" s="702">
        <v>0.16666666666666666</v>
      </c>
      <c r="L8" s="702">
        <v>0.16666666666666666</v>
      </c>
      <c r="M8" s="702">
        <v>0.1736111111111111</v>
      </c>
      <c r="N8" s="702">
        <v>0.43472222222222223</v>
      </c>
      <c r="O8" s="702">
        <v>7.2916666666666671E-2</v>
      </c>
    </row>
    <row r="9" spans="2:15" x14ac:dyDescent="0.2">
      <c r="B9" s="664" t="s">
        <v>2009</v>
      </c>
      <c r="C9" s="573">
        <f>COUNTIF('Jan 2025 - Dec 2025'!J1:J738, "TU1-R5")</f>
        <v>31</v>
      </c>
      <c r="D9" s="702">
        <v>0.16666666666666666</v>
      </c>
      <c r="E9" s="702">
        <v>0.17986111111111111</v>
      </c>
      <c r="F9" s="702">
        <v>0.14652777777777778</v>
      </c>
      <c r="G9" s="702">
        <v>0.14722222222222223</v>
      </c>
      <c r="H9" s="702">
        <v>0.16180555555555556</v>
      </c>
      <c r="I9" s="702">
        <v>0.16527777777777777</v>
      </c>
      <c r="J9" s="702">
        <v>0.17222222222222222</v>
      </c>
      <c r="K9" s="702">
        <v>0.16180555555555556</v>
      </c>
      <c r="L9" s="702">
        <v>0.16319444444444445</v>
      </c>
      <c r="M9" s="702">
        <v>0.16319444444444445</v>
      </c>
      <c r="N9" s="702">
        <v>0.16666666666666666</v>
      </c>
      <c r="O9" s="702">
        <v>0.16875000000000001</v>
      </c>
    </row>
    <row r="10" spans="2:15" x14ac:dyDescent="0.2">
      <c r="B10" s="664" t="s">
        <v>2011</v>
      </c>
      <c r="C10" s="573">
        <f>COUNTIF('Jan 2025 - Dec 2025'!J1:J739, "W1-R6")</f>
        <v>32</v>
      </c>
      <c r="D10" s="702">
        <v>0.1388888888888889</v>
      </c>
      <c r="E10" s="702">
        <v>0.17777777777777778</v>
      </c>
      <c r="F10" s="702">
        <v>0.14444444444444443</v>
      </c>
      <c r="G10" s="702">
        <v>0.18402777777777779</v>
      </c>
      <c r="H10" s="702">
        <v>0.16944444444444445</v>
      </c>
      <c r="I10" s="702">
        <v>8.3333333333333329E-2</v>
      </c>
      <c r="J10" s="702">
        <v>0.17916666666666667</v>
      </c>
      <c r="K10" s="702">
        <v>0.18402777777777779</v>
      </c>
      <c r="L10" s="702">
        <v>0.14930555555555555</v>
      </c>
      <c r="M10" s="702">
        <v>0.15208333333333332</v>
      </c>
      <c r="N10" s="702">
        <v>0.16458333333333333</v>
      </c>
      <c r="O10" s="702">
        <v>0.16111111111111112</v>
      </c>
    </row>
    <row r="11" spans="2:15" x14ac:dyDescent="0.2">
      <c r="B11" s="664" t="s">
        <v>2012</v>
      </c>
      <c r="C11" s="573">
        <f>COUNTIF('Jan 2025 - Dec 2025'!J2:J740, "w1-r7")</f>
        <v>29</v>
      </c>
      <c r="D11" s="702">
        <v>0.19027777777777777</v>
      </c>
      <c r="E11" s="702">
        <v>0.18055555555555555</v>
      </c>
      <c r="F11" s="702">
        <v>0.18402777777777779</v>
      </c>
      <c r="G11" s="702">
        <v>0.14930555555555555</v>
      </c>
      <c r="H11" s="702">
        <v>7.8472222222222221E-2</v>
      </c>
      <c r="I11" s="702">
        <v>0.11736111111111111</v>
      </c>
      <c r="J11" s="702">
        <v>0.1736111111111111</v>
      </c>
      <c r="K11" s="702">
        <v>0.14791666666666667</v>
      </c>
      <c r="L11" s="702">
        <v>0.1736111111111111</v>
      </c>
      <c r="M11" s="702">
        <v>0.16388888888888889</v>
      </c>
      <c r="N11" s="702">
        <v>0.13125000000000001</v>
      </c>
      <c r="O11" s="756" t="s">
        <v>35</v>
      </c>
    </row>
    <row r="12" spans="2:15" x14ac:dyDescent="0.2">
      <c r="B12" s="664" t="s">
        <v>2013</v>
      </c>
      <c r="C12" s="573">
        <f>COUNTIF('Jan 2025 - Dec 2025'!J1:J741, "TH1-R8")</f>
        <v>25</v>
      </c>
      <c r="D12" s="702">
        <v>0.10277777777777777</v>
      </c>
      <c r="E12" s="702">
        <v>0.15277777777777779</v>
      </c>
      <c r="F12" s="702">
        <v>0.15277777777777779</v>
      </c>
      <c r="G12" s="702">
        <v>0.14652777777777778</v>
      </c>
      <c r="H12" s="702">
        <v>0.1736111111111111</v>
      </c>
      <c r="I12" s="702">
        <v>0.18124999999999999</v>
      </c>
      <c r="J12" s="702">
        <v>0.17708333333333334</v>
      </c>
      <c r="K12" s="702">
        <v>0.19097222222222221</v>
      </c>
      <c r="L12" s="702">
        <v>0.1736111111111111</v>
      </c>
      <c r="M12" s="702">
        <v>0.17083333333333334</v>
      </c>
      <c r="N12" s="702">
        <v>0.15625</v>
      </c>
      <c r="O12" s="702">
        <v>0.18958333333333333</v>
      </c>
    </row>
    <row r="13" spans="2:15" x14ac:dyDescent="0.2">
      <c r="B13" s="664" t="s">
        <v>2014</v>
      </c>
      <c r="C13" s="573">
        <f>COUNTIF('Jan 2025 - Dec 2025'!J1:J742, "TH1-R9")</f>
        <v>32</v>
      </c>
      <c r="D13" s="702">
        <v>0.15277777777777779</v>
      </c>
      <c r="E13" s="702">
        <v>0.1</v>
      </c>
      <c r="F13" s="702">
        <v>8.6805555555555552E-2</v>
      </c>
      <c r="G13" s="702">
        <v>7.3611111111111113E-2</v>
      </c>
      <c r="H13" s="702">
        <v>4.1666666666666664E-2</v>
      </c>
      <c r="I13" s="702">
        <v>0.1076388888888889</v>
      </c>
      <c r="J13" s="702">
        <v>0.14444444444444443</v>
      </c>
      <c r="K13" s="702">
        <v>0.16805555555555557</v>
      </c>
      <c r="L13" s="702">
        <v>0.11805555555555555</v>
      </c>
      <c r="M13" s="702">
        <v>0.11180555555555556</v>
      </c>
      <c r="N13" s="702">
        <v>0.18333333333333332</v>
      </c>
      <c r="O13" s="702">
        <v>0.15833333333333333</v>
      </c>
    </row>
    <row r="14" spans="2:15" x14ac:dyDescent="0.2">
      <c r="B14" s="664" t="s">
        <v>2015</v>
      </c>
      <c r="C14" s="573">
        <f>COUNTIF('Jan 2025 - Dec 2025'!J1:J743, "F1-R10")</f>
        <v>28</v>
      </c>
      <c r="D14" s="702">
        <v>0.14722222222222223</v>
      </c>
      <c r="E14" s="702">
        <v>0.10069444444444445</v>
      </c>
      <c r="F14" s="702">
        <v>0.13194444444444445</v>
      </c>
      <c r="G14" s="702">
        <v>0.14374999999999999</v>
      </c>
      <c r="H14" s="702">
        <v>0.15972222222222221</v>
      </c>
      <c r="I14" s="702">
        <v>9.375E-2</v>
      </c>
      <c r="J14" s="702">
        <v>0.13402777777777777</v>
      </c>
      <c r="K14" s="702">
        <v>0.14444444444444443</v>
      </c>
      <c r="L14" s="702">
        <v>0.12708333333333333</v>
      </c>
      <c r="M14" s="702">
        <v>8.7499999999999994E-2</v>
      </c>
      <c r="N14" s="702">
        <v>0.1361111111111111</v>
      </c>
      <c r="O14" s="702">
        <v>0.15347222222222223</v>
      </c>
    </row>
    <row r="15" spans="2:15" x14ac:dyDescent="0.2">
      <c r="B15" s="664" t="s">
        <v>2016</v>
      </c>
      <c r="C15" s="573">
        <f>COUNTIF('Jan 2025 - Dec 2025'!J1:J738, "M2-R11")</f>
        <v>12</v>
      </c>
      <c r="D15" s="702">
        <v>0.13541666666666666</v>
      </c>
      <c r="E15" s="702">
        <v>0.15</v>
      </c>
      <c r="F15" s="702">
        <v>0.11458333333333333</v>
      </c>
      <c r="G15" s="756" t="s">
        <v>35</v>
      </c>
      <c r="H15" s="702">
        <v>0.15486111111111112</v>
      </c>
      <c r="I15" s="702">
        <v>0.15138888888888888</v>
      </c>
      <c r="J15" s="702">
        <v>0.11944444444444445</v>
      </c>
      <c r="K15" s="702">
        <v>0.13541666666666666</v>
      </c>
      <c r="L15" s="702">
        <v>0.16805555555555557</v>
      </c>
      <c r="M15" s="702">
        <v>0.1423611111111111</v>
      </c>
      <c r="N15" s="702">
        <v>0.15208333333333332</v>
      </c>
      <c r="O15" s="702">
        <v>0.1423611111111111</v>
      </c>
    </row>
    <row r="16" spans="2:15" x14ac:dyDescent="0.2">
      <c r="B16" s="664" t="s">
        <v>2017</v>
      </c>
      <c r="C16" s="573">
        <f>COUNTIF('Jan 2025 - Dec 2025'!J1:J738, "TU2-R12")</f>
        <v>29</v>
      </c>
      <c r="D16" s="702">
        <v>0.18402777777777779</v>
      </c>
      <c r="E16" s="702">
        <v>0.16666666666666666</v>
      </c>
      <c r="F16" s="702">
        <v>0.1673611111111111</v>
      </c>
      <c r="G16" s="702">
        <v>0.12291666666666666</v>
      </c>
      <c r="H16" s="702">
        <v>0.14166666666666666</v>
      </c>
      <c r="I16" s="702">
        <v>0.18263888888888888</v>
      </c>
      <c r="J16" s="702">
        <v>0.1701388888888889</v>
      </c>
      <c r="K16" s="702">
        <v>0.15694444444444444</v>
      </c>
      <c r="L16" s="702">
        <v>0.16319444444444445</v>
      </c>
      <c r="M16" s="702">
        <v>0.16666666666666666</v>
      </c>
      <c r="N16" s="702">
        <v>0.14583333333333334</v>
      </c>
      <c r="O16" s="702">
        <v>0.15555555555555556</v>
      </c>
    </row>
    <row r="17" spans="2:15" x14ac:dyDescent="0.2">
      <c r="B17" s="664" t="s">
        <v>2018</v>
      </c>
      <c r="C17" s="573">
        <f>COUNTIF('Jan 2025 - Dec 2025'!J1:J738, "TU2-R13")</f>
        <v>22</v>
      </c>
      <c r="D17" s="702">
        <v>7.6388888888888895E-2</v>
      </c>
      <c r="E17" s="702">
        <v>7.5694444444444439E-2</v>
      </c>
      <c r="F17" s="702">
        <v>5.9027777777777776E-2</v>
      </c>
      <c r="G17" s="702">
        <v>6.3888888888888884E-2</v>
      </c>
      <c r="H17" s="702">
        <v>8.3333333333333329E-2</v>
      </c>
      <c r="I17" s="702">
        <v>0.53402777777777777</v>
      </c>
      <c r="J17" s="702">
        <v>7.6388888888888895E-2</v>
      </c>
      <c r="K17" s="702">
        <v>7.9861111111111105E-2</v>
      </c>
      <c r="L17" s="702">
        <v>9.7916666666666666E-2</v>
      </c>
      <c r="M17" s="702">
        <v>0.10416666666666667</v>
      </c>
      <c r="N17" s="702">
        <v>0.10486111111111111</v>
      </c>
      <c r="O17" s="702">
        <v>6.8750000000000006E-2</v>
      </c>
    </row>
    <row r="18" spans="2:15" x14ac:dyDescent="0.2">
      <c r="B18" s="664" t="s">
        <v>2019</v>
      </c>
      <c r="C18" s="573">
        <f>COUNTIF('Jan 2025 - Dec 2025'!J1:J739, "W2-R14")</f>
        <v>31</v>
      </c>
      <c r="D18" s="702">
        <v>0.17777777777777778</v>
      </c>
      <c r="E18" s="702">
        <v>0.17847222222222223</v>
      </c>
      <c r="F18" s="702">
        <v>0.17499999999999999</v>
      </c>
      <c r="G18" s="702">
        <v>0.16666666666666666</v>
      </c>
      <c r="H18" s="702">
        <v>0.16111111111111112</v>
      </c>
      <c r="I18" s="702">
        <v>0.125</v>
      </c>
      <c r="J18" s="702">
        <v>0.10347222222222222</v>
      </c>
      <c r="K18" s="702">
        <v>0.12361111111111112</v>
      </c>
      <c r="L18" s="702">
        <v>0.16250000000000001</v>
      </c>
      <c r="M18" s="702">
        <v>0.16666666666666666</v>
      </c>
      <c r="N18" s="702">
        <v>0.18333333333333332</v>
      </c>
      <c r="O18" s="702">
        <v>0.14930555555555555</v>
      </c>
    </row>
    <row r="19" spans="2:15" x14ac:dyDescent="0.2">
      <c r="B19" s="664" t="s">
        <v>2020</v>
      </c>
      <c r="C19" s="573">
        <f>COUNTIF('Jan 2025 - Dec 2025'!J1:J740, "TH2-R15")</f>
        <v>30</v>
      </c>
      <c r="D19" s="702">
        <v>0.1701388888888889</v>
      </c>
      <c r="E19" s="702">
        <v>0.12847222222222221</v>
      </c>
      <c r="F19" s="702">
        <v>0.12986111111111112</v>
      </c>
      <c r="G19" s="702">
        <v>0.13194444444444445</v>
      </c>
      <c r="H19" s="702">
        <v>0.125</v>
      </c>
      <c r="I19" s="702">
        <v>0.11944444444444445</v>
      </c>
      <c r="J19" s="702">
        <v>0.11458333333333333</v>
      </c>
      <c r="K19" s="702">
        <v>0.12916666666666668</v>
      </c>
      <c r="L19" s="702">
        <v>9.166666666666666E-2</v>
      </c>
      <c r="M19" s="702">
        <v>8.4722222222222227E-2</v>
      </c>
      <c r="N19" s="702">
        <v>0.12708333333333333</v>
      </c>
      <c r="O19" s="702">
        <v>0.12152777777777778</v>
      </c>
    </row>
    <row r="20" spans="2:15" x14ac:dyDescent="0.2">
      <c r="B20" s="664" t="s">
        <v>2021</v>
      </c>
      <c r="C20" s="573">
        <f>COUNTIF('Jan 2025 - Dec 2025'!J1:J741, "F2-R16")</f>
        <v>28</v>
      </c>
      <c r="D20" s="702">
        <v>0.12013888888888889</v>
      </c>
      <c r="E20" s="702">
        <v>0.17152777777777778</v>
      </c>
      <c r="F20" s="702">
        <v>0.14583333333333334</v>
      </c>
      <c r="G20" s="702">
        <v>0.16319444444444445</v>
      </c>
      <c r="H20" s="702">
        <v>0.16666666666666666</v>
      </c>
      <c r="I20" s="702">
        <v>0.16666666666666666</v>
      </c>
      <c r="J20" s="702">
        <v>0.12638888888888888</v>
      </c>
      <c r="K20" s="702">
        <v>0.17083333333333334</v>
      </c>
      <c r="L20" s="702">
        <v>0.16180555555555556</v>
      </c>
      <c r="M20" s="702">
        <v>0.14027777777777778</v>
      </c>
      <c r="N20" s="702">
        <v>0.19791666666666666</v>
      </c>
      <c r="O20" s="702">
        <v>0.15555555555555556</v>
      </c>
    </row>
    <row r="21" spans="2:15" x14ac:dyDescent="0.2">
      <c r="B21" s="664" t="s">
        <v>2022</v>
      </c>
      <c r="C21" s="573">
        <f>COUNTIF('Jan 2025 - Dec 2025'!J1:J738, "M3-R17")</f>
        <v>13</v>
      </c>
      <c r="D21" s="702">
        <v>0.1388888888888889</v>
      </c>
      <c r="E21" s="702">
        <v>0.14583333333333334</v>
      </c>
      <c r="F21" s="702">
        <v>0.11458333333333333</v>
      </c>
      <c r="G21" s="702">
        <v>0.17777777777777778</v>
      </c>
      <c r="H21" s="702">
        <v>0.17291666666666666</v>
      </c>
      <c r="I21" s="702">
        <v>0.14027777777777778</v>
      </c>
      <c r="J21" s="702">
        <v>0.1388888888888889</v>
      </c>
      <c r="K21" s="702">
        <v>0.16388888888888889</v>
      </c>
      <c r="L21" s="702">
        <v>9.375E-2</v>
      </c>
      <c r="M21" s="702">
        <v>0.15972222222222221</v>
      </c>
      <c r="N21" s="702">
        <v>0.16597222222222222</v>
      </c>
      <c r="O21" s="702">
        <v>0.16458333333333333</v>
      </c>
    </row>
    <row r="22" spans="2:15" x14ac:dyDescent="0.2">
      <c r="B22" s="664" t="s">
        <v>2023</v>
      </c>
      <c r="C22" s="573">
        <f>COUNTIF('Jan 2025 - Dec 2025'!J1:J739, "TU3-R18")</f>
        <v>27</v>
      </c>
      <c r="D22" s="702">
        <v>0.13750000000000001</v>
      </c>
      <c r="E22" s="702">
        <v>7.8472222222222221E-2</v>
      </c>
      <c r="F22" s="702">
        <v>0.16319444444444445</v>
      </c>
      <c r="G22" s="702">
        <v>8.8888888888888892E-2</v>
      </c>
      <c r="H22" s="702">
        <v>0.11805555555555555</v>
      </c>
      <c r="I22" s="702">
        <v>6.7361111111111108E-2</v>
      </c>
      <c r="J22" s="702">
        <v>0.51111111111111107</v>
      </c>
      <c r="K22" s="702">
        <v>0.10138888888888889</v>
      </c>
      <c r="L22" s="702">
        <v>0.52430555555555558</v>
      </c>
      <c r="M22" s="702">
        <v>0.14583333333333334</v>
      </c>
      <c r="N22" s="702">
        <v>9.3055555555555558E-2</v>
      </c>
      <c r="O22" s="702">
        <v>0.10069444444444445</v>
      </c>
    </row>
    <row r="23" spans="2:15" x14ac:dyDescent="0.2">
      <c r="B23" s="664" t="s">
        <v>2024</v>
      </c>
      <c r="C23" s="573">
        <f>COUNTIF('Jan 2025 - Dec 2025'!J2:J740, "TU3-R19")</f>
        <v>25</v>
      </c>
      <c r="D23" s="702">
        <v>0.1076388888888889</v>
      </c>
      <c r="E23" s="702">
        <v>0.15972222222222221</v>
      </c>
      <c r="F23" s="702">
        <v>7.9861111111111105E-2</v>
      </c>
      <c r="G23" s="702">
        <v>5.6944444444444443E-2</v>
      </c>
      <c r="H23" s="702">
        <v>9.375E-2</v>
      </c>
      <c r="I23" s="702">
        <v>0.10416666666666667</v>
      </c>
      <c r="J23" s="702">
        <v>0.12847222222222221</v>
      </c>
      <c r="K23" s="702">
        <v>0.125</v>
      </c>
      <c r="L23" s="702">
        <v>0.13680555555555557</v>
      </c>
      <c r="M23" s="702">
        <v>0.13541666666666666</v>
      </c>
      <c r="N23" s="702">
        <v>0.15902777777777777</v>
      </c>
      <c r="O23" s="702">
        <v>0.1875</v>
      </c>
    </row>
    <row r="24" spans="2:15" x14ac:dyDescent="0.2">
      <c r="B24" s="664" t="s">
        <v>2025</v>
      </c>
      <c r="C24" s="573">
        <f>COUNTIF('Jan 2025 - Dec 2025'!J1:J741, "W3-R20")</f>
        <v>31</v>
      </c>
      <c r="D24" s="702">
        <v>0.17569444444444443</v>
      </c>
      <c r="E24" s="702">
        <v>0.1875</v>
      </c>
      <c r="F24" s="702">
        <v>0.2048611111111111</v>
      </c>
      <c r="G24" s="702">
        <v>0.16666666666666666</v>
      </c>
      <c r="H24" s="702">
        <v>0.14930555555555555</v>
      </c>
      <c r="I24" s="702">
        <v>0.15972222222222221</v>
      </c>
      <c r="J24" s="702">
        <v>0.16250000000000001</v>
      </c>
      <c r="K24" s="702">
        <v>9.166666666666666E-2</v>
      </c>
      <c r="L24" s="702">
        <v>0.15972222222222221</v>
      </c>
      <c r="M24" s="702">
        <v>0.17152777777777778</v>
      </c>
      <c r="N24" s="702">
        <v>0.1736111111111111</v>
      </c>
      <c r="O24" s="702">
        <v>0.18402777777777779</v>
      </c>
    </row>
    <row r="25" spans="2:15" x14ac:dyDescent="0.2">
      <c r="B25" s="664" t="s">
        <v>2026</v>
      </c>
      <c r="C25" s="573">
        <f>COUNTIF('Jan 2025 - Dec 2025'!J2:J742, "TH3-R21")</f>
        <v>25</v>
      </c>
      <c r="D25" s="702">
        <v>0.15972222222222221</v>
      </c>
      <c r="E25" s="702">
        <v>0.15625</v>
      </c>
      <c r="F25" s="702">
        <v>0.15902777777777777</v>
      </c>
      <c r="G25" s="702">
        <v>0.13750000000000001</v>
      </c>
      <c r="H25" s="702">
        <v>0.1763888888888889</v>
      </c>
      <c r="I25" s="702">
        <v>0.17569444444444443</v>
      </c>
      <c r="J25" s="702">
        <v>0.16666666666666666</v>
      </c>
      <c r="K25" s="702">
        <v>0.14097222222222222</v>
      </c>
      <c r="L25" s="702">
        <v>0.16666666666666666</v>
      </c>
      <c r="M25" s="702">
        <v>0.16666666666666666</v>
      </c>
      <c r="N25" s="702">
        <v>0.18055555555555555</v>
      </c>
      <c r="O25" s="702">
        <v>0.17708333333333334</v>
      </c>
    </row>
    <row r="26" spans="2:15" x14ac:dyDescent="0.2">
      <c r="B26" s="664" t="s">
        <v>2027</v>
      </c>
      <c r="C26" s="573">
        <f>COUNTIF('Jan 2025 - Dec 2025'!J3:J743, "W2-R22")</f>
        <v>34</v>
      </c>
      <c r="D26" s="702" t="s">
        <v>690</v>
      </c>
      <c r="E26" s="702" t="s">
        <v>690</v>
      </c>
      <c r="F26" s="573" t="s">
        <v>690</v>
      </c>
      <c r="G26" s="702">
        <v>0.49930555555555556</v>
      </c>
      <c r="H26" s="702">
        <v>0.51736111111111116</v>
      </c>
      <c r="I26" s="702">
        <v>0.17847222222222223</v>
      </c>
      <c r="J26" s="702">
        <v>0.48125000000000001</v>
      </c>
      <c r="K26" s="702">
        <v>0.49236111111111114</v>
      </c>
      <c r="L26" s="702">
        <v>0.51944444444444449</v>
      </c>
      <c r="M26" s="702">
        <v>0.52152777777777781</v>
      </c>
      <c r="N26" s="756" t="s">
        <v>35</v>
      </c>
      <c r="O26" s="702">
        <v>0.17708333333333334</v>
      </c>
    </row>
    <row r="27" spans="2:15" x14ac:dyDescent="0.2">
      <c r="B27" s="664" t="s">
        <v>2028</v>
      </c>
      <c r="C27" s="573">
        <f>COUNTIF('Jan 2025 - Dec 2025'!J4:J744, "TH2-R23")</f>
        <v>15</v>
      </c>
      <c r="D27" s="702" t="s">
        <v>690</v>
      </c>
      <c r="E27" s="702" t="s">
        <v>690</v>
      </c>
      <c r="F27" s="702" t="s">
        <v>690</v>
      </c>
      <c r="G27" s="702" t="s">
        <v>690</v>
      </c>
      <c r="H27" s="702" t="s">
        <v>690</v>
      </c>
      <c r="I27" s="702" t="s">
        <v>690</v>
      </c>
      <c r="J27" s="702" t="s">
        <v>690</v>
      </c>
      <c r="K27" s="702" t="s">
        <v>690</v>
      </c>
      <c r="L27" s="702" t="s">
        <v>690</v>
      </c>
      <c r="M27" s="702" t="s">
        <v>690</v>
      </c>
      <c r="N27" s="702">
        <v>0.47222222222222221</v>
      </c>
      <c r="O27" s="702">
        <v>0.48125000000000001</v>
      </c>
    </row>
    <row r="28" spans="2:15" x14ac:dyDescent="0.2">
      <c r="B28" s="700" t="s">
        <v>2029</v>
      </c>
      <c r="C28" s="701">
        <f>SUM(C3:C27)</f>
        <v>608</v>
      </c>
    </row>
  </sheetData>
  <mergeCells count="3">
    <mergeCell ref="B3:C3"/>
    <mergeCell ref="D3:O3"/>
    <mergeCell ref="B2:O2"/>
  </mergeCells>
  <phoneticPr fontId="9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6E33-E165-404B-8582-A1046D059B57}">
  <sheetPr codeName="Sheet16"/>
  <dimension ref="B1:I28"/>
  <sheetViews>
    <sheetView zoomScale="130" zoomScaleNormal="130" workbookViewId="0">
      <selection activeCell="J286" activeCellId="13" sqref="J24 J112 J136 J156 J160 J180 J192 J221 J225 J250 J248 J253 J280 J286"/>
    </sheetView>
  </sheetViews>
  <sheetFormatPr defaultColWidth="8.85546875" defaultRowHeight="12.75" x14ac:dyDescent="0.2"/>
  <cols>
    <col min="1" max="1" width="6.28515625" customWidth="1"/>
    <col min="2" max="2" width="10.85546875" customWidth="1"/>
    <col min="3" max="3" width="11.42578125" customWidth="1"/>
    <col min="4" max="4" width="10.28515625" customWidth="1"/>
    <col min="6" max="6" width="11" customWidth="1"/>
    <col min="7" max="7" width="10" customWidth="1"/>
    <col min="8" max="8" width="10.7109375" customWidth="1"/>
    <col min="9" max="9" width="11.140625" customWidth="1"/>
    <col min="12" max="12" width="11" customWidth="1"/>
    <col min="13" max="13" width="12.42578125" customWidth="1"/>
  </cols>
  <sheetData>
    <row r="1" spans="2:9" ht="13.5" thickBot="1" x14ac:dyDescent="0.25"/>
    <row r="2" spans="2:9" ht="31.5" customHeight="1" x14ac:dyDescent="0.2">
      <c r="B2" s="870" t="s">
        <v>2035</v>
      </c>
      <c r="C2" s="871"/>
      <c r="D2" s="871"/>
      <c r="E2" s="871"/>
      <c r="F2" s="871"/>
      <c r="G2" s="871"/>
      <c r="H2" s="871"/>
      <c r="I2" s="872"/>
    </row>
    <row r="3" spans="2:9" x14ac:dyDescent="0.2">
      <c r="B3" s="862" t="s">
        <v>2036</v>
      </c>
      <c r="C3" s="863"/>
      <c r="D3" s="864" t="s">
        <v>2037</v>
      </c>
      <c r="E3" s="865"/>
      <c r="F3" s="865"/>
      <c r="G3" s="865"/>
      <c r="H3" s="865"/>
      <c r="I3" s="866"/>
    </row>
    <row r="4" spans="2:9" x14ac:dyDescent="0.2">
      <c r="B4" s="665" t="s">
        <v>1997</v>
      </c>
      <c r="C4" s="666" t="s">
        <v>2038</v>
      </c>
      <c r="D4" s="665" t="s">
        <v>50</v>
      </c>
      <c r="E4" s="665" t="s">
        <v>100</v>
      </c>
      <c r="F4" s="665" t="s">
        <v>622</v>
      </c>
      <c r="G4" s="665" t="s">
        <v>610</v>
      </c>
      <c r="H4" s="665" t="s">
        <v>657</v>
      </c>
      <c r="I4" s="665" t="s">
        <v>635</v>
      </c>
    </row>
    <row r="5" spans="2:9" x14ac:dyDescent="0.2">
      <c r="B5" s="664" t="s">
        <v>2005</v>
      </c>
      <c r="C5" s="573">
        <f>COUNTIF('Jan 2024-Dec 2024'!I1:I739, "M1-R1")</f>
        <v>29</v>
      </c>
      <c r="D5" s="661">
        <v>0.15555555555555556</v>
      </c>
      <c r="E5" s="661">
        <v>0.13541666666666666</v>
      </c>
      <c r="F5" s="661">
        <v>0.14305555555555555</v>
      </c>
      <c r="G5" s="661">
        <v>0.51736111111111116</v>
      </c>
      <c r="H5" s="681" t="s">
        <v>35</v>
      </c>
      <c r="I5" s="661">
        <v>0.15625</v>
      </c>
    </row>
    <row r="6" spans="2:9" x14ac:dyDescent="0.2">
      <c r="B6" s="664" t="s">
        <v>2006</v>
      </c>
      <c r="C6" s="573">
        <f>COUNTIF('Jan 2024-Dec 2024'!I1:I739, "M1-R2")</f>
        <v>26</v>
      </c>
      <c r="D6" s="661">
        <v>0.53402777777777777</v>
      </c>
      <c r="E6" s="661">
        <v>9.7916666666666666E-2</v>
      </c>
      <c r="F6" s="661">
        <v>0.12013888888888889</v>
      </c>
      <c r="G6" s="661">
        <v>0.11805555555555555</v>
      </c>
      <c r="H6" s="661">
        <v>0.1361111111111111</v>
      </c>
      <c r="I6" s="661">
        <v>0.11805555555555555</v>
      </c>
    </row>
    <row r="7" spans="2:9" x14ac:dyDescent="0.2">
      <c r="B7" s="664" t="s">
        <v>2007</v>
      </c>
      <c r="C7" s="573">
        <f>COUNTIF('Jan 2024-Dec 2024'!I1:I739, "M1-R3")</f>
        <v>28</v>
      </c>
      <c r="D7" s="661">
        <v>0.17708333333333334</v>
      </c>
      <c r="E7" s="661">
        <v>0.10625</v>
      </c>
      <c r="F7" s="661">
        <v>0.14583333333333334</v>
      </c>
      <c r="G7" s="661">
        <v>0.15277777777777779</v>
      </c>
      <c r="H7" s="661">
        <v>0.13541666666666666</v>
      </c>
      <c r="I7" s="661">
        <v>0.14930555555555555</v>
      </c>
    </row>
    <row r="8" spans="2:9" x14ac:dyDescent="0.2">
      <c r="B8" s="664" t="s">
        <v>2008</v>
      </c>
      <c r="C8" s="573">
        <v>26</v>
      </c>
      <c r="D8" s="667">
        <v>0.16666666666666666</v>
      </c>
      <c r="E8" s="661">
        <v>0.16666666666666666</v>
      </c>
      <c r="F8" s="661">
        <v>0.12430555555555556</v>
      </c>
      <c r="G8" s="661">
        <v>0.17152777777777778</v>
      </c>
      <c r="H8" s="661">
        <v>9.6527777777777782E-2</v>
      </c>
      <c r="I8" s="661">
        <v>0.1701388888888889</v>
      </c>
    </row>
    <row r="9" spans="2:9" x14ac:dyDescent="0.2">
      <c r="B9" s="664" t="s">
        <v>2009</v>
      </c>
      <c r="C9" s="573">
        <f>COUNTIF('Jan 2024-Dec 2024'!I1:I739, "TU1-R5")</f>
        <v>35</v>
      </c>
      <c r="D9" s="661">
        <v>0.1875</v>
      </c>
      <c r="E9" s="661">
        <v>0.19583333333333333</v>
      </c>
      <c r="F9" s="661">
        <v>0.18402777777777779</v>
      </c>
      <c r="G9" s="661">
        <v>0.17152777777777778</v>
      </c>
      <c r="H9" s="661">
        <v>0.16875000000000001</v>
      </c>
      <c r="I9" s="661">
        <v>0.19097222222222221</v>
      </c>
    </row>
    <row r="10" spans="2:9" x14ac:dyDescent="0.2">
      <c r="B10" s="664" t="s">
        <v>2011</v>
      </c>
      <c r="C10" s="573">
        <f>COUNTIF('Jan 2024-Dec 2024'!I1:I739, "W1-R6")</f>
        <v>34</v>
      </c>
      <c r="D10" s="661">
        <v>8.3333333333333329E-2</v>
      </c>
      <c r="E10" s="661">
        <v>0.10416666666666667</v>
      </c>
      <c r="F10" s="674">
        <v>0.14583333333333334</v>
      </c>
      <c r="G10" s="681" t="s">
        <v>35</v>
      </c>
      <c r="H10" s="661">
        <v>0.14583333333333334</v>
      </c>
      <c r="I10" s="661">
        <v>0.15902777777777777</v>
      </c>
    </row>
    <row r="11" spans="2:9" x14ac:dyDescent="0.2">
      <c r="B11" s="664" t="s">
        <v>2012</v>
      </c>
      <c r="C11" s="573">
        <f>COUNTIF('Jan 2024-Dec 2024'!I1:I739, "W1-R7")</f>
        <v>34</v>
      </c>
      <c r="D11" s="661">
        <v>0.1875</v>
      </c>
      <c r="E11" s="661">
        <v>0.20277777777777778</v>
      </c>
      <c r="F11" s="661">
        <v>0.17083333333333334</v>
      </c>
      <c r="G11" s="661">
        <v>0.17430555555555555</v>
      </c>
      <c r="H11" s="661">
        <v>0.1875</v>
      </c>
      <c r="I11" s="661">
        <v>0.17777777777777778</v>
      </c>
    </row>
    <row r="12" spans="2:9" x14ac:dyDescent="0.2">
      <c r="B12" s="664" t="s">
        <v>2013</v>
      </c>
      <c r="C12" s="573">
        <f>COUNTIF('Jan 2024-Dec 2024'!I1:I739, "TH1-R8")</f>
        <v>28</v>
      </c>
      <c r="D12" s="661">
        <v>0.17708333333333334</v>
      </c>
      <c r="E12" s="661">
        <v>0.17708333333333334</v>
      </c>
      <c r="F12" s="661">
        <v>0.16875000000000001</v>
      </c>
      <c r="G12" s="661">
        <v>0.15138888888888888</v>
      </c>
      <c r="H12" s="661">
        <v>0.16388888888888889</v>
      </c>
      <c r="I12" s="661">
        <v>0.15625</v>
      </c>
    </row>
    <row r="13" spans="2:9" x14ac:dyDescent="0.2">
      <c r="B13" s="664" t="s">
        <v>2014</v>
      </c>
      <c r="C13" s="573">
        <v>28</v>
      </c>
      <c r="D13" s="661">
        <v>9.375E-2</v>
      </c>
      <c r="E13" s="661">
        <v>0.51875000000000004</v>
      </c>
      <c r="F13" s="661">
        <v>5.2777777777777778E-2</v>
      </c>
      <c r="G13" s="661">
        <v>0.52152777777777781</v>
      </c>
      <c r="H13" s="661">
        <v>9.930555555555555E-2</v>
      </c>
      <c r="I13" s="661">
        <v>0.10972222222222222</v>
      </c>
    </row>
    <row r="14" spans="2:9" x14ac:dyDescent="0.2">
      <c r="B14" s="664" t="s">
        <v>2015</v>
      </c>
      <c r="C14" s="573">
        <f>COUNTIF('Jan 2024-Dec 2024'!I1:I739, "F1-R10")</f>
        <v>30</v>
      </c>
      <c r="D14" s="661">
        <v>9.375E-2</v>
      </c>
      <c r="E14" s="661">
        <v>0.12986111111111112</v>
      </c>
      <c r="F14" s="661">
        <v>0.1388888888888889</v>
      </c>
      <c r="G14" s="661">
        <v>0.14583333333333334</v>
      </c>
      <c r="H14" s="681" t="s">
        <v>35</v>
      </c>
      <c r="I14" s="661">
        <v>0.13541666666666666</v>
      </c>
    </row>
    <row r="15" spans="2:9" x14ac:dyDescent="0.2">
      <c r="B15" s="664" t="s">
        <v>2016</v>
      </c>
      <c r="C15" s="573">
        <f>COUNTIF('Jan 2024-Dec 2024'!I1:I739, "M2-R11")</f>
        <v>12</v>
      </c>
      <c r="D15" s="661">
        <v>0.1875</v>
      </c>
      <c r="E15" s="661">
        <v>0.12986111111111112</v>
      </c>
      <c r="F15" s="661">
        <v>0.15833333333333333</v>
      </c>
      <c r="G15" s="661">
        <v>0.12708333333333333</v>
      </c>
      <c r="H15" s="661">
        <v>0.1388888888888889</v>
      </c>
      <c r="I15" s="661">
        <v>0.1076388888888889</v>
      </c>
    </row>
    <row r="16" spans="2:9" x14ac:dyDescent="0.2">
      <c r="B16" s="664" t="s">
        <v>2017</v>
      </c>
      <c r="C16" s="573">
        <f>COUNTIF('Jan 2024-Dec 2024'!I1:I739, "TU2-R12")</f>
        <v>28</v>
      </c>
      <c r="D16" s="661">
        <v>0.10069444444444445</v>
      </c>
      <c r="E16" s="661">
        <v>0.16666666666666666</v>
      </c>
      <c r="F16" s="673" t="s">
        <v>35</v>
      </c>
      <c r="G16" s="661">
        <v>0.15277777777777779</v>
      </c>
      <c r="H16" s="661">
        <v>0.1423611111111111</v>
      </c>
      <c r="I16" s="661">
        <v>0.15486111111111112</v>
      </c>
    </row>
    <row r="17" spans="2:9" x14ac:dyDescent="0.2">
      <c r="B17" s="664" t="s">
        <v>2018</v>
      </c>
      <c r="C17" s="573">
        <f>COUNTIF('Jan 2024-Dec 2024'!I1:I739, "TU2-R13")</f>
        <v>21</v>
      </c>
      <c r="D17" s="661">
        <v>6.25E-2</v>
      </c>
      <c r="E17" s="661">
        <v>4.7222222222222221E-2</v>
      </c>
      <c r="F17" s="661">
        <v>6.25E-2</v>
      </c>
      <c r="G17" s="661">
        <v>6.0416666666666667E-2</v>
      </c>
      <c r="H17" s="661">
        <v>6.0416666666666667E-2</v>
      </c>
      <c r="I17" s="661">
        <v>6.9444444444444448E-2</v>
      </c>
    </row>
    <row r="18" spans="2:9" x14ac:dyDescent="0.2">
      <c r="B18" s="664" t="s">
        <v>2019</v>
      </c>
      <c r="C18" s="573">
        <f>COUNTIF('Jan 2024-Dec 2024'!I1:I739, "W2-R14")</f>
        <v>31</v>
      </c>
      <c r="D18" s="661">
        <v>0.125</v>
      </c>
      <c r="E18" s="661">
        <v>0.11388888888888889</v>
      </c>
      <c r="F18" s="661">
        <v>0.17083333333333334</v>
      </c>
      <c r="G18" s="661">
        <v>0.17916666666666667</v>
      </c>
      <c r="H18" s="661">
        <v>0.13958333333333334</v>
      </c>
      <c r="I18" s="661">
        <v>0.125</v>
      </c>
    </row>
    <row r="19" spans="2:9" x14ac:dyDescent="0.2">
      <c r="B19" s="664" t="s">
        <v>2020</v>
      </c>
      <c r="C19" s="573">
        <f>COUNTIF('Jan 2024-Dec 2024'!I1:I739, "TH2-R15")</f>
        <v>29</v>
      </c>
      <c r="D19" s="661">
        <v>0.15625</v>
      </c>
      <c r="E19" s="661">
        <v>0.10555555555555556</v>
      </c>
      <c r="F19" s="661">
        <v>0.12083333333333333</v>
      </c>
      <c r="G19" s="661">
        <v>8.6805555555555552E-2</v>
      </c>
      <c r="H19" s="661">
        <v>0.11458333333333333</v>
      </c>
      <c r="I19" s="661">
        <v>0.125</v>
      </c>
    </row>
    <row r="20" spans="2:9" x14ac:dyDescent="0.2">
      <c r="B20" s="664" t="s">
        <v>2021</v>
      </c>
      <c r="C20" s="573">
        <f>COUNTIF('Jan 2024-Dec 2024'!I1:I739, "F2-R16")</f>
        <v>24</v>
      </c>
      <c r="D20" s="661">
        <v>0.19791666666666666</v>
      </c>
      <c r="E20" s="661">
        <v>0.10416666666666667</v>
      </c>
      <c r="F20" s="661">
        <v>0.16666666666666666</v>
      </c>
      <c r="G20" s="661">
        <v>0.12986111111111112</v>
      </c>
      <c r="H20" s="661">
        <v>0.10625</v>
      </c>
      <c r="I20" s="661">
        <v>0.14027777777777778</v>
      </c>
    </row>
    <row r="21" spans="2:9" x14ac:dyDescent="0.2">
      <c r="B21" s="664" t="s">
        <v>2022</v>
      </c>
      <c r="C21" s="573">
        <f>COUNTIF('Jan 2024-Dec 2024'!I1:I739, "M3-R17")</f>
        <v>11</v>
      </c>
      <c r="D21" s="661">
        <v>0.16666666666666666</v>
      </c>
      <c r="E21" s="661">
        <v>0.15625</v>
      </c>
      <c r="F21" s="661">
        <v>0.18263888888888888</v>
      </c>
      <c r="G21" s="661">
        <v>0.12152777777777778</v>
      </c>
      <c r="H21" s="661">
        <v>0.15277777777777779</v>
      </c>
      <c r="I21" s="661">
        <v>0.13125000000000001</v>
      </c>
    </row>
    <row r="22" spans="2:9" x14ac:dyDescent="0.2">
      <c r="B22" s="664" t="s">
        <v>2023</v>
      </c>
      <c r="C22" s="573">
        <v>28</v>
      </c>
      <c r="D22" s="661">
        <v>0.125</v>
      </c>
      <c r="E22" s="661">
        <v>8.3333333333333329E-2</v>
      </c>
      <c r="F22" s="661">
        <v>0.16250000000000001</v>
      </c>
      <c r="G22" s="661">
        <v>6.3888888888888884E-2</v>
      </c>
      <c r="H22" s="661">
        <v>7.1527777777777773E-2</v>
      </c>
      <c r="I22" s="661">
        <v>0.10555555555555556</v>
      </c>
    </row>
    <row r="23" spans="2:9" x14ac:dyDescent="0.2">
      <c r="B23" s="664" t="s">
        <v>2024</v>
      </c>
      <c r="C23" s="573">
        <v>26</v>
      </c>
      <c r="D23" s="661">
        <v>0.11805555555555555</v>
      </c>
      <c r="E23" s="661">
        <v>0.15277777777777779</v>
      </c>
      <c r="F23" s="661">
        <v>0.17986111111111111</v>
      </c>
      <c r="G23" s="661">
        <v>0.16666666666666666</v>
      </c>
      <c r="H23" s="661">
        <v>0.1076388888888889</v>
      </c>
      <c r="I23" s="661">
        <v>0.16666666666666666</v>
      </c>
    </row>
    <row r="24" spans="2:9" x14ac:dyDescent="0.2">
      <c r="B24" s="664" t="s">
        <v>2025</v>
      </c>
      <c r="C24" s="573">
        <f>COUNTIF('Jan 2024-Dec 2024'!I1:I739, "W3-R20")</f>
        <v>28</v>
      </c>
      <c r="D24" s="661">
        <v>0.15625</v>
      </c>
      <c r="E24" s="661">
        <v>8.9583333333333334E-2</v>
      </c>
      <c r="F24" s="661">
        <v>0.16111111111111112</v>
      </c>
      <c r="G24" s="681" t="s">
        <v>35</v>
      </c>
      <c r="H24" s="661">
        <v>0.14444444444444443</v>
      </c>
      <c r="I24" s="661">
        <v>0.19930555555555557</v>
      </c>
    </row>
    <row r="25" spans="2:9" x14ac:dyDescent="0.2">
      <c r="B25" s="664" t="s">
        <v>2026</v>
      </c>
      <c r="C25" s="573">
        <f>COUNTIF('Jan 2024-Dec 2024'!I2:I740, "TH3-R21")</f>
        <v>24</v>
      </c>
      <c r="D25" s="661">
        <v>0.1736111111111111</v>
      </c>
      <c r="E25" s="661">
        <v>0.15277777777777779</v>
      </c>
      <c r="F25" s="661">
        <v>0.16805555555555557</v>
      </c>
      <c r="G25" s="661">
        <v>0.14097222222222222</v>
      </c>
      <c r="H25" s="661">
        <v>0.14583333333333334</v>
      </c>
      <c r="I25" s="661">
        <v>0.16666666666666666</v>
      </c>
    </row>
    <row r="28" spans="2:9" x14ac:dyDescent="0.2">
      <c r="B28" t="s">
        <v>2029</v>
      </c>
      <c r="C28">
        <f>SUM(C5:C25)</f>
        <v>560</v>
      </c>
    </row>
  </sheetData>
  <mergeCells count="3">
    <mergeCell ref="B3:C3"/>
    <mergeCell ref="B2:I2"/>
    <mergeCell ref="D3:I3"/>
  </mergeCells>
  <phoneticPr fontId="9"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A986D-A90D-4FF3-9CE3-5DB5783BBAFF}">
  <sheetPr codeName="Sheet15">
    <pageSetUpPr fitToPage="1"/>
  </sheetPr>
  <dimension ref="A1:W517"/>
  <sheetViews>
    <sheetView showGridLines="0" view="pageBreakPreview" zoomScale="90" zoomScaleNormal="85" zoomScaleSheetLayoutView="90" workbookViewId="0">
      <pane xSplit="11" ySplit="1" topLeftCell="L279" activePane="bottomRight" state="frozen"/>
      <selection activeCell="J286" activeCellId="13" sqref="J24 J112 J136 J156 J160 J180 J192 J221 J225 J250 J248 J253 J280 J286"/>
      <selection pane="topRight" activeCell="J286" activeCellId="13" sqref="J24 J112 J136 J156 J160 J180 J192 J221 J225 J250 J248 J253 J280 J286"/>
      <selection pane="bottomLeft" activeCell="J286" activeCellId="13" sqref="J24 J112 J136 J156 J160 J180 J192 J221 J225 J250 J248 J253 J280 J286"/>
      <selection pane="bottomRight" activeCell="J286" activeCellId="13" sqref="J24 J112 J136 J156 J160 J180 J192 J221 J225 J250 J248 J253 J280 J286"/>
    </sheetView>
  </sheetViews>
  <sheetFormatPr defaultColWidth="9.140625" defaultRowHeight="12.75" x14ac:dyDescent="0.2"/>
  <cols>
    <col min="1" max="1" width="20.140625" style="501" customWidth="1"/>
    <col min="2" max="2" width="19.140625" style="501" customWidth="1"/>
    <col min="3" max="3" width="18.140625" style="503" customWidth="1"/>
    <col min="4" max="4" width="8.7109375" style="630" customWidth="1"/>
    <col min="5" max="5" width="13.42578125" style="503" customWidth="1"/>
    <col min="6" max="6" width="12.42578125" style="504" customWidth="1"/>
    <col min="7" max="7" width="14.7109375" style="503" customWidth="1"/>
    <col min="8" max="8" width="11.7109375" style="505" customWidth="1"/>
    <col min="9" max="9" width="0.140625" style="47" customWidth="1"/>
    <col min="10" max="10" width="6" style="506" customWidth="1"/>
    <col min="11" max="11" width="6.42578125" style="501" customWidth="1"/>
    <col min="12" max="12" width="9.42578125" style="501" customWidth="1"/>
    <col min="13" max="23" width="9.140625" style="506" customWidth="1"/>
    <col min="24" max="16384" width="9.140625" style="501"/>
  </cols>
  <sheetData>
    <row r="1" spans="1:23" ht="60" customHeight="1" x14ac:dyDescent="0.25">
      <c r="A1" s="463" t="s">
        <v>1</v>
      </c>
      <c r="B1" s="439" t="s">
        <v>581</v>
      </c>
      <c r="C1" s="439" t="s">
        <v>582</v>
      </c>
      <c r="D1" s="439" t="s">
        <v>583</v>
      </c>
      <c r="E1" s="439" t="s">
        <v>584</v>
      </c>
      <c r="F1" s="439" t="s">
        <v>585</v>
      </c>
      <c r="G1" s="439" t="s">
        <v>217</v>
      </c>
      <c r="H1" s="439" t="s">
        <v>223</v>
      </c>
      <c r="I1" s="182" t="s">
        <v>2039</v>
      </c>
      <c r="J1" s="439" t="s">
        <v>3</v>
      </c>
      <c r="K1" s="463" t="s">
        <v>4</v>
      </c>
      <c r="L1" s="476">
        <v>44927</v>
      </c>
      <c r="M1" s="476">
        <v>44958</v>
      </c>
      <c r="N1" s="476">
        <v>44986</v>
      </c>
      <c r="O1" s="476">
        <v>45017</v>
      </c>
      <c r="P1" s="476">
        <v>45047</v>
      </c>
      <c r="Q1" s="476">
        <v>45078</v>
      </c>
      <c r="R1" s="476">
        <v>45108</v>
      </c>
      <c r="S1" s="476">
        <v>45139</v>
      </c>
      <c r="T1" s="476">
        <v>45170</v>
      </c>
      <c r="U1" s="476">
        <v>45200</v>
      </c>
      <c r="V1" s="476">
        <v>45231</v>
      </c>
      <c r="W1" s="476">
        <v>45261</v>
      </c>
    </row>
    <row r="2" spans="1:23" s="381" customFormat="1" ht="45" customHeight="1" x14ac:dyDescent="0.25">
      <c r="A2" s="618">
        <v>1208</v>
      </c>
      <c r="B2" s="382" t="s">
        <v>1396</v>
      </c>
      <c r="C2" s="408"/>
      <c r="D2" s="631">
        <v>50</v>
      </c>
      <c r="E2" s="408"/>
      <c r="F2" s="471"/>
      <c r="G2" s="532" t="s">
        <v>66</v>
      </c>
      <c r="H2" s="386" t="s">
        <v>2040</v>
      </c>
      <c r="I2" s="88"/>
      <c r="J2" s="573" t="s">
        <v>767</v>
      </c>
      <c r="K2" s="449" t="s">
        <v>25</v>
      </c>
      <c r="L2" s="420" t="s">
        <v>35</v>
      </c>
      <c r="M2" s="420" t="s">
        <v>35</v>
      </c>
      <c r="N2" s="420" t="s">
        <v>35</v>
      </c>
      <c r="O2" s="420" t="s">
        <v>35</v>
      </c>
      <c r="P2" s="420" t="s">
        <v>35</v>
      </c>
      <c r="Q2" s="420" t="s">
        <v>35</v>
      </c>
      <c r="R2" s="420" t="s">
        <v>35</v>
      </c>
      <c r="S2" s="420" t="s">
        <v>35</v>
      </c>
      <c r="T2" s="420" t="s">
        <v>35</v>
      </c>
      <c r="U2" s="420" t="s">
        <v>35</v>
      </c>
      <c r="V2" s="420" t="s">
        <v>35</v>
      </c>
      <c r="W2" s="420" t="s">
        <v>35</v>
      </c>
    </row>
    <row r="3" spans="1:23" s="381" customFormat="1" ht="45" customHeight="1" x14ac:dyDescent="0.25">
      <c r="A3" s="382" t="s">
        <v>586</v>
      </c>
      <c r="B3" s="382" t="s">
        <v>587</v>
      </c>
      <c r="C3" s="409" t="s">
        <v>2041</v>
      </c>
      <c r="D3" s="631">
        <v>75</v>
      </c>
      <c r="E3" s="408" t="s">
        <v>589</v>
      </c>
      <c r="F3" s="401">
        <v>41214</v>
      </c>
      <c r="G3" s="385" t="s">
        <v>590</v>
      </c>
      <c r="H3" s="386" t="s">
        <v>591</v>
      </c>
      <c r="I3" s="88"/>
      <c r="J3" s="646" t="s">
        <v>2042</v>
      </c>
      <c r="K3" s="449" t="s">
        <v>20</v>
      </c>
      <c r="L3" s="379" t="s">
        <v>443</v>
      </c>
      <c r="M3" s="379" t="s">
        <v>35</v>
      </c>
      <c r="N3" s="379" t="s">
        <v>443</v>
      </c>
      <c r="O3" s="420" t="s">
        <v>35</v>
      </c>
      <c r="P3" s="420" t="s">
        <v>35</v>
      </c>
      <c r="Q3" s="420" t="s">
        <v>35</v>
      </c>
      <c r="R3" s="420" t="s">
        <v>35</v>
      </c>
      <c r="S3" s="379" t="s">
        <v>443</v>
      </c>
      <c r="T3" s="379" t="s">
        <v>443</v>
      </c>
      <c r="U3" s="379" t="s">
        <v>443</v>
      </c>
      <c r="V3" s="379" t="s">
        <v>443</v>
      </c>
      <c r="W3" s="379" t="s">
        <v>443</v>
      </c>
    </row>
    <row r="4" spans="1:23" s="381" customFormat="1" ht="45" customHeight="1" x14ac:dyDescent="0.25">
      <c r="A4" s="382" t="s">
        <v>593</v>
      </c>
      <c r="B4" s="382" t="s">
        <v>152</v>
      </c>
      <c r="C4" s="408"/>
      <c r="D4" s="631">
        <v>55</v>
      </c>
      <c r="E4" s="408" t="s">
        <v>594</v>
      </c>
      <c r="F4" s="401">
        <v>41730</v>
      </c>
      <c r="G4" s="385" t="s">
        <v>590</v>
      </c>
      <c r="H4" s="386" t="s">
        <v>595</v>
      </c>
      <c r="I4" s="140"/>
      <c r="J4" s="609" t="s">
        <v>2043</v>
      </c>
      <c r="K4" s="449" t="s">
        <v>25</v>
      </c>
      <c r="L4" s="379" t="s">
        <v>443</v>
      </c>
      <c r="M4" s="379" t="s">
        <v>443</v>
      </c>
      <c r="N4" s="379" t="s">
        <v>443</v>
      </c>
      <c r="O4" s="379" t="s">
        <v>443</v>
      </c>
      <c r="P4" s="379" t="s">
        <v>1882</v>
      </c>
      <c r="Q4" s="379" t="s">
        <v>35</v>
      </c>
      <c r="R4" s="379" t="s">
        <v>443</v>
      </c>
      <c r="S4" s="379" t="s">
        <v>443</v>
      </c>
      <c r="T4" s="379" t="s">
        <v>443</v>
      </c>
      <c r="U4" s="379" t="s">
        <v>443</v>
      </c>
      <c r="V4" s="379" t="s">
        <v>443</v>
      </c>
      <c r="W4" s="379" t="s">
        <v>443</v>
      </c>
    </row>
    <row r="5" spans="1:23" s="381" customFormat="1" ht="45" customHeight="1" x14ac:dyDescent="0.25">
      <c r="A5" s="382" t="s">
        <v>2044</v>
      </c>
      <c r="B5" s="382" t="s">
        <v>2045</v>
      </c>
      <c r="C5" s="408" t="s">
        <v>2046</v>
      </c>
      <c r="D5" s="631"/>
      <c r="E5" s="408" t="s">
        <v>731</v>
      </c>
      <c r="F5" s="401"/>
      <c r="G5" s="532" t="s">
        <v>66</v>
      </c>
      <c r="H5" s="386" t="s">
        <v>767</v>
      </c>
      <c r="I5" s="140"/>
      <c r="J5" s="573" t="s">
        <v>2047</v>
      </c>
      <c r="K5" s="449" t="s">
        <v>45</v>
      </c>
      <c r="L5" s="379" t="s">
        <v>443</v>
      </c>
      <c r="M5" s="379" t="s">
        <v>1882</v>
      </c>
      <c r="N5" s="379" t="s">
        <v>443</v>
      </c>
      <c r="O5" s="420" t="s">
        <v>35</v>
      </c>
      <c r="P5" s="420" t="s">
        <v>35</v>
      </c>
      <c r="Q5" s="420" t="s">
        <v>35</v>
      </c>
      <c r="R5" s="420" t="s">
        <v>35</v>
      </c>
      <c r="S5" s="420" t="s">
        <v>35</v>
      </c>
      <c r="T5" s="420" t="s">
        <v>35</v>
      </c>
      <c r="U5" s="420" t="s">
        <v>35</v>
      </c>
      <c r="V5" s="420" t="s">
        <v>35</v>
      </c>
      <c r="W5" s="420" t="s">
        <v>35</v>
      </c>
    </row>
    <row r="6" spans="1:23" s="381" customFormat="1" ht="45" customHeight="1" x14ac:dyDescent="0.25">
      <c r="A6" s="382" t="s">
        <v>2048</v>
      </c>
      <c r="B6" s="382" t="s">
        <v>62</v>
      </c>
      <c r="C6" s="409" t="s">
        <v>2049</v>
      </c>
      <c r="D6" s="631">
        <v>55</v>
      </c>
      <c r="E6" s="408" t="s">
        <v>604</v>
      </c>
      <c r="F6" s="401">
        <v>40787</v>
      </c>
      <c r="G6" s="385" t="s">
        <v>590</v>
      </c>
      <c r="H6" s="386" t="s">
        <v>2050</v>
      </c>
      <c r="I6" s="140">
        <v>16</v>
      </c>
      <c r="J6" s="573" t="s">
        <v>596</v>
      </c>
      <c r="K6" s="524" t="s">
        <v>69</v>
      </c>
      <c r="L6" s="379" t="s">
        <v>443</v>
      </c>
      <c r="M6" s="379" t="s">
        <v>443</v>
      </c>
      <c r="N6" s="379" t="s">
        <v>443</v>
      </c>
      <c r="O6" s="379" t="s">
        <v>443</v>
      </c>
      <c r="P6" s="379" t="s">
        <v>443</v>
      </c>
      <c r="Q6" s="379" t="s">
        <v>1882</v>
      </c>
      <c r="R6" s="379" t="s">
        <v>443</v>
      </c>
      <c r="S6" s="379" t="s">
        <v>443</v>
      </c>
      <c r="T6" s="379" t="s">
        <v>443</v>
      </c>
      <c r="U6" s="379" t="s">
        <v>443</v>
      </c>
      <c r="V6" s="379" t="s">
        <v>443</v>
      </c>
      <c r="W6" s="379" t="s">
        <v>443</v>
      </c>
    </row>
    <row r="7" spans="1:23" s="381" customFormat="1" ht="45" customHeight="1" x14ac:dyDescent="0.25">
      <c r="A7" s="382" t="s">
        <v>607</v>
      </c>
      <c r="B7" s="382" t="s">
        <v>608</v>
      </c>
      <c r="C7" s="408"/>
      <c r="D7" s="631">
        <v>55</v>
      </c>
      <c r="E7" s="408" t="s">
        <v>604</v>
      </c>
      <c r="F7" s="401">
        <v>43313</v>
      </c>
      <c r="G7" s="385" t="s">
        <v>590</v>
      </c>
      <c r="H7" s="386" t="s">
        <v>609</v>
      </c>
      <c r="I7" s="140"/>
      <c r="J7" s="573" t="s">
        <v>596</v>
      </c>
      <c r="K7" s="449" t="s">
        <v>72</v>
      </c>
      <c r="L7" s="379" t="s">
        <v>443</v>
      </c>
      <c r="M7" s="379" t="s">
        <v>443</v>
      </c>
      <c r="N7" s="379" t="s">
        <v>443</v>
      </c>
      <c r="O7" s="379" t="s">
        <v>443</v>
      </c>
      <c r="P7" s="379" t="s">
        <v>443</v>
      </c>
      <c r="Q7" s="379" t="s">
        <v>443</v>
      </c>
      <c r="R7" s="379" t="s">
        <v>443</v>
      </c>
      <c r="S7" s="379" t="s">
        <v>443</v>
      </c>
      <c r="T7" s="379" t="s">
        <v>443</v>
      </c>
      <c r="U7" s="379" t="s">
        <v>1882</v>
      </c>
      <c r="V7" s="379" t="s">
        <v>443</v>
      </c>
      <c r="W7" s="379" t="s">
        <v>443</v>
      </c>
    </row>
    <row r="8" spans="1:23" s="381" customFormat="1" ht="45" customHeight="1" x14ac:dyDescent="0.25">
      <c r="A8" s="382" t="s">
        <v>611</v>
      </c>
      <c r="B8" s="382" t="s">
        <v>89</v>
      </c>
      <c r="C8" s="636"/>
      <c r="D8" s="631">
        <v>50</v>
      </c>
      <c r="E8" s="408" t="s">
        <v>612</v>
      </c>
      <c r="F8" s="401">
        <v>44949</v>
      </c>
      <c r="G8" s="385" t="s">
        <v>590</v>
      </c>
      <c r="H8" s="386">
        <v>358</v>
      </c>
      <c r="I8" s="140"/>
      <c r="J8" s="573" t="s">
        <v>2051</v>
      </c>
      <c r="K8" s="449" t="s">
        <v>45</v>
      </c>
      <c r="L8" s="379"/>
      <c r="M8" s="379"/>
      <c r="N8" s="379" t="s">
        <v>1882</v>
      </c>
      <c r="O8" s="423" t="s">
        <v>443</v>
      </c>
      <c r="P8" s="423" t="s">
        <v>443</v>
      </c>
      <c r="Q8" s="423" t="s">
        <v>443</v>
      </c>
      <c r="R8" s="423" t="s">
        <v>443</v>
      </c>
      <c r="S8" s="379" t="s">
        <v>443</v>
      </c>
      <c r="T8" s="379" t="s">
        <v>443</v>
      </c>
      <c r="U8" s="379" t="s">
        <v>443</v>
      </c>
      <c r="V8" s="379" t="s">
        <v>443</v>
      </c>
      <c r="W8" s="379" t="s">
        <v>443</v>
      </c>
    </row>
    <row r="9" spans="1:23" s="381" customFormat="1" ht="45" customHeight="1" x14ac:dyDescent="0.25">
      <c r="A9" s="382" t="s">
        <v>619</v>
      </c>
      <c r="B9" s="382" t="s">
        <v>662</v>
      </c>
      <c r="C9" s="636"/>
      <c r="D9" s="631">
        <v>50</v>
      </c>
      <c r="E9" s="408" t="s">
        <v>604</v>
      </c>
      <c r="F9" s="401">
        <v>44949</v>
      </c>
      <c r="G9" s="385" t="s">
        <v>590</v>
      </c>
      <c r="H9" s="386">
        <v>146</v>
      </c>
      <c r="I9" s="88"/>
      <c r="J9" s="573" t="s">
        <v>2052</v>
      </c>
      <c r="K9" s="449" t="s">
        <v>2053</v>
      </c>
      <c r="L9" s="379"/>
      <c r="M9" s="379"/>
      <c r="N9" s="379"/>
      <c r="O9" s="379" t="s">
        <v>443</v>
      </c>
      <c r="P9" s="379" t="s">
        <v>443</v>
      </c>
      <c r="Q9" s="379" t="s">
        <v>443</v>
      </c>
      <c r="R9" s="379" t="s">
        <v>443</v>
      </c>
      <c r="S9" s="379" t="s">
        <v>1882</v>
      </c>
      <c r="T9" s="379" t="s">
        <v>443</v>
      </c>
      <c r="U9" s="379" t="s">
        <v>443</v>
      </c>
      <c r="V9" s="379" t="s">
        <v>443</v>
      </c>
      <c r="W9" s="379" t="s">
        <v>443</v>
      </c>
    </row>
    <row r="10" spans="1:23" s="381" customFormat="1" ht="45" customHeight="1" x14ac:dyDescent="0.25">
      <c r="A10" s="382" t="s">
        <v>623</v>
      </c>
      <c r="B10" s="382" t="s">
        <v>624</v>
      </c>
      <c r="C10" s="408"/>
      <c r="D10" s="631">
        <v>55</v>
      </c>
      <c r="E10" s="408" t="s">
        <v>604</v>
      </c>
      <c r="F10" s="401">
        <v>44174</v>
      </c>
      <c r="G10" s="385" t="s">
        <v>590</v>
      </c>
      <c r="H10" s="386" t="s">
        <v>625</v>
      </c>
      <c r="I10" s="88"/>
      <c r="J10" s="573" t="s">
        <v>596</v>
      </c>
      <c r="K10" s="449" t="s">
        <v>87</v>
      </c>
      <c r="L10" s="379" t="s">
        <v>443</v>
      </c>
      <c r="M10" s="379" t="s">
        <v>443</v>
      </c>
      <c r="N10" s="379" t="s">
        <v>443</v>
      </c>
      <c r="O10" s="379" t="s">
        <v>443</v>
      </c>
      <c r="P10" s="379" t="s">
        <v>443</v>
      </c>
      <c r="Q10" s="379" t="s">
        <v>443</v>
      </c>
      <c r="R10" s="379" t="s">
        <v>443</v>
      </c>
      <c r="S10" s="379" t="s">
        <v>443</v>
      </c>
      <c r="T10" s="379" t="s">
        <v>443</v>
      </c>
      <c r="U10" s="379" t="s">
        <v>443</v>
      </c>
      <c r="V10" s="379" t="s">
        <v>1882</v>
      </c>
      <c r="W10" s="379" t="s">
        <v>443</v>
      </c>
    </row>
    <row r="11" spans="1:23" s="381" customFormat="1" ht="45" customHeight="1" x14ac:dyDescent="0.25">
      <c r="A11" s="382" t="s">
        <v>626</v>
      </c>
      <c r="B11" s="382" t="s">
        <v>89</v>
      </c>
      <c r="C11" s="636"/>
      <c r="D11" s="631">
        <v>50</v>
      </c>
      <c r="E11" s="408" t="s">
        <v>612</v>
      </c>
      <c r="F11" s="401">
        <v>44949</v>
      </c>
      <c r="G11" s="385" t="s">
        <v>590</v>
      </c>
      <c r="H11" s="386">
        <v>349</v>
      </c>
      <c r="I11" s="88"/>
      <c r="J11" s="573" t="s">
        <v>2054</v>
      </c>
      <c r="K11" s="449" t="s">
        <v>87</v>
      </c>
      <c r="L11" s="379"/>
      <c r="M11" s="379"/>
      <c r="N11" s="379"/>
      <c r="O11" s="379" t="s">
        <v>443</v>
      </c>
      <c r="P11" s="379" t="s">
        <v>443</v>
      </c>
      <c r="Q11" s="379" t="s">
        <v>443</v>
      </c>
      <c r="R11" s="379" t="s">
        <v>443</v>
      </c>
      <c r="S11" s="379" t="s">
        <v>443</v>
      </c>
      <c r="T11" s="379" t="s">
        <v>443</v>
      </c>
      <c r="U11" s="379" t="s">
        <v>443</v>
      </c>
      <c r="V11" s="379" t="s">
        <v>443</v>
      </c>
      <c r="W11" s="379" t="s">
        <v>443</v>
      </c>
    </row>
    <row r="12" spans="1:23" s="381" customFormat="1" ht="45" customHeight="1" x14ac:dyDescent="0.25">
      <c r="A12" s="382" t="s">
        <v>2055</v>
      </c>
      <c r="B12" s="382" t="s">
        <v>629</v>
      </c>
      <c r="C12" s="409" t="s">
        <v>1879</v>
      </c>
      <c r="D12" s="631">
        <v>75</v>
      </c>
      <c r="E12" s="408" t="s">
        <v>612</v>
      </c>
      <c r="F12" s="401">
        <v>44228</v>
      </c>
      <c r="G12" s="385" t="s">
        <v>590</v>
      </c>
      <c r="H12" s="386" t="s">
        <v>630</v>
      </c>
      <c r="I12" s="89"/>
      <c r="J12" s="573" t="s">
        <v>2054</v>
      </c>
      <c r="K12" s="449" t="s">
        <v>25</v>
      </c>
      <c r="L12" s="379" t="s">
        <v>443</v>
      </c>
      <c r="M12" s="379" t="s">
        <v>443</v>
      </c>
      <c r="N12" s="379" t="s">
        <v>443</v>
      </c>
      <c r="O12" s="379" t="s">
        <v>443</v>
      </c>
      <c r="P12" s="379" t="s">
        <v>443</v>
      </c>
      <c r="Q12" s="379" t="s">
        <v>1882</v>
      </c>
      <c r="R12" s="379" t="s">
        <v>443</v>
      </c>
      <c r="S12" s="379" t="s">
        <v>443</v>
      </c>
      <c r="T12" s="379" t="s">
        <v>443</v>
      </c>
      <c r="U12" s="379" t="s">
        <v>443</v>
      </c>
      <c r="V12" s="379" t="s">
        <v>443</v>
      </c>
      <c r="W12" s="379" t="s">
        <v>443</v>
      </c>
    </row>
    <row r="13" spans="1:23" s="397" customFormat="1" ht="45" customHeight="1" x14ac:dyDescent="0.25">
      <c r="A13" s="382" t="s">
        <v>2056</v>
      </c>
      <c r="B13" s="382" t="s">
        <v>632</v>
      </c>
      <c r="C13" s="636"/>
      <c r="D13" s="631">
        <v>70</v>
      </c>
      <c r="E13" s="408" t="s">
        <v>604</v>
      </c>
      <c r="F13" s="401">
        <v>45161</v>
      </c>
      <c r="G13" s="385" t="s">
        <v>590</v>
      </c>
      <c r="H13" s="386" t="s">
        <v>633</v>
      </c>
      <c r="I13" s="89"/>
      <c r="J13" s="573" t="s">
        <v>2057</v>
      </c>
      <c r="K13" s="449" t="s">
        <v>87</v>
      </c>
      <c r="L13" s="420" t="s">
        <v>35</v>
      </c>
      <c r="M13" s="420" t="s">
        <v>35</v>
      </c>
      <c r="N13" s="420" t="s">
        <v>35</v>
      </c>
      <c r="O13" s="420" t="s">
        <v>35</v>
      </c>
      <c r="P13" s="420" t="s">
        <v>35</v>
      </c>
      <c r="Q13" s="613" t="s">
        <v>35</v>
      </c>
      <c r="R13" s="420" t="s">
        <v>35</v>
      </c>
      <c r="S13" s="379" t="s">
        <v>443</v>
      </c>
      <c r="T13" s="379" t="s">
        <v>443</v>
      </c>
      <c r="U13" s="379" t="s">
        <v>443</v>
      </c>
      <c r="V13" s="379" t="s">
        <v>443</v>
      </c>
      <c r="W13" s="379" t="s">
        <v>443</v>
      </c>
    </row>
    <row r="14" spans="1:23" s="397" customFormat="1" ht="45" customHeight="1" x14ac:dyDescent="0.25">
      <c r="A14" s="444" t="s">
        <v>2058</v>
      </c>
      <c r="B14" s="444" t="s">
        <v>99</v>
      </c>
      <c r="C14" s="409" t="s">
        <v>1880</v>
      </c>
      <c r="D14" s="631">
        <v>60</v>
      </c>
      <c r="E14" s="408" t="s">
        <v>589</v>
      </c>
      <c r="F14" s="445"/>
      <c r="G14" s="465" t="s">
        <v>590</v>
      </c>
      <c r="H14" s="441" t="s">
        <v>465</v>
      </c>
      <c r="I14" s="100"/>
      <c r="J14" s="573" t="s">
        <v>667</v>
      </c>
      <c r="K14" s="524" t="s">
        <v>20</v>
      </c>
      <c r="L14" s="379" t="s">
        <v>443</v>
      </c>
      <c r="M14" s="379" t="s">
        <v>443</v>
      </c>
      <c r="N14" s="379" t="s">
        <v>443</v>
      </c>
      <c r="O14" s="379" t="s">
        <v>1882</v>
      </c>
      <c r="P14" s="379" t="s">
        <v>443</v>
      </c>
      <c r="Q14" s="379" t="s">
        <v>443</v>
      </c>
      <c r="R14" s="379" t="s">
        <v>443</v>
      </c>
      <c r="S14" s="379" t="s">
        <v>443</v>
      </c>
      <c r="T14" s="379" t="s">
        <v>443</v>
      </c>
      <c r="U14" s="379" t="s">
        <v>443</v>
      </c>
      <c r="V14" s="379" t="s">
        <v>443</v>
      </c>
      <c r="W14" s="379" t="s">
        <v>443</v>
      </c>
    </row>
    <row r="15" spans="1:23" s="502" customFormat="1" ht="45" customHeight="1" x14ac:dyDescent="0.25">
      <c r="A15" s="382" t="s">
        <v>637</v>
      </c>
      <c r="B15" s="382" t="s">
        <v>638</v>
      </c>
      <c r="C15" s="408"/>
      <c r="D15" s="631">
        <v>55</v>
      </c>
      <c r="E15" s="408" t="s">
        <v>604</v>
      </c>
      <c r="F15" s="384"/>
      <c r="G15" s="385" t="s">
        <v>590</v>
      </c>
      <c r="H15" s="386" t="s">
        <v>639</v>
      </c>
      <c r="I15" s="88">
        <v>19</v>
      </c>
      <c r="J15" s="573" t="s">
        <v>596</v>
      </c>
      <c r="K15" s="524" t="s">
        <v>53</v>
      </c>
      <c r="L15" s="379" t="s">
        <v>443</v>
      </c>
      <c r="M15" s="379" t="s">
        <v>443</v>
      </c>
      <c r="N15" s="448" t="s">
        <v>1882</v>
      </c>
      <c r="O15" s="379" t="s">
        <v>443</v>
      </c>
      <c r="P15" s="379" t="s">
        <v>443</v>
      </c>
      <c r="Q15" s="423" t="s">
        <v>443</v>
      </c>
      <c r="R15" s="423" t="s">
        <v>443</v>
      </c>
      <c r="S15" s="379" t="s">
        <v>443</v>
      </c>
      <c r="T15" s="379" t="s">
        <v>443</v>
      </c>
      <c r="U15" s="379" t="s">
        <v>443</v>
      </c>
      <c r="V15" s="379" t="s">
        <v>443</v>
      </c>
      <c r="W15" s="379" t="s">
        <v>443</v>
      </c>
    </row>
    <row r="16" spans="1:23" s="502" customFormat="1" ht="45" customHeight="1" x14ac:dyDescent="0.25">
      <c r="A16" s="391" t="s">
        <v>2059</v>
      </c>
      <c r="B16" s="391" t="s">
        <v>641</v>
      </c>
      <c r="C16" s="602"/>
      <c r="D16" s="631">
        <v>50</v>
      </c>
      <c r="E16" s="408" t="s">
        <v>604</v>
      </c>
      <c r="F16" s="401">
        <v>44949</v>
      </c>
      <c r="G16" s="375" t="s">
        <v>590</v>
      </c>
      <c r="H16" s="394">
        <v>171</v>
      </c>
      <c r="I16" s="140"/>
      <c r="J16" s="573" t="s">
        <v>2052</v>
      </c>
      <c r="K16" s="517" t="s">
        <v>2053</v>
      </c>
      <c r="L16" s="423"/>
      <c r="M16" s="423"/>
      <c r="N16" s="423"/>
      <c r="O16" s="423" t="s">
        <v>443</v>
      </c>
      <c r="P16" s="423" t="s">
        <v>443</v>
      </c>
      <c r="Q16" s="379" t="s">
        <v>443</v>
      </c>
      <c r="R16" s="379" t="s">
        <v>443</v>
      </c>
      <c r="S16" s="379" t="s">
        <v>1882</v>
      </c>
      <c r="T16" s="379" t="s">
        <v>443</v>
      </c>
      <c r="U16" s="379" t="s">
        <v>443</v>
      </c>
      <c r="V16" s="379" t="s">
        <v>443</v>
      </c>
      <c r="W16" s="379" t="s">
        <v>443</v>
      </c>
    </row>
    <row r="17" spans="1:23" s="502" customFormat="1" ht="45" customHeight="1" x14ac:dyDescent="0.25">
      <c r="A17" s="429" t="s">
        <v>646</v>
      </c>
      <c r="B17" s="382" t="s">
        <v>60</v>
      </c>
      <c r="C17" s="409" t="s">
        <v>1883</v>
      </c>
      <c r="D17" s="631">
        <v>75</v>
      </c>
      <c r="E17" s="408" t="s">
        <v>604</v>
      </c>
      <c r="F17" s="430">
        <v>41214</v>
      </c>
      <c r="G17" s="402" t="s">
        <v>590</v>
      </c>
      <c r="H17" s="403" t="s">
        <v>647</v>
      </c>
      <c r="I17" s="193">
        <v>20</v>
      </c>
      <c r="J17" s="609" t="s">
        <v>2057</v>
      </c>
      <c r="K17" s="606" t="s">
        <v>69</v>
      </c>
      <c r="L17" s="379" t="s">
        <v>443</v>
      </c>
      <c r="M17" s="379" t="s">
        <v>443</v>
      </c>
      <c r="N17" s="379" t="s">
        <v>443</v>
      </c>
      <c r="O17" s="379" t="s">
        <v>443</v>
      </c>
      <c r="P17" s="379" t="s">
        <v>443</v>
      </c>
      <c r="Q17" s="379" t="s">
        <v>1882</v>
      </c>
      <c r="R17" s="379" t="s">
        <v>443</v>
      </c>
      <c r="S17" s="379" t="s">
        <v>443</v>
      </c>
      <c r="T17" s="420" t="s">
        <v>35</v>
      </c>
      <c r="U17" s="420" t="s">
        <v>35</v>
      </c>
      <c r="V17" s="420" t="s">
        <v>35</v>
      </c>
      <c r="W17" s="420" t="s">
        <v>35</v>
      </c>
    </row>
    <row r="18" spans="1:23" s="381" customFormat="1" ht="45" customHeight="1" x14ac:dyDescent="0.25">
      <c r="A18" s="599" t="s">
        <v>2060</v>
      </c>
      <c r="B18" s="391" t="s">
        <v>641</v>
      </c>
      <c r="C18" s="599"/>
      <c r="D18" s="632"/>
      <c r="E18" s="408" t="s">
        <v>604</v>
      </c>
      <c r="F18" s="441"/>
      <c r="G18" s="402" t="s">
        <v>590</v>
      </c>
      <c r="H18" s="441">
        <v>163</v>
      </c>
      <c r="I18" s="299"/>
      <c r="J18" s="609" t="s">
        <v>2057</v>
      </c>
      <c r="K18" s="449" t="s">
        <v>40</v>
      </c>
      <c r="L18" s="379" t="s">
        <v>1882</v>
      </c>
      <c r="M18" s="586"/>
      <c r="N18" s="586"/>
      <c r="O18" s="379" t="s">
        <v>443</v>
      </c>
      <c r="P18" s="379" t="s">
        <v>443</v>
      </c>
      <c r="Q18" s="423" t="s">
        <v>443</v>
      </c>
      <c r="R18" s="423" t="s">
        <v>443</v>
      </c>
      <c r="S18" s="423" t="s">
        <v>443</v>
      </c>
      <c r="T18" s="379" t="s">
        <v>443</v>
      </c>
      <c r="U18" s="379" t="s">
        <v>443</v>
      </c>
      <c r="V18" s="379" t="s">
        <v>443</v>
      </c>
      <c r="W18" s="379" t="s">
        <v>443</v>
      </c>
    </row>
    <row r="19" spans="1:23" ht="45" customHeight="1" x14ac:dyDescent="0.25">
      <c r="A19" s="382" t="s">
        <v>2061</v>
      </c>
      <c r="B19" s="382" t="s">
        <v>1885</v>
      </c>
      <c r="C19" s="408"/>
      <c r="D19" s="631">
        <v>50</v>
      </c>
      <c r="E19" s="408" t="s">
        <v>594</v>
      </c>
      <c r="F19" s="401"/>
      <c r="G19" s="385" t="s">
        <v>590</v>
      </c>
      <c r="H19" s="386" t="s">
        <v>652</v>
      </c>
      <c r="I19" s="88"/>
      <c r="J19" s="573" t="s">
        <v>2062</v>
      </c>
      <c r="K19" s="449" t="s">
        <v>20</v>
      </c>
      <c r="L19" s="379"/>
      <c r="M19" s="379"/>
      <c r="N19" s="379"/>
      <c r="O19" s="379" t="s">
        <v>443</v>
      </c>
      <c r="P19" s="379" t="s">
        <v>443</v>
      </c>
      <c r="Q19" s="379" t="s">
        <v>443</v>
      </c>
      <c r="R19" s="379" t="s">
        <v>443</v>
      </c>
      <c r="S19" s="379" t="s">
        <v>443</v>
      </c>
      <c r="T19" s="379" t="s">
        <v>443</v>
      </c>
      <c r="U19" s="379" t="s">
        <v>443</v>
      </c>
      <c r="V19" s="379" t="s">
        <v>443</v>
      </c>
      <c r="W19" s="379" t="s">
        <v>443</v>
      </c>
    </row>
    <row r="20" spans="1:23" s="381" customFormat="1" ht="45" customHeight="1" x14ac:dyDescent="0.25">
      <c r="A20" s="382" t="s">
        <v>269</v>
      </c>
      <c r="B20" s="382" t="s">
        <v>119</v>
      </c>
      <c r="C20" s="408"/>
      <c r="D20" s="631">
        <v>55</v>
      </c>
      <c r="E20" s="408" t="s">
        <v>604</v>
      </c>
      <c r="F20" s="384"/>
      <c r="G20" s="385" t="s">
        <v>590</v>
      </c>
      <c r="H20" s="386" t="s">
        <v>660</v>
      </c>
      <c r="I20" s="88">
        <v>19</v>
      </c>
      <c r="J20" s="573" t="s">
        <v>2063</v>
      </c>
      <c r="K20" s="449" t="s">
        <v>72</v>
      </c>
      <c r="L20" s="379" t="s">
        <v>443</v>
      </c>
      <c r="M20" s="379" t="s">
        <v>443</v>
      </c>
      <c r="N20" s="379" t="s">
        <v>443</v>
      </c>
      <c r="O20" s="379" t="s">
        <v>443</v>
      </c>
      <c r="P20" s="379" t="s">
        <v>443</v>
      </c>
      <c r="Q20" s="423" t="s">
        <v>443</v>
      </c>
      <c r="R20" s="423" t="s">
        <v>443</v>
      </c>
      <c r="S20" s="423" t="s">
        <v>443</v>
      </c>
      <c r="T20" s="379" t="s">
        <v>443</v>
      </c>
      <c r="U20" s="423" t="s">
        <v>1882</v>
      </c>
      <c r="V20" s="379" t="s">
        <v>443</v>
      </c>
      <c r="W20" s="379" t="s">
        <v>443</v>
      </c>
    </row>
    <row r="21" spans="1:23" s="381" customFormat="1" ht="45" customHeight="1" x14ac:dyDescent="0.25">
      <c r="A21" s="382" t="s">
        <v>2064</v>
      </c>
      <c r="B21" s="382" t="s">
        <v>662</v>
      </c>
      <c r="C21" s="636"/>
      <c r="D21" s="631">
        <v>50</v>
      </c>
      <c r="E21" s="408" t="s">
        <v>604</v>
      </c>
      <c r="F21" s="401">
        <v>44949</v>
      </c>
      <c r="G21" s="385" t="s">
        <v>590</v>
      </c>
      <c r="H21" s="386">
        <v>183</v>
      </c>
      <c r="I21" s="88"/>
      <c r="J21" s="573" t="s">
        <v>2065</v>
      </c>
      <c r="K21" s="449" t="s">
        <v>20</v>
      </c>
      <c r="L21" s="379"/>
      <c r="M21" s="379"/>
      <c r="N21" s="379"/>
      <c r="O21" s="379" t="s">
        <v>1882</v>
      </c>
      <c r="P21" s="423" t="s">
        <v>443</v>
      </c>
      <c r="Q21" s="423" t="s">
        <v>443</v>
      </c>
      <c r="R21" s="379" t="s">
        <v>443</v>
      </c>
      <c r="S21" s="379" t="s">
        <v>443</v>
      </c>
      <c r="T21" s="379" t="s">
        <v>443</v>
      </c>
      <c r="U21" s="379" t="s">
        <v>443</v>
      </c>
      <c r="V21" s="379" t="s">
        <v>443</v>
      </c>
      <c r="W21" s="379" t="s">
        <v>443</v>
      </c>
    </row>
    <row r="22" spans="1:23" ht="45" customHeight="1" x14ac:dyDescent="0.25">
      <c r="A22" s="382" t="s">
        <v>2066</v>
      </c>
      <c r="B22" s="382" t="s">
        <v>665</v>
      </c>
      <c r="C22" s="408"/>
      <c r="D22" s="631">
        <v>55</v>
      </c>
      <c r="E22" s="408" t="s">
        <v>604</v>
      </c>
      <c r="F22" s="401">
        <v>44075</v>
      </c>
      <c r="G22" s="385" t="s">
        <v>590</v>
      </c>
      <c r="H22" s="386" t="s">
        <v>666</v>
      </c>
      <c r="I22" s="88"/>
      <c r="J22" s="573" t="s">
        <v>667</v>
      </c>
      <c r="K22" s="449" t="s">
        <v>69</v>
      </c>
      <c r="L22" s="379" t="s">
        <v>443</v>
      </c>
      <c r="M22" s="379" t="s">
        <v>443</v>
      </c>
      <c r="N22" s="379" t="s">
        <v>443</v>
      </c>
      <c r="O22" s="379" t="s">
        <v>443</v>
      </c>
      <c r="P22" s="379" t="s">
        <v>443</v>
      </c>
      <c r="Q22" s="379" t="s">
        <v>1882</v>
      </c>
      <c r="R22" s="379" t="s">
        <v>443</v>
      </c>
      <c r="S22" s="379" t="s">
        <v>443</v>
      </c>
      <c r="T22" s="379" t="s">
        <v>443</v>
      </c>
      <c r="U22" s="379" t="s">
        <v>443</v>
      </c>
      <c r="V22" s="379" t="s">
        <v>443</v>
      </c>
      <c r="W22" s="379" t="s">
        <v>443</v>
      </c>
    </row>
    <row r="23" spans="1:23" ht="45" customHeight="1" x14ac:dyDescent="0.25">
      <c r="A23" s="382" t="s">
        <v>668</v>
      </c>
      <c r="B23" s="382" t="s">
        <v>669</v>
      </c>
      <c r="C23" s="408"/>
      <c r="D23" s="631">
        <v>55</v>
      </c>
      <c r="E23" s="408" t="s">
        <v>612</v>
      </c>
      <c r="F23" s="401"/>
      <c r="G23" s="385" t="s">
        <v>590</v>
      </c>
      <c r="H23" s="386">
        <v>93</v>
      </c>
      <c r="I23" s="88"/>
      <c r="J23" s="573" t="s">
        <v>2054</v>
      </c>
      <c r="K23" s="449" t="s">
        <v>87</v>
      </c>
      <c r="L23" s="379"/>
      <c r="M23" s="379"/>
      <c r="N23" s="379"/>
      <c r="O23" s="379" t="s">
        <v>443</v>
      </c>
      <c r="P23" s="379" t="s">
        <v>443</v>
      </c>
      <c r="Q23" s="423" t="s">
        <v>443</v>
      </c>
      <c r="R23" s="423" t="s">
        <v>443</v>
      </c>
      <c r="S23" s="423" t="s">
        <v>443</v>
      </c>
      <c r="T23" s="379" t="s">
        <v>443</v>
      </c>
      <c r="U23" s="379" t="s">
        <v>443</v>
      </c>
      <c r="V23" s="423" t="s">
        <v>1882</v>
      </c>
      <c r="W23" s="379" t="s">
        <v>443</v>
      </c>
    </row>
    <row r="24" spans="1:23" s="381" customFormat="1" ht="45" customHeight="1" x14ac:dyDescent="0.25">
      <c r="A24" s="382" t="s">
        <v>2067</v>
      </c>
      <c r="B24" s="382" t="s">
        <v>598</v>
      </c>
      <c r="C24" s="636"/>
      <c r="D24" s="631">
        <v>50</v>
      </c>
      <c r="E24" s="408" t="s">
        <v>604</v>
      </c>
      <c r="F24" s="401">
        <v>44949</v>
      </c>
      <c r="G24" s="385" t="s">
        <v>590</v>
      </c>
      <c r="H24" s="386">
        <v>111</v>
      </c>
      <c r="I24" s="88"/>
      <c r="J24" s="573" t="s">
        <v>2065</v>
      </c>
      <c r="K24" s="449" t="s">
        <v>45</v>
      </c>
      <c r="L24" s="379"/>
      <c r="M24" s="379" t="s">
        <v>1882</v>
      </c>
      <c r="N24" s="379"/>
      <c r="O24" s="379" t="s">
        <v>443</v>
      </c>
      <c r="P24" s="423"/>
      <c r="Q24" s="423" t="s">
        <v>443</v>
      </c>
      <c r="R24" s="423" t="s">
        <v>443</v>
      </c>
      <c r="S24" s="423" t="s">
        <v>443</v>
      </c>
      <c r="T24" s="423" t="s">
        <v>443</v>
      </c>
      <c r="U24" s="379" t="s">
        <v>443</v>
      </c>
      <c r="V24" s="379" t="s">
        <v>443</v>
      </c>
      <c r="W24" s="379" t="s">
        <v>443</v>
      </c>
    </row>
    <row r="25" spans="1:23" s="381" customFormat="1" ht="45" customHeight="1" x14ac:dyDescent="0.25">
      <c r="A25" s="382" t="s">
        <v>671</v>
      </c>
      <c r="B25" s="382" t="s">
        <v>672</v>
      </c>
      <c r="C25" s="636"/>
      <c r="D25" s="631">
        <v>65</v>
      </c>
      <c r="E25" s="408" t="s">
        <v>604</v>
      </c>
      <c r="F25" s="401">
        <v>45253</v>
      </c>
      <c r="G25" s="385" t="s">
        <v>590</v>
      </c>
      <c r="H25" s="386" t="s">
        <v>673</v>
      </c>
      <c r="I25" s="88"/>
      <c r="J25" s="573" t="s">
        <v>2065</v>
      </c>
      <c r="K25" s="449" t="s">
        <v>20</v>
      </c>
      <c r="L25" s="420" t="s">
        <v>35</v>
      </c>
      <c r="M25" s="420" t="s">
        <v>35</v>
      </c>
      <c r="N25" s="420" t="s">
        <v>35</v>
      </c>
      <c r="O25" s="420" t="s">
        <v>35</v>
      </c>
      <c r="P25" s="420" t="s">
        <v>35</v>
      </c>
      <c r="Q25" s="613" t="s">
        <v>35</v>
      </c>
      <c r="R25" s="613" t="s">
        <v>35</v>
      </c>
      <c r="S25" s="420" t="s">
        <v>35</v>
      </c>
      <c r="T25" s="420" t="s">
        <v>35</v>
      </c>
      <c r="U25" s="420" t="s">
        <v>35</v>
      </c>
      <c r="V25" s="379" t="s">
        <v>443</v>
      </c>
      <c r="W25" s="379" t="s">
        <v>443</v>
      </c>
    </row>
    <row r="26" spans="1:23" s="381" customFormat="1" ht="45" customHeight="1" x14ac:dyDescent="0.25">
      <c r="A26" s="382" t="s">
        <v>2068</v>
      </c>
      <c r="B26" s="382" t="s">
        <v>152</v>
      </c>
      <c r="C26" s="408"/>
      <c r="D26" s="631">
        <v>55</v>
      </c>
      <c r="E26" s="408" t="s">
        <v>604</v>
      </c>
      <c r="F26" s="401">
        <v>42186</v>
      </c>
      <c r="G26" s="385" t="s">
        <v>590</v>
      </c>
      <c r="H26" s="386" t="s">
        <v>1888</v>
      </c>
      <c r="I26" s="88"/>
      <c r="J26" s="605" t="s">
        <v>634</v>
      </c>
      <c r="K26" s="449" t="s">
        <v>42</v>
      </c>
      <c r="L26" s="453" t="s">
        <v>443</v>
      </c>
      <c r="M26" s="453" t="s">
        <v>443</v>
      </c>
      <c r="N26" s="453" t="s">
        <v>443</v>
      </c>
      <c r="O26" s="453" t="s">
        <v>443</v>
      </c>
      <c r="P26" s="453" t="s">
        <v>443</v>
      </c>
      <c r="Q26" s="453" t="s">
        <v>443</v>
      </c>
      <c r="R26" s="453" t="s">
        <v>443</v>
      </c>
      <c r="S26" s="453" t="s">
        <v>443</v>
      </c>
      <c r="T26" s="453" t="s">
        <v>443</v>
      </c>
      <c r="U26" s="453" t="s">
        <v>443</v>
      </c>
      <c r="V26" s="379" t="s">
        <v>443</v>
      </c>
      <c r="W26" s="379" t="s">
        <v>443</v>
      </c>
    </row>
    <row r="27" spans="1:23" s="381" customFormat="1" ht="45" customHeight="1" x14ac:dyDescent="0.25">
      <c r="A27" s="382" t="s">
        <v>2069</v>
      </c>
      <c r="B27" s="408" t="s">
        <v>140</v>
      </c>
      <c r="C27" s="636"/>
      <c r="D27" s="631">
        <v>50</v>
      </c>
      <c r="E27" s="408" t="s">
        <v>604</v>
      </c>
      <c r="F27" s="401">
        <v>44949</v>
      </c>
      <c r="G27" s="385" t="s">
        <v>590</v>
      </c>
      <c r="H27" s="386">
        <v>92</v>
      </c>
      <c r="I27" s="88"/>
      <c r="J27" s="573" t="s">
        <v>2052</v>
      </c>
      <c r="K27" s="449" t="s">
        <v>87</v>
      </c>
      <c r="L27" s="379"/>
      <c r="M27" s="379"/>
      <c r="N27" s="379"/>
      <c r="O27" s="379" t="s">
        <v>443</v>
      </c>
      <c r="P27" s="423" t="s">
        <v>443</v>
      </c>
      <c r="Q27" s="379" t="s">
        <v>443</v>
      </c>
      <c r="R27" s="379" t="s">
        <v>443</v>
      </c>
      <c r="S27" s="379" t="s">
        <v>443</v>
      </c>
      <c r="T27" s="379" t="s">
        <v>443</v>
      </c>
      <c r="U27" s="379" t="s">
        <v>443</v>
      </c>
      <c r="V27" s="379" t="s">
        <v>1882</v>
      </c>
      <c r="W27" s="379" t="s">
        <v>443</v>
      </c>
    </row>
    <row r="28" spans="1:23" s="381" customFormat="1" ht="45" customHeight="1" x14ac:dyDescent="0.25">
      <c r="A28" s="382" t="s">
        <v>2070</v>
      </c>
      <c r="B28" s="382" t="s">
        <v>212</v>
      </c>
      <c r="C28" s="408"/>
      <c r="D28" s="631">
        <v>55</v>
      </c>
      <c r="E28" s="408" t="s">
        <v>604</v>
      </c>
      <c r="F28" s="401">
        <v>42476</v>
      </c>
      <c r="G28" s="385" t="s">
        <v>590</v>
      </c>
      <c r="H28" s="386" t="s">
        <v>678</v>
      </c>
      <c r="I28" s="88"/>
      <c r="J28" s="573" t="s">
        <v>596</v>
      </c>
      <c r="K28" s="449" t="s">
        <v>69</v>
      </c>
      <c r="L28" s="453" t="s">
        <v>443</v>
      </c>
      <c r="M28" s="379" t="s">
        <v>443</v>
      </c>
      <c r="N28" s="379" t="s">
        <v>443</v>
      </c>
      <c r="O28" s="379" t="s">
        <v>443</v>
      </c>
      <c r="P28" s="379" t="s">
        <v>443</v>
      </c>
      <c r="Q28" s="379" t="s">
        <v>1882</v>
      </c>
      <c r="R28" s="379" t="s">
        <v>443</v>
      </c>
      <c r="S28" s="379" t="s">
        <v>443</v>
      </c>
      <c r="T28" s="379" t="s">
        <v>443</v>
      </c>
      <c r="U28" s="379" t="s">
        <v>443</v>
      </c>
      <c r="V28" s="379" t="s">
        <v>443</v>
      </c>
      <c r="W28" s="379" t="s">
        <v>443</v>
      </c>
    </row>
    <row r="29" spans="1:23" s="381" customFormat="1" ht="45" customHeight="1" x14ac:dyDescent="0.25">
      <c r="A29" s="382" t="s">
        <v>2071</v>
      </c>
      <c r="B29" s="382" t="s">
        <v>99</v>
      </c>
      <c r="C29" s="408"/>
      <c r="D29" s="631">
        <v>55</v>
      </c>
      <c r="E29" s="408" t="s">
        <v>604</v>
      </c>
      <c r="F29" s="401">
        <v>41791</v>
      </c>
      <c r="G29" s="385" t="s">
        <v>590</v>
      </c>
      <c r="H29" s="386" t="s">
        <v>680</v>
      </c>
      <c r="I29" s="88">
        <v>21</v>
      </c>
      <c r="J29" s="573" t="s">
        <v>2063</v>
      </c>
      <c r="K29" s="449" t="s">
        <v>42</v>
      </c>
      <c r="L29" s="379" t="s">
        <v>443</v>
      </c>
      <c r="M29" s="379" t="s">
        <v>443</v>
      </c>
      <c r="N29" s="379" t="s">
        <v>443</v>
      </c>
      <c r="O29" s="379" t="s">
        <v>443</v>
      </c>
      <c r="P29" s="379" t="s">
        <v>443</v>
      </c>
      <c r="Q29" s="379" t="s">
        <v>443</v>
      </c>
      <c r="R29" s="379" t="s">
        <v>443</v>
      </c>
      <c r="S29" s="379" t="s">
        <v>443</v>
      </c>
      <c r="T29" s="379" t="s">
        <v>443</v>
      </c>
      <c r="U29" s="379" t="s">
        <v>443</v>
      </c>
      <c r="V29" s="379" t="s">
        <v>443</v>
      </c>
      <c r="W29" s="379" t="s">
        <v>1882</v>
      </c>
    </row>
    <row r="30" spans="1:23" s="381" customFormat="1" ht="45" customHeight="1" x14ac:dyDescent="0.25">
      <c r="A30" s="382" t="s">
        <v>681</v>
      </c>
      <c r="B30" s="382" t="s">
        <v>662</v>
      </c>
      <c r="C30" s="408"/>
      <c r="D30" s="631">
        <v>60</v>
      </c>
      <c r="E30" s="408" t="s">
        <v>604</v>
      </c>
      <c r="F30" s="401">
        <v>45017</v>
      </c>
      <c r="G30" s="385" t="s">
        <v>590</v>
      </c>
      <c r="H30" s="386" t="s">
        <v>682</v>
      </c>
      <c r="I30" s="651"/>
      <c r="J30" s="573" t="s">
        <v>648</v>
      </c>
      <c r="K30" s="449" t="s">
        <v>42</v>
      </c>
      <c r="L30" s="454" t="s">
        <v>35</v>
      </c>
      <c r="M30" s="454" t="s">
        <v>35</v>
      </c>
      <c r="N30" s="454" t="s">
        <v>35</v>
      </c>
      <c r="O30" s="379" t="s">
        <v>443</v>
      </c>
      <c r="P30" s="379" t="s">
        <v>443</v>
      </c>
      <c r="Q30" s="379" t="s">
        <v>443</v>
      </c>
      <c r="R30" s="379" t="s">
        <v>443</v>
      </c>
      <c r="S30" s="379" t="s">
        <v>443</v>
      </c>
      <c r="T30" s="379" t="s">
        <v>443</v>
      </c>
      <c r="U30" s="379" t="s">
        <v>443</v>
      </c>
      <c r="V30" s="379" t="s">
        <v>443</v>
      </c>
      <c r="W30" s="420" t="s">
        <v>1882</v>
      </c>
    </row>
    <row r="31" spans="1:23" s="381" customFormat="1" ht="64.5" customHeight="1" x14ac:dyDescent="0.25">
      <c r="A31" s="408" t="s">
        <v>2072</v>
      </c>
      <c r="B31" s="382" t="s">
        <v>99</v>
      </c>
      <c r="C31" s="408"/>
      <c r="D31" s="631">
        <v>55</v>
      </c>
      <c r="E31" s="408" t="s">
        <v>604</v>
      </c>
      <c r="F31" s="401">
        <v>41821</v>
      </c>
      <c r="G31" s="385" t="s">
        <v>590</v>
      </c>
      <c r="H31" s="386" t="s">
        <v>684</v>
      </c>
      <c r="I31" s="203">
        <v>17</v>
      </c>
      <c r="J31" s="573" t="s">
        <v>648</v>
      </c>
      <c r="K31" s="449" t="s">
        <v>50</v>
      </c>
      <c r="L31" s="379" t="s">
        <v>443</v>
      </c>
      <c r="M31" s="379" t="s">
        <v>443</v>
      </c>
      <c r="N31" s="379" t="s">
        <v>443</v>
      </c>
      <c r="O31" s="379" t="s">
        <v>443</v>
      </c>
      <c r="P31" s="379" t="s">
        <v>443</v>
      </c>
      <c r="Q31" s="379" t="s">
        <v>443</v>
      </c>
      <c r="R31" s="379" t="s">
        <v>1882</v>
      </c>
      <c r="S31" s="379" t="s">
        <v>443</v>
      </c>
      <c r="T31" s="379" t="s">
        <v>443</v>
      </c>
      <c r="U31" s="379" t="s">
        <v>443</v>
      </c>
      <c r="V31" s="379" t="s">
        <v>443</v>
      </c>
      <c r="W31" s="379" t="s">
        <v>443</v>
      </c>
    </row>
    <row r="32" spans="1:23" s="381" customFormat="1" ht="45" customHeight="1" x14ac:dyDescent="0.25">
      <c r="A32" s="408" t="s">
        <v>2073</v>
      </c>
      <c r="B32" s="382" t="s">
        <v>662</v>
      </c>
      <c r="C32" s="524" t="s">
        <v>2074</v>
      </c>
      <c r="D32" s="631">
        <v>70</v>
      </c>
      <c r="E32" s="408" t="s">
        <v>604</v>
      </c>
      <c r="F32" s="401">
        <v>45192</v>
      </c>
      <c r="G32" s="385" t="s">
        <v>590</v>
      </c>
      <c r="H32" s="386" t="s">
        <v>686</v>
      </c>
      <c r="I32" s="203"/>
      <c r="J32" s="573" t="s">
        <v>2052</v>
      </c>
      <c r="K32" s="442" t="s">
        <v>69</v>
      </c>
      <c r="L32" s="420" t="s">
        <v>35</v>
      </c>
      <c r="M32" s="420" t="s">
        <v>35</v>
      </c>
      <c r="N32" s="420" t="s">
        <v>35</v>
      </c>
      <c r="O32" s="420" t="s">
        <v>35</v>
      </c>
      <c r="P32" s="420" t="s">
        <v>35</v>
      </c>
      <c r="Q32" s="420" t="s">
        <v>35</v>
      </c>
      <c r="R32" s="420" t="s">
        <v>35</v>
      </c>
      <c r="S32" s="420" t="s">
        <v>35</v>
      </c>
      <c r="T32" s="379" t="s">
        <v>443</v>
      </c>
      <c r="U32" s="379" t="s">
        <v>443</v>
      </c>
      <c r="V32" s="379" t="s">
        <v>443</v>
      </c>
      <c r="W32" s="379" t="s">
        <v>443</v>
      </c>
    </row>
    <row r="33" spans="1:23" s="381" customFormat="1" ht="45" customHeight="1" x14ac:dyDescent="0.25">
      <c r="A33" s="382" t="s">
        <v>2075</v>
      </c>
      <c r="B33" s="382" t="s">
        <v>119</v>
      </c>
      <c r="C33" s="408"/>
      <c r="D33" s="631">
        <v>55</v>
      </c>
      <c r="E33" s="408" t="s">
        <v>604</v>
      </c>
      <c r="F33" s="401">
        <v>42256</v>
      </c>
      <c r="G33" s="385" t="s">
        <v>590</v>
      </c>
      <c r="H33" s="386" t="s">
        <v>689</v>
      </c>
      <c r="I33" s="88">
        <v>10</v>
      </c>
      <c r="J33" s="573" t="s">
        <v>648</v>
      </c>
      <c r="K33" s="449" t="s">
        <v>42</v>
      </c>
      <c r="L33" s="379" t="s">
        <v>443</v>
      </c>
      <c r="M33" s="379" t="s">
        <v>443</v>
      </c>
      <c r="N33" s="379" t="s">
        <v>443</v>
      </c>
      <c r="O33" s="379" t="s">
        <v>443</v>
      </c>
      <c r="P33" s="379" t="s">
        <v>443</v>
      </c>
      <c r="Q33" s="423" t="s">
        <v>443</v>
      </c>
      <c r="R33" s="423" t="s">
        <v>443</v>
      </c>
      <c r="S33" s="423" t="s">
        <v>443</v>
      </c>
      <c r="T33" s="379" t="s">
        <v>443</v>
      </c>
      <c r="U33" s="379" t="s">
        <v>443</v>
      </c>
      <c r="V33" s="379" t="s">
        <v>443</v>
      </c>
      <c r="W33" s="539" t="s">
        <v>2076</v>
      </c>
    </row>
    <row r="34" spans="1:23" ht="45" customHeight="1" x14ac:dyDescent="0.25">
      <c r="A34" s="382" t="s">
        <v>691</v>
      </c>
      <c r="B34" s="382" t="s">
        <v>692</v>
      </c>
      <c r="C34" s="408"/>
      <c r="D34" s="631">
        <v>55</v>
      </c>
      <c r="E34" s="408" t="s">
        <v>604</v>
      </c>
      <c r="F34" s="401">
        <v>45039</v>
      </c>
      <c r="G34" s="385" t="s">
        <v>590</v>
      </c>
      <c r="H34" s="386">
        <v>435</v>
      </c>
      <c r="I34" s="88"/>
      <c r="J34" s="573" t="s">
        <v>2065</v>
      </c>
      <c r="K34" s="449" t="s">
        <v>95</v>
      </c>
      <c r="L34" s="379"/>
      <c r="M34" s="379"/>
      <c r="N34" s="379" t="s">
        <v>1882</v>
      </c>
      <c r="O34" s="379" t="s">
        <v>443</v>
      </c>
      <c r="P34" s="423" t="s">
        <v>443</v>
      </c>
      <c r="Q34" s="379" t="s">
        <v>443</v>
      </c>
      <c r="R34" s="379" t="s">
        <v>443</v>
      </c>
      <c r="S34" s="379" t="s">
        <v>443</v>
      </c>
      <c r="T34" s="379" t="s">
        <v>443</v>
      </c>
      <c r="U34" s="379" t="s">
        <v>443</v>
      </c>
      <c r="V34" s="379" t="s">
        <v>443</v>
      </c>
      <c r="W34" s="379" t="s">
        <v>443</v>
      </c>
    </row>
    <row r="35" spans="1:23" s="381" customFormat="1" ht="60.75" customHeight="1" x14ac:dyDescent="0.25">
      <c r="A35" s="599" t="s">
        <v>2077</v>
      </c>
      <c r="B35" s="382" t="s">
        <v>694</v>
      </c>
      <c r="C35" s="408" t="s">
        <v>1890</v>
      </c>
      <c r="D35" s="631">
        <v>50</v>
      </c>
      <c r="E35" s="408" t="s">
        <v>604</v>
      </c>
      <c r="F35" s="401">
        <v>45017</v>
      </c>
      <c r="G35" s="385" t="s">
        <v>590</v>
      </c>
      <c r="H35" s="441">
        <v>445</v>
      </c>
      <c r="I35" s="650"/>
      <c r="J35" s="573" t="s">
        <v>648</v>
      </c>
      <c r="K35" s="449" t="s">
        <v>53</v>
      </c>
      <c r="L35" s="420" t="s">
        <v>35</v>
      </c>
      <c r="M35" s="420" t="s">
        <v>35</v>
      </c>
      <c r="N35" s="420" t="s">
        <v>35</v>
      </c>
      <c r="O35" s="379" t="s">
        <v>443</v>
      </c>
      <c r="P35" s="379" t="s">
        <v>443</v>
      </c>
      <c r="Q35" s="379" t="s">
        <v>443</v>
      </c>
      <c r="R35" s="379" t="s">
        <v>443</v>
      </c>
      <c r="S35" s="379" t="s">
        <v>443</v>
      </c>
      <c r="T35" s="379" t="s">
        <v>443</v>
      </c>
      <c r="U35" s="379" t="s">
        <v>443</v>
      </c>
      <c r="V35" s="379" t="s">
        <v>443</v>
      </c>
      <c r="W35" s="379" t="s">
        <v>443</v>
      </c>
    </row>
    <row r="36" spans="1:23" ht="45" customHeight="1" x14ac:dyDescent="0.25">
      <c r="A36" s="408" t="s">
        <v>2078</v>
      </c>
      <c r="B36" s="382" t="s">
        <v>662</v>
      </c>
      <c r="C36" s="524" t="s">
        <v>2074</v>
      </c>
      <c r="D36" s="631">
        <v>70</v>
      </c>
      <c r="E36" s="408" t="s">
        <v>604</v>
      </c>
      <c r="F36" s="401">
        <v>45192</v>
      </c>
      <c r="G36" s="385" t="s">
        <v>590</v>
      </c>
      <c r="H36" s="386" t="s">
        <v>686</v>
      </c>
      <c r="I36" s="9"/>
      <c r="J36" s="573" t="s">
        <v>2052</v>
      </c>
      <c r="K36" s="449" t="s">
        <v>69</v>
      </c>
      <c r="L36" s="454" t="s">
        <v>35</v>
      </c>
      <c r="M36" s="454" t="s">
        <v>35</v>
      </c>
      <c r="N36" s="454" t="s">
        <v>35</v>
      </c>
      <c r="O36" s="420" t="s">
        <v>35</v>
      </c>
      <c r="P36" s="420" t="s">
        <v>35</v>
      </c>
      <c r="Q36" s="420" t="s">
        <v>35</v>
      </c>
      <c r="R36" s="420" t="s">
        <v>35</v>
      </c>
      <c r="S36" s="420" t="s">
        <v>35</v>
      </c>
      <c r="T36" s="379" t="s">
        <v>443</v>
      </c>
      <c r="U36" s="379" t="s">
        <v>443</v>
      </c>
      <c r="V36" s="379" t="s">
        <v>443</v>
      </c>
      <c r="W36" s="379" t="s">
        <v>443</v>
      </c>
    </row>
    <row r="37" spans="1:23" ht="45" customHeight="1" x14ac:dyDescent="0.25">
      <c r="A37" s="382" t="s">
        <v>696</v>
      </c>
      <c r="B37" s="382" t="s">
        <v>662</v>
      </c>
      <c r="C37" s="602"/>
      <c r="D37" s="631"/>
      <c r="E37" s="408" t="s">
        <v>697</v>
      </c>
      <c r="F37" s="401"/>
      <c r="G37" s="385" t="s">
        <v>590</v>
      </c>
      <c r="H37" s="386">
        <v>424</v>
      </c>
      <c r="I37" s="88"/>
      <c r="J37" s="573" t="s">
        <v>2054</v>
      </c>
      <c r="K37" s="449" t="s">
        <v>42</v>
      </c>
      <c r="L37" s="379"/>
      <c r="M37" s="379"/>
      <c r="N37" s="379"/>
      <c r="O37" s="379" t="s">
        <v>443</v>
      </c>
      <c r="P37" s="379" t="s">
        <v>443</v>
      </c>
      <c r="Q37" s="379" t="s">
        <v>443</v>
      </c>
      <c r="R37" s="379" t="s">
        <v>443</v>
      </c>
      <c r="S37" s="379" t="s">
        <v>443</v>
      </c>
      <c r="T37" s="379" t="s">
        <v>443</v>
      </c>
      <c r="U37" s="379" t="s">
        <v>443</v>
      </c>
      <c r="V37" s="379" t="s">
        <v>443</v>
      </c>
      <c r="W37" s="379" t="s">
        <v>443</v>
      </c>
    </row>
    <row r="38" spans="1:23" ht="45" customHeight="1" x14ac:dyDescent="0.25">
      <c r="A38" s="382" t="s">
        <v>2079</v>
      </c>
      <c r="B38" s="382" t="s">
        <v>2080</v>
      </c>
      <c r="C38" s="636" t="s">
        <v>2081</v>
      </c>
      <c r="D38" s="631">
        <v>50</v>
      </c>
      <c r="E38" s="408" t="s">
        <v>604</v>
      </c>
      <c r="F38" s="401"/>
      <c r="G38" s="532" t="s">
        <v>66</v>
      </c>
      <c r="H38" s="386">
        <v>371</v>
      </c>
      <c r="I38" s="88"/>
      <c r="J38" s="609" t="s">
        <v>2065</v>
      </c>
      <c r="K38" s="449" t="s">
        <v>72</v>
      </c>
      <c r="L38" s="379"/>
      <c r="M38" s="379"/>
      <c r="N38" s="379"/>
      <c r="O38" s="379" t="s">
        <v>1882</v>
      </c>
      <c r="P38" s="423" t="s">
        <v>443</v>
      </c>
      <c r="Q38" s="420" t="s">
        <v>35</v>
      </c>
      <c r="R38" s="420" t="s">
        <v>35</v>
      </c>
      <c r="S38" s="420" t="s">
        <v>35</v>
      </c>
      <c r="T38" s="420" t="s">
        <v>35</v>
      </c>
      <c r="U38" s="420" t="s">
        <v>35</v>
      </c>
      <c r="V38" s="420" t="s">
        <v>35</v>
      </c>
      <c r="W38" s="420" t="s">
        <v>35</v>
      </c>
    </row>
    <row r="39" spans="1:23" ht="45" customHeight="1" x14ac:dyDescent="0.25">
      <c r="A39" s="408" t="s">
        <v>699</v>
      </c>
      <c r="B39" s="382" t="s">
        <v>700</v>
      </c>
      <c r="C39" s="408"/>
      <c r="D39" s="631">
        <v>55</v>
      </c>
      <c r="E39" s="408" t="s">
        <v>604</v>
      </c>
      <c r="F39" s="434">
        <v>43891</v>
      </c>
      <c r="G39" s="385" t="s">
        <v>590</v>
      </c>
      <c r="H39" s="386" t="s">
        <v>701</v>
      </c>
      <c r="I39" s="88"/>
      <c r="J39" s="573" t="s">
        <v>2063</v>
      </c>
      <c r="K39" s="524" t="s">
        <v>50</v>
      </c>
      <c r="L39" s="379" t="s">
        <v>443</v>
      </c>
      <c r="M39" s="379" t="s">
        <v>443</v>
      </c>
      <c r="N39" s="379" t="s">
        <v>443</v>
      </c>
      <c r="O39" s="379" t="s">
        <v>443</v>
      </c>
      <c r="P39" s="379" t="s">
        <v>443</v>
      </c>
      <c r="Q39" s="379" t="s">
        <v>443</v>
      </c>
      <c r="R39" s="379" t="s">
        <v>1882</v>
      </c>
      <c r="S39" s="379" t="s">
        <v>443</v>
      </c>
      <c r="T39" s="379" t="s">
        <v>443</v>
      </c>
      <c r="U39" s="420" t="s">
        <v>35</v>
      </c>
      <c r="V39" s="379" t="s">
        <v>443</v>
      </c>
      <c r="W39" s="379" t="s">
        <v>443</v>
      </c>
    </row>
    <row r="40" spans="1:23" ht="45" customHeight="1" x14ac:dyDescent="0.25">
      <c r="A40" s="382" t="s">
        <v>702</v>
      </c>
      <c r="B40" s="382" t="s">
        <v>662</v>
      </c>
      <c r="C40" s="602"/>
      <c r="D40" s="631"/>
      <c r="E40" s="408" t="s">
        <v>697</v>
      </c>
      <c r="F40" s="401"/>
      <c r="G40" s="385" t="s">
        <v>590</v>
      </c>
      <c r="H40" s="386">
        <v>424</v>
      </c>
      <c r="I40" s="88"/>
      <c r="J40" s="573" t="s">
        <v>2054</v>
      </c>
      <c r="K40" s="449" t="s">
        <v>42</v>
      </c>
      <c r="L40" s="379"/>
      <c r="M40" s="379"/>
      <c r="N40" s="379"/>
      <c r="O40" s="379" t="s">
        <v>443</v>
      </c>
      <c r="P40" s="379" t="s">
        <v>443</v>
      </c>
      <c r="Q40" s="423" t="s">
        <v>443</v>
      </c>
      <c r="R40" s="423" t="s">
        <v>443</v>
      </c>
      <c r="S40" s="423" t="s">
        <v>443</v>
      </c>
      <c r="T40" s="423" t="s">
        <v>443</v>
      </c>
      <c r="U40" s="379" t="s">
        <v>443</v>
      </c>
      <c r="V40" s="379" t="s">
        <v>443</v>
      </c>
      <c r="W40" s="379" t="s">
        <v>443</v>
      </c>
    </row>
    <row r="41" spans="1:23" ht="45" customHeight="1" x14ac:dyDescent="0.25">
      <c r="A41" s="599" t="s">
        <v>2082</v>
      </c>
      <c r="B41" s="408" t="s">
        <v>140</v>
      </c>
      <c r="C41" s="599"/>
      <c r="D41" s="632"/>
      <c r="E41" s="408" t="s">
        <v>604</v>
      </c>
      <c r="F41" s="441"/>
      <c r="G41" s="385" t="s">
        <v>590</v>
      </c>
      <c r="H41" s="441">
        <v>68</v>
      </c>
      <c r="I41" s="299"/>
      <c r="J41" s="605" t="s">
        <v>634</v>
      </c>
      <c r="K41" s="449" t="s">
        <v>53</v>
      </c>
      <c r="L41" s="582"/>
      <c r="M41" s="586"/>
      <c r="N41" s="379" t="s">
        <v>1882</v>
      </c>
      <c r="O41" s="379" t="s">
        <v>443</v>
      </c>
      <c r="P41" s="379" t="s">
        <v>443</v>
      </c>
      <c r="Q41" s="379" t="s">
        <v>443</v>
      </c>
      <c r="R41" s="379" t="s">
        <v>443</v>
      </c>
      <c r="S41" s="379" t="s">
        <v>443</v>
      </c>
      <c r="T41" s="379" t="s">
        <v>443</v>
      </c>
      <c r="U41" s="453" t="s">
        <v>443</v>
      </c>
      <c r="V41" s="379" t="s">
        <v>443</v>
      </c>
      <c r="W41" s="379" t="s">
        <v>443</v>
      </c>
    </row>
    <row r="42" spans="1:23" ht="45" customHeight="1" x14ac:dyDescent="0.25">
      <c r="A42" s="599" t="s">
        <v>704</v>
      </c>
      <c r="B42" s="408" t="s">
        <v>705</v>
      </c>
      <c r="C42" s="599"/>
      <c r="D42" s="632">
        <v>60</v>
      </c>
      <c r="E42" s="408" t="s">
        <v>604</v>
      </c>
      <c r="F42" s="434">
        <v>45078</v>
      </c>
      <c r="G42" s="385" t="s">
        <v>590</v>
      </c>
      <c r="H42" s="441" t="s">
        <v>706</v>
      </c>
      <c r="I42" s="526"/>
      <c r="J42" s="605" t="s">
        <v>648</v>
      </c>
      <c r="K42" s="449" t="s">
        <v>69</v>
      </c>
      <c r="L42" s="420" t="s">
        <v>35</v>
      </c>
      <c r="M42" s="420" t="s">
        <v>35</v>
      </c>
      <c r="N42" s="420" t="s">
        <v>35</v>
      </c>
      <c r="O42" s="420" t="s">
        <v>35</v>
      </c>
      <c r="P42" s="420" t="s">
        <v>1882</v>
      </c>
      <c r="Q42" s="423" t="s">
        <v>443</v>
      </c>
      <c r="R42" s="423" t="s">
        <v>443</v>
      </c>
      <c r="S42" s="423" t="s">
        <v>443</v>
      </c>
      <c r="T42" s="423" t="s">
        <v>443</v>
      </c>
      <c r="U42" s="379" t="s">
        <v>443</v>
      </c>
      <c r="V42" s="379" t="s">
        <v>443</v>
      </c>
      <c r="W42" s="379" t="s">
        <v>443</v>
      </c>
    </row>
    <row r="43" spans="1:23" customFormat="1" ht="39" customHeight="1" x14ac:dyDescent="0.25">
      <c r="A43" s="599" t="s">
        <v>707</v>
      </c>
      <c r="B43" s="382" t="s">
        <v>212</v>
      </c>
      <c r="C43" s="599"/>
      <c r="D43" s="632"/>
      <c r="E43" s="408" t="s">
        <v>604</v>
      </c>
      <c r="F43" s="441"/>
      <c r="G43" s="411" t="s">
        <v>590</v>
      </c>
      <c r="H43" s="441">
        <v>332</v>
      </c>
      <c r="I43" s="526"/>
      <c r="J43" s="605" t="s">
        <v>634</v>
      </c>
      <c r="K43" s="449" t="s">
        <v>42</v>
      </c>
      <c r="L43" s="582"/>
      <c r="M43" s="586"/>
      <c r="N43" s="586"/>
      <c r="O43" s="420" t="s">
        <v>35</v>
      </c>
      <c r="P43" s="379" t="s">
        <v>443</v>
      </c>
      <c r="Q43" s="379" t="s">
        <v>443</v>
      </c>
      <c r="R43" s="379" t="s">
        <v>443</v>
      </c>
      <c r="S43" s="379" t="s">
        <v>443</v>
      </c>
      <c r="T43" s="379" t="s">
        <v>443</v>
      </c>
      <c r="U43" s="453" t="s">
        <v>443</v>
      </c>
      <c r="V43" s="379" t="s">
        <v>443</v>
      </c>
      <c r="W43" s="379" t="s">
        <v>443</v>
      </c>
    </row>
    <row r="44" spans="1:23" customFormat="1" ht="35.25" customHeight="1" x14ac:dyDescent="0.25">
      <c r="A44" s="382" t="s">
        <v>2083</v>
      </c>
      <c r="B44" s="382" t="s">
        <v>152</v>
      </c>
      <c r="C44" s="636"/>
      <c r="D44" s="631">
        <v>50</v>
      </c>
      <c r="E44" s="408" t="s">
        <v>612</v>
      </c>
      <c r="F44" s="401">
        <v>44949</v>
      </c>
      <c r="G44" s="385" t="s">
        <v>590</v>
      </c>
      <c r="H44" s="386">
        <v>392</v>
      </c>
      <c r="I44" s="541"/>
      <c r="J44" s="573" t="s">
        <v>2054</v>
      </c>
      <c r="K44" s="449" t="s">
        <v>25</v>
      </c>
      <c r="L44" s="379"/>
      <c r="M44" s="379"/>
      <c r="N44" s="379"/>
      <c r="O44" s="379" t="s">
        <v>443</v>
      </c>
      <c r="P44" s="379" t="s">
        <v>1882</v>
      </c>
      <c r="Q44" s="379" t="s">
        <v>443</v>
      </c>
      <c r="R44" s="379" t="s">
        <v>443</v>
      </c>
      <c r="S44" s="379" t="s">
        <v>443</v>
      </c>
      <c r="T44" s="379" t="s">
        <v>443</v>
      </c>
      <c r="U44" s="379" t="s">
        <v>443</v>
      </c>
      <c r="V44" s="379" t="s">
        <v>443</v>
      </c>
      <c r="W44" s="379" t="s">
        <v>443</v>
      </c>
    </row>
    <row r="45" spans="1:23" s="381" customFormat="1" ht="45" customHeight="1" x14ac:dyDescent="0.25">
      <c r="A45" s="391" t="s">
        <v>2084</v>
      </c>
      <c r="B45" s="382" t="s">
        <v>152</v>
      </c>
      <c r="C45" s="636"/>
      <c r="D45" s="631">
        <v>50</v>
      </c>
      <c r="E45" s="408" t="s">
        <v>612</v>
      </c>
      <c r="F45" s="401">
        <v>44949</v>
      </c>
      <c r="G45" s="411" t="s">
        <v>590</v>
      </c>
      <c r="H45" s="394">
        <v>392</v>
      </c>
      <c r="I45" s="88"/>
      <c r="J45" s="573" t="s">
        <v>2054</v>
      </c>
      <c r="K45" s="517" t="s">
        <v>25</v>
      </c>
      <c r="L45" s="453"/>
      <c r="M45" s="453"/>
      <c r="N45" s="453"/>
      <c r="O45" s="379" t="s">
        <v>443</v>
      </c>
      <c r="P45" s="379" t="s">
        <v>1882</v>
      </c>
      <c r="Q45" s="423" t="s">
        <v>443</v>
      </c>
      <c r="R45" s="423" t="s">
        <v>443</v>
      </c>
      <c r="S45" s="379" t="s">
        <v>443</v>
      </c>
      <c r="T45" s="379" t="s">
        <v>443</v>
      </c>
      <c r="U45" s="379" t="s">
        <v>443</v>
      </c>
      <c r="V45" s="379" t="s">
        <v>443</v>
      </c>
      <c r="W45" s="379" t="s">
        <v>443</v>
      </c>
    </row>
    <row r="46" spans="1:23" ht="45" customHeight="1" x14ac:dyDescent="0.25">
      <c r="A46" s="391" t="s">
        <v>2085</v>
      </c>
      <c r="B46" s="382" t="s">
        <v>662</v>
      </c>
      <c r="C46" s="636"/>
      <c r="D46" s="631">
        <v>50</v>
      </c>
      <c r="E46" s="408" t="s">
        <v>604</v>
      </c>
      <c r="F46" s="401">
        <v>44949</v>
      </c>
      <c r="G46" s="411" t="s">
        <v>590</v>
      </c>
      <c r="H46" s="394">
        <v>186</v>
      </c>
      <c r="I46" s="140"/>
      <c r="J46" s="573" t="s">
        <v>2052</v>
      </c>
      <c r="K46" s="449" t="s">
        <v>31</v>
      </c>
      <c r="L46" s="453"/>
      <c r="M46" s="453"/>
      <c r="N46" s="453"/>
      <c r="O46" s="453" t="s">
        <v>443</v>
      </c>
      <c r="P46" s="423" t="s">
        <v>443</v>
      </c>
      <c r="Q46" s="423" t="s">
        <v>443</v>
      </c>
      <c r="R46" s="423" t="s">
        <v>443</v>
      </c>
      <c r="S46" s="423" t="s">
        <v>443</v>
      </c>
      <c r="T46" s="423" t="s">
        <v>443</v>
      </c>
      <c r="U46" s="453" t="s">
        <v>443</v>
      </c>
      <c r="V46" s="379" t="s">
        <v>443</v>
      </c>
      <c r="W46" s="379" t="s">
        <v>443</v>
      </c>
    </row>
    <row r="47" spans="1:23" s="381" customFormat="1" ht="45" customHeight="1" x14ac:dyDescent="0.25">
      <c r="A47" s="408" t="s">
        <v>2086</v>
      </c>
      <c r="B47" s="382" t="s">
        <v>119</v>
      </c>
      <c r="C47" s="408" t="s">
        <v>715</v>
      </c>
      <c r="D47" s="631">
        <v>60</v>
      </c>
      <c r="E47" s="408" t="s">
        <v>604</v>
      </c>
      <c r="F47" s="434">
        <v>44559</v>
      </c>
      <c r="G47" s="385" t="s">
        <v>590</v>
      </c>
      <c r="H47" s="560" t="s">
        <v>716</v>
      </c>
      <c r="I47" s="193"/>
      <c r="J47" s="573" t="s">
        <v>2047</v>
      </c>
      <c r="K47" s="524" t="s">
        <v>45</v>
      </c>
      <c r="L47" s="379" t="s">
        <v>443</v>
      </c>
      <c r="M47" s="379" t="s">
        <v>1882</v>
      </c>
      <c r="N47" s="379" t="s">
        <v>443</v>
      </c>
      <c r="O47" s="379" t="s">
        <v>443</v>
      </c>
      <c r="P47" s="379" t="s">
        <v>443</v>
      </c>
      <c r="Q47" s="423" t="s">
        <v>443</v>
      </c>
      <c r="R47" s="379" t="s">
        <v>443</v>
      </c>
      <c r="S47" s="379" t="s">
        <v>443</v>
      </c>
      <c r="T47" s="379" t="s">
        <v>443</v>
      </c>
      <c r="U47" s="379" t="s">
        <v>443</v>
      </c>
      <c r="V47" s="379" t="s">
        <v>443</v>
      </c>
      <c r="W47" s="379" t="s">
        <v>443</v>
      </c>
    </row>
    <row r="48" spans="1:23" customFormat="1" ht="45" customHeight="1" x14ac:dyDescent="0.25">
      <c r="A48" s="444" t="s">
        <v>721</v>
      </c>
      <c r="B48" s="444" t="s">
        <v>99</v>
      </c>
      <c r="C48" s="408"/>
      <c r="D48" s="631">
        <v>55</v>
      </c>
      <c r="E48" s="408" t="s">
        <v>604</v>
      </c>
      <c r="F48" s="401">
        <v>42689</v>
      </c>
      <c r="G48" s="465" t="s">
        <v>590</v>
      </c>
      <c r="H48" s="441" t="s">
        <v>722</v>
      </c>
      <c r="I48" s="649"/>
      <c r="J48" s="573" t="s">
        <v>667</v>
      </c>
      <c r="K48" s="449" t="s">
        <v>42</v>
      </c>
      <c r="L48" s="379" t="s">
        <v>443</v>
      </c>
      <c r="M48" s="379" t="s">
        <v>443</v>
      </c>
      <c r="N48" s="379" t="s">
        <v>443</v>
      </c>
      <c r="O48" s="379" t="s">
        <v>443</v>
      </c>
      <c r="P48" s="379" t="s">
        <v>443</v>
      </c>
      <c r="Q48" s="423" t="s">
        <v>443</v>
      </c>
      <c r="R48" s="423" t="s">
        <v>443</v>
      </c>
      <c r="S48" s="423" t="s">
        <v>443</v>
      </c>
      <c r="T48" s="423" t="s">
        <v>443</v>
      </c>
      <c r="U48" s="379" t="s">
        <v>443</v>
      </c>
      <c r="V48" s="379" t="s">
        <v>443</v>
      </c>
      <c r="W48" s="379" t="s">
        <v>1882</v>
      </c>
    </row>
    <row r="49" spans="1:23" s="381" customFormat="1" ht="45" customHeight="1" x14ac:dyDescent="0.25">
      <c r="A49" s="599" t="s">
        <v>2087</v>
      </c>
      <c r="B49" s="408" t="s">
        <v>140</v>
      </c>
      <c r="C49" s="599"/>
      <c r="D49" s="632"/>
      <c r="E49" s="599" t="s">
        <v>594</v>
      </c>
      <c r="F49" s="441"/>
      <c r="G49" s="411" t="s">
        <v>590</v>
      </c>
      <c r="H49" s="441">
        <v>373</v>
      </c>
      <c r="I49" s="299"/>
      <c r="J49" s="605" t="s">
        <v>634</v>
      </c>
      <c r="K49" s="449" t="s">
        <v>53</v>
      </c>
      <c r="L49" s="582"/>
      <c r="M49" s="586"/>
      <c r="N49" s="379" t="s">
        <v>1882</v>
      </c>
      <c r="O49" s="379" t="s">
        <v>443</v>
      </c>
      <c r="P49" s="379" t="s">
        <v>443</v>
      </c>
      <c r="Q49" s="379" t="s">
        <v>443</v>
      </c>
      <c r="R49" s="379" t="s">
        <v>443</v>
      </c>
      <c r="S49" s="379" t="s">
        <v>443</v>
      </c>
      <c r="T49" s="379" t="s">
        <v>443</v>
      </c>
      <c r="U49" s="453" t="s">
        <v>443</v>
      </c>
      <c r="V49" s="379" t="s">
        <v>443</v>
      </c>
      <c r="W49" s="379" t="s">
        <v>443</v>
      </c>
    </row>
    <row r="50" spans="1:23" s="381" customFormat="1" ht="45" customHeight="1" x14ac:dyDescent="0.25">
      <c r="A50" s="444" t="s">
        <v>2088</v>
      </c>
      <c r="B50" s="444" t="s">
        <v>729</v>
      </c>
      <c r="C50" s="524" t="s">
        <v>1524</v>
      </c>
      <c r="D50" s="631">
        <v>55</v>
      </c>
      <c r="E50" s="408" t="s">
        <v>731</v>
      </c>
      <c r="F50" s="401">
        <v>44949</v>
      </c>
      <c r="G50" s="577" t="s">
        <v>590</v>
      </c>
      <c r="H50" s="441">
        <v>412</v>
      </c>
      <c r="I50" s="100"/>
      <c r="J50" s="573" t="s">
        <v>732</v>
      </c>
      <c r="K50" s="449" t="s">
        <v>28</v>
      </c>
      <c r="L50" s="453"/>
      <c r="M50" s="453"/>
      <c r="N50" s="453"/>
      <c r="O50" s="379" t="s">
        <v>443</v>
      </c>
      <c r="P50" s="379" t="s">
        <v>443</v>
      </c>
      <c r="Q50" s="423" t="s">
        <v>443</v>
      </c>
      <c r="R50" s="423" t="s">
        <v>443</v>
      </c>
      <c r="S50" s="379" t="s">
        <v>1882</v>
      </c>
      <c r="T50" s="379" t="s">
        <v>443</v>
      </c>
      <c r="U50" s="379" t="s">
        <v>443</v>
      </c>
      <c r="V50" s="453" t="s">
        <v>443</v>
      </c>
      <c r="W50" s="453" t="s">
        <v>443</v>
      </c>
    </row>
    <row r="51" spans="1:23" s="381" customFormat="1" ht="45" customHeight="1" x14ac:dyDescent="0.25">
      <c r="A51" s="382" t="s">
        <v>2089</v>
      </c>
      <c r="B51" s="382" t="s">
        <v>734</v>
      </c>
      <c r="C51" s="636"/>
      <c r="D51" s="631">
        <v>50</v>
      </c>
      <c r="E51" s="408" t="s">
        <v>604</v>
      </c>
      <c r="F51" s="401">
        <v>44949</v>
      </c>
      <c r="G51" s="411" t="s">
        <v>590</v>
      </c>
      <c r="H51" s="386">
        <v>42</v>
      </c>
      <c r="I51" s="88"/>
      <c r="J51" s="573" t="s">
        <v>2052</v>
      </c>
      <c r="K51" s="449" t="s">
        <v>31</v>
      </c>
      <c r="L51" s="453"/>
      <c r="M51" s="379"/>
      <c r="N51" s="453"/>
      <c r="O51" s="453" t="s">
        <v>443</v>
      </c>
      <c r="P51" s="423" t="s">
        <v>443</v>
      </c>
      <c r="Q51" s="423" t="s">
        <v>443</v>
      </c>
      <c r="R51" s="379" t="s">
        <v>443</v>
      </c>
      <c r="S51" s="379" t="s">
        <v>443</v>
      </c>
      <c r="T51" s="379" t="s">
        <v>443</v>
      </c>
      <c r="U51" s="379" t="s">
        <v>443</v>
      </c>
      <c r="V51" s="379" t="s">
        <v>443</v>
      </c>
      <c r="W51" s="379" t="s">
        <v>443</v>
      </c>
    </row>
    <row r="52" spans="1:23" s="381" customFormat="1" ht="45" customHeight="1" x14ac:dyDescent="0.25">
      <c r="A52" s="382" t="s">
        <v>2090</v>
      </c>
      <c r="B52" s="382" t="s">
        <v>736</v>
      </c>
      <c r="C52" s="636"/>
      <c r="D52" s="631">
        <v>50</v>
      </c>
      <c r="E52" s="408" t="s">
        <v>604</v>
      </c>
      <c r="F52" s="401">
        <v>44949</v>
      </c>
      <c r="G52" s="411" t="s">
        <v>590</v>
      </c>
      <c r="H52" s="386">
        <v>124</v>
      </c>
      <c r="I52" s="88"/>
      <c r="J52" s="573" t="s">
        <v>2091</v>
      </c>
      <c r="K52" s="449" t="s">
        <v>69</v>
      </c>
      <c r="L52" s="453"/>
      <c r="M52" s="453"/>
      <c r="N52" s="453"/>
      <c r="O52" s="453" t="s">
        <v>443</v>
      </c>
      <c r="P52" s="453" t="s">
        <v>443</v>
      </c>
      <c r="Q52" s="423" t="s">
        <v>1882</v>
      </c>
      <c r="R52" s="423" t="s">
        <v>443</v>
      </c>
      <c r="S52" s="423" t="s">
        <v>443</v>
      </c>
      <c r="T52" s="423" t="s">
        <v>443</v>
      </c>
      <c r="U52" s="453" t="s">
        <v>443</v>
      </c>
      <c r="V52" s="453" t="s">
        <v>443</v>
      </c>
      <c r="W52" s="453" t="s">
        <v>443</v>
      </c>
    </row>
    <row r="53" spans="1:23" s="381" customFormat="1" ht="45" customHeight="1" x14ac:dyDescent="0.25">
      <c r="A53" s="599" t="s">
        <v>2092</v>
      </c>
      <c r="B53" s="408" t="s">
        <v>739</v>
      </c>
      <c r="C53" s="599"/>
      <c r="D53" s="632"/>
      <c r="E53" s="408" t="s">
        <v>604</v>
      </c>
      <c r="F53" s="441"/>
      <c r="G53" s="411" t="s">
        <v>590</v>
      </c>
      <c r="H53" s="441">
        <v>307</v>
      </c>
      <c r="I53" s="299"/>
      <c r="J53" s="573" t="s">
        <v>634</v>
      </c>
      <c r="K53" s="449" t="s">
        <v>53</v>
      </c>
      <c r="L53" s="591"/>
      <c r="M53" s="592"/>
      <c r="N53" s="379" t="s">
        <v>1882</v>
      </c>
      <c r="O53" s="379" t="s">
        <v>443</v>
      </c>
      <c r="P53" s="379" t="s">
        <v>443</v>
      </c>
      <c r="Q53" s="379" t="s">
        <v>443</v>
      </c>
      <c r="R53" s="379" t="s">
        <v>443</v>
      </c>
      <c r="S53" s="379" t="s">
        <v>443</v>
      </c>
      <c r="T53" s="379" t="s">
        <v>443</v>
      </c>
      <c r="U53" s="453" t="s">
        <v>443</v>
      </c>
      <c r="V53" s="379" t="s">
        <v>443</v>
      </c>
      <c r="W53" s="379" t="s">
        <v>443</v>
      </c>
    </row>
    <row r="54" spans="1:23" s="381" customFormat="1" ht="45" customHeight="1" x14ac:dyDescent="0.25">
      <c r="A54" s="382" t="s">
        <v>745</v>
      </c>
      <c r="B54" s="382" t="s">
        <v>99</v>
      </c>
      <c r="C54" s="602"/>
      <c r="D54" s="631">
        <v>60</v>
      </c>
      <c r="E54" s="408" t="s">
        <v>604</v>
      </c>
      <c r="F54" s="401">
        <v>45017</v>
      </c>
      <c r="G54" s="411" t="s">
        <v>590</v>
      </c>
      <c r="H54" s="386" t="s">
        <v>746</v>
      </c>
      <c r="I54" s="581"/>
      <c r="J54" s="573" t="s">
        <v>648</v>
      </c>
      <c r="K54" s="449" t="s">
        <v>53</v>
      </c>
      <c r="L54" s="454" t="s">
        <v>35</v>
      </c>
      <c r="M54" s="454" t="s">
        <v>35</v>
      </c>
      <c r="N54" s="454" t="s">
        <v>1882</v>
      </c>
      <c r="O54" s="379" t="s">
        <v>443</v>
      </c>
      <c r="P54" s="379" t="s">
        <v>443</v>
      </c>
      <c r="Q54" s="423" t="s">
        <v>443</v>
      </c>
      <c r="R54" s="423" t="s">
        <v>443</v>
      </c>
      <c r="S54" s="423" t="s">
        <v>443</v>
      </c>
      <c r="T54" s="423" t="s">
        <v>443</v>
      </c>
      <c r="U54" s="379" t="s">
        <v>443</v>
      </c>
      <c r="V54" s="379" t="s">
        <v>443</v>
      </c>
      <c r="W54" s="379" t="s">
        <v>443</v>
      </c>
    </row>
    <row r="55" spans="1:23" s="381" customFormat="1" ht="45" customHeight="1" x14ac:dyDescent="0.25">
      <c r="A55" s="599" t="s">
        <v>750</v>
      </c>
      <c r="B55" s="599" t="s">
        <v>662</v>
      </c>
      <c r="C55" s="599"/>
      <c r="D55" s="632"/>
      <c r="E55" s="408" t="s">
        <v>604</v>
      </c>
      <c r="F55" s="441"/>
      <c r="G55" s="411" t="s">
        <v>590</v>
      </c>
      <c r="H55" s="441">
        <v>344</v>
      </c>
      <c r="I55" s="299"/>
      <c r="J55" s="605" t="s">
        <v>667</v>
      </c>
      <c r="K55" s="449" t="s">
        <v>28</v>
      </c>
      <c r="L55" s="591"/>
      <c r="M55" s="592"/>
      <c r="N55" s="592"/>
      <c r="O55" s="379" t="s">
        <v>443</v>
      </c>
      <c r="P55" s="379" t="s">
        <v>443</v>
      </c>
      <c r="Q55" s="423" t="s">
        <v>443</v>
      </c>
      <c r="R55" s="423" t="s">
        <v>443</v>
      </c>
      <c r="S55" s="423" t="s">
        <v>443</v>
      </c>
      <c r="T55" s="423" t="s">
        <v>443</v>
      </c>
      <c r="U55" s="453" t="s">
        <v>443</v>
      </c>
      <c r="V55" s="379" t="s">
        <v>443</v>
      </c>
      <c r="W55" s="379" t="s">
        <v>443</v>
      </c>
    </row>
    <row r="56" spans="1:23" s="381" customFormat="1" ht="45" customHeight="1" x14ac:dyDescent="0.25">
      <c r="A56" s="382" t="s">
        <v>2093</v>
      </c>
      <c r="B56" s="382" t="s">
        <v>1896</v>
      </c>
      <c r="C56" s="636"/>
      <c r="D56" s="631">
        <v>50</v>
      </c>
      <c r="E56" s="408" t="s">
        <v>604</v>
      </c>
      <c r="F56" s="401">
        <v>44949</v>
      </c>
      <c r="G56" s="411" t="s">
        <v>590</v>
      </c>
      <c r="H56" s="386">
        <v>127</v>
      </c>
      <c r="I56" s="88"/>
      <c r="J56" s="573" t="s">
        <v>2065</v>
      </c>
      <c r="K56" s="449" t="s">
        <v>40</v>
      </c>
      <c r="L56" s="379"/>
      <c r="M56" s="379"/>
      <c r="N56" s="379"/>
      <c r="O56" s="420" t="s">
        <v>35</v>
      </c>
      <c r="P56" s="423" t="s">
        <v>443</v>
      </c>
      <c r="Q56" s="379" t="s">
        <v>443</v>
      </c>
      <c r="R56" s="379" t="s">
        <v>443</v>
      </c>
      <c r="S56" s="379" t="s">
        <v>443</v>
      </c>
      <c r="T56" s="379" t="s">
        <v>443</v>
      </c>
      <c r="U56" s="379" t="s">
        <v>443</v>
      </c>
      <c r="V56" s="379" t="s">
        <v>443</v>
      </c>
      <c r="W56" s="379" t="s">
        <v>443</v>
      </c>
    </row>
    <row r="57" spans="1:23" ht="45" customHeight="1" x14ac:dyDescent="0.25">
      <c r="A57" s="382" t="s">
        <v>86</v>
      </c>
      <c r="B57" s="382" t="s">
        <v>758</v>
      </c>
      <c r="C57" s="408"/>
      <c r="D57" s="631">
        <v>55</v>
      </c>
      <c r="E57" s="408" t="s">
        <v>604</v>
      </c>
      <c r="F57" s="384"/>
      <c r="G57" s="465" t="s">
        <v>590</v>
      </c>
      <c r="H57" s="386" t="s">
        <v>444</v>
      </c>
      <c r="I57" s="88"/>
      <c r="J57" s="605" t="s">
        <v>2057</v>
      </c>
      <c r="K57" s="449" t="s">
        <v>25</v>
      </c>
      <c r="L57" s="453" t="s">
        <v>443</v>
      </c>
      <c r="M57" s="453" t="s">
        <v>443</v>
      </c>
      <c r="N57" s="379" t="s">
        <v>443</v>
      </c>
      <c r="O57" s="379" t="s">
        <v>443</v>
      </c>
      <c r="P57" s="423" t="s">
        <v>443</v>
      </c>
      <c r="Q57" s="379" t="s">
        <v>443</v>
      </c>
      <c r="R57" s="379" t="s">
        <v>1882</v>
      </c>
      <c r="S57" s="453" t="s">
        <v>443</v>
      </c>
      <c r="T57" s="379" t="s">
        <v>443</v>
      </c>
      <c r="U57" s="379" t="s">
        <v>443</v>
      </c>
      <c r="V57" s="379" t="s">
        <v>443</v>
      </c>
      <c r="W57" s="379" t="s">
        <v>443</v>
      </c>
    </row>
    <row r="58" spans="1:23" ht="45" customHeight="1" x14ac:dyDescent="0.25">
      <c r="A58" s="382" t="s">
        <v>2094</v>
      </c>
      <c r="B58" s="382" t="s">
        <v>152</v>
      </c>
      <c r="C58" s="409" t="s">
        <v>762</v>
      </c>
      <c r="D58" s="631">
        <v>65</v>
      </c>
      <c r="E58" s="408" t="s">
        <v>594</v>
      </c>
      <c r="F58" s="401">
        <v>44378</v>
      </c>
      <c r="G58" s="385" t="s">
        <v>590</v>
      </c>
      <c r="H58" s="386" t="s">
        <v>763</v>
      </c>
      <c r="I58" s="88"/>
      <c r="J58" s="622" t="s">
        <v>2043</v>
      </c>
      <c r="K58" s="449" t="s">
        <v>100</v>
      </c>
      <c r="L58" s="379" t="s">
        <v>443</v>
      </c>
      <c r="M58" s="379" t="s">
        <v>443</v>
      </c>
      <c r="N58" s="379" t="s">
        <v>443</v>
      </c>
      <c r="O58" s="379" t="s">
        <v>443</v>
      </c>
      <c r="P58" s="379" t="s">
        <v>443</v>
      </c>
      <c r="Q58" s="379" t="s">
        <v>443</v>
      </c>
      <c r="R58" s="379" t="s">
        <v>443</v>
      </c>
      <c r="S58" s="379" t="s">
        <v>1882</v>
      </c>
      <c r="T58" s="379" t="s">
        <v>443</v>
      </c>
      <c r="U58" s="379" t="s">
        <v>443</v>
      </c>
      <c r="V58" s="379" t="s">
        <v>443</v>
      </c>
      <c r="W58" s="379" t="s">
        <v>443</v>
      </c>
    </row>
    <row r="59" spans="1:23" s="381" customFormat="1" ht="45" customHeight="1" x14ac:dyDescent="0.25">
      <c r="A59" s="382" t="s">
        <v>2095</v>
      </c>
      <c r="B59" s="382" t="s">
        <v>766</v>
      </c>
      <c r="C59" s="636"/>
      <c r="D59" s="631">
        <v>50</v>
      </c>
      <c r="E59" s="408" t="s">
        <v>604</v>
      </c>
      <c r="F59" s="401">
        <v>44949</v>
      </c>
      <c r="G59" s="385" t="s">
        <v>590</v>
      </c>
      <c r="H59" s="386" t="s">
        <v>767</v>
      </c>
      <c r="I59" s="88"/>
      <c r="J59" s="609" t="s">
        <v>2096</v>
      </c>
      <c r="K59" s="449" t="s">
        <v>45</v>
      </c>
      <c r="L59" s="453"/>
      <c r="M59" s="453"/>
      <c r="N59" s="453" t="s">
        <v>1882</v>
      </c>
      <c r="O59" s="379" t="s">
        <v>35</v>
      </c>
      <c r="P59" s="379" t="s">
        <v>443</v>
      </c>
      <c r="Q59" s="423" t="s">
        <v>443</v>
      </c>
      <c r="R59" s="423" t="s">
        <v>443</v>
      </c>
      <c r="S59" s="379" t="s">
        <v>443</v>
      </c>
      <c r="T59" s="379" t="s">
        <v>443</v>
      </c>
      <c r="U59" s="379" t="s">
        <v>443</v>
      </c>
      <c r="V59" s="379" t="s">
        <v>443</v>
      </c>
      <c r="W59" s="379" t="s">
        <v>443</v>
      </c>
    </row>
    <row r="60" spans="1:23" s="381" customFormat="1" ht="45" customHeight="1" x14ac:dyDescent="0.25">
      <c r="A60" s="382" t="s">
        <v>2097</v>
      </c>
      <c r="B60" s="382" t="s">
        <v>771</v>
      </c>
      <c r="C60" s="636"/>
      <c r="D60" s="631">
        <v>50</v>
      </c>
      <c r="E60" s="408" t="s">
        <v>604</v>
      </c>
      <c r="F60" s="401">
        <v>44949</v>
      </c>
      <c r="G60" s="385" t="s">
        <v>590</v>
      </c>
      <c r="H60" s="386">
        <v>4</v>
      </c>
      <c r="I60" s="88"/>
      <c r="J60" s="573" t="s">
        <v>2052</v>
      </c>
      <c r="K60" s="449" t="s">
        <v>31</v>
      </c>
      <c r="L60" s="453"/>
      <c r="M60" s="453"/>
      <c r="N60" s="453"/>
      <c r="O60" s="453" t="s">
        <v>443</v>
      </c>
      <c r="P60" s="423" t="s">
        <v>443</v>
      </c>
      <c r="Q60" s="379" t="s">
        <v>443</v>
      </c>
      <c r="R60" s="423" t="s">
        <v>443</v>
      </c>
      <c r="S60" s="379" t="s">
        <v>443</v>
      </c>
      <c r="T60" s="379" t="s">
        <v>443</v>
      </c>
      <c r="U60" s="423" t="s">
        <v>443</v>
      </c>
      <c r="V60" s="379" t="s">
        <v>443</v>
      </c>
      <c r="W60" s="379" t="s">
        <v>443</v>
      </c>
    </row>
    <row r="61" spans="1:23" ht="45" customHeight="1" x14ac:dyDescent="0.25">
      <c r="A61" s="382" t="s">
        <v>2098</v>
      </c>
      <c r="B61" s="382" t="s">
        <v>2099</v>
      </c>
      <c r="C61" s="636"/>
      <c r="D61" s="631">
        <v>50</v>
      </c>
      <c r="E61" s="408" t="s">
        <v>604</v>
      </c>
      <c r="F61" s="401">
        <v>44949</v>
      </c>
      <c r="G61" s="385" t="s">
        <v>590</v>
      </c>
      <c r="H61" s="386">
        <v>321</v>
      </c>
      <c r="I61" s="140"/>
      <c r="J61" s="573" t="s">
        <v>2065</v>
      </c>
      <c r="K61" s="449" t="s">
        <v>2100</v>
      </c>
      <c r="L61" s="453"/>
      <c r="M61" s="379"/>
      <c r="N61" s="379"/>
      <c r="O61" s="379" t="s">
        <v>443</v>
      </c>
      <c r="P61" s="423" t="s">
        <v>443</v>
      </c>
      <c r="Q61" s="613" t="s">
        <v>35</v>
      </c>
      <c r="R61" s="423" t="s">
        <v>443</v>
      </c>
      <c r="S61" s="379" t="s">
        <v>443</v>
      </c>
      <c r="T61" s="379" t="s">
        <v>443</v>
      </c>
      <c r="U61" s="379" t="s">
        <v>443</v>
      </c>
      <c r="V61" s="453" t="s">
        <v>1882</v>
      </c>
      <c r="W61" s="379" t="s">
        <v>443</v>
      </c>
    </row>
    <row r="62" spans="1:23" s="381" customFormat="1" ht="45" customHeight="1" x14ac:dyDescent="0.25">
      <c r="A62" s="599" t="s">
        <v>2101</v>
      </c>
      <c r="B62" s="408" t="s">
        <v>774</v>
      </c>
      <c r="C62" s="599"/>
      <c r="D62" s="632"/>
      <c r="E62" s="408" t="s">
        <v>604</v>
      </c>
      <c r="F62" s="441"/>
      <c r="G62" s="385" t="s">
        <v>590</v>
      </c>
      <c r="H62" s="441">
        <v>427</v>
      </c>
      <c r="I62" s="299"/>
      <c r="J62" s="573" t="s">
        <v>2052</v>
      </c>
      <c r="K62" s="449" t="s">
        <v>72</v>
      </c>
      <c r="L62" s="582"/>
      <c r="M62" s="586"/>
      <c r="N62" s="592"/>
      <c r="O62" s="379" t="s">
        <v>443</v>
      </c>
      <c r="P62" s="423" t="s">
        <v>443</v>
      </c>
      <c r="Q62" s="423" t="s">
        <v>443</v>
      </c>
      <c r="R62" s="423" t="s">
        <v>443</v>
      </c>
      <c r="S62" s="423" t="s">
        <v>443</v>
      </c>
      <c r="T62" s="423" t="s">
        <v>443</v>
      </c>
      <c r="U62" s="379" t="s">
        <v>443</v>
      </c>
      <c r="V62" s="379" t="s">
        <v>1882</v>
      </c>
      <c r="W62" s="379" t="s">
        <v>443</v>
      </c>
    </row>
    <row r="63" spans="1:23" s="381" customFormat="1" ht="45" customHeight="1" x14ac:dyDescent="0.25">
      <c r="A63" s="599" t="s">
        <v>775</v>
      </c>
      <c r="B63" s="408" t="s">
        <v>140</v>
      </c>
      <c r="C63" s="599"/>
      <c r="D63" s="632"/>
      <c r="E63" s="408" t="s">
        <v>604</v>
      </c>
      <c r="F63" s="441"/>
      <c r="G63" s="385" t="s">
        <v>590</v>
      </c>
      <c r="H63" s="441">
        <v>100</v>
      </c>
      <c r="I63" s="545"/>
      <c r="J63" s="605" t="s">
        <v>634</v>
      </c>
      <c r="K63" s="449" t="s">
        <v>53</v>
      </c>
      <c r="L63" s="582"/>
      <c r="M63" s="586"/>
      <c r="N63" s="379" t="s">
        <v>1882</v>
      </c>
      <c r="O63" s="379" t="s">
        <v>443</v>
      </c>
      <c r="P63" s="379" t="s">
        <v>443</v>
      </c>
      <c r="Q63" s="379" t="s">
        <v>443</v>
      </c>
      <c r="R63" s="423" t="s">
        <v>443</v>
      </c>
      <c r="S63" s="423" t="s">
        <v>443</v>
      </c>
      <c r="T63" s="423" t="s">
        <v>443</v>
      </c>
      <c r="U63" s="453" t="s">
        <v>443</v>
      </c>
      <c r="V63" s="379" t="s">
        <v>443</v>
      </c>
      <c r="W63" s="379" t="s">
        <v>443</v>
      </c>
    </row>
    <row r="64" spans="1:23" s="381" customFormat="1" ht="63" customHeight="1" x14ac:dyDescent="0.25">
      <c r="A64" s="599" t="s">
        <v>2102</v>
      </c>
      <c r="B64" s="382" t="s">
        <v>212</v>
      </c>
      <c r="C64" s="599"/>
      <c r="D64" s="632"/>
      <c r="E64" s="408" t="s">
        <v>604</v>
      </c>
      <c r="F64" s="441"/>
      <c r="G64" s="385" t="s">
        <v>590</v>
      </c>
      <c r="H64" s="441">
        <v>143</v>
      </c>
      <c r="I64" s="545"/>
      <c r="J64" s="605" t="s">
        <v>634</v>
      </c>
      <c r="K64" s="449" t="s">
        <v>69</v>
      </c>
      <c r="L64" s="582"/>
      <c r="M64" s="586"/>
      <c r="N64" s="586"/>
      <c r="O64" s="379" t="s">
        <v>443</v>
      </c>
      <c r="P64" s="379" t="s">
        <v>443</v>
      </c>
      <c r="Q64" s="379" t="s">
        <v>1882</v>
      </c>
      <c r="R64" s="379" t="s">
        <v>443</v>
      </c>
      <c r="S64" s="379" t="s">
        <v>443</v>
      </c>
      <c r="T64" s="379" t="s">
        <v>443</v>
      </c>
      <c r="U64" s="453" t="s">
        <v>443</v>
      </c>
      <c r="V64" s="379" t="s">
        <v>443</v>
      </c>
      <c r="W64" s="379" t="s">
        <v>443</v>
      </c>
    </row>
    <row r="65" spans="1:23" s="381" customFormat="1" ht="45" customHeight="1" x14ac:dyDescent="0.25">
      <c r="A65" s="599" t="s">
        <v>2103</v>
      </c>
      <c r="B65" s="382" t="s">
        <v>662</v>
      </c>
      <c r="C65" s="524" t="s">
        <v>2074</v>
      </c>
      <c r="D65" s="631">
        <v>70</v>
      </c>
      <c r="E65" s="408" t="s">
        <v>604</v>
      </c>
      <c r="F65" s="401">
        <v>45170</v>
      </c>
      <c r="G65" s="385" t="s">
        <v>590</v>
      </c>
      <c r="H65" s="441" t="s">
        <v>783</v>
      </c>
      <c r="I65" s="545"/>
      <c r="J65" s="573" t="s">
        <v>2065</v>
      </c>
      <c r="K65" s="449" t="s">
        <v>69</v>
      </c>
      <c r="L65" s="420" t="s">
        <v>35</v>
      </c>
      <c r="M65" s="420" t="s">
        <v>35</v>
      </c>
      <c r="N65" s="420" t="s">
        <v>35</v>
      </c>
      <c r="O65" s="420" t="s">
        <v>35</v>
      </c>
      <c r="P65" s="420" t="s">
        <v>35</v>
      </c>
      <c r="Q65" s="420" t="s">
        <v>35</v>
      </c>
      <c r="R65" s="420" t="s">
        <v>35</v>
      </c>
      <c r="S65" s="420" t="s">
        <v>35</v>
      </c>
      <c r="T65" s="379" t="s">
        <v>443</v>
      </c>
      <c r="U65" s="379" t="s">
        <v>443</v>
      </c>
      <c r="V65" s="379" t="s">
        <v>443</v>
      </c>
      <c r="W65" s="379" t="s">
        <v>443</v>
      </c>
    </row>
    <row r="66" spans="1:23" s="381" customFormat="1" ht="45" customHeight="1" x14ac:dyDescent="0.25">
      <c r="A66" s="382" t="s">
        <v>784</v>
      </c>
      <c r="B66" s="382" t="s">
        <v>785</v>
      </c>
      <c r="C66" s="408"/>
      <c r="D66" s="631">
        <v>55</v>
      </c>
      <c r="E66" s="408" t="s">
        <v>604</v>
      </c>
      <c r="F66" s="401">
        <v>41791</v>
      </c>
      <c r="G66" s="385" t="s">
        <v>590</v>
      </c>
      <c r="H66" s="386" t="s">
        <v>300</v>
      </c>
      <c r="I66" s="140"/>
      <c r="J66" s="573" t="s">
        <v>596</v>
      </c>
      <c r="K66" s="524" t="s">
        <v>53</v>
      </c>
      <c r="L66" s="379" t="s">
        <v>443</v>
      </c>
      <c r="M66" s="379" t="s">
        <v>443</v>
      </c>
      <c r="N66" s="379" t="s">
        <v>443</v>
      </c>
      <c r="O66" s="379" t="s">
        <v>443</v>
      </c>
      <c r="P66" s="379" t="s">
        <v>443</v>
      </c>
      <c r="Q66" s="423" t="s">
        <v>443</v>
      </c>
      <c r="R66" s="423" t="s">
        <v>443</v>
      </c>
      <c r="S66" s="379" t="s">
        <v>443</v>
      </c>
      <c r="T66" s="379" t="s">
        <v>443</v>
      </c>
      <c r="U66" s="379" t="s">
        <v>443</v>
      </c>
      <c r="V66" s="379" t="s">
        <v>443</v>
      </c>
      <c r="W66" s="379" t="s">
        <v>443</v>
      </c>
    </row>
    <row r="67" spans="1:23" ht="45" customHeight="1" x14ac:dyDescent="0.25">
      <c r="A67" s="382" t="s">
        <v>2104</v>
      </c>
      <c r="B67" s="382" t="s">
        <v>662</v>
      </c>
      <c r="C67" s="636"/>
      <c r="D67" s="631">
        <v>50</v>
      </c>
      <c r="E67" s="408" t="s">
        <v>604</v>
      </c>
      <c r="F67" s="401">
        <v>44949</v>
      </c>
      <c r="G67" s="385" t="s">
        <v>590</v>
      </c>
      <c r="H67" s="386">
        <v>162</v>
      </c>
      <c r="I67" s="88"/>
      <c r="J67" s="573" t="s">
        <v>2052</v>
      </c>
      <c r="K67" s="449" t="s">
        <v>28</v>
      </c>
      <c r="L67" s="379"/>
      <c r="M67" s="379"/>
      <c r="N67" s="379"/>
      <c r="O67" s="379" t="s">
        <v>443</v>
      </c>
      <c r="P67" s="423" t="s">
        <v>443</v>
      </c>
      <c r="Q67" s="423" t="s">
        <v>443</v>
      </c>
      <c r="R67" s="379" t="s">
        <v>443</v>
      </c>
      <c r="S67" s="379" t="s">
        <v>1882</v>
      </c>
      <c r="T67" s="379" t="s">
        <v>443</v>
      </c>
      <c r="U67" s="379" t="s">
        <v>443</v>
      </c>
      <c r="V67" s="379" t="s">
        <v>443</v>
      </c>
      <c r="W67" s="379" t="s">
        <v>443</v>
      </c>
    </row>
    <row r="68" spans="1:23" ht="45" customHeight="1" x14ac:dyDescent="0.25">
      <c r="A68" s="382" t="s">
        <v>22</v>
      </c>
      <c r="B68" s="382" t="s">
        <v>790</v>
      </c>
      <c r="C68" s="408"/>
      <c r="D68" s="631">
        <v>55</v>
      </c>
      <c r="E68" s="408" t="s">
        <v>589</v>
      </c>
      <c r="F68" s="384"/>
      <c r="G68" s="385" t="s">
        <v>590</v>
      </c>
      <c r="H68" s="386" t="s">
        <v>503</v>
      </c>
      <c r="I68" s="88"/>
      <c r="J68" s="573" t="s">
        <v>667</v>
      </c>
      <c r="K68" s="449" t="s">
        <v>72</v>
      </c>
      <c r="L68" s="453" t="s">
        <v>443</v>
      </c>
      <c r="M68" s="379" t="s">
        <v>443</v>
      </c>
      <c r="N68" s="379" t="s">
        <v>443</v>
      </c>
      <c r="O68" s="379" t="s">
        <v>443</v>
      </c>
      <c r="P68" s="379" t="s">
        <v>443</v>
      </c>
      <c r="Q68" s="423" t="s">
        <v>443</v>
      </c>
      <c r="R68" s="379" t="s">
        <v>443</v>
      </c>
      <c r="S68" s="423" t="s">
        <v>443</v>
      </c>
      <c r="T68" s="379" t="s">
        <v>443</v>
      </c>
      <c r="U68" s="379" t="s">
        <v>443</v>
      </c>
      <c r="V68" s="379" t="s">
        <v>443</v>
      </c>
      <c r="W68" s="379" t="s">
        <v>443</v>
      </c>
    </row>
    <row r="69" spans="1:23" s="381" customFormat="1" ht="45" customHeight="1" x14ac:dyDescent="0.25">
      <c r="A69" s="429" t="s">
        <v>795</v>
      </c>
      <c r="B69" s="371" t="s">
        <v>796</v>
      </c>
      <c r="C69" s="636"/>
      <c r="D69" s="631">
        <v>50</v>
      </c>
      <c r="E69" s="408" t="s">
        <v>604</v>
      </c>
      <c r="F69" s="401">
        <v>44949</v>
      </c>
      <c r="G69" s="385" t="s">
        <v>590</v>
      </c>
      <c r="H69" s="403">
        <v>322</v>
      </c>
      <c r="I69" s="193"/>
      <c r="J69" s="573" t="s">
        <v>2065</v>
      </c>
      <c r="K69" s="449" t="s">
        <v>50</v>
      </c>
      <c r="L69" s="379"/>
      <c r="M69" s="379"/>
      <c r="N69" s="453"/>
      <c r="O69" s="379" t="s">
        <v>443</v>
      </c>
      <c r="P69" s="423" t="s">
        <v>443</v>
      </c>
      <c r="Q69" s="379" t="s">
        <v>443</v>
      </c>
      <c r="R69" s="379" t="s">
        <v>1882</v>
      </c>
      <c r="S69" s="379" t="s">
        <v>443</v>
      </c>
      <c r="T69" s="379" t="s">
        <v>443</v>
      </c>
      <c r="U69" s="379" t="s">
        <v>443</v>
      </c>
      <c r="V69" s="379" t="s">
        <v>443</v>
      </c>
      <c r="W69" s="379" t="s">
        <v>443</v>
      </c>
    </row>
    <row r="70" spans="1:23" s="381" customFormat="1" ht="45" customHeight="1" x14ac:dyDescent="0.25">
      <c r="A70" s="599" t="s">
        <v>2105</v>
      </c>
      <c r="B70" s="408" t="s">
        <v>800</v>
      </c>
      <c r="C70" s="599"/>
      <c r="D70" s="632"/>
      <c r="E70" s="408" t="s">
        <v>604</v>
      </c>
      <c r="F70" s="441"/>
      <c r="G70" s="385" t="s">
        <v>590</v>
      </c>
      <c r="H70" s="441">
        <v>404</v>
      </c>
      <c r="I70" s="299"/>
      <c r="J70" s="605" t="s">
        <v>2057</v>
      </c>
      <c r="K70" s="449" t="s">
        <v>40</v>
      </c>
      <c r="L70" s="379" t="s">
        <v>1882</v>
      </c>
      <c r="M70" s="586"/>
      <c r="N70" s="586"/>
      <c r="O70" s="379" t="s">
        <v>443</v>
      </c>
      <c r="P70" s="379" t="s">
        <v>443</v>
      </c>
      <c r="Q70" s="423" t="s">
        <v>443</v>
      </c>
      <c r="R70" s="423" t="s">
        <v>443</v>
      </c>
      <c r="S70" s="379" t="s">
        <v>443</v>
      </c>
      <c r="T70" s="379" t="s">
        <v>443</v>
      </c>
      <c r="U70" s="379" t="s">
        <v>443</v>
      </c>
      <c r="V70" s="379" t="s">
        <v>443</v>
      </c>
      <c r="W70" s="379" t="s">
        <v>443</v>
      </c>
    </row>
    <row r="71" spans="1:23" s="381" customFormat="1" ht="45" customHeight="1" x14ac:dyDescent="0.25">
      <c r="A71" s="599" t="s">
        <v>2106</v>
      </c>
      <c r="B71" s="408" t="s">
        <v>140</v>
      </c>
      <c r="C71" s="599"/>
      <c r="D71" s="632"/>
      <c r="E71" s="408" t="s">
        <v>604</v>
      </c>
      <c r="F71" s="441"/>
      <c r="G71" s="385" t="s">
        <v>590</v>
      </c>
      <c r="H71" s="441">
        <v>346</v>
      </c>
      <c r="I71" s="299"/>
      <c r="J71" s="605" t="s">
        <v>634</v>
      </c>
      <c r="K71" s="449" t="s">
        <v>31</v>
      </c>
      <c r="L71" s="591"/>
      <c r="M71" s="586"/>
      <c r="N71" s="586"/>
      <c r="O71" s="379" t="s">
        <v>443</v>
      </c>
      <c r="P71" s="379" t="s">
        <v>443</v>
      </c>
      <c r="Q71" s="423" t="s">
        <v>443</v>
      </c>
      <c r="R71" s="423" t="s">
        <v>443</v>
      </c>
      <c r="S71" s="423" t="s">
        <v>443</v>
      </c>
      <c r="T71" s="423" t="s">
        <v>1882</v>
      </c>
      <c r="U71" s="453" t="s">
        <v>443</v>
      </c>
      <c r="V71" s="379" t="s">
        <v>443</v>
      </c>
      <c r="W71" s="379" t="s">
        <v>443</v>
      </c>
    </row>
    <row r="72" spans="1:23" s="381" customFormat="1" ht="45" customHeight="1" x14ac:dyDescent="0.25">
      <c r="A72" s="599" t="s">
        <v>2107</v>
      </c>
      <c r="B72" s="408" t="s">
        <v>805</v>
      </c>
      <c r="C72" s="599"/>
      <c r="D72" s="632"/>
      <c r="E72" s="408" t="s">
        <v>604</v>
      </c>
      <c r="F72" s="441"/>
      <c r="G72" s="385" t="s">
        <v>590</v>
      </c>
      <c r="H72" s="441">
        <v>164</v>
      </c>
      <c r="I72" s="299"/>
      <c r="J72" s="605" t="s">
        <v>634</v>
      </c>
      <c r="K72" s="449" t="s">
        <v>45</v>
      </c>
      <c r="L72" s="582"/>
      <c r="M72" s="379" t="s">
        <v>1882</v>
      </c>
      <c r="N72" s="586"/>
      <c r="O72" s="379" t="s">
        <v>443</v>
      </c>
      <c r="P72" s="379" t="s">
        <v>443</v>
      </c>
      <c r="Q72" s="423" t="s">
        <v>443</v>
      </c>
      <c r="R72" s="423" t="s">
        <v>443</v>
      </c>
      <c r="S72" s="423" t="s">
        <v>443</v>
      </c>
      <c r="T72" s="423" t="s">
        <v>443</v>
      </c>
      <c r="U72" s="453" t="s">
        <v>443</v>
      </c>
      <c r="V72" s="379" t="s">
        <v>443</v>
      </c>
      <c r="W72" s="379" t="s">
        <v>443</v>
      </c>
    </row>
    <row r="73" spans="1:23" ht="45" customHeight="1" x14ac:dyDescent="0.25">
      <c r="A73" s="382" t="s">
        <v>806</v>
      </c>
      <c r="B73" s="382" t="s">
        <v>629</v>
      </c>
      <c r="C73" s="408"/>
      <c r="D73" s="631">
        <v>55</v>
      </c>
      <c r="E73" s="408" t="s">
        <v>604</v>
      </c>
      <c r="F73" s="401">
        <v>42005</v>
      </c>
      <c r="G73" s="385" t="s">
        <v>590</v>
      </c>
      <c r="H73" s="386" t="s">
        <v>808</v>
      </c>
      <c r="I73" s="88">
        <v>11</v>
      </c>
      <c r="J73" s="605" t="s">
        <v>634</v>
      </c>
      <c r="K73" s="449" t="s">
        <v>2108</v>
      </c>
      <c r="L73" s="453" t="s">
        <v>443</v>
      </c>
      <c r="M73" s="379" t="s">
        <v>443</v>
      </c>
      <c r="N73" s="379" t="s">
        <v>443</v>
      </c>
      <c r="O73" s="379" t="s">
        <v>443</v>
      </c>
      <c r="P73" s="379" t="s">
        <v>1882</v>
      </c>
      <c r="Q73" s="423" t="s">
        <v>443</v>
      </c>
      <c r="R73" s="423" t="s">
        <v>443</v>
      </c>
      <c r="S73" s="423" t="s">
        <v>443</v>
      </c>
      <c r="T73" s="423" t="s">
        <v>443</v>
      </c>
      <c r="U73" s="453" t="s">
        <v>443</v>
      </c>
      <c r="V73" s="379" t="s">
        <v>443</v>
      </c>
      <c r="W73" s="379" t="s">
        <v>443</v>
      </c>
    </row>
    <row r="74" spans="1:23" ht="45" customHeight="1" x14ac:dyDescent="0.25">
      <c r="A74" s="599" t="s">
        <v>809</v>
      </c>
      <c r="B74" s="408" t="s">
        <v>810</v>
      </c>
      <c r="C74" s="599"/>
      <c r="D74" s="632"/>
      <c r="E74" s="408" t="s">
        <v>604</v>
      </c>
      <c r="F74" s="441"/>
      <c r="G74" s="385" t="s">
        <v>590</v>
      </c>
      <c r="H74" s="441">
        <v>340</v>
      </c>
      <c r="I74" s="299"/>
      <c r="J74" s="605" t="s">
        <v>634</v>
      </c>
      <c r="K74" s="449" t="s">
        <v>87</v>
      </c>
      <c r="L74" s="591"/>
      <c r="M74" s="592"/>
      <c r="N74" s="592"/>
      <c r="O74" s="379" t="s">
        <v>443</v>
      </c>
      <c r="P74" s="379" t="s">
        <v>443</v>
      </c>
      <c r="Q74" s="379" t="s">
        <v>443</v>
      </c>
      <c r="R74" s="379" t="s">
        <v>443</v>
      </c>
      <c r="S74" s="379" t="s">
        <v>443</v>
      </c>
      <c r="T74" s="379" t="s">
        <v>443</v>
      </c>
      <c r="U74" s="453" t="s">
        <v>443</v>
      </c>
      <c r="V74" s="379" t="s">
        <v>1882</v>
      </c>
      <c r="W74" s="379" t="s">
        <v>443</v>
      </c>
    </row>
    <row r="75" spans="1:23" s="381" customFormat="1" ht="45" customHeight="1" x14ac:dyDescent="0.25">
      <c r="A75" s="408" t="s">
        <v>265</v>
      </c>
      <c r="B75" s="382" t="s">
        <v>107</v>
      </c>
      <c r="C75" s="408"/>
      <c r="D75" s="631">
        <v>55</v>
      </c>
      <c r="E75" s="408" t="s">
        <v>604</v>
      </c>
      <c r="F75" s="384"/>
      <c r="G75" s="385" t="s">
        <v>590</v>
      </c>
      <c r="H75" s="386" t="s">
        <v>812</v>
      </c>
      <c r="I75" s="88">
        <v>17</v>
      </c>
      <c r="J75" s="573" t="s">
        <v>2063</v>
      </c>
      <c r="K75" s="449" t="s">
        <v>100</v>
      </c>
      <c r="L75" s="379" t="s">
        <v>443</v>
      </c>
      <c r="M75" s="453" t="s">
        <v>443</v>
      </c>
      <c r="N75" s="379" t="s">
        <v>443</v>
      </c>
      <c r="O75" s="379" t="s">
        <v>443</v>
      </c>
      <c r="P75" s="379" t="s">
        <v>443</v>
      </c>
      <c r="Q75" s="379" t="s">
        <v>443</v>
      </c>
      <c r="R75" s="423" t="s">
        <v>443</v>
      </c>
      <c r="S75" s="379" t="s">
        <v>1882</v>
      </c>
      <c r="T75" s="379" t="s">
        <v>443</v>
      </c>
      <c r="U75" s="379" t="s">
        <v>443</v>
      </c>
      <c r="V75" s="379" t="s">
        <v>443</v>
      </c>
      <c r="W75" s="379" t="s">
        <v>443</v>
      </c>
    </row>
    <row r="76" spans="1:23" s="381" customFormat="1" ht="45" customHeight="1" x14ac:dyDescent="0.25">
      <c r="A76" s="408" t="s">
        <v>813</v>
      </c>
      <c r="B76" s="382" t="s">
        <v>662</v>
      </c>
      <c r="C76" s="636"/>
      <c r="D76" s="631">
        <v>50</v>
      </c>
      <c r="E76" s="408" t="s">
        <v>594</v>
      </c>
      <c r="F76" s="401">
        <v>44949</v>
      </c>
      <c r="G76" s="385" t="s">
        <v>590</v>
      </c>
      <c r="H76" s="386">
        <v>368</v>
      </c>
      <c r="I76" s="88"/>
      <c r="J76" s="573" t="s">
        <v>2062</v>
      </c>
      <c r="K76" s="449" t="s">
        <v>53</v>
      </c>
      <c r="L76" s="379"/>
      <c r="M76" s="379"/>
      <c r="N76" s="379"/>
      <c r="O76" s="379" t="s">
        <v>443</v>
      </c>
      <c r="P76" s="379" t="s">
        <v>443</v>
      </c>
      <c r="Q76" s="379" t="s">
        <v>443</v>
      </c>
      <c r="R76" s="379" t="s">
        <v>443</v>
      </c>
      <c r="S76" s="379" t="s">
        <v>443</v>
      </c>
      <c r="T76" s="379" t="s">
        <v>443</v>
      </c>
      <c r="U76" s="379" t="s">
        <v>443</v>
      </c>
      <c r="V76" s="379" t="s">
        <v>443</v>
      </c>
      <c r="W76" s="379" t="s">
        <v>443</v>
      </c>
    </row>
    <row r="77" spans="1:23" s="381" customFormat="1" ht="45" customHeight="1" x14ac:dyDescent="0.25">
      <c r="A77" s="382" t="s">
        <v>814</v>
      </c>
      <c r="B77" s="382" t="s">
        <v>662</v>
      </c>
      <c r="C77" s="636"/>
      <c r="D77" s="631">
        <v>50</v>
      </c>
      <c r="E77" s="408" t="s">
        <v>815</v>
      </c>
      <c r="F77" s="401">
        <v>44949</v>
      </c>
      <c r="G77" s="385" t="s">
        <v>590</v>
      </c>
      <c r="H77" s="386">
        <v>108</v>
      </c>
      <c r="I77" s="88"/>
      <c r="J77" s="573" t="s">
        <v>2091</v>
      </c>
      <c r="K77" s="449" t="s">
        <v>25</v>
      </c>
      <c r="L77" s="453"/>
      <c r="M77" s="379"/>
      <c r="N77" s="379"/>
      <c r="O77" s="379" t="s">
        <v>443</v>
      </c>
      <c r="P77" s="453" t="s">
        <v>443</v>
      </c>
      <c r="Q77" s="379" t="s">
        <v>443</v>
      </c>
      <c r="R77" s="379" t="s">
        <v>443</v>
      </c>
      <c r="S77" s="379" t="s">
        <v>443</v>
      </c>
      <c r="T77" s="379" t="s">
        <v>443</v>
      </c>
      <c r="U77" s="379" t="s">
        <v>443</v>
      </c>
      <c r="V77" s="453" t="s">
        <v>443</v>
      </c>
      <c r="W77" s="453" t="s">
        <v>443</v>
      </c>
    </row>
    <row r="78" spans="1:23" ht="45" customHeight="1" x14ac:dyDescent="0.25">
      <c r="A78" s="382" t="s">
        <v>2109</v>
      </c>
      <c r="B78" s="382" t="s">
        <v>212</v>
      </c>
      <c r="C78" s="408"/>
      <c r="D78" s="631">
        <v>50</v>
      </c>
      <c r="E78" s="408" t="s">
        <v>604</v>
      </c>
      <c r="F78" s="401"/>
      <c r="G78" s="385" t="s">
        <v>590</v>
      </c>
      <c r="H78" s="386">
        <v>366</v>
      </c>
      <c r="I78" s="88"/>
      <c r="J78" s="573" t="s">
        <v>2052</v>
      </c>
      <c r="K78" s="449" t="s">
        <v>20</v>
      </c>
      <c r="L78" s="453"/>
      <c r="M78" s="379"/>
      <c r="N78" s="379"/>
      <c r="O78" s="453" t="s">
        <v>1882</v>
      </c>
      <c r="P78" s="379" t="s">
        <v>443</v>
      </c>
      <c r="Q78" s="453" t="s">
        <v>443</v>
      </c>
      <c r="R78" s="423" t="s">
        <v>443</v>
      </c>
      <c r="S78" s="423" t="s">
        <v>443</v>
      </c>
      <c r="T78" s="423" t="s">
        <v>443</v>
      </c>
      <c r="U78" s="453" t="s">
        <v>443</v>
      </c>
      <c r="V78" s="379" t="s">
        <v>443</v>
      </c>
      <c r="W78" s="379" t="s">
        <v>443</v>
      </c>
    </row>
    <row r="79" spans="1:23" ht="45" customHeight="1" x14ac:dyDescent="0.25">
      <c r="A79" s="382" t="s">
        <v>817</v>
      </c>
      <c r="B79" s="382" t="s">
        <v>818</v>
      </c>
      <c r="C79" s="409"/>
      <c r="D79" s="631">
        <v>65</v>
      </c>
      <c r="E79" s="408" t="s">
        <v>594</v>
      </c>
      <c r="F79" s="401">
        <v>45253</v>
      </c>
      <c r="G79" s="385" t="s">
        <v>590</v>
      </c>
      <c r="H79" s="386" t="s">
        <v>819</v>
      </c>
      <c r="I79" s="140"/>
      <c r="J79" s="573" t="s">
        <v>2062</v>
      </c>
      <c r="K79" s="449" t="s">
        <v>31</v>
      </c>
      <c r="L79" s="454" t="s">
        <v>35</v>
      </c>
      <c r="M79" s="454" t="s">
        <v>35</v>
      </c>
      <c r="N79" s="454" t="s">
        <v>35</v>
      </c>
      <c r="O79" s="454" t="s">
        <v>35</v>
      </c>
      <c r="P79" s="454" t="s">
        <v>35</v>
      </c>
      <c r="Q79" s="454" t="s">
        <v>35</v>
      </c>
      <c r="R79" s="454" t="s">
        <v>35</v>
      </c>
      <c r="S79" s="454" t="s">
        <v>35</v>
      </c>
      <c r="T79" s="454" t="s">
        <v>35</v>
      </c>
      <c r="U79" s="454" t="s">
        <v>35</v>
      </c>
      <c r="V79" s="379" t="s">
        <v>443</v>
      </c>
      <c r="W79" s="379" t="s">
        <v>443</v>
      </c>
    </row>
    <row r="80" spans="1:23" ht="45" customHeight="1" x14ac:dyDescent="0.25">
      <c r="A80" s="599" t="s">
        <v>820</v>
      </c>
      <c r="B80" s="408" t="s">
        <v>662</v>
      </c>
      <c r="C80" s="599"/>
      <c r="D80" s="632"/>
      <c r="E80" s="408" t="s">
        <v>604</v>
      </c>
      <c r="F80" s="441"/>
      <c r="G80" s="385" t="s">
        <v>590</v>
      </c>
      <c r="H80" s="441">
        <v>404</v>
      </c>
      <c r="I80" s="545"/>
      <c r="J80" s="605" t="s">
        <v>634</v>
      </c>
      <c r="K80" s="449" t="s">
        <v>69</v>
      </c>
      <c r="L80" s="591"/>
      <c r="M80" s="592"/>
      <c r="N80" s="592"/>
      <c r="O80" s="379" t="s">
        <v>443</v>
      </c>
      <c r="P80" s="379" t="s">
        <v>443</v>
      </c>
      <c r="Q80" s="379" t="s">
        <v>1882</v>
      </c>
      <c r="R80" s="423" t="s">
        <v>443</v>
      </c>
      <c r="S80" s="423" t="s">
        <v>443</v>
      </c>
      <c r="T80" s="379" t="s">
        <v>443</v>
      </c>
      <c r="U80" s="453" t="s">
        <v>443</v>
      </c>
      <c r="V80" s="379" t="s">
        <v>443</v>
      </c>
      <c r="W80" s="379" t="s">
        <v>443</v>
      </c>
    </row>
    <row r="81" spans="1:23" ht="45" customHeight="1" x14ac:dyDescent="0.25">
      <c r="A81" s="382" t="s">
        <v>821</v>
      </c>
      <c r="B81" s="382" t="s">
        <v>662</v>
      </c>
      <c r="C81" s="636"/>
      <c r="D81" s="631">
        <v>50</v>
      </c>
      <c r="E81" s="408" t="s">
        <v>604</v>
      </c>
      <c r="F81" s="401">
        <v>44949</v>
      </c>
      <c r="G81" s="385" t="s">
        <v>590</v>
      </c>
      <c r="H81" s="386">
        <v>386</v>
      </c>
      <c r="I81" s="140"/>
      <c r="J81" s="573" t="s">
        <v>2065</v>
      </c>
      <c r="K81" s="449" t="s">
        <v>72</v>
      </c>
      <c r="L81" s="379"/>
      <c r="M81" s="379"/>
      <c r="N81" s="379"/>
      <c r="O81" s="379" t="s">
        <v>443</v>
      </c>
      <c r="P81" s="423" t="s">
        <v>443</v>
      </c>
      <c r="Q81" s="420" t="s">
        <v>35</v>
      </c>
      <c r="R81" s="423" t="s">
        <v>443</v>
      </c>
      <c r="S81" s="379" t="s">
        <v>443</v>
      </c>
      <c r="T81" s="379" t="s">
        <v>443</v>
      </c>
      <c r="U81" s="379" t="s">
        <v>1882</v>
      </c>
      <c r="V81" s="379" t="s">
        <v>443</v>
      </c>
      <c r="W81" s="379" t="s">
        <v>443</v>
      </c>
    </row>
    <row r="82" spans="1:23" s="381" customFormat="1" ht="45" customHeight="1" x14ac:dyDescent="0.25">
      <c r="A82" s="382" t="s">
        <v>2110</v>
      </c>
      <c r="B82" s="382" t="s">
        <v>662</v>
      </c>
      <c r="C82" s="636"/>
      <c r="D82" s="631">
        <v>50</v>
      </c>
      <c r="E82" s="408" t="s">
        <v>604</v>
      </c>
      <c r="F82" s="401">
        <v>44949</v>
      </c>
      <c r="G82" s="385" t="s">
        <v>590</v>
      </c>
      <c r="H82" s="386">
        <v>409</v>
      </c>
      <c r="I82" s="88"/>
      <c r="J82" s="573" t="s">
        <v>2052</v>
      </c>
      <c r="K82" s="449" t="s">
        <v>40</v>
      </c>
      <c r="L82" s="379" t="s">
        <v>1882</v>
      </c>
      <c r="M82" s="379"/>
      <c r="N82" s="379"/>
      <c r="O82" s="420" t="s">
        <v>35</v>
      </c>
      <c r="P82" s="420" t="s">
        <v>35</v>
      </c>
      <c r="Q82" s="420" t="s">
        <v>35</v>
      </c>
      <c r="R82" s="613" t="s">
        <v>35</v>
      </c>
      <c r="S82" s="379" t="s">
        <v>443</v>
      </c>
      <c r="T82" s="379" t="s">
        <v>443</v>
      </c>
      <c r="U82" s="379" t="s">
        <v>443</v>
      </c>
      <c r="V82" s="379" t="s">
        <v>443</v>
      </c>
      <c r="W82" s="379" t="s">
        <v>443</v>
      </c>
    </row>
    <row r="83" spans="1:23" s="381" customFormat="1" ht="45" customHeight="1" x14ac:dyDescent="0.25">
      <c r="A83" s="382" t="s">
        <v>2111</v>
      </c>
      <c r="B83" s="382" t="s">
        <v>705</v>
      </c>
      <c r="C83" s="602"/>
      <c r="D83" s="631">
        <v>60</v>
      </c>
      <c r="E83" s="408" t="s">
        <v>594</v>
      </c>
      <c r="F83" s="401">
        <v>45078</v>
      </c>
      <c r="G83" s="385" t="s">
        <v>590</v>
      </c>
      <c r="H83" s="386" t="s">
        <v>824</v>
      </c>
      <c r="I83" s="88"/>
      <c r="J83" s="573" t="s">
        <v>2062</v>
      </c>
      <c r="K83" s="449" t="s">
        <v>53</v>
      </c>
      <c r="L83" s="454" t="s">
        <v>35</v>
      </c>
      <c r="M83" s="454" t="s">
        <v>35</v>
      </c>
      <c r="N83" s="454" t="s">
        <v>1882</v>
      </c>
      <c r="O83" s="454" t="s">
        <v>35</v>
      </c>
      <c r="P83" s="454" t="s">
        <v>35</v>
      </c>
      <c r="Q83" s="379" t="s">
        <v>443</v>
      </c>
      <c r="R83" s="379" t="s">
        <v>443</v>
      </c>
      <c r="S83" s="379" t="s">
        <v>443</v>
      </c>
      <c r="T83" s="379" t="s">
        <v>443</v>
      </c>
      <c r="U83" s="379" t="s">
        <v>443</v>
      </c>
      <c r="V83" s="379" t="s">
        <v>443</v>
      </c>
      <c r="W83" s="379" t="s">
        <v>443</v>
      </c>
    </row>
    <row r="84" spans="1:23" ht="45" customHeight="1" x14ac:dyDescent="0.25">
      <c r="A84" s="408" t="s">
        <v>825</v>
      </c>
      <c r="B84" s="382" t="s">
        <v>826</v>
      </c>
      <c r="C84" s="408"/>
      <c r="D84" s="631">
        <v>55</v>
      </c>
      <c r="E84" s="408" t="s">
        <v>604</v>
      </c>
      <c r="F84" s="401">
        <v>44287</v>
      </c>
      <c r="G84" s="385" t="s">
        <v>590</v>
      </c>
      <c r="H84" s="386" t="s">
        <v>827</v>
      </c>
      <c r="I84" s="88"/>
      <c r="J84" s="573" t="s">
        <v>596</v>
      </c>
      <c r="K84" s="449" t="s">
        <v>53</v>
      </c>
      <c r="L84" s="379" t="s">
        <v>443</v>
      </c>
      <c r="M84" s="379" t="s">
        <v>443</v>
      </c>
      <c r="N84" s="379" t="s">
        <v>1882</v>
      </c>
      <c r="O84" s="379" t="s">
        <v>443</v>
      </c>
      <c r="P84" s="379" t="s">
        <v>443</v>
      </c>
      <c r="Q84" s="379" t="s">
        <v>443</v>
      </c>
      <c r="R84" s="379" t="s">
        <v>443</v>
      </c>
      <c r="S84" s="379" t="s">
        <v>443</v>
      </c>
      <c r="T84" s="379" t="s">
        <v>443</v>
      </c>
      <c r="U84" s="379" t="s">
        <v>443</v>
      </c>
      <c r="V84" s="379" t="s">
        <v>443</v>
      </c>
      <c r="W84" s="379" t="s">
        <v>443</v>
      </c>
    </row>
    <row r="85" spans="1:23" ht="45" customHeight="1" x14ac:dyDescent="0.25">
      <c r="A85" s="408" t="s">
        <v>828</v>
      </c>
      <c r="B85" s="382" t="s">
        <v>99</v>
      </c>
      <c r="C85" s="408"/>
      <c r="D85" s="631">
        <v>55</v>
      </c>
      <c r="E85" s="408" t="s">
        <v>697</v>
      </c>
      <c r="F85" s="401">
        <v>44348</v>
      </c>
      <c r="G85" s="385" t="s">
        <v>590</v>
      </c>
      <c r="H85" s="386" t="s">
        <v>829</v>
      </c>
      <c r="I85" s="88"/>
      <c r="J85" s="573" t="s">
        <v>2054</v>
      </c>
      <c r="K85" s="449" t="s">
        <v>100</v>
      </c>
      <c r="L85" s="453" t="s">
        <v>443</v>
      </c>
      <c r="M85" s="453" t="s">
        <v>443</v>
      </c>
      <c r="N85" s="379" t="s">
        <v>443</v>
      </c>
      <c r="O85" s="379" t="s">
        <v>443</v>
      </c>
      <c r="P85" s="379" t="s">
        <v>443</v>
      </c>
      <c r="Q85" s="379" t="s">
        <v>443</v>
      </c>
      <c r="R85" s="379" t="s">
        <v>443</v>
      </c>
      <c r="S85" s="379" t="s">
        <v>1882</v>
      </c>
      <c r="T85" s="420" t="s">
        <v>35</v>
      </c>
      <c r="U85" s="379" t="s">
        <v>443</v>
      </c>
      <c r="V85" s="379" t="s">
        <v>443</v>
      </c>
      <c r="W85" s="379" t="s">
        <v>443</v>
      </c>
    </row>
    <row r="86" spans="1:23" s="381" customFormat="1" ht="45" customHeight="1" x14ac:dyDescent="0.25">
      <c r="A86" s="382" t="s">
        <v>37</v>
      </c>
      <c r="B86" s="382" t="s">
        <v>119</v>
      </c>
      <c r="C86" s="408"/>
      <c r="D86" s="631">
        <v>55</v>
      </c>
      <c r="E86" s="408" t="s">
        <v>604</v>
      </c>
      <c r="F86" s="401"/>
      <c r="G86" s="385" t="s">
        <v>590</v>
      </c>
      <c r="H86" s="386" t="s">
        <v>832</v>
      </c>
      <c r="I86" s="88">
        <v>27</v>
      </c>
      <c r="J86" s="573" t="s">
        <v>2063</v>
      </c>
      <c r="K86" s="608" t="s">
        <v>31</v>
      </c>
      <c r="L86" s="453" t="s">
        <v>443</v>
      </c>
      <c r="M86" s="379" t="s">
        <v>443</v>
      </c>
      <c r="N86" s="379" t="s">
        <v>443</v>
      </c>
      <c r="O86" s="379" t="s">
        <v>443</v>
      </c>
      <c r="P86" s="379" t="s">
        <v>443</v>
      </c>
      <c r="Q86" s="423" t="s">
        <v>443</v>
      </c>
      <c r="R86" s="423" t="s">
        <v>443</v>
      </c>
      <c r="S86" s="423" t="s">
        <v>443</v>
      </c>
      <c r="T86" s="379" t="s">
        <v>443</v>
      </c>
      <c r="U86" s="423" t="s">
        <v>443</v>
      </c>
      <c r="V86" s="379" t="s">
        <v>443</v>
      </c>
      <c r="W86" s="379" t="s">
        <v>443</v>
      </c>
    </row>
    <row r="87" spans="1:23" s="381" customFormat="1" ht="45" customHeight="1" x14ac:dyDescent="0.25">
      <c r="A87" s="382" t="s">
        <v>2112</v>
      </c>
      <c r="B87" s="382" t="s">
        <v>662</v>
      </c>
      <c r="C87" s="636"/>
      <c r="D87" s="631">
        <v>50</v>
      </c>
      <c r="E87" s="408" t="s">
        <v>604</v>
      </c>
      <c r="F87" s="401">
        <v>44949</v>
      </c>
      <c r="G87" s="385" t="s">
        <v>590</v>
      </c>
      <c r="H87" s="386">
        <v>133</v>
      </c>
      <c r="I87" s="88"/>
      <c r="J87" s="573" t="s">
        <v>2065</v>
      </c>
      <c r="K87" s="449" t="s">
        <v>95</v>
      </c>
      <c r="L87" s="453"/>
      <c r="M87" s="423"/>
      <c r="N87" s="379" t="s">
        <v>1882</v>
      </c>
      <c r="O87" s="423" t="s">
        <v>443</v>
      </c>
      <c r="P87" s="423" t="s">
        <v>443</v>
      </c>
      <c r="Q87" s="379" t="s">
        <v>443</v>
      </c>
      <c r="R87" s="423" t="s">
        <v>443</v>
      </c>
      <c r="S87" s="379" t="s">
        <v>443</v>
      </c>
      <c r="T87" s="379" t="s">
        <v>443</v>
      </c>
      <c r="U87" s="379" t="s">
        <v>443</v>
      </c>
      <c r="V87" s="379" t="s">
        <v>443</v>
      </c>
      <c r="W87" s="379" t="s">
        <v>443</v>
      </c>
    </row>
    <row r="88" spans="1:23" ht="44.25" customHeight="1" x14ac:dyDescent="0.25">
      <c r="A88" s="382" t="s">
        <v>2113</v>
      </c>
      <c r="B88" s="382" t="s">
        <v>2114</v>
      </c>
      <c r="C88" s="636" t="s">
        <v>2115</v>
      </c>
      <c r="D88" s="631">
        <v>50</v>
      </c>
      <c r="E88" s="408" t="s">
        <v>604</v>
      </c>
      <c r="F88" s="401"/>
      <c r="G88" s="532" t="s">
        <v>66</v>
      </c>
      <c r="H88" s="386" t="s">
        <v>767</v>
      </c>
      <c r="I88" s="88"/>
      <c r="J88" s="573" t="s">
        <v>2096</v>
      </c>
      <c r="K88" s="652" t="s">
        <v>25</v>
      </c>
      <c r="L88" s="379"/>
      <c r="M88" s="379"/>
      <c r="N88" s="379"/>
      <c r="O88" s="379" t="s">
        <v>35</v>
      </c>
      <c r="P88" s="453" t="s">
        <v>1882</v>
      </c>
      <c r="Q88" s="379" t="s">
        <v>443</v>
      </c>
      <c r="R88" s="379" t="s">
        <v>35</v>
      </c>
      <c r="S88" s="379" t="s">
        <v>443</v>
      </c>
      <c r="T88" s="379" t="s">
        <v>443</v>
      </c>
      <c r="U88" s="379" t="s">
        <v>443</v>
      </c>
      <c r="V88" s="420" t="s">
        <v>35</v>
      </c>
      <c r="W88" s="420" t="s">
        <v>35</v>
      </c>
    </row>
    <row r="89" spans="1:23" s="381" customFormat="1" ht="45" customHeight="1" x14ac:dyDescent="0.25">
      <c r="A89" s="382" t="s">
        <v>2116</v>
      </c>
      <c r="B89" s="382" t="s">
        <v>840</v>
      </c>
      <c r="C89" s="409" t="s">
        <v>2117</v>
      </c>
      <c r="D89" s="631">
        <v>65</v>
      </c>
      <c r="E89" s="408" t="s">
        <v>697</v>
      </c>
      <c r="F89" s="401">
        <v>44185</v>
      </c>
      <c r="G89" s="385" t="s">
        <v>590</v>
      </c>
      <c r="H89" s="386" t="s">
        <v>842</v>
      </c>
      <c r="I89" s="545"/>
      <c r="J89" s="573" t="s">
        <v>2054</v>
      </c>
      <c r="K89" s="449" t="s">
        <v>20</v>
      </c>
      <c r="L89" s="379" t="s">
        <v>443</v>
      </c>
      <c r="M89" s="453" t="s">
        <v>443</v>
      </c>
      <c r="N89" s="379" t="s">
        <v>443</v>
      </c>
      <c r="O89" s="379" t="s">
        <v>1882</v>
      </c>
      <c r="P89" s="379" t="s">
        <v>443</v>
      </c>
      <c r="Q89" s="423" t="s">
        <v>443</v>
      </c>
      <c r="R89" s="423" t="s">
        <v>443</v>
      </c>
      <c r="S89" s="423" t="s">
        <v>443</v>
      </c>
      <c r="T89" s="423" t="s">
        <v>443</v>
      </c>
      <c r="U89" s="379" t="s">
        <v>443</v>
      </c>
      <c r="V89" s="379" t="s">
        <v>443</v>
      </c>
      <c r="W89" s="379" t="s">
        <v>443</v>
      </c>
    </row>
    <row r="90" spans="1:23" s="381" customFormat="1" ht="36.75" customHeight="1" x14ac:dyDescent="0.25">
      <c r="A90" s="382" t="s">
        <v>2118</v>
      </c>
      <c r="B90" s="382" t="s">
        <v>2119</v>
      </c>
      <c r="C90" s="636" t="s">
        <v>2081</v>
      </c>
      <c r="D90" s="631">
        <v>50</v>
      </c>
      <c r="E90" s="408" t="s">
        <v>604</v>
      </c>
      <c r="F90" s="401"/>
      <c r="G90" s="532" t="s">
        <v>66</v>
      </c>
      <c r="H90" s="386"/>
      <c r="I90" s="140"/>
      <c r="J90" s="573" t="s">
        <v>2065</v>
      </c>
      <c r="K90" s="449" t="s">
        <v>2120</v>
      </c>
      <c r="L90" s="379" t="s">
        <v>1882</v>
      </c>
      <c r="M90" s="379"/>
      <c r="N90" s="379"/>
      <c r="O90" s="379" t="s">
        <v>443</v>
      </c>
      <c r="P90" s="423" t="s">
        <v>443</v>
      </c>
      <c r="Q90" s="423" t="s">
        <v>443</v>
      </c>
      <c r="R90" s="423" t="s">
        <v>443</v>
      </c>
      <c r="S90" s="423" t="s">
        <v>443</v>
      </c>
      <c r="T90" s="379" t="s">
        <v>443</v>
      </c>
      <c r="U90" s="613" t="s">
        <v>35</v>
      </c>
      <c r="V90" s="420" t="s">
        <v>35</v>
      </c>
      <c r="W90" s="420" t="s">
        <v>35</v>
      </c>
    </row>
    <row r="91" spans="1:23" s="381" customFormat="1" ht="45" customHeight="1" x14ac:dyDescent="0.25">
      <c r="A91" s="382" t="s">
        <v>2121</v>
      </c>
      <c r="B91" s="382" t="s">
        <v>662</v>
      </c>
      <c r="C91" s="636"/>
      <c r="D91" s="631">
        <v>50</v>
      </c>
      <c r="E91" s="408" t="s">
        <v>604</v>
      </c>
      <c r="F91" s="401">
        <v>44949</v>
      </c>
      <c r="G91" s="385" t="s">
        <v>590</v>
      </c>
      <c r="H91" s="386">
        <v>180</v>
      </c>
      <c r="I91" s="88"/>
      <c r="J91" s="573" t="s">
        <v>2065</v>
      </c>
      <c r="K91" s="449" t="s">
        <v>2122</v>
      </c>
      <c r="L91" s="379"/>
      <c r="M91" s="379"/>
      <c r="N91" s="379"/>
      <c r="O91" s="379" t="s">
        <v>443</v>
      </c>
      <c r="P91" s="423" t="s">
        <v>443</v>
      </c>
      <c r="Q91" s="423" t="s">
        <v>443</v>
      </c>
      <c r="R91" s="423" t="s">
        <v>443</v>
      </c>
      <c r="S91" s="423" t="s">
        <v>443</v>
      </c>
      <c r="T91" s="379" t="s">
        <v>443</v>
      </c>
      <c r="U91" s="423" t="s">
        <v>443</v>
      </c>
      <c r="V91" s="379" t="s">
        <v>443</v>
      </c>
      <c r="W91" s="379" t="s">
        <v>1882</v>
      </c>
    </row>
    <row r="92" spans="1:23" s="381" customFormat="1" ht="45" customHeight="1" x14ac:dyDescent="0.25">
      <c r="A92" s="382" t="s">
        <v>2123</v>
      </c>
      <c r="B92" s="382" t="s">
        <v>662</v>
      </c>
      <c r="C92" s="636"/>
      <c r="D92" s="631">
        <v>50</v>
      </c>
      <c r="E92" s="408" t="s">
        <v>604</v>
      </c>
      <c r="F92" s="401">
        <v>44949</v>
      </c>
      <c r="G92" s="385" t="s">
        <v>590</v>
      </c>
      <c r="H92" s="386">
        <v>136</v>
      </c>
      <c r="I92" s="88"/>
      <c r="J92" s="573" t="s">
        <v>2065</v>
      </c>
      <c r="K92" s="449" t="s">
        <v>87</v>
      </c>
      <c r="L92" s="379"/>
      <c r="M92" s="379"/>
      <c r="N92" s="379"/>
      <c r="O92" s="379" t="s">
        <v>443</v>
      </c>
      <c r="P92" s="423" t="s">
        <v>443</v>
      </c>
      <c r="Q92" s="379" t="s">
        <v>443</v>
      </c>
      <c r="R92" s="379" t="s">
        <v>443</v>
      </c>
      <c r="S92" s="379" t="s">
        <v>443</v>
      </c>
      <c r="T92" s="379" t="s">
        <v>443</v>
      </c>
      <c r="U92" s="379" t="s">
        <v>443</v>
      </c>
      <c r="V92" s="379" t="s">
        <v>1882</v>
      </c>
      <c r="W92" s="379" t="s">
        <v>443</v>
      </c>
    </row>
    <row r="93" spans="1:23" s="381" customFormat="1" ht="45" customHeight="1" x14ac:dyDescent="0.25">
      <c r="A93" s="382" t="s">
        <v>2124</v>
      </c>
      <c r="B93" s="382" t="s">
        <v>2125</v>
      </c>
      <c r="C93" s="408" t="s">
        <v>2126</v>
      </c>
      <c r="D93" s="631">
        <v>55</v>
      </c>
      <c r="E93" s="408" t="s">
        <v>604</v>
      </c>
      <c r="F93" s="401">
        <v>41091</v>
      </c>
      <c r="G93" s="532" t="s">
        <v>66</v>
      </c>
      <c r="H93" s="386" t="s">
        <v>2127</v>
      </c>
      <c r="I93" s="88">
        <v>7</v>
      </c>
      <c r="J93" s="573" t="s">
        <v>648</v>
      </c>
      <c r="K93" s="449" t="s">
        <v>69</v>
      </c>
      <c r="L93" s="379" t="s">
        <v>443</v>
      </c>
      <c r="M93" s="379" t="s">
        <v>443</v>
      </c>
      <c r="N93" s="379" t="s">
        <v>443</v>
      </c>
      <c r="O93" s="379" t="s">
        <v>443</v>
      </c>
      <c r="P93" s="379" t="s">
        <v>443</v>
      </c>
      <c r="Q93" s="379" t="s">
        <v>443</v>
      </c>
      <c r="R93" s="379" t="s">
        <v>443</v>
      </c>
      <c r="S93" s="379" t="s">
        <v>443</v>
      </c>
      <c r="T93" s="379" t="s">
        <v>443</v>
      </c>
      <c r="U93" s="379" t="s">
        <v>443</v>
      </c>
      <c r="V93" s="405" t="s">
        <v>443</v>
      </c>
      <c r="W93" s="420" t="s">
        <v>35</v>
      </c>
    </row>
    <row r="94" spans="1:23" s="381" customFormat="1" ht="45" customHeight="1" x14ac:dyDescent="0.25">
      <c r="A94" s="382" t="s">
        <v>2128</v>
      </c>
      <c r="B94" s="382" t="s">
        <v>736</v>
      </c>
      <c r="C94" s="636"/>
      <c r="D94" s="631">
        <v>50</v>
      </c>
      <c r="E94" s="408" t="s">
        <v>604</v>
      </c>
      <c r="F94" s="401">
        <v>44949</v>
      </c>
      <c r="G94" s="385" t="s">
        <v>590</v>
      </c>
      <c r="H94" s="386" t="s">
        <v>767</v>
      </c>
      <c r="I94" s="88"/>
      <c r="J94" s="573" t="s">
        <v>2096</v>
      </c>
      <c r="K94" s="449" t="s">
        <v>72</v>
      </c>
      <c r="L94" s="379"/>
      <c r="M94" s="379"/>
      <c r="N94" s="379"/>
      <c r="O94" s="379" t="s">
        <v>443</v>
      </c>
      <c r="P94" s="379" t="s">
        <v>443</v>
      </c>
      <c r="Q94" s="379" t="s">
        <v>443</v>
      </c>
      <c r="R94" s="423" t="s">
        <v>443</v>
      </c>
      <c r="S94" s="379" t="s">
        <v>443</v>
      </c>
      <c r="T94" s="379" t="s">
        <v>443</v>
      </c>
      <c r="U94" s="379" t="s">
        <v>443</v>
      </c>
      <c r="V94" s="379" t="s">
        <v>1882</v>
      </c>
      <c r="W94" s="379" t="s">
        <v>443</v>
      </c>
    </row>
    <row r="95" spans="1:23" s="381" customFormat="1" ht="45" customHeight="1" x14ac:dyDescent="0.25">
      <c r="A95" s="382" t="s">
        <v>2129</v>
      </c>
      <c r="B95" s="382" t="s">
        <v>859</v>
      </c>
      <c r="C95" s="408"/>
      <c r="D95" s="631">
        <v>55</v>
      </c>
      <c r="E95" s="408" t="s">
        <v>594</v>
      </c>
      <c r="F95" s="401">
        <v>44337</v>
      </c>
      <c r="G95" s="385" t="s">
        <v>590</v>
      </c>
      <c r="H95" s="386" t="s">
        <v>827</v>
      </c>
      <c r="I95" s="299"/>
      <c r="J95" s="573" t="s">
        <v>2062</v>
      </c>
      <c r="K95" s="449" t="s">
        <v>25</v>
      </c>
      <c r="L95" s="379" t="s">
        <v>443</v>
      </c>
      <c r="M95" s="379" t="s">
        <v>443</v>
      </c>
      <c r="N95" s="379" t="s">
        <v>443</v>
      </c>
      <c r="O95" s="379" t="s">
        <v>443</v>
      </c>
      <c r="P95" s="379" t="s">
        <v>443</v>
      </c>
      <c r="Q95" s="654" t="s">
        <v>1882</v>
      </c>
      <c r="R95" s="423" t="s">
        <v>443</v>
      </c>
      <c r="S95" s="423" t="s">
        <v>443</v>
      </c>
      <c r="T95" s="379" t="s">
        <v>443</v>
      </c>
      <c r="U95" s="423" t="s">
        <v>443</v>
      </c>
      <c r="V95" s="568" t="s">
        <v>443</v>
      </c>
      <c r="W95" s="379" t="s">
        <v>443</v>
      </c>
    </row>
    <row r="96" spans="1:23" s="381" customFormat="1" ht="45" customHeight="1" x14ac:dyDescent="0.25">
      <c r="A96" s="382" t="s">
        <v>296</v>
      </c>
      <c r="B96" s="382" t="s">
        <v>800</v>
      </c>
      <c r="C96" s="636"/>
      <c r="D96" s="631">
        <v>50</v>
      </c>
      <c r="E96" s="408" t="s">
        <v>604</v>
      </c>
      <c r="F96" s="401">
        <v>44949</v>
      </c>
      <c r="G96" s="385" t="s">
        <v>590</v>
      </c>
      <c r="H96" s="386">
        <v>405</v>
      </c>
      <c r="I96" s="88"/>
      <c r="J96" s="573" t="s">
        <v>2065</v>
      </c>
      <c r="K96" s="449" t="s">
        <v>40</v>
      </c>
      <c r="L96" s="379" t="s">
        <v>1882</v>
      </c>
      <c r="M96" s="379"/>
      <c r="N96" s="379"/>
      <c r="O96" s="379" t="s">
        <v>443</v>
      </c>
      <c r="P96" s="379" t="s">
        <v>443</v>
      </c>
      <c r="Q96" s="379" t="s">
        <v>443</v>
      </c>
      <c r="R96" s="379" t="s">
        <v>443</v>
      </c>
      <c r="S96" s="379" t="s">
        <v>443</v>
      </c>
      <c r="T96" s="379" t="s">
        <v>443</v>
      </c>
      <c r="U96" s="379" t="s">
        <v>443</v>
      </c>
      <c r="V96" s="379" t="s">
        <v>443</v>
      </c>
      <c r="W96" s="379" t="s">
        <v>443</v>
      </c>
    </row>
    <row r="97" spans="1:23" s="381" customFormat="1" ht="45" customHeight="1" x14ac:dyDescent="0.25">
      <c r="A97" s="371" t="s">
        <v>2130</v>
      </c>
      <c r="B97" s="382" t="s">
        <v>598</v>
      </c>
      <c r="C97" s="636"/>
      <c r="D97" s="631">
        <v>50</v>
      </c>
      <c r="E97" s="408" t="s">
        <v>697</v>
      </c>
      <c r="F97" s="401">
        <v>44949</v>
      </c>
      <c r="G97" s="375" t="s">
        <v>590</v>
      </c>
      <c r="H97" s="376" t="s">
        <v>827</v>
      </c>
      <c r="I97" s="140"/>
      <c r="J97" s="573" t="s">
        <v>2054</v>
      </c>
      <c r="K97" s="442" t="s">
        <v>87</v>
      </c>
      <c r="L97" s="379"/>
      <c r="M97" s="379"/>
      <c r="N97" s="379"/>
      <c r="O97" s="379" t="s">
        <v>443</v>
      </c>
      <c r="P97" s="379" t="s">
        <v>443</v>
      </c>
      <c r="Q97" s="423" t="s">
        <v>443</v>
      </c>
      <c r="R97" s="423" t="s">
        <v>443</v>
      </c>
      <c r="S97" s="379" t="s">
        <v>443</v>
      </c>
      <c r="T97" s="379" t="s">
        <v>443</v>
      </c>
      <c r="U97" s="379" t="s">
        <v>443</v>
      </c>
      <c r="V97" s="379" t="s">
        <v>443</v>
      </c>
      <c r="W97" s="379" t="s">
        <v>443</v>
      </c>
    </row>
    <row r="98" spans="1:23" ht="45" customHeight="1" x14ac:dyDescent="0.25">
      <c r="A98" s="382" t="s">
        <v>2131</v>
      </c>
      <c r="B98" s="382" t="s">
        <v>662</v>
      </c>
      <c r="C98" s="636"/>
      <c r="D98" s="631">
        <v>50</v>
      </c>
      <c r="E98" s="408" t="s">
        <v>604</v>
      </c>
      <c r="F98" s="401">
        <v>44949</v>
      </c>
      <c r="G98" s="385" t="s">
        <v>590</v>
      </c>
      <c r="H98" s="386">
        <v>178</v>
      </c>
      <c r="I98" s="88"/>
      <c r="J98" s="573" t="s">
        <v>2052</v>
      </c>
      <c r="K98" s="449" t="s">
        <v>95</v>
      </c>
      <c r="L98" s="379"/>
      <c r="M98" s="453"/>
      <c r="N98" s="379" t="s">
        <v>1882</v>
      </c>
      <c r="O98" s="379" t="s">
        <v>443</v>
      </c>
      <c r="P98" s="423" t="s">
        <v>443</v>
      </c>
      <c r="Q98" s="379" t="s">
        <v>443</v>
      </c>
      <c r="R98" s="423" t="s">
        <v>443</v>
      </c>
      <c r="S98" s="379" t="s">
        <v>443</v>
      </c>
      <c r="T98" s="379" t="s">
        <v>443</v>
      </c>
      <c r="U98" s="379" t="s">
        <v>443</v>
      </c>
      <c r="V98" s="379" t="s">
        <v>443</v>
      </c>
      <c r="W98" s="379" t="s">
        <v>443</v>
      </c>
    </row>
    <row r="99" spans="1:23" ht="45" customHeight="1" x14ac:dyDescent="0.25">
      <c r="A99" s="382" t="s">
        <v>863</v>
      </c>
      <c r="B99" s="382" t="s">
        <v>119</v>
      </c>
      <c r="C99" s="408"/>
      <c r="D99" s="631">
        <v>55</v>
      </c>
      <c r="E99" s="408" t="s">
        <v>604</v>
      </c>
      <c r="F99" s="401">
        <v>44185</v>
      </c>
      <c r="G99" s="385" t="s">
        <v>590</v>
      </c>
      <c r="H99" s="386" t="s">
        <v>865</v>
      </c>
      <c r="I99" s="88"/>
      <c r="J99" s="573" t="s">
        <v>2062</v>
      </c>
      <c r="K99" s="449" t="s">
        <v>42</v>
      </c>
      <c r="L99" s="379" t="s">
        <v>443</v>
      </c>
      <c r="M99" s="379" t="s">
        <v>443</v>
      </c>
      <c r="N99" s="379" t="s">
        <v>443</v>
      </c>
      <c r="O99" s="379" t="s">
        <v>443</v>
      </c>
      <c r="P99" s="379" t="s">
        <v>443</v>
      </c>
      <c r="Q99" s="379" t="s">
        <v>443</v>
      </c>
      <c r="R99" s="379" t="s">
        <v>443</v>
      </c>
      <c r="S99" s="379" t="s">
        <v>443</v>
      </c>
      <c r="T99" s="379" t="s">
        <v>443</v>
      </c>
      <c r="U99" s="379" t="s">
        <v>443</v>
      </c>
      <c r="V99" s="379" t="s">
        <v>443</v>
      </c>
      <c r="W99" s="379" t="s">
        <v>443</v>
      </c>
    </row>
    <row r="100" spans="1:23" s="381" customFormat="1" ht="45" customHeight="1" x14ac:dyDescent="0.25">
      <c r="A100" s="382" t="s">
        <v>866</v>
      </c>
      <c r="B100" s="382" t="s">
        <v>758</v>
      </c>
      <c r="C100" s="408"/>
      <c r="D100" s="631">
        <v>55</v>
      </c>
      <c r="E100" s="408" t="s">
        <v>604</v>
      </c>
      <c r="F100" s="401">
        <v>43497</v>
      </c>
      <c r="G100" s="385" t="s">
        <v>590</v>
      </c>
      <c r="H100" s="386" t="s">
        <v>867</v>
      </c>
      <c r="I100" s="299"/>
      <c r="J100" s="573" t="s">
        <v>596</v>
      </c>
      <c r="K100" s="449" t="s">
        <v>100</v>
      </c>
      <c r="L100" s="379" t="s">
        <v>443</v>
      </c>
      <c r="M100" s="379" t="s">
        <v>443</v>
      </c>
      <c r="N100" s="379" t="s">
        <v>443</v>
      </c>
      <c r="O100" s="379" t="s">
        <v>443</v>
      </c>
      <c r="P100" s="379" t="s">
        <v>443</v>
      </c>
      <c r="Q100" s="423" t="s">
        <v>443</v>
      </c>
      <c r="R100" s="423" t="s">
        <v>443</v>
      </c>
      <c r="S100" s="423" t="s">
        <v>1882</v>
      </c>
      <c r="T100" s="379" t="s">
        <v>443</v>
      </c>
      <c r="U100" s="423" t="s">
        <v>443</v>
      </c>
      <c r="V100" s="379" t="s">
        <v>443</v>
      </c>
      <c r="W100" s="379" t="s">
        <v>443</v>
      </c>
    </row>
    <row r="101" spans="1:23" s="381" customFormat="1" ht="45" customHeight="1" x14ac:dyDescent="0.25">
      <c r="A101" s="382" t="s">
        <v>2132</v>
      </c>
      <c r="B101" s="382" t="s">
        <v>662</v>
      </c>
      <c r="C101" s="636"/>
      <c r="D101" s="631">
        <v>50</v>
      </c>
      <c r="E101" s="408" t="s">
        <v>604</v>
      </c>
      <c r="F101" s="401">
        <v>44949</v>
      </c>
      <c r="G101" s="385" t="s">
        <v>590</v>
      </c>
      <c r="H101" s="386">
        <v>136</v>
      </c>
      <c r="I101" s="88"/>
      <c r="J101" s="573" t="s">
        <v>2065</v>
      </c>
      <c r="K101" s="449" t="s">
        <v>87</v>
      </c>
      <c r="L101" s="453"/>
      <c r="M101" s="379"/>
      <c r="N101" s="379"/>
      <c r="O101" s="453" t="s">
        <v>443</v>
      </c>
      <c r="P101" s="423" t="s">
        <v>443</v>
      </c>
      <c r="Q101" s="379" t="s">
        <v>443</v>
      </c>
      <c r="R101" s="379" t="s">
        <v>443</v>
      </c>
      <c r="S101" s="379" t="s">
        <v>443</v>
      </c>
      <c r="T101" s="379" t="s">
        <v>443</v>
      </c>
      <c r="U101" s="453" t="s">
        <v>443</v>
      </c>
      <c r="V101" s="379" t="s">
        <v>1882</v>
      </c>
      <c r="W101" s="379" t="s">
        <v>443</v>
      </c>
    </row>
    <row r="102" spans="1:23" ht="45" customHeight="1" x14ac:dyDescent="0.25">
      <c r="A102" s="382" t="s">
        <v>2133</v>
      </c>
      <c r="B102" s="382" t="s">
        <v>598</v>
      </c>
      <c r="C102" s="636"/>
      <c r="D102" s="631">
        <v>50</v>
      </c>
      <c r="E102" s="408" t="s">
        <v>697</v>
      </c>
      <c r="F102" s="401">
        <v>44949</v>
      </c>
      <c r="G102" s="385" t="s">
        <v>590</v>
      </c>
      <c r="H102" s="386" t="s">
        <v>827</v>
      </c>
      <c r="I102" s="88"/>
      <c r="J102" s="573" t="s">
        <v>2054</v>
      </c>
      <c r="K102" s="449" t="s">
        <v>87</v>
      </c>
      <c r="L102" s="379"/>
      <c r="M102" s="379"/>
      <c r="N102" s="379"/>
      <c r="O102" s="379" t="s">
        <v>443</v>
      </c>
      <c r="P102" s="379" t="s">
        <v>443</v>
      </c>
      <c r="Q102" s="379" t="s">
        <v>443</v>
      </c>
      <c r="R102" s="423" t="s">
        <v>443</v>
      </c>
      <c r="S102" s="379" t="s">
        <v>443</v>
      </c>
      <c r="T102" s="423" t="s">
        <v>443</v>
      </c>
      <c r="U102" s="379" t="s">
        <v>443</v>
      </c>
      <c r="V102" s="379" t="s">
        <v>443</v>
      </c>
      <c r="W102" s="379" t="s">
        <v>443</v>
      </c>
    </row>
    <row r="103" spans="1:23" ht="45" customHeight="1" x14ac:dyDescent="0.25">
      <c r="A103" s="599" t="s">
        <v>2134</v>
      </c>
      <c r="B103" s="408" t="s">
        <v>2135</v>
      </c>
      <c r="C103" s="599"/>
      <c r="D103" s="632"/>
      <c r="E103" s="408" t="s">
        <v>604</v>
      </c>
      <c r="F103" s="441"/>
      <c r="G103" s="385" t="s">
        <v>590</v>
      </c>
      <c r="H103" s="441">
        <v>137</v>
      </c>
      <c r="I103" s="299"/>
      <c r="J103" s="605" t="s">
        <v>634</v>
      </c>
      <c r="K103" s="449" t="s">
        <v>28</v>
      </c>
      <c r="L103" s="582"/>
      <c r="M103" s="586"/>
      <c r="N103" s="586"/>
      <c r="O103" s="379" t="s">
        <v>443</v>
      </c>
      <c r="P103" s="420" t="s">
        <v>35</v>
      </c>
      <c r="Q103" s="614" t="s">
        <v>35</v>
      </c>
      <c r="R103" s="379" t="s">
        <v>443</v>
      </c>
      <c r="S103" s="379" t="s">
        <v>1882</v>
      </c>
      <c r="T103" s="420" t="s">
        <v>35</v>
      </c>
      <c r="U103" s="453" t="s">
        <v>443</v>
      </c>
      <c r="V103" s="379" t="s">
        <v>443</v>
      </c>
      <c r="W103" s="379" t="s">
        <v>443</v>
      </c>
    </row>
    <row r="104" spans="1:23" ht="45" customHeight="1" x14ac:dyDescent="0.25">
      <c r="A104" s="382" t="s">
        <v>874</v>
      </c>
      <c r="B104" s="382" t="s">
        <v>875</v>
      </c>
      <c r="C104" s="408"/>
      <c r="D104" s="631">
        <v>55</v>
      </c>
      <c r="E104" s="408" t="s">
        <v>604</v>
      </c>
      <c r="F104" s="401">
        <v>44167</v>
      </c>
      <c r="G104" s="385" t="s">
        <v>590</v>
      </c>
      <c r="H104" s="386" t="s">
        <v>876</v>
      </c>
      <c r="I104" s="413" t="s">
        <v>19</v>
      </c>
      <c r="J104" s="573" t="s">
        <v>596</v>
      </c>
      <c r="K104" s="524" t="s">
        <v>87</v>
      </c>
      <c r="L104" s="453" t="s">
        <v>443</v>
      </c>
      <c r="M104" s="379" t="s">
        <v>443</v>
      </c>
      <c r="N104" s="379" t="s">
        <v>443</v>
      </c>
      <c r="O104" s="379" t="s">
        <v>443</v>
      </c>
      <c r="P104" s="379" t="s">
        <v>443</v>
      </c>
      <c r="Q104" s="379" t="s">
        <v>443</v>
      </c>
      <c r="R104" s="379" t="s">
        <v>443</v>
      </c>
      <c r="S104" s="379" t="s">
        <v>443</v>
      </c>
      <c r="T104" s="379" t="s">
        <v>443</v>
      </c>
      <c r="U104" s="453" t="s">
        <v>443</v>
      </c>
      <c r="V104" s="379" t="s">
        <v>443</v>
      </c>
      <c r="W104" s="379" t="s">
        <v>443</v>
      </c>
    </row>
    <row r="105" spans="1:23" ht="45" customHeight="1" x14ac:dyDescent="0.25">
      <c r="A105" s="408" t="s">
        <v>112</v>
      </c>
      <c r="B105" s="382" t="s">
        <v>212</v>
      </c>
      <c r="C105" s="408"/>
      <c r="D105" s="631">
        <v>55</v>
      </c>
      <c r="E105" s="408" t="s">
        <v>604</v>
      </c>
      <c r="F105" s="401">
        <v>40483</v>
      </c>
      <c r="G105" s="385" t="s">
        <v>590</v>
      </c>
      <c r="H105" s="386" t="s">
        <v>879</v>
      </c>
      <c r="I105" s="88">
        <v>22</v>
      </c>
      <c r="J105" s="573" t="s">
        <v>648</v>
      </c>
      <c r="K105" s="449" t="s">
        <v>42</v>
      </c>
      <c r="L105" s="379" t="s">
        <v>1882</v>
      </c>
      <c r="M105" s="453" t="s">
        <v>443</v>
      </c>
      <c r="N105" s="453" t="s">
        <v>443</v>
      </c>
      <c r="O105" s="379" t="s">
        <v>443</v>
      </c>
      <c r="P105" s="379" t="s">
        <v>443</v>
      </c>
      <c r="Q105" s="423" t="s">
        <v>443</v>
      </c>
      <c r="R105" s="423" t="s">
        <v>443</v>
      </c>
      <c r="S105" s="423" t="s">
        <v>443</v>
      </c>
      <c r="T105" s="379" t="s">
        <v>443</v>
      </c>
      <c r="U105" s="379" t="s">
        <v>443</v>
      </c>
      <c r="V105" s="379" t="s">
        <v>443</v>
      </c>
      <c r="W105" s="379" t="s">
        <v>1882</v>
      </c>
    </row>
    <row r="106" spans="1:23" s="381" customFormat="1" ht="45" customHeight="1" x14ac:dyDescent="0.25">
      <c r="A106" s="382" t="s">
        <v>2136</v>
      </c>
      <c r="B106" s="382" t="s">
        <v>662</v>
      </c>
      <c r="C106" s="408"/>
      <c r="D106" s="631">
        <v>50</v>
      </c>
      <c r="E106" s="408" t="s">
        <v>604</v>
      </c>
      <c r="F106" s="401"/>
      <c r="G106" s="385" t="s">
        <v>590</v>
      </c>
      <c r="H106" s="386">
        <v>408</v>
      </c>
      <c r="I106" s="88"/>
      <c r="J106" s="573" t="s">
        <v>2065</v>
      </c>
      <c r="K106" s="449" t="s">
        <v>45</v>
      </c>
      <c r="L106" s="379"/>
      <c r="M106" s="379" t="s">
        <v>1882</v>
      </c>
      <c r="N106" s="379"/>
      <c r="O106" s="379" t="s">
        <v>35</v>
      </c>
      <c r="P106" s="423" t="s">
        <v>443</v>
      </c>
      <c r="Q106" s="423" t="s">
        <v>443</v>
      </c>
      <c r="R106" s="423" t="s">
        <v>443</v>
      </c>
      <c r="S106" s="379" t="s">
        <v>443</v>
      </c>
      <c r="T106" s="379" t="s">
        <v>443</v>
      </c>
      <c r="U106" s="379" t="s">
        <v>443</v>
      </c>
      <c r="V106" s="379" t="s">
        <v>443</v>
      </c>
      <c r="W106" s="379" t="s">
        <v>443</v>
      </c>
    </row>
    <row r="107" spans="1:23" ht="45" customHeight="1" x14ac:dyDescent="0.25">
      <c r="A107" s="382" t="s">
        <v>2137</v>
      </c>
      <c r="B107" s="382" t="s">
        <v>736</v>
      </c>
      <c r="C107" s="636"/>
      <c r="D107" s="631">
        <v>50</v>
      </c>
      <c r="E107" s="408" t="s">
        <v>604</v>
      </c>
      <c r="F107" s="401">
        <v>44949</v>
      </c>
      <c r="G107" s="385" t="s">
        <v>590</v>
      </c>
      <c r="H107" s="386">
        <v>101</v>
      </c>
      <c r="I107" s="88"/>
      <c r="J107" s="573" t="s">
        <v>2052</v>
      </c>
      <c r="K107" s="449" t="s">
        <v>31</v>
      </c>
      <c r="L107" s="379"/>
      <c r="M107" s="379"/>
      <c r="N107" s="379"/>
      <c r="O107" s="420" t="s">
        <v>35</v>
      </c>
      <c r="P107" s="423" t="s">
        <v>443</v>
      </c>
      <c r="Q107" s="379" t="s">
        <v>443</v>
      </c>
      <c r="R107" s="379" t="s">
        <v>443</v>
      </c>
      <c r="S107" s="379" t="s">
        <v>443</v>
      </c>
      <c r="T107" s="379" t="s">
        <v>1882</v>
      </c>
      <c r="U107" s="379" t="s">
        <v>443</v>
      </c>
      <c r="V107" s="379" t="s">
        <v>443</v>
      </c>
      <c r="W107" s="379" t="s">
        <v>443</v>
      </c>
    </row>
    <row r="108" spans="1:23" ht="45" customHeight="1" x14ac:dyDescent="0.25">
      <c r="A108" s="382" t="s">
        <v>882</v>
      </c>
      <c r="B108" s="382" t="s">
        <v>89</v>
      </c>
      <c r="C108" s="636"/>
      <c r="D108" s="631">
        <v>50</v>
      </c>
      <c r="E108" s="408" t="s">
        <v>815</v>
      </c>
      <c r="F108" s="401">
        <v>44949</v>
      </c>
      <c r="G108" s="385" t="s">
        <v>590</v>
      </c>
      <c r="H108" s="386">
        <v>306</v>
      </c>
      <c r="I108" s="140"/>
      <c r="J108" s="573" t="s">
        <v>2091</v>
      </c>
      <c r="K108" s="449" t="s">
        <v>25</v>
      </c>
      <c r="L108" s="379"/>
      <c r="M108" s="379"/>
      <c r="N108" s="379"/>
      <c r="O108" s="379" t="s">
        <v>443</v>
      </c>
      <c r="P108" s="379" t="s">
        <v>1882</v>
      </c>
      <c r="Q108" s="379" t="s">
        <v>443</v>
      </c>
      <c r="R108" s="423" t="s">
        <v>443</v>
      </c>
      <c r="S108" s="379" t="s">
        <v>443</v>
      </c>
      <c r="T108" s="379" t="s">
        <v>443</v>
      </c>
      <c r="U108" s="453" t="s">
        <v>443</v>
      </c>
      <c r="V108" s="453" t="s">
        <v>443</v>
      </c>
      <c r="W108" s="453" t="s">
        <v>443</v>
      </c>
    </row>
    <row r="109" spans="1:23" s="381" customFormat="1" ht="45" customHeight="1" x14ac:dyDescent="0.25">
      <c r="A109" s="408" t="s">
        <v>883</v>
      </c>
      <c r="B109" s="382" t="s">
        <v>1906</v>
      </c>
      <c r="C109" s="408"/>
      <c r="D109" s="631">
        <v>55</v>
      </c>
      <c r="E109" s="408" t="s">
        <v>604</v>
      </c>
      <c r="F109" s="401">
        <v>44774</v>
      </c>
      <c r="G109" s="385" t="s">
        <v>590</v>
      </c>
      <c r="H109" s="386" t="s">
        <v>885</v>
      </c>
      <c r="I109" s="140"/>
      <c r="J109" s="646" t="s">
        <v>2062</v>
      </c>
      <c r="K109" s="449" t="s">
        <v>42</v>
      </c>
      <c r="L109" s="379" t="s">
        <v>443</v>
      </c>
      <c r="M109" s="379" t="s">
        <v>443</v>
      </c>
      <c r="N109" s="379" t="s">
        <v>443</v>
      </c>
      <c r="O109" s="379" t="s">
        <v>443</v>
      </c>
      <c r="P109" s="379" t="s">
        <v>443</v>
      </c>
      <c r="Q109" s="423" t="s">
        <v>443</v>
      </c>
      <c r="R109" s="379" t="s">
        <v>443</v>
      </c>
      <c r="S109" s="379" t="s">
        <v>443</v>
      </c>
      <c r="T109" s="379" t="s">
        <v>443</v>
      </c>
      <c r="U109" s="420" t="s">
        <v>35</v>
      </c>
      <c r="V109" s="379" t="s">
        <v>443</v>
      </c>
      <c r="W109" s="379" t="s">
        <v>443</v>
      </c>
    </row>
    <row r="110" spans="1:23" s="381" customFormat="1" ht="45" customHeight="1" x14ac:dyDescent="0.25">
      <c r="A110" s="382" t="s">
        <v>2138</v>
      </c>
      <c r="B110" s="382" t="s">
        <v>694</v>
      </c>
      <c r="C110" s="408" t="s">
        <v>1890</v>
      </c>
      <c r="D110" s="631">
        <v>47.5</v>
      </c>
      <c r="E110" s="408" t="s">
        <v>604</v>
      </c>
      <c r="F110" s="401">
        <v>45017</v>
      </c>
      <c r="G110" s="385" t="s">
        <v>590</v>
      </c>
      <c r="H110" s="386">
        <v>453</v>
      </c>
      <c r="I110" s="140"/>
      <c r="J110" s="609" t="s">
        <v>2043</v>
      </c>
      <c r="K110" s="607"/>
      <c r="L110" s="379"/>
      <c r="M110" s="453"/>
      <c r="N110" s="453"/>
      <c r="O110" s="379" t="s">
        <v>443</v>
      </c>
      <c r="P110" s="379" t="s">
        <v>443</v>
      </c>
      <c r="Q110" s="379" t="s">
        <v>443</v>
      </c>
      <c r="R110" s="379" t="s">
        <v>443</v>
      </c>
      <c r="S110" s="379" t="s">
        <v>443</v>
      </c>
      <c r="T110" s="379" t="s">
        <v>443</v>
      </c>
      <c r="U110" s="379" t="s">
        <v>443</v>
      </c>
      <c r="V110" s="379" t="s">
        <v>443</v>
      </c>
      <c r="W110" s="379" t="s">
        <v>443</v>
      </c>
    </row>
    <row r="111" spans="1:23" s="381" customFormat="1" ht="45" customHeight="1" x14ac:dyDescent="0.25">
      <c r="A111" s="408" t="s">
        <v>888</v>
      </c>
      <c r="B111" s="382" t="s">
        <v>662</v>
      </c>
      <c r="C111" s="636"/>
      <c r="D111" s="631">
        <v>50</v>
      </c>
      <c r="E111" s="408" t="s">
        <v>594</v>
      </c>
      <c r="F111" s="401">
        <v>44949</v>
      </c>
      <c r="G111" s="385" t="s">
        <v>590</v>
      </c>
      <c r="H111" s="386">
        <v>413</v>
      </c>
      <c r="I111" s="88"/>
      <c r="J111" s="573" t="s">
        <v>2043</v>
      </c>
      <c r="K111" s="449" t="s">
        <v>25</v>
      </c>
      <c r="L111" s="379"/>
      <c r="M111" s="453"/>
      <c r="N111" s="379"/>
      <c r="O111" s="379" t="s">
        <v>443</v>
      </c>
      <c r="P111" s="379" t="s">
        <v>1882</v>
      </c>
      <c r="Q111" s="379" t="s">
        <v>443</v>
      </c>
      <c r="R111" s="379" t="s">
        <v>443</v>
      </c>
      <c r="S111" s="379" t="s">
        <v>443</v>
      </c>
      <c r="T111" s="379" t="s">
        <v>443</v>
      </c>
      <c r="U111" s="379" t="s">
        <v>443</v>
      </c>
      <c r="V111" s="379" t="s">
        <v>443</v>
      </c>
      <c r="W111" s="379" t="s">
        <v>443</v>
      </c>
    </row>
    <row r="112" spans="1:23" s="381" customFormat="1" ht="45" customHeight="1" x14ac:dyDescent="0.25">
      <c r="A112" s="408" t="s">
        <v>889</v>
      </c>
      <c r="B112" s="382" t="s">
        <v>662</v>
      </c>
      <c r="C112" s="636"/>
      <c r="D112" s="631">
        <v>50</v>
      </c>
      <c r="E112" s="408" t="s">
        <v>594</v>
      </c>
      <c r="F112" s="401">
        <v>44949</v>
      </c>
      <c r="G112" s="385" t="s">
        <v>590</v>
      </c>
      <c r="H112" s="386">
        <v>413</v>
      </c>
      <c r="I112" s="88"/>
      <c r="J112" s="573" t="s">
        <v>2043</v>
      </c>
      <c r="K112" s="449" t="s">
        <v>25</v>
      </c>
      <c r="L112" s="379"/>
      <c r="M112" s="379"/>
      <c r="N112" s="379"/>
      <c r="O112" s="379" t="s">
        <v>443</v>
      </c>
      <c r="P112" s="379" t="s">
        <v>1882</v>
      </c>
      <c r="Q112" s="379" t="s">
        <v>443</v>
      </c>
      <c r="R112" s="379" t="s">
        <v>443</v>
      </c>
      <c r="S112" s="379" t="s">
        <v>443</v>
      </c>
      <c r="T112" s="379" t="s">
        <v>443</v>
      </c>
      <c r="U112" s="379" t="s">
        <v>443</v>
      </c>
      <c r="V112" s="379" t="s">
        <v>443</v>
      </c>
      <c r="W112" s="379" t="s">
        <v>443</v>
      </c>
    </row>
    <row r="113" spans="1:23" ht="45" customHeight="1" x14ac:dyDescent="0.25">
      <c r="A113" s="408" t="s">
        <v>890</v>
      </c>
      <c r="B113" s="382" t="s">
        <v>662</v>
      </c>
      <c r="C113" s="636"/>
      <c r="D113" s="631">
        <v>50</v>
      </c>
      <c r="E113" s="408" t="s">
        <v>594</v>
      </c>
      <c r="F113" s="401">
        <v>44949</v>
      </c>
      <c r="G113" s="385" t="s">
        <v>590</v>
      </c>
      <c r="H113" s="386">
        <v>413</v>
      </c>
      <c r="I113" s="88"/>
      <c r="J113" s="573" t="s">
        <v>2043</v>
      </c>
      <c r="K113" s="449" t="s">
        <v>25</v>
      </c>
      <c r="L113" s="379"/>
      <c r="M113" s="379"/>
      <c r="N113" s="379"/>
      <c r="O113" s="379" t="s">
        <v>443</v>
      </c>
      <c r="P113" s="379" t="s">
        <v>1882</v>
      </c>
      <c r="Q113" s="379" t="s">
        <v>443</v>
      </c>
      <c r="R113" s="379" t="s">
        <v>443</v>
      </c>
      <c r="S113" s="379" t="s">
        <v>443</v>
      </c>
      <c r="T113" s="379" t="s">
        <v>443</v>
      </c>
      <c r="U113" s="379" t="s">
        <v>443</v>
      </c>
      <c r="V113" s="379" t="s">
        <v>443</v>
      </c>
      <c r="W113" s="379" t="s">
        <v>443</v>
      </c>
    </row>
    <row r="114" spans="1:23" s="381" customFormat="1" ht="45" customHeight="1" x14ac:dyDescent="0.25">
      <c r="A114" s="408" t="s">
        <v>891</v>
      </c>
      <c r="B114" s="382" t="s">
        <v>662</v>
      </c>
      <c r="C114" s="636"/>
      <c r="D114" s="631">
        <v>50</v>
      </c>
      <c r="E114" s="408" t="s">
        <v>594</v>
      </c>
      <c r="F114" s="401">
        <v>44949</v>
      </c>
      <c r="G114" s="385" t="s">
        <v>590</v>
      </c>
      <c r="H114" s="386">
        <v>413</v>
      </c>
      <c r="I114" s="88"/>
      <c r="J114" s="573" t="s">
        <v>2043</v>
      </c>
      <c r="K114" s="449" t="s">
        <v>25</v>
      </c>
      <c r="L114" s="379"/>
      <c r="M114" s="379"/>
      <c r="N114" s="379"/>
      <c r="O114" s="379" t="s">
        <v>443</v>
      </c>
      <c r="P114" s="379" t="s">
        <v>1882</v>
      </c>
      <c r="Q114" s="379" t="s">
        <v>443</v>
      </c>
      <c r="R114" s="379" t="s">
        <v>443</v>
      </c>
      <c r="S114" s="379" t="s">
        <v>443</v>
      </c>
      <c r="T114" s="379" t="s">
        <v>443</v>
      </c>
      <c r="U114" s="379" t="s">
        <v>443</v>
      </c>
      <c r="V114" s="379" t="s">
        <v>443</v>
      </c>
      <c r="W114" s="379" t="s">
        <v>443</v>
      </c>
    </row>
    <row r="115" spans="1:23" s="381" customFormat="1" ht="46.5" customHeight="1" x14ac:dyDescent="0.25">
      <c r="A115" s="408" t="s">
        <v>892</v>
      </c>
      <c r="B115" s="382" t="s">
        <v>872</v>
      </c>
      <c r="C115" s="408"/>
      <c r="D115" s="631">
        <v>55</v>
      </c>
      <c r="E115" s="408" t="s">
        <v>604</v>
      </c>
      <c r="F115" s="401">
        <v>44228</v>
      </c>
      <c r="G115" s="385" t="s">
        <v>590</v>
      </c>
      <c r="H115" s="386" t="s">
        <v>893</v>
      </c>
      <c r="I115" s="88"/>
      <c r="J115" s="573" t="s">
        <v>596</v>
      </c>
      <c r="K115" s="449" t="s">
        <v>72</v>
      </c>
      <c r="L115" s="379" t="s">
        <v>443</v>
      </c>
      <c r="M115" s="379" t="s">
        <v>443</v>
      </c>
      <c r="N115" s="379" t="s">
        <v>443</v>
      </c>
      <c r="O115" s="379" t="s">
        <v>443</v>
      </c>
      <c r="P115" s="379" t="s">
        <v>443</v>
      </c>
      <c r="Q115" s="423" t="s">
        <v>443</v>
      </c>
      <c r="R115" s="423" t="s">
        <v>443</v>
      </c>
      <c r="S115" s="423" t="s">
        <v>443</v>
      </c>
      <c r="T115" s="423" t="s">
        <v>443</v>
      </c>
      <c r="U115" s="379" t="s">
        <v>443</v>
      </c>
      <c r="V115" s="379" t="s">
        <v>443</v>
      </c>
      <c r="W115" s="379" t="s">
        <v>443</v>
      </c>
    </row>
    <row r="116" spans="1:23" s="381" customFormat="1" ht="45" customHeight="1" x14ac:dyDescent="0.25">
      <c r="A116" s="382" t="s">
        <v>894</v>
      </c>
      <c r="B116" s="382" t="s">
        <v>152</v>
      </c>
      <c r="C116" s="408"/>
      <c r="D116" s="631">
        <v>55</v>
      </c>
      <c r="E116" s="408" t="s">
        <v>604</v>
      </c>
      <c r="F116" s="401">
        <v>42036</v>
      </c>
      <c r="G116" s="385" t="s">
        <v>590</v>
      </c>
      <c r="H116" s="386" t="s">
        <v>895</v>
      </c>
      <c r="I116" s="88"/>
      <c r="J116" s="605" t="s">
        <v>634</v>
      </c>
      <c r="K116" s="449" t="s">
        <v>87</v>
      </c>
      <c r="L116" s="379" t="s">
        <v>443</v>
      </c>
      <c r="M116" s="379" t="s">
        <v>443</v>
      </c>
      <c r="N116" s="379" t="s">
        <v>443</v>
      </c>
      <c r="O116" s="379" t="s">
        <v>443</v>
      </c>
      <c r="P116" s="379" t="s">
        <v>443</v>
      </c>
      <c r="Q116" s="423" t="s">
        <v>443</v>
      </c>
      <c r="R116" s="423" t="s">
        <v>443</v>
      </c>
      <c r="S116" s="423" t="s">
        <v>443</v>
      </c>
      <c r="T116" s="379" t="s">
        <v>443</v>
      </c>
      <c r="U116" s="453" t="s">
        <v>443</v>
      </c>
      <c r="V116" s="539" t="s">
        <v>2076</v>
      </c>
      <c r="W116" s="379" t="s">
        <v>443</v>
      </c>
    </row>
    <row r="117" spans="1:23" s="381" customFormat="1" ht="45" customHeight="1" x14ac:dyDescent="0.25">
      <c r="A117" s="382" t="s">
        <v>896</v>
      </c>
      <c r="B117" s="382" t="s">
        <v>662</v>
      </c>
      <c r="C117" s="636"/>
      <c r="D117" s="631">
        <v>50</v>
      </c>
      <c r="E117" s="408" t="s">
        <v>604</v>
      </c>
      <c r="F117" s="401">
        <v>44949</v>
      </c>
      <c r="G117" s="385" t="s">
        <v>590</v>
      </c>
      <c r="H117" s="386" t="s">
        <v>2139</v>
      </c>
      <c r="I117" s="88"/>
      <c r="J117" s="573" t="s">
        <v>2065</v>
      </c>
      <c r="K117" s="449" t="s">
        <v>20</v>
      </c>
      <c r="L117" s="379"/>
      <c r="M117" s="453"/>
      <c r="N117" s="379"/>
      <c r="O117" s="379" t="s">
        <v>1882</v>
      </c>
      <c r="P117" s="423" t="s">
        <v>443</v>
      </c>
      <c r="Q117" s="379" t="s">
        <v>443</v>
      </c>
      <c r="R117" s="379" t="s">
        <v>443</v>
      </c>
      <c r="S117" s="453" t="s">
        <v>443</v>
      </c>
      <c r="T117" s="379" t="s">
        <v>443</v>
      </c>
      <c r="U117" s="379" t="s">
        <v>443</v>
      </c>
      <c r="V117" s="379" t="s">
        <v>443</v>
      </c>
      <c r="W117" s="379" t="s">
        <v>443</v>
      </c>
    </row>
    <row r="118" spans="1:23" s="381" customFormat="1" ht="45" customHeight="1" x14ac:dyDescent="0.25">
      <c r="A118" s="382" t="s">
        <v>2140</v>
      </c>
      <c r="B118" s="382" t="s">
        <v>898</v>
      </c>
      <c r="C118" s="636"/>
      <c r="D118" s="631">
        <v>50</v>
      </c>
      <c r="E118" s="408" t="s">
        <v>604</v>
      </c>
      <c r="F118" s="401">
        <v>44949</v>
      </c>
      <c r="G118" s="385" t="s">
        <v>590</v>
      </c>
      <c r="H118" s="386">
        <v>339</v>
      </c>
      <c r="I118" s="88"/>
      <c r="J118" s="646" t="s">
        <v>2096</v>
      </c>
      <c r="K118" s="449" t="s">
        <v>25</v>
      </c>
      <c r="L118" s="379"/>
      <c r="M118" s="379"/>
      <c r="N118" s="379"/>
      <c r="O118" s="379" t="s">
        <v>443</v>
      </c>
      <c r="P118" s="453" t="s">
        <v>1882</v>
      </c>
      <c r="Q118" s="423" t="s">
        <v>443</v>
      </c>
      <c r="R118" s="379" t="s">
        <v>443</v>
      </c>
      <c r="S118" s="420" t="s">
        <v>35</v>
      </c>
      <c r="T118" s="379" t="s">
        <v>443</v>
      </c>
      <c r="U118" s="379" t="s">
        <v>443</v>
      </c>
      <c r="V118" s="379" t="s">
        <v>443</v>
      </c>
      <c r="W118" s="379" t="s">
        <v>443</v>
      </c>
    </row>
    <row r="119" spans="1:23" s="381" customFormat="1" ht="45" customHeight="1" x14ac:dyDescent="0.25">
      <c r="A119" s="382" t="s">
        <v>2141</v>
      </c>
      <c r="B119" s="382" t="s">
        <v>694</v>
      </c>
      <c r="C119" s="408" t="s">
        <v>1890</v>
      </c>
      <c r="D119" s="631">
        <v>47.5</v>
      </c>
      <c r="E119" s="408" t="s">
        <v>604</v>
      </c>
      <c r="F119" s="401">
        <v>45017</v>
      </c>
      <c r="G119" s="385" t="s">
        <v>590</v>
      </c>
      <c r="H119" s="386">
        <v>453</v>
      </c>
      <c r="I119" s="89"/>
      <c r="J119" s="609" t="s">
        <v>2043</v>
      </c>
      <c r="K119" s="607"/>
      <c r="L119" s="379"/>
      <c r="M119" s="453"/>
      <c r="N119" s="379"/>
      <c r="O119" s="379" t="s">
        <v>443</v>
      </c>
      <c r="P119" s="379" t="s">
        <v>443</v>
      </c>
      <c r="Q119" s="379" t="s">
        <v>443</v>
      </c>
      <c r="R119" s="379" t="s">
        <v>443</v>
      </c>
      <c r="S119" s="379" t="s">
        <v>443</v>
      </c>
      <c r="T119" s="379" t="s">
        <v>443</v>
      </c>
      <c r="U119" s="379" t="s">
        <v>443</v>
      </c>
      <c r="V119" s="379" t="s">
        <v>443</v>
      </c>
      <c r="W119" s="379" t="s">
        <v>443</v>
      </c>
    </row>
    <row r="120" spans="1:23" s="381" customFormat="1" ht="45" customHeight="1" x14ac:dyDescent="0.25">
      <c r="A120" s="382" t="s">
        <v>900</v>
      </c>
      <c r="B120" s="382" t="s">
        <v>901</v>
      </c>
      <c r="C120" s="408"/>
      <c r="D120" s="631">
        <v>50</v>
      </c>
      <c r="E120" s="408" t="s">
        <v>815</v>
      </c>
      <c r="F120" s="401"/>
      <c r="G120" s="385" t="s">
        <v>590</v>
      </c>
      <c r="H120" s="386">
        <v>3</v>
      </c>
      <c r="I120" s="89"/>
      <c r="J120" s="573" t="s">
        <v>2091</v>
      </c>
      <c r="K120" s="449" t="s">
        <v>20</v>
      </c>
      <c r="L120" s="379"/>
      <c r="M120" s="379"/>
      <c r="N120" s="379"/>
      <c r="O120" s="379" t="s">
        <v>1882</v>
      </c>
      <c r="P120" s="453" t="s">
        <v>443</v>
      </c>
      <c r="Q120" s="379" t="s">
        <v>35</v>
      </c>
      <c r="R120" s="379" t="s">
        <v>443</v>
      </c>
      <c r="S120" s="379" t="s">
        <v>443</v>
      </c>
      <c r="T120" s="379" t="s">
        <v>443</v>
      </c>
      <c r="U120" s="379" t="s">
        <v>443</v>
      </c>
      <c r="V120" s="453" t="s">
        <v>443</v>
      </c>
      <c r="W120" s="453" t="s">
        <v>443</v>
      </c>
    </row>
    <row r="121" spans="1:23" s="381" customFormat="1" ht="45" customHeight="1" x14ac:dyDescent="0.25">
      <c r="A121" s="382" t="s">
        <v>902</v>
      </c>
      <c r="B121" s="382" t="s">
        <v>638</v>
      </c>
      <c r="C121" s="408"/>
      <c r="D121" s="631">
        <v>55</v>
      </c>
      <c r="E121" s="408" t="s">
        <v>604</v>
      </c>
      <c r="F121" s="401">
        <v>44743</v>
      </c>
      <c r="G121" s="385" t="s">
        <v>590</v>
      </c>
      <c r="H121" s="386" t="s">
        <v>903</v>
      </c>
      <c r="I121" s="140"/>
      <c r="J121" s="573" t="s">
        <v>596</v>
      </c>
      <c r="K121" s="449" t="s">
        <v>69</v>
      </c>
      <c r="L121" s="379" t="s">
        <v>443</v>
      </c>
      <c r="M121" s="379" t="s">
        <v>443</v>
      </c>
      <c r="N121" s="379" t="s">
        <v>443</v>
      </c>
      <c r="O121" s="379" t="s">
        <v>443</v>
      </c>
      <c r="P121" s="379" t="s">
        <v>443</v>
      </c>
      <c r="Q121" s="379" t="s">
        <v>1882</v>
      </c>
      <c r="R121" s="379" t="s">
        <v>443</v>
      </c>
      <c r="S121" s="379" t="s">
        <v>443</v>
      </c>
      <c r="T121" s="379" t="s">
        <v>443</v>
      </c>
      <c r="U121" s="453" t="s">
        <v>443</v>
      </c>
      <c r="V121" s="379" t="s">
        <v>443</v>
      </c>
      <c r="W121" s="379" t="s">
        <v>443</v>
      </c>
    </row>
    <row r="122" spans="1:23" s="381" customFormat="1" ht="45" customHeight="1" x14ac:dyDescent="0.25">
      <c r="A122" s="382" t="s">
        <v>904</v>
      </c>
      <c r="B122" s="382" t="s">
        <v>905</v>
      </c>
      <c r="C122" s="408"/>
      <c r="D122" s="631">
        <v>55</v>
      </c>
      <c r="E122" s="408" t="s">
        <v>604</v>
      </c>
      <c r="F122" s="401">
        <v>44002</v>
      </c>
      <c r="G122" s="385" t="s">
        <v>590</v>
      </c>
      <c r="H122" s="386" t="s">
        <v>906</v>
      </c>
      <c r="I122" s="140"/>
      <c r="J122" s="605" t="s">
        <v>2057</v>
      </c>
      <c r="K122" s="449" t="s">
        <v>40</v>
      </c>
      <c r="L122" s="453" t="s">
        <v>443</v>
      </c>
      <c r="M122" s="453" t="s">
        <v>443</v>
      </c>
      <c r="N122" s="379" t="s">
        <v>443</v>
      </c>
      <c r="O122" s="379" t="s">
        <v>443</v>
      </c>
      <c r="P122" s="379" t="s">
        <v>443</v>
      </c>
      <c r="Q122" s="379" t="s">
        <v>443</v>
      </c>
      <c r="R122" s="379" t="s">
        <v>443</v>
      </c>
      <c r="S122" s="379" t="s">
        <v>443</v>
      </c>
      <c r="T122" s="379" t="s">
        <v>443</v>
      </c>
      <c r="U122" s="379" t="s">
        <v>443</v>
      </c>
      <c r="V122" s="379" t="s">
        <v>443</v>
      </c>
      <c r="W122" s="379" t="s">
        <v>443</v>
      </c>
    </row>
    <row r="123" spans="1:23" s="381" customFormat="1" ht="45" customHeight="1" x14ac:dyDescent="0.25">
      <c r="A123" s="382" t="s">
        <v>907</v>
      </c>
      <c r="B123" s="382" t="s">
        <v>908</v>
      </c>
      <c r="C123" s="636"/>
      <c r="D123" s="631">
        <v>65</v>
      </c>
      <c r="E123" s="408" t="s">
        <v>815</v>
      </c>
      <c r="F123" s="401">
        <v>45266</v>
      </c>
      <c r="G123" s="385" t="s">
        <v>590</v>
      </c>
      <c r="H123" s="386" t="s">
        <v>909</v>
      </c>
      <c r="I123" s="140"/>
      <c r="J123" s="605" t="s">
        <v>2091</v>
      </c>
      <c r="K123" s="449" t="s">
        <v>28</v>
      </c>
      <c r="L123" s="454" t="s">
        <v>35</v>
      </c>
      <c r="M123" s="454" t="s">
        <v>35</v>
      </c>
      <c r="N123" s="454" t="s">
        <v>35</v>
      </c>
      <c r="O123" s="454" t="s">
        <v>35</v>
      </c>
      <c r="P123" s="454" t="s">
        <v>35</v>
      </c>
      <c r="Q123" s="454" t="s">
        <v>35</v>
      </c>
      <c r="R123" s="454" t="s">
        <v>35</v>
      </c>
      <c r="S123" s="454" t="s">
        <v>35</v>
      </c>
      <c r="T123" s="454" t="s">
        <v>35</v>
      </c>
      <c r="U123" s="454" t="s">
        <v>35</v>
      </c>
      <c r="V123" s="454" t="s">
        <v>35</v>
      </c>
      <c r="W123" s="453" t="s">
        <v>443</v>
      </c>
    </row>
    <row r="124" spans="1:23" s="381" customFormat="1" ht="62.25" customHeight="1" x14ac:dyDescent="0.25">
      <c r="A124" s="382" t="s">
        <v>910</v>
      </c>
      <c r="B124" s="382" t="s">
        <v>212</v>
      </c>
      <c r="C124" s="408" t="s">
        <v>911</v>
      </c>
      <c r="D124" s="631">
        <v>50</v>
      </c>
      <c r="E124" s="408" t="s">
        <v>604</v>
      </c>
      <c r="F124" s="401">
        <v>45283</v>
      </c>
      <c r="G124" s="385" t="s">
        <v>590</v>
      </c>
      <c r="H124" s="386">
        <v>161</v>
      </c>
      <c r="I124" s="140"/>
      <c r="J124" s="605" t="s">
        <v>2065</v>
      </c>
      <c r="K124" s="449" t="s">
        <v>50</v>
      </c>
      <c r="L124" s="454" t="s">
        <v>35</v>
      </c>
      <c r="M124" s="454" t="s">
        <v>35</v>
      </c>
      <c r="N124" s="454" t="s">
        <v>35</v>
      </c>
      <c r="O124" s="454" t="s">
        <v>35</v>
      </c>
      <c r="P124" s="454" t="s">
        <v>35</v>
      </c>
      <c r="Q124" s="454" t="s">
        <v>35</v>
      </c>
      <c r="R124" s="454" t="s">
        <v>35</v>
      </c>
      <c r="S124" s="454" t="s">
        <v>35</v>
      </c>
      <c r="T124" s="454" t="s">
        <v>35</v>
      </c>
      <c r="U124" s="454" t="s">
        <v>35</v>
      </c>
      <c r="V124" s="454" t="s">
        <v>35</v>
      </c>
      <c r="W124" s="379" t="s">
        <v>443</v>
      </c>
    </row>
    <row r="125" spans="1:23" s="381" customFormat="1" ht="45" customHeight="1" x14ac:dyDescent="0.25">
      <c r="A125" s="382" t="s">
        <v>2142</v>
      </c>
      <c r="B125" s="382" t="s">
        <v>662</v>
      </c>
      <c r="C125" s="636"/>
      <c r="D125" s="631">
        <v>50</v>
      </c>
      <c r="E125" s="408" t="s">
        <v>604</v>
      </c>
      <c r="F125" s="401">
        <v>44949</v>
      </c>
      <c r="G125" s="385" t="s">
        <v>590</v>
      </c>
      <c r="H125" s="386">
        <v>382</v>
      </c>
      <c r="I125" s="140"/>
      <c r="J125" s="573" t="s">
        <v>2096</v>
      </c>
      <c r="K125" s="524" t="s">
        <v>45</v>
      </c>
      <c r="L125" s="453"/>
      <c r="M125" s="453"/>
      <c r="N125" s="453"/>
      <c r="O125" s="453" t="s">
        <v>1882</v>
      </c>
      <c r="P125" s="453" t="s">
        <v>35</v>
      </c>
      <c r="Q125" s="453" t="s">
        <v>443</v>
      </c>
      <c r="R125" s="453" t="s">
        <v>443</v>
      </c>
      <c r="S125" s="453" t="s">
        <v>443</v>
      </c>
      <c r="T125" s="453" t="s">
        <v>443</v>
      </c>
      <c r="U125" s="453" t="s">
        <v>443</v>
      </c>
      <c r="V125" s="379" t="s">
        <v>443</v>
      </c>
      <c r="W125" s="379" t="s">
        <v>443</v>
      </c>
    </row>
    <row r="126" spans="1:23" s="381" customFormat="1" ht="45" customHeight="1" x14ac:dyDescent="0.25">
      <c r="A126" s="382" t="s">
        <v>2143</v>
      </c>
      <c r="B126" s="382" t="s">
        <v>662</v>
      </c>
      <c r="C126" s="636" t="s">
        <v>2081</v>
      </c>
      <c r="D126" s="631">
        <v>50</v>
      </c>
      <c r="E126" s="408" t="s">
        <v>604</v>
      </c>
      <c r="F126" s="401"/>
      <c r="G126" s="532" t="s">
        <v>66</v>
      </c>
      <c r="H126" s="386" t="s">
        <v>767</v>
      </c>
      <c r="I126" s="140"/>
      <c r="J126" s="573" t="s">
        <v>2096</v>
      </c>
      <c r="K126" s="449" t="s">
        <v>95</v>
      </c>
      <c r="L126" s="453"/>
      <c r="M126" s="453"/>
      <c r="N126" s="453" t="s">
        <v>1882</v>
      </c>
      <c r="O126" s="379" t="s">
        <v>443</v>
      </c>
      <c r="P126" s="379" t="s">
        <v>443</v>
      </c>
      <c r="Q126" s="613" t="s">
        <v>35</v>
      </c>
      <c r="R126" s="613" t="s">
        <v>35</v>
      </c>
      <c r="S126" s="613" t="s">
        <v>35</v>
      </c>
      <c r="T126" s="454" t="s">
        <v>35</v>
      </c>
      <c r="U126" s="454" t="s">
        <v>35</v>
      </c>
      <c r="V126" s="454" t="s">
        <v>35</v>
      </c>
      <c r="W126" s="454" t="s">
        <v>35</v>
      </c>
    </row>
    <row r="127" spans="1:23" s="381" customFormat="1" ht="45" customHeight="1" x14ac:dyDescent="0.25">
      <c r="A127" s="599" t="s">
        <v>918</v>
      </c>
      <c r="B127" s="408" t="s">
        <v>739</v>
      </c>
      <c r="C127" s="599"/>
      <c r="D127" s="632"/>
      <c r="E127" s="408" t="s">
        <v>604</v>
      </c>
      <c r="F127" s="441"/>
      <c r="G127" s="385" t="s">
        <v>590</v>
      </c>
      <c r="H127" s="441">
        <v>173</v>
      </c>
      <c r="I127" s="545"/>
      <c r="J127" s="612" t="s">
        <v>634</v>
      </c>
      <c r="K127" s="449" t="s">
        <v>31</v>
      </c>
      <c r="L127" s="591"/>
      <c r="M127" s="586"/>
      <c r="N127" s="592"/>
      <c r="O127" s="379" t="s">
        <v>443</v>
      </c>
      <c r="P127" s="379" t="s">
        <v>443</v>
      </c>
      <c r="Q127" s="379" t="s">
        <v>443</v>
      </c>
      <c r="R127" s="379" t="s">
        <v>443</v>
      </c>
      <c r="S127" s="379" t="s">
        <v>443</v>
      </c>
      <c r="T127" s="379" t="s">
        <v>1882</v>
      </c>
      <c r="U127" s="453" t="s">
        <v>443</v>
      </c>
      <c r="V127" s="379" t="s">
        <v>443</v>
      </c>
      <c r="W127" s="379" t="s">
        <v>443</v>
      </c>
    </row>
    <row r="128" spans="1:23" s="381" customFormat="1" ht="45" customHeight="1" x14ac:dyDescent="0.25">
      <c r="A128" s="382" t="s">
        <v>2144</v>
      </c>
      <c r="B128" s="382" t="s">
        <v>694</v>
      </c>
      <c r="C128" s="408" t="s">
        <v>1890</v>
      </c>
      <c r="D128" s="631">
        <v>47.5</v>
      </c>
      <c r="E128" s="408" t="s">
        <v>604</v>
      </c>
      <c r="F128" s="401">
        <v>45017</v>
      </c>
      <c r="G128" s="385" t="s">
        <v>590</v>
      </c>
      <c r="H128" s="386">
        <v>454</v>
      </c>
      <c r="I128" s="140"/>
      <c r="J128" s="609" t="s">
        <v>2043</v>
      </c>
      <c r="K128" s="607"/>
      <c r="L128" s="454" t="s">
        <v>35</v>
      </c>
      <c r="M128" s="454" t="s">
        <v>35</v>
      </c>
      <c r="N128" s="454" t="s">
        <v>35</v>
      </c>
      <c r="O128" s="454" t="s">
        <v>35</v>
      </c>
      <c r="P128" s="453" t="s">
        <v>443</v>
      </c>
      <c r="Q128" s="453" t="s">
        <v>443</v>
      </c>
      <c r="R128" s="453" t="s">
        <v>443</v>
      </c>
      <c r="S128" s="453" t="s">
        <v>443</v>
      </c>
      <c r="T128" s="453" t="s">
        <v>443</v>
      </c>
      <c r="U128" s="379" t="s">
        <v>443</v>
      </c>
      <c r="V128" s="379" t="s">
        <v>443</v>
      </c>
      <c r="W128" s="379" t="s">
        <v>443</v>
      </c>
    </row>
    <row r="129" spans="1:23" s="381" customFormat="1" ht="45" customHeight="1" x14ac:dyDescent="0.25">
      <c r="A129" s="382" t="s">
        <v>924</v>
      </c>
      <c r="B129" s="382" t="s">
        <v>694</v>
      </c>
      <c r="C129" s="636"/>
      <c r="D129" s="631">
        <v>55</v>
      </c>
      <c r="E129" s="408" t="s">
        <v>594</v>
      </c>
      <c r="F129" s="401">
        <v>45192</v>
      </c>
      <c r="G129" s="385" t="s">
        <v>590</v>
      </c>
      <c r="H129" s="386" t="s">
        <v>925</v>
      </c>
      <c r="I129" s="140"/>
      <c r="J129" s="605" t="s">
        <v>2062</v>
      </c>
      <c r="K129" s="626" t="s">
        <v>31</v>
      </c>
      <c r="L129" s="454" t="s">
        <v>35</v>
      </c>
      <c r="M129" s="454" t="s">
        <v>35</v>
      </c>
      <c r="N129" s="454" t="s">
        <v>35</v>
      </c>
      <c r="O129" s="454" t="s">
        <v>35</v>
      </c>
      <c r="P129" s="420" t="s">
        <v>35</v>
      </c>
      <c r="Q129" s="420" t="s">
        <v>35</v>
      </c>
      <c r="R129" s="613" t="s">
        <v>35</v>
      </c>
      <c r="S129" s="420" t="s">
        <v>35</v>
      </c>
      <c r="T129" s="379" t="s">
        <v>1882</v>
      </c>
      <c r="U129" s="420" t="s">
        <v>35</v>
      </c>
      <c r="V129" s="379" t="s">
        <v>443</v>
      </c>
      <c r="W129" s="379" t="s">
        <v>443</v>
      </c>
    </row>
    <row r="130" spans="1:23" s="381" customFormat="1" ht="45" customHeight="1" x14ac:dyDescent="0.25">
      <c r="A130" s="604" t="s">
        <v>926</v>
      </c>
      <c r="B130" s="429" t="s">
        <v>694</v>
      </c>
      <c r="C130" s="408" t="s">
        <v>1890</v>
      </c>
      <c r="D130" s="631">
        <v>47.5</v>
      </c>
      <c r="E130" s="408" t="s">
        <v>594</v>
      </c>
      <c r="F130" s="430">
        <v>45017</v>
      </c>
      <c r="G130" s="385" t="s">
        <v>590</v>
      </c>
      <c r="H130" s="601">
        <v>447</v>
      </c>
      <c r="I130" s="600"/>
      <c r="J130" s="612" t="s">
        <v>2062</v>
      </c>
      <c r="K130" s="606" t="s">
        <v>42</v>
      </c>
      <c r="L130" s="454" t="s">
        <v>35</v>
      </c>
      <c r="M130" s="454" t="s">
        <v>35</v>
      </c>
      <c r="N130" s="454" t="s">
        <v>35</v>
      </c>
      <c r="O130" s="379" t="s">
        <v>443</v>
      </c>
      <c r="P130" s="379" t="s">
        <v>443</v>
      </c>
      <c r="Q130" s="423" t="s">
        <v>443</v>
      </c>
      <c r="R130" s="379" t="s">
        <v>443</v>
      </c>
      <c r="S130" s="379" t="s">
        <v>443</v>
      </c>
      <c r="T130" s="379" t="s">
        <v>443</v>
      </c>
      <c r="U130" s="379" t="s">
        <v>443</v>
      </c>
      <c r="V130" s="379" t="s">
        <v>443</v>
      </c>
      <c r="W130" s="379" t="s">
        <v>443</v>
      </c>
    </row>
    <row r="131" spans="1:23" s="381" customFormat="1" ht="45" customHeight="1" x14ac:dyDescent="0.25">
      <c r="A131" s="429" t="s">
        <v>2145</v>
      </c>
      <c r="B131" s="429" t="s">
        <v>694</v>
      </c>
      <c r="C131" s="408" t="s">
        <v>1890</v>
      </c>
      <c r="D131" s="631">
        <v>47.5</v>
      </c>
      <c r="E131" s="408" t="s">
        <v>604</v>
      </c>
      <c r="F131" s="430">
        <v>45017</v>
      </c>
      <c r="G131" s="385" t="s">
        <v>590</v>
      </c>
      <c r="H131" s="386">
        <v>453</v>
      </c>
      <c r="I131" s="193"/>
      <c r="J131" s="609" t="s">
        <v>2043</v>
      </c>
      <c r="K131" s="610"/>
      <c r="L131" s="454" t="s">
        <v>35</v>
      </c>
      <c r="M131" s="454" t="s">
        <v>35</v>
      </c>
      <c r="N131" s="454" t="s">
        <v>35</v>
      </c>
      <c r="O131" s="379" t="s">
        <v>443</v>
      </c>
      <c r="P131" s="379" t="s">
        <v>443</v>
      </c>
      <c r="Q131" s="379" t="s">
        <v>443</v>
      </c>
      <c r="R131" s="379" t="s">
        <v>443</v>
      </c>
      <c r="S131" s="379" t="s">
        <v>443</v>
      </c>
      <c r="T131" s="379" t="s">
        <v>443</v>
      </c>
      <c r="U131" s="379" t="s">
        <v>443</v>
      </c>
      <c r="V131" s="379" t="s">
        <v>443</v>
      </c>
      <c r="W131" s="379" t="s">
        <v>443</v>
      </c>
    </row>
    <row r="132" spans="1:23" s="381" customFormat="1" ht="45" customHeight="1" x14ac:dyDescent="0.25">
      <c r="A132" s="429" t="s">
        <v>2146</v>
      </c>
      <c r="B132" s="429" t="s">
        <v>705</v>
      </c>
      <c r="C132" s="408"/>
      <c r="D132" s="635">
        <v>60</v>
      </c>
      <c r="E132" s="398" t="s">
        <v>604</v>
      </c>
      <c r="F132" s="430">
        <v>45078</v>
      </c>
      <c r="G132" s="385" t="s">
        <v>590</v>
      </c>
      <c r="H132" s="386" t="s">
        <v>929</v>
      </c>
      <c r="I132" s="193"/>
      <c r="J132" s="573" t="s">
        <v>648</v>
      </c>
      <c r="K132" s="606" t="s">
        <v>53</v>
      </c>
      <c r="L132" s="454" t="s">
        <v>35</v>
      </c>
      <c r="M132" s="454" t="s">
        <v>35</v>
      </c>
      <c r="N132" s="454" t="s">
        <v>1882</v>
      </c>
      <c r="O132" s="454" t="s">
        <v>35</v>
      </c>
      <c r="P132" s="454" t="s">
        <v>35</v>
      </c>
      <c r="Q132" s="423" t="s">
        <v>443</v>
      </c>
      <c r="R132" s="423" t="s">
        <v>443</v>
      </c>
      <c r="S132" s="423" t="s">
        <v>443</v>
      </c>
      <c r="T132" s="423" t="s">
        <v>443</v>
      </c>
      <c r="U132" s="379" t="s">
        <v>443</v>
      </c>
      <c r="V132" s="379" t="s">
        <v>443</v>
      </c>
      <c r="W132" s="379" t="s">
        <v>443</v>
      </c>
    </row>
    <row r="133" spans="1:23" s="381" customFormat="1" ht="45" customHeight="1" x14ac:dyDescent="0.25">
      <c r="A133" s="599" t="s">
        <v>2147</v>
      </c>
      <c r="B133" s="408" t="s">
        <v>931</v>
      </c>
      <c r="C133" s="599"/>
      <c r="D133" s="632"/>
      <c r="E133" s="599" t="s">
        <v>594</v>
      </c>
      <c r="F133" s="441"/>
      <c r="G133" s="385" t="s">
        <v>590</v>
      </c>
      <c r="H133" s="441">
        <v>174</v>
      </c>
      <c r="I133" s="337"/>
      <c r="J133" s="605" t="s">
        <v>634</v>
      </c>
      <c r="K133" s="449" t="s">
        <v>25</v>
      </c>
      <c r="L133" s="582"/>
      <c r="M133" s="586"/>
      <c r="N133" s="586"/>
      <c r="O133" s="379" t="s">
        <v>443</v>
      </c>
      <c r="P133" s="379" t="s">
        <v>1882</v>
      </c>
      <c r="Q133" s="379" t="s">
        <v>443</v>
      </c>
      <c r="R133" s="379" t="s">
        <v>443</v>
      </c>
      <c r="S133" s="379" t="s">
        <v>443</v>
      </c>
      <c r="T133" s="379" t="s">
        <v>443</v>
      </c>
      <c r="U133" s="453" t="s">
        <v>443</v>
      </c>
      <c r="V133" s="379" t="s">
        <v>443</v>
      </c>
      <c r="W133" s="379" t="s">
        <v>443</v>
      </c>
    </row>
    <row r="134" spans="1:23" s="381" customFormat="1" ht="45" customHeight="1" x14ac:dyDescent="0.25">
      <c r="A134" s="599" t="s">
        <v>2148</v>
      </c>
      <c r="B134" s="408" t="s">
        <v>705</v>
      </c>
      <c r="C134" s="599"/>
      <c r="D134" s="631">
        <v>60</v>
      </c>
      <c r="E134" s="408" t="s">
        <v>604</v>
      </c>
      <c r="F134" s="434">
        <v>45078</v>
      </c>
      <c r="G134" s="385" t="s">
        <v>590</v>
      </c>
      <c r="H134" s="441" t="s">
        <v>933</v>
      </c>
      <c r="I134" s="337"/>
      <c r="J134" s="573" t="s">
        <v>648</v>
      </c>
      <c r="K134" s="449" t="s">
        <v>72</v>
      </c>
      <c r="L134" s="454" t="s">
        <v>35</v>
      </c>
      <c r="M134" s="454" t="s">
        <v>35</v>
      </c>
      <c r="N134" s="454" t="s">
        <v>35</v>
      </c>
      <c r="O134" s="454" t="s">
        <v>35</v>
      </c>
      <c r="P134" s="454" t="s">
        <v>35</v>
      </c>
      <c r="Q134" s="379" t="s">
        <v>443</v>
      </c>
      <c r="R134" s="423" t="s">
        <v>443</v>
      </c>
      <c r="S134" s="379" t="s">
        <v>443</v>
      </c>
      <c r="T134" s="379" t="s">
        <v>443</v>
      </c>
      <c r="U134" s="379" t="s">
        <v>443</v>
      </c>
      <c r="V134" s="379" t="s">
        <v>443</v>
      </c>
      <c r="W134" s="379" t="s">
        <v>443</v>
      </c>
    </row>
    <row r="135" spans="1:23" s="381" customFormat="1" ht="45" customHeight="1" x14ac:dyDescent="0.25">
      <c r="A135" s="382" t="s">
        <v>934</v>
      </c>
      <c r="B135" s="382" t="s">
        <v>935</v>
      </c>
      <c r="C135" s="408"/>
      <c r="D135" s="631">
        <v>55</v>
      </c>
      <c r="E135" s="408" t="s">
        <v>815</v>
      </c>
      <c r="F135" s="401">
        <v>44501</v>
      </c>
      <c r="G135" s="385" t="s">
        <v>590</v>
      </c>
      <c r="H135" s="386" t="s">
        <v>936</v>
      </c>
      <c r="I135" s="193"/>
      <c r="J135" s="573" t="s">
        <v>2062</v>
      </c>
      <c r="K135" s="449" t="s">
        <v>42</v>
      </c>
      <c r="L135" s="379" t="s">
        <v>443</v>
      </c>
      <c r="M135" s="453" t="s">
        <v>443</v>
      </c>
      <c r="N135" s="379" t="s">
        <v>443</v>
      </c>
      <c r="O135" s="379" t="s">
        <v>443</v>
      </c>
      <c r="P135" s="379" t="s">
        <v>443</v>
      </c>
      <c r="Q135" s="423" t="s">
        <v>443</v>
      </c>
      <c r="R135" s="423" t="s">
        <v>443</v>
      </c>
      <c r="S135" s="423" t="s">
        <v>443</v>
      </c>
      <c r="T135" s="379" t="s">
        <v>443</v>
      </c>
      <c r="U135" s="379" t="s">
        <v>443</v>
      </c>
      <c r="V135" s="379" t="s">
        <v>443</v>
      </c>
      <c r="W135" s="379" t="s">
        <v>443</v>
      </c>
    </row>
    <row r="136" spans="1:23" s="381" customFormat="1" ht="45" customHeight="1" x14ac:dyDescent="0.25">
      <c r="A136" s="599" t="s">
        <v>2149</v>
      </c>
      <c r="B136" s="391" t="s">
        <v>113</v>
      </c>
      <c r="C136" s="599"/>
      <c r="D136" s="632"/>
      <c r="E136" s="408" t="s">
        <v>604</v>
      </c>
      <c r="F136" s="441"/>
      <c r="G136" s="385" t="s">
        <v>590</v>
      </c>
      <c r="H136" s="441">
        <v>30</v>
      </c>
      <c r="I136" s="299"/>
      <c r="J136" s="605" t="s">
        <v>634</v>
      </c>
      <c r="K136" s="449" t="s">
        <v>31</v>
      </c>
      <c r="L136" s="591"/>
      <c r="M136" s="586"/>
      <c r="N136" s="586"/>
      <c r="O136" s="379" t="s">
        <v>443</v>
      </c>
      <c r="P136" s="379" t="s">
        <v>443</v>
      </c>
      <c r="Q136" s="379" t="s">
        <v>443</v>
      </c>
      <c r="R136" s="379" t="s">
        <v>443</v>
      </c>
      <c r="S136" s="379" t="s">
        <v>443</v>
      </c>
      <c r="T136" s="379" t="s">
        <v>1882</v>
      </c>
      <c r="U136" s="453" t="s">
        <v>443</v>
      </c>
      <c r="V136" s="379" t="s">
        <v>443</v>
      </c>
      <c r="W136" s="379" t="s">
        <v>443</v>
      </c>
    </row>
    <row r="137" spans="1:23" s="381" customFormat="1" ht="45" customHeight="1" x14ac:dyDescent="0.25">
      <c r="A137" s="382" t="s">
        <v>2150</v>
      </c>
      <c r="B137" s="382" t="s">
        <v>694</v>
      </c>
      <c r="C137" s="408" t="s">
        <v>1890</v>
      </c>
      <c r="D137" s="631">
        <v>47.5</v>
      </c>
      <c r="E137" s="408" t="s">
        <v>604</v>
      </c>
      <c r="F137" s="401">
        <v>45017</v>
      </c>
      <c r="G137" s="385" t="s">
        <v>590</v>
      </c>
      <c r="H137" s="386">
        <v>452</v>
      </c>
      <c r="I137" s="88"/>
      <c r="J137" s="573" t="s">
        <v>648</v>
      </c>
      <c r="K137" s="449" t="s">
        <v>28</v>
      </c>
      <c r="L137" s="454" t="s">
        <v>35</v>
      </c>
      <c r="M137" s="454" t="s">
        <v>35</v>
      </c>
      <c r="N137" s="454" t="s">
        <v>35</v>
      </c>
      <c r="O137" s="379" t="s">
        <v>443</v>
      </c>
      <c r="P137" s="379" t="s">
        <v>443</v>
      </c>
      <c r="Q137" s="379" t="s">
        <v>443</v>
      </c>
      <c r="R137" s="379" t="s">
        <v>443</v>
      </c>
      <c r="S137" s="379" t="s">
        <v>1882</v>
      </c>
      <c r="T137" s="379" t="s">
        <v>443</v>
      </c>
      <c r="U137" s="379" t="s">
        <v>443</v>
      </c>
      <c r="V137" s="379" t="s">
        <v>443</v>
      </c>
      <c r="W137" s="379" t="s">
        <v>443</v>
      </c>
    </row>
    <row r="138" spans="1:23" s="381" customFormat="1" ht="45" customHeight="1" x14ac:dyDescent="0.25">
      <c r="A138" s="382" t="s">
        <v>940</v>
      </c>
      <c r="B138" s="382" t="s">
        <v>705</v>
      </c>
      <c r="C138" s="408"/>
      <c r="D138" s="631">
        <v>60</v>
      </c>
      <c r="E138" s="408" t="s">
        <v>815</v>
      </c>
      <c r="F138" s="401">
        <v>45078</v>
      </c>
      <c r="G138" s="385" t="s">
        <v>590</v>
      </c>
      <c r="H138" s="386" t="s">
        <v>941</v>
      </c>
      <c r="I138" s="88"/>
      <c r="J138" s="573" t="s">
        <v>2091</v>
      </c>
      <c r="K138" s="449" t="s">
        <v>72</v>
      </c>
      <c r="L138" s="454" t="s">
        <v>35</v>
      </c>
      <c r="M138" s="454" t="s">
        <v>35</v>
      </c>
      <c r="N138" s="454" t="s">
        <v>35</v>
      </c>
      <c r="O138" s="454" t="s">
        <v>35</v>
      </c>
      <c r="P138" s="454" t="s">
        <v>35</v>
      </c>
      <c r="Q138" s="379" t="s">
        <v>443</v>
      </c>
      <c r="R138" s="423" t="s">
        <v>443</v>
      </c>
      <c r="S138" s="379" t="s">
        <v>443</v>
      </c>
      <c r="T138" s="379" t="s">
        <v>443</v>
      </c>
      <c r="U138" s="379" t="s">
        <v>443</v>
      </c>
      <c r="V138" s="453" t="s">
        <v>443</v>
      </c>
      <c r="W138" s="453" t="s">
        <v>443</v>
      </c>
    </row>
    <row r="139" spans="1:23" s="381" customFormat="1" ht="45" customHeight="1" x14ac:dyDescent="0.25">
      <c r="A139" s="382" t="s">
        <v>945</v>
      </c>
      <c r="B139" s="382" t="s">
        <v>152</v>
      </c>
      <c r="C139" s="408"/>
      <c r="D139" s="631">
        <v>55</v>
      </c>
      <c r="E139" s="408" t="s">
        <v>604</v>
      </c>
      <c r="F139" s="401">
        <v>42036</v>
      </c>
      <c r="G139" s="385" t="s">
        <v>590</v>
      </c>
      <c r="H139" s="386" t="s">
        <v>946</v>
      </c>
      <c r="I139" s="88"/>
      <c r="J139" s="573" t="s">
        <v>2062</v>
      </c>
      <c r="K139" s="449" t="s">
        <v>87</v>
      </c>
      <c r="L139" s="453" t="s">
        <v>443</v>
      </c>
      <c r="M139" s="379" t="s">
        <v>443</v>
      </c>
      <c r="N139" s="379" t="s">
        <v>443</v>
      </c>
      <c r="O139" s="379" t="s">
        <v>443</v>
      </c>
      <c r="P139" s="379" t="s">
        <v>443</v>
      </c>
      <c r="Q139" s="379" t="s">
        <v>443</v>
      </c>
      <c r="R139" s="379" t="s">
        <v>443</v>
      </c>
      <c r="S139" s="379" t="s">
        <v>443</v>
      </c>
      <c r="T139" s="379" t="s">
        <v>443</v>
      </c>
      <c r="U139" s="379" t="s">
        <v>443</v>
      </c>
      <c r="V139" s="539" t="s">
        <v>2076</v>
      </c>
      <c r="W139" s="379" t="s">
        <v>443</v>
      </c>
    </row>
    <row r="140" spans="1:23" s="381" customFormat="1" ht="45" customHeight="1" x14ac:dyDescent="0.25">
      <c r="A140" s="382" t="s">
        <v>2151</v>
      </c>
      <c r="B140" s="382" t="s">
        <v>948</v>
      </c>
      <c r="C140" s="408"/>
      <c r="D140" s="631">
        <v>55</v>
      </c>
      <c r="E140" s="408" t="s">
        <v>604</v>
      </c>
      <c r="F140" s="401">
        <v>42248</v>
      </c>
      <c r="G140" s="385" t="s">
        <v>590</v>
      </c>
      <c r="H140" s="386" t="s">
        <v>949</v>
      </c>
      <c r="I140" s="88">
        <v>8</v>
      </c>
      <c r="J140" s="573" t="s">
        <v>648</v>
      </c>
      <c r="K140" s="449" t="s">
        <v>20</v>
      </c>
      <c r="L140" s="453" t="s">
        <v>443</v>
      </c>
      <c r="M140" s="453" t="s">
        <v>443</v>
      </c>
      <c r="N140" s="453" t="s">
        <v>443</v>
      </c>
      <c r="O140" s="379" t="s">
        <v>443</v>
      </c>
      <c r="P140" s="379" t="s">
        <v>443</v>
      </c>
      <c r="Q140" s="379" t="s">
        <v>443</v>
      </c>
      <c r="R140" s="423" t="s">
        <v>443</v>
      </c>
      <c r="S140" s="379" t="s">
        <v>443</v>
      </c>
      <c r="T140" s="379" t="s">
        <v>443</v>
      </c>
      <c r="U140" s="379" t="s">
        <v>443</v>
      </c>
      <c r="V140" s="405" t="s">
        <v>443</v>
      </c>
      <c r="W140" s="379" t="s">
        <v>443</v>
      </c>
    </row>
    <row r="141" spans="1:23" s="381" customFormat="1" ht="45" customHeight="1" x14ac:dyDescent="0.25">
      <c r="A141" s="599" t="s">
        <v>2152</v>
      </c>
      <c r="B141" s="382" t="s">
        <v>212</v>
      </c>
      <c r="C141" s="599"/>
      <c r="D141" s="632"/>
      <c r="E141" s="408" t="s">
        <v>604</v>
      </c>
      <c r="F141" s="441"/>
      <c r="G141" s="385" t="s">
        <v>590</v>
      </c>
      <c r="H141" s="441">
        <v>461</v>
      </c>
      <c r="I141" s="299"/>
      <c r="J141" s="573" t="s">
        <v>2062</v>
      </c>
      <c r="K141" s="449" t="s">
        <v>95</v>
      </c>
      <c r="L141" s="591"/>
      <c r="M141" s="586"/>
      <c r="N141" s="586"/>
      <c r="O141" s="379" t="s">
        <v>443</v>
      </c>
      <c r="P141" s="379" t="s">
        <v>443</v>
      </c>
      <c r="Q141" s="379" t="s">
        <v>443</v>
      </c>
      <c r="R141" s="379" t="s">
        <v>443</v>
      </c>
      <c r="S141" s="379" t="s">
        <v>443</v>
      </c>
      <c r="T141" s="379" t="s">
        <v>443</v>
      </c>
      <c r="U141" s="379" t="s">
        <v>443</v>
      </c>
      <c r="V141" s="379" t="s">
        <v>443</v>
      </c>
      <c r="W141" s="379" t="s">
        <v>443</v>
      </c>
    </row>
    <row r="142" spans="1:23" s="381" customFormat="1" ht="50.25" customHeight="1" x14ac:dyDescent="0.25">
      <c r="A142" s="599" t="s">
        <v>954</v>
      </c>
      <c r="B142" s="408" t="s">
        <v>736</v>
      </c>
      <c r="C142" s="599"/>
      <c r="D142" s="632"/>
      <c r="E142" s="408" t="s">
        <v>604</v>
      </c>
      <c r="F142" s="441"/>
      <c r="G142" s="385" t="s">
        <v>590</v>
      </c>
      <c r="H142" s="441" t="s">
        <v>767</v>
      </c>
      <c r="I142" s="299"/>
      <c r="J142" s="605" t="s">
        <v>2057</v>
      </c>
      <c r="K142" s="449" t="s">
        <v>50</v>
      </c>
      <c r="L142" s="582"/>
      <c r="M142" s="586"/>
      <c r="N142" s="586"/>
      <c r="O142" s="379" t="s">
        <v>443</v>
      </c>
      <c r="P142" s="379" t="s">
        <v>443</v>
      </c>
      <c r="Q142" s="379" t="s">
        <v>443</v>
      </c>
      <c r="R142" s="379" t="s">
        <v>1882</v>
      </c>
      <c r="S142" s="379" t="s">
        <v>443</v>
      </c>
      <c r="T142" s="379" t="s">
        <v>443</v>
      </c>
      <c r="U142" s="379" t="s">
        <v>443</v>
      </c>
      <c r="V142" s="379" t="s">
        <v>443</v>
      </c>
      <c r="W142" s="379" t="s">
        <v>443</v>
      </c>
    </row>
    <row r="143" spans="1:23" s="381" customFormat="1" ht="45" customHeight="1" x14ac:dyDescent="0.25">
      <c r="A143" s="408" t="s">
        <v>2153</v>
      </c>
      <c r="B143" s="382" t="s">
        <v>956</v>
      </c>
      <c r="C143" s="408"/>
      <c r="D143" s="631">
        <v>55</v>
      </c>
      <c r="E143" s="408" t="s">
        <v>604</v>
      </c>
      <c r="F143" s="401">
        <v>42719</v>
      </c>
      <c r="G143" s="385" t="s">
        <v>590</v>
      </c>
      <c r="H143" s="386" t="s">
        <v>957</v>
      </c>
      <c r="I143" s="88">
        <v>20</v>
      </c>
      <c r="J143" s="573" t="s">
        <v>648</v>
      </c>
      <c r="K143" s="449" t="s">
        <v>25</v>
      </c>
      <c r="L143" s="453" t="s">
        <v>443</v>
      </c>
      <c r="M143" s="379" t="s">
        <v>443</v>
      </c>
      <c r="N143" s="453" t="s">
        <v>443</v>
      </c>
      <c r="O143" s="379" t="s">
        <v>443</v>
      </c>
      <c r="P143" s="379" t="s">
        <v>443</v>
      </c>
      <c r="Q143" s="379" t="s">
        <v>443</v>
      </c>
      <c r="R143" s="379" t="s">
        <v>443</v>
      </c>
      <c r="S143" s="379" t="s">
        <v>443</v>
      </c>
      <c r="T143" s="379" t="s">
        <v>443</v>
      </c>
      <c r="U143" s="379" t="s">
        <v>443</v>
      </c>
      <c r="V143" s="379" t="s">
        <v>443</v>
      </c>
      <c r="W143" s="379" t="s">
        <v>443</v>
      </c>
    </row>
    <row r="144" spans="1:23" s="381" customFormat="1" ht="45" customHeight="1" x14ac:dyDescent="0.25">
      <c r="A144" s="408" t="s">
        <v>2154</v>
      </c>
      <c r="B144" s="382" t="s">
        <v>2080</v>
      </c>
      <c r="C144" s="408"/>
      <c r="D144" s="631">
        <v>55</v>
      </c>
      <c r="E144" s="408" t="s">
        <v>815</v>
      </c>
      <c r="F144" s="401">
        <v>44185</v>
      </c>
      <c r="G144" s="385" t="s">
        <v>590</v>
      </c>
      <c r="H144" s="386" t="s">
        <v>2155</v>
      </c>
      <c r="I144" s="88"/>
      <c r="J144" s="573" t="s">
        <v>2063</v>
      </c>
      <c r="K144" s="449" t="s">
        <v>72</v>
      </c>
      <c r="L144" s="379" t="s">
        <v>443</v>
      </c>
      <c r="M144" s="379" t="s">
        <v>443</v>
      </c>
      <c r="N144" s="379" t="s">
        <v>443</v>
      </c>
      <c r="O144" s="379" t="s">
        <v>443</v>
      </c>
      <c r="P144" s="379" t="s">
        <v>443</v>
      </c>
      <c r="Q144" s="420" t="s">
        <v>35</v>
      </c>
      <c r="R144" s="420" t="s">
        <v>35</v>
      </c>
      <c r="S144" s="420" t="s">
        <v>35</v>
      </c>
      <c r="T144" s="420" t="s">
        <v>35</v>
      </c>
      <c r="U144" s="420" t="s">
        <v>35</v>
      </c>
      <c r="V144" s="420" t="s">
        <v>35</v>
      </c>
      <c r="W144" s="420" t="s">
        <v>35</v>
      </c>
    </row>
    <row r="145" spans="1:23" s="381" customFormat="1" ht="45" customHeight="1" x14ac:dyDescent="0.25">
      <c r="A145" s="520" t="s">
        <v>2156</v>
      </c>
      <c r="B145" s="590" t="s">
        <v>662</v>
      </c>
      <c r="C145" s="599"/>
      <c r="D145" s="632"/>
      <c r="E145" s="408" t="s">
        <v>604</v>
      </c>
      <c r="F145" s="578"/>
      <c r="G145" s="385" t="s">
        <v>590</v>
      </c>
      <c r="H145" s="578">
        <v>396</v>
      </c>
      <c r="I145" s="317"/>
      <c r="J145" s="605" t="s">
        <v>2057</v>
      </c>
      <c r="K145" s="517" t="s">
        <v>960</v>
      </c>
      <c r="L145" s="582"/>
      <c r="M145" s="586"/>
      <c r="N145" s="586"/>
      <c r="O145" s="379" t="s">
        <v>443</v>
      </c>
      <c r="P145" s="379" t="s">
        <v>443</v>
      </c>
      <c r="Q145" s="423" t="s">
        <v>443</v>
      </c>
      <c r="R145" s="423" t="s">
        <v>443</v>
      </c>
      <c r="S145" s="423" t="s">
        <v>443</v>
      </c>
      <c r="T145" s="423" t="s">
        <v>443</v>
      </c>
      <c r="U145" s="379" t="s">
        <v>443</v>
      </c>
      <c r="V145" s="379" t="s">
        <v>443</v>
      </c>
      <c r="W145" s="379" t="s">
        <v>443</v>
      </c>
    </row>
    <row r="146" spans="1:23" s="381" customFormat="1" ht="45" customHeight="1" x14ac:dyDescent="0.25">
      <c r="A146" s="590" t="s">
        <v>961</v>
      </c>
      <c r="B146" s="391" t="s">
        <v>113</v>
      </c>
      <c r="C146" s="408"/>
      <c r="D146" s="631">
        <v>55</v>
      </c>
      <c r="E146" s="408" t="s">
        <v>604</v>
      </c>
      <c r="F146" s="393">
        <v>42826</v>
      </c>
      <c r="G146" s="411" t="s">
        <v>590</v>
      </c>
      <c r="H146" s="394" t="s">
        <v>962</v>
      </c>
      <c r="I146" s="43"/>
      <c r="J146" s="605" t="s">
        <v>634</v>
      </c>
      <c r="K146" s="517" t="s">
        <v>87</v>
      </c>
      <c r="L146" s="379" t="s">
        <v>443</v>
      </c>
      <c r="M146" s="379" t="s">
        <v>443</v>
      </c>
      <c r="N146" s="379" t="s">
        <v>443</v>
      </c>
      <c r="O146" s="379" t="s">
        <v>443</v>
      </c>
      <c r="P146" s="379" t="s">
        <v>443</v>
      </c>
      <c r="Q146" s="379" t="s">
        <v>443</v>
      </c>
      <c r="R146" s="379" t="s">
        <v>443</v>
      </c>
      <c r="S146" s="379" t="s">
        <v>443</v>
      </c>
      <c r="T146" s="379" t="s">
        <v>443</v>
      </c>
      <c r="U146" s="453" t="s">
        <v>443</v>
      </c>
      <c r="V146" s="379" t="s">
        <v>443</v>
      </c>
      <c r="W146" s="379" t="s">
        <v>443</v>
      </c>
    </row>
    <row r="147" spans="1:23" s="381" customFormat="1" ht="45" customHeight="1" x14ac:dyDescent="0.25">
      <c r="A147" s="520" t="s">
        <v>2157</v>
      </c>
      <c r="B147" s="590" t="s">
        <v>964</v>
      </c>
      <c r="C147" s="599"/>
      <c r="D147" s="632"/>
      <c r="E147" s="408" t="s">
        <v>604</v>
      </c>
      <c r="F147" s="578"/>
      <c r="G147" s="411" t="s">
        <v>590</v>
      </c>
      <c r="H147" s="578">
        <v>395</v>
      </c>
      <c r="I147" s="545"/>
      <c r="J147" s="605" t="s">
        <v>2057</v>
      </c>
      <c r="K147" s="517" t="s">
        <v>50</v>
      </c>
      <c r="L147" s="591"/>
      <c r="M147" s="586"/>
      <c r="N147" s="586"/>
      <c r="O147" s="379" t="s">
        <v>443</v>
      </c>
      <c r="P147" s="379" t="s">
        <v>443</v>
      </c>
      <c r="Q147" s="379" t="s">
        <v>443</v>
      </c>
      <c r="R147" s="423" t="s">
        <v>1882</v>
      </c>
      <c r="S147" s="379" t="s">
        <v>443</v>
      </c>
      <c r="T147" s="379" t="s">
        <v>443</v>
      </c>
      <c r="U147" s="379" t="s">
        <v>443</v>
      </c>
      <c r="V147" s="379" t="s">
        <v>443</v>
      </c>
      <c r="W147" s="379" t="s">
        <v>443</v>
      </c>
    </row>
    <row r="148" spans="1:23" s="381" customFormat="1" ht="45" customHeight="1" x14ac:dyDescent="0.25">
      <c r="A148" s="382" t="s">
        <v>261</v>
      </c>
      <c r="B148" s="382" t="s">
        <v>99</v>
      </c>
      <c r="C148" s="408"/>
      <c r="D148" s="631">
        <v>55</v>
      </c>
      <c r="E148" s="408" t="s">
        <v>604</v>
      </c>
      <c r="F148" s="401">
        <v>44774</v>
      </c>
      <c r="G148" s="411" t="s">
        <v>590</v>
      </c>
      <c r="H148" s="386" t="s">
        <v>966</v>
      </c>
      <c r="I148" s="140">
        <v>15</v>
      </c>
      <c r="J148" s="573" t="s">
        <v>2062</v>
      </c>
      <c r="K148" s="449" t="s">
        <v>25</v>
      </c>
      <c r="L148" s="453" t="s">
        <v>443</v>
      </c>
      <c r="M148" s="379" t="s">
        <v>443</v>
      </c>
      <c r="N148" s="379" t="s">
        <v>443</v>
      </c>
      <c r="O148" s="379" t="s">
        <v>443</v>
      </c>
      <c r="P148" s="571" t="s">
        <v>1882</v>
      </c>
      <c r="Q148" s="379" t="s">
        <v>443</v>
      </c>
      <c r="R148" s="379" t="s">
        <v>443</v>
      </c>
      <c r="S148" s="379" t="s">
        <v>443</v>
      </c>
      <c r="T148" s="379" t="s">
        <v>443</v>
      </c>
      <c r="U148" s="379" t="s">
        <v>443</v>
      </c>
      <c r="V148" s="379" t="s">
        <v>443</v>
      </c>
      <c r="W148" s="379" t="s">
        <v>443</v>
      </c>
    </row>
    <row r="149" spans="1:23" s="381" customFormat="1" ht="45" customHeight="1" x14ac:dyDescent="0.25">
      <c r="A149" s="382" t="s">
        <v>967</v>
      </c>
      <c r="B149" s="382" t="s">
        <v>212</v>
      </c>
      <c r="C149" s="636"/>
      <c r="D149" s="631">
        <v>50</v>
      </c>
      <c r="E149" s="408" t="s">
        <v>604</v>
      </c>
      <c r="F149" s="401">
        <v>44949</v>
      </c>
      <c r="G149" s="411" t="s">
        <v>590</v>
      </c>
      <c r="H149" s="386">
        <v>141</v>
      </c>
      <c r="I149" s="140"/>
      <c r="J149" s="573" t="s">
        <v>2091</v>
      </c>
      <c r="K149" s="449" t="s">
        <v>42</v>
      </c>
      <c r="L149" s="453"/>
      <c r="M149" s="453"/>
      <c r="N149" s="379"/>
      <c r="O149" s="379" t="s">
        <v>443</v>
      </c>
      <c r="P149" s="453" t="s">
        <v>443</v>
      </c>
      <c r="Q149" s="379" t="s">
        <v>443</v>
      </c>
      <c r="R149" s="379" t="s">
        <v>443</v>
      </c>
      <c r="S149" s="379" t="s">
        <v>443</v>
      </c>
      <c r="T149" s="379" t="s">
        <v>443</v>
      </c>
      <c r="U149" s="379" t="s">
        <v>443</v>
      </c>
      <c r="V149" s="453" t="s">
        <v>443</v>
      </c>
      <c r="W149" s="379" t="s">
        <v>1882</v>
      </c>
    </row>
    <row r="150" spans="1:23" s="381" customFormat="1" ht="45" customHeight="1" x14ac:dyDescent="0.25">
      <c r="A150" s="382" t="s">
        <v>2158</v>
      </c>
      <c r="B150" s="382" t="s">
        <v>969</v>
      </c>
      <c r="C150" s="636"/>
      <c r="D150" s="631">
        <v>50</v>
      </c>
      <c r="E150" s="408" t="s">
        <v>604</v>
      </c>
      <c r="F150" s="401">
        <v>44949</v>
      </c>
      <c r="G150" s="385" t="s">
        <v>590</v>
      </c>
      <c r="H150" s="386">
        <v>112</v>
      </c>
      <c r="I150" s="140"/>
      <c r="J150" s="573" t="s">
        <v>2052</v>
      </c>
      <c r="K150" s="449" t="s">
        <v>69</v>
      </c>
      <c r="L150" s="379"/>
      <c r="M150" s="453"/>
      <c r="N150" s="379"/>
      <c r="O150" s="379" t="s">
        <v>443</v>
      </c>
      <c r="P150" s="379" t="s">
        <v>443</v>
      </c>
      <c r="Q150" s="423" t="s">
        <v>1882</v>
      </c>
      <c r="R150" s="379" t="s">
        <v>443</v>
      </c>
      <c r="S150" s="379" t="s">
        <v>443</v>
      </c>
      <c r="T150" s="379" t="s">
        <v>443</v>
      </c>
      <c r="U150" s="379" t="s">
        <v>443</v>
      </c>
      <c r="V150" s="379" t="s">
        <v>443</v>
      </c>
      <c r="W150" s="379" t="s">
        <v>443</v>
      </c>
    </row>
    <row r="151" spans="1:23" s="381" customFormat="1" ht="45" customHeight="1" x14ac:dyDescent="0.25">
      <c r="A151" s="382" t="s">
        <v>970</v>
      </c>
      <c r="B151" s="382" t="s">
        <v>2159</v>
      </c>
      <c r="C151" s="636" t="s">
        <v>1912</v>
      </c>
      <c r="D151" s="631">
        <v>60</v>
      </c>
      <c r="E151" s="408" t="s">
        <v>604</v>
      </c>
      <c r="F151" s="401">
        <v>45283</v>
      </c>
      <c r="G151" s="385" t="s">
        <v>590</v>
      </c>
      <c r="H151" s="386" t="s">
        <v>972</v>
      </c>
      <c r="I151" s="140"/>
      <c r="J151" s="573" t="s">
        <v>648</v>
      </c>
      <c r="K151" s="449" t="s">
        <v>2160</v>
      </c>
      <c r="L151" s="420" t="s">
        <v>35</v>
      </c>
      <c r="M151" s="420" t="s">
        <v>35</v>
      </c>
      <c r="N151" s="420" t="s">
        <v>35</v>
      </c>
      <c r="O151" s="420" t="s">
        <v>35</v>
      </c>
      <c r="P151" s="420" t="s">
        <v>35</v>
      </c>
      <c r="Q151" s="420" t="s">
        <v>35</v>
      </c>
      <c r="R151" s="420" t="s">
        <v>35</v>
      </c>
      <c r="S151" s="420" t="s">
        <v>35</v>
      </c>
      <c r="T151" s="420" t="s">
        <v>35</v>
      </c>
      <c r="U151" s="420" t="s">
        <v>35</v>
      </c>
      <c r="V151" s="420" t="s">
        <v>35</v>
      </c>
      <c r="W151" s="379" t="s">
        <v>443</v>
      </c>
    </row>
    <row r="152" spans="1:23" s="381" customFormat="1" ht="45" customHeight="1" x14ac:dyDescent="0.25">
      <c r="A152" s="382" t="s">
        <v>2161</v>
      </c>
      <c r="B152" s="382" t="s">
        <v>980</v>
      </c>
      <c r="C152" s="408"/>
      <c r="D152" s="631">
        <v>55</v>
      </c>
      <c r="E152" s="408" t="s">
        <v>604</v>
      </c>
      <c r="F152" s="401">
        <v>43862</v>
      </c>
      <c r="G152" s="385" t="s">
        <v>590</v>
      </c>
      <c r="H152" s="386" t="s">
        <v>981</v>
      </c>
      <c r="I152" s="140"/>
      <c r="J152" s="573" t="s">
        <v>667</v>
      </c>
      <c r="K152" s="449" t="s">
        <v>45</v>
      </c>
      <c r="L152" s="379" t="s">
        <v>443</v>
      </c>
      <c r="M152" s="379" t="s">
        <v>1882</v>
      </c>
      <c r="N152" s="379" t="s">
        <v>443</v>
      </c>
      <c r="O152" s="379" t="s">
        <v>443</v>
      </c>
      <c r="P152" s="379" t="s">
        <v>443</v>
      </c>
      <c r="Q152" s="379" t="s">
        <v>443</v>
      </c>
      <c r="R152" s="379" t="s">
        <v>443</v>
      </c>
      <c r="S152" s="379" t="s">
        <v>443</v>
      </c>
      <c r="T152" s="379" t="s">
        <v>443</v>
      </c>
      <c r="U152" s="379" t="s">
        <v>443</v>
      </c>
      <c r="V152" s="379" t="s">
        <v>443</v>
      </c>
      <c r="W152" s="379" t="s">
        <v>443</v>
      </c>
    </row>
    <row r="153" spans="1:23" s="381" customFormat="1" ht="45" customHeight="1" x14ac:dyDescent="0.25">
      <c r="A153" s="599" t="s">
        <v>982</v>
      </c>
      <c r="B153" s="408" t="s">
        <v>752</v>
      </c>
      <c r="C153" s="599"/>
      <c r="D153" s="632"/>
      <c r="E153" s="408" t="s">
        <v>604</v>
      </c>
      <c r="F153" s="441"/>
      <c r="G153" s="385" t="s">
        <v>590</v>
      </c>
      <c r="H153" s="441">
        <v>138</v>
      </c>
      <c r="I153" s="299"/>
      <c r="J153" s="605" t="s">
        <v>2057</v>
      </c>
      <c r="K153" s="449" t="s">
        <v>40</v>
      </c>
      <c r="L153" s="379" t="s">
        <v>1882</v>
      </c>
      <c r="M153" s="586"/>
      <c r="N153" s="586"/>
      <c r="O153" s="379" t="s">
        <v>443</v>
      </c>
      <c r="P153" s="379" t="s">
        <v>443</v>
      </c>
      <c r="Q153" s="423" t="s">
        <v>443</v>
      </c>
      <c r="R153" s="423" t="s">
        <v>443</v>
      </c>
      <c r="S153" s="423" t="s">
        <v>443</v>
      </c>
      <c r="T153" s="379" t="s">
        <v>443</v>
      </c>
      <c r="U153" s="379" t="s">
        <v>443</v>
      </c>
      <c r="V153" s="379" t="s">
        <v>443</v>
      </c>
      <c r="W153" s="379" t="s">
        <v>443</v>
      </c>
    </row>
    <row r="154" spans="1:23" ht="45" customHeight="1" x14ac:dyDescent="0.25">
      <c r="A154" s="382" t="s">
        <v>983</v>
      </c>
      <c r="B154" s="382" t="s">
        <v>662</v>
      </c>
      <c r="C154" s="524" t="s">
        <v>984</v>
      </c>
      <c r="D154" s="631">
        <v>85</v>
      </c>
      <c r="E154" s="408" t="s">
        <v>604</v>
      </c>
      <c r="F154" s="401">
        <v>44949</v>
      </c>
      <c r="G154" s="385" t="s">
        <v>590</v>
      </c>
      <c r="H154" s="386">
        <v>347</v>
      </c>
      <c r="I154" s="88"/>
      <c r="J154" s="573" t="s">
        <v>2065</v>
      </c>
      <c r="K154" s="449" t="s">
        <v>95</v>
      </c>
      <c r="L154" s="379"/>
      <c r="M154" s="379"/>
      <c r="N154" s="379" t="s">
        <v>1882</v>
      </c>
      <c r="O154" s="379" t="s">
        <v>443</v>
      </c>
      <c r="P154" s="423" t="s">
        <v>443</v>
      </c>
      <c r="Q154" s="423" t="s">
        <v>443</v>
      </c>
      <c r="R154" s="379" t="s">
        <v>443</v>
      </c>
      <c r="S154" s="379" t="s">
        <v>443</v>
      </c>
      <c r="T154" s="379" t="s">
        <v>443</v>
      </c>
      <c r="U154" s="379" t="s">
        <v>443</v>
      </c>
      <c r="V154" s="379" t="s">
        <v>443</v>
      </c>
      <c r="W154" s="379" t="s">
        <v>443</v>
      </c>
    </row>
    <row r="155" spans="1:23" ht="45" customHeight="1" x14ac:dyDescent="0.25">
      <c r="A155" s="391" t="s">
        <v>985</v>
      </c>
      <c r="B155" s="382" t="s">
        <v>758</v>
      </c>
      <c r="C155" s="408"/>
      <c r="D155" s="631">
        <v>55</v>
      </c>
      <c r="E155" s="408" t="s">
        <v>589</v>
      </c>
      <c r="F155" s="401">
        <v>43422</v>
      </c>
      <c r="G155" s="385" t="s">
        <v>590</v>
      </c>
      <c r="H155" s="386" t="s">
        <v>986</v>
      </c>
      <c r="I155" s="89"/>
      <c r="J155" s="573" t="s">
        <v>667</v>
      </c>
      <c r="K155" s="517" t="s">
        <v>40</v>
      </c>
      <c r="L155" s="379" t="s">
        <v>1882</v>
      </c>
      <c r="M155" s="379" t="s">
        <v>443</v>
      </c>
      <c r="N155" s="379" t="s">
        <v>443</v>
      </c>
      <c r="O155" s="379" t="s">
        <v>443</v>
      </c>
      <c r="P155" s="379" t="s">
        <v>443</v>
      </c>
      <c r="Q155" s="379" t="s">
        <v>443</v>
      </c>
      <c r="R155" s="379" t="s">
        <v>443</v>
      </c>
      <c r="S155" s="379" t="s">
        <v>443</v>
      </c>
      <c r="T155" s="379" t="s">
        <v>443</v>
      </c>
      <c r="U155" s="379" t="s">
        <v>443</v>
      </c>
      <c r="V155" s="379" t="s">
        <v>443</v>
      </c>
      <c r="W155" s="379" t="s">
        <v>443</v>
      </c>
    </row>
    <row r="156" spans="1:23" ht="45" customHeight="1" x14ac:dyDescent="0.25">
      <c r="A156" s="391" t="s">
        <v>2162</v>
      </c>
      <c r="B156" s="382" t="s">
        <v>989</v>
      </c>
      <c r="C156" s="408" t="s">
        <v>990</v>
      </c>
      <c r="D156" s="631">
        <v>275</v>
      </c>
      <c r="E156" s="408" t="s">
        <v>594</v>
      </c>
      <c r="F156" s="401">
        <v>44278</v>
      </c>
      <c r="G156" s="385" t="s">
        <v>590</v>
      </c>
      <c r="H156" s="386" t="s">
        <v>827</v>
      </c>
      <c r="I156" s="140"/>
      <c r="J156" s="573" t="s">
        <v>2163</v>
      </c>
      <c r="K156" s="517" t="s">
        <v>72</v>
      </c>
      <c r="L156" s="379" t="s">
        <v>443</v>
      </c>
      <c r="M156" s="379" t="s">
        <v>443</v>
      </c>
      <c r="N156" s="379" t="s">
        <v>443</v>
      </c>
      <c r="O156" s="379" t="s">
        <v>443</v>
      </c>
      <c r="P156" s="379" t="s">
        <v>443</v>
      </c>
      <c r="Q156" s="379" t="s">
        <v>443</v>
      </c>
      <c r="R156" s="379" t="s">
        <v>443</v>
      </c>
      <c r="S156" s="379" t="s">
        <v>443</v>
      </c>
      <c r="T156" s="379" t="s">
        <v>443</v>
      </c>
      <c r="U156" s="453" t="s">
        <v>1882</v>
      </c>
      <c r="V156" s="379" t="s">
        <v>443</v>
      </c>
      <c r="W156" s="379" t="s">
        <v>443</v>
      </c>
    </row>
    <row r="157" spans="1:23" ht="45" customHeight="1" x14ac:dyDescent="0.25">
      <c r="A157" s="382" t="s">
        <v>992</v>
      </c>
      <c r="B157" s="382" t="s">
        <v>993</v>
      </c>
      <c r="C157" s="408"/>
      <c r="D157" s="631">
        <v>55</v>
      </c>
      <c r="E157" s="408" t="s">
        <v>604</v>
      </c>
      <c r="F157" s="401">
        <v>44774</v>
      </c>
      <c r="G157" s="385" t="s">
        <v>590</v>
      </c>
      <c r="H157" s="386" t="s">
        <v>994</v>
      </c>
      <c r="I157" s="193"/>
      <c r="J157" s="573" t="s">
        <v>648</v>
      </c>
      <c r="K157" s="449" t="s">
        <v>50</v>
      </c>
      <c r="L157" s="379" t="s">
        <v>443</v>
      </c>
      <c r="M157" s="379" t="s">
        <v>443</v>
      </c>
      <c r="N157" s="453" t="s">
        <v>443</v>
      </c>
      <c r="O157" s="571" t="s">
        <v>443</v>
      </c>
      <c r="P157" s="379" t="s">
        <v>443</v>
      </c>
      <c r="Q157" s="379" t="s">
        <v>443</v>
      </c>
      <c r="R157" s="571" t="s">
        <v>1882</v>
      </c>
      <c r="S157" s="379" t="s">
        <v>443</v>
      </c>
      <c r="T157" s="379" t="s">
        <v>443</v>
      </c>
      <c r="U157" s="379" t="s">
        <v>443</v>
      </c>
      <c r="V157" s="379" t="s">
        <v>443</v>
      </c>
      <c r="W157" s="379" t="s">
        <v>443</v>
      </c>
    </row>
    <row r="158" spans="1:23" ht="45" customHeight="1" x14ac:dyDescent="0.25">
      <c r="A158" s="382" t="s">
        <v>2164</v>
      </c>
      <c r="B158" s="382" t="s">
        <v>212</v>
      </c>
      <c r="C158" s="636"/>
      <c r="D158" s="631">
        <v>50</v>
      </c>
      <c r="E158" s="408" t="s">
        <v>604</v>
      </c>
      <c r="F158" s="401">
        <v>44949</v>
      </c>
      <c r="G158" s="385" t="s">
        <v>590</v>
      </c>
      <c r="H158" s="386" t="s">
        <v>2165</v>
      </c>
      <c r="I158" s="193"/>
      <c r="J158" s="573" t="s">
        <v>2091</v>
      </c>
      <c r="K158" s="449" t="s">
        <v>28</v>
      </c>
      <c r="L158" s="379"/>
      <c r="M158" s="453"/>
      <c r="N158" s="379"/>
      <c r="O158" s="379" t="s">
        <v>443</v>
      </c>
      <c r="P158" s="453" t="s">
        <v>443</v>
      </c>
      <c r="Q158" s="423" t="s">
        <v>443</v>
      </c>
      <c r="R158" s="423" t="s">
        <v>443</v>
      </c>
      <c r="S158" s="423" t="s">
        <v>443</v>
      </c>
      <c r="T158" s="423" t="s">
        <v>443</v>
      </c>
      <c r="U158" s="453" t="s">
        <v>443</v>
      </c>
      <c r="V158" s="453" t="s">
        <v>443</v>
      </c>
      <c r="W158" s="453" t="s">
        <v>443</v>
      </c>
    </row>
    <row r="159" spans="1:23" ht="45" customHeight="1" x14ac:dyDescent="0.25">
      <c r="A159" s="599" t="s">
        <v>2166</v>
      </c>
      <c r="B159" s="408" t="s">
        <v>931</v>
      </c>
      <c r="C159" s="599"/>
      <c r="D159" s="632"/>
      <c r="E159" s="408" t="s">
        <v>604</v>
      </c>
      <c r="F159" s="441"/>
      <c r="G159" s="385" t="s">
        <v>590</v>
      </c>
      <c r="H159" s="595" t="s">
        <v>1001</v>
      </c>
      <c r="I159" s="337"/>
      <c r="J159" s="605" t="s">
        <v>634</v>
      </c>
      <c r="K159" s="449" t="s">
        <v>45</v>
      </c>
      <c r="L159" s="582"/>
      <c r="M159" s="379" t="s">
        <v>1882</v>
      </c>
      <c r="N159" s="586"/>
      <c r="O159" s="379" t="s">
        <v>443</v>
      </c>
      <c r="P159" s="379" t="s">
        <v>443</v>
      </c>
      <c r="Q159" s="379" t="s">
        <v>443</v>
      </c>
      <c r="R159" s="379" t="s">
        <v>443</v>
      </c>
      <c r="S159" s="379" t="s">
        <v>443</v>
      </c>
      <c r="T159" s="379" t="s">
        <v>443</v>
      </c>
      <c r="U159" s="453" t="s">
        <v>443</v>
      </c>
      <c r="V159" s="379" t="s">
        <v>443</v>
      </c>
      <c r="W159" s="379" t="s">
        <v>443</v>
      </c>
    </row>
    <row r="160" spans="1:23" ht="45" customHeight="1" x14ac:dyDescent="0.25">
      <c r="A160" s="382" t="s">
        <v>2167</v>
      </c>
      <c r="B160" s="382" t="s">
        <v>662</v>
      </c>
      <c r="C160" s="636"/>
      <c r="D160" s="631">
        <v>50</v>
      </c>
      <c r="E160" s="408" t="s">
        <v>604</v>
      </c>
      <c r="F160" s="401">
        <v>44949</v>
      </c>
      <c r="G160" s="385" t="s">
        <v>590</v>
      </c>
      <c r="H160" s="386">
        <v>147</v>
      </c>
      <c r="I160" s="88"/>
      <c r="J160" s="573" t="s">
        <v>2052</v>
      </c>
      <c r="K160" s="449" t="s">
        <v>69</v>
      </c>
      <c r="L160" s="379"/>
      <c r="M160" s="453"/>
      <c r="N160" s="379"/>
      <c r="O160" s="379" t="s">
        <v>443</v>
      </c>
      <c r="P160" s="379" t="s">
        <v>443</v>
      </c>
      <c r="Q160" s="379" t="s">
        <v>1882</v>
      </c>
      <c r="R160" s="423" t="s">
        <v>443</v>
      </c>
      <c r="S160" s="379" t="s">
        <v>443</v>
      </c>
      <c r="T160" s="379" t="s">
        <v>443</v>
      </c>
      <c r="U160" s="379" t="s">
        <v>443</v>
      </c>
      <c r="V160" s="379" t="s">
        <v>443</v>
      </c>
      <c r="W160" s="379" t="s">
        <v>443</v>
      </c>
    </row>
    <row r="161" spans="1:23" s="381" customFormat="1" ht="45" customHeight="1" x14ac:dyDescent="0.25">
      <c r="A161" s="382" t="s">
        <v>104</v>
      </c>
      <c r="B161" s="382" t="s">
        <v>948</v>
      </c>
      <c r="C161" s="408"/>
      <c r="D161" s="631">
        <v>55</v>
      </c>
      <c r="E161" s="408" t="s">
        <v>604</v>
      </c>
      <c r="F161" s="384"/>
      <c r="G161" s="385" t="s">
        <v>590</v>
      </c>
      <c r="H161" s="386" t="s">
        <v>1007</v>
      </c>
      <c r="I161" s="193">
        <v>5</v>
      </c>
      <c r="J161" s="573" t="s">
        <v>2062</v>
      </c>
      <c r="K161" s="449" t="s">
        <v>100</v>
      </c>
      <c r="L161" s="379" t="s">
        <v>443</v>
      </c>
      <c r="M161" s="379" t="s">
        <v>443</v>
      </c>
      <c r="N161" s="379" t="s">
        <v>443</v>
      </c>
      <c r="O161" s="379" t="s">
        <v>443</v>
      </c>
      <c r="P161" s="379" t="s">
        <v>443</v>
      </c>
      <c r="Q161" s="423" t="s">
        <v>443</v>
      </c>
      <c r="R161" s="423" t="s">
        <v>443</v>
      </c>
      <c r="S161" s="423" t="s">
        <v>443</v>
      </c>
      <c r="T161" s="423" t="s">
        <v>443</v>
      </c>
      <c r="U161" s="379" t="s">
        <v>443</v>
      </c>
      <c r="V161" s="379" t="s">
        <v>443</v>
      </c>
      <c r="W161" s="379" t="s">
        <v>443</v>
      </c>
    </row>
    <row r="162" spans="1:23" s="381" customFormat="1" ht="45" customHeight="1" x14ac:dyDescent="0.25">
      <c r="A162" s="599" t="s">
        <v>2168</v>
      </c>
      <c r="B162" s="408" t="s">
        <v>140</v>
      </c>
      <c r="C162" s="599"/>
      <c r="D162" s="648"/>
      <c r="E162" s="590" t="s">
        <v>604</v>
      </c>
      <c r="F162" s="578"/>
      <c r="G162" s="385" t="s">
        <v>590</v>
      </c>
      <c r="H162" s="441">
        <v>95</v>
      </c>
      <c r="I162" s="337"/>
      <c r="J162" s="605" t="s">
        <v>634</v>
      </c>
      <c r="K162" s="517" t="s">
        <v>25</v>
      </c>
      <c r="L162" s="582"/>
      <c r="M162" s="586"/>
      <c r="N162" s="586"/>
      <c r="O162" s="379" t="s">
        <v>443</v>
      </c>
      <c r="P162" s="379" t="s">
        <v>1882</v>
      </c>
      <c r="Q162" s="379" t="s">
        <v>443</v>
      </c>
      <c r="R162" s="379" t="s">
        <v>443</v>
      </c>
      <c r="S162" s="379" t="s">
        <v>443</v>
      </c>
      <c r="T162" s="379" t="s">
        <v>443</v>
      </c>
      <c r="U162" s="453" t="s">
        <v>443</v>
      </c>
      <c r="V162" s="379" t="s">
        <v>443</v>
      </c>
      <c r="W162" s="379" t="s">
        <v>443</v>
      </c>
    </row>
    <row r="163" spans="1:23" s="381" customFormat="1" ht="45" customHeight="1" x14ac:dyDescent="0.25">
      <c r="A163" s="382" t="s">
        <v>1009</v>
      </c>
      <c r="B163" s="382" t="s">
        <v>840</v>
      </c>
      <c r="C163" s="409" t="s">
        <v>2169</v>
      </c>
      <c r="D163" s="631">
        <v>65</v>
      </c>
      <c r="E163" s="408" t="s">
        <v>1011</v>
      </c>
      <c r="F163" s="401">
        <v>43831</v>
      </c>
      <c r="G163" s="385" t="s">
        <v>590</v>
      </c>
      <c r="H163" s="386" t="s">
        <v>1012</v>
      </c>
      <c r="I163" s="299"/>
      <c r="J163" s="573" t="s">
        <v>2054</v>
      </c>
      <c r="K163" s="449" t="s">
        <v>69</v>
      </c>
      <c r="L163" s="379" t="s">
        <v>443</v>
      </c>
      <c r="M163" s="379" t="s">
        <v>443</v>
      </c>
      <c r="N163" s="379" t="s">
        <v>443</v>
      </c>
      <c r="O163" s="379" t="s">
        <v>443</v>
      </c>
      <c r="P163" s="379" t="s">
        <v>443</v>
      </c>
      <c r="Q163" s="379" t="s">
        <v>1882</v>
      </c>
      <c r="R163" s="379" t="s">
        <v>443</v>
      </c>
      <c r="S163" s="379" t="s">
        <v>443</v>
      </c>
      <c r="T163" s="379" t="s">
        <v>443</v>
      </c>
      <c r="U163" s="379" t="s">
        <v>443</v>
      </c>
      <c r="V163" s="379" t="s">
        <v>443</v>
      </c>
      <c r="W163" s="379" t="s">
        <v>443</v>
      </c>
    </row>
    <row r="164" spans="1:23" s="381" customFormat="1" ht="45" customHeight="1" x14ac:dyDescent="0.25">
      <c r="A164" s="382" t="s">
        <v>2170</v>
      </c>
      <c r="B164" s="408" t="s">
        <v>140</v>
      </c>
      <c r="C164" s="636"/>
      <c r="D164" s="631">
        <v>50</v>
      </c>
      <c r="E164" s="408" t="s">
        <v>604</v>
      </c>
      <c r="F164" s="401">
        <v>44949</v>
      </c>
      <c r="G164" s="385" t="s">
        <v>590</v>
      </c>
      <c r="H164" s="386">
        <v>97</v>
      </c>
      <c r="I164" s="88"/>
      <c r="J164" s="573" t="s">
        <v>2091</v>
      </c>
      <c r="K164" s="449" t="s">
        <v>95</v>
      </c>
      <c r="L164" s="379"/>
      <c r="M164" s="379"/>
      <c r="N164" s="379"/>
      <c r="O164" s="379" t="s">
        <v>443</v>
      </c>
      <c r="P164" s="453" t="s">
        <v>443</v>
      </c>
      <c r="Q164" s="423" t="s">
        <v>443</v>
      </c>
      <c r="R164" s="379" t="s">
        <v>443</v>
      </c>
      <c r="S164" s="379" t="s">
        <v>443</v>
      </c>
      <c r="T164" s="379" t="s">
        <v>443</v>
      </c>
      <c r="U164" s="379" t="s">
        <v>443</v>
      </c>
      <c r="V164" s="453" t="s">
        <v>443</v>
      </c>
      <c r="W164" s="453" t="s">
        <v>443</v>
      </c>
    </row>
    <row r="165" spans="1:23" ht="45" customHeight="1" x14ac:dyDescent="0.25">
      <c r="A165" s="382" t="s">
        <v>2171</v>
      </c>
      <c r="B165" s="408" t="s">
        <v>140</v>
      </c>
      <c r="C165" s="636"/>
      <c r="D165" s="631">
        <v>50</v>
      </c>
      <c r="E165" s="408" t="s">
        <v>604</v>
      </c>
      <c r="F165" s="401">
        <v>44949</v>
      </c>
      <c r="G165" s="385" t="s">
        <v>590</v>
      </c>
      <c r="H165" s="386">
        <v>96</v>
      </c>
      <c r="I165" s="88"/>
      <c r="J165" s="573" t="s">
        <v>2091</v>
      </c>
      <c r="K165" s="449" t="s">
        <v>69</v>
      </c>
      <c r="L165" s="379"/>
      <c r="M165" s="379"/>
      <c r="N165" s="453"/>
      <c r="O165" s="379" t="s">
        <v>443</v>
      </c>
      <c r="P165" s="453" t="s">
        <v>443</v>
      </c>
      <c r="Q165" s="379" t="s">
        <v>1882</v>
      </c>
      <c r="R165" s="379" t="s">
        <v>443</v>
      </c>
      <c r="S165" s="379" t="s">
        <v>443</v>
      </c>
      <c r="T165" s="379" t="s">
        <v>443</v>
      </c>
      <c r="U165" s="379" t="s">
        <v>443</v>
      </c>
      <c r="V165" s="453" t="s">
        <v>443</v>
      </c>
      <c r="W165" s="453" t="s">
        <v>443</v>
      </c>
    </row>
    <row r="166" spans="1:23" s="381" customFormat="1" ht="45" customHeight="1" x14ac:dyDescent="0.25">
      <c r="A166" s="382" t="s">
        <v>1016</v>
      </c>
      <c r="B166" s="382" t="s">
        <v>662</v>
      </c>
      <c r="C166" s="636"/>
      <c r="D166" s="631">
        <v>50</v>
      </c>
      <c r="E166" s="408" t="s">
        <v>604</v>
      </c>
      <c r="F166" s="401">
        <v>44949</v>
      </c>
      <c r="G166" s="385" t="s">
        <v>590</v>
      </c>
      <c r="H166" s="386">
        <v>107</v>
      </c>
      <c r="I166" s="88"/>
      <c r="J166" s="573" t="s">
        <v>2091</v>
      </c>
      <c r="K166" s="449" t="s">
        <v>87</v>
      </c>
      <c r="L166" s="379"/>
      <c r="M166" s="379"/>
      <c r="N166" s="379"/>
      <c r="O166" s="379" t="s">
        <v>443</v>
      </c>
      <c r="P166" s="453" t="s">
        <v>443</v>
      </c>
      <c r="Q166" s="379" t="s">
        <v>443</v>
      </c>
      <c r="R166" s="379" t="s">
        <v>443</v>
      </c>
      <c r="S166" s="379" t="s">
        <v>443</v>
      </c>
      <c r="T166" s="379" t="s">
        <v>443</v>
      </c>
      <c r="U166" s="379" t="s">
        <v>443</v>
      </c>
      <c r="V166" s="379" t="s">
        <v>1882</v>
      </c>
      <c r="W166" s="453" t="s">
        <v>443</v>
      </c>
    </row>
    <row r="167" spans="1:23" s="381" customFormat="1" ht="45" customHeight="1" x14ac:dyDescent="0.25">
      <c r="A167" s="382" t="s">
        <v>2172</v>
      </c>
      <c r="B167" s="382" t="s">
        <v>1021</v>
      </c>
      <c r="C167" s="636"/>
      <c r="D167" s="631">
        <v>50</v>
      </c>
      <c r="E167" s="408" t="s">
        <v>604</v>
      </c>
      <c r="F167" s="401">
        <v>44949</v>
      </c>
      <c r="G167" s="385" t="s">
        <v>590</v>
      </c>
      <c r="H167" s="386">
        <v>60</v>
      </c>
      <c r="I167" s="88"/>
      <c r="J167" s="573" t="s">
        <v>2091</v>
      </c>
      <c r="K167" s="449" t="s">
        <v>2173</v>
      </c>
      <c r="L167" s="453"/>
      <c r="M167" s="379"/>
      <c r="N167" s="379"/>
      <c r="O167" s="379" t="s">
        <v>443</v>
      </c>
      <c r="P167" s="453" t="s">
        <v>443</v>
      </c>
      <c r="Q167" s="423" t="s">
        <v>443</v>
      </c>
      <c r="R167" s="379" t="s">
        <v>443</v>
      </c>
      <c r="S167" s="379" t="s">
        <v>443</v>
      </c>
      <c r="T167" s="379" t="s">
        <v>443</v>
      </c>
      <c r="U167" s="420" t="s">
        <v>35</v>
      </c>
      <c r="V167" s="453" t="s">
        <v>443</v>
      </c>
      <c r="W167" s="453" t="s">
        <v>443</v>
      </c>
    </row>
    <row r="168" spans="1:23" s="381" customFormat="1" ht="45" customHeight="1" x14ac:dyDescent="0.25">
      <c r="A168" s="382" t="s">
        <v>2174</v>
      </c>
      <c r="B168" s="382" t="s">
        <v>1028</v>
      </c>
      <c r="C168" s="408"/>
      <c r="D168" s="631">
        <v>55</v>
      </c>
      <c r="E168" s="408" t="s">
        <v>604</v>
      </c>
      <c r="F168" s="401">
        <v>41730</v>
      </c>
      <c r="G168" s="385" t="s">
        <v>590</v>
      </c>
      <c r="H168" s="386" t="s">
        <v>1029</v>
      </c>
      <c r="I168" s="88">
        <v>19</v>
      </c>
      <c r="J168" s="605" t="s">
        <v>634</v>
      </c>
      <c r="K168" s="449" t="s">
        <v>100</v>
      </c>
      <c r="L168" s="379" t="s">
        <v>443</v>
      </c>
      <c r="M168" s="379" t="s">
        <v>443</v>
      </c>
      <c r="N168" s="379" t="s">
        <v>443</v>
      </c>
      <c r="O168" s="379" t="s">
        <v>443</v>
      </c>
      <c r="P168" s="379" t="s">
        <v>443</v>
      </c>
      <c r="Q168" s="379" t="s">
        <v>443</v>
      </c>
      <c r="R168" s="379" t="s">
        <v>1882</v>
      </c>
      <c r="S168" s="379" t="s">
        <v>1882</v>
      </c>
      <c r="T168" s="628" t="s">
        <v>35</v>
      </c>
      <c r="U168" s="453" t="s">
        <v>443</v>
      </c>
      <c r="V168" s="379" t="s">
        <v>443</v>
      </c>
      <c r="W168" s="379" t="s">
        <v>443</v>
      </c>
    </row>
    <row r="169" spans="1:23" s="381" customFormat="1" ht="45" customHeight="1" x14ac:dyDescent="0.25">
      <c r="A169" s="382" t="s">
        <v>2175</v>
      </c>
      <c r="B169" s="382" t="s">
        <v>662</v>
      </c>
      <c r="C169" s="408"/>
      <c r="D169" s="631">
        <v>60</v>
      </c>
      <c r="E169" s="408" t="s">
        <v>604</v>
      </c>
      <c r="F169" s="401">
        <v>45047</v>
      </c>
      <c r="G169" s="385" t="s">
        <v>590</v>
      </c>
      <c r="H169" s="386" t="s">
        <v>1033</v>
      </c>
      <c r="I169" s="88"/>
      <c r="J169" s="611" t="s">
        <v>2057</v>
      </c>
      <c r="K169" s="449" t="s">
        <v>2160</v>
      </c>
      <c r="L169" s="420" t="s">
        <v>35</v>
      </c>
      <c r="M169" s="420" t="s">
        <v>35</v>
      </c>
      <c r="N169" s="420" t="s">
        <v>35</v>
      </c>
      <c r="O169" s="420" t="s">
        <v>35</v>
      </c>
      <c r="P169" s="379" t="s">
        <v>443</v>
      </c>
      <c r="Q169" s="379" t="s">
        <v>443</v>
      </c>
      <c r="R169" s="379" t="s">
        <v>443</v>
      </c>
      <c r="S169" s="379" t="s">
        <v>443</v>
      </c>
      <c r="T169" s="379" t="s">
        <v>443</v>
      </c>
      <c r="U169" s="379" t="s">
        <v>443</v>
      </c>
      <c r="V169" s="379" t="s">
        <v>443</v>
      </c>
      <c r="W169" s="379" t="s">
        <v>443</v>
      </c>
    </row>
    <row r="170" spans="1:23" s="381" customFormat="1" ht="45" customHeight="1" x14ac:dyDescent="0.25">
      <c r="A170" s="382" t="s">
        <v>2176</v>
      </c>
      <c r="B170" s="382" t="s">
        <v>662</v>
      </c>
      <c r="C170" s="636"/>
      <c r="D170" s="631">
        <v>50</v>
      </c>
      <c r="E170" s="408" t="s">
        <v>604</v>
      </c>
      <c r="F170" s="401">
        <v>44949</v>
      </c>
      <c r="G170" s="385" t="s">
        <v>590</v>
      </c>
      <c r="H170" s="386">
        <v>329</v>
      </c>
      <c r="I170" s="88"/>
      <c r="J170" s="573" t="s">
        <v>2091</v>
      </c>
      <c r="K170" s="449" t="s">
        <v>2100</v>
      </c>
      <c r="L170" s="379"/>
      <c r="M170" s="453"/>
      <c r="N170" s="379"/>
      <c r="O170" s="379" t="s">
        <v>443</v>
      </c>
      <c r="P170" s="453" t="s">
        <v>443</v>
      </c>
      <c r="Q170" s="379" t="s">
        <v>443</v>
      </c>
      <c r="R170" s="379" t="s">
        <v>443</v>
      </c>
      <c r="S170" s="379" t="s">
        <v>443</v>
      </c>
      <c r="T170" s="379" t="s">
        <v>443</v>
      </c>
      <c r="U170" s="379" t="s">
        <v>443</v>
      </c>
      <c r="V170" s="453" t="s">
        <v>443</v>
      </c>
      <c r="W170" s="453" t="s">
        <v>443</v>
      </c>
    </row>
    <row r="171" spans="1:23" s="381" customFormat="1" ht="45" customHeight="1" x14ac:dyDescent="0.25">
      <c r="A171" s="382" t="s">
        <v>2177</v>
      </c>
      <c r="B171" s="382" t="s">
        <v>662</v>
      </c>
      <c r="C171" s="636"/>
      <c r="D171" s="631">
        <v>50</v>
      </c>
      <c r="E171" s="408" t="s">
        <v>604</v>
      </c>
      <c r="F171" s="401">
        <v>44949</v>
      </c>
      <c r="G171" s="385" t="s">
        <v>590</v>
      </c>
      <c r="H171" s="386">
        <v>74</v>
      </c>
      <c r="I171" s="88"/>
      <c r="J171" s="573" t="s">
        <v>2091</v>
      </c>
      <c r="K171" s="449" t="s">
        <v>20</v>
      </c>
      <c r="L171" s="379"/>
      <c r="M171" s="379"/>
      <c r="N171" s="379"/>
      <c r="O171" s="379" t="s">
        <v>1882</v>
      </c>
      <c r="P171" s="453" t="s">
        <v>443</v>
      </c>
      <c r="Q171" s="379" t="s">
        <v>443</v>
      </c>
      <c r="R171" s="379" t="s">
        <v>443</v>
      </c>
      <c r="S171" s="379" t="s">
        <v>443</v>
      </c>
      <c r="T171" s="379" t="s">
        <v>443</v>
      </c>
      <c r="U171" s="379" t="s">
        <v>443</v>
      </c>
      <c r="V171" s="379" t="s">
        <v>1882</v>
      </c>
      <c r="W171" s="453" t="s">
        <v>443</v>
      </c>
    </row>
    <row r="172" spans="1:23" s="381" customFormat="1" ht="45" customHeight="1" x14ac:dyDescent="0.25">
      <c r="A172" s="382" t="s">
        <v>2178</v>
      </c>
      <c r="B172" s="382" t="s">
        <v>989</v>
      </c>
      <c r="C172" s="408" t="s">
        <v>1037</v>
      </c>
      <c r="D172" s="631">
        <v>275</v>
      </c>
      <c r="E172" s="408" t="s">
        <v>604</v>
      </c>
      <c r="F172" s="401">
        <v>44287</v>
      </c>
      <c r="G172" s="385" t="s">
        <v>590</v>
      </c>
      <c r="H172" s="386" t="s">
        <v>827</v>
      </c>
      <c r="I172" s="88"/>
      <c r="J172" s="573" t="s">
        <v>2163</v>
      </c>
      <c r="K172" s="449" t="s">
        <v>53</v>
      </c>
      <c r="L172" s="379" t="s">
        <v>443</v>
      </c>
      <c r="M172" s="379" t="s">
        <v>443</v>
      </c>
      <c r="N172" s="379" t="s">
        <v>1882</v>
      </c>
      <c r="O172" s="379" t="s">
        <v>443</v>
      </c>
      <c r="P172" s="379" t="s">
        <v>443</v>
      </c>
      <c r="Q172" s="379" t="s">
        <v>443</v>
      </c>
      <c r="R172" s="423" t="s">
        <v>443</v>
      </c>
      <c r="S172" s="379" t="s">
        <v>443</v>
      </c>
      <c r="T172" s="379" t="s">
        <v>443</v>
      </c>
      <c r="U172" s="379" t="s">
        <v>443</v>
      </c>
      <c r="V172" s="379" t="s">
        <v>443</v>
      </c>
      <c r="W172" s="379" t="s">
        <v>443</v>
      </c>
    </row>
    <row r="173" spans="1:23" ht="45" customHeight="1" x14ac:dyDescent="0.25">
      <c r="A173" s="408" t="s">
        <v>68</v>
      </c>
      <c r="B173" s="382" t="s">
        <v>60</v>
      </c>
      <c r="C173" s="409" t="s">
        <v>1176</v>
      </c>
      <c r="D173" s="631">
        <v>55</v>
      </c>
      <c r="E173" s="408" t="s">
        <v>604</v>
      </c>
      <c r="F173" s="384"/>
      <c r="G173" s="385" t="s">
        <v>590</v>
      </c>
      <c r="H173" s="386" t="s">
        <v>1039</v>
      </c>
      <c r="I173" s="88">
        <v>3</v>
      </c>
      <c r="J173" s="573" t="s">
        <v>2062</v>
      </c>
      <c r="K173" s="524" t="s">
        <v>72</v>
      </c>
      <c r="L173" s="379" t="s">
        <v>443</v>
      </c>
      <c r="M173" s="379" t="s">
        <v>443</v>
      </c>
      <c r="N173" s="379" t="s">
        <v>443</v>
      </c>
      <c r="O173" s="379" t="s">
        <v>443</v>
      </c>
      <c r="P173" s="379" t="s">
        <v>443</v>
      </c>
      <c r="Q173" s="423" t="s">
        <v>443</v>
      </c>
      <c r="R173" s="379" t="s">
        <v>443</v>
      </c>
      <c r="S173" s="423" t="s">
        <v>443</v>
      </c>
      <c r="T173" s="423" t="s">
        <v>443</v>
      </c>
      <c r="U173" s="379" t="s">
        <v>443</v>
      </c>
      <c r="V173" s="379" t="s">
        <v>443</v>
      </c>
      <c r="W173" s="379" t="s">
        <v>443</v>
      </c>
    </row>
    <row r="174" spans="1:23" ht="45" customHeight="1" x14ac:dyDescent="0.25">
      <c r="A174" s="599" t="s">
        <v>2179</v>
      </c>
      <c r="B174" s="408" t="s">
        <v>140</v>
      </c>
      <c r="C174" s="599"/>
      <c r="D174" s="632"/>
      <c r="E174" s="408" t="s">
        <v>815</v>
      </c>
      <c r="F174" s="441"/>
      <c r="G174" s="385" t="s">
        <v>590</v>
      </c>
      <c r="H174" s="441">
        <v>364</v>
      </c>
      <c r="I174" s="299"/>
      <c r="J174" s="605" t="s">
        <v>634</v>
      </c>
      <c r="K174" s="449" t="s">
        <v>50</v>
      </c>
      <c r="L174" s="582"/>
      <c r="M174" s="586"/>
      <c r="N174" s="586"/>
      <c r="O174" s="379" t="s">
        <v>443</v>
      </c>
      <c r="P174" s="379" t="s">
        <v>443</v>
      </c>
      <c r="Q174" s="379" t="s">
        <v>443</v>
      </c>
      <c r="R174" s="423" t="s">
        <v>1882</v>
      </c>
      <c r="S174" s="423" t="s">
        <v>443</v>
      </c>
      <c r="T174" s="423" t="s">
        <v>443</v>
      </c>
      <c r="U174" s="453" t="s">
        <v>443</v>
      </c>
      <c r="V174" s="379" t="s">
        <v>443</v>
      </c>
      <c r="W174" s="379" t="s">
        <v>443</v>
      </c>
    </row>
    <row r="175" spans="1:23" s="381" customFormat="1" ht="105" x14ac:dyDescent="0.25">
      <c r="A175" s="590" t="s">
        <v>2180</v>
      </c>
      <c r="B175" s="391" t="s">
        <v>989</v>
      </c>
      <c r="C175" s="590" t="s">
        <v>1042</v>
      </c>
      <c r="D175" s="633">
        <v>275</v>
      </c>
      <c r="E175" s="408" t="s">
        <v>604</v>
      </c>
      <c r="F175" s="554">
        <v>44185</v>
      </c>
      <c r="G175" s="402" t="s">
        <v>590</v>
      </c>
      <c r="H175" s="394" t="s">
        <v>827</v>
      </c>
      <c r="I175" s="89"/>
      <c r="J175" s="573" t="s">
        <v>2047</v>
      </c>
      <c r="K175" s="517" t="s">
        <v>45</v>
      </c>
      <c r="L175" s="379" t="s">
        <v>443</v>
      </c>
      <c r="M175" s="571" t="s">
        <v>1882</v>
      </c>
      <c r="N175" s="379" t="s">
        <v>443</v>
      </c>
      <c r="O175" s="420" t="s">
        <v>35</v>
      </c>
      <c r="P175" s="420" t="s">
        <v>35</v>
      </c>
      <c r="Q175" s="613" t="s">
        <v>35</v>
      </c>
      <c r="R175" s="423" t="s">
        <v>443</v>
      </c>
      <c r="S175" s="423" t="s">
        <v>443</v>
      </c>
      <c r="T175" s="423" t="s">
        <v>443</v>
      </c>
      <c r="U175" s="405" t="s">
        <v>443</v>
      </c>
      <c r="V175" s="379" t="s">
        <v>443</v>
      </c>
      <c r="W175" s="379" t="s">
        <v>443</v>
      </c>
    </row>
    <row r="176" spans="1:23" ht="42" customHeight="1" x14ac:dyDescent="0.25">
      <c r="A176" s="382" t="s">
        <v>1043</v>
      </c>
      <c r="B176" s="382" t="s">
        <v>140</v>
      </c>
      <c r="C176" s="408"/>
      <c r="D176" s="631">
        <v>55</v>
      </c>
      <c r="E176" s="408" t="s">
        <v>604</v>
      </c>
      <c r="F176" s="401">
        <v>44044</v>
      </c>
      <c r="G176" s="402" t="s">
        <v>590</v>
      </c>
      <c r="H176" s="386" t="s">
        <v>1045</v>
      </c>
      <c r="I176" s="9" t="s">
        <v>2181</v>
      </c>
      <c r="J176" s="612" t="s">
        <v>634</v>
      </c>
      <c r="K176" s="449" t="s">
        <v>45</v>
      </c>
      <c r="L176" s="379" t="s">
        <v>443</v>
      </c>
      <c r="M176" s="379" t="s">
        <v>443</v>
      </c>
      <c r="N176" s="379" t="s">
        <v>443</v>
      </c>
      <c r="O176" s="379" t="s">
        <v>1882</v>
      </c>
      <c r="P176" s="379" t="s">
        <v>443</v>
      </c>
      <c r="Q176" s="423" t="s">
        <v>443</v>
      </c>
      <c r="R176" s="379" t="s">
        <v>443</v>
      </c>
      <c r="S176" s="379" t="s">
        <v>443</v>
      </c>
      <c r="T176" s="379" t="s">
        <v>443</v>
      </c>
      <c r="U176" s="453" t="s">
        <v>443</v>
      </c>
      <c r="V176" s="379" t="s">
        <v>443</v>
      </c>
      <c r="W176" s="379" t="s">
        <v>443</v>
      </c>
    </row>
    <row r="177" spans="1:23" s="381" customFormat="1" ht="42" customHeight="1" x14ac:dyDescent="0.25">
      <c r="A177" s="382" t="s">
        <v>1046</v>
      </c>
      <c r="B177" s="382" t="s">
        <v>152</v>
      </c>
      <c r="C177" s="408"/>
      <c r="D177" s="631">
        <v>55</v>
      </c>
      <c r="E177" s="408" t="s">
        <v>604</v>
      </c>
      <c r="F177" s="401">
        <v>41852</v>
      </c>
      <c r="G177" s="402" t="s">
        <v>590</v>
      </c>
      <c r="H177" s="386" t="s">
        <v>1047</v>
      </c>
      <c r="I177" s="140"/>
      <c r="J177" s="609" t="s">
        <v>2043</v>
      </c>
      <c r="K177" s="449" t="s">
        <v>45</v>
      </c>
      <c r="L177" s="420" t="s">
        <v>35</v>
      </c>
      <c r="M177" s="420" t="s">
        <v>35</v>
      </c>
      <c r="N177" s="420" t="s">
        <v>35</v>
      </c>
      <c r="O177" s="379" t="s">
        <v>443</v>
      </c>
      <c r="P177" s="379" t="s">
        <v>443</v>
      </c>
      <c r="Q177" s="379" t="s">
        <v>443</v>
      </c>
      <c r="R177" s="379" t="s">
        <v>443</v>
      </c>
      <c r="S177" s="379" t="s">
        <v>443</v>
      </c>
      <c r="T177" s="379" t="s">
        <v>443</v>
      </c>
      <c r="U177" s="379" t="s">
        <v>443</v>
      </c>
      <c r="V177" s="379" t="s">
        <v>443</v>
      </c>
      <c r="W177" s="379" t="s">
        <v>443</v>
      </c>
    </row>
    <row r="178" spans="1:23" s="381" customFormat="1" ht="45" customHeight="1" x14ac:dyDescent="0.25">
      <c r="A178" s="599" t="s">
        <v>1048</v>
      </c>
      <c r="B178" s="408" t="s">
        <v>1049</v>
      </c>
      <c r="C178" s="599"/>
      <c r="D178" s="632"/>
      <c r="E178" s="408" t="s">
        <v>604</v>
      </c>
      <c r="F178" s="441"/>
      <c r="G178" s="385" t="s">
        <v>590</v>
      </c>
      <c r="H178" s="441">
        <v>56</v>
      </c>
      <c r="I178" s="299"/>
      <c r="J178" s="609" t="s">
        <v>2057</v>
      </c>
      <c r="K178" s="449" t="s">
        <v>87</v>
      </c>
      <c r="L178" s="582"/>
      <c r="M178" s="586"/>
      <c r="N178" s="586"/>
      <c r="O178" s="379" t="s">
        <v>443</v>
      </c>
      <c r="P178" s="379" t="s">
        <v>443</v>
      </c>
      <c r="Q178" s="379" t="s">
        <v>443</v>
      </c>
      <c r="R178" s="379" t="s">
        <v>443</v>
      </c>
      <c r="S178" s="379" t="s">
        <v>443</v>
      </c>
      <c r="T178" s="379" t="s">
        <v>443</v>
      </c>
      <c r="U178" s="379" t="s">
        <v>443</v>
      </c>
      <c r="V178" s="379" t="s">
        <v>443</v>
      </c>
      <c r="W178" s="379" t="s">
        <v>443</v>
      </c>
    </row>
    <row r="179" spans="1:23" s="381" customFormat="1" ht="45" customHeight="1" x14ac:dyDescent="0.25">
      <c r="A179" s="382" t="s">
        <v>2182</v>
      </c>
      <c r="B179" s="382" t="s">
        <v>901</v>
      </c>
      <c r="C179" s="408"/>
      <c r="D179" s="631">
        <v>55</v>
      </c>
      <c r="E179" s="408" t="s">
        <v>604</v>
      </c>
      <c r="F179" s="401">
        <v>44713</v>
      </c>
      <c r="G179" s="385" t="s">
        <v>590</v>
      </c>
      <c r="H179" s="386" t="s">
        <v>2183</v>
      </c>
      <c r="I179" s="88"/>
      <c r="J179" s="573" t="s">
        <v>2063</v>
      </c>
      <c r="K179" s="449" t="s">
        <v>28</v>
      </c>
      <c r="L179" s="453" t="s">
        <v>443</v>
      </c>
      <c r="M179" s="453" t="s">
        <v>443</v>
      </c>
      <c r="N179" s="379" t="s">
        <v>443</v>
      </c>
      <c r="O179" s="379" t="s">
        <v>443</v>
      </c>
      <c r="P179" s="379" t="s">
        <v>443</v>
      </c>
      <c r="Q179" s="379" t="s">
        <v>443</v>
      </c>
      <c r="R179" s="379" t="s">
        <v>35</v>
      </c>
      <c r="S179" s="379" t="s">
        <v>443</v>
      </c>
      <c r="T179" s="420" t="s">
        <v>35</v>
      </c>
      <c r="U179" s="420" t="s">
        <v>35</v>
      </c>
      <c r="V179" s="379" t="s">
        <v>443</v>
      </c>
      <c r="W179" s="379" t="s">
        <v>443</v>
      </c>
    </row>
    <row r="180" spans="1:23" s="381" customFormat="1" ht="45" customHeight="1" x14ac:dyDescent="0.25">
      <c r="A180" s="382" t="s">
        <v>2184</v>
      </c>
      <c r="B180" s="382" t="s">
        <v>662</v>
      </c>
      <c r="C180" s="636"/>
      <c r="D180" s="631">
        <v>50</v>
      </c>
      <c r="E180" s="408" t="s">
        <v>604</v>
      </c>
      <c r="F180" s="401">
        <v>44949</v>
      </c>
      <c r="G180" s="385" t="s">
        <v>590</v>
      </c>
      <c r="H180" s="386">
        <v>330</v>
      </c>
      <c r="I180" s="88"/>
      <c r="J180" s="573" t="s">
        <v>2091</v>
      </c>
      <c r="K180" s="449" t="s">
        <v>2100</v>
      </c>
      <c r="L180" s="453"/>
      <c r="M180" s="453"/>
      <c r="N180" s="379"/>
      <c r="O180" s="379" t="s">
        <v>443</v>
      </c>
      <c r="P180" s="379" t="s">
        <v>443</v>
      </c>
      <c r="Q180" s="379" t="s">
        <v>443</v>
      </c>
      <c r="R180" s="379" t="s">
        <v>443</v>
      </c>
      <c r="S180" s="379" t="s">
        <v>443</v>
      </c>
      <c r="T180" s="379" t="s">
        <v>443</v>
      </c>
      <c r="U180" s="379" t="s">
        <v>443</v>
      </c>
      <c r="V180" s="453" t="s">
        <v>443</v>
      </c>
      <c r="W180" s="453" t="s">
        <v>443</v>
      </c>
    </row>
    <row r="181" spans="1:23" s="381" customFormat="1" ht="42" customHeight="1" x14ac:dyDescent="0.25">
      <c r="A181" s="382" t="s">
        <v>257</v>
      </c>
      <c r="B181" s="382" t="s">
        <v>152</v>
      </c>
      <c r="C181" s="408"/>
      <c r="D181" s="631">
        <v>55</v>
      </c>
      <c r="E181" s="408" t="s">
        <v>604</v>
      </c>
      <c r="F181" s="384"/>
      <c r="G181" s="385" t="s">
        <v>590</v>
      </c>
      <c r="H181" s="386" t="s">
        <v>1060</v>
      </c>
      <c r="I181" s="88">
        <v>13</v>
      </c>
      <c r="J181" s="573" t="s">
        <v>2062</v>
      </c>
      <c r="K181" s="449" t="s">
        <v>42</v>
      </c>
      <c r="L181" s="379" t="s">
        <v>443</v>
      </c>
      <c r="M181" s="379" t="s">
        <v>443</v>
      </c>
      <c r="N181" s="379" t="s">
        <v>443</v>
      </c>
      <c r="O181" s="379" t="s">
        <v>443</v>
      </c>
      <c r="P181" s="379" t="s">
        <v>443</v>
      </c>
      <c r="Q181" s="423" t="s">
        <v>443</v>
      </c>
      <c r="R181" s="423" t="s">
        <v>443</v>
      </c>
      <c r="S181" s="423" t="s">
        <v>443</v>
      </c>
      <c r="T181" s="423" t="s">
        <v>443</v>
      </c>
      <c r="U181" s="379" t="s">
        <v>443</v>
      </c>
      <c r="V181" s="379" t="s">
        <v>443</v>
      </c>
      <c r="W181" s="379" t="s">
        <v>1882</v>
      </c>
    </row>
    <row r="182" spans="1:23" s="381" customFormat="1" ht="42" customHeight="1" x14ac:dyDescent="0.25">
      <c r="A182" s="599" t="s">
        <v>1064</v>
      </c>
      <c r="B182" s="408" t="s">
        <v>969</v>
      </c>
      <c r="C182" s="599"/>
      <c r="D182" s="632"/>
      <c r="E182" s="408" t="s">
        <v>604</v>
      </c>
      <c r="F182" s="441"/>
      <c r="G182" s="385" t="s">
        <v>590</v>
      </c>
      <c r="H182" s="441">
        <v>167</v>
      </c>
      <c r="I182" s="299"/>
      <c r="J182" s="605" t="s">
        <v>634</v>
      </c>
      <c r="K182" s="449" t="s">
        <v>31</v>
      </c>
      <c r="L182" s="582"/>
      <c r="M182" s="586"/>
      <c r="N182" s="586"/>
      <c r="O182" s="379" t="s">
        <v>443</v>
      </c>
      <c r="P182" s="379" t="s">
        <v>443</v>
      </c>
      <c r="Q182" s="423" t="s">
        <v>443</v>
      </c>
      <c r="R182" s="423" t="s">
        <v>443</v>
      </c>
      <c r="S182" s="423" t="s">
        <v>443</v>
      </c>
      <c r="T182" s="379" t="s">
        <v>1882</v>
      </c>
      <c r="U182" s="453" t="s">
        <v>443</v>
      </c>
      <c r="V182" s="420" t="s">
        <v>35</v>
      </c>
      <c r="W182" s="379" t="s">
        <v>443</v>
      </c>
    </row>
    <row r="183" spans="1:23" s="381" customFormat="1" ht="42" customHeight="1" x14ac:dyDescent="0.25">
      <c r="A183" s="599" t="s">
        <v>2185</v>
      </c>
      <c r="B183" s="408" t="s">
        <v>739</v>
      </c>
      <c r="C183" s="599"/>
      <c r="D183" s="632"/>
      <c r="E183" s="408" t="s">
        <v>604</v>
      </c>
      <c r="F183" s="441"/>
      <c r="G183" s="385" t="s">
        <v>590</v>
      </c>
      <c r="H183" s="441">
        <v>336</v>
      </c>
      <c r="I183" s="299"/>
      <c r="J183" s="605" t="s">
        <v>634</v>
      </c>
      <c r="K183" s="449" t="s">
        <v>25</v>
      </c>
      <c r="L183" s="582"/>
      <c r="M183" s="586"/>
      <c r="N183" s="586"/>
      <c r="O183" s="420" t="s">
        <v>35</v>
      </c>
      <c r="P183" s="379" t="s">
        <v>1882</v>
      </c>
      <c r="Q183" s="379" t="s">
        <v>443</v>
      </c>
      <c r="R183" s="379" t="s">
        <v>443</v>
      </c>
      <c r="S183" s="379" t="s">
        <v>443</v>
      </c>
      <c r="T183" s="423" t="s">
        <v>443</v>
      </c>
      <c r="U183" s="453" t="s">
        <v>443</v>
      </c>
      <c r="V183" s="379" t="s">
        <v>443</v>
      </c>
      <c r="W183" s="379" t="s">
        <v>443</v>
      </c>
    </row>
    <row r="184" spans="1:23" ht="45" customHeight="1" x14ac:dyDescent="0.25">
      <c r="A184" s="382" t="s">
        <v>2186</v>
      </c>
      <c r="B184" s="382" t="s">
        <v>736</v>
      </c>
      <c r="C184" s="602"/>
      <c r="D184" s="631">
        <v>50</v>
      </c>
      <c r="E184" s="408" t="s">
        <v>604</v>
      </c>
      <c r="F184" s="401">
        <v>44949</v>
      </c>
      <c r="G184" s="385" t="s">
        <v>590</v>
      </c>
      <c r="H184" s="386">
        <v>335</v>
      </c>
      <c r="I184" s="88"/>
      <c r="J184" s="573" t="s">
        <v>2047</v>
      </c>
      <c r="K184" s="449" t="s">
        <v>40</v>
      </c>
      <c r="L184" s="379"/>
      <c r="M184" s="453"/>
      <c r="N184" s="379"/>
      <c r="O184" s="379" t="s">
        <v>443</v>
      </c>
      <c r="P184" s="379" t="s">
        <v>443</v>
      </c>
      <c r="Q184" s="379" t="s">
        <v>443</v>
      </c>
      <c r="R184" s="423" t="s">
        <v>443</v>
      </c>
      <c r="S184" s="379" t="s">
        <v>443</v>
      </c>
      <c r="T184" s="379" t="s">
        <v>443</v>
      </c>
      <c r="U184" s="379" t="s">
        <v>443</v>
      </c>
      <c r="V184" s="379" t="s">
        <v>443</v>
      </c>
      <c r="W184" s="379" t="s">
        <v>443</v>
      </c>
    </row>
    <row r="185" spans="1:23" s="381" customFormat="1" ht="45" customHeight="1" x14ac:dyDescent="0.25">
      <c r="A185" s="408" t="s">
        <v>1067</v>
      </c>
      <c r="B185" s="382" t="s">
        <v>1068</v>
      </c>
      <c r="C185" s="408"/>
      <c r="D185" s="631">
        <v>55</v>
      </c>
      <c r="E185" s="408" t="s">
        <v>604</v>
      </c>
      <c r="F185" s="434">
        <v>44866</v>
      </c>
      <c r="G185" s="385" t="s">
        <v>590</v>
      </c>
      <c r="H185" s="386" t="s">
        <v>1069</v>
      </c>
      <c r="I185" s="88"/>
      <c r="J185" s="573" t="s">
        <v>2062</v>
      </c>
      <c r="K185" s="449" t="s">
        <v>31</v>
      </c>
      <c r="L185" s="379" t="s">
        <v>443</v>
      </c>
      <c r="M185" s="379" t="s">
        <v>443</v>
      </c>
      <c r="N185" s="379" t="s">
        <v>443</v>
      </c>
      <c r="O185" s="379" t="s">
        <v>35</v>
      </c>
      <c r="P185" s="379" t="s">
        <v>443</v>
      </c>
      <c r="Q185" s="423" t="s">
        <v>443</v>
      </c>
      <c r="R185" s="423" t="s">
        <v>443</v>
      </c>
      <c r="S185" s="379" t="s">
        <v>443</v>
      </c>
      <c r="T185" s="654" t="s">
        <v>1882</v>
      </c>
      <c r="U185" s="379" t="s">
        <v>443</v>
      </c>
      <c r="V185" s="379" t="s">
        <v>443</v>
      </c>
      <c r="W185" s="379" t="s">
        <v>443</v>
      </c>
    </row>
    <row r="186" spans="1:23" s="381" customFormat="1" ht="45" customHeight="1" x14ac:dyDescent="0.25">
      <c r="A186" s="382" t="s">
        <v>1070</v>
      </c>
      <c r="B186" s="382" t="s">
        <v>152</v>
      </c>
      <c r="C186" s="408"/>
      <c r="D186" s="631">
        <v>55</v>
      </c>
      <c r="E186" s="408" t="s">
        <v>604</v>
      </c>
      <c r="F186" s="401">
        <v>43800</v>
      </c>
      <c r="G186" s="385" t="s">
        <v>590</v>
      </c>
      <c r="H186" s="386" t="s">
        <v>1071</v>
      </c>
      <c r="I186" s="88"/>
      <c r="J186" s="605" t="s">
        <v>634</v>
      </c>
      <c r="K186" s="449" t="s">
        <v>100</v>
      </c>
      <c r="L186" s="379" t="s">
        <v>443</v>
      </c>
      <c r="M186" s="379" t="s">
        <v>443</v>
      </c>
      <c r="N186" s="379" t="s">
        <v>443</v>
      </c>
      <c r="O186" s="379" t="s">
        <v>443</v>
      </c>
      <c r="P186" s="379" t="s">
        <v>443</v>
      </c>
      <c r="Q186" s="379" t="s">
        <v>443</v>
      </c>
      <c r="R186" s="379" t="s">
        <v>443</v>
      </c>
      <c r="S186" s="379" t="s">
        <v>1882</v>
      </c>
      <c r="T186" s="379" t="s">
        <v>443</v>
      </c>
      <c r="U186" s="453" t="s">
        <v>443</v>
      </c>
      <c r="V186" s="379" t="s">
        <v>443</v>
      </c>
      <c r="W186" s="379" t="s">
        <v>443</v>
      </c>
    </row>
    <row r="187" spans="1:23" s="381" customFormat="1" ht="45" customHeight="1" x14ac:dyDescent="0.25">
      <c r="A187" s="382" t="s">
        <v>184</v>
      </c>
      <c r="B187" s="382" t="s">
        <v>185</v>
      </c>
      <c r="C187" s="408"/>
      <c r="D187" s="631">
        <v>55</v>
      </c>
      <c r="E187" s="408" t="s">
        <v>604</v>
      </c>
      <c r="F187" s="401">
        <v>42558</v>
      </c>
      <c r="G187" s="385" t="s">
        <v>590</v>
      </c>
      <c r="H187" s="386" t="s">
        <v>1073</v>
      </c>
      <c r="I187" s="88">
        <v>22</v>
      </c>
      <c r="J187" s="573" t="s">
        <v>596</v>
      </c>
      <c r="K187" s="524" t="s">
        <v>53</v>
      </c>
      <c r="L187" s="379" t="s">
        <v>443</v>
      </c>
      <c r="M187" s="379" t="s">
        <v>443</v>
      </c>
      <c r="N187" s="379" t="s">
        <v>443</v>
      </c>
      <c r="O187" s="379" t="s">
        <v>443</v>
      </c>
      <c r="P187" s="423" t="s">
        <v>1882</v>
      </c>
      <c r="Q187" s="379" t="s">
        <v>443</v>
      </c>
      <c r="R187" s="423" t="s">
        <v>443</v>
      </c>
      <c r="S187" s="423" t="s">
        <v>443</v>
      </c>
      <c r="T187" s="379" t="s">
        <v>443</v>
      </c>
      <c r="U187" s="379" t="s">
        <v>443</v>
      </c>
      <c r="V187" s="420" t="s">
        <v>35</v>
      </c>
      <c r="W187" s="379" t="s">
        <v>443</v>
      </c>
    </row>
    <row r="188" spans="1:23" s="381" customFormat="1" ht="45" customHeight="1" x14ac:dyDescent="0.25">
      <c r="A188" s="371" t="s">
        <v>1074</v>
      </c>
      <c r="B188" s="371" t="s">
        <v>1917</v>
      </c>
      <c r="C188" s="602"/>
      <c r="D188" s="631">
        <v>50</v>
      </c>
      <c r="E188" s="408" t="s">
        <v>604</v>
      </c>
      <c r="F188" s="401">
        <v>44949</v>
      </c>
      <c r="G188" s="375" t="s">
        <v>590</v>
      </c>
      <c r="H188" s="376">
        <v>52</v>
      </c>
      <c r="I188" s="140"/>
      <c r="J188" s="573" t="s">
        <v>2065</v>
      </c>
      <c r="K188" s="442" t="s">
        <v>69</v>
      </c>
      <c r="L188" s="379"/>
      <c r="M188" s="423"/>
      <c r="N188" s="423"/>
      <c r="O188" s="379" t="s">
        <v>443</v>
      </c>
      <c r="P188" s="379" t="s">
        <v>443</v>
      </c>
      <c r="Q188" s="423" t="s">
        <v>1882</v>
      </c>
      <c r="R188" s="423" t="s">
        <v>443</v>
      </c>
      <c r="S188" s="423" t="s">
        <v>443</v>
      </c>
      <c r="T188" s="423" t="s">
        <v>443</v>
      </c>
      <c r="U188" s="379" t="s">
        <v>443</v>
      </c>
      <c r="V188" s="379" t="s">
        <v>443</v>
      </c>
      <c r="W188" s="379" t="s">
        <v>443</v>
      </c>
    </row>
    <row r="189" spans="1:23" s="381" customFormat="1" ht="45" customHeight="1" x14ac:dyDescent="0.25">
      <c r="A189" s="599" t="s">
        <v>2187</v>
      </c>
      <c r="B189" s="382" t="s">
        <v>140</v>
      </c>
      <c r="C189" s="599"/>
      <c r="D189" s="632"/>
      <c r="E189" s="408" t="s">
        <v>604</v>
      </c>
      <c r="F189" s="441"/>
      <c r="G189" s="385" t="s">
        <v>590</v>
      </c>
      <c r="H189" s="441">
        <v>157</v>
      </c>
      <c r="I189" s="299"/>
      <c r="J189" s="605" t="s">
        <v>634</v>
      </c>
      <c r="K189" s="449" t="s">
        <v>50</v>
      </c>
      <c r="L189" s="582"/>
      <c r="M189" s="586"/>
      <c r="N189" s="586"/>
      <c r="O189" s="379" t="s">
        <v>443</v>
      </c>
      <c r="P189" s="453" t="s">
        <v>1882</v>
      </c>
      <c r="Q189" s="379" t="s">
        <v>443</v>
      </c>
      <c r="R189" s="379" t="s">
        <v>443</v>
      </c>
      <c r="S189" s="379" t="s">
        <v>443</v>
      </c>
      <c r="T189" s="379" t="s">
        <v>443</v>
      </c>
      <c r="U189" s="453" t="s">
        <v>443</v>
      </c>
      <c r="V189" s="379" t="s">
        <v>443</v>
      </c>
      <c r="W189" s="379" t="s">
        <v>443</v>
      </c>
    </row>
    <row r="190" spans="1:23" s="381" customFormat="1" ht="45" customHeight="1" x14ac:dyDescent="0.25">
      <c r="A190" s="371" t="s">
        <v>2188</v>
      </c>
      <c r="B190" s="371" t="s">
        <v>662</v>
      </c>
      <c r="C190" s="602"/>
      <c r="D190" s="634">
        <v>50</v>
      </c>
      <c r="E190" s="419" t="s">
        <v>604</v>
      </c>
      <c r="F190" s="401">
        <v>44949</v>
      </c>
      <c r="G190" s="375" t="s">
        <v>590</v>
      </c>
      <c r="H190" s="376">
        <v>158</v>
      </c>
      <c r="I190" s="140"/>
      <c r="J190" s="573" t="s">
        <v>2091</v>
      </c>
      <c r="K190" s="442" t="s">
        <v>45</v>
      </c>
      <c r="L190" s="379"/>
      <c r="M190" s="379"/>
      <c r="N190" s="379"/>
      <c r="O190" s="379" t="s">
        <v>443</v>
      </c>
      <c r="P190" s="379" t="s">
        <v>443</v>
      </c>
      <c r="Q190" s="379" t="s">
        <v>443</v>
      </c>
      <c r="R190" s="379" t="s">
        <v>443</v>
      </c>
      <c r="S190" s="379" t="s">
        <v>443</v>
      </c>
      <c r="T190" s="379" t="s">
        <v>443</v>
      </c>
      <c r="U190" s="379" t="s">
        <v>443</v>
      </c>
      <c r="V190" s="453" t="s">
        <v>443</v>
      </c>
      <c r="W190" s="453" t="s">
        <v>443</v>
      </c>
    </row>
    <row r="191" spans="1:23" s="381" customFormat="1" ht="45" customHeight="1" x14ac:dyDescent="0.25">
      <c r="A191" s="382" t="s">
        <v>2189</v>
      </c>
      <c r="B191" s="382" t="s">
        <v>840</v>
      </c>
      <c r="C191" s="409" t="s">
        <v>2190</v>
      </c>
      <c r="D191" s="631">
        <v>65</v>
      </c>
      <c r="E191" s="408" t="s">
        <v>1011</v>
      </c>
      <c r="F191" s="401">
        <v>44189</v>
      </c>
      <c r="G191" s="385" t="s">
        <v>590</v>
      </c>
      <c r="H191" s="386" t="s">
        <v>1081</v>
      </c>
      <c r="I191" s="88"/>
      <c r="J191" s="573" t="s">
        <v>2054</v>
      </c>
      <c r="K191" s="524" t="s">
        <v>72</v>
      </c>
      <c r="L191" s="379" t="s">
        <v>443</v>
      </c>
      <c r="M191" s="379" t="s">
        <v>443</v>
      </c>
      <c r="N191" s="453" t="s">
        <v>443</v>
      </c>
      <c r="O191" s="379" t="s">
        <v>443</v>
      </c>
      <c r="P191" s="379" t="s">
        <v>443</v>
      </c>
      <c r="Q191" s="379" t="s">
        <v>443</v>
      </c>
      <c r="R191" s="379" t="s">
        <v>443</v>
      </c>
      <c r="S191" s="379" t="s">
        <v>443</v>
      </c>
      <c r="T191" s="379" t="s">
        <v>443</v>
      </c>
      <c r="U191" s="420" t="s">
        <v>35</v>
      </c>
      <c r="V191" s="379" t="s">
        <v>443</v>
      </c>
      <c r="W191" s="379" t="s">
        <v>443</v>
      </c>
    </row>
    <row r="192" spans="1:23" s="381" customFormat="1" ht="45" customHeight="1" x14ac:dyDescent="0.25">
      <c r="A192" s="382" t="s">
        <v>2191</v>
      </c>
      <c r="B192" s="382" t="s">
        <v>662</v>
      </c>
      <c r="C192" s="602"/>
      <c r="D192" s="631">
        <v>50</v>
      </c>
      <c r="E192" s="408" t="s">
        <v>604</v>
      </c>
      <c r="F192" s="401">
        <v>44949</v>
      </c>
      <c r="G192" s="385" t="s">
        <v>590</v>
      </c>
      <c r="H192" s="386">
        <v>379</v>
      </c>
      <c r="I192" s="88"/>
      <c r="J192" s="573" t="s">
        <v>2096</v>
      </c>
      <c r="K192" s="449" t="s">
        <v>95</v>
      </c>
      <c r="L192" s="379"/>
      <c r="M192" s="379"/>
      <c r="N192" s="379" t="s">
        <v>1882</v>
      </c>
      <c r="O192" s="379" t="s">
        <v>443</v>
      </c>
      <c r="P192" s="379" t="s">
        <v>443</v>
      </c>
      <c r="Q192" s="379" t="s">
        <v>443</v>
      </c>
      <c r="R192" s="379" t="s">
        <v>443</v>
      </c>
      <c r="S192" s="379" t="s">
        <v>443</v>
      </c>
      <c r="T192" s="379" t="s">
        <v>443</v>
      </c>
      <c r="U192" s="379" t="s">
        <v>443</v>
      </c>
      <c r="V192" s="379" t="s">
        <v>443</v>
      </c>
      <c r="W192" s="379" t="s">
        <v>443</v>
      </c>
    </row>
    <row r="193" spans="1:23" s="381" customFormat="1" ht="45" customHeight="1" x14ac:dyDescent="0.25">
      <c r="A193" s="408" t="s">
        <v>1082</v>
      </c>
      <c r="B193" s="382" t="s">
        <v>89</v>
      </c>
      <c r="C193" s="408"/>
      <c r="D193" s="631">
        <v>55</v>
      </c>
      <c r="E193" s="408" t="s">
        <v>604</v>
      </c>
      <c r="F193" s="401">
        <v>41426</v>
      </c>
      <c r="G193" s="385" t="s">
        <v>590</v>
      </c>
      <c r="H193" s="386" t="s">
        <v>1083</v>
      </c>
      <c r="I193" s="88">
        <v>24</v>
      </c>
      <c r="J193" s="573" t="s">
        <v>596</v>
      </c>
      <c r="K193" s="524" t="s">
        <v>72</v>
      </c>
      <c r="L193" s="379" t="s">
        <v>443</v>
      </c>
      <c r="M193" s="379" t="s">
        <v>443</v>
      </c>
      <c r="N193" s="379" t="s">
        <v>443</v>
      </c>
      <c r="O193" s="379" t="s">
        <v>443</v>
      </c>
      <c r="P193" s="379" t="s">
        <v>443</v>
      </c>
      <c r="Q193" s="379" t="s">
        <v>443</v>
      </c>
      <c r="R193" s="379" t="s">
        <v>443</v>
      </c>
      <c r="S193" s="379" t="s">
        <v>443</v>
      </c>
      <c r="T193" s="379" t="s">
        <v>443</v>
      </c>
      <c r="U193" s="379" t="s">
        <v>443</v>
      </c>
      <c r="V193" s="379" t="s">
        <v>443</v>
      </c>
      <c r="W193" s="379" t="s">
        <v>443</v>
      </c>
    </row>
    <row r="194" spans="1:23" s="381" customFormat="1" ht="45" customHeight="1" x14ac:dyDescent="0.25">
      <c r="A194" s="408" t="s">
        <v>2192</v>
      </c>
      <c r="B194" s="382" t="s">
        <v>638</v>
      </c>
      <c r="C194" s="602" t="s">
        <v>2193</v>
      </c>
      <c r="D194" s="631">
        <v>50</v>
      </c>
      <c r="E194" s="408" t="s">
        <v>815</v>
      </c>
      <c r="F194" s="401"/>
      <c r="G194" s="532" t="s">
        <v>66</v>
      </c>
      <c r="H194" s="386">
        <v>48</v>
      </c>
      <c r="I194" s="88"/>
      <c r="J194" s="573" t="s">
        <v>767</v>
      </c>
      <c r="K194" s="524" t="s">
        <v>28</v>
      </c>
      <c r="L194" s="420" t="s">
        <v>35</v>
      </c>
      <c r="M194" s="420" t="s">
        <v>35</v>
      </c>
      <c r="N194" s="420" t="s">
        <v>35</v>
      </c>
      <c r="O194" s="420" t="s">
        <v>35</v>
      </c>
      <c r="P194" s="420" t="s">
        <v>35</v>
      </c>
      <c r="Q194" s="420" t="s">
        <v>35</v>
      </c>
      <c r="R194" s="420" t="s">
        <v>35</v>
      </c>
      <c r="S194" s="420" t="s">
        <v>35</v>
      </c>
      <c r="T194" s="420" t="s">
        <v>35</v>
      </c>
      <c r="U194" s="420" t="s">
        <v>35</v>
      </c>
      <c r="V194" s="420" t="s">
        <v>35</v>
      </c>
      <c r="W194" s="420" t="s">
        <v>35</v>
      </c>
    </row>
    <row r="195" spans="1:23" s="381" customFormat="1" ht="45" customHeight="1" x14ac:dyDescent="0.25">
      <c r="A195" s="408" t="s">
        <v>2194</v>
      </c>
      <c r="B195" s="382" t="s">
        <v>818</v>
      </c>
      <c r="C195" s="620"/>
      <c r="D195" s="631">
        <v>70</v>
      </c>
      <c r="E195" s="408" t="s">
        <v>815</v>
      </c>
      <c r="F195" s="401">
        <v>45161</v>
      </c>
      <c r="G195" s="385" t="s">
        <v>590</v>
      </c>
      <c r="H195" s="616" t="s">
        <v>1088</v>
      </c>
      <c r="I195" s="88"/>
      <c r="J195" s="573" t="s">
        <v>2091</v>
      </c>
      <c r="K195" s="524" t="s">
        <v>50</v>
      </c>
      <c r="L195" s="420" t="s">
        <v>35</v>
      </c>
      <c r="M195" s="420" t="s">
        <v>35</v>
      </c>
      <c r="N195" s="420" t="s">
        <v>35</v>
      </c>
      <c r="O195" s="420" t="s">
        <v>35</v>
      </c>
      <c r="P195" s="420" t="s">
        <v>35</v>
      </c>
      <c r="Q195" s="420" t="s">
        <v>35</v>
      </c>
      <c r="R195" s="420" t="s">
        <v>35</v>
      </c>
      <c r="S195" s="379" t="s">
        <v>443</v>
      </c>
      <c r="T195" s="379" t="s">
        <v>443</v>
      </c>
      <c r="U195" s="379" t="s">
        <v>443</v>
      </c>
      <c r="V195" s="453" t="s">
        <v>443</v>
      </c>
      <c r="W195" s="453" t="s">
        <v>443</v>
      </c>
    </row>
    <row r="196" spans="1:23" s="381" customFormat="1" ht="45" customHeight="1" x14ac:dyDescent="0.25">
      <c r="A196" s="408" t="s">
        <v>1089</v>
      </c>
      <c r="B196" s="382" t="s">
        <v>989</v>
      </c>
      <c r="C196" s="408" t="s">
        <v>1037</v>
      </c>
      <c r="D196" s="631">
        <v>275</v>
      </c>
      <c r="E196" s="408" t="s">
        <v>731</v>
      </c>
      <c r="F196" s="401">
        <v>44287</v>
      </c>
      <c r="G196" s="385" t="s">
        <v>590</v>
      </c>
      <c r="H196" s="386" t="s">
        <v>827</v>
      </c>
      <c r="I196" s="140"/>
      <c r="J196" s="573" t="s">
        <v>2163</v>
      </c>
      <c r="K196" s="449" t="s">
        <v>31</v>
      </c>
      <c r="L196" s="379" t="s">
        <v>443</v>
      </c>
      <c r="M196" s="379" t="s">
        <v>443</v>
      </c>
      <c r="N196" s="379" t="s">
        <v>443</v>
      </c>
      <c r="O196" s="379" t="s">
        <v>443</v>
      </c>
      <c r="P196" s="379" t="s">
        <v>443</v>
      </c>
      <c r="Q196" s="379" t="s">
        <v>443</v>
      </c>
      <c r="R196" s="379" t="s">
        <v>443</v>
      </c>
      <c r="S196" s="379" t="s">
        <v>443</v>
      </c>
      <c r="T196" s="379" t="s">
        <v>1882</v>
      </c>
      <c r="U196" s="379" t="s">
        <v>443</v>
      </c>
      <c r="V196" s="379" t="s">
        <v>443</v>
      </c>
      <c r="W196" s="379" t="s">
        <v>443</v>
      </c>
    </row>
    <row r="197" spans="1:23" s="381" customFormat="1" ht="45" customHeight="1" x14ac:dyDescent="0.25">
      <c r="A197" s="408" t="s">
        <v>127</v>
      </c>
      <c r="B197" s="382" t="s">
        <v>119</v>
      </c>
      <c r="C197" s="408"/>
      <c r="D197" s="631">
        <v>55</v>
      </c>
      <c r="E197" s="408" t="s">
        <v>604</v>
      </c>
      <c r="F197" s="384"/>
      <c r="G197" s="385" t="s">
        <v>590</v>
      </c>
      <c r="H197" s="386" t="s">
        <v>1091</v>
      </c>
      <c r="I197" s="88">
        <v>5</v>
      </c>
      <c r="J197" s="573" t="s">
        <v>2063</v>
      </c>
      <c r="K197" s="449" t="s">
        <v>72</v>
      </c>
      <c r="L197" s="379" t="s">
        <v>443</v>
      </c>
      <c r="M197" s="379" t="s">
        <v>443</v>
      </c>
      <c r="N197" s="379" t="s">
        <v>443</v>
      </c>
      <c r="O197" s="379" t="s">
        <v>443</v>
      </c>
      <c r="P197" s="379" t="s">
        <v>443</v>
      </c>
      <c r="Q197" s="379" t="s">
        <v>443</v>
      </c>
      <c r="R197" s="379" t="s">
        <v>443</v>
      </c>
      <c r="S197" s="379" t="s">
        <v>443</v>
      </c>
      <c r="T197" s="379" t="s">
        <v>443</v>
      </c>
      <c r="U197" s="379" t="s">
        <v>443</v>
      </c>
      <c r="V197" s="420" t="s">
        <v>35</v>
      </c>
      <c r="W197" s="379" t="s">
        <v>443</v>
      </c>
    </row>
    <row r="198" spans="1:23" s="381" customFormat="1" ht="45" customHeight="1" x14ac:dyDescent="0.25">
      <c r="A198" s="429" t="s">
        <v>2195</v>
      </c>
      <c r="B198" s="429" t="s">
        <v>1093</v>
      </c>
      <c r="C198" s="408"/>
      <c r="D198" s="631">
        <v>55</v>
      </c>
      <c r="E198" s="408" t="s">
        <v>1094</v>
      </c>
      <c r="F198" s="401"/>
      <c r="G198" s="385" t="s">
        <v>590</v>
      </c>
      <c r="H198" s="386" t="s">
        <v>827</v>
      </c>
      <c r="I198" s="193"/>
      <c r="J198" s="573" t="s">
        <v>2054</v>
      </c>
      <c r="K198" s="449" t="s">
        <v>40</v>
      </c>
      <c r="L198" s="379"/>
      <c r="M198" s="379"/>
      <c r="N198" s="379"/>
      <c r="O198" s="379" t="s">
        <v>443</v>
      </c>
      <c r="P198" s="379" t="s">
        <v>443</v>
      </c>
      <c r="Q198" s="379" t="s">
        <v>443</v>
      </c>
      <c r="R198" s="379" t="s">
        <v>443</v>
      </c>
      <c r="S198" s="379" t="s">
        <v>443</v>
      </c>
      <c r="T198" s="379" t="s">
        <v>443</v>
      </c>
      <c r="U198" s="379" t="s">
        <v>443</v>
      </c>
      <c r="V198" s="379" t="s">
        <v>443</v>
      </c>
      <c r="W198" s="379" t="s">
        <v>443</v>
      </c>
    </row>
    <row r="199" spans="1:23" s="381" customFormat="1" ht="45" customHeight="1" x14ac:dyDescent="0.25">
      <c r="A199" s="398" t="s">
        <v>1095</v>
      </c>
      <c r="B199" s="429" t="s">
        <v>840</v>
      </c>
      <c r="C199" s="409" t="s">
        <v>2190</v>
      </c>
      <c r="D199" s="631">
        <v>65</v>
      </c>
      <c r="E199" s="408" t="s">
        <v>1011</v>
      </c>
      <c r="F199" s="401">
        <v>44189</v>
      </c>
      <c r="G199" s="385" t="s">
        <v>590</v>
      </c>
      <c r="H199" s="386" t="s">
        <v>1097</v>
      </c>
      <c r="I199" s="193"/>
      <c r="J199" s="573" t="s">
        <v>2054</v>
      </c>
      <c r="K199" s="449" t="s">
        <v>20</v>
      </c>
      <c r="L199" s="379" t="s">
        <v>443</v>
      </c>
      <c r="M199" s="379" t="s">
        <v>443</v>
      </c>
      <c r="N199" s="379" t="s">
        <v>443</v>
      </c>
      <c r="O199" s="379" t="s">
        <v>1882</v>
      </c>
      <c r="P199" s="379" t="s">
        <v>443</v>
      </c>
      <c r="Q199" s="379" t="s">
        <v>443</v>
      </c>
      <c r="R199" s="379" t="s">
        <v>443</v>
      </c>
      <c r="S199" s="379" t="s">
        <v>443</v>
      </c>
      <c r="T199" s="379" t="s">
        <v>443</v>
      </c>
      <c r="U199" s="379" t="s">
        <v>443</v>
      </c>
      <c r="V199" s="379" t="s">
        <v>443</v>
      </c>
      <c r="W199" s="379" t="s">
        <v>443</v>
      </c>
    </row>
    <row r="200" spans="1:23" s="381" customFormat="1" ht="45" customHeight="1" x14ac:dyDescent="0.25">
      <c r="A200" s="382" t="s">
        <v>1098</v>
      </c>
      <c r="B200" s="382" t="s">
        <v>840</v>
      </c>
      <c r="C200" s="409" t="s">
        <v>2117</v>
      </c>
      <c r="D200" s="631">
        <v>65</v>
      </c>
      <c r="E200" s="408" t="s">
        <v>1011</v>
      </c>
      <c r="F200" s="401">
        <v>43881</v>
      </c>
      <c r="G200" s="385" t="s">
        <v>590</v>
      </c>
      <c r="H200" s="386" t="s">
        <v>1099</v>
      </c>
      <c r="I200" s="337"/>
      <c r="J200" s="573" t="s">
        <v>2054</v>
      </c>
      <c r="K200" s="449" t="s">
        <v>20</v>
      </c>
      <c r="L200" s="379" t="s">
        <v>443</v>
      </c>
      <c r="M200" s="379" t="s">
        <v>443</v>
      </c>
      <c r="N200" s="379" t="s">
        <v>443</v>
      </c>
      <c r="O200" s="379" t="s">
        <v>1882</v>
      </c>
      <c r="P200" s="453" t="s">
        <v>443</v>
      </c>
      <c r="Q200" s="379" t="s">
        <v>443</v>
      </c>
      <c r="R200" s="379" t="s">
        <v>443</v>
      </c>
      <c r="S200" s="379" t="s">
        <v>443</v>
      </c>
      <c r="T200" s="379" t="s">
        <v>443</v>
      </c>
      <c r="U200" s="379" t="s">
        <v>443</v>
      </c>
      <c r="V200" s="379" t="s">
        <v>443</v>
      </c>
      <c r="W200" s="379" t="s">
        <v>443</v>
      </c>
    </row>
    <row r="201" spans="1:23" s="381" customFormat="1" ht="45" customHeight="1" x14ac:dyDescent="0.25">
      <c r="A201" s="382" t="s">
        <v>1100</v>
      </c>
      <c r="B201" s="382" t="s">
        <v>598</v>
      </c>
      <c r="C201" s="602"/>
      <c r="D201" s="631">
        <v>50</v>
      </c>
      <c r="E201" s="408" t="s">
        <v>604</v>
      </c>
      <c r="F201" s="401">
        <v>44949</v>
      </c>
      <c r="G201" s="385" t="s">
        <v>590</v>
      </c>
      <c r="H201" s="386">
        <v>175</v>
      </c>
      <c r="I201" s="88"/>
      <c r="J201" s="573" t="s">
        <v>2091</v>
      </c>
      <c r="K201" s="449" t="s">
        <v>20</v>
      </c>
      <c r="L201" s="379"/>
      <c r="M201" s="379"/>
      <c r="N201" s="379"/>
      <c r="O201" s="379" t="s">
        <v>1882</v>
      </c>
      <c r="P201" s="379" t="s">
        <v>443</v>
      </c>
      <c r="Q201" s="423" t="s">
        <v>443</v>
      </c>
      <c r="R201" s="423" t="s">
        <v>443</v>
      </c>
      <c r="S201" s="423" t="s">
        <v>443</v>
      </c>
      <c r="T201" s="423" t="s">
        <v>443</v>
      </c>
      <c r="U201" s="379" t="s">
        <v>443</v>
      </c>
      <c r="V201" s="453" t="s">
        <v>443</v>
      </c>
      <c r="W201" s="453" t="s">
        <v>443</v>
      </c>
    </row>
    <row r="202" spans="1:23" s="381" customFormat="1" ht="45" customHeight="1" x14ac:dyDescent="0.25">
      <c r="A202" s="599" t="s">
        <v>1101</v>
      </c>
      <c r="B202" s="408" t="s">
        <v>1102</v>
      </c>
      <c r="C202" s="599"/>
      <c r="D202" s="632"/>
      <c r="E202" s="408" t="s">
        <v>604</v>
      </c>
      <c r="F202" s="441"/>
      <c r="G202" s="385" t="s">
        <v>590</v>
      </c>
      <c r="H202" s="441">
        <v>384</v>
      </c>
      <c r="I202" s="545"/>
      <c r="J202" s="605" t="s">
        <v>634</v>
      </c>
      <c r="K202" s="449" t="s">
        <v>25</v>
      </c>
      <c r="L202" s="582"/>
      <c r="M202" s="586"/>
      <c r="N202" s="592"/>
      <c r="O202" s="379" t="s">
        <v>443</v>
      </c>
      <c r="P202" s="379" t="s">
        <v>1882</v>
      </c>
      <c r="Q202" s="379" t="s">
        <v>443</v>
      </c>
      <c r="R202" s="379" t="s">
        <v>443</v>
      </c>
      <c r="S202" s="379" t="s">
        <v>443</v>
      </c>
      <c r="T202" s="379" t="s">
        <v>443</v>
      </c>
      <c r="U202" s="453" t="s">
        <v>443</v>
      </c>
      <c r="V202" s="379" t="s">
        <v>443</v>
      </c>
      <c r="W202" s="379" t="s">
        <v>443</v>
      </c>
    </row>
    <row r="203" spans="1:23" s="381" customFormat="1" ht="45" customHeight="1" x14ac:dyDescent="0.25">
      <c r="A203" s="382" t="s">
        <v>1103</v>
      </c>
      <c r="B203" s="382" t="s">
        <v>1104</v>
      </c>
      <c r="C203" s="408"/>
      <c r="D203" s="631">
        <v>55</v>
      </c>
      <c r="E203" s="408" t="s">
        <v>604</v>
      </c>
      <c r="F203" s="401">
        <v>43391</v>
      </c>
      <c r="G203" s="385" t="s">
        <v>590</v>
      </c>
      <c r="H203" s="394" t="s">
        <v>1105</v>
      </c>
      <c r="I203" s="140"/>
      <c r="J203" s="573" t="s">
        <v>648</v>
      </c>
      <c r="K203" s="517" t="s">
        <v>87</v>
      </c>
      <c r="L203" s="379" t="s">
        <v>443</v>
      </c>
      <c r="M203" s="379" t="s">
        <v>443</v>
      </c>
      <c r="N203" s="379" t="s">
        <v>443</v>
      </c>
      <c r="O203" s="379" t="s">
        <v>443</v>
      </c>
      <c r="P203" s="453" t="s">
        <v>443</v>
      </c>
      <c r="Q203" s="379" t="s">
        <v>443</v>
      </c>
      <c r="R203" s="379" t="s">
        <v>443</v>
      </c>
      <c r="S203" s="379" t="s">
        <v>443</v>
      </c>
      <c r="T203" s="379" t="s">
        <v>443</v>
      </c>
      <c r="U203" s="379" t="s">
        <v>443</v>
      </c>
      <c r="V203" s="379" t="s">
        <v>443</v>
      </c>
      <c r="W203" s="379" t="s">
        <v>443</v>
      </c>
    </row>
    <row r="204" spans="1:23" s="381" customFormat="1" ht="45" customHeight="1" x14ac:dyDescent="0.25">
      <c r="A204" s="391" t="s">
        <v>1106</v>
      </c>
      <c r="B204" s="391" t="s">
        <v>119</v>
      </c>
      <c r="C204" s="602"/>
      <c r="D204" s="631">
        <v>50</v>
      </c>
      <c r="E204" s="408" t="s">
        <v>604</v>
      </c>
      <c r="F204" s="401">
        <v>44949</v>
      </c>
      <c r="G204" s="411" t="s">
        <v>590</v>
      </c>
      <c r="H204" s="394">
        <v>181</v>
      </c>
      <c r="I204" s="89"/>
      <c r="J204" s="573" t="s">
        <v>2091</v>
      </c>
      <c r="K204" s="517" t="s">
        <v>87</v>
      </c>
      <c r="L204" s="379"/>
      <c r="M204" s="453"/>
      <c r="N204" s="379"/>
      <c r="O204" s="379" t="s">
        <v>443</v>
      </c>
      <c r="P204" s="379" t="s">
        <v>443</v>
      </c>
      <c r="Q204" s="379" t="s">
        <v>443</v>
      </c>
      <c r="R204" s="379" t="s">
        <v>443</v>
      </c>
      <c r="S204" s="379" t="s">
        <v>443</v>
      </c>
      <c r="T204" s="379" t="s">
        <v>443</v>
      </c>
      <c r="U204" s="379" t="s">
        <v>443</v>
      </c>
      <c r="V204" s="453" t="s">
        <v>443</v>
      </c>
      <c r="W204" s="453" t="s">
        <v>443</v>
      </c>
    </row>
    <row r="205" spans="1:23" ht="45" customHeight="1" x14ac:dyDescent="0.25">
      <c r="A205" s="382" t="s">
        <v>1107</v>
      </c>
      <c r="B205" s="382" t="s">
        <v>119</v>
      </c>
      <c r="C205" s="408"/>
      <c r="D205" s="631">
        <v>55</v>
      </c>
      <c r="E205" s="408" t="s">
        <v>604</v>
      </c>
      <c r="F205" s="401">
        <v>41456</v>
      </c>
      <c r="G205" s="385" t="s">
        <v>590</v>
      </c>
      <c r="H205" s="386" t="s">
        <v>1108</v>
      </c>
      <c r="I205" s="88">
        <v>11</v>
      </c>
      <c r="J205" s="573" t="s">
        <v>2063</v>
      </c>
      <c r="K205" s="449" t="s">
        <v>87</v>
      </c>
      <c r="L205" s="379" t="s">
        <v>443</v>
      </c>
      <c r="M205" s="379" t="s">
        <v>443</v>
      </c>
      <c r="N205" s="453" t="s">
        <v>443</v>
      </c>
      <c r="O205" s="379" t="s">
        <v>443</v>
      </c>
      <c r="P205" s="379" t="s">
        <v>443</v>
      </c>
      <c r="Q205" s="379" t="s">
        <v>443</v>
      </c>
      <c r="R205" s="379" t="s">
        <v>443</v>
      </c>
      <c r="S205" s="379" t="s">
        <v>443</v>
      </c>
      <c r="T205" s="379" t="s">
        <v>443</v>
      </c>
      <c r="U205" s="379" t="s">
        <v>443</v>
      </c>
      <c r="V205" s="379" t="s">
        <v>443</v>
      </c>
      <c r="W205" s="379" t="s">
        <v>443</v>
      </c>
    </row>
    <row r="206" spans="1:23" ht="45" customHeight="1" x14ac:dyDescent="0.25">
      <c r="A206" s="382" t="s">
        <v>2196</v>
      </c>
      <c r="B206" s="382" t="s">
        <v>662</v>
      </c>
      <c r="C206" s="602"/>
      <c r="D206" s="631">
        <v>50</v>
      </c>
      <c r="E206" s="408" t="s">
        <v>604</v>
      </c>
      <c r="F206" s="401">
        <v>44949</v>
      </c>
      <c r="G206" s="385" t="s">
        <v>590</v>
      </c>
      <c r="H206" s="386">
        <v>177</v>
      </c>
      <c r="I206" s="88"/>
      <c r="J206" s="573" t="s">
        <v>2052</v>
      </c>
      <c r="K206" s="449" t="s">
        <v>20</v>
      </c>
      <c r="L206" s="379"/>
      <c r="M206" s="453"/>
      <c r="N206" s="453"/>
      <c r="O206" s="379" t="s">
        <v>1882</v>
      </c>
      <c r="P206" s="453" t="s">
        <v>443</v>
      </c>
      <c r="Q206" s="379"/>
      <c r="R206" s="379" t="s">
        <v>443</v>
      </c>
      <c r="S206" s="379" t="s">
        <v>443</v>
      </c>
      <c r="T206" s="379" t="s">
        <v>443</v>
      </c>
      <c r="U206" s="379" t="s">
        <v>443</v>
      </c>
      <c r="V206" s="379" t="s">
        <v>443</v>
      </c>
      <c r="W206" s="379" t="s">
        <v>443</v>
      </c>
    </row>
    <row r="207" spans="1:23" ht="45" customHeight="1" x14ac:dyDescent="0.25">
      <c r="A207" s="382" t="s">
        <v>1112</v>
      </c>
      <c r="B207" s="382" t="s">
        <v>662</v>
      </c>
      <c r="C207" s="602"/>
      <c r="D207" s="631">
        <v>50</v>
      </c>
      <c r="E207" s="408" t="s">
        <v>604</v>
      </c>
      <c r="F207" s="401">
        <v>44949</v>
      </c>
      <c r="G207" s="385" t="s">
        <v>590</v>
      </c>
      <c r="H207" s="386">
        <v>362</v>
      </c>
      <c r="I207" s="88"/>
      <c r="J207" s="573" t="s">
        <v>2052</v>
      </c>
      <c r="K207" s="449" t="s">
        <v>25</v>
      </c>
      <c r="L207" s="379"/>
      <c r="M207" s="379"/>
      <c r="N207" s="379"/>
      <c r="O207" s="379" t="s">
        <v>443</v>
      </c>
      <c r="P207" s="379" t="s">
        <v>1882</v>
      </c>
      <c r="Q207" s="379" t="s">
        <v>443</v>
      </c>
      <c r="R207" s="379" t="s">
        <v>443</v>
      </c>
      <c r="S207" s="379" t="s">
        <v>443</v>
      </c>
      <c r="T207" s="379" t="s">
        <v>443</v>
      </c>
      <c r="U207" s="379" t="s">
        <v>443</v>
      </c>
      <c r="V207" s="379" t="s">
        <v>443</v>
      </c>
      <c r="W207" s="379" t="s">
        <v>443</v>
      </c>
    </row>
    <row r="208" spans="1:23" ht="45" customHeight="1" x14ac:dyDescent="0.25">
      <c r="A208" s="382" t="s">
        <v>2197</v>
      </c>
      <c r="B208" s="382" t="s">
        <v>212</v>
      </c>
      <c r="C208" s="408"/>
      <c r="D208" s="631">
        <v>55</v>
      </c>
      <c r="E208" s="408" t="s">
        <v>604</v>
      </c>
      <c r="F208" s="384"/>
      <c r="G208" s="385" t="s">
        <v>590</v>
      </c>
      <c r="H208" s="386" t="s">
        <v>300</v>
      </c>
      <c r="I208" s="88">
        <v>1</v>
      </c>
      <c r="J208" s="646" t="s">
        <v>596</v>
      </c>
      <c r="K208" s="449" t="s">
        <v>87</v>
      </c>
      <c r="L208" s="379" t="s">
        <v>443</v>
      </c>
      <c r="M208" s="379" t="s">
        <v>443</v>
      </c>
      <c r="N208" s="379" t="s">
        <v>443</v>
      </c>
      <c r="O208" s="379" t="s">
        <v>443</v>
      </c>
      <c r="P208" s="379" t="s">
        <v>443</v>
      </c>
      <c r="Q208" s="423" t="s">
        <v>443</v>
      </c>
      <c r="R208" s="379" t="s">
        <v>443</v>
      </c>
      <c r="S208" s="379" t="s">
        <v>443</v>
      </c>
      <c r="T208" s="379" t="s">
        <v>443</v>
      </c>
      <c r="U208" s="379" t="s">
        <v>443</v>
      </c>
      <c r="V208" s="379" t="s">
        <v>1882</v>
      </c>
      <c r="W208" s="379" t="s">
        <v>443</v>
      </c>
    </row>
    <row r="209" spans="1:23" ht="45" customHeight="1" x14ac:dyDescent="0.25">
      <c r="A209" s="382" t="s">
        <v>2198</v>
      </c>
      <c r="B209" s="382" t="s">
        <v>99</v>
      </c>
      <c r="C209" s="408"/>
      <c r="D209" s="631">
        <v>80</v>
      </c>
      <c r="E209" s="408" t="s">
        <v>604</v>
      </c>
      <c r="F209" s="401">
        <v>44429</v>
      </c>
      <c r="G209" s="385" t="s">
        <v>590</v>
      </c>
      <c r="H209" s="386" t="s">
        <v>1118</v>
      </c>
      <c r="I209" s="88"/>
      <c r="J209" s="609" t="s">
        <v>2043</v>
      </c>
      <c r="K209" s="449" t="s">
        <v>53</v>
      </c>
      <c r="L209" s="379" t="s">
        <v>443</v>
      </c>
      <c r="M209" s="379" t="s">
        <v>443</v>
      </c>
      <c r="N209" s="379" t="s">
        <v>1882</v>
      </c>
      <c r="O209" s="379" t="s">
        <v>443</v>
      </c>
      <c r="P209" s="379" t="s">
        <v>443</v>
      </c>
      <c r="Q209" s="379" t="s">
        <v>443</v>
      </c>
      <c r="R209" s="379" t="s">
        <v>443</v>
      </c>
      <c r="S209" s="379" t="s">
        <v>443</v>
      </c>
      <c r="T209" s="379" t="s">
        <v>443</v>
      </c>
      <c r="U209" s="379" t="s">
        <v>443</v>
      </c>
      <c r="V209" s="379" t="s">
        <v>443</v>
      </c>
      <c r="W209" s="379" t="s">
        <v>443</v>
      </c>
    </row>
    <row r="210" spans="1:23" ht="45" customHeight="1" x14ac:dyDescent="0.25">
      <c r="A210" s="382" t="s">
        <v>2199</v>
      </c>
      <c r="B210" s="382" t="s">
        <v>1120</v>
      </c>
      <c r="C210" s="602"/>
      <c r="D210" s="631">
        <v>50</v>
      </c>
      <c r="E210" s="408" t="s">
        <v>612</v>
      </c>
      <c r="F210" s="401">
        <v>44949</v>
      </c>
      <c r="G210" s="385" t="s">
        <v>590</v>
      </c>
      <c r="H210" s="386" t="s">
        <v>827</v>
      </c>
      <c r="I210" s="88"/>
      <c r="J210" s="573" t="s">
        <v>2054</v>
      </c>
      <c r="K210" s="449" t="s">
        <v>40</v>
      </c>
      <c r="L210" s="379" t="s">
        <v>1882</v>
      </c>
      <c r="M210" s="379"/>
      <c r="N210" s="379"/>
      <c r="O210" s="379" t="s">
        <v>443</v>
      </c>
      <c r="P210" s="379" t="s">
        <v>443</v>
      </c>
      <c r="Q210" s="379" t="s">
        <v>443</v>
      </c>
      <c r="R210" s="379" t="s">
        <v>443</v>
      </c>
      <c r="S210" s="379" t="s">
        <v>443</v>
      </c>
      <c r="T210" s="379" t="s">
        <v>443</v>
      </c>
      <c r="U210" s="379" t="s">
        <v>443</v>
      </c>
      <c r="V210" s="379" t="s">
        <v>443</v>
      </c>
      <c r="W210" s="379" t="s">
        <v>443</v>
      </c>
    </row>
    <row r="211" spans="1:23" ht="45" customHeight="1" x14ac:dyDescent="0.25">
      <c r="A211" s="382" t="s">
        <v>1121</v>
      </c>
      <c r="B211" s="382" t="s">
        <v>1122</v>
      </c>
      <c r="C211" s="602"/>
      <c r="D211" s="631">
        <v>60</v>
      </c>
      <c r="E211" s="408" t="s">
        <v>612</v>
      </c>
      <c r="F211" s="401">
        <v>45017</v>
      </c>
      <c r="G211" s="385" t="s">
        <v>590</v>
      </c>
      <c r="H211" s="386" t="s">
        <v>767</v>
      </c>
      <c r="I211" s="581"/>
      <c r="J211" s="573" t="s">
        <v>2163</v>
      </c>
      <c r="K211" s="449" t="s">
        <v>53</v>
      </c>
      <c r="L211" s="420" t="s">
        <v>35</v>
      </c>
      <c r="M211" s="420" t="s">
        <v>35</v>
      </c>
      <c r="N211" s="420" t="s">
        <v>35</v>
      </c>
      <c r="O211" s="420" t="s">
        <v>35</v>
      </c>
      <c r="P211" s="420" t="s">
        <v>35</v>
      </c>
      <c r="Q211" s="379" t="s">
        <v>443</v>
      </c>
      <c r="R211" s="379" t="s">
        <v>443</v>
      </c>
      <c r="S211" s="379" t="s">
        <v>443</v>
      </c>
      <c r="T211" s="379" t="s">
        <v>443</v>
      </c>
      <c r="U211" s="379" t="s">
        <v>443</v>
      </c>
      <c r="V211" s="379" t="s">
        <v>443</v>
      </c>
      <c r="W211" s="379" t="s">
        <v>443</v>
      </c>
    </row>
    <row r="212" spans="1:23" customFormat="1" ht="40.5" customHeight="1" x14ac:dyDescent="0.25">
      <c r="A212" s="382" t="s">
        <v>1123</v>
      </c>
      <c r="B212" s="382" t="s">
        <v>901</v>
      </c>
      <c r="C212" s="602"/>
      <c r="D212" s="631">
        <v>55</v>
      </c>
      <c r="E212" s="408" t="s">
        <v>612</v>
      </c>
      <c r="F212" s="401">
        <v>45017</v>
      </c>
      <c r="G212" s="385" t="s">
        <v>590</v>
      </c>
      <c r="H212" s="386" t="s">
        <v>1125</v>
      </c>
      <c r="I212" s="581"/>
      <c r="J212" s="573" t="s">
        <v>2054</v>
      </c>
      <c r="K212" s="449" t="s">
        <v>50</v>
      </c>
      <c r="L212" s="379"/>
      <c r="M212" s="379"/>
      <c r="N212" s="379"/>
      <c r="O212" s="379" t="s">
        <v>443</v>
      </c>
      <c r="P212" s="379" t="s">
        <v>443</v>
      </c>
      <c r="Q212" s="379" t="s">
        <v>443</v>
      </c>
      <c r="R212" s="423" t="s">
        <v>1882</v>
      </c>
      <c r="S212" s="379" t="s">
        <v>443</v>
      </c>
      <c r="T212" s="379" t="s">
        <v>443</v>
      </c>
      <c r="U212" s="379" t="s">
        <v>443</v>
      </c>
      <c r="V212" s="379" t="s">
        <v>443</v>
      </c>
      <c r="W212" s="379" t="s">
        <v>443</v>
      </c>
    </row>
    <row r="213" spans="1:23" customFormat="1" ht="40.5" customHeight="1" x14ac:dyDescent="0.25">
      <c r="A213" s="382" t="s">
        <v>1126</v>
      </c>
      <c r="B213" s="382" t="s">
        <v>1127</v>
      </c>
      <c r="C213" s="408" t="s">
        <v>1128</v>
      </c>
      <c r="D213" s="631">
        <v>55</v>
      </c>
      <c r="E213" s="408" t="s">
        <v>604</v>
      </c>
      <c r="F213" s="401">
        <v>44409</v>
      </c>
      <c r="G213" s="385" t="s">
        <v>590</v>
      </c>
      <c r="H213" s="386" t="s">
        <v>1129</v>
      </c>
      <c r="I213" s="88"/>
      <c r="J213" s="573" t="s">
        <v>2062</v>
      </c>
      <c r="K213" s="449" t="s">
        <v>40</v>
      </c>
      <c r="L213" s="379" t="s">
        <v>1882</v>
      </c>
      <c r="M213" s="379" t="s">
        <v>443</v>
      </c>
      <c r="N213" s="379" t="s">
        <v>443</v>
      </c>
      <c r="O213" s="379" t="s">
        <v>443</v>
      </c>
      <c r="P213" s="379" t="s">
        <v>443</v>
      </c>
      <c r="Q213" s="379" t="s">
        <v>443</v>
      </c>
      <c r="R213" s="424" t="s">
        <v>443</v>
      </c>
      <c r="S213" s="379" t="s">
        <v>443</v>
      </c>
      <c r="T213" s="379" t="s">
        <v>443</v>
      </c>
      <c r="U213" s="379" t="s">
        <v>443</v>
      </c>
      <c r="V213" s="379" t="s">
        <v>443</v>
      </c>
      <c r="W213" s="379" t="s">
        <v>443</v>
      </c>
    </row>
    <row r="214" spans="1:23" s="381" customFormat="1" ht="45" customHeight="1" x14ac:dyDescent="0.25">
      <c r="A214" s="382" t="s">
        <v>2200</v>
      </c>
      <c r="B214" s="382" t="s">
        <v>901</v>
      </c>
      <c r="C214" s="602"/>
      <c r="D214" s="631">
        <v>55</v>
      </c>
      <c r="E214" s="408" t="s">
        <v>612</v>
      </c>
      <c r="F214" s="401">
        <v>45017</v>
      </c>
      <c r="G214" s="385" t="s">
        <v>590</v>
      </c>
      <c r="H214" s="386" t="s">
        <v>1125</v>
      </c>
      <c r="I214" s="581"/>
      <c r="J214" s="573" t="s">
        <v>2054</v>
      </c>
      <c r="K214" s="449" t="s">
        <v>50</v>
      </c>
      <c r="L214" s="379"/>
      <c r="M214" s="379"/>
      <c r="N214" s="379"/>
      <c r="O214" s="379" t="s">
        <v>443</v>
      </c>
      <c r="P214" s="379" t="s">
        <v>443</v>
      </c>
      <c r="Q214" s="423" t="s">
        <v>443</v>
      </c>
      <c r="R214" s="423" t="s">
        <v>1882</v>
      </c>
      <c r="S214" s="423" t="s">
        <v>443</v>
      </c>
      <c r="T214" s="423" t="s">
        <v>443</v>
      </c>
      <c r="U214" s="379" t="s">
        <v>443</v>
      </c>
      <c r="V214" s="379" t="s">
        <v>443</v>
      </c>
      <c r="W214" s="379" t="s">
        <v>443</v>
      </c>
    </row>
    <row r="215" spans="1:23" s="381" customFormat="1" ht="45" customHeight="1" x14ac:dyDescent="0.25">
      <c r="A215" s="382" t="s">
        <v>1132</v>
      </c>
      <c r="B215" s="382" t="s">
        <v>1133</v>
      </c>
      <c r="C215" s="408"/>
      <c r="D215" s="631">
        <v>55</v>
      </c>
      <c r="E215" s="408" t="s">
        <v>604</v>
      </c>
      <c r="F215" s="401">
        <v>42005</v>
      </c>
      <c r="G215" s="385" t="s">
        <v>590</v>
      </c>
      <c r="H215" s="386" t="s">
        <v>1134</v>
      </c>
      <c r="I215" s="88"/>
      <c r="J215" s="605" t="s">
        <v>634</v>
      </c>
      <c r="K215" s="449" t="s">
        <v>20</v>
      </c>
      <c r="L215" s="379" t="s">
        <v>443</v>
      </c>
      <c r="M215" s="379" t="s">
        <v>443</v>
      </c>
      <c r="N215" s="379" t="s">
        <v>443</v>
      </c>
      <c r="O215" s="379" t="s">
        <v>1882</v>
      </c>
      <c r="P215" s="379" t="s">
        <v>443</v>
      </c>
      <c r="Q215" s="379" t="s">
        <v>443</v>
      </c>
      <c r="R215" s="379" t="s">
        <v>443</v>
      </c>
      <c r="S215" s="379" t="s">
        <v>443</v>
      </c>
      <c r="T215" s="379" t="s">
        <v>443</v>
      </c>
      <c r="U215" s="453" t="s">
        <v>443</v>
      </c>
      <c r="V215" s="379" t="s">
        <v>443</v>
      </c>
      <c r="W215" s="379" t="s">
        <v>443</v>
      </c>
    </row>
    <row r="216" spans="1:23" s="381" customFormat="1" ht="45" customHeight="1" x14ac:dyDescent="0.25">
      <c r="A216" s="382" t="s">
        <v>2201</v>
      </c>
      <c r="B216" s="382" t="s">
        <v>212</v>
      </c>
      <c r="C216" s="409"/>
      <c r="D216" s="631"/>
      <c r="E216" s="408" t="s">
        <v>815</v>
      </c>
      <c r="F216" s="401"/>
      <c r="G216" s="385" t="s">
        <v>590</v>
      </c>
      <c r="H216" s="386">
        <v>428</v>
      </c>
      <c r="I216" s="299"/>
      <c r="J216" s="573" t="s">
        <v>2091</v>
      </c>
      <c r="K216" s="449" t="s">
        <v>40</v>
      </c>
      <c r="L216" s="379"/>
      <c r="M216" s="379"/>
      <c r="N216" s="379"/>
      <c r="O216" s="379" t="s">
        <v>443</v>
      </c>
      <c r="P216" s="453" t="s">
        <v>443</v>
      </c>
      <c r="Q216" s="379" t="s">
        <v>443</v>
      </c>
      <c r="R216" s="379" t="s">
        <v>443</v>
      </c>
      <c r="S216" s="379" t="s">
        <v>443</v>
      </c>
      <c r="T216" s="379" t="s">
        <v>443</v>
      </c>
      <c r="U216" s="379" t="s">
        <v>443</v>
      </c>
      <c r="V216" s="453" t="s">
        <v>443</v>
      </c>
      <c r="W216" s="453" t="s">
        <v>443</v>
      </c>
    </row>
    <row r="217" spans="1:23" s="381" customFormat="1" ht="61.5" customHeight="1" x14ac:dyDescent="0.25">
      <c r="A217" s="382" t="s">
        <v>1136</v>
      </c>
      <c r="B217" s="382" t="s">
        <v>662</v>
      </c>
      <c r="C217" s="602"/>
      <c r="D217" s="631">
        <v>50</v>
      </c>
      <c r="E217" s="408" t="s">
        <v>815</v>
      </c>
      <c r="F217" s="401">
        <v>44949</v>
      </c>
      <c r="G217" s="385" t="s">
        <v>590</v>
      </c>
      <c r="H217" s="386">
        <v>338</v>
      </c>
      <c r="I217" s="140"/>
      <c r="J217" s="573" t="s">
        <v>2091</v>
      </c>
      <c r="K217" s="449" t="s">
        <v>72</v>
      </c>
      <c r="L217" s="379"/>
      <c r="M217" s="379"/>
      <c r="N217" s="379"/>
      <c r="O217" s="379" t="s">
        <v>35</v>
      </c>
      <c r="P217" s="453" t="s">
        <v>443</v>
      </c>
      <c r="Q217" s="379" t="s">
        <v>443</v>
      </c>
      <c r="R217" s="379" t="s">
        <v>443</v>
      </c>
      <c r="S217" s="379" t="s">
        <v>443</v>
      </c>
      <c r="T217" s="379" t="s">
        <v>443</v>
      </c>
      <c r="U217" s="379" t="s">
        <v>443</v>
      </c>
      <c r="V217" s="453" t="s">
        <v>443</v>
      </c>
      <c r="W217" s="453" t="s">
        <v>443</v>
      </c>
    </row>
    <row r="218" spans="1:23" s="381" customFormat="1" ht="61.5" customHeight="1" x14ac:dyDescent="0.25">
      <c r="A218" s="382" t="s">
        <v>1137</v>
      </c>
      <c r="B218" s="382" t="s">
        <v>140</v>
      </c>
      <c r="C218" s="408"/>
      <c r="D218" s="631">
        <v>55</v>
      </c>
      <c r="E218" s="408" t="s">
        <v>604</v>
      </c>
      <c r="F218" s="384"/>
      <c r="G218" s="385" t="s">
        <v>590</v>
      </c>
      <c r="H218" s="386" t="s">
        <v>1138</v>
      </c>
      <c r="I218" s="140">
        <v>24</v>
      </c>
      <c r="J218" s="573" t="s">
        <v>2063</v>
      </c>
      <c r="K218" s="449" t="s">
        <v>20</v>
      </c>
      <c r="L218" s="379" t="s">
        <v>443</v>
      </c>
      <c r="M218" s="379" t="s">
        <v>443</v>
      </c>
      <c r="N218" s="379" t="s">
        <v>443</v>
      </c>
      <c r="O218" s="379" t="s">
        <v>1882</v>
      </c>
      <c r="P218" s="379" t="s">
        <v>443</v>
      </c>
      <c r="Q218" s="379" t="s">
        <v>443</v>
      </c>
      <c r="R218" s="379" t="s">
        <v>443</v>
      </c>
      <c r="S218" s="379" t="s">
        <v>443</v>
      </c>
      <c r="T218" s="379" t="s">
        <v>443</v>
      </c>
      <c r="U218" s="379" t="s">
        <v>443</v>
      </c>
      <c r="V218" s="379" t="s">
        <v>443</v>
      </c>
      <c r="W218" s="379" t="s">
        <v>443</v>
      </c>
    </row>
    <row r="219" spans="1:23" s="381" customFormat="1" ht="45" customHeight="1" x14ac:dyDescent="0.25">
      <c r="A219" s="382" t="s">
        <v>1139</v>
      </c>
      <c r="B219" s="382" t="s">
        <v>140</v>
      </c>
      <c r="C219" s="408"/>
      <c r="D219" s="631">
        <v>50</v>
      </c>
      <c r="E219" s="408" t="s">
        <v>815</v>
      </c>
      <c r="F219" s="401"/>
      <c r="G219" s="385" t="s">
        <v>590</v>
      </c>
      <c r="H219" s="386">
        <v>419</v>
      </c>
      <c r="I219" s="88"/>
      <c r="J219" s="573" t="s">
        <v>2091</v>
      </c>
      <c r="K219" s="449" t="s">
        <v>72</v>
      </c>
      <c r="L219" s="379"/>
      <c r="M219" s="379"/>
      <c r="N219" s="379"/>
      <c r="O219" s="379" t="s">
        <v>443</v>
      </c>
      <c r="P219" s="453" t="s">
        <v>443</v>
      </c>
      <c r="Q219" s="379" t="s">
        <v>443</v>
      </c>
      <c r="R219" s="379" t="s">
        <v>443</v>
      </c>
      <c r="S219" s="379" t="s">
        <v>443</v>
      </c>
      <c r="T219" s="379" t="s">
        <v>443</v>
      </c>
      <c r="U219" s="379" t="s">
        <v>443</v>
      </c>
      <c r="V219" s="379" t="s">
        <v>1882</v>
      </c>
      <c r="W219" s="420" t="s">
        <v>35</v>
      </c>
    </row>
    <row r="220" spans="1:23" s="381" customFormat="1" ht="45" customHeight="1" x14ac:dyDescent="0.25">
      <c r="A220" s="391" t="s">
        <v>1140</v>
      </c>
      <c r="B220" s="391" t="s">
        <v>1141</v>
      </c>
      <c r="C220" s="602"/>
      <c r="D220" s="631">
        <v>50</v>
      </c>
      <c r="E220" s="408" t="s">
        <v>815</v>
      </c>
      <c r="F220" s="401">
        <v>44949</v>
      </c>
      <c r="G220" s="385" t="s">
        <v>590</v>
      </c>
      <c r="H220" s="394">
        <v>390</v>
      </c>
      <c r="I220" s="89"/>
      <c r="J220" s="573" t="s">
        <v>2091</v>
      </c>
      <c r="K220" s="517" t="s">
        <v>45</v>
      </c>
      <c r="L220" s="379"/>
      <c r="M220" s="379"/>
      <c r="N220" s="379"/>
      <c r="O220" s="379" t="s">
        <v>443</v>
      </c>
      <c r="P220" s="379" t="s">
        <v>443</v>
      </c>
      <c r="Q220" s="379" t="s">
        <v>443</v>
      </c>
      <c r="R220" s="379" t="s">
        <v>1882</v>
      </c>
      <c r="S220" s="379" t="s">
        <v>443</v>
      </c>
      <c r="T220" s="379" t="s">
        <v>443</v>
      </c>
      <c r="U220" s="379" t="s">
        <v>443</v>
      </c>
      <c r="V220" s="453" t="s">
        <v>443</v>
      </c>
      <c r="W220" s="453" t="s">
        <v>443</v>
      </c>
    </row>
    <row r="221" spans="1:23" s="381" customFormat="1" ht="45" customHeight="1" x14ac:dyDescent="0.25">
      <c r="A221" s="391" t="s">
        <v>2202</v>
      </c>
      <c r="B221" s="391" t="s">
        <v>662</v>
      </c>
      <c r="C221" s="602"/>
      <c r="D221" s="631">
        <v>50</v>
      </c>
      <c r="E221" s="408" t="s">
        <v>604</v>
      </c>
      <c r="F221" s="401">
        <v>44949</v>
      </c>
      <c r="G221" s="385" t="s">
        <v>590</v>
      </c>
      <c r="H221" s="394">
        <v>305</v>
      </c>
      <c r="I221" s="89"/>
      <c r="J221" s="573" t="s">
        <v>2091</v>
      </c>
      <c r="K221" s="517" t="s">
        <v>40</v>
      </c>
      <c r="L221" s="379"/>
      <c r="M221" s="379"/>
      <c r="N221" s="379"/>
      <c r="O221" s="379" t="s">
        <v>443</v>
      </c>
      <c r="P221" s="379" t="s">
        <v>443</v>
      </c>
      <c r="Q221" s="379" t="s">
        <v>443</v>
      </c>
      <c r="R221" s="423" t="s">
        <v>443</v>
      </c>
      <c r="S221" s="423" t="s">
        <v>443</v>
      </c>
      <c r="T221" s="423" t="s">
        <v>443</v>
      </c>
      <c r="U221" s="379" t="s">
        <v>443</v>
      </c>
      <c r="V221" s="453" t="s">
        <v>443</v>
      </c>
      <c r="W221" s="453" t="s">
        <v>443</v>
      </c>
    </row>
    <row r="222" spans="1:23" s="381" customFormat="1" ht="45" customHeight="1" x14ac:dyDescent="0.25">
      <c r="A222" s="391" t="s">
        <v>1143</v>
      </c>
      <c r="B222" s="391" t="s">
        <v>212</v>
      </c>
      <c r="C222" s="602"/>
      <c r="D222" s="631">
        <v>70</v>
      </c>
      <c r="E222" s="408" t="s">
        <v>604</v>
      </c>
      <c r="F222" s="401">
        <v>45130</v>
      </c>
      <c r="G222" s="385" t="s">
        <v>590</v>
      </c>
      <c r="H222" s="617" t="s">
        <v>1144</v>
      </c>
      <c r="I222" s="89"/>
      <c r="J222" s="573" t="s">
        <v>634</v>
      </c>
      <c r="K222" s="517" t="s">
        <v>2173</v>
      </c>
      <c r="L222" s="420" t="s">
        <v>35</v>
      </c>
      <c r="M222" s="420" t="s">
        <v>35</v>
      </c>
      <c r="N222" s="420" t="s">
        <v>35</v>
      </c>
      <c r="O222" s="420" t="s">
        <v>35</v>
      </c>
      <c r="P222" s="454" t="s">
        <v>35</v>
      </c>
      <c r="Q222" s="613" t="s">
        <v>35</v>
      </c>
      <c r="R222" s="423" t="s">
        <v>443</v>
      </c>
      <c r="S222" s="379" t="s">
        <v>443</v>
      </c>
      <c r="T222" s="379" t="s">
        <v>443</v>
      </c>
      <c r="U222" s="453" t="s">
        <v>443</v>
      </c>
      <c r="V222" s="379" t="s">
        <v>443</v>
      </c>
      <c r="W222" s="379" t="s">
        <v>443</v>
      </c>
    </row>
    <row r="223" spans="1:23" s="381" customFormat="1" ht="30" x14ac:dyDescent="0.25">
      <c r="A223" s="429" t="s">
        <v>2203</v>
      </c>
      <c r="B223" s="429" t="s">
        <v>641</v>
      </c>
      <c r="C223" s="602"/>
      <c r="D223" s="635">
        <v>50</v>
      </c>
      <c r="E223" s="398" t="s">
        <v>604</v>
      </c>
      <c r="F223" s="401">
        <v>44949</v>
      </c>
      <c r="G223" s="402" t="s">
        <v>590</v>
      </c>
      <c r="H223" s="403">
        <v>165</v>
      </c>
      <c r="I223" s="193"/>
      <c r="J223" s="573" t="s">
        <v>2052</v>
      </c>
      <c r="K223" s="449" t="s">
        <v>87</v>
      </c>
      <c r="L223" s="379"/>
      <c r="M223" s="379"/>
      <c r="N223" s="379"/>
      <c r="O223" s="379" t="s">
        <v>443</v>
      </c>
      <c r="P223" s="423" t="s">
        <v>443</v>
      </c>
      <c r="Q223" s="379" t="s">
        <v>443</v>
      </c>
      <c r="R223" s="379" t="s">
        <v>443</v>
      </c>
      <c r="S223" s="379" t="s">
        <v>443</v>
      </c>
      <c r="T223" s="379" t="s">
        <v>443</v>
      </c>
      <c r="U223" s="379" t="s">
        <v>443</v>
      </c>
      <c r="V223" s="379" t="s">
        <v>1882</v>
      </c>
      <c r="W223" s="379" t="s">
        <v>443</v>
      </c>
    </row>
    <row r="224" spans="1:23" s="381" customFormat="1" ht="81" customHeight="1" x14ac:dyDescent="0.25">
      <c r="A224" s="382" t="s">
        <v>1146</v>
      </c>
      <c r="B224" s="382" t="s">
        <v>1141</v>
      </c>
      <c r="C224" s="602"/>
      <c r="D224" s="631">
        <v>50</v>
      </c>
      <c r="E224" s="408" t="s">
        <v>815</v>
      </c>
      <c r="F224" s="401">
        <v>44949</v>
      </c>
      <c r="G224" s="385" t="s">
        <v>590</v>
      </c>
      <c r="H224" s="386">
        <v>390</v>
      </c>
      <c r="I224" s="88"/>
      <c r="J224" s="573" t="s">
        <v>2091</v>
      </c>
      <c r="K224" s="449" t="s">
        <v>45</v>
      </c>
      <c r="L224" s="379"/>
      <c r="M224" s="379"/>
      <c r="N224" s="379"/>
      <c r="O224" s="379" t="s">
        <v>443</v>
      </c>
      <c r="P224" s="453" t="s">
        <v>443</v>
      </c>
      <c r="Q224" s="379" t="s">
        <v>443</v>
      </c>
      <c r="R224" s="379" t="s">
        <v>1882</v>
      </c>
      <c r="S224" s="379" t="s">
        <v>443</v>
      </c>
      <c r="T224" s="379" t="s">
        <v>443</v>
      </c>
      <c r="U224" s="379" t="s">
        <v>443</v>
      </c>
      <c r="V224" s="453" t="s">
        <v>443</v>
      </c>
      <c r="W224" s="453" t="s">
        <v>443</v>
      </c>
    </row>
    <row r="225" spans="1:23" s="381" customFormat="1" ht="45" customHeight="1" x14ac:dyDescent="0.25">
      <c r="A225" s="599" t="s">
        <v>1147</v>
      </c>
      <c r="B225" s="382" t="s">
        <v>694</v>
      </c>
      <c r="C225" s="408" t="s">
        <v>2204</v>
      </c>
      <c r="D225" s="631">
        <v>50</v>
      </c>
      <c r="E225" s="408" t="s">
        <v>604</v>
      </c>
      <c r="F225" s="401">
        <v>45017</v>
      </c>
      <c r="G225" s="532" t="s">
        <v>1899</v>
      </c>
      <c r="H225" s="386" t="s">
        <v>1149</v>
      </c>
      <c r="I225" s="587"/>
      <c r="J225" s="573" t="s">
        <v>2052</v>
      </c>
      <c r="K225" s="449" t="s">
        <v>69</v>
      </c>
      <c r="L225" s="420" t="s">
        <v>35</v>
      </c>
      <c r="M225" s="420" t="s">
        <v>35</v>
      </c>
      <c r="N225" s="420" t="s">
        <v>35</v>
      </c>
      <c r="O225" s="420" t="s">
        <v>35</v>
      </c>
      <c r="P225" s="379" t="s">
        <v>443</v>
      </c>
      <c r="Q225" s="379" t="s">
        <v>1882</v>
      </c>
      <c r="R225" s="379" t="s">
        <v>443</v>
      </c>
      <c r="S225" s="379" t="s">
        <v>443</v>
      </c>
      <c r="T225" s="379" t="s">
        <v>443</v>
      </c>
      <c r="U225" s="379" t="s">
        <v>443</v>
      </c>
      <c r="V225" s="420" t="s">
        <v>35</v>
      </c>
      <c r="W225" s="420" t="s">
        <v>35</v>
      </c>
    </row>
    <row r="226" spans="1:23" s="381" customFormat="1" ht="45" customHeight="1" x14ac:dyDescent="0.25">
      <c r="A226" s="382" t="s">
        <v>1150</v>
      </c>
      <c r="B226" s="382" t="s">
        <v>641</v>
      </c>
      <c r="C226" s="602"/>
      <c r="D226" s="631">
        <v>50</v>
      </c>
      <c r="E226" s="408" t="s">
        <v>815</v>
      </c>
      <c r="F226" s="401">
        <v>44949</v>
      </c>
      <c r="G226" s="385" t="s">
        <v>590</v>
      </c>
      <c r="H226" s="386">
        <v>170</v>
      </c>
      <c r="I226" s="88"/>
      <c r="J226" s="573" t="s">
        <v>2091</v>
      </c>
      <c r="K226" s="449" t="s">
        <v>45</v>
      </c>
      <c r="L226" s="453"/>
      <c r="M226" s="379"/>
      <c r="N226" s="379"/>
      <c r="O226" s="453" t="s">
        <v>443</v>
      </c>
      <c r="P226" s="453" t="s">
        <v>443</v>
      </c>
      <c r="Q226" s="379" t="s">
        <v>443</v>
      </c>
      <c r="R226" s="379" t="s">
        <v>443</v>
      </c>
      <c r="S226" s="379" t="s">
        <v>443</v>
      </c>
      <c r="T226" s="379" t="s">
        <v>443</v>
      </c>
      <c r="U226" s="379" t="s">
        <v>443</v>
      </c>
      <c r="V226" s="453" t="s">
        <v>443</v>
      </c>
      <c r="W226" s="453" t="s">
        <v>443</v>
      </c>
    </row>
    <row r="227" spans="1:23" s="381" customFormat="1" ht="45" customHeight="1" x14ac:dyDescent="0.25">
      <c r="A227" s="382" t="s">
        <v>2205</v>
      </c>
      <c r="B227" s="382" t="s">
        <v>662</v>
      </c>
      <c r="C227" s="602"/>
      <c r="D227" s="631">
        <v>50</v>
      </c>
      <c r="E227" s="408" t="s">
        <v>604</v>
      </c>
      <c r="F227" s="401">
        <v>44949</v>
      </c>
      <c r="G227" s="385" t="s">
        <v>590</v>
      </c>
      <c r="H227" s="386">
        <v>155</v>
      </c>
      <c r="I227" s="88"/>
      <c r="J227" s="573" t="s">
        <v>2091</v>
      </c>
      <c r="K227" s="449" t="s">
        <v>50</v>
      </c>
      <c r="L227" s="453"/>
      <c r="M227" s="379"/>
      <c r="N227" s="379"/>
      <c r="O227" s="453" t="s">
        <v>443</v>
      </c>
      <c r="P227" s="453" t="s">
        <v>443</v>
      </c>
      <c r="Q227" s="379" t="s">
        <v>443</v>
      </c>
      <c r="R227" s="379" t="s">
        <v>1882</v>
      </c>
      <c r="S227" s="379" t="s">
        <v>443</v>
      </c>
      <c r="T227" s="379" t="s">
        <v>443</v>
      </c>
      <c r="U227" s="453" t="s">
        <v>443</v>
      </c>
      <c r="V227" s="453" t="s">
        <v>443</v>
      </c>
      <c r="W227" s="453" t="s">
        <v>443</v>
      </c>
    </row>
    <row r="228" spans="1:23" ht="45" customHeight="1" x14ac:dyDescent="0.25">
      <c r="A228" s="382" t="s">
        <v>1152</v>
      </c>
      <c r="B228" s="382" t="s">
        <v>1093</v>
      </c>
      <c r="C228" s="408"/>
      <c r="D228" s="631">
        <v>55</v>
      </c>
      <c r="E228" s="408" t="s">
        <v>612</v>
      </c>
      <c r="F228" s="401"/>
      <c r="G228" s="385" t="s">
        <v>590</v>
      </c>
      <c r="H228" s="386" t="s">
        <v>827</v>
      </c>
      <c r="I228" s="140"/>
      <c r="J228" s="573" t="s">
        <v>2054</v>
      </c>
      <c r="K228" s="449" t="s">
        <v>40</v>
      </c>
      <c r="L228" s="379" t="s">
        <v>1882</v>
      </c>
      <c r="M228" s="379"/>
      <c r="N228" s="453"/>
      <c r="O228" s="379" t="s">
        <v>443</v>
      </c>
      <c r="P228" s="379" t="s">
        <v>35</v>
      </c>
      <c r="Q228" s="379" t="s">
        <v>443</v>
      </c>
      <c r="R228" s="379" t="s">
        <v>443</v>
      </c>
      <c r="S228" s="379" t="s">
        <v>443</v>
      </c>
      <c r="T228" s="420" t="s">
        <v>35</v>
      </c>
      <c r="U228" s="379" t="s">
        <v>443</v>
      </c>
      <c r="V228" s="379" t="s">
        <v>443</v>
      </c>
      <c r="W228" s="420" t="s">
        <v>35</v>
      </c>
    </row>
    <row r="229" spans="1:23" ht="45" customHeight="1" x14ac:dyDescent="0.25">
      <c r="A229" s="382" t="s">
        <v>2206</v>
      </c>
      <c r="B229" s="382" t="s">
        <v>736</v>
      </c>
      <c r="C229" s="602"/>
      <c r="D229" s="631">
        <v>50</v>
      </c>
      <c r="E229" s="408" t="s">
        <v>604</v>
      </c>
      <c r="F229" s="401">
        <v>44949</v>
      </c>
      <c r="G229" s="385" t="s">
        <v>590</v>
      </c>
      <c r="H229" s="386">
        <v>367</v>
      </c>
      <c r="I229" s="88"/>
      <c r="J229" s="573" t="s">
        <v>2091</v>
      </c>
      <c r="K229" s="449" t="s">
        <v>40</v>
      </c>
      <c r="L229" s="379"/>
      <c r="M229" s="379"/>
      <c r="N229" s="379"/>
      <c r="O229" s="453" t="s">
        <v>443</v>
      </c>
      <c r="P229" s="453" t="s">
        <v>443</v>
      </c>
      <c r="Q229" s="453" t="s">
        <v>443</v>
      </c>
      <c r="R229" s="453" t="s">
        <v>443</v>
      </c>
      <c r="S229" s="379" t="s">
        <v>443</v>
      </c>
      <c r="T229" s="379" t="s">
        <v>443</v>
      </c>
      <c r="U229" s="379" t="s">
        <v>443</v>
      </c>
      <c r="V229" s="453" t="s">
        <v>443</v>
      </c>
      <c r="W229" s="453" t="s">
        <v>443</v>
      </c>
    </row>
    <row r="230" spans="1:23" ht="45" customHeight="1" x14ac:dyDescent="0.25">
      <c r="A230" s="382" t="s">
        <v>1160</v>
      </c>
      <c r="B230" s="382" t="s">
        <v>694</v>
      </c>
      <c r="C230" s="408" t="s">
        <v>1890</v>
      </c>
      <c r="D230" s="631">
        <v>50</v>
      </c>
      <c r="E230" s="408" t="s">
        <v>604</v>
      </c>
      <c r="F230" s="401">
        <v>45017</v>
      </c>
      <c r="G230" s="385" t="s">
        <v>590</v>
      </c>
      <c r="H230" s="386">
        <v>446</v>
      </c>
      <c r="I230" s="88"/>
      <c r="J230" s="573" t="s">
        <v>2091</v>
      </c>
      <c r="K230" s="449" t="s">
        <v>45</v>
      </c>
      <c r="L230" s="379"/>
      <c r="M230" s="379"/>
      <c r="N230" s="379"/>
      <c r="O230" s="420" t="s">
        <v>35</v>
      </c>
      <c r="P230" s="454" t="s">
        <v>35</v>
      </c>
      <c r="Q230" s="420" t="s">
        <v>35</v>
      </c>
      <c r="R230" s="420" t="s">
        <v>35</v>
      </c>
      <c r="S230" s="379" t="s">
        <v>443</v>
      </c>
      <c r="T230" s="379" t="s">
        <v>443</v>
      </c>
      <c r="U230" s="379" t="s">
        <v>443</v>
      </c>
      <c r="V230" s="453" t="s">
        <v>443</v>
      </c>
      <c r="W230" s="453" t="s">
        <v>443</v>
      </c>
    </row>
    <row r="231" spans="1:23" s="381" customFormat="1" ht="45" customHeight="1" x14ac:dyDescent="0.25">
      <c r="A231" s="382" t="s">
        <v>2207</v>
      </c>
      <c r="B231" s="382" t="s">
        <v>662</v>
      </c>
      <c r="C231" s="602"/>
      <c r="D231" s="631">
        <v>50</v>
      </c>
      <c r="E231" s="408" t="s">
        <v>815</v>
      </c>
      <c r="F231" s="401">
        <v>44949</v>
      </c>
      <c r="G231" s="385" t="s">
        <v>590</v>
      </c>
      <c r="H231" s="386">
        <v>134</v>
      </c>
      <c r="I231" s="88"/>
      <c r="J231" s="573" t="s">
        <v>2091</v>
      </c>
      <c r="K231" s="449" t="s">
        <v>50</v>
      </c>
      <c r="L231" s="379"/>
      <c r="M231" s="379"/>
      <c r="N231" s="379"/>
      <c r="O231" s="379" t="s">
        <v>443</v>
      </c>
      <c r="P231" s="453" t="s">
        <v>443</v>
      </c>
      <c r="Q231" s="379" t="s">
        <v>443</v>
      </c>
      <c r="R231" s="379" t="s">
        <v>1882</v>
      </c>
      <c r="S231" s="379" t="s">
        <v>443</v>
      </c>
      <c r="T231" s="379" t="s">
        <v>443</v>
      </c>
      <c r="U231" s="379" t="s">
        <v>443</v>
      </c>
      <c r="V231" s="453" t="s">
        <v>443</v>
      </c>
      <c r="W231" s="453" t="s">
        <v>443</v>
      </c>
    </row>
    <row r="232" spans="1:23" s="397" customFormat="1" ht="45" customHeight="1" x14ac:dyDescent="0.25">
      <c r="A232" s="382" t="s">
        <v>2208</v>
      </c>
      <c r="B232" s="382" t="s">
        <v>662</v>
      </c>
      <c r="C232" s="602"/>
      <c r="D232" s="631">
        <v>50</v>
      </c>
      <c r="E232" s="408" t="s">
        <v>604</v>
      </c>
      <c r="F232" s="401">
        <v>44949</v>
      </c>
      <c r="G232" s="385" t="s">
        <v>590</v>
      </c>
      <c r="H232" s="386">
        <v>62</v>
      </c>
      <c r="I232" s="88"/>
      <c r="J232" s="573" t="s">
        <v>2052</v>
      </c>
      <c r="K232" s="449" t="s">
        <v>20</v>
      </c>
      <c r="L232" s="379"/>
      <c r="M232" s="379"/>
      <c r="N232" s="379"/>
      <c r="O232" s="379" t="s">
        <v>443</v>
      </c>
      <c r="P232" s="379" t="s">
        <v>443</v>
      </c>
      <c r="Q232" s="379"/>
      <c r="R232" s="379" t="s">
        <v>443</v>
      </c>
      <c r="S232" s="379" t="s">
        <v>443</v>
      </c>
      <c r="T232" s="379" t="s">
        <v>443</v>
      </c>
      <c r="U232" s="379" t="s">
        <v>443</v>
      </c>
      <c r="V232" s="379" t="s">
        <v>443</v>
      </c>
      <c r="W232" s="379" t="s">
        <v>443</v>
      </c>
    </row>
    <row r="233" spans="1:23" s="397" customFormat="1" ht="45" customHeight="1" x14ac:dyDescent="0.25">
      <c r="A233" s="391" t="s">
        <v>259</v>
      </c>
      <c r="B233" s="391" t="s">
        <v>948</v>
      </c>
      <c r="C233" s="408"/>
      <c r="D233" s="631">
        <v>55</v>
      </c>
      <c r="E233" s="408" t="s">
        <v>604</v>
      </c>
      <c r="F233" s="401">
        <v>41214</v>
      </c>
      <c r="G233" s="385" t="s">
        <v>590</v>
      </c>
      <c r="H233" s="394" t="s">
        <v>1167</v>
      </c>
      <c r="I233" s="89">
        <v>14</v>
      </c>
      <c r="J233" s="573" t="s">
        <v>2062</v>
      </c>
      <c r="K233" s="517" t="s">
        <v>50</v>
      </c>
      <c r="L233" s="453" t="s">
        <v>443</v>
      </c>
      <c r="M233" s="379" t="s">
        <v>443</v>
      </c>
      <c r="N233" s="379" t="s">
        <v>443</v>
      </c>
      <c r="O233" s="379" t="s">
        <v>443</v>
      </c>
      <c r="P233" s="379" t="s">
        <v>443</v>
      </c>
      <c r="Q233" s="379" t="s">
        <v>443</v>
      </c>
      <c r="R233" s="379" t="s">
        <v>1882</v>
      </c>
      <c r="S233" s="379" t="s">
        <v>443</v>
      </c>
      <c r="T233" s="379" t="s">
        <v>443</v>
      </c>
      <c r="U233" s="379" t="s">
        <v>443</v>
      </c>
      <c r="V233" s="379" t="s">
        <v>443</v>
      </c>
      <c r="W233" s="379" t="s">
        <v>443</v>
      </c>
    </row>
    <row r="234" spans="1:23" s="381" customFormat="1" ht="45" customHeight="1" x14ac:dyDescent="0.25">
      <c r="A234" s="382" t="s">
        <v>249</v>
      </c>
      <c r="B234" s="382" t="s">
        <v>662</v>
      </c>
      <c r="C234" s="602"/>
      <c r="D234" s="631">
        <v>50</v>
      </c>
      <c r="E234" s="408" t="s">
        <v>815</v>
      </c>
      <c r="F234" s="401">
        <v>44949</v>
      </c>
      <c r="G234" s="385" t="s">
        <v>590</v>
      </c>
      <c r="H234" s="386">
        <v>156</v>
      </c>
      <c r="I234" s="89"/>
      <c r="J234" s="573" t="s">
        <v>2091</v>
      </c>
      <c r="K234" s="517" t="s">
        <v>20</v>
      </c>
      <c r="L234" s="453"/>
      <c r="M234" s="379"/>
      <c r="N234" s="379"/>
      <c r="O234" s="453" t="s">
        <v>1882</v>
      </c>
      <c r="P234" s="453" t="s">
        <v>443</v>
      </c>
      <c r="Q234" s="379" t="s">
        <v>35</v>
      </c>
      <c r="R234" s="379" t="s">
        <v>443</v>
      </c>
      <c r="S234" s="379" t="s">
        <v>443</v>
      </c>
      <c r="T234" s="379" t="s">
        <v>443</v>
      </c>
      <c r="U234" s="379" t="s">
        <v>443</v>
      </c>
      <c r="V234" s="453" t="s">
        <v>443</v>
      </c>
      <c r="W234" s="453" t="s">
        <v>443</v>
      </c>
    </row>
    <row r="235" spans="1:23" s="381" customFormat="1" ht="45" customHeight="1" x14ac:dyDescent="0.25">
      <c r="A235" s="382" t="s">
        <v>2209</v>
      </c>
      <c r="B235" s="382" t="s">
        <v>662</v>
      </c>
      <c r="C235" s="602"/>
      <c r="D235" s="631">
        <v>50</v>
      </c>
      <c r="E235" s="408" t="s">
        <v>604</v>
      </c>
      <c r="F235" s="401">
        <v>44949</v>
      </c>
      <c r="G235" s="385" t="s">
        <v>590</v>
      </c>
      <c r="H235" s="386"/>
      <c r="I235" s="315"/>
      <c r="J235" s="573" t="s">
        <v>2091</v>
      </c>
      <c r="K235" s="517" t="s">
        <v>50</v>
      </c>
      <c r="L235" s="453"/>
      <c r="M235" s="453"/>
      <c r="N235" s="453"/>
      <c r="O235" s="454" t="s">
        <v>35</v>
      </c>
      <c r="P235" s="454" t="s">
        <v>35</v>
      </c>
      <c r="Q235" s="379" t="s">
        <v>443</v>
      </c>
      <c r="R235" s="379" t="s">
        <v>1882</v>
      </c>
      <c r="S235" s="379" t="s">
        <v>443</v>
      </c>
      <c r="T235" s="379" t="s">
        <v>443</v>
      </c>
      <c r="U235" s="379" t="s">
        <v>443</v>
      </c>
      <c r="V235" s="453" t="s">
        <v>443</v>
      </c>
      <c r="W235" s="453" t="s">
        <v>443</v>
      </c>
    </row>
    <row r="236" spans="1:23" s="381" customFormat="1" ht="45" customHeight="1" x14ac:dyDescent="0.25">
      <c r="A236" s="382" t="s">
        <v>1170</v>
      </c>
      <c r="B236" s="382" t="s">
        <v>1171</v>
      </c>
      <c r="C236" s="602"/>
      <c r="D236" s="631">
        <v>50</v>
      </c>
      <c r="E236" s="408" t="s">
        <v>612</v>
      </c>
      <c r="F236" s="401">
        <v>44949</v>
      </c>
      <c r="G236" s="385" t="s">
        <v>590</v>
      </c>
      <c r="H236" s="386" t="s">
        <v>827</v>
      </c>
      <c r="I236" s="315"/>
      <c r="J236" s="573" t="s">
        <v>2051</v>
      </c>
      <c r="K236" s="449" t="s">
        <v>42</v>
      </c>
      <c r="L236" s="453"/>
      <c r="M236" s="453"/>
      <c r="N236" s="453"/>
      <c r="O236" s="379" t="s">
        <v>443</v>
      </c>
      <c r="P236" s="379" t="s">
        <v>443</v>
      </c>
      <c r="Q236" s="453" t="s">
        <v>443</v>
      </c>
      <c r="R236" s="379" t="s">
        <v>443</v>
      </c>
      <c r="S236" s="379" t="s">
        <v>443</v>
      </c>
      <c r="T236" s="379" t="s">
        <v>443</v>
      </c>
      <c r="U236" s="379" t="s">
        <v>443</v>
      </c>
      <c r="V236" s="379" t="s">
        <v>443</v>
      </c>
      <c r="W236" s="379" t="s">
        <v>443</v>
      </c>
    </row>
    <row r="237" spans="1:23" ht="45" customHeight="1" x14ac:dyDescent="0.25">
      <c r="A237" s="408" t="s">
        <v>251</v>
      </c>
      <c r="B237" s="444" t="s">
        <v>60</v>
      </c>
      <c r="C237" s="409" t="s">
        <v>1176</v>
      </c>
      <c r="D237" s="631">
        <v>55</v>
      </c>
      <c r="E237" s="408" t="s">
        <v>604</v>
      </c>
      <c r="F237" s="445"/>
      <c r="G237" s="385" t="s">
        <v>590</v>
      </c>
      <c r="H237" s="386" t="s">
        <v>1177</v>
      </c>
      <c r="I237" s="315">
        <v>9</v>
      </c>
      <c r="J237" s="573" t="s">
        <v>2063</v>
      </c>
      <c r="K237" s="449" t="s">
        <v>25</v>
      </c>
      <c r="L237" s="379" t="s">
        <v>443</v>
      </c>
      <c r="M237" s="453" t="s">
        <v>443</v>
      </c>
      <c r="N237" s="379" t="s">
        <v>443</v>
      </c>
      <c r="O237" s="379" t="s">
        <v>443</v>
      </c>
      <c r="P237" s="379" t="s">
        <v>1882</v>
      </c>
      <c r="Q237" s="379" t="s">
        <v>443</v>
      </c>
      <c r="R237" s="379" t="s">
        <v>443</v>
      </c>
      <c r="S237" s="379" t="s">
        <v>443</v>
      </c>
      <c r="T237" s="379" t="s">
        <v>443</v>
      </c>
      <c r="U237" s="379" t="s">
        <v>443</v>
      </c>
      <c r="V237" s="420" t="s">
        <v>35</v>
      </c>
      <c r="W237" s="379" t="s">
        <v>443</v>
      </c>
    </row>
    <row r="238" spans="1:23" ht="45" customHeight="1" x14ac:dyDescent="0.25">
      <c r="A238" s="408" t="s">
        <v>1178</v>
      </c>
      <c r="B238" s="382" t="s">
        <v>1179</v>
      </c>
      <c r="C238" s="408" t="s">
        <v>762</v>
      </c>
      <c r="D238" s="631">
        <v>65</v>
      </c>
      <c r="E238" s="408" t="s">
        <v>589</v>
      </c>
      <c r="F238" s="434">
        <v>43709</v>
      </c>
      <c r="G238" s="385" t="s">
        <v>590</v>
      </c>
      <c r="H238" s="386" t="s">
        <v>1180</v>
      </c>
      <c r="I238" s="315"/>
      <c r="J238" s="573" t="s">
        <v>2054</v>
      </c>
      <c r="K238" s="517" t="s">
        <v>45</v>
      </c>
      <c r="L238" s="379" t="s">
        <v>35</v>
      </c>
      <c r="M238" s="572" t="s">
        <v>1882</v>
      </c>
      <c r="N238" s="379" t="s">
        <v>443</v>
      </c>
      <c r="O238" s="420" t="s">
        <v>35</v>
      </c>
      <c r="P238" s="420" t="s">
        <v>35</v>
      </c>
      <c r="Q238" s="420" t="s">
        <v>35</v>
      </c>
      <c r="R238" s="379" t="s">
        <v>443</v>
      </c>
      <c r="S238" s="379" t="s">
        <v>443</v>
      </c>
      <c r="T238" s="379" t="s">
        <v>443</v>
      </c>
      <c r="U238" s="379" t="s">
        <v>443</v>
      </c>
      <c r="V238" s="379" t="s">
        <v>443</v>
      </c>
      <c r="W238" s="379" t="s">
        <v>443</v>
      </c>
    </row>
    <row r="239" spans="1:23" s="381" customFormat="1" ht="45" customHeight="1" x14ac:dyDescent="0.25">
      <c r="A239" s="382" t="s">
        <v>1183</v>
      </c>
      <c r="B239" s="382" t="s">
        <v>1184</v>
      </c>
      <c r="C239" s="408"/>
      <c r="D239" s="631"/>
      <c r="E239" s="408" t="s">
        <v>612</v>
      </c>
      <c r="F239" s="441"/>
      <c r="G239" s="385" t="s">
        <v>590</v>
      </c>
      <c r="H239" s="386">
        <v>429</v>
      </c>
      <c r="I239" s="596"/>
      <c r="J239" s="573" t="s">
        <v>2051</v>
      </c>
      <c r="K239" s="449" t="s">
        <v>69</v>
      </c>
      <c r="L239" s="582"/>
      <c r="M239" s="586"/>
      <c r="N239" s="586"/>
      <c r="O239" s="379" t="s">
        <v>443</v>
      </c>
      <c r="P239" s="379" t="s">
        <v>443</v>
      </c>
      <c r="Q239" s="379" t="s">
        <v>1882</v>
      </c>
      <c r="R239" s="379" t="s">
        <v>443</v>
      </c>
      <c r="S239" s="379" t="s">
        <v>443</v>
      </c>
      <c r="T239" s="379" t="s">
        <v>443</v>
      </c>
      <c r="U239" s="379" t="s">
        <v>443</v>
      </c>
      <c r="V239" s="379" t="s">
        <v>443</v>
      </c>
      <c r="W239" s="379" t="s">
        <v>443</v>
      </c>
    </row>
    <row r="240" spans="1:23" s="381" customFormat="1" ht="45" customHeight="1" x14ac:dyDescent="0.25">
      <c r="A240" s="382" t="s">
        <v>1185</v>
      </c>
      <c r="B240" s="382" t="s">
        <v>1186</v>
      </c>
      <c r="C240" s="408"/>
      <c r="D240" s="631">
        <v>60</v>
      </c>
      <c r="E240" s="408" t="s">
        <v>612</v>
      </c>
      <c r="F240" s="401" t="s">
        <v>20</v>
      </c>
      <c r="G240" s="385" t="s">
        <v>590</v>
      </c>
      <c r="H240" s="386" t="s">
        <v>767</v>
      </c>
      <c r="I240" s="315"/>
      <c r="J240" s="573" t="s">
        <v>2051</v>
      </c>
      <c r="K240" s="449" t="s">
        <v>40</v>
      </c>
      <c r="L240" s="379"/>
      <c r="M240" s="379"/>
      <c r="N240" s="379"/>
      <c r="O240" s="379" t="s">
        <v>443</v>
      </c>
      <c r="P240" s="379" t="s">
        <v>443</v>
      </c>
      <c r="Q240" s="379" t="s">
        <v>443</v>
      </c>
      <c r="R240" s="379" t="s">
        <v>443</v>
      </c>
      <c r="S240" s="379" t="s">
        <v>443</v>
      </c>
      <c r="T240" s="379" t="s">
        <v>443</v>
      </c>
      <c r="U240" s="379" t="s">
        <v>443</v>
      </c>
      <c r="V240" s="379" t="s">
        <v>443</v>
      </c>
      <c r="W240" s="379" t="s">
        <v>443</v>
      </c>
    </row>
    <row r="241" spans="1:23" s="381" customFormat="1" ht="45" customHeight="1" x14ac:dyDescent="0.25">
      <c r="A241" s="408" t="s">
        <v>1187</v>
      </c>
      <c r="B241" s="382" t="s">
        <v>1922</v>
      </c>
      <c r="C241" s="408"/>
      <c r="D241" s="631">
        <v>55</v>
      </c>
      <c r="E241" s="408" t="s">
        <v>604</v>
      </c>
      <c r="F241" s="384"/>
      <c r="G241" s="385" t="s">
        <v>590</v>
      </c>
      <c r="H241" s="386" t="s">
        <v>1188</v>
      </c>
      <c r="I241" s="88">
        <v>23</v>
      </c>
      <c r="J241" s="573" t="s">
        <v>2063</v>
      </c>
      <c r="K241" s="449" t="s">
        <v>53</v>
      </c>
      <c r="L241" s="379" t="s">
        <v>443</v>
      </c>
      <c r="M241" s="379" t="s">
        <v>443</v>
      </c>
      <c r="N241" s="379" t="s">
        <v>443</v>
      </c>
      <c r="O241" s="379" t="s">
        <v>443</v>
      </c>
      <c r="P241" s="379" t="s">
        <v>443</v>
      </c>
      <c r="Q241" s="423" t="s">
        <v>443</v>
      </c>
      <c r="R241" s="423" t="s">
        <v>443</v>
      </c>
      <c r="S241" s="423" t="s">
        <v>443</v>
      </c>
      <c r="T241" s="423" t="s">
        <v>443</v>
      </c>
      <c r="U241" s="379" t="s">
        <v>443</v>
      </c>
      <c r="V241" s="379" t="s">
        <v>443</v>
      </c>
      <c r="W241" s="379" t="s">
        <v>443</v>
      </c>
    </row>
    <row r="242" spans="1:23" s="381" customFormat="1" ht="45" customHeight="1" x14ac:dyDescent="0.25">
      <c r="A242" s="382" t="s">
        <v>1189</v>
      </c>
      <c r="B242" s="382" t="s">
        <v>1133</v>
      </c>
      <c r="C242" s="408"/>
      <c r="D242" s="631">
        <v>55</v>
      </c>
      <c r="E242" s="408" t="s">
        <v>604</v>
      </c>
      <c r="F242" s="401">
        <v>42005</v>
      </c>
      <c r="G242" s="385" t="s">
        <v>590</v>
      </c>
      <c r="H242" s="386" t="s">
        <v>1190</v>
      </c>
      <c r="I242" s="315"/>
      <c r="J242" s="605" t="s">
        <v>634</v>
      </c>
      <c r="K242" s="449" t="s">
        <v>20</v>
      </c>
      <c r="L242" s="379" t="s">
        <v>443</v>
      </c>
      <c r="M242" s="453" t="s">
        <v>443</v>
      </c>
      <c r="N242" s="379" t="s">
        <v>443</v>
      </c>
      <c r="O242" s="448" t="s">
        <v>1882</v>
      </c>
      <c r="P242" s="379" t="s">
        <v>443</v>
      </c>
      <c r="Q242" s="379" t="s">
        <v>443</v>
      </c>
      <c r="R242" s="379" t="s">
        <v>443</v>
      </c>
      <c r="S242" s="379" t="s">
        <v>443</v>
      </c>
      <c r="T242" s="379" t="s">
        <v>443</v>
      </c>
      <c r="U242" s="453" t="s">
        <v>443</v>
      </c>
      <c r="V242" s="379" t="s">
        <v>443</v>
      </c>
      <c r="W242" s="379" t="s">
        <v>443</v>
      </c>
    </row>
    <row r="243" spans="1:23" s="381" customFormat="1" ht="45" customHeight="1" x14ac:dyDescent="0.25">
      <c r="A243" s="382" t="s">
        <v>1191</v>
      </c>
      <c r="B243" s="382" t="s">
        <v>1186</v>
      </c>
      <c r="C243" s="408"/>
      <c r="D243" s="631">
        <v>60</v>
      </c>
      <c r="E243" s="408" t="s">
        <v>612</v>
      </c>
      <c r="F243" s="441" t="s">
        <v>20</v>
      </c>
      <c r="G243" s="385" t="s">
        <v>590</v>
      </c>
      <c r="H243" s="386" t="s">
        <v>767</v>
      </c>
      <c r="I243" s="596"/>
      <c r="J243" s="573" t="s">
        <v>2051</v>
      </c>
      <c r="K243" s="449" t="s">
        <v>40</v>
      </c>
      <c r="L243" s="582"/>
      <c r="M243" s="592"/>
      <c r="N243" s="586"/>
      <c r="O243" s="379" t="s">
        <v>443</v>
      </c>
      <c r="P243" s="379" t="s">
        <v>443</v>
      </c>
      <c r="Q243" s="379" t="s">
        <v>443</v>
      </c>
      <c r="R243" s="379" t="s">
        <v>443</v>
      </c>
      <c r="S243" s="379" t="s">
        <v>443</v>
      </c>
      <c r="T243" s="379" t="s">
        <v>443</v>
      </c>
      <c r="U243" s="379" t="s">
        <v>443</v>
      </c>
      <c r="V243" s="379" t="s">
        <v>443</v>
      </c>
      <c r="W243" s="379" t="s">
        <v>443</v>
      </c>
    </row>
    <row r="244" spans="1:23" s="381" customFormat="1" ht="45" customHeight="1" x14ac:dyDescent="0.25">
      <c r="A244" s="382" t="s">
        <v>1193</v>
      </c>
      <c r="B244" s="382" t="s">
        <v>758</v>
      </c>
      <c r="C244" s="408" t="s">
        <v>762</v>
      </c>
      <c r="D244" s="631">
        <v>65</v>
      </c>
      <c r="E244" s="408" t="s">
        <v>612</v>
      </c>
      <c r="F244" s="401">
        <v>44063</v>
      </c>
      <c r="G244" s="385" t="s">
        <v>590</v>
      </c>
      <c r="H244" s="386" t="s">
        <v>1194</v>
      </c>
      <c r="I244" s="315"/>
      <c r="J244" s="573" t="s">
        <v>2054</v>
      </c>
      <c r="K244" s="449" t="s">
        <v>53</v>
      </c>
      <c r="L244" s="379" t="s">
        <v>443</v>
      </c>
      <c r="M244" s="379" t="s">
        <v>443</v>
      </c>
      <c r="N244" s="379" t="s">
        <v>1882</v>
      </c>
      <c r="O244" s="379" t="s">
        <v>443</v>
      </c>
      <c r="P244" s="379" t="s">
        <v>443</v>
      </c>
      <c r="Q244" s="379" t="s">
        <v>443</v>
      </c>
      <c r="R244" s="379" t="s">
        <v>443</v>
      </c>
      <c r="S244" s="379" t="s">
        <v>443</v>
      </c>
      <c r="T244" s="379" t="s">
        <v>443</v>
      </c>
      <c r="U244" s="379" t="s">
        <v>443</v>
      </c>
      <c r="V244" s="379" t="s">
        <v>443</v>
      </c>
      <c r="W244" s="379" t="s">
        <v>443</v>
      </c>
    </row>
    <row r="245" spans="1:23" s="381" customFormat="1" ht="45" customHeight="1" x14ac:dyDescent="0.25">
      <c r="A245" s="382" t="s">
        <v>1195</v>
      </c>
      <c r="B245" s="382" t="s">
        <v>1923</v>
      </c>
      <c r="C245" s="602"/>
      <c r="D245" s="631">
        <v>50</v>
      </c>
      <c r="E245" s="408" t="s">
        <v>612</v>
      </c>
      <c r="F245" s="401">
        <v>44949</v>
      </c>
      <c r="G245" s="385" t="s">
        <v>590</v>
      </c>
      <c r="H245" s="386">
        <v>377</v>
      </c>
      <c r="I245" s="315"/>
      <c r="J245" s="573" t="s">
        <v>2051</v>
      </c>
      <c r="K245" s="449" t="s">
        <v>72</v>
      </c>
      <c r="L245" s="379"/>
      <c r="M245" s="379"/>
      <c r="N245" s="379"/>
      <c r="O245" s="379" t="s">
        <v>443</v>
      </c>
      <c r="P245" s="379" t="s">
        <v>443</v>
      </c>
      <c r="Q245" s="379" t="s">
        <v>443</v>
      </c>
      <c r="R245" s="379" t="s">
        <v>443</v>
      </c>
      <c r="S245" s="379" t="s">
        <v>443</v>
      </c>
      <c r="T245" s="379" t="s">
        <v>443</v>
      </c>
      <c r="U245" s="379" t="s">
        <v>1882</v>
      </c>
      <c r="V245" s="379" t="s">
        <v>443</v>
      </c>
      <c r="W245" s="379" t="s">
        <v>443</v>
      </c>
    </row>
    <row r="246" spans="1:23" s="381" customFormat="1" ht="45" customHeight="1" x14ac:dyDescent="0.25">
      <c r="A246" s="382" t="s">
        <v>1198</v>
      </c>
      <c r="B246" s="382" t="s">
        <v>2210</v>
      </c>
      <c r="C246" s="408"/>
      <c r="D246" s="631">
        <v>50</v>
      </c>
      <c r="E246" s="408" t="s">
        <v>612</v>
      </c>
      <c r="F246" s="401"/>
      <c r="G246" s="385" t="s">
        <v>590</v>
      </c>
      <c r="H246" s="386" t="s">
        <v>827</v>
      </c>
      <c r="I246" s="315"/>
      <c r="J246" s="573" t="s">
        <v>2054</v>
      </c>
      <c r="K246" s="449" t="s">
        <v>20</v>
      </c>
      <c r="L246" s="379"/>
      <c r="M246" s="379"/>
      <c r="N246" s="379"/>
      <c r="O246" s="379" t="s">
        <v>443</v>
      </c>
      <c r="P246" s="379" t="s">
        <v>443</v>
      </c>
      <c r="Q246" s="379" t="s">
        <v>443</v>
      </c>
      <c r="R246" s="379" t="s">
        <v>443</v>
      </c>
      <c r="S246" s="379" t="s">
        <v>443</v>
      </c>
      <c r="T246" s="379" t="s">
        <v>443</v>
      </c>
      <c r="U246" s="379" t="s">
        <v>443</v>
      </c>
      <c r="V246" s="423" t="s">
        <v>1882</v>
      </c>
      <c r="W246" s="379" t="s">
        <v>443</v>
      </c>
    </row>
    <row r="247" spans="1:23" ht="45" customHeight="1" x14ac:dyDescent="0.25">
      <c r="A247" s="382" t="s">
        <v>2211</v>
      </c>
      <c r="B247" s="382" t="s">
        <v>638</v>
      </c>
      <c r="C247" s="408"/>
      <c r="D247" s="631">
        <v>65</v>
      </c>
      <c r="E247" s="408" t="s">
        <v>612</v>
      </c>
      <c r="F247" s="401">
        <v>44805</v>
      </c>
      <c r="G247" s="385" t="s">
        <v>590</v>
      </c>
      <c r="H247" s="386" t="s">
        <v>1203</v>
      </c>
      <c r="I247" s="315"/>
      <c r="J247" s="573" t="s">
        <v>2051</v>
      </c>
      <c r="K247" s="449" t="s">
        <v>69</v>
      </c>
      <c r="L247" s="379" t="s">
        <v>443</v>
      </c>
      <c r="M247" s="379" t="s">
        <v>443</v>
      </c>
      <c r="N247" s="379" t="s">
        <v>443</v>
      </c>
      <c r="O247" s="379" t="s">
        <v>443</v>
      </c>
      <c r="P247" s="379" t="s">
        <v>443</v>
      </c>
      <c r="Q247" s="423" t="s">
        <v>443</v>
      </c>
      <c r="R247" s="423" t="s">
        <v>443</v>
      </c>
      <c r="S247" s="379" t="s">
        <v>443</v>
      </c>
      <c r="T247" s="379" t="s">
        <v>443</v>
      </c>
      <c r="U247" s="379" t="s">
        <v>443</v>
      </c>
      <c r="V247" s="379" t="s">
        <v>443</v>
      </c>
      <c r="W247" s="379" t="s">
        <v>443</v>
      </c>
    </row>
    <row r="248" spans="1:23" ht="45" customHeight="1" x14ac:dyDescent="0.25">
      <c r="A248" s="382" t="s">
        <v>1204</v>
      </c>
      <c r="B248" s="382" t="s">
        <v>800</v>
      </c>
      <c r="C248" s="408"/>
      <c r="D248" s="631">
        <v>50</v>
      </c>
      <c r="E248" s="408" t="s">
        <v>604</v>
      </c>
      <c r="F248" s="401"/>
      <c r="G248" s="385" t="s">
        <v>590</v>
      </c>
      <c r="H248" s="386">
        <v>411</v>
      </c>
      <c r="I248" s="315"/>
      <c r="J248" s="573" t="s">
        <v>2052</v>
      </c>
      <c r="K248" s="449" t="s">
        <v>45</v>
      </c>
      <c r="L248" s="379"/>
      <c r="M248" s="379" t="s">
        <v>1882</v>
      </c>
      <c r="N248" s="379"/>
      <c r="O248" s="379" t="s">
        <v>443</v>
      </c>
      <c r="P248" s="423" t="s">
        <v>443</v>
      </c>
      <c r="Q248" s="379" t="s">
        <v>443</v>
      </c>
      <c r="R248" s="379" t="s">
        <v>443</v>
      </c>
      <c r="S248" s="379" t="s">
        <v>443</v>
      </c>
      <c r="T248" s="379" t="s">
        <v>443</v>
      </c>
      <c r="U248" s="379" t="s">
        <v>443</v>
      </c>
      <c r="V248" s="379" t="s">
        <v>443</v>
      </c>
      <c r="W248" s="379" t="s">
        <v>443</v>
      </c>
    </row>
    <row r="249" spans="1:23" ht="45" customHeight="1" x14ac:dyDescent="0.25">
      <c r="A249" s="382" t="s">
        <v>2212</v>
      </c>
      <c r="B249" s="382" t="s">
        <v>774</v>
      </c>
      <c r="C249" s="602"/>
      <c r="D249" s="631"/>
      <c r="E249" s="408" t="s">
        <v>612</v>
      </c>
      <c r="F249" s="401"/>
      <c r="G249" s="385" t="s">
        <v>590</v>
      </c>
      <c r="H249" s="386">
        <v>434</v>
      </c>
      <c r="I249" s="315"/>
      <c r="J249" s="573" t="s">
        <v>2051</v>
      </c>
      <c r="K249" s="449" t="s">
        <v>72</v>
      </c>
      <c r="L249" s="379"/>
      <c r="M249" s="379"/>
      <c r="N249" s="379"/>
      <c r="O249" s="379" t="s">
        <v>443</v>
      </c>
      <c r="P249" s="379" t="s">
        <v>443</v>
      </c>
      <c r="Q249" s="379" t="s">
        <v>443</v>
      </c>
      <c r="R249" s="379" t="s">
        <v>443</v>
      </c>
      <c r="S249" s="379" t="s">
        <v>443</v>
      </c>
      <c r="T249" s="379" t="s">
        <v>443</v>
      </c>
      <c r="U249" s="539" t="s">
        <v>2213</v>
      </c>
      <c r="V249" s="379" t="s">
        <v>443</v>
      </c>
      <c r="W249" s="379" t="s">
        <v>443</v>
      </c>
    </row>
    <row r="250" spans="1:23" ht="45" customHeight="1" x14ac:dyDescent="0.25">
      <c r="A250" s="382" t="s">
        <v>2214</v>
      </c>
      <c r="B250" s="382" t="s">
        <v>662</v>
      </c>
      <c r="C250" s="602"/>
      <c r="D250" s="631">
        <v>50</v>
      </c>
      <c r="E250" s="408" t="s">
        <v>604</v>
      </c>
      <c r="F250" s="401">
        <v>44949</v>
      </c>
      <c r="G250" s="385" t="s">
        <v>590</v>
      </c>
      <c r="H250" s="386">
        <v>63</v>
      </c>
      <c r="I250" s="315"/>
      <c r="J250" s="573" t="s">
        <v>2052</v>
      </c>
      <c r="K250" s="449" t="s">
        <v>40</v>
      </c>
      <c r="L250" s="453" t="s">
        <v>1882</v>
      </c>
      <c r="M250" s="379"/>
      <c r="N250" s="379"/>
      <c r="O250" s="379" t="s">
        <v>443</v>
      </c>
      <c r="P250" s="379" t="s">
        <v>443</v>
      </c>
      <c r="Q250" s="379"/>
      <c r="R250" s="379" t="s">
        <v>443</v>
      </c>
      <c r="S250" s="379" t="s">
        <v>443</v>
      </c>
      <c r="T250" s="379" t="s">
        <v>443</v>
      </c>
      <c r="U250" s="379" t="s">
        <v>443</v>
      </c>
      <c r="V250" s="379" t="s">
        <v>443</v>
      </c>
      <c r="W250" s="379" t="s">
        <v>443</v>
      </c>
    </row>
    <row r="251" spans="1:23" ht="45" customHeight="1" x14ac:dyDescent="0.25">
      <c r="A251" s="382" t="s">
        <v>1213</v>
      </c>
      <c r="B251" s="382" t="s">
        <v>89</v>
      </c>
      <c r="C251" s="408"/>
      <c r="D251" s="631">
        <v>50</v>
      </c>
      <c r="E251" s="408" t="s">
        <v>612</v>
      </c>
      <c r="F251" s="401">
        <v>45047</v>
      </c>
      <c r="G251" s="385" t="s">
        <v>590</v>
      </c>
      <c r="H251" s="386">
        <v>416</v>
      </c>
      <c r="I251" s="315"/>
      <c r="J251" s="573" t="s">
        <v>2051</v>
      </c>
      <c r="K251" s="449" t="s">
        <v>87</v>
      </c>
      <c r="L251" s="454" t="s">
        <v>35</v>
      </c>
      <c r="M251" s="454" t="s">
        <v>35</v>
      </c>
      <c r="N251" s="454" t="s">
        <v>35</v>
      </c>
      <c r="O251" s="454" t="s">
        <v>35</v>
      </c>
      <c r="P251" s="453" t="s">
        <v>443</v>
      </c>
      <c r="Q251" s="453" t="s">
        <v>443</v>
      </c>
      <c r="R251" s="453" t="s">
        <v>443</v>
      </c>
      <c r="S251" s="453" t="s">
        <v>443</v>
      </c>
      <c r="T251" s="379" t="s">
        <v>443</v>
      </c>
      <c r="U251" s="379" t="s">
        <v>443</v>
      </c>
      <c r="V251" s="379" t="s">
        <v>443</v>
      </c>
      <c r="W251" s="379" t="s">
        <v>443</v>
      </c>
    </row>
    <row r="252" spans="1:23" ht="45" customHeight="1" x14ac:dyDescent="0.25">
      <c r="A252" s="382" t="s">
        <v>1214</v>
      </c>
      <c r="B252" s="382" t="s">
        <v>771</v>
      </c>
      <c r="C252" s="408"/>
      <c r="D252" s="631">
        <v>65</v>
      </c>
      <c r="E252" s="408" t="s">
        <v>612</v>
      </c>
      <c r="F252" s="401">
        <v>45192</v>
      </c>
      <c r="G252" s="385" t="s">
        <v>590</v>
      </c>
      <c r="H252" s="616" t="s">
        <v>1215</v>
      </c>
      <c r="I252" s="315"/>
      <c r="J252" s="573" t="s">
        <v>2051</v>
      </c>
      <c r="K252" s="449" t="s">
        <v>42</v>
      </c>
      <c r="L252" s="420" t="s">
        <v>35</v>
      </c>
      <c r="M252" s="420" t="s">
        <v>35</v>
      </c>
      <c r="N252" s="420" t="s">
        <v>35</v>
      </c>
      <c r="O252" s="420" t="s">
        <v>35</v>
      </c>
      <c r="P252" s="420" t="s">
        <v>35</v>
      </c>
      <c r="Q252" s="420" t="s">
        <v>35</v>
      </c>
      <c r="R252" s="420" t="s">
        <v>35</v>
      </c>
      <c r="S252" s="420" t="s">
        <v>35</v>
      </c>
      <c r="T252" s="379" t="s">
        <v>443</v>
      </c>
      <c r="U252" s="379" t="s">
        <v>443</v>
      </c>
      <c r="V252" s="379" t="s">
        <v>443</v>
      </c>
      <c r="W252" s="379" t="s">
        <v>443</v>
      </c>
    </row>
    <row r="253" spans="1:23" ht="45" customHeight="1" x14ac:dyDescent="0.25">
      <c r="A253" s="382" t="s">
        <v>1216</v>
      </c>
      <c r="B253" s="382" t="s">
        <v>662</v>
      </c>
      <c r="C253" s="602" t="s">
        <v>1872</v>
      </c>
      <c r="D253" s="631">
        <v>60</v>
      </c>
      <c r="E253" s="408" t="s">
        <v>612</v>
      </c>
      <c r="F253" s="401">
        <v>45283</v>
      </c>
      <c r="G253" s="385" t="s">
        <v>590</v>
      </c>
      <c r="H253" s="616" t="s">
        <v>1218</v>
      </c>
      <c r="I253" s="315"/>
      <c r="J253" s="573" t="s">
        <v>2054</v>
      </c>
      <c r="K253" s="449" t="s">
        <v>50</v>
      </c>
      <c r="L253" s="420" t="s">
        <v>35</v>
      </c>
      <c r="M253" s="420" t="s">
        <v>35</v>
      </c>
      <c r="N253" s="420" t="s">
        <v>35</v>
      </c>
      <c r="O253" s="420" t="s">
        <v>35</v>
      </c>
      <c r="P253" s="420" t="s">
        <v>35</v>
      </c>
      <c r="Q253" s="420" t="s">
        <v>35</v>
      </c>
      <c r="R253" s="420" t="s">
        <v>35</v>
      </c>
      <c r="S253" s="420" t="s">
        <v>35</v>
      </c>
      <c r="T253" s="420" t="s">
        <v>35</v>
      </c>
      <c r="U253" s="420" t="s">
        <v>35</v>
      </c>
      <c r="V253" s="420" t="s">
        <v>35</v>
      </c>
      <c r="W253" s="379" t="s">
        <v>443</v>
      </c>
    </row>
    <row r="254" spans="1:23" ht="45" customHeight="1" x14ac:dyDescent="0.25">
      <c r="A254" s="382" t="s">
        <v>1219</v>
      </c>
      <c r="B254" s="382" t="s">
        <v>1396</v>
      </c>
      <c r="C254" s="408" t="s">
        <v>762</v>
      </c>
      <c r="D254" s="631">
        <v>65</v>
      </c>
      <c r="E254" s="408" t="s">
        <v>612</v>
      </c>
      <c r="F254" s="401">
        <v>43983</v>
      </c>
      <c r="G254" s="385" t="s">
        <v>590</v>
      </c>
      <c r="H254" s="386" t="s">
        <v>1220</v>
      </c>
      <c r="I254" s="315"/>
      <c r="J254" s="573" t="s">
        <v>2051</v>
      </c>
      <c r="K254" s="449" t="s">
        <v>50</v>
      </c>
      <c r="L254" s="379" t="s">
        <v>443</v>
      </c>
      <c r="M254" s="379" t="s">
        <v>443</v>
      </c>
      <c r="N254" s="379" t="s">
        <v>443</v>
      </c>
      <c r="O254" s="379" t="s">
        <v>443</v>
      </c>
      <c r="P254" s="379" t="s">
        <v>443</v>
      </c>
      <c r="Q254" s="379" t="s">
        <v>443</v>
      </c>
      <c r="R254" s="379" t="s">
        <v>1882</v>
      </c>
      <c r="S254" s="379" t="s">
        <v>443</v>
      </c>
      <c r="T254" s="379" t="s">
        <v>443</v>
      </c>
      <c r="U254" s="379" t="s">
        <v>443</v>
      </c>
      <c r="V254" s="379" t="s">
        <v>443</v>
      </c>
      <c r="W254" s="379" t="s">
        <v>443</v>
      </c>
    </row>
    <row r="255" spans="1:23" ht="45" customHeight="1" x14ac:dyDescent="0.25">
      <c r="A255" s="382" t="s">
        <v>1221</v>
      </c>
      <c r="B255" s="382" t="s">
        <v>99</v>
      </c>
      <c r="C255" s="602"/>
      <c r="D255" s="631">
        <v>50</v>
      </c>
      <c r="E255" s="408" t="s">
        <v>612</v>
      </c>
      <c r="F255" s="401">
        <v>44949</v>
      </c>
      <c r="G255" s="385" t="s">
        <v>590</v>
      </c>
      <c r="H255" s="386">
        <v>359</v>
      </c>
      <c r="I255" s="315"/>
      <c r="J255" s="573" t="s">
        <v>2051</v>
      </c>
      <c r="K255" s="449" t="s">
        <v>42</v>
      </c>
      <c r="L255" s="379"/>
      <c r="M255" s="453"/>
      <c r="N255" s="379"/>
      <c r="O255" s="379" t="s">
        <v>443</v>
      </c>
      <c r="P255" s="379" t="s">
        <v>443</v>
      </c>
      <c r="Q255" s="379" t="s">
        <v>443</v>
      </c>
      <c r="R255" s="379" t="s">
        <v>443</v>
      </c>
      <c r="S255" s="379" t="s">
        <v>443</v>
      </c>
      <c r="T255" s="379" t="s">
        <v>443</v>
      </c>
      <c r="U255" s="379" t="s">
        <v>443</v>
      </c>
      <c r="V255" s="379" t="s">
        <v>443</v>
      </c>
      <c r="W255" s="379" t="s">
        <v>1882</v>
      </c>
    </row>
    <row r="256" spans="1:23" ht="45" customHeight="1" x14ac:dyDescent="0.25">
      <c r="A256" s="382" t="s">
        <v>1223</v>
      </c>
      <c r="B256" s="382" t="s">
        <v>662</v>
      </c>
      <c r="C256" s="602"/>
      <c r="D256" s="631">
        <v>50</v>
      </c>
      <c r="E256" s="408" t="s">
        <v>612</v>
      </c>
      <c r="F256" s="401">
        <v>44986</v>
      </c>
      <c r="G256" s="385" t="s">
        <v>590</v>
      </c>
      <c r="H256" s="386">
        <v>444</v>
      </c>
      <c r="I256" s="579"/>
      <c r="J256" s="573" t="s">
        <v>2051</v>
      </c>
      <c r="K256" s="449" t="s">
        <v>50</v>
      </c>
      <c r="L256" s="420" t="s">
        <v>35</v>
      </c>
      <c r="M256" s="420" t="s">
        <v>35</v>
      </c>
      <c r="N256" s="420" t="s">
        <v>35</v>
      </c>
      <c r="O256" s="379" t="s">
        <v>443</v>
      </c>
      <c r="P256" s="379" t="s">
        <v>35</v>
      </c>
      <c r="Q256" s="379" t="s">
        <v>443</v>
      </c>
      <c r="R256" s="379" t="s">
        <v>35</v>
      </c>
      <c r="S256" s="379" t="s">
        <v>1882</v>
      </c>
      <c r="T256" s="379" t="s">
        <v>443</v>
      </c>
      <c r="U256" s="379" t="s">
        <v>443</v>
      </c>
      <c r="V256" s="420" t="s">
        <v>35</v>
      </c>
      <c r="W256" s="379" t="s">
        <v>443</v>
      </c>
    </row>
    <row r="257" spans="1:23" ht="45" customHeight="1" x14ac:dyDescent="0.25">
      <c r="A257" s="382" t="s">
        <v>1226</v>
      </c>
      <c r="B257" s="382" t="s">
        <v>1227</v>
      </c>
      <c r="C257" s="408" t="s">
        <v>762</v>
      </c>
      <c r="D257" s="631">
        <v>65</v>
      </c>
      <c r="E257" s="408" t="s">
        <v>1011</v>
      </c>
      <c r="F257" s="401">
        <v>44197</v>
      </c>
      <c r="G257" s="385" t="s">
        <v>590</v>
      </c>
      <c r="H257" s="386" t="s">
        <v>1228</v>
      </c>
      <c r="I257" s="315"/>
      <c r="J257" s="573" t="s">
        <v>2054</v>
      </c>
      <c r="K257" s="449" t="s">
        <v>20</v>
      </c>
      <c r="L257" s="379" t="s">
        <v>1882</v>
      </c>
      <c r="M257" s="379" t="s">
        <v>443</v>
      </c>
      <c r="N257" s="379" t="s">
        <v>443</v>
      </c>
      <c r="O257" s="379" t="s">
        <v>1882</v>
      </c>
      <c r="P257" s="379" t="s">
        <v>443</v>
      </c>
      <c r="Q257" s="379" t="s">
        <v>443</v>
      </c>
      <c r="R257" s="379" t="s">
        <v>443</v>
      </c>
      <c r="S257" s="379" t="s">
        <v>443</v>
      </c>
      <c r="T257" s="379" t="s">
        <v>443</v>
      </c>
      <c r="U257" s="379" t="s">
        <v>443</v>
      </c>
      <c r="V257" s="379" t="s">
        <v>443</v>
      </c>
      <c r="W257" s="379" t="s">
        <v>443</v>
      </c>
    </row>
    <row r="258" spans="1:23" ht="45" customHeight="1" x14ac:dyDescent="0.25">
      <c r="A258" s="382" t="s">
        <v>2215</v>
      </c>
      <c r="B258" s="382" t="s">
        <v>1230</v>
      </c>
      <c r="C258" s="408" t="s">
        <v>2216</v>
      </c>
      <c r="D258" s="631">
        <v>45</v>
      </c>
      <c r="E258" s="408" t="s">
        <v>612</v>
      </c>
      <c r="F258" s="401"/>
      <c r="G258" s="385" t="s">
        <v>590</v>
      </c>
      <c r="H258" s="386">
        <v>391</v>
      </c>
      <c r="I258" s="315"/>
      <c r="J258" s="573" t="s">
        <v>2051</v>
      </c>
      <c r="K258" s="449" t="s">
        <v>95</v>
      </c>
      <c r="L258" s="379"/>
      <c r="M258" s="453"/>
      <c r="N258" s="379" t="s">
        <v>1882</v>
      </c>
      <c r="O258" s="379" t="s">
        <v>443</v>
      </c>
      <c r="P258" s="379" t="s">
        <v>443</v>
      </c>
      <c r="Q258" s="423" t="s">
        <v>443</v>
      </c>
      <c r="R258" s="423" t="s">
        <v>443</v>
      </c>
      <c r="S258" s="423" t="s">
        <v>443</v>
      </c>
      <c r="T258" s="423" t="s">
        <v>443</v>
      </c>
      <c r="U258" s="379" t="s">
        <v>443</v>
      </c>
      <c r="V258" s="379" t="s">
        <v>443</v>
      </c>
      <c r="W258" s="379" t="s">
        <v>443</v>
      </c>
    </row>
    <row r="259" spans="1:23" ht="45" customHeight="1" x14ac:dyDescent="0.25">
      <c r="A259" s="599" t="s">
        <v>2217</v>
      </c>
      <c r="B259" s="408" t="s">
        <v>810</v>
      </c>
      <c r="C259" s="599"/>
      <c r="D259" s="632"/>
      <c r="E259" s="408" t="s">
        <v>604</v>
      </c>
      <c r="F259" s="441"/>
      <c r="G259" s="385" t="s">
        <v>590</v>
      </c>
      <c r="H259" s="441">
        <v>407</v>
      </c>
      <c r="J259" s="605" t="s">
        <v>634</v>
      </c>
      <c r="K259" s="449" t="s">
        <v>45</v>
      </c>
      <c r="L259" s="582"/>
      <c r="M259" s="448" t="s">
        <v>1882</v>
      </c>
      <c r="N259" s="586"/>
      <c r="O259" s="379" t="s">
        <v>443</v>
      </c>
      <c r="P259" s="379" t="s">
        <v>443</v>
      </c>
      <c r="Q259" s="379" t="s">
        <v>443</v>
      </c>
      <c r="R259" s="379" t="s">
        <v>443</v>
      </c>
      <c r="S259" s="379" t="s">
        <v>443</v>
      </c>
      <c r="T259" s="453" t="s">
        <v>443</v>
      </c>
      <c r="U259" s="453" t="s">
        <v>443</v>
      </c>
      <c r="V259" s="379" t="s">
        <v>443</v>
      </c>
      <c r="W259" s="379" t="s">
        <v>443</v>
      </c>
    </row>
    <row r="260" spans="1:23" ht="45" customHeight="1" x14ac:dyDescent="0.25">
      <c r="A260" s="599" t="s">
        <v>1235</v>
      </c>
      <c r="B260" s="408" t="s">
        <v>705</v>
      </c>
      <c r="C260" s="599"/>
      <c r="D260" s="631">
        <v>60</v>
      </c>
      <c r="E260" s="408" t="s">
        <v>604</v>
      </c>
      <c r="F260" s="434">
        <v>45078</v>
      </c>
      <c r="G260" s="385" t="s">
        <v>590</v>
      </c>
      <c r="H260" s="441" t="s">
        <v>1236</v>
      </c>
      <c r="J260" s="609" t="s">
        <v>2096</v>
      </c>
      <c r="K260" s="449" t="s">
        <v>45</v>
      </c>
      <c r="L260" s="420" t="s">
        <v>35</v>
      </c>
      <c r="M260" s="420" t="s">
        <v>1882</v>
      </c>
      <c r="N260" s="420" t="s">
        <v>35</v>
      </c>
      <c r="O260" s="420" t="s">
        <v>35</v>
      </c>
      <c r="P260" s="420" t="s">
        <v>35</v>
      </c>
      <c r="Q260" s="379" t="s">
        <v>443</v>
      </c>
      <c r="R260" s="379" t="s">
        <v>443</v>
      </c>
      <c r="S260" s="379" t="s">
        <v>443</v>
      </c>
      <c r="T260" s="420" t="s">
        <v>35</v>
      </c>
      <c r="U260" s="379" t="s">
        <v>443</v>
      </c>
      <c r="V260" s="379" t="s">
        <v>443</v>
      </c>
      <c r="W260" s="379" t="s">
        <v>443</v>
      </c>
    </row>
    <row r="261" spans="1:23" ht="45" customHeight="1" x14ac:dyDescent="0.25">
      <c r="A261" s="382" t="s">
        <v>1238</v>
      </c>
      <c r="B261" s="382" t="s">
        <v>598</v>
      </c>
      <c r="C261" s="408"/>
      <c r="D261" s="631"/>
      <c r="E261" s="408" t="s">
        <v>1011</v>
      </c>
      <c r="F261" s="401"/>
      <c r="G261" s="385" t="s">
        <v>590</v>
      </c>
      <c r="H261" s="386" t="s">
        <v>1240</v>
      </c>
      <c r="I261" s="315"/>
      <c r="J261" s="573" t="s">
        <v>2054</v>
      </c>
      <c r="K261" s="449" t="s">
        <v>72</v>
      </c>
      <c r="L261" s="379"/>
      <c r="M261" s="379"/>
      <c r="N261" s="379"/>
      <c r="O261" s="379" t="s">
        <v>35</v>
      </c>
      <c r="P261" s="379" t="s">
        <v>443</v>
      </c>
      <c r="Q261" s="379" t="s">
        <v>443</v>
      </c>
      <c r="R261" s="379" t="s">
        <v>443</v>
      </c>
      <c r="S261" s="379" t="s">
        <v>443</v>
      </c>
      <c r="T261" s="379" t="s">
        <v>443</v>
      </c>
      <c r="U261" s="379" t="s">
        <v>1882</v>
      </c>
      <c r="V261" s="379" t="s">
        <v>443</v>
      </c>
      <c r="W261" s="379" t="s">
        <v>443</v>
      </c>
    </row>
    <row r="262" spans="1:23" ht="45" customHeight="1" x14ac:dyDescent="0.25">
      <c r="A262" s="382" t="s">
        <v>1241</v>
      </c>
      <c r="B262" s="382" t="s">
        <v>2218</v>
      </c>
      <c r="C262" s="602"/>
      <c r="D262" s="631">
        <v>50</v>
      </c>
      <c r="E262" s="408" t="s">
        <v>612</v>
      </c>
      <c r="F262" s="401">
        <v>44949</v>
      </c>
      <c r="G262" s="385" t="s">
        <v>590</v>
      </c>
      <c r="H262" s="386" t="s">
        <v>827</v>
      </c>
      <c r="I262" s="315"/>
      <c r="J262" s="573" t="s">
        <v>2051</v>
      </c>
      <c r="K262" s="449" t="s">
        <v>69</v>
      </c>
      <c r="L262" s="379"/>
      <c r="M262" s="379"/>
      <c r="N262" s="379"/>
      <c r="O262" s="379" t="s">
        <v>443</v>
      </c>
      <c r="P262" s="379" t="s">
        <v>443</v>
      </c>
      <c r="Q262" s="423" t="s">
        <v>1882</v>
      </c>
      <c r="R262" s="423" t="s">
        <v>443</v>
      </c>
      <c r="S262" s="423" t="s">
        <v>443</v>
      </c>
      <c r="T262" s="379" t="s">
        <v>443</v>
      </c>
      <c r="U262" s="423" t="s">
        <v>443</v>
      </c>
      <c r="V262" s="379" t="s">
        <v>443</v>
      </c>
      <c r="W262" s="379" t="s">
        <v>443</v>
      </c>
    </row>
    <row r="263" spans="1:23" ht="45" customHeight="1" x14ac:dyDescent="0.25">
      <c r="A263" s="382" t="s">
        <v>1244</v>
      </c>
      <c r="B263" s="382" t="s">
        <v>641</v>
      </c>
      <c r="C263" s="602"/>
      <c r="D263" s="631">
        <v>50</v>
      </c>
      <c r="E263" s="408" t="s">
        <v>604</v>
      </c>
      <c r="F263" s="401">
        <v>44949</v>
      </c>
      <c r="G263" s="385" t="s">
        <v>590</v>
      </c>
      <c r="H263" s="386">
        <v>35</v>
      </c>
      <c r="I263" s="315"/>
      <c r="J263" s="573" t="s">
        <v>2065</v>
      </c>
      <c r="K263" s="449" t="s">
        <v>40</v>
      </c>
      <c r="L263" s="379" t="s">
        <v>1882</v>
      </c>
      <c r="M263" s="379"/>
      <c r="N263" s="379"/>
      <c r="O263" s="379" t="s">
        <v>443</v>
      </c>
      <c r="P263" s="453" t="s">
        <v>443</v>
      </c>
      <c r="Q263" s="379" t="s">
        <v>443</v>
      </c>
      <c r="R263" s="379" t="s">
        <v>443</v>
      </c>
      <c r="S263" s="379" t="s">
        <v>443</v>
      </c>
      <c r="T263" s="379" t="s">
        <v>443</v>
      </c>
      <c r="U263" s="379" t="s">
        <v>443</v>
      </c>
      <c r="V263" s="379" t="s">
        <v>443</v>
      </c>
      <c r="W263" s="379" t="s">
        <v>443</v>
      </c>
    </row>
    <row r="264" spans="1:23" ht="45" customHeight="1" x14ac:dyDescent="0.25">
      <c r="A264" s="382" t="s">
        <v>1249</v>
      </c>
      <c r="B264" s="382" t="s">
        <v>598</v>
      </c>
      <c r="C264" s="602"/>
      <c r="D264" s="631">
        <v>50</v>
      </c>
      <c r="E264" s="408" t="s">
        <v>815</v>
      </c>
      <c r="F264" s="401">
        <v>44949</v>
      </c>
      <c r="G264" s="385" t="s">
        <v>590</v>
      </c>
      <c r="H264" s="386">
        <v>98</v>
      </c>
      <c r="I264" s="315"/>
      <c r="J264" s="573" t="s">
        <v>2091</v>
      </c>
      <c r="K264" s="449" t="s">
        <v>45</v>
      </c>
      <c r="L264" s="379"/>
      <c r="M264" s="453"/>
      <c r="N264" s="379"/>
      <c r="O264" s="379" t="s">
        <v>443</v>
      </c>
      <c r="P264" s="453" t="s">
        <v>443</v>
      </c>
      <c r="Q264" s="379" t="s">
        <v>443</v>
      </c>
      <c r="R264" s="379" t="s">
        <v>443</v>
      </c>
      <c r="S264" s="379" t="s">
        <v>443</v>
      </c>
      <c r="T264" s="379" t="s">
        <v>443</v>
      </c>
      <c r="U264" s="379" t="s">
        <v>443</v>
      </c>
      <c r="V264" s="453" t="s">
        <v>443</v>
      </c>
      <c r="W264" s="453" t="s">
        <v>443</v>
      </c>
    </row>
    <row r="265" spans="1:23" ht="45" customHeight="1" x14ac:dyDescent="0.25">
      <c r="A265" s="382" t="s">
        <v>2219</v>
      </c>
      <c r="B265" s="382" t="s">
        <v>598</v>
      </c>
      <c r="C265" s="602"/>
      <c r="D265" s="631">
        <v>50</v>
      </c>
      <c r="E265" s="408" t="s">
        <v>604</v>
      </c>
      <c r="F265" s="401">
        <v>44949</v>
      </c>
      <c r="G265" s="385" t="s">
        <v>590</v>
      </c>
      <c r="H265" s="386">
        <v>73</v>
      </c>
      <c r="I265" s="315"/>
      <c r="J265" s="573" t="s">
        <v>2052</v>
      </c>
      <c r="K265" s="449" t="s">
        <v>50</v>
      </c>
      <c r="L265" s="379"/>
      <c r="M265" s="379"/>
      <c r="N265" s="379"/>
      <c r="O265" s="379" t="s">
        <v>443</v>
      </c>
      <c r="P265" s="379" t="s">
        <v>443</v>
      </c>
      <c r="Q265" s="379" t="s">
        <v>1882</v>
      </c>
      <c r="R265" s="379" t="s">
        <v>443</v>
      </c>
      <c r="S265" s="379" t="s">
        <v>443</v>
      </c>
      <c r="T265" s="379" t="s">
        <v>443</v>
      </c>
      <c r="U265" s="379" t="s">
        <v>443</v>
      </c>
      <c r="V265" s="379" t="s">
        <v>443</v>
      </c>
      <c r="W265" s="379" t="s">
        <v>443</v>
      </c>
    </row>
    <row r="266" spans="1:23" ht="45" customHeight="1" x14ac:dyDescent="0.25">
      <c r="A266" s="382" t="s">
        <v>1254</v>
      </c>
      <c r="B266" s="382" t="s">
        <v>948</v>
      </c>
      <c r="C266" s="408"/>
      <c r="D266" s="631">
        <v>55</v>
      </c>
      <c r="E266" s="408" t="s">
        <v>815</v>
      </c>
      <c r="F266" s="401">
        <v>44002</v>
      </c>
      <c r="G266" s="385" t="s">
        <v>590</v>
      </c>
      <c r="H266" s="386" t="s">
        <v>1255</v>
      </c>
      <c r="I266" s="315"/>
      <c r="J266" s="573" t="s">
        <v>2063</v>
      </c>
      <c r="K266" s="449" t="s">
        <v>69</v>
      </c>
      <c r="L266" s="379" t="s">
        <v>443</v>
      </c>
      <c r="M266" s="379" t="s">
        <v>443</v>
      </c>
      <c r="N266" s="379" t="s">
        <v>443</v>
      </c>
      <c r="O266" s="379" t="s">
        <v>443</v>
      </c>
      <c r="P266" s="379" t="s">
        <v>443</v>
      </c>
      <c r="Q266" s="423" t="s">
        <v>1882</v>
      </c>
      <c r="R266" s="423" t="s">
        <v>443</v>
      </c>
      <c r="S266" s="423" t="s">
        <v>443</v>
      </c>
      <c r="T266" s="379" t="s">
        <v>443</v>
      </c>
      <c r="U266" s="423" t="s">
        <v>443</v>
      </c>
      <c r="V266" s="379" t="s">
        <v>443</v>
      </c>
      <c r="W266" s="379" t="s">
        <v>443</v>
      </c>
    </row>
    <row r="267" spans="1:23" ht="45" customHeight="1" x14ac:dyDescent="0.25">
      <c r="A267" s="382" t="s">
        <v>2220</v>
      </c>
      <c r="B267" s="382" t="s">
        <v>1257</v>
      </c>
      <c r="C267" s="602"/>
      <c r="D267" s="631">
        <v>50</v>
      </c>
      <c r="E267" s="408" t="s">
        <v>604</v>
      </c>
      <c r="F267" s="401">
        <v>44949</v>
      </c>
      <c r="G267" s="385" t="s">
        <v>590</v>
      </c>
      <c r="H267" s="386">
        <v>47</v>
      </c>
      <c r="I267" s="315"/>
      <c r="J267" s="573" t="s">
        <v>2065</v>
      </c>
      <c r="K267" s="449" t="s">
        <v>25</v>
      </c>
      <c r="L267" s="379"/>
      <c r="M267" s="379"/>
      <c r="N267" s="379"/>
      <c r="O267" s="379" t="s">
        <v>443</v>
      </c>
      <c r="P267" s="379" t="s">
        <v>1882</v>
      </c>
      <c r="Q267" s="423" t="s">
        <v>443</v>
      </c>
      <c r="R267" s="423" t="s">
        <v>443</v>
      </c>
      <c r="S267" s="423" t="s">
        <v>443</v>
      </c>
      <c r="T267" s="379" t="s">
        <v>443</v>
      </c>
      <c r="U267" s="423" t="s">
        <v>443</v>
      </c>
      <c r="V267" s="379" t="s">
        <v>443</v>
      </c>
      <c r="W267" s="379" t="s">
        <v>443</v>
      </c>
    </row>
    <row r="268" spans="1:23" ht="45" customHeight="1" x14ac:dyDescent="0.25">
      <c r="A268" s="382" t="s">
        <v>1258</v>
      </c>
      <c r="B268" s="382" t="s">
        <v>1927</v>
      </c>
      <c r="C268" s="602"/>
      <c r="D268" s="631">
        <v>50</v>
      </c>
      <c r="E268" s="408" t="s">
        <v>604</v>
      </c>
      <c r="F268" s="401">
        <v>44949</v>
      </c>
      <c r="G268" s="385" t="s">
        <v>590</v>
      </c>
      <c r="H268" s="386">
        <v>26</v>
      </c>
      <c r="I268" s="315"/>
      <c r="J268" s="573" t="s">
        <v>2065</v>
      </c>
      <c r="K268" s="449" t="s">
        <v>31</v>
      </c>
      <c r="L268" s="379"/>
      <c r="M268" s="379"/>
      <c r="N268" s="379"/>
      <c r="O268" s="379" t="s">
        <v>443</v>
      </c>
      <c r="P268" s="423" t="s">
        <v>443</v>
      </c>
      <c r="Q268" s="423" t="s">
        <v>443</v>
      </c>
      <c r="R268" s="379" t="s">
        <v>443</v>
      </c>
      <c r="S268" s="379" t="s">
        <v>443</v>
      </c>
      <c r="T268" s="379" t="s">
        <v>1882</v>
      </c>
      <c r="U268" s="379" t="s">
        <v>443</v>
      </c>
      <c r="V268" s="379" t="s">
        <v>443</v>
      </c>
      <c r="W268" s="379" t="s">
        <v>443</v>
      </c>
    </row>
    <row r="269" spans="1:23" ht="45" customHeight="1" x14ac:dyDescent="0.25">
      <c r="A269" s="382" t="s">
        <v>2221</v>
      </c>
      <c r="B269" s="382" t="s">
        <v>99</v>
      </c>
      <c r="C269" s="408"/>
      <c r="D269" s="631">
        <v>55</v>
      </c>
      <c r="E269" s="408" t="s">
        <v>604</v>
      </c>
      <c r="F269" s="401">
        <v>42353</v>
      </c>
      <c r="G269" s="385" t="s">
        <v>590</v>
      </c>
      <c r="H269" s="386" t="s">
        <v>321</v>
      </c>
      <c r="I269" s="315"/>
      <c r="J269" s="573" t="s">
        <v>667</v>
      </c>
      <c r="K269" s="449" t="s">
        <v>42</v>
      </c>
      <c r="L269" s="379" t="s">
        <v>443</v>
      </c>
      <c r="M269" s="379" t="s">
        <v>443</v>
      </c>
      <c r="N269" s="379" t="s">
        <v>443</v>
      </c>
      <c r="O269" s="379" t="s">
        <v>443</v>
      </c>
      <c r="P269" s="379" t="s">
        <v>443</v>
      </c>
      <c r="Q269" s="423" t="s">
        <v>443</v>
      </c>
      <c r="R269" s="379" t="s">
        <v>443</v>
      </c>
      <c r="S269" s="379" t="s">
        <v>443</v>
      </c>
      <c r="T269" s="379" t="s">
        <v>443</v>
      </c>
      <c r="U269" s="379" t="s">
        <v>443</v>
      </c>
      <c r="V269" s="379" t="s">
        <v>443</v>
      </c>
      <c r="W269" s="379" t="s">
        <v>443</v>
      </c>
    </row>
    <row r="270" spans="1:23" ht="45" customHeight="1" x14ac:dyDescent="0.25">
      <c r="A270" s="408" t="s">
        <v>1264</v>
      </c>
      <c r="B270" s="382" t="s">
        <v>1265</v>
      </c>
      <c r="C270" s="408"/>
      <c r="D270" s="631">
        <v>55</v>
      </c>
      <c r="E270" s="408" t="s">
        <v>604</v>
      </c>
      <c r="F270" s="401">
        <v>43831</v>
      </c>
      <c r="G270" s="385" t="s">
        <v>590</v>
      </c>
      <c r="H270" s="386" t="s">
        <v>1266</v>
      </c>
      <c r="I270" s="315"/>
      <c r="J270" s="573" t="s">
        <v>667</v>
      </c>
      <c r="K270" s="449" t="s">
        <v>25</v>
      </c>
      <c r="L270" s="379" t="s">
        <v>443</v>
      </c>
      <c r="M270" s="379" t="s">
        <v>443</v>
      </c>
      <c r="N270" s="379" t="s">
        <v>443</v>
      </c>
      <c r="O270" s="379" t="s">
        <v>443</v>
      </c>
      <c r="P270" s="379" t="s">
        <v>1882</v>
      </c>
      <c r="Q270" s="379" t="s">
        <v>443</v>
      </c>
      <c r="R270" s="379" t="s">
        <v>443</v>
      </c>
      <c r="S270" s="379" t="s">
        <v>443</v>
      </c>
      <c r="T270" s="379" t="s">
        <v>443</v>
      </c>
      <c r="U270" s="379" t="s">
        <v>443</v>
      </c>
      <c r="V270" s="379" t="s">
        <v>443</v>
      </c>
      <c r="W270" s="379" t="s">
        <v>443</v>
      </c>
    </row>
    <row r="271" spans="1:23" ht="45" customHeight="1" x14ac:dyDescent="0.25">
      <c r="A271" s="382" t="s">
        <v>1267</v>
      </c>
      <c r="B271" s="382" t="s">
        <v>694</v>
      </c>
      <c r="C271" s="408" t="s">
        <v>1890</v>
      </c>
      <c r="D271" s="631">
        <v>47.5</v>
      </c>
      <c r="E271" s="408" t="s">
        <v>604</v>
      </c>
      <c r="F271" s="401">
        <v>45017</v>
      </c>
      <c r="G271" s="385" t="s">
        <v>590</v>
      </c>
      <c r="H271" s="616">
        <v>456</v>
      </c>
      <c r="I271" s="315"/>
      <c r="J271" s="609" t="s">
        <v>2091</v>
      </c>
      <c r="K271" s="449" t="s">
        <v>31</v>
      </c>
      <c r="L271" s="379"/>
      <c r="M271" s="379"/>
      <c r="N271" s="379"/>
      <c r="O271" s="379" t="s">
        <v>443</v>
      </c>
      <c r="P271" s="379" t="s">
        <v>443</v>
      </c>
      <c r="Q271" s="423" t="s">
        <v>443</v>
      </c>
      <c r="R271" s="379" t="s">
        <v>443</v>
      </c>
      <c r="S271" s="379" t="s">
        <v>1882</v>
      </c>
      <c r="T271" s="379" t="s">
        <v>1882</v>
      </c>
      <c r="U271" s="379" t="s">
        <v>443</v>
      </c>
      <c r="V271" s="453" t="s">
        <v>443</v>
      </c>
      <c r="W271" s="453" t="s">
        <v>443</v>
      </c>
    </row>
    <row r="272" spans="1:23" ht="45" customHeight="1" x14ac:dyDescent="0.25">
      <c r="A272" s="382" t="s">
        <v>1271</v>
      </c>
      <c r="B272" s="382" t="s">
        <v>758</v>
      </c>
      <c r="C272" s="408"/>
      <c r="D272" s="631">
        <v>55</v>
      </c>
      <c r="E272" s="408" t="s">
        <v>604</v>
      </c>
      <c r="F272" s="434">
        <v>43040</v>
      </c>
      <c r="G272" s="385" t="s">
        <v>590</v>
      </c>
      <c r="H272" s="386" t="s">
        <v>1272</v>
      </c>
      <c r="I272" s="315"/>
      <c r="J272" s="573" t="s">
        <v>667</v>
      </c>
      <c r="K272" s="449" t="s">
        <v>25</v>
      </c>
      <c r="L272" s="379" t="s">
        <v>443</v>
      </c>
      <c r="M272" s="379" t="s">
        <v>443</v>
      </c>
      <c r="N272" s="379" t="s">
        <v>443</v>
      </c>
      <c r="O272" s="379" t="s">
        <v>443</v>
      </c>
      <c r="P272" s="379" t="s">
        <v>1882</v>
      </c>
      <c r="Q272" s="423" t="s">
        <v>443</v>
      </c>
      <c r="R272" s="423" t="s">
        <v>443</v>
      </c>
      <c r="S272" s="423" t="s">
        <v>443</v>
      </c>
      <c r="T272" s="379" t="s">
        <v>443</v>
      </c>
      <c r="U272" s="379" t="s">
        <v>443</v>
      </c>
      <c r="V272" s="379" t="s">
        <v>443</v>
      </c>
      <c r="W272" s="379" t="s">
        <v>443</v>
      </c>
    </row>
    <row r="273" spans="1:23" ht="45" customHeight="1" x14ac:dyDescent="0.25">
      <c r="A273" s="382" t="s">
        <v>1273</v>
      </c>
      <c r="B273" s="382" t="s">
        <v>598</v>
      </c>
      <c r="C273" s="602"/>
      <c r="D273" s="631">
        <v>50</v>
      </c>
      <c r="E273" s="408" t="s">
        <v>604</v>
      </c>
      <c r="F273" s="401">
        <v>44949</v>
      </c>
      <c r="G273" s="385" t="s">
        <v>590</v>
      </c>
      <c r="H273" s="386">
        <v>342</v>
      </c>
      <c r="I273" s="315"/>
      <c r="J273" s="573" t="s">
        <v>2065</v>
      </c>
      <c r="K273" s="449" t="s">
        <v>20</v>
      </c>
      <c r="L273" s="379"/>
      <c r="M273" s="453"/>
      <c r="N273" s="379"/>
      <c r="O273" s="379" t="s">
        <v>1882</v>
      </c>
      <c r="P273" s="423" t="s">
        <v>443</v>
      </c>
      <c r="Q273" s="423" t="s">
        <v>443</v>
      </c>
      <c r="R273" s="423" t="s">
        <v>443</v>
      </c>
      <c r="S273" s="423" t="s">
        <v>443</v>
      </c>
      <c r="T273" s="379" t="s">
        <v>443</v>
      </c>
      <c r="U273" s="379" t="s">
        <v>443</v>
      </c>
      <c r="V273" s="379" t="s">
        <v>443</v>
      </c>
      <c r="W273" s="379" t="s">
        <v>443</v>
      </c>
    </row>
    <row r="274" spans="1:23" ht="45" customHeight="1" x14ac:dyDescent="0.25">
      <c r="A274" s="599" t="s">
        <v>2222</v>
      </c>
      <c r="B274" s="408" t="s">
        <v>1275</v>
      </c>
      <c r="C274" s="599"/>
      <c r="D274" s="632"/>
      <c r="E274" s="408" t="s">
        <v>604</v>
      </c>
      <c r="F274" s="441"/>
      <c r="G274" s="385" t="s">
        <v>590</v>
      </c>
      <c r="H274" s="441">
        <v>201</v>
      </c>
      <c r="J274" s="605" t="s">
        <v>634</v>
      </c>
      <c r="K274" s="449" t="s">
        <v>31</v>
      </c>
      <c r="L274" s="582"/>
      <c r="M274" s="592"/>
      <c r="N274" s="586"/>
      <c r="O274" s="379" t="s">
        <v>443</v>
      </c>
      <c r="P274" s="379" t="s">
        <v>443</v>
      </c>
      <c r="Q274" s="423" t="s">
        <v>443</v>
      </c>
      <c r="R274" s="423" t="s">
        <v>443</v>
      </c>
      <c r="S274" s="423" t="s">
        <v>443</v>
      </c>
      <c r="T274" s="448" t="s">
        <v>1882</v>
      </c>
      <c r="U274" s="453" t="s">
        <v>443</v>
      </c>
      <c r="V274" s="379" t="s">
        <v>443</v>
      </c>
      <c r="W274" s="379" t="s">
        <v>443</v>
      </c>
    </row>
    <row r="275" spans="1:23" ht="45" customHeight="1" x14ac:dyDescent="0.25">
      <c r="A275" s="382" t="s">
        <v>2223</v>
      </c>
      <c r="B275" s="382" t="s">
        <v>1278</v>
      </c>
      <c r="C275" s="408"/>
      <c r="D275" s="631">
        <v>50</v>
      </c>
      <c r="E275" s="408" t="s">
        <v>604</v>
      </c>
      <c r="F275" s="401"/>
      <c r="G275" s="385" t="s">
        <v>590</v>
      </c>
      <c r="H275" s="386">
        <v>431</v>
      </c>
      <c r="I275" s="315"/>
      <c r="J275" s="573" t="s">
        <v>2065</v>
      </c>
      <c r="K275" s="449" t="s">
        <v>87</v>
      </c>
      <c r="L275" s="379"/>
      <c r="M275" s="379"/>
      <c r="N275" s="379"/>
      <c r="O275" s="379" t="s">
        <v>443</v>
      </c>
      <c r="P275" s="423" t="s">
        <v>443</v>
      </c>
      <c r="Q275" s="379" t="s">
        <v>443</v>
      </c>
      <c r="R275" s="379" t="s">
        <v>443</v>
      </c>
      <c r="S275" s="379" t="s">
        <v>443</v>
      </c>
      <c r="T275" s="379" t="s">
        <v>443</v>
      </c>
      <c r="U275" s="379" t="s">
        <v>443</v>
      </c>
      <c r="V275" s="379" t="s">
        <v>1882</v>
      </c>
      <c r="W275" s="379" t="s">
        <v>443</v>
      </c>
    </row>
    <row r="276" spans="1:23" ht="45" customHeight="1" x14ac:dyDescent="0.25">
      <c r="A276" s="599" t="s">
        <v>1279</v>
      </c>
      <c r="B276" s="408" t="s">
        <v>641</v>
      </c>
      <c r="C276" s="599"/>
      <c r="D276" s="632"/>
      <c r="E276" s="408" t="s">
        <v>604</v>
      </c>
      <c r="F276" s="441"/>
      <c r="G276" s="385" t="s">
        <v>590</v>
      </c>
      <c r="H276" s="441">
        <v>168</v>
      </c>
      <c r="J276" s="605" t="s">
        <v>2057</v>
      </c>
      <c r="K276" s="449" t="s">
        <v>69</v>
      </c>
      <c r="L276" s="582"/>
      <c r="M276" s="586"/>
      <c r="N276" s="586"/>
      <c r="O276" s="379" t="s">
        <v>443</v>
      </c>
      <c r="P276" s="379" t="s">
        <v>443</v>
      </c>
      <c r="Q276" s="653" t="s">
        <v>1882</v>
      </c>
      <c r="R276" s="423" t="s">
        <v>443</v>
      </c>
      <c r="S276" s="423" t="s">
        <v>443</v>
      </c>
      <c r="T276" s="379" t="s">
        <v>443</v>
      </c>
      <c r="U276" s="379" t="s">
        <v>443</v>
      </c>
      <c r="V276" s="379" t="s">
        <v>443</v>
      </c>
      <c r="W276" s="379" t="s">
        <v>443</v>
      </c>
    </row>
    <row r="277" spans="1:23" ht="45" customHeight="1" x14ac:dyDescent="0.25">
      <c r="A277" s="382" t="s">
        <v>1280</v>
      </c>
      <c r="B277" s="382" t="s">
        <v>662</v>
      </c>
      <c r="C277" s="602"/>
      <c r="D277" s="631">
        <v>50</v>
      </c>
      <c r="E277" s="408" t="s">
        <v>604</v>
      </c>
      <c r="F277" s="401">
        <v>44949</v>
      </c>
      <c r="G277" s="385" t="s">
        <v>590</v>
      </c>
      <c r="H277" s="386">
        <v>372</v>
      </c>
      <c r="I277" s="315"/>
      <c r="J277" s="573" t="s">
        <v>2065</v>
      </c>
      <c r="K277" s="449" t="s">
        <v>40</v>
      </c>
      <c r="L277" s="379" t="s">
        <v>1882</v>
      </c>
      <c r="M277" s="379"/>
      <c r="N277" s="379"/>
      <c r="O277" s="379" t="s">
        <v>443</v>
      </c>
      <c r="P277" s="423" t="s">
        <v>443</v>
      </c>
      <c r="Q277" s="423" t="s">
        <v>443</v>
      </c>
      <c r="R277" s="423" t="s">
        <v>443</v>
      </c>
      <c r="S277" s="423" t="s">
        <v>443</v>
      </c>
      <c r="T277" s="423" t="s">
        <v>443</v>
      </c>
      <c r="U277" s="379" t="s">
        <v>443</v>
      </c>
      <c r="V277" s="379" t="s">
        <v>443</v>
      </c>
      <c r="W277" s="379" t="s">
        <v>443</v>
      </c>
    </row>
    <row r="278" spans="1:23" ht="45" customHeight="1" x14ac:dyDescent="0.25">
      <c r="A278" s="382" t="s">
        <v>1283</v>
      </c>
      <c r="B278" s="382" t="s">
        <v>989</v>
      </c>
      <c r="C278" s="603" t="s">
        <v>1284</v>
      </c>
      <c r="D278" s="631">
        <v>375</v>
      </c>
      <c r="E278" s="603" t="s">
        <v>1285</v>
      </c>
      <c r="F278" s="434">
        <v>44317</v>
      </c>
      <c r="G278" s="385" t="s">
        <v>590</v>
      </c>
      <c r="H278" s="386" t="s">
        <v>827</v>
      </c>
      <c r="I278" s="315"/>
      <c r="J278" s="573" t="s">
        <v>2047</v>
      </c>
      <c r="K278" s="449" t="s">
        <v>20</v>
      </c>
      <c r="L278" s="379" t="s">
        <v>443</v>
      </c>
      <c r="M278" s="379" t="s">
        <v>443</v>
      </c>
      <c r="N278" s="379" t="s">
        <v>443</v>
      </c>
      <c r="O278" s="379" t="s">
        <v>1882</v>
      </c>
      <c r="P278" s="379" t="s">
        <v>443</v>
      </c>
      <c r="Q278" s="379" t="s">
        <v>443</v>
      </c>
      <c r="R278" s="379" t="s">
        <v>443</v>
      </c>
      <c r="S278" s="379" t="s">
        <v>443</v>
      </c>
      <c r="T278" s="379" t="s">
        <v>443</v>
      </c>
      <c r="U278" s="405" t="s">
        <v>443</v>
      </c>
      <c r="V278" s="379" t="s">
        <v>443</v>
      </c>
      <c r="W278" s="379" t="s">
        <v>443</v>
      </c>
    </row>
    <row r="279" spans="1:23" ht="45" customHeight="1" x14ac:dyDescent="0.25">
      <c r="A279" s="382" t="s">
        <v>1290</v>
      </c>
      <c r="B279" s="382" t="s">
        <v>818</v>
      </c>
      <c r="C279" s="603"/>
      <c r="D279" s="631">
        <v>60</v>
      </c>
      <c r="E279" s="603" t="s">
        <v>604</v>
      </c>
      <c r="F279" s="434">
        <v>45283</v>
      </c>
      <c r="G279" s="385" t="s">
        <v>590</v>
      </c>
      <c r="H279" s="621"/>
      <c r="I279" s="315"/>
      <c r="J279" s="573" t="s">
        <v>2043</v>
      </c>
      <c r="K279" s="449" t="s">
        <v>53</v>
      </c>
      <c r="L279" s="420" t="s">
        <v>35</v>
      </c>
      <c r="M279" s="420" t="s">
        <v>35</v>
      </c>
      <c r="N279" s="420" t="s">
        <v>35</v>
      </c>
      <c r="O279" s="420" t="s">
        <v>35</v>
      </c>
      <c r="P279" s="420" t="s">
        <v>35</v>
      </c>
      <c r="Q279" s="420" t="s">
        <v>35</v>
      </c>
      <c r="R279" s="420" t="s">
        <v>35</v>
      </c>
      <c r="S279" s="420" t="s">
        <v>35</v>
      </c>
      <c r="T279" s="420" t="s">
        <v>35</v>
      </c>
      <c r="U279" s="420" t="s">
        <v>35</v>
      </c>
      <c r="V279" s="420" t="s">
        <v>35</v>
      </c>
      <c r="W279" s="379" t="s">
        <v>443</v>
      </c>
    </row>
    <row r="280" spans="1:23" ht="45" customHeight="1" x14ac:dyDescent="0.25">
      <c r="A280" s="382" t="s">
        <v>2224</v>
      </c>
      <c r="B280" s="382" t="s">
        <v>662</v>
      </c>
      <c r="C280" s="602"/>
      <c r="D280" s="631">
        <v>50</v>
      </c>
      <c r="E280" s="408" t="s">
        <v>604</v>
      </c>
      <c r="F280" s="401">
        <v>44949</v>
      </c>
      <c r="G280" s="385" t="s">
        <v>590</v>
      </c>
      <c r="H280" s="386">
        <v>151</v>
      </c>
      <c r="I280" s="315"/>
      <c r="J280" s="573" t="s">
        <v>2091</v>
      </c>
      <c r="K280" s="449" t="s">
        <v>72</v>
      </c>
      <c r="L280" s="379"/>
      <c r="M280" s="379"/>
      <c r="N280" s="379"/>
      <c r="O280" s="379" t="s">
        <v>443</v>
      </c>
      <c r="P280" s="453" t="s">
        <v>443</v>
      </c>
      <c r="Q280" s="423" t="s">
        <v>443</v>
      </c>
      <c r="R280" s="379" t="s">
        <v>443</v>
      </c>
      <c r="S280" s="379" t="s">
        <v>443</v>
      </c>
      <c r="T280" s="379" t="s">
        <v>443</v>
      </c>
      <c r="U280" s="379" t="s">
        <v>443</v>
      </c>
      <c r="V280" s="379" t="s">
        <v>1882</v>
      </c>
      <c r="W280" s="453" t="s">
        <v>443</v>
      </c>
    </row>
    <row r="281" spans="1:23" ht="45" customHeight="1" x14ac:dyDescent="0.25">
      <c r="A281" s="382" t="s">
        <v>208</v>
      </c>
      <c r="B281" s="382" t="s">
        <v>119</v>
      </c>
      <c r="C281" s="408"/>
      <c r="D281" s="631">
        <v>55</v>
      </c>
      <c r="E281" s="408" t="s">
        <v>604</v>
      </c>
      <c r="F281" s="384"/>
      <c r="G281" s="532" t="s">
        <v>66</v>
      </c>
      <c r="H281" s="386" t="s">
        <v>2225</v>
      </c>
      <c r="I281" s="315"/>
      <c r="J281" s="573" t="s">
        <v>667</v>
      </c>
      <c r="K281" s="449" t="s">
        <v>50</v>
      </c>
      <c r="L281" s="379" t="s">
        <v>443</v>
      </c>
      <c r="M281" s="379" t="s">
        <v>443</v>
      </c>
      <c r="N281" s="379" t="s">
        <v>443</v>
      </c>
      <c r="O281" s="379" t="s">
        <v>443</v>
      </c>
      <c r="P281" s="379" t="s">
        <v>443</v>
      </c>
      <c r="Q281" s="379" t="s">
        <v>443</v>
      </c>
      <c r="R281" s="379" t="s">
        <v>443</v>
      </c>
      <c r="S281" s="379" t="s">
        <v>443</v>
      </c>
      <c r="T281" s="379" t="s">
        <v>443</v>
      </c>
      <c r="U281" s="637" t="s">
        <v>35</v>
      </c>
      <c r="V281" s="420" t="s">
        <v>35</v>
      </c>
      <c r="W281" s="420" t="s">
        <v>35</v>
      </c>
    </row>
    <row r="282" spans="1:23" ht="88.5" customHeight="1" x14ac:dyDescent="0.25">
      <c r="A282" s="382" t="s">
        <v>2226</v>
      </c>
      <c r="B282" s="382" t="s">
        <v>729</v>
      </c>
      <c r="C282" s="625" t="s">
        <v>2227</v>
      </c>
      <c r="D282" s="631">
        <v>55</v>
      </c>
      <c r="E282" s="575" t="s">
        <v>731</v>
      </c>
      <c r="F282" s="576"/>
      <c r="G282" s="532" t="s">
        <v>1899</v>
      </c>
      <c r="H282" s="386">
        <v>432</v>
      </c>
      <c r="I282" s="579"/>
      <c r="J282" s="573" t="s">
        <v>732</v>
      </c>
      <c r="K282" s="449" t="s">
        <v>69</v>
      </c>
      <c r="L282" s="379"/>
      <c r="M282" s="453"/>
      <c r="N282" s="379"/>
      <c r="O282" s="379" t="s">
        <v>443</v>
      </c>
      <c r="P282" s="420" t="s">
        <v>35</v>
      </c>
      <c r="Q282" s="379" t="s">
        <v>1882</v>
      </c>
      <c r="R282" s="420" t="s">
        <v>35</v>
      </c>
      <c r="S282" s="420" t="s">
        <v>35</v>
      </c>
      <c r="T282" s="420" t="s">
        <v>35</v>
      </c>
      <c r="U282" s="420" t="s">
        <v>35</v>
      </c>
      <c r="V282" s="420" t="s">
        <v>35</v>
      </c>
      <c r="W282" s="453" t="s">
        <v>443</v>
      </c>
    </row>
    <row r="283" spans="1:23" ht="45" customHeight="1" x14ac:dyDescent="0.25">
      <c r="A283" s="382" t="s">
        <v>1294</v>
      </c>
      <c r="B283" s="382" t="s">
        <v>1278</v>
      </c>
      <c r="C283" s="408"/>
      <c r="D283" s="631">
        <v>50</v>
      </c>
      <c r="E283" s="408" t="s">
        <v>731</v>
      </c>
      <c r="F283" s="576"/>
      <c r="G283" s="385" t="s">
        <v>590</v>
      </c>
      <c r="H283" s="386">
        <v>418</v>
      </c>
      <c r="I283" s="579"/>
      <c r="J283" s="573" t="s">
        <v>732</v>
      </c>
      <c r="K283" s="449" t="s">
        <v>87</v>
      </c>
      <c r="L283" s="379"/>
      <c r="M283" s="453"/>
      <c r="N283" s="379"/>
      <c r="O283" s="379" t="s">
        <v>443</v>
      </c>
      <c r="P283" s="379" t="s">
        <v>443</v>
      </c>
      <c r="Q283" s="379" t="s">
        <v>443</v>
      </c>
      <c r="R283" s="379" t="s">
        <v>443</v>
      </c>
      <c r="S283" s="379" t="s">
        <v>443</v>
      </c>
      <c r="T283" s="379" t="s">
        <v>443</v>
      </c>
      <c r="U283" s="379" t="s">
        <v>443</v>
      </c>
      <c r="V283" s="379" t="s">
        <v>443</v>
      </c>
      <c r="W283" s="453" t="s">
        <v>443</v>
      </c>
    </row>
    <row r="284" spans="1:23" ht="45" customHeight="1" x14ac:dyDescent="0.25">
      <c r="A284" s="382" t="s">
        <v>2228</v>
      </c>
      <c r="B284" s="382" t="s">
        <v>641</v>
      </c>
      <c r="C284" s="602"/>
      <c r="D284" s="631">
        <v>50</v>
      </c>
      <c r="E284" s="408" t="s">
        <v>604</v>
      </c>
      <c r="F284" s="401">
        <v>44949</v>
      </c>
      <c r="G284" s="385" t="s">
        <v>590</v>
      </c>
      <c r="H284" s="386">
        <v>176</v>
      </c>
      <c r="I284" s="315"/>
      <c r="J284" s="573" t="s">
        <v>2091</v>
      </c>
      <c r="K284" s="449" t="s">
        <v>25</v>
      </c>
      <c r="L284" s="379"/>
      <c r="M284" s="379"/>
      <c r="N284" s="379"/>
      <c r="O284" s="379" t="s">
        <v>443</v>
      </c>
      <c r="P284" s="379" t="s">
        <v>1882</v>
      </c>
      <c r="Q284" s="379" t="s">
        <v>443</v>
      </c>
      <c r="R284" s="379" t="s">
        <v>443</v>
      </c>
      <c r="S284" s="379" t="s">
        <v>443</v>
      </c>
      <c r="T284" s="379" t="s">
        <v>443</v>
      </c>
      <c r="U284" s="379" t="s">
        <v>443</v>
      </c>
      <c r="V284" s="453" t="s">
        <v>443</v>
      </c>
      <c r="W284" s="453" t="s">
        <v>443</v>
      </c>
    </row>
    <row r="285" spans="1:23" ht="45" customHeight="1" x14ac:dyDescent="0.25">
      <c r="A285" s="382" t="s">
        <v>211</v>
      </c>
      <c r="B285" s="382" t="s">
        <v>1300</v>
      </c>
      <c r="C285" s="408"/>
      <c r="D285" s="631">
        <v>55</v>
      </c>
      <c r="E285" s="408" t="s">
        <v>604</v>
      </c>
      <c r="F285" s="384"/>
      <c r="G285" s="385" t="s">
        <v>590</v>
      </c>
      <c r="H285" s="386" t="s">
        <v>1301</v>
      </c>
      <c r="I285" s="315">
        <v>6</v>
      </c>
      <c r="J285" s="573" t="s">
        <v>2063</v>
      </c>
      <c r="K285" s="449" t="s">
        <v>45</v>
      </c>
      <c r="L285" s="379" t="s">
        <v>443</v>
      </c>
      <c r="M285" s="379" t="s">
        <v>443</v>
      </c>
      <c r="N285" s="379" t="s">
        <v>443</v>
      </c>
      <c r="O285" s="379" t="s">
        <v>1882</v>
      </c>
      <c r="P285" s="379" t="s">
        <v>443</v>
      </c>
      <c r="Q285" s="379" t="s">
        <v>443</v>
      </c>
      <c r="R285" s="379" t="s">
        <v>443</v>
      </c>
      <c r="S285" s="379" t="s">
        <v>443</v>
      </c>
      <c r="T285" s="379" t="s">
        <v>443</v>
      </c>
      <c r="U285" s="379" t="s">
        <v>443</v>
      </c>
      <c r="V285" s="379" t="s">
        <v>443</v>
      </c>
      <c r="W285" s="379" t="s">
        <v>443</v>
      </c>
    </row>
    <row r="286" spans="1:23" ht="45" customHeight="1" x14ac:dyDescent="0.25">
      <c r="A286" s="382" t="s">
        <v>1304</v>
      </c>
      <c r="B286" s="382" t="s">
        <v>662</v>
      </c>
      <c r="C286" s="408" t="s">
        <v>1928</v>
      </c>
      <c r="D286" s="631">
        <v>55</v>
      </c>
      <c r="E286" s="408" t="s">
        <v>604</v>
      </c>
      <c r="F286" s="401">
        <v>44866</v>
      </c>
      <c r="G286" s="385" t="s">
        <v>590</v>
      </c>
      <c r="H286" s="386" t="s">
        <v>1305</v>
      </c>
      <c r="I286" s="315"/>
      <c r="J286" s="646" t="s">
        <v>2063</v>
      </c>
      <c r="K286" s="449" t="s">
        <v>31</v>
      </c>
      <c r="L286" s="379" t="s">
        <v>443</v>
      </c>
      <c r="M286" s="379" t="s">
        <v>443</v>
      </c>
      <c r="N286" s="379" t="s">
        <v>443</v>
      </c>
      <c r="O286" s="379" t="s">
        <v>443</v>
      </c>
      <c r="P286" s="379" t="s">
        <v>443</v>
      </c>
      <c r="Q286" s="379" t="s">
        <v>443</v>
      </c>
      <c r="R286" s="379" t="s">
        <v>443</v>
      </c>
      <c r="S286" s="379" t="s">
        <v>443</v>
      </c>
      <c r="T286" s="379" t="s">
        <v>1882</v>
      </c>
      <c r="U286" s="379" t="s">
        <v>443</v>
      </c>
      <c r="V286" s="379" t="s">
        <v>443</v>
      </c>
      <c r="W286" s="379" t="s">
        <v>443</v>
      </c>
    </row>
    <row r="287" spans="1:23" ht="45" customHeight="1" x14ac:dyDescent="0.25">
      <c r="A287" s="382" t="s">
        <v>2229</v>
      </c>
      <c r="B287" s="382" t="s">
        <v>951</v>
      </c>
      <c r="C287" s="408"/>
      <c r="D287" s="631"/>
      <c r="E287" s="408" t="s">
        <v>604</v>
      </c>
      <c r="F287" s="574"/>
      <c r="G287" s="385" t="s">
        <v>590</v>
      </c>
      <c r="H287" s="386">
        <v>58</v>
      </c>
      <c r="I287" s="579"/>
      <c r="J287" s="609" t="s">
        <v>2043</v>
      </c>
      <c r="K287" s="449" t="s">
        <v>69</v>
      </c>
      <c r="L287" s="379"/>
      <c r="M287" s="379"/>
      <c r="N287" s="379"/>
      <c r="O287" s="379" t="s">
        <v>443</v>
      </c>
      <c r="P287" s="379" t="s">
        <v>35</v>
      </c>
      <c r="Q287" s="379" t="s">
        <v>1882</v>
      </c>
      <c r="R287" s="379" t="s">
        <v>443</v>
      </c>
      <c r="S287" s="379" t="s">
        <v>443</v>
      </c>
      <c r="T287" s="379" t="s">
        <v>443</v>
      </c>
      <c r="U287" s="379" t="s">
        <v>443</v>
      </c>
      <c r="V287" s="379" t="s">
        <v>443</v>
      </c>
      <c r="W287" s="379" t="s">
        <v>443</v>
      </c>
    </row>
    <row r="288" spans="1:23" ht="45" customHeight="1" x14ac:dyDescent="0.25">
      <c r="A288" s="382" t="s">
        <v>1310</v>
      </c>
      <c r="B288" s="382" t="s">
        <v>89</v>
      </c>
      <c r="C288" s="408"/>
      <c r="D288" s="631">
        <v>50</v>
      </c>
      <c r="E288" s="408" t="s">
        <v>731</v>
      </c>
      <c r="F288" s="574"/>
      <c r="G288" s="385" t="s">
        <v>1899</v>
      </c>
      <c r="H288" s="386">
        <v>433</v>
      </c>
      <c r="I288" s="579"/>
      <c r="J288" s="573" t="s">
        <v>732</v>
      </c>
      <c r="K288" s="449" t="s">
        <v>50</v>
      </c>
      <c r="L288" s="379"/>
      <c r="M288" s="379"/>
      <c r="N288" s="379"/>
      <c r="O288" s="379" t="s">
        <v>443</v>
      </c>
      <c r="P288" s="379" t="s">
        <v>443</v>
      </c>
      <c r="Q288" s="379" t="s">
        <v>443</v>
      </c>
      <c r="R288" s="379" t="s">
        <v>443</v>
      </c>
      <c r="S288" s="379" t="s">
        <v>443</v>
      </c>
      <c r="T288" s="420" t="s">
        <v>35</v>
      </c>
      <c r="U288" s="420" t="s">
        <v>35</v>
      </c>
      <c r="V288" s="420" t="s">
        <v>35</v>
      </c>
      <c r="W288" s="420" t="s">
        <v>35</v>
      </c>
    </row>
    <row r="289" spans="1:23" ht="45" customHeight="1" x14ac:dyDescent="0.25">
      <c r="A289" s="382" t="s">
        <v>1312</v>
      </c>
      <c r="B289" s="382" t="s">
        <v>1313</v>
      </c>
      <c r="C289" s="524" t="s">
        <v>984</v>
      </c>
      <c r="D289" s="631">
        <v>50</v>
      </c>
      <c r="E289" s="408" t="s">
        <v>731</v>
      </c>
      <c r="F289" s="401">
        <v>44949</v>
      </c>
      <c r="G289" s="385" t="s">
        <v>590</v>
      </c>
      <c r="H289" s="386" t="s">
        <v>827</v>
      </c>
      <c r="I289" s="315"/>
      <c r="J289" s="573" t="s">
        <v>732</v>
      </c>
      <c r="K289" s="449" t="s">
        <v>50</v>
      </c>
      <c r="L289" s="379"/>
      <c r="M289" s="379"/>
      <c r="N289" s="379"/>
      <c r="O289" s="379" t="s">
        <v>443</v>
      </c>
      <c r="P289" s="379" t="s">
        <v>443</v>
      </c>
      <c r="Q289" s="379" t="s">
        <v>443</v>
      </c>
      <c r="R289" s="379" t="s">
        <v>1882</v>
      </c>
      <c r="S289" s="379" t="s">
        <v>443</v>
      </c>
      <c r="T289" s="379" t="s">
        <v>443</v>
      </c>
      <c r="U289" s="379" t="s">
        <v>443</v>
      </c>
      <c r="V289" s="453" t="s">
        <v>443</v>
      </c>
      <c r="W289" s="453" t="s">
        <v>443</v>
      </c>
    </row>
    <row r="290" spans="1:23" ht="45" customHeight="1" x14ac:dyDescent="0.25">
      <c r="A290" s="382" t="s">
        <v>1314</v>
      </c>
      <c r="B290" s="382" t="s">
        <v>729</v>
      </c>
      <c r="C290" s="524" t="s">
        <v>984</v>
      </c>
      <c r="D290" s="631">
        <v>50</v>
      </c>
      <c r="E290" s="408" t="s">
        <v>731</v>
      </c>
      <c r="F290" s="401">
        <v>44949</v>
      </c>
      <c r="G290" s="385" t="s">
        <v>590</v>
      </c>
      <c r="H290" s="386">
        <v>331</v>
      </c>
      <c r="I290" s="315"/>
      <c r="J290" s="573" t="s">
        <v>732</v>
      </c>
      <c r="K290" s="449" t="s">
        <v>28</v>
      </c>
      <c r="L290" s="379"/>
      <c r="M290" s="379"/>
      <c r="N290" s="379"/>
      <c r="O290" s="535" t="s">
        <v>35</v>
      </c>
      <c r="P290" s="379" t="s">
        <v>443</v>
      </c>
      <c r="Q290" s="379" t="s">
        <v>443</v>
      </c>
      <c r="R290" s="423" t="s">
        <v>443</v>
      </c>
      <c r="S290" s="379" t="s">
        <v>1882</v>
      </c>
      <c r="T290" s="379" t="s">
        <v>443</v>
      </c>
      <c r="U290" s="453" t="s">
        <v>443</v>
      </c>
      <c r="V290" s="453" t="s">
        <v>443</v>
      </c>
      <c r="W290" s="453" t="s">
        <v>443</v>
      </c>
    </row>
    <row r="291" spans="1:23" ht="45" customHeight="1" x14ac:dyDescent="0.25">
      <c r="A291" s="382" t="s">
        <v>1318</v>
      </c>
      <c r="B291" s="382" t="s">
        <v>1319</v>
      </c>
      <c r="C291" s="408"/>
      <c r="D291" s="631">
        <v>55</v>
      </c>
      <c r="E291" s="408" t="s">
        <v>604</v>
      </c>
      <c r="F291" s="401">
        <v>44743</v>
      </c>
      <c r="G291" s="385" t="s">
        <v>590</v>
      </c>
      <c r="H291" s="386" t="s">
        <v>827</v>
      </c>
      <c r="I291" s="315"/>
      <c r="J291" s="573" t="s">
        <v>2062</v>
      </c>
      <c r="K291" s="449" t="s">
        <v>69</v>
      </c>
      <c r="L291" s="379" t="s">
        <v>443</v>
      </c>
      <c r="M291" s="379" t="s">
        <v>443</v>
      </c>
      <c r="N291" s="379" t="s">
        <v>443</v>
      </c>
      <c r="O291" s="379" t="s">
        <v>443</v>
      </c>
      <c r="P291" s="379" t="s">
        <v>443</v>
      </c>
      <c r="Q291" s="379" t="s">
        <v>1882</v>
      </c>
      <c r="R291" s="423" t="s">
        <v>443</v>
      </c>
      <c r="S291" s="379" t="s">
        <v>443</v>
      </c>
      <c r="T291" s="379" t="s">
        <v>443</v>
      </c>
      <c r="U291" s="420" t="s">
        <v>35</v>
      </c>
      <c r="V291" s="379" t="s">
        <v>443</v>
      </c>
      <c r="W291" s="379" t="s">
        <v>443</v>
      </c>
    </row>
    <row r="292" spans="1:23" ht="45" customHeight="1" x14ac:dyDescent="0.25">
      <c r="A292" s="382" t="s">
        <v>1324</v>
      </c>
      <c r="B292" s="382" t="s">
        <v>1325</v>
      </c>
      <c r="C292" s="408" t="s">
        <v>1928</v>
      </c>
      <c r="D292" s="631">
        <v>55</v>
      </c>
      <c r="E292" s="408" t="s">
        <v>604</v>
      </c>
      <c r="F292" s="401">
        <v>42933</v>
      </c>
      <c r="G292" s="385" t="s">
        <v>590</v>
      </c>
      <c r="H292" s="386" t="s">
        <v>300</v>
      </c>
      <c r="I292" s="315"/>
      <c r="J292" s="646" t="s">
        <v>2062</v>
      </c>
      <c r="K292" s="449" t="s">
        <v>100</v>
      </c>
      <c r="L292" s="379" t="s">
        <v>443</v>
      </c>
      <c r="M292" s="379" t="s">
        <v>443</v>
      </c>
      <c r="N292" s="379" t="s">
        <v>443</v>
      </c>
      <c r="O292" s="379" t="s">
        <v>443</v>
      </c>
      <c r="P292" s="379" t="s">
        <v>443</v>
      </c>
      <c r="Q292" s="423" t="s">
        <v>443</v>
      </c>
      <c r="R292" s="379" t="s">
        <v>443</v>
      </c>
      <c r="S292" s="379" t="s">
        <v>1882</v>
      </c>
      <c r="T292" s="379" t="s">
        <v>443</v>
      </c>
      <c r="U292" s="379" t="s">
        <v>443</v>
      </c>
      <c r="V292" s="379" t="s">
        <v>443</v>
      </c>
      <c r="W292" s="379" t="s">
        <v>443</v>
      </c>
    </row>
    <row r="293" spans="1:23" ht="45" customHeight="1" x14ac:dyDescent="0.25">
      <c r="A293" s="382" t="s">
        <v>1330</v>
      </c>
      <c r="B293" s="382" t="s">
        <v>152</v>
      </c>
      <c r="C293" s="408"/>
      <c r="D293" s="631">
        <v>55</v>
      </c>
      <c r="E293" s="408" t="s">
        <v>604</v>
      </c>
      <c r="F293" s="384"/>
      <c r="G293" s="385" t="s">
        <v>590</v>
      </c>
      <c r="H293" s="386" t="s">
        <v>517</v>
      </c>
      <c r="I293" s="315"/>
      <c r="J293" s="609" t="s">
        <v>2043</v>
      </c>
      <c r="K293" s="449" t="s">
        <v>1925</v>
      </c>
      <c r="L293" s="379" t="s">
        <v>443</v>
      </c>
      <c r="M293" s="379" t="s">
        <v>443</v>
      </c>
      <c r="N293" s="379" t="s">
        <v>443</v>
      </c>
      <c r="O293" s="379" t="s">
        <v>443</v>
      </c>
      <c r="P293" s="379" t="s">
        <v>443</v>
      </c>
      <c r="Q293" s="379" t="s">
        <v>443</v>
      </c>
      <c r="R293" s="379" t="s">
        <v>443</v>
      </c>
      <c r="S293" s="379" t="s">
        <v>443</v>
      </c>
      <c r="T293" s="379" t="s">
        <v>443</v>
      </c>
      <c r="U293" s="379" t="s">
        <v>443</v>
      </c>
      <c r="V293" s="379" t="s">
        <v>443</v>
      </c>
      <c r="W293" s="379" t="s">
        <v>443</v>
      </c>
    </row>
    <row r="294" spans="1:23" ht="45" customHeight="1" x14ac:dyDescent="0.25">
      <c r="A294" s="382" t="s">
        <v>1331</v>
      </c>
      <c r="B294" s="382" t="s">
        <v>989</v>
      </c>
      <c r="C294" s="408" t="s">
        <v>1332</v>
      </c>
      <c r="D294" s="631">
        <v>275</v>
      </c>
      <c r="E294" s="408" t="s">
        <v>731</v>
      </c>
      <c r="F294" s="471">
        <v>44217</v>
      </c>
      <c r="G294" s="385" t="s">
        <v>590</v>
      </c>
      <c r="H294" s="386" t="s">
        <v>827</v>
      </c>
      <c r="I294" s="315"/>
      <c r="J294" s="646" t="s">
        <v>2163</v>
      </c>
      <c r="K294" s="449" t="s">
        <v>69</v>
      </c>
      <c r="L294" s="379" t="s">
        <v>443</v>
      </c>
      <c r="M294" s="379" t="s">
        <v>443</v>
      </c>
      <c r="N294" s="379" t="s">
        <v>443</v>
      </c>
      <c r="O294" s="379" t="s">
        <v>443</v>
      </c>
      <c r="P294" s="379" t="s">
        <v>443</v>
      </c>
      <c r="Q294" s="423" t="s">
        <v>1882</v>
      </c>
      <c r="R294" s="379" t="s">
        <v>443</v>
      </c>
      <c r="S294" s="379" t="s">
        <v>443</v>
      </c>
      <c r="T294" s="379" t="s">
        <v>443</v>
      </c>
      <c r="U294" s="379" t="s">
        <v>443</v>
      </c>
      <c r="V294" s="379" t="s">
        <v>443</v>
      </c>
      <c r="W294" s="379" t="s">
        <v>443</v>
      </c>
    </row>
    <row r="295" spans="1:23" ht="45" customHeight="1" x14ac:dyDescent="0.25">
      <c r="A295" s="382" t="s">
        <v>1337</v>
      </c>
      <c r="B295" s="382" t="s">
        <v>638</v>
      </c>
      <c r="C295" s="408"/>
      <c r="D295" s="631">
        <v>55</v>
      </c>
      <c r="E295" s="408" t="s">
        <v>604</v>
      </c>
      <c r="F295" s="445"/>
      <c r="G295" s="385" t="s">
        <v>590</v>
      </c>
      <c r="H295" s="386" t="s">
        <v>382</v>
      </c>
      <c r="I295" s="315"/>
      <c r="J295" s="609" t="s">
        <v>2043</v>
      </c>
      <c r="K295" s="449" t="s">
        <v>72</v>
      </c>
      <c r="L295" s="379" t="s">
        <v>443</v>
      </c>
      <c r="M295" s="379" t="s">
        <v>443</v>
      </c>
      <c r="N295" s="379" t="s">
        <v>443</v>
      </c>
      <c r="O295" s="379" t="s">
        <v>443</v>
      </c>
      <c r="P295" s="379" t="s">
        <v>443</v>
      </c>
      <c r="Q295" s="423" t="s">
        <v>443</v>
      </c>
      <c r="R295" s="423" t="s">
        <v>443</v>
      </c>
      <c r="S295" s="423" t="s">
        <v>443</v>
      </c>
      <c r="T295" s="379" t="s">
        <v>443</v>
      </c>
      <c r="U295" s="379" t="s">
        <v>443</v>
      </c>
      <c r="V295" s="379" t="s">
        <v>443</v>
      </c>
      <c r="W295" s="379" t="s">
        <v>443</v>
      </c>
    </row>
    <row r="296" spans="1:23" ht="45" customHeight="1" x14ac:dyDescent="0.25">
      <c r="A296" s="382" t="s">
        <v>1338</v>
      </c>
      <c r="B296" s="382" t="s">
        <v>60</v>
      </c>
      <c r="C296" s="408"/>
      <c r="D296" s="631">
        <v>70</v>
      </c>
      <c r="E296" s="408" t="s">
        <v>604</v>
      </c>
      <c r="F296" s="446">
        <v>45047</v>
      </c>
      <c r="G296" s="385" t="s">
        <v>590</v>
      </c>
      <c r="H296" s="386" t="s">
        <v>1339</v>
      </c>
      <c r="I296" s="315"/>
      <c r="J296" s="573" t="s">
        <v>2047</v>
      </c>
      <c r="K296" s="449" t="s">
        <v>50</v>
      </c>
      <c r="L296" s="420" t="s">
        <v>35</v>
      </c>
      <c r="M296" s="420" t="s">
        <v>35</v>
      </c>
      <c r="N296" s="420" t="s">
        <v>35</v>
      </c>
      <c r="O296" s="420" t="s">
        <v>35</v>
      </c>
      <c r="P296" s="379" t="s">
        <v>443</v>
      </c>
      <c r="Q296" s="423" t="s">
        <v>443</v>
      </c>
      <c r="R296" s="423" t="s">
        <v>443</v>
      </c>
      <c r="S296" s="379" t="s">
        <v>443</v>
      </c>
      <c r="T296" s="379" t="s">
        <v>1882</v>
      </c>
      <c r="U296" s="379" t="s">
        <v>443</v>
      </c>
      <c r="V296" s="379" t="s">
        <v>443</v>
      </c>
      <c r="W296" s="379" t="s">
        <v>443</v>
      </c>
    </row>
    <row r="297" spans="1:23" ht="45" customHeight="1" x14ac:dyDescent="0.25">
      <c r="A297" s="382" t="s">
        <v>1340</v>
      </c>
      <c r="B297" s="382" t="s">
        <v>800</v>
      </c>
      <c r="C297" s="602"/>
      <c r="D297" s="631">
        <v>50</v>
      </c>
      <c r="E297" s="408" t="s">
        <v>604</v>
      </c>
      <c r="F297" s="401">
        <v>44949</v>
      </c>
      <c r="G297" s="385" t="s">
        <v>590</v>
      </c>
      <c r="H297" s="386">
        <v>121</v>
      </c>
      <c r="I297" s="315"/>
      <c r="J297" s="573" t="s">
        <v>2052</v>
      </c>
      <c r="K297" s="449" t="s">
        <v>87</v>
      </c>
      <c r="L297" s="379"/>
      <c r="M297" s="379"/>
      <c r="N297" s="379"/>
      <c r="O297" s="379" t="s">
        <v>443</v>
      </c>
      <c r="P297" s="423" t="s">
        <v>443</v>
      </c>
      <c r="Q297" s="453" t="s">
        <v>443</v>
      </c>
      <c r="R297" s="379" t="s">
        <v>443</v>
      </c>
      <c r="S297" s="379" t="s">
        <v>443</v>
      </c>
      <c r="T297" s="379" t="s">
        <v>443</v>
      </c>
      <c r="U297" s="379" t="s">
        <v>443</v>
      </c>
      <c r="V297" s="379" t="s">
        <v>1882</v>
      </c>
      <c r="W297" s="379" t="s">
        <v>443</v>
      </c>
    </row>
    <row r="298" spans="1:23" ht="45" customHeight="1" x14ac:dyDescent="0.25">
      <c r="A298" s="382" t="s">
        <v>2230</v>
      </c>
      <c r="B298" s="382" t="s">
        <v>212</v>
      </c>
      <c r="C298" s="615"/>
      <c r="D298" s="631"/>
      <c r="E298" s="408" t="s">
        <v>589</v>
      </c>
      <c r="F298" s="401"/>
      <c r="G298" s="385" t="s">
        <v>590</v>
      </c>
      <c r="H298" s="386">
        <v>438</v>
      </c>
      <c r="I298" s="315"/>
      <c r="J298" s="609" t="s">
        <v>2091</v>
      </c>
      <c r="K298" s="449" t="s">
        <v>31</v>
      </c>
      <c r="L298" s="379"/>
      <c r="M298" s="379"/>
      <c r="N298" s="379"/>
      <c r="O298" s="379" t="s">
        <v>443</v>
      </c>
      <c r="P298" s="453" t="s">
        <v>443</v>
      </c>
      <c r="Q298" s="420" t="s">
        <v>35</v>
      </c>
      <c r="R298" s="379" t="s">
        <v>443</v>
      </c>
      <c r="S298" s="379" t="s">
        <v>443</v>
      </c>
      <c r="T298" s="624" t="s">
        <v>35</v>
      </c>
      <c r="U298" s="379" t="s">
        <v>443</v>
      </c>
      <c r="V298" s="453" t="s">
        <v>443</v>
      </c>
      <c r="W298" s="453" t="s">
        <v>443</v>
      </c>
    </row>
    <row r="299" spans="1:23" ht="45" customHeight="1" x14ac:dyDescent="0.25">
      <c r="A299" s="382" t="s">
        <v>1345</v>
      </c>
      <c r="B299" s="382" t="s">
        <v>818</v>
      </c>
      <c r="C299" s="615"/>
      <c r="D299" s="631">
        <v>60</v>
      </c>
      <c r="E299" s="408" t="s">
        <v>604</v>
      </c>
      <c r="F299" s="401">
        <v>45283</v>
      </c>
      <c r="G299" s="385" t="s">
        <v>590</v>
      </c>
      <c r="H299" s="621"/>
      <c r="I299" s="315"/>
      <c r="J299" s="609" t="s">
        <v>2043</v>
      </c>
      <c r="K299" s="449" t="s">
        <v>53</v>
      </c>
      <c r="L299" s="420" t="s">
        <v>35</v>
      </c>
      <c r="M299" s="420" t="s">
        <v>35</v>
      </c>
      <c r="N299" s="420" t="s">
        <v>35</v>
      </c>
      <c r="O299" s="420" t="s">
        <v>35</v>
      </c>
      <c r="P299" s="420" t="s">
        <v>35</v>
      </c>
      <c r="Q299" s="420" t="s">
        <v>35</v>
      </c>
      <c r="R299" s="420" t="s">
        <v>35</v>
      </c>
      <c r="S299" s="420" t="s">
        <v>35</v>
      </c>
      <c r="T299" s="420" t="s">
        <v>35</v>
      </c>
      <c r="U299" s="420" t="s">
        <v>35</v>
      </c>
      <c r="V299" s="420" t="s">
        <v>35</v>
      </c>
      <c r="W299" s="379" t="s">
        <v>443</v>
      </c>
    </row>
    <row r="300" spans="1:23" ht="45" customHeight="1" x14ac:dyDescent="0.25">
      <c r="A300" s="382" t="s">
        <v>2231</v>
      </c>
      <c r="B300" s="382" t="s">
        <v>951</v>
      </c>
      <c r="C300" s="602"/>
      <c r="D300" s="631">
        <v>50</v>
      </c>
      <c r="E300" s="408" t="s">
        <v>589</v>
      </c>
      <c r="F300" s="401">
        <v>44949</v>
      </c>
      <c r="G300" s="385" t="s">
        <v>590</v>
      </c>
      <c r="H300" s="386">
        <v>437</v>
      </c>
      <c r="I300" s="315"/>
      <c r="J300" s="573" t="s">
        <v>2091</v>
      </c>
      <c r="K300" s="449" t="s">
        <v>40</v>
      </c>
      <c r="L300" s="379"/>
      <c r="M300" s="379"/>
      <c r="N300" s="379"/>
      <c r="O300" s="379" t="s">
        <v>443</v>
      </c>
      <c r="P300" s="453" t="s">
        <v>443</v>
      </c>
      <c r="Q300" s="423" t="s">
        <v>443</v>
      </c>
      <c r="R300" s="379" t="s">
        <v>443</v>
      </c>
      <c r="S300" s="379" t="s">
        <v>443</v>
      </c>
      <c r="T300" s="379" t="s">
        <v>443</v>
      </c>
      <c r="U300" s="379" t="s">
        <v>443</v>
      </c>
      <c r="V300" s="453" t="s">
        <v>443</v>
      </c>
      <c r="W300" s="453" t="s">
        <v>443</v>
      </c>
    </row>
    <row r="301" spans="1:23" ht="45" customHeight="1" x14ac:dyDescent="0.25">
      <c r="A301" s="382" t="s">
        <v>1347</v>
      </c>
      <c r="B301" s="382" t="s">
        <v>1348</v>
      </c>
      <c r="C301" s="408"/>
      <c r="D301" s="631">
        <v>55</v>
      </c>
      <c r="E301" s="408" t="s">
        <v>589</v>
      </c>
      <c r="F301" s="401">
        <v>43831</v>
      </c>
      <c r="G301" s="385" t="s">
        <v>590</v>
      </c>
      <c r="H301" s="386" t="s">
        <v>1349</v>
      </c>
      <c r="I301" s="315"/>
      <c r="J301" s="573" t="s">
        <v>667</v>
      </c>
      <c r="K301" s="449" t="s">
        <v>72</v>
      </c>
      <c r="L301" s="379" t="s">
        <v>443</v>
      </c>
      <c r="M301" s="379" t="s">
        <v>443</v>
      </c>
      <c r="N301" s="379" t="s">
        <v>443</v>
      </c>
      <c r="O301" s="379" t="s">
        <v>443</v>
      </c>
      <c r="P301" s="379" t="s">
        <v>443</v>
      </c>
      <c r="Q301" s="379" t="s">
        <v>443</v>
      </c>
      <c r="R301" s="379" t="s">
        <v>443</v>
      </c>
      <c r="S301" s="379" t="s">
        <v>443</v>
      </c>
      <c r="T301" s="379" t="s">
        <v>443</v>
      </c>
      <c r="U301" s="379" t="s">
        <v>1882</v>
      </c>
      <c r="V301" s="379" t="s">
        <v>443</v>
      </c>
      <c r="W301" s="379" t="s">
        <v>443</v>
      </c>
    </row>
    <row r="302" spans="1:23" ht="45" customHeight="1" x14ac:dyDescent="0.25">
      <c r="A302" s="382" t="s">
        <v>2232</v>
      </c>
      <c r="B302" s="382" t="s">
        <v>662</v>
      </c>
      <c r="C302" s="408"/>
      <c r="D302" s="631">
        <v>70</v>
      </c>
      <c r="E302" s="408" t="s">
        <v>604</v>
      </c>
      <c r="F302" s="401">
        <v>45130</v>
      </c>
      <c r="G302" s="385" t="s">
        <v>590</v>
      </c>
      <c r="H302" s="386" t="s">
        <v>1353</v>
      </c>
      <c r="I302" s="315"/>
      <c r="J302" s="573" t="s">
        <v>2063</v>
      </c>
      <c r="K302" s="449" t="s">
        <v>40</v>
      </c>
      <c r="L302" s="420" t="s">
        <v>35</v>
      </c>
      <c r="M302" s="420" t="s">
        <v>35</v>
      </c>
      <c r="N302" s="420" t="s">
        <v>35</v>
      </c>
      <c r="O302" s="420" t="s">
        <v>35</v>
      </c>
      <c r="P302" s="420" t="s">
        <v>35</v>
      </c>
      <c r="Q302" s="420" t="s">
        <v>35</v>
      </c>
      <c r="R302" s="423" t="s">
        <v>443</v>
      </c>
      <c r="S302" s="423" t="s">
        <v>443</v>
      </c>
      <c r="T302" s="423" t="s">
        <v>443</v>
      </c>
      <c r="U302" s="379" t="s">
        <v>443</v>
      </c>
      <c r="V302" s="379" t="s">
        <v>443</v>
      </c>
      <c r="W302" s="379" t="s">
        <v>443</v>
      </c>
    </row>
    <row r="303" spans="1:23" ht="45" customHeight="1" x14ac:dyDescent="0.25">
      <c r="A303" s="382" t="s">
        <v>2232</v>
      </c>
      <c r="B303" s="382" t="s">
        <v>2233</v>
      </c>
      <c r="C303" s="602" t="s">
        <v>2193</v>
      </c>
      <c r="D303" s="631">
        <v>50</v>
      </c>
      <c r="E303" s="408" t="s">
        <v>604</v>
      </c>
      <c r="F303" s="401"/>
      <c r="G303" s="532" t="s">
        <v>66</v>
      </c>
      <c r="H303" s="386">
        <v>138</v>
      </c>
      <c r="I303" s="315"/>
      <c r="J303" s="573" t="s">
        <v>767</v>
      </c>
      <c r="K303" s="449" t="s">
        <v>2234</v>
      </c>
      <c r="L303" s="420" t="s">
        <v>35</v>
      </c>
      <c r="M303" s="420" t="s">
        <v>35</v>
      </c>
      <c r="N303" s="420" t="s">
        <v>35</v>
      </c>
      <c r="O303" s="420" t="s">
        <v>35</v>
      </c>
      <c r="P303" s="420" t="s">
        <v>35</v>
      </c>
      <c r="Q303" s="420" t="s">
        <v>35</v>
      </c>
      <c r="R303" s="420" t="s">
        <v>35</v>
      </c>
      <c r="S303" s="420" t="s">
        <v>35</v>
      </c>
      <c r="T303" s="420" t="s">
        <v>35</v>
      </c>
      <c r="U303" s="420" t="s">
        <v>35</v>
      </c>
      <c r="V303" s="420" t="s">
        <v>35</v>
      </c>
      <c r="W303" s="420" t="s">
        <v>35</v>
      </c>
    </row>
    <row r="304" spans="1:23" ht="63" customHeight="1" x14ac:dyDescent="0.25">
      <c r="A304" s="382" t="s">
        <v>2235</v>
      </c>
      <c r="B304" s="382" t="s">
        <v>662</v>
      </c>
      <c r="C304" s="524" t="s">
        <v>2074</v>
      </c>
      <c r="D304" s="631">
        <v>70</v>
      </c>
      <c r="E304" s="408" t="s">
        <v>604</v>
      </c>
      <c r="F304" s="401">
        <v>45192</v>
      </c>
      <c r="G304" s="385" t="s">
        <v>590</v>
      </c>
      <c r="H304" s="386" t="s">
        <v>1355</v>
      </c>
      <c r="I304" s="315"/>
      <c r="J304" s="573" t="s">
        <v>667</v>
      </c>
      <c r="K304" s="449" t="s">
        <v>69</v>
      </c>
      <c r="L304" s="420" t="s">
        <v>35</v>
      </c>
      <c r="M304" s="420" t="s">
        <v>35</v>
      </c>
      <c r="N304" s="420" t="s">
        <v>35</v>
      </c>
      <c r="O304" s="420" t="s">
        <v>35</v>
      </c>
      <c r="P304" s="420" t="s">
        <v>35</v>
      </c>
      <c r="Q304" s="420" t="s">
        <v>35</v>
      </c>
      <c r="R304" s="420" t="s">
        <v>35</v>
      </c>
      <c r="S304" s="420" t="s">
        <v>35</v>
      </c>
      <c r="T304" s="379" t="s">
        <v>443</v>
      </c>
      <c r="U304" s="379" t="s">
        <v>443</v>
      </c>
      <c r="V304" s="379" t="s">
        <v>443</v>
      </c>
      <c r="W304" s="379" t="s">
        <v>443</v>
      </c>
    </row>
    <row r="305" spans="1:23" ht="45" customHeight="1" x14ac:dyDescent="0.25">
      <c r="A305" s="382" t="s">
        <v>2236</v>
      </c>
      <c r="B305" s="382" t="s">
        <v>1359</v>
      </c>
      <c r="C305" s="408" t="s">
        <v>1360</v>
      </c>
      <c r="D305" s="631">
        <v>195</v>
      </c>
      <c r="E305" s="408" t="s">
        <v>604</v>
      </c>
      <c r="F305" s="401">
        <v>44521</v>
      </c>
      <c r="G305" s="385" t="s">
        <v>590</v>
      </c>
      <c r="H305" s="386" t="s">
        <v>1361</v>
      </c>
      <c r="I305" s="315"/>
      <c r="J305" s="573" t="s">
        <v>2047</v>
      </c>
      <c r="K305" s="449" t="s">
        <v>20</v>
      </c>
      <c r="L305" s="379" t="s">
        <v>443</v>
      </c>
      <c r="M305" s="453" t="s">
        <v>443</v>
      </c>
      <c r="N305" s="379" t="s">
        <v>443</v>
      </c>
      <c r="O305" s="379" t="s">
        <v>443</v>
      </c>
      <c r="P305" s="379" t="s">
        <v>443</v>
      </c>
      <c r="Q305" s="379" t="s">
        <v>1882</v>
      </c>
      <c r="R305" s="423" t="s">
        <v>443</v>
      </c>
      <c r="S305" s="379" t="s">
        <v>443</v>
      </c>
      <c r="T305" s="379" t="s">
        <v>443</v>
      </c>
      <c r="U305" s="379" t="s">
        <v>443</v>
      </c>
      <c r="V305" s="379" t="s">
        <v>443</v>
      </c>
      <c r="W305" s="379" t="s">
        <v>443</v>
      </c>
    </row>
    <row r="306" spans="1:23" ht="45" customHeight="1" x14ac:dyDescent="0.25">
      <c r="A306" s="382" t="s">
        <v>2237</v>
      </c>
      <c r="B306" s="382" t="s">
        <v>119</v>
      </c>
      <c r="C306" s="602"/>
      <c r="D306" s="631">
        <v>50</v>
      </c>
      <c r="E306" s="408" t="s">
        <v>604</v>
      </c>
      <c r="F306" s="401">
        <v>44949</v>
      </c>
      <c r="G306" s="385" t="s">
        <v>590</v>
      </c>
      <c r="H306" s="386">
        <v>75</v>
      </c>
      <c r="I306" s="315"/>
      <c r="J306" s="573" t="s">
        <v>2062</v>
      </c>
      <c r="K306" s="449" t="s">
        <v>42</v>
      </c>
      <c r="L306" s="379"/>
      <c r="M306" s="571"/>
      <c r="N306" s="379"/>
      <c r="O306" s="379" t="s">
        <v>443</v>
      </c>
      <c r="P306" s="379" t="s">
        <v>443</v>
      </c>
      <c r="Q306" s="379" t="s">
        <v>443</v>
      </c>
      <c r="R306" s="379" t="s">
        <v>443</v>
      </c>
      <c r="S306" s="379" t="s">
        <v>443</v>
      </c>
      <c r="T306" s="379" t="s">
        <v>443</v>
      </c>
      <c r="U306" s="379" t="s">
        <v>443</v>
      </c>
      <c r="V306" s="379" t="s">
        <v>443</v>
      </c>
      <c r="W306" s="379" t="s">
        <v>443</v>
      </c>
    </row>
    <row r="307" spans="1:23" ht="45" customHeight="1" x14ac:dyDescent="0.25">
      <c r="A307" s="382" t="s">
        <v>1363</v>
      </c>
      <c r="B307" s="382" t="s">
        <v>140</v>
      </c>
      <c r="C307" s="602"/>
      <c r="D307" s="631">
        <v>50</v>
      </c>
      <c r="E307" s="408" t="s">
        <v>731</v>
      </c>
      <c r="F307" s="401">
        <v>44949</v>
      </c>
      <c r="G307" s="385" t="s">
        <v>590</v>
      </c>
      <c r="H307" s="386">
        <v>333</v>
      </c>
      <c r="I307" s="315"/>
      <c r="J307" s="573" t="s">
        <v>732</v>
      </c>
      <c r="K307" s="449" t="s">
        <v>31</v>
      </c>
      <c r="L307" s="379"/>
      <c r="M307" s="571"/>
      <c r="N307" s="379"/>
      <c r="O307" s="379" t="s">
        <v>443</v>
      </c>
      <c r="P307" s="379" t="s">
        <v>443</v>
      </c>
      <c r="Q307" s="379" t="s">
        <v>443</v>
      </c>
      <c r="R307" s="379" t="s">
        <v>443</v>
      </c>
      <c r="S307" s="379" t="s">
        <v>443</v>
      </c>
      <c r="T307" s="379" t="s">
        <v>1882</v>
      </c>
      <c r="U307" s="379" t="s">
        <v>443</v>
      </c>
      <c r="V307" s="453" t="s">
        <v>443</v>
      </c>
      <c r="W307" s="453" t="s">
        <v>443</v>
      </c>
    </row>
    <row r="308" spans="1:23" ht="45" customHeight="1" x14ac:dyDescent="0.25">
      <c r="A308" s="382" t="s">
        <v>1364</v>
      </c>
      <c r="B308" s="382" t="s">
        <v>140</v>
      </c>
      <c r="C308" s="602"/>
      <c r="D308" s="631">
        <v>50</v>
      </c>
      <c r="E308" s="408" t="s">
        <v>731</v>
      </c>
      <c r="F308" s="401">
        <v>44949</v>
      </c>
      <c r="G308" s="385" t="s">
        <v>590</v>
      </c>
      <c r="H308" s="386">
        <v>333</v>
      </c>
      <c r="I308" s="315"/>
      <c r="J308" s="573" t="s">
        <v>732</v>
      </c>
      <c r="K308" s="449" t="s">
        <v>31</v>
      </c>
      <c r="L308" s="379"/>
      <c r="M308" s="571"/>
      <c r="N308" s="379"/>
      <c r="O308" s="379" t="s">
        <v>443</v>
      </c>
      <c r="P308" s="379" t="s">
        <v>443</v>
      </c>
      <c r="Q308" s="379" t="s">
        <v>443</v>
      </c>
      <c r="R308" s="379" t="s">
        <v>443</v>
      </c>
      <c r="S308" s="379" t="s">
        <v>443</v>
      </c>
      <c r="T308" s="379" t="s">
        <v>1882</v>
      </c>
      <c r="U308" s="379" t="s">
        <v>443</v>
      </c>
      <c r="V308" s="453" t="s">
        <v>443</v>
      </c>
      <c r="W308" s="453" t="s">
        <v>443</v>
      </c>
    </row>
    <row r="309" spans="1:23" ht="45" customHeight="1" x14ac:dyDescent="0.25">
      <c r="A309" s="382" t="s">
        <v>1365</v>
      </c>
      <c r="B309" s="382" t="s">
        <v>662</v>
      </c>
      <c r="C309" s="602"/>
      <c r="D309" s="631">
        <v>50</v>
      </c>
      <c r="E309" s="408" t="s">
        <v>604</v>
      </c>
      <c r="F309" s="401">
        <v>44949</v>
      </c>
      <c r="G309" s="385" t="s">
        <v>590</v>
      </c>
      <c r="H309" s="386" t="s">
        <v>1366</v>
      </c>
      <c r="I309" s="315"/>
      <c r="J309" s="573" t="s">
        <v>2052</v>
      </c>
      <c r="K309" s="449" t="s">
        <v>50</v>
      </c>
      <c r="L309" s="379"/>
      <c r="M309" s="379"/>
      <c r="N309" s="379"/>
      <c r="O309" s="379" t="s">
        <v>443</v>
      </c>
      <c r="P309" s="379" t="s">
        <v>443</v>
      </c>
      <c r="Q309" s="379" t="s">
        <v>443</v>
      </c>
      <c r="R309" s="453" t="s">
        <v>1882</v>
      </c>
      <c r="S309" s="624" t="s">
        <v>35</v>
      </c>
      <c r="T309" s="379" t="s">
        <v>443</v>
      </c>
      <c r="U309" s="379" t="s">
        <v>443</v>
      </c>
      <c r="V309" s="379" t="s">
        <v>443</v>
      </c>
      <c r="W309" s="379" t="s">
        <v>443</v>
      </c>
    </row>
    <row r="310" spans="1:23" ht="45" customHeight="1" x14ac:dyDescent="0.25">
      <c r="A310" s="382" t="s">
        <v>1367</v>
      </c>
      <c r="B310" s="382" t="s">
        <v>662</v>
      </c>
      <c r="C310" s="602"/>
      <c r="D310" s="631">
        <v>50</v>
      </c>
      <c r="E310" s="408" t="s">
        <v>604</v>
      </c>
      <c r="F310" s="401">
        <v>44949</v>
      </c>
      <c r="G310" s="385" t="s">
        <v>590</v>
      </c>
      <c r="H310" s="386" t="s">
        <v>1366</v>
      </c>
      <c r="I310" s="315"/>
      <c r="J310" s="646" t="s">
        <v>2052</v>
      </c>
      <c r="K310" s="449" t="s">
        <v>50</v>
      </c>
      <c r="L310" s="379"/>
      <c r="M310" s="379"/>
      <c r="N310" s="379"/>
      <c r="O310" s="379" t="s">
        <v>443</v>
      </c>
      <c r="P310" s="379" t="s">
        <v>443</v>
      </c>
      <c r="Q310" s="423" t="s">
        <v>443</v>
      </c>
      <c r="R310" s="379" t="s">
        <v>1882</v>
      </c>
      <c r="S310" s="624" t="s">
        <v>35</v>
      </c>
      <c r="T310" s="379" t="s">
        <v>443</v>
      </c>
      <c r="U310" s="379" t="s">
        <v>443</v>
      </c>
      <c r="V310" s="379" t="s">
        <v>443</v>
      </c>
      <c r="W310" s="379" t="s">
        <v>443</v>
      </c>
    </row>
    <row r="311" spans="1:23" ht="45" customHeight="1" x14ac:dyDescent="0.25">
      <c r="A311" s="382" t="s">
        <v>2238</v>
      </c>
      <c r="B311" s="382" t="s">
        <v>729</v>
      </c>
      <c r="C311" s="524" t="s">
        <v>984</v>
      </c>
      <c r="D311" s="631">
        <v>50</v>
      </c>
      <c r="E311" s="408" t="s">
        <v>589</v>
      </c>
      <c r="F311" s="401">
        <v>44949</v>
      </c>
      <c r="G311" s="385" t="s">
        <v>590</v>
      </c>
      <c r="H311" s="386">
        <v>352</v>
      </c>
      <c r="I311" s="315"/>
      <c r="J311" s="623" t="s">
        <v>2043</v>
      </c>
      <c r="K311" s="449" t="s">
        <v>20</v>
      </c>
      <c r="L311" s="379"/>
      <c r="M311" s="571"/>
      <c r="N311" s="379"/>
      <c r="O311" s="379" t="s">
        <v>1882</v>
      </c>
      <c r="P311" s="379" t="s">
        <v>443</v>
      </c>
      <c r="Q311" s="423" t="s">
        <v>443</v>
      </c>
      <c r="R311" s="379" t="s">
        <v>443</v>
      </c>
      <c r="S311" s="379" t="s">
        <v>443</v>
      </c>
      <c r="T311" s="379" t="s">
        <v>443</v>
      </c>
      <c r="U311" s="379" t="s">
        <v>443</v>
      </c>
      <c r="V311" s="379" t="s">
        <v>443</v>
      </c>
      <c r="W311" s="379" t="s">
        <v>443</v>
      </c>
    </row>
    <row r="312" spans="1:23" ht="45" customHeight="1" x14ac:dyDescent="0.25">
      <c r="A312" s="382" t="s">
        <v>2239</v>
      </c>
      <c r="B312" s="382" t="s">
        <v>60</v>
      </c>
      <c r="C312" s="409" t="s">
        <v>1176</v>
      </c>
      <c r="D312" s="631">
        <v>55</v>
      </c>
      <c r="E312" s="408" t="s">
        <v>604</v>
      </c>
      <c r="F312" s="384"/>
      <c r="G312" s="385" t="s">
        <v>590</v>
      </c>
      <c r="H312" s="386" t="s">
        <v>1370</v>
      </c>
      <c r="I312" s="315"/>
      <c r="J312" s="609" t="s">
        <v>2043</v>
      </c>
      <c r="K312" s="449" t="s">
        <v>31</v>
      </c>
      <c r="L312" s="379" t="s">
        <v>443</v>
      </c>
      <c r="M312" s="379" t="s">
        <v>443</v>
      </c>
      <c r="N312" s="379" t="s">
        <v>443</v>
      </c>
      <c r="O312" s="379" t="s">
        <v>443</v>
      </c>
      <c r="P312" s="379" t="s">
        <v>443</v>
      </c>
      <c r="Q312" s="379" t="s">
        <v>443</v>
      </c>
      <c r="R312" s="379" t="s">
        <v>1882</v>
      </c>
      <c r="S312" s="379" t="s">
        <v>443</v>
      </c>
      <c r="T312" s="379" t="s">
        <v>443</v>
      </c>
      <c r="U312" s="379" t="s">
        <v>443</v>
      </c>
      <c r="V312" s="379" t="s">
        <v>443</v>
      </c>
      <c r="W312" s="379" t="s">
        <v>443</v>
      </c>
    </row>
    <row r="313" spans="1:23" ht="45" customHeight="1" x14ac:dyDescent="0.25">
      <c r="A313" s="382" t="s">
        <v>2240</v>
      </c>
      <c r="B313" s="382" t="s">
        <v>662</v>
      </c>
      <c r="C313" s="602"/>
      <c r="D313" s="631">
        <v>50</v>
      </c>
      <c r="E313" s="408" t="s">
        <v>604</v>
      </c>
      <c r="F313" s="401">
        <v>44949</v>
      </c>
      <c r="G313" s="385" t="s">
        <v>590</v>
      </c>
      <c r="H313" s="386">
        <v>67</v>
      </c>
      <c r="I313" s="315"/>
      <c r="J313" s="573" t="s">
        <v>2052</v>
      </c>
      <c r="K313" s="449" t="s">
        <v>28</v>
      </c>
      <c r="L313" s="379"/>
      <c r="M313" s="379"/>
      <c r="N313" s="379"/>
      <c r="O313" s="379" t="s">
        <v>443</v>
      </c>
      <c r="P313" s="379" t="s">
        <v>443</v>
      </c>
      <c r="Q313" s="379" t="s">
        <v>443</v>
      </c>
      <c r="R313" s="379" t="s">
        <v>443</v>
      </c>
      <c r="S313" s="379" t="s">
        <v>1882</v>
      </c>
      <c r="T313" s="379" t="s">
        <v>443</v>
      </c>
      <c r="U313" s="379" t="s">
        <v>443</v>
      </c>
      <c r="V313" s="379" t="s">
        <v>443</v>
      </c>
      <c r="W313" s="379" t="s">
        <v>443</v>
      </c>
    </row>
    <row r="314" spans="1:23" ht="45" customHeight="1" x14ac:dyDescent="0.25">
      <c r="A314" s="382" t="s">
        <v>1381</v>
      </c>
      <c r="B314" s="382" t="s">
        <v>989</v>
      </c>
      <c r="C314" s="408" t="s">
        <v>1382</v>
      </c>
      <c r="D314" s="631">
        <v>275</v>
      </c>
      <c r="E314" s="408" t="s">
        <v>604</v>
      </c>
      <c r="F314" s="471">
        <v>44185</v>
      </c>
      <c r="G314" s="385" t="s">
        <v>590</v>
      </c>
      <c r="H314" s="386" t="s">
        <v>827</v>
      </c>
      <c r="I314" s="315"/>
      <c r="J314" s="573" t="s">
        <v>2163</v>
      </c>
      <c r="K314" s="449" t="s">
        <v>31</v>
      </c>
      <c r="L314" s="379" t="s">
        <v>443</v>
      </c>
      <c r="M314" s="379" t="s">
        <v>443</v>
      </c>
      <c r="N314" s="379" t="s">
        <v>443</v>
      </c>
      <c r="O314" s="379" t="s">
        <v>443</v>
      </c>
      <c r="P314" s="379" t="s">
        <v>443</v>
      </c>
      <c r="Q314" s="379" t="s">
        <v>443</v>
      </c>
      <c r="R314" s="423" t="s">
        <v>443</v>
      </c>
      <c r="S314" s="379" t="s">
        <v>443</v>
      </c>
      <c r="T314" s="379" t="s">
        <v>1882</v>
      </c>
      <c r="U314" s="379" t="s">
        <v>443</v>
      </c>
      <c r="V314" s="379" t="s">
        <v>443</v>
      </c>
      <c r="W314" s="379" t="s">
        <v>443</v>
      </c>
    </row>
    <row r="315" spans="1:23" ht="45" customHeight="1" x14ac:dyDescent="0.25">
      <c r="A315" s="382" t="s">
        <v>1383</v>
      </c>
      <c r="B315" s="382" t="s">
        <v>1933</v>
      </c>
      <c r="C315" s="602"/>
      <c r="D315" s="631">
        <v>50</v>
      </c>
      <c r="E315" s="408" t="s">
        <v>604</v>
      </c>
      <c r="F315" s="401">
        <v>44949</v>
      </c>
      <c r="G315" s="385" t="s">
        <v>590</v>
      </c>
      <c r="H315" s="386">
        <v>123</v>
      </c>
      <c r="I315" s="315"/>
      <c r="J315" s="573" t="s">
        <v>2052</v>
      </c>
      <c r="K315" s="449" t="s">
        <v>69</v>
      </c>
      <c r="L315" s="379"/>
      <c r="M315" s="379"/>
      <c r="N315" s="379"/>
      <c r="O315" s="379" t="s">
        <v>443</v>
      </c>
      <c r="P315" s="423" t="s">
        <v>443</v>
      </c>
      <c r="Q315" s="379" t="s">
        <v>1882</v>
      </c>
      <c r="R315" s="379" t="s">
        <v>443</v>
      </c>
      <c r="S315" s="379" t="s">
        <v>443</v>
      </c>
      <c r="T315" s="379" t="s">
        <v>443</v>
      </c>
      <c r="U315" s="379" t="s">
        <v>443</v>
      </c>
      <c r="V315" s="379" t="s">
        <v>443</v>
      </c>
      <c r="W315" s="379" t="s">
        <v>443</v>
      </c>
    </row>
    <row r="316" spans="1:23" ht="45" customHeight="1" x14ac:dyDescent="0.25">
      <c r="A316" s="382" t="s">
        <v>2241</v>
      </c>
      <c r="B316" s="382" t="s">
        <v>951</v>
      </c>
      <c r="C316" s="408"/>
      <c r="D316" s="631"/>
      <c r="E316" s="408" t="s">
        <v>604</v>
      </c>
      <c r="F316" s="401"/>
      <c r="G316" s="385" t="s">
        <v>590</v>
      </c>
      <c r="H316" s="386">
        <v>442</v>
      </c>
      <c r="I316" s="315"/>
      <c r="J316" s="573" t="s">
        <v>2052</v>
      </c>
      <c r="K316" s="449" t="s">
        <v>72</v>
      </c>
      <c r="L316" s="379"/>
      <c r="M316" s="571"/>
      <c r="N316" s="379"/>
      <c r="O316" s="379" t="s">
        <v>443</v>
      </c>
      <c r="P316" s="379" t="s">
        <v>443</v>
      </c>
      <c r="Q316" s="379"/>
      <c r="R316" s="379" t="s">
        <v>443</v>
      </c>
      <c r="S316" s="379" t="s">
        <v>443</v>
      </c>
      <c r="T316" s="379" t="s">
        <v>443</v>
      </c>
      <c r="U316" s="379" t="s">
        <v>1882</v>
      </c>
      <c r="V316" s="420" t="s">
        <v>35</v>
      </c>
      <c r="W316" s="379" t="s">
        <v>443</v>
      </c>
    </row>
    <row r="317" spans="1:23" ht="45" customHeight="1" x14ac:dyDescent="0.25">
      <c r="A317" s="382" t="s">
        <v>2242</v>
      </c>
      <c r="B317" s="382" t="s">
        <v>951</v>
      </c>
      <c r="C317" s="408"/>
      <c r="D317" s="631"/>
      <c r="E317" s="408" t="s">
        <v>604</v>
      </c>
      <c r="F317" s="401"/>
      <c r="G317" s="385" t="s">
        <v>590</v>
      </c>
      <c r="H317" s="386">
        <v>442</v>
      </c>
      <c r="I317" s="315"/>
      <c r="J317" s="573" t="s">
        <v>2052</v>
      </c>
      <c r="K317" s="449" t="s">
        <v>72</v>
      </c>
      <c r="L317" s="379"/>
      <c r="M317" s="571"/>
      <c r="N317" s="379"/>
      <c r="O317" s="379" t="s">
        <v>443</v>
      </c>
      <c r="P317" s="379" t="s">
        <v>443</v>
      </c>
      <c r="Q317" s="423"/>
      <c r="R317" s="379" t="s">
        <v>443</v>
      </c>
      <c r="S317" s="379" t="s">
        <v>443</v>
      </c>
      <c r="T317" s="379" t="s">
        <v>443</v>
      </c>
      <c r="U317" s="453" t="s">
        <v>1882</v>
      </c>
      <c r="V317" s="420" t="s">
        <v>35</v>
      </c>
      <c r="W317" s="379" t="s">
        <v>443</v>
      </c>
    </row>
    <row r="318" spans="1:23" ht="45" customHeight="1" x14ac:dyDescent="0.25">
      <c r="A318" s="382" t="s">
        <v>1393</v>
      </c>
      <c r="B318" s="382" t="s">
        <v>99</v>
      </c>
      <c r="C318" s="408"/>
      <c r="D318" s="631">
        <v>55</v>
      </c>
      <c r="E318" s="408" t="s">
        <v>604</v>
      </c>
      <c r="F318" s="471">
        <v>43971</v>
      </c>
      <c r="G318" s="385" t="s">
        <v>590</v>
      </c>
      <c r="H318" s="386" t="s">
        <v>1394</v>
      </c>
      <c r="I318" s="315"/>
      <c r="J318" s="573" t="s">
        <v>667</v>
      </c>
      <c r="K318" s="449" t="s">
        <v>25</v>
      </c>
      <c r="L318" s="379" t="s">
        <v>443</v>
      </c>
      <c r="M318" s="453" t="s">
        <v>1882</v>
      </c>
      <c r="N318" s="379" t="s">
        <v>443</v>
      </c>
      <c r="O318" s="379" t="s">
        <v>443</v>
      </c>
      <c r="P318" s="379" t="s">
        <v>1882</v>
      </c>
      <c r="Q318" s="379" t="s">
        <v>443</v>
      </c>
      <c r="R318" s="379" t="s">
        <v>443</v>
      </c>
      <c r="S318" s="379" t="s">
        <v>443</v>
      </c>
      <c r="T318" s="379" t="s">
        <v>443</v>
      </c>
      <c r="U318" s="379" t="s">
        <v>443</v>
      </c>
      <c r="V318" s="379" t="s">
        <v>443</v>
      </c>
      <c r="W318" s="379" t="s">
        <v>443</v>
      </c>
    </row>
    <row r="319" spans="1:23" ht="45" customHeight="1" x14ac:dyDescent="0.25">
      <c r="A319" s="382" t="s">
        <v>1395</v>
      </c>
      <c r="B319" s="382" t="s">
        <v>1396</v>
      </c>
      <c r="C319" s="636"/>
      <c r="D319" s="631">
        <v>65</v>
      </c>
      <c r="E319" s="408" t="s">
        <v>604</v>
      </c>
      <c r="F319" s="401">
        <v>45253</v>
      </c>
      <c r="G319" s="385" t="s">
        <v>590</v>
      </c>
      <c r="H319" s="386" t="s">
        <v>1397</v>
      </c>
      <c r="I319" s="315"/>
      <c r="J319" s="573" t="s">
        <v>2052</v>
      </c>
      <c r="K319" s="449" t="s">
        <v>69</v>
      </c>
      <c r="L319" s="420" t="s">
        <v>35</v>
      </c>
      <c r="M319" s="420" t="s">
        <v>35</v>
      </c>
      <c r="N319" s="420" t="s">
        <v>35</v>
      </c>
      <c r="O319" s="420" t="s">
        <v>35</v>
      </c>
      <c r="P319" s="420" t="s">
        <v>35</v>
      </c>
      <c r="Q319" s="420" t="s">
        <v>35</v>
      </c>
      <c r="R319" s="420" t="s">
        <v>35</v>
      </c>
      <c r="S319" s="420" t="s">
        <v>35</v>
      </c>
      <c r="T319" s="420" t="s">
        <v>35</v>
      </c>
      <c r="U319" s="420" t="s">
        <v>35</v>
      </c>
      <c r="V319" s="379" t="s">
        <v>443</v>
      </c>
      <c r="W319" s="379" t="s">
        <v>443</v>
      </c>
    </row>
    <row r="320" spans="1:23" ht="45" customHeight="1" x14ac:dyDescent="0.25">
      <c r="A320" s="382" t="s">
        <v>1400</v>
      </c>
      <c r="B320" s="382" t="s">
        <v>641</v>
      </c>
      <c r="C320" s="602"/>
      <c r="D320" s="631">
        <v>50</v>
      </c>
      <c r="E320" s="408" t="s">
        <v>589</v>
      </c>
      <c r="F320" s="401">
        <v>44949</v>
      </c>
      <c r="G320" s="385" t="s">
        <v>590</v>
      </c>
      <c r="H320" s="386">
        <v>172</v>
      </c>
      <c r="I320" s="315"/>
      <c r="J320" s="573" t="s">
        <v>2091</v>
      </c>
      <c r="K320" s="449" t="s">
        <v>69</v>
      </c>
      <c r="L320" s="379"/>
      <c r="M320" s="453"/>
      <c r="N320" s="379"/>
      <c r="O320" s="379" t="s">
        <v>443</v>
      </c>
      <c r="P320" s="453" t="s">
        <v>443</v>
      </c>
      <c r="Q320" s="423" t="s">
        <v>1882</v>
      </c>
      <c r="R320" s="379" t="s">
        <v>443</v>
      </c>
      <c r="S320" s="379" t="s">
        <v>443</v>
      </c>
      <c r="T320" s="379" t="s">
        <v>443</v>
      </c>
      <c r="U320" s="379" t="s">
        <v>443</v>
      </c>
      <c r="V320" s="453" t="s">
        <v>443</v>
      </c>
      <c r="W320" s="453" t="s">
        <v>443</v>
      </c>
    </row>
    <row r="321" spans="1:23" ht="45" customHeight="1" x14ac:dyDescent="0.25">
      <c r="A321" s="599" t="s">
        <v>1401</v>
      </c>
      <c r="B321" s="382" t="s">
        <v>758</v>
      </c>
      <c r="C321" s="408"/>
      <c r="D321" s="631">
        <v>55</v>
      </c>
      <c r="E321" s="408" t="s">
        <v>589</v>
      </c>
      <c r="F321" s="434">
        <v>42522</v>
      </c>
      <c r="G321" s="385" t="s">
        <v>590</v>
      </c>
      <c r="H321" s="386" t="s">
        <v>1402</v>
      </c>
      <c r="I321" s="315"/>
      <c r="J321" s="573" t="s">
        <v>667</v>
      </c>
      <c r="K321" s="449" t="s">
        <v>25</v>
      </c>
      <c r="L321" s="379" t="s">
        <v>443</v>
      </c>
      <c r="M321" s="379" t="s">
        <v>443</v>
      </c>
      <c r="N321" s="379" t="s">
        <v>443</v>
      </c>
      <c r="O321" s="379" t="s">
        <v>443</v>
      </c>
      <c r="P321" s="379" t="s">
        <v>1882</v>
      </c>
      <c r="Q321" s="379" t="s">
        <v>443</v>
      </c>
      <c r="R321" s="379" t="s">
        <v>443</v>
      </c>
      <c r="S321" s="379" t="s">
        <v>443</v>
      </c>
      <c r="T321" s="379" t="s">
        <v>443</v>
      </c>
      <c r="U321" s="379" t="s">
        <v>443</v>
      </c>
      <c r="V321" s="379" t="s">
        <v>443</v>
      </c>
      <c r="W321" s="379" t="s">
        <v>443</v>
      </c>
    </row>
    <row r="322" spans="1:23" ht="45" customHeight="1" x14ac:dyDescent="0.25">
      <c r="A322" s="619" t="s">
        <v>2243</v>
      </c>
      <c r="B322" s="382" t="s">
        <v>212</v>
      </c>
      <c r="C322" s="408"/>
      <c r="D322" s="631">
        <v>50</v>
      </c>
      <c r="E322" s="408" t="s">
        <v>604</v>
      </c>
      <c r="F322" s="434"/>
      <c r="G322" s="385" t="s">
        <v>590</v>
      </c>
      <c r="H322" s="386" t="s">
        <v>1934</v>
      </c>
      <c r="I322" s="315"/>
      <c r="J322" s="573" t="s">
        <v>2163</v>
      </c>
      <c r="K322" s="449" t="s">
        <v>87</v>
      </c>
      <c r="L322" s="379"/>
      <c r="M322" s="379"/>
      <c r="N322" s="379"/>
      <c r="O322" s="379" t="s">
        <v>443</v>
      </c>
      <c r="P322" s="453" t="s">
        <v>443</v>
      </c>
      <c r="Q322" s="379" t="s">
        <v>443</v>
      </c>
      <c r="R322" s="379" t="s">
        <v>443</v>
      </c>
      <c r="S322" s="379" t="s">
        <v>443</v>
      </c>
      <c r="T322" s="379" t="s">
        <v>443</v>
      </c>
      <c r="U322" s="379" t="s">
        <v>443</v>
      </c>
      <c r="V322" s="379" t="s">
        <v>1882</v>
      </c>
      <c r="W322" s="379" t="s">
        <v>443</v>
      </c>
    </row>
    <row r="323" spans="1:23" ht="45" customHeight="1" x14ac:dyDescent="0.25">
      <c r="A323" s="655" t="s">
        <v>2244</v>
      </c>
      <c r="B323" s="382" t="s">
        <v>662</v>
      </c>
      <c r="C323" s="409"/>
      <c r="D323" s="631">
        <v>55</v>
      </c>
      <c r="E323" s="408" t="s">
        <v>604</v>
      </c>
      <c r="F323" s="434">
        <v>45283</v>
      </c>
      <c r="G323" s="385" t="s">
        <v>590</v>
      </c>
      <c r="H323" s="386" t="s">
        <v>1406</v>
      </c>
      <c r="I323" s="315"/>
      <c r="J323" s="573" t="s">
        <v>667</v>
      </c>
      <c r="K323" s="449" t="s">
        <v>31</v>
      </c>
      <c r="L323" s="379"/>
      <c r="M323" s="420" t="s">
        <v>35</v>
      </c>
      <c r="N323" s="420" t="s">
        <v>35</v>
      </c>
      <c r="O323" s="420" t="s">
        <v>35</v>
      </c>
      <c r="P323" s="420" t="s">
        <v>35</v>
      </c>
      <c r="Q323" s="420" t="s">
        <v>35</v>
      </c>
      <c r="R323" s="420" t="s">
        <v>35</v>
      </c>
      <c r="S323" s="420" t="s">
        <v>35</v>
      </c>
      <c r="T323" s="420" t="s">
        <v>35</v>
      </c>
      <c r="U323" s="420" t="s">
        <v>35</v>
      </c>
      <c r="V323" s="420" t="s">
        <v>35</v>
      </c>
      <c r="W323" s="420" t="s">
        <v>35</v>
      </c>
    </row>
    <row r="324" spans="1:23" ht="45" customHeight="1" x14ac:dyDescent="0.25">
      <c r="A324" s="599" t="s">
        <v>1407</v>
      </c>
      <c r="B324" s="382" t="s">
        <v>99</v>
      </c>
      <c r="C324" s="408" t="s">
        <v>762</v>
      </c>
      <c r="D324" s="631">
        <v>65</v>
      </c>
      <c r="E324" s="408" t="s">
        <v>589</v>
      </c>
      <c r="F324" s="434">
        <v>44348</v>
      </c>
      <c r="G324" s="385" t="s">
        <v>590</v>
      </c>
      <c r="H324" s="386" t="s">
        <v>1408</v>
      </c>
      <c r="I324" s="315"/>
      <c r="J324" s="573" t="s">
        <v>2047</v>
      </c>
      <c r="K324" s="449" t="s">
        <v>28</v>
      </c>
      <c r="L324" s="379" t="s">
        <v>443</v>
      </c>
      <c r="M324" s="379" t="s">
        <v>443</v>
      </c>
      <c r="N324" s="379" t="s">
        <v>443</v>
      </c>
      <c r="O324" s="379" t="s">
        <v>443</v>
      </c>
      <c r="P324" s="379" t="s">
        <v>443</v>
      </c>
      <c r="Q324" s="423" t="s">
        <v>443</v>
      </c>
      <c r="R324" s="423" t="s">
        <v>443</v>
      </c>
      <c r="S324" s="423" t="s">
        <v>443</v>
      </c>
      <c r="T324" s="423" t="s">
        <v>443</v>
      </c>
      <c r="U324" s="539" t="s">
        <v>2076</v>
      </c>
      <c r="V324" s="379" t="s">
        <v>443</v>
      </c>
      <c r="W324" s="379" t="s">
        <v>443</v>
      </c>
    </row>
    <row r="325" spans="1:23" ht="45" customHeight="1" x14ac:dyDescent="0.25">
      <c r="A325" s="599" t="s">
        <v>2245</v>
      </c>
      <c r="B325" s="382" t="s">
        <v>1529</v>
      </c>
      <c r="C325" s="408"/>
      <c r="D325" s="631">
        <v>70</v>
      </c>
      <c r="E325" s="408" t="s">
        <v>589</v>
      </c>
      <c r="F325" s="434">
        <v>45161</v>
      </c>
      <c r="G325" s="385" t="s">
        <v>590</v>
      </c>
      <c r="H325" s="386" t="s">
        <v>1411</v>
      </c>
      <c r="I325" s="315"/>
      <c r="J325" s="573" t="s">
        <v>667</v>
      </c>
      <c r="K325" s="449" t="s">
        <v>42</v>
      </c>
      <c r="L325" s="420" t="s">
        <v>35</v>
      </c>
      <c r="M325" s="420" t="s">
        <v>35</v>
      </c>
      <c r="N325" s="420" t="s">
        <v>35</v>
      </c>
      <c r="O325" s="420" t="s">
        <v>35</v>
      </c>
      <c r="P325" s="420" t="s">
        <v>35</v>
      </c>
      <c r="Q325" s="420" t="s">
        <v>35</v>
      </c>
      <c r="R325" s="420" t="s">
        <v>35</v>
      </c>
      <c r="S325" s="423" t="s">
        <v>443</v>
      </c>
      <c r="T325" s="379" t="s">
        <v>443</v>
      </c>
      <c r="U325" s="379" t="s">
        <v>443</v>
      </c>
      <c r="V325" s="379" t="s">
        <v>443</v>
      </c>
      <c r="W325" s="379" t="s">
        <v>443</v>
      </c>
    </row>
    <row r="326" spans="1:23" ht="45" customHeight="1" x14ac:dyDescent="0.25">
      <c r="A326" s="599" t="s">
        <v>1412</v>
      </c>
      <c r="B326" s="382" t="s">
        <v>99</v>
      </c>
      <c r="C326" s="408"/>
      <c r="D326" s="631">
        <v>50</v>
      </c>
      <c r="E326" s="408" t="s">
        <v>589</v>
      </c>
      <c r="F326" s="434">
        <v>45283</v>
      </c>
      <c r="G326" s="385" t="s">
        <v>590</v>
      </c>
      <c r="H326" s="386" t="s">
        <v>2246</v>
      </c>
      <c r="I326" s="315"/>
      <c r="J326" s="573" t="s">
        <v>667</v>
      </c>
      <c r="K326" s="449"/>
      <c r="L326" s="420" t="s">
        <v>35</v>
      </c>
      <c r="M326" s="420" t="s">
        <v>35</v>
      </c>
      <c r="N326" s="420" t="s">
        <v>35</v>
      </c>
      <c r="O326" s="420" t="s">
        <v>35</v>
      </c>
      <c r="P326" s="420" t="s">
        <v>35</v>
      </c>
      <c r="Q326" s="420" t="s">
        <v>35</v>
      </c>
      <c r="R326" s="420" t="s">
        <v>35</v>
      </c>
      <c r="S326" s="420" t="s">
        <v>35</v>
      </c>
      <c r="T326" s="420" t="s">
        <v>35</v>
      </c>
      <c r="U326" s="420" t="s">
        <v>35</v>
      </c>
      <c r="V326" s="420" t="s">
        <v>35</v>
      </c>
      <c r="W326" s="379" t="s">
        <v>443</v>
      </c>
    </row>
    <row r="327" spans="1:23" ht="45" customHeight="1" x14ac:dyDescent="0.25">
      <c r="A327" s="599" t="s">
        <v>1416</v>
      </c>
      <c r="B327" s="382" t="s">
        <v>99</v>
      </c>
      <c r="C327" s="408"/>
      <c r="D327" s="631">
        <v>50</v>
      </c>
      <c r="E327" s="408" t="s">
        <v>589</v>
      </c>
      <c r="F327" s="434">
        <v>45283</v>
      </c>
      <c r="G327" s="385" t="s">
        <v>590</v>
      </c>
      <c r="H327" s="386" t="s">
        <v>2246</v>
      </c>
      <c r="I327" s="315"/>
      <c r="J327" s="573" t="s">
        <v>667</v>
      </c>
      <c r="K327" s="449"/>
      <c r="L327" s="420" t="s">
        <v>35</v>
      </c>
      <c r="M327" s="420" t="s">
        <v>35</v>
      </c>
      <c r="N327" s="420" t="s">
        <v>35</v>
      </c>
      <c r="O327" s="420" t="s">
        <v>35</v>
      </c>
      <c r="P327" s="420" t="s">
        <v>35</v>
      </c>
      <c r="Q327" s="420" t="s">
        <v>35</v>
      </c>
      <c r="R327" s="420" t="s">
        <v>35</v>
      </c>
      <c r="S327" s="420" t="s">
        <v>35</v>
      </c>
      <c r="T327" s="420" t="s">
        <v>35</v>
      </c>
      <c r="U327" s="420" t="s">
        <v>35</v>
      </c>
      <c r="V327" s="420" t="s">
        <v>35</v>
      </c>
      <c r="W327" s="379" t="s">
        <v>443</v>
      </c>
    </row>
    <row r="328" spans="1:23" ht="45" customHeight="1" x14ac:dyDescent="0.25">
      <c r="A328" s="599" t="s">
        <v>1424</v>
      </c>
      <c r="B328" s="382" t="s">
        <v>662</v>
      </c>
      <c r="C328" s="602"/>
      <c r="D328" s="631">
        <v>50</v>
      </c>
      <c r="E328" s="408" t="s">
        <v>604</v>
      </c>
      <c r="F328" s="401">
        <v>44949</v>
      </c>
      <c r="G328" s="385" t="s">
        <v>590</v>
      </c>
      <c r="H328" s="386">
        <v>145</v>
      </c>
      <c r="I328" s="315"/>
      <c r="J328" s="573" t="s">
        <v>2062</v>
      </c>
      <c r="K328" s="449" t="s">
        <v>69</v>
      </c>
      <c r="L328" s="379"/>
      <c r="M328" s="571"/>
      <c r="N328" s="379"/>
      <c r="O328" s="379" t="s">
        <v>443</v>
      </c>
      <c r="P328" s="379" t="s">
        <v>443</v>
      </c>
      <c r="Q328" s="420" t="s">
        <v>1882</v>
      </c>
      <c r="R328" s="423" t="s">
        <v>443</v>
      </c>
      <c r="S328" s="379" t="s">
        <v>443</v>
      </c>
      <c r="T328" s="379" t="s">
        <v>443</v>
      </c>
      <c r="U328" s="379" t="s">
        <v>443</v>
      </c>
      <c r="V328" s="379" t="s">
        <v>443</v>
      </c>
      <c r="W328" s="379" t="s">
        <v>443</v>
      </c>
    </row>
    <row r="329" spans="1:23" ht="45" customHeight="1" x14ac:dyDescent="0.25">
      <c r="A329" s="599" t="s">
        <v>2247</v>
      </c>
      <c r="B329" s="382" t="s">
        <v>99</v>
      </c>
      <c r="C329" s="408"/>
      <c r="D329" s="631">
        <v>65</v>
      </c>
      <c r="E329" s="408" t="s">
        <v>604</v>
      </c>
      <c r="F329" s="434">
        <v>45222</v>
      </c>
      <c r="G329" s="385" t="s">
        <v>590</v>
      </c>
      <c r="H329" s="616" t="s">
        <v>2248</v>
      </c>
      <c r="I329" s="315"/>
      <c r="J329" s="646" t="s">
        <v>2063</v>
      </c>
      <c r="K329" s="449" t="s">
        <v>69</v>
      </c>
      <c r="L329" s="420" t="s">
        <v>35</v>
      </c>
      <c r="M329" s="420" t="s">
        <v>35</v>
      </c>
      <c r="N329" s="420" t="s">
        <v>35</v>
      </c>
      <c r="O329" s="420" t="s">
        <v>35</v>
      </c>
      <c r="P329" s="420" t="s">
        <v>35</v>
      </c>
      <c r="Q329" s="420" t="s">
        <v>35</v>
      </c>
      <c r="R329" s="420" t="s">
        <v>35</v>
      </c>
      <c r="S329" s="420" t="s">
        <v>35</v>
      </c>
      <c r="T329" s="420" t="s">
        <v>35</v>
      </c>
      <c r="U329" s="379" t="s">
        <v>443</v>
      </c>
      <c r="V329" s="379" t="s">
        <v>443</v>
      </c>
      <c r="W329" s="420" t="s">
        <v>35</v>
      </c>
    </row>
    <row r="330" spans="1:23" ht="45" customHeight="1" x14ac:dyDescent="0.25">
      <c r="A330" s="408" t="s">
        <v>1428</v>
      </c>
      <c r="B330" s="382" t="s">
        <v>638</v>
      </c>
      <c r="C330" s="408"/>
      <c r="D330" s="631">
        <v>55</v>
      </c>
      <c r="E330" s="408" t="s">
        <v>604</v>
      </c>
      <c r="F330" s="401">
        <v>42370</v>
      </c>
      <c r="G330" s="385" t="s">
        <v>590</v>
      </c>
      <c r="H330" s="386" t="s">
        <v>416</v>
      </c>
      <c r="I330" s="315"/>
      <c r="J330" s="623" t="s">
        <v>2043</v>
      </c>
      <c r="K330" s="449" t="s">
        <v>25</v>
      </c>
      <c r="L330" s="379" t="s">
        <v>443</v>
      </c>
      <c r="M330" s="379" t="s">
        <v>443</v>
      </c>
      <c r="N330" s="379" t="s">
        <v>443</v>
      </c>
      <c r="O330" s="379" t="s">
        <v>443</v>
      </c>
      <c r="P330" s="379" t="s">
        <v>1882</v>
      </c>
      <c r="Q330" s="423" t="s">
        <v>443</v>
      </c>
      <c r="R330" s="379" t="s">
        <v>443</v>
      </c>
      <c r="S330" s="379" t="s">
        <v>443</v>
      </c>
      <c r="T330" s="379" t="s">
        <v>443</v>
      </c>
      <c r="U330" s="379" t="s">
        <v>443</v>
      </c>
      <c r="V330" s="379" t="s">
        <v>443</v>
      </c>
      <c r="W330" s="379" t="s">
        <v>443</v>
      </c>
    </row>
    <row r="331" spans="1:23" ht="45" customHeight="1" x14ac:dyDescent="0.25">
      <c r="A331" s="408" t="s">
        <v>2249</v>
      </c>
      <c r="B331" s="382" t="s">
        <v>60</v>
      </c>
      <c r="C331" s="409" t="s">
        <v>1176</v>
      </c>
      <c r="D331" s="631">
        <v>55</v>
      </c>
      <c r="E331" s="408" t="s">
        <v>589</v>
      </c>
      <c r="F331" s="401">
        <v>44166</v>
      </c>
      <c r="G331" s="385" t="s">
        <v>590</v>
      </c>
      <c r="H331" s="386" t="s">
        <v>1430</v>
      </c>
      <c r="I331" s="315"/>
      <c r="J331" s="573" t="s">
        <v>2047</v>
      </c>
      <c r="K331" s="449" t="s">
        <v>50</v>
      </c>
      <c r="L331" s="379" t="s">
        <v>443</v>
      </c>
      <c r="M331" s="379" t="s">
        <v>443</v>
      </c>
      <c r="N331" s="379" t="s">
        <v>443</v>
      </c>
      <c r="O331" s="379" t="s">
        <v>443</v>
      </c>
      <c r="P331" s="379" t="s">
        <v>443</v>
      </c>
      <c r="Q331" s="423" t="s">
        <v>443</v>
      </c>
      <c r="R331" s="423" t="s">
        <v>443</v>
      </c>
      <c r="S331" s="423" t="s">
        <v>443</v>
      </c>
      <c r="T331" s="423" t="s">
        <v>443</v>
      </c>
      <c r="U331" s="379" t="s">
        <v>443</v>
      </c>
      <c r="V331" s="379" t="s">
        <v>443</v>
      </c>
      <c r="W331" s="379" t="s">
        <v>443</v>
      </c>
    </row>
    <row r="332" spans="1:23" ht="45" customHeight="1" x14ac:dyDescent="0.25">
      <c r="A332" s="408" t="s">
        <v>1431</v>
      </c>
      <c r="B332" s="382" t="s">
        <v>638</v>
      </c>
      <c r="C332" s="408"/>
      <c r="D332" s="631">
        <v>55</v>
      </c>
      <c r="E332" s="408" t="s">
        <v>604</v>
      </c>
      <c r="F332" s="401">
        <v>42370</v>
      </c>
      <c r="G332" s="385" t="s">
        <v>590</v>
      </c>
      <c r="H332" s="386" t="s">
        <v>416</v>
      </c>
      <c r="I332" s="315"/>
      <c r="J332" s="623" t="s">
        <v>2043</v>
      </c>
      <c r="K332" s="449" t="s">
        <v>25</v>
      </c>
      <c r="L332" s="379" t="s">
        <v>443</v>
      </c>
      <c r="M332" s="379" t="s">
        <v>443</v>
      </c>
      <c r="N332" s="379" t="s">
        <v>443</v>
      </c>
      <c r="O332" s="379" t="s">
        <v>443</v>
      </c>
      <c r="P332" s="379" t="s">
        <v>1882</v>
      </c>
      <c r="Q332" s="423" t="s">
        <v>443</v>
      </c>
      <c r="R332" s="379" t="s">
        <v>443</v>
      </c>
      <c r="S332" s="379" t="s">
        <v>443</v>
      </c>
      <c r="T332" s="379" t="s">
        <v>443</v>
      </c>
      <c r="U332" s="379" t="s">
        <v>443</v>
      </c>
      <c r="V332" s="379" t="s">
        <v>443</v>
      </c>
      <c r="W332" s="379" t="s">
        <v>443</v>
      </c>
    </row>
    <row r="333" spans="1:23" ht="45" customHeight="1" x14ac:dyDescent="0.25">
      <c r="A333" s="382" t="s">
        <v>102</v>
      </c>
      <c r="B333" s="382" t="s">
        <v>1396</v>
      </c>
      <c r="C333" s="408"/>
      <c r="D333" s="631">
        <v>55</v>
      </c>
      <c r="E333" s="408" t="s">
        <v>604</v>
      </c>
      <c r="F333" s="384"/>
      <c r="G333" s="385" t="s">
        <v>590</v>
      </c>
      <c r="H333" s="386" t="s">
        <v>1433</v>
      </c>
      <c r="I333" s="315">
        <v>22</v>
      </c>
      <c r="J333" s="605" t="s">
        <v>634</v>
      </c>
      <c r="K333" s="449" t="s">
        <v>87</v>
      </c>
      <c r="L333" s="379" t="s">
        <v>443</v>
      </c>
      <c r="M333" s="379" t="s">
        <v>443</v>
      </c>
      <c r="N333" s="379" t="s">
        <v>443</v>
      </c>
      <c r="O333" s="379" t="s">
        <v>443</v>
      </c>
      <c r="P333" s="379" t="s">
        <v>443</v>
      </c>
      <c r="Q333" s="423" t="s">
        <v>443</v>
      </c>
      <c r="R333" s="423" t="s">
        <v>443</v>
      </c>
      <c r="S333" s="423" t="s">
        <v>443</v>
      </c>
      <c r="T333" s="423" t="s">
        <v>443</v>
      </c>
      <c r="U333" s="453" t="s">
        <v>443</v>
      </c>
      <c r="V333" s="448" t="s">
        <v>1882</v>
      </c>
      <c r="W333" s="379" t="s">
        <v>443</v>
      </c>
    </row>
    <row r="334" spans="1:23" ht="45" customHeight="1" x14ac:dyDescent="0.25">
      <c r="A334" s="382" t="s">
        <v>291</v>
      </c>
      <c r="B334" s="382" t="s">
        <v>598</v>
      </c>
      <c r="C334" s="408" t="s">
        <v>1875</v>
      </c>
      <c r="D334" s="631">
        <v>55</v>
      </c>
      <c r="E334" s="408" t="s">
        <v>604</v>
      </c>
      <c r="F334" s="446">
        <v>42353</v>
      </c>
      <c r="G334" s="385" t="s">
        <v>590</v>
      </c>
      <c r="H334" s="386" t="s">
        <v>1436</v>
      </c>
      <c r="I334" s="315">
        <v>33</v>
      </c>
      <c r="J334" s="573" t="s">
        <v>2063</v>
      </c>
      <c r="K334" s="449" t="s">
        <v>28</v>
      </c>
      <c r="L334" s="379" t="s">
        <v>443</v>
      </c>
      <c r="M334" s="379" t="s">
        <v>443</v>
      </c>
      <c r="N334" s="379" t="s">
        <v>443</v>
      </c>
      <c r="O334" s="379" t="s">
        <v>443</v>
      </c>
      <c r="P334" s="379" t="s">
        <v>443</v>
      </c>
      <c r="Q334" s="379" t="s">
        <v>443</v>
      </c>
      <c r="R334" s="379" t="s">
        <v>443</v>
      </c>
      <c r="S334" s="379" t="s">
        <v>1882</v>
      </c>
      <c r="T334" s="379" t="s">
        <v>443</v>
      </c>
      <c r="U334" s="379" t="s">
        <v>443</v>
      </c>
      <c r="V334" s="379" t="s">
        <v>443</v>
      </c>
      <c r="W334" s="379" t="s">
        <v>443</v>
      </c>
    </row>
    <row r="335" spans="1:23" ht="45" customHeight="1" x14ac:dyDescent="0.25">
      <c r="A335" s="382" t="s">
        <v>1437</v>
      </c>
      <c r="B335" s="382" t="s">
        <v>140</v>
      </c>
      <c r="C335" s="602"/>
      <c r="D335" s="631">
        <v>50</v>
      </c>
      <c r="E335" s="408" t="s">
        <v>604</v>
      </c>
      <c r="F335" s="401">
        <v>44949</v>
      </c>
      <c r="G335" s="385" t="s">
        <v>590</v>
      </c>
      <c r="H335" s="386">
        <v>104</v>
      </c>
      <c r="I335" s="315"/>
      <c r="J335" s="609" t="s">
        <v>2062</v>
      </c>
      <c r="K335" s="449" t="s">
        <v>45</v>
      </c>
      <c r="L335" s="379"/>
      <c r="M335" s="379"/>
      <c r="N335" s="379"/>
      <c r="O335" s="379" t="s">
        <v>443</v>
      </c>
      <c r="P335" s="379" t="s">
        <v>443</v>
      </c>
      <c r="Q335" s="379" t="s">
        <v>443</v>
      </c>
      <c r="R335" s="423" t="s">
        <v>443</v>
      </c>
      <c r="S335" s="379" t="s">
        <v>443</v>
      </c>
      <c r="T335" s="379" t="s">
        <v>443</v>
      </c>
      <c r="U335" s="379" t="s">
        <v>443</v>
      </c>
      <c r="V335" s="379" t="s">
        <v>443</v>
      </c>
      <c r="W335" s="379" t="s">
        <v>443</v>
      </c>
    </row>
    <row r="336" spans="1:23" s="502" customFormat="1" ht="45" customHeight="1" x14ac:dyDescent="0.25">
      <c r="A336" s="382" t="s">
        <v>214</v>
      </c>
      <c r="B336" s="382" t="s">
        <v>99</v>
      </c>
      <c r="C336" s="408"/>
      <c r="D336" s="631">
        <v>55</v>
      </c>
      <c r="E336" s="408" t="s">
        <v>604</v>
      </c>
      <c r="F336" s="384"/>
      <c r="G336" s="385" t="s">
        <v>590</v>
      </c>
      <c r="H336" s="386" t="s">
        <v>1440</v>
      </c>
      <c r="I336" s="315">
        <v>32</v>
      </c>
      <c r="J336" s="573" t="s">
        <v>2063</v>
      </c>
      <c r="K336" s="449" t="s">
        <v>610</v>
      </c>
      <c r="L336" s="379" t="s">
        <v>443</v>
      </c>
      <c r="M336" s="379" t="s">
        <v>443</v>
      </c>
      <c r="N336" s="379" t="s">
        <v>443</v>
      </c>
      <c r="O336" s="379" t="s">
        <v>443</v>
      </c>
      <c r="P336" s="379" t="s">
        <v>443</v>
      </c>
      <c r="Q336" s="379" t="s">
        <v>443</v>
      </c>
      <c r="R336" s="379" t="s">
        <v>443</v>
      </c>
      <c r="S336" s="379" t="s">
        <v>443</v>
      </c>
      <c r="T336" s="379" t="s">
        <v>443</v>
      </c>
      <c r="U336" s="539" t="s">
        <v>2076</v>
      </c>
      <c r="V336" s="420" t="s">
        <v>35</v>
      </c>
      <c r="W336" s="379" t="s">
        <v>443</v>
      </c>
    </row>
    <row r="337" spans="1:23" ht="45" customHeight="1" x14ac:dyDescent="0.25">
      <c r="A337" s="599" t="s">
        <v>2250</v>
      </c>
      <c r="B337" s="599" t="s">
        <v>800</v>
      </c>
      <c r="C337" s="599"/>
      <c r="D337" s="632"/>
      <c r="E337" s="408" t="s">
        <v>604</v>
      </c>
      <c r="F337" s="441"/>
      <c r="G337" s="385" t="s">
        <v>590</v>
      </c>
      <c r="H337" s="441">
        <v>119</v>
      </c>
      <c r="J337" s="605" t="s">
        <v>634</v>
      </c>
      <c r="K337" s="449" t="s">
        <v>95</v>
      </c>
      <c r="L337" s="598"/>
      <c r="M337" s="594"/>
      <c r="N337" s="448" t="s">
        <v>1882</v>
      </c>
      <c r="O337" s="379" t="s">
        <v>443</v>
      </c>
      <c r="P337" s="379" t="s">
        <v>443</v>
      </c>
      <c r="Q337" s="423" t="s">
        <v>443</v>
      </c>
      <c r="R337" s="423" t="s">
        <v>443</v>
      </c>
      <c r="S337" s="423" t="s">
        <v>443</v>
      </c>
      <c r="T337" s="423" t="s">
        <v>443</v>
      </c>
      <c r="U337" s="453" t="s">
        <v>443</v>
      </c>
      <c r="V337" s="379" t="s">
        <v>443</v>
      </c>
      <c r="W337" s="379" t="s">
        <v>443</v>
      </c>
    </row>
    <row r="338" spans="1:23" ht="45" customHeight="1" x14ac:dyDescent="0.25">
      <c r="A338" s="382" t="s">
        <v>1449</v>
      </c>
      <c r="B338" s="382" t="s">
        <v>641</v>
      </c>
      <c r="C338" s="602"/>
      <c r="D338" s="631">
        <v>50</v>
      </c>
      <c r="E338" s="408" t="s">
        <v>604</v>
      </c>
      <c r="F338" s="401">
        <v>44949</v>
      </c>
      <c r="G338" s="385" t="s">
        <v>590</v>
      </c>
      <c r="H338" s="386">
        <v>169</v>
      </c>
      <c r="I338" s="315"/>
      <c r="J338" s="573" t="s">
        <v>2057</v>
      </c>
      <c r="K338" s="449" t="s">
        <v>100</v>
      </c>
      <c r="L338" s="379"/>
      <c r="M338" s="379"/>
      <c r="N338" s="379"/>
      <c r="O338" s="379" t="s">
        <v>443</v>
      </c>
      <c r="P338" s="379" t="s">
        <v>443</v>
      </c>
      <c r="Q338" s="379" t="s">
        <v>443</v>
      </c>
      <c r="R338" s="379" t="s">
        <v>443</v>
      </c>
      <c r="S338" s="448" t="s">
        <v>1882</v>
      </c>
      <c r="T338" s="379" t="s">
        <v>443</v>
      </c>
      <c r="U338" s="379" t="s">
        <v>443</v>
      </c>
      <c r="V338" s="379" t="s">
        <v>443</v>
      </c>
      <c r="W338" s="379" t="s">
        <v>443</v>
      </c>
    </row>
    <row r="339" spans="1:23" ht="45" customHeight="1" x14ac:dyDescent="0.25">
      <c r="A339" s="382" t="s">
        <v>2251</v>
      </c>
      <c r="B339" s="382" t="s">
        <v>771</v>
      </c>
      <c r="C339" s="602"/>
      <c r="D339" s="631">
        <v>50</v>
      </c>
      <c r="E339" s="408" t="s">
        <v>604</v>
      </c>
      <c r="F339" s="401">
        <v>44949</v>
      </c>
      <c r="G339" s="385" t="s">
        <v>590</v>
      </c>
      <c r="H339" s="386">
        <v>61</v>
      </c>
      <c r="I339" s="315"/>
      <c r="J339" s="573" t="s">
        <v>2052</v>
      </c>
      <c r="K339" s="449" t="s">
        <v>95</v>
      </c>
      <c r="L339" s="379"/>
      <c r="M339" s="379"/>
      <c r="N339" s="379" t="s">
        <v>1882</v>
      </c>
      <c r="O339" s="379" t="s">
        <v>443</v>
      </c>
      <c r="P339" s="423" t="s">
        <v>443</v>
      </c>
      <c r="Q339" s="423" t="s">
        <v>443</v>
      </c>
      <c r="R339" s="423" t="s">
        <v>443</v>
      </c>
      <c r="S339" s="379" t="s">
        <v>443</v>
      </c>
      <c r="T339" s="379" t="s">
        <v>443</v>
      </c>
      <c r="U339" s="379" t="s">
        <v>443</v>
      </c>
      <c r="V339" s="379" t="s">
        <v>443</v>
      </c>
      <c r="W339" s="379" t="s">
        <v>443</v>
      </c>
    </row>
    <row r="340" spans="1:23" ht="45" customHeight="1" x14ac:dyDescent="0.25">
      <c r="A340" s="382" t="s">
        <v>289</v>
      </c>
      <c r="B340" s="382" t="s">
        <v>598</v>
      </c>
      <c r="C340" s="408" t="s">
        <v>1875</v>
      </c>
      <c r="D340" s="631">
        <v>55</v>
      </c>
      <c r="E340" s="408" t="s">
        <v>604</v>
      </c>
      <c r="F340" s="446">
        <v>42353</v>
      </c>
      <c r="G340" s="385" t="s">
        <v>590</v>
      </c>
      <c r="H340" s="386" t="s">
        <v>1453</v>
      </c>
      <c r="I340" s="315">
        <v>34</v>
      </c>
      <c r="J340" s="573" t="s">
        <v>2063</v>
      </c>
      <c r="K340" s="449" t="s">
        <v>2108</v>
      </c>
      <c r="L340" s="379" t="s">
        <v>443</v>
      </c>
      <c r="M340" s="379" t="s">
        <v>443</v>
      </c>
      <c r="N340" s="379" t="s">
        <v>443</v>
      </c>
      <c r="O340" s="379" t="s">
        <v>443</v>
      </c>
      <c r="P340" s="379" t="s">
        <v>443</v>
      </c>
      <c r="Q340" s="379" t="s">
        <v>1882</v>
      </c>
      <c r="R340" s="379" t="s">
        <v>443</v>
      </c>
      <c r="S340" s="379" t="s">
        <v>443</v>
      </c>
      <c r="T340" s="379" t="s">
        <v>443</v>
      </c>
      <c r="U340" s="379" t="s">
        <v>443</v>
      </c>
      <c r="V340" s="379" t="s">
        <v>443</v>
      </c>
      <c r="W340" s="379" t="s">
        <v>443</v>
      </c>
    </row>
    <row r="341" spans="1:23" ht="45" customHeight="1" x14ac:dyDescent="0.25">
      <c r="A341" s="382" t="s">
        <v>1454</v>
      </c>
      <c r="B341" s="408" t="s">
        <v>662</v>
      </c>
      <c r="C341" s="602"/>
      <c r="D341" s="631">
        <v>50</v>
      </c>
      <c r="E341" s="408" t="s">
        <v>589</v>
      </c>
      <c r="F341" s="401">
        <v>44949</v>
      </c>
      <c r="G341" s="385" t="s">
        <v>590</v>
      </c>
      <c r="H341" s="386">
        <v>370</v>
      </c>
      <c r="I341" s="315"/>
      <c r="J341" s="573" t="s">
        <v>667</v>
      </c>
      <c r="K341" s="449" t="s">
        <v>31</v>
      </c>
      <c r="L341" s="379"/>
      <c r="M341" s="379"/>
      <c r="N341" s="379"/>
      <c r="O341" s="420" t="s">
        <v>35</v>
      </c>
      <c r="P341" s="420" t="s">
        <v>35</v>
      </c>
      <c r="Q341" s="423" t="s">
        <v>443</v>
      </c>
      <c r="R341" s="379" t="s">
        <v>443</v>
      </c>
      <c r="S341" s="379" t="s">
        <v>443</v>
      </c>
      <c r="T341" s="379" t="s">
        <v>443</v>
      </c>
      <c r="U341" s="379" t="s">
        <v>1882</v>
      </c>
      <c r="V341" s="379" t="s">
        <v>443</v>
      </c>
      <c r="W341" s="379" t="s">
        <v>443</v>
      </c>
    </row>
    <row r="342" spans="1:23" ht="45" customHeight="1" x14ac:dyDescent="0.25">
      <c r="A342" s="382" t="s">
        <v>2252</v>
      </c>
      <c r="B342" s="382" t="s">
        <v>1456</v>
      </c>
      <c r="C342" s="408"/>
      <c r="D342" s="631">
        <v>55</v>
      </c>
      <c r="E342" s="408" t="s">
        <v>604</v>
      </c>
      <c r="F342" s="401">
        <v>45017</v>
      </c>
      <c r="G342" s="385" t="s">
        <v>590</v>
      </c>
      <c r="H342" s="386" t="s">
        <v>1457</v>
      </c>
      <c r="I342" s="315"/>
      <c r="J342" s="573" t="s">
        <v>2063</v>
      </c>
      <c r="K342" s="449" t="s">
        <v>20</v>
      </c>
      <c r="L342" s="420" t="s">
        <v>35</v>
      </c>
      <c r="M342" s="420" t="s">
        <v>35</v>
      </c>
      <c r="N342" s="420" t="s">
        <v>35</v>
      </c>
      <c r="O342" s="379" t="s">
        <v>1882</v>
      </c>
      <c r="P342" s="379" t="s">
        <v>443</v>
      </c>
      <c r="Q342" s="379" t="s">
        <v>443</v>
      </c>
      <c r="R342" s="379" t="s">
        <v>443</v>
      </c>
      <c r="S342" s="379" t="s">
        <v>443</v>
      </c>
      <c r="T342" s="379" t="s">
        <v>443</v>
      </c>
      <c r="U342" s="379" t="s">
        <v>443</v>
      </c>
      <c r="V342" s="379" t="s">
        <v>443</v>
      </c>
      <c r="W342" s="379" t="s">
        <v>443</v>
      </c>
    </row>
    <row r="343" spans="1:23" ht="45" customHeight="1" x14ac:dyDescent="0.25">
      <c r="A343" s="408" t="s">
        <v>1458</v>
      </c>
      <c r="B343" s="382" t="s">
        <v>60</v>
      </c>
      <c r="C343" s="409" t="s">
        <v>1176</v>
      </c>
      <c r="D343" s="631">
        <v>55</v>
      </c>
      <c r="E343" s="408" t="s">
        <v>589</v>
      </c>
      <c r="F343" s="401">
        <v>43617</v>
      </c>
      <c r="G343" s="385" t="s">
        <v>590</v>
      </c>
      <c r="H343" s="386" t="s">
        <v>1460</v>
      </c>
      <c r="I343" s="315"/>
      <c r="J343" s="573" t="s">
        <v>2042</v>
      </c>
      <c r="K343" s="449" t="s">
        <v>20</v>
      </c>
      <c r="L343" s="379" t="s">
        <v>443</v>
      </c>
      <c r="M343" s="379" t="s">
        <v>443</v>
      </c>
      <c r="N343" s="379" t="s">
        <v>443</v>
      </c>
      <c r="O343" s="379" t="s">
        <v>1882</v>
      </c>
      <c r="P343" s="379" t="s">
        <v>443</v>
      </c>
      <c r="Q343" s="379" t="s">
        <v>443</v>
      </c>
      <c r="R343" s="379" t="s">
        <v>443</v>
      </c>
      <c r="S343" s="379" t="s">
        <v>443</v>
      </c>
      <c r="T343" s="379" t="s">
        <v>443</v>
      </c>
      <c r="U343" s="379" t="s">
        <v>443</v>
      </c>
      <c r="V343" s="379" t="s">
        <v>443</v>
      </c>
      <c r="W343" s="379" t="s">
        <v>443</v>
      </c>
    </row>
    <row r="344" spans="1:23" ht="45" customHeight="1" x14ac:dyDescent="0.25">
      <c r="A344" s="382" t="s">
        <v>1461</v>
      </c>
      <c r="B344" s="382" t="s">
        <v>1462</v>
      </c>
      <c r="C344" s="408"/>
      <c r="D344" s="631">
        <v>55</v>
      </c>
      <c r="E344" s="408" t="s">
        <v>589</v>
      </c>
      <c r="F344" s="401">
        <v>43971</v>
      </c>
      <c r="G344" s="385" t="s">
        <v>590</v>
      </c>
      <c r="H344" s="386" t="s">
        <v>827</v>
      </c>
      <c r="J344" s="573" t="s">
        <v>2042</v>
      </c>
      <c r="K344" s="449" t="s">
        <v>20</v>
      </c>
      <c r="L344" s="379" t="s">
        <v>443</v>
      </c>
      <c r="M344" s="379" t="s">
        <v>443</v>
      </c>
      <c r="N344" s="379" t="s">
        <v>443</v>
      </c>
      <c r="O344" s="379" t="s">
        <v>1882</v>
      </c>
      <c r="P344" s="379" t="s">
        <v>443</v>
      </c>
      <c r="Q344" s="379" t="s">
        <v>443</v>
      </c>
      <c r="R344" s="379" t="s">
        <v>443</v>
      </c>
      <c r="S344" s="379" t="s">
        <v>443</v>
      </c>
      <c r="T344" s="379" t="s">
        <v>443</v>
      </c>
      <c r="U344" s="379" t="s">
        <v>443</v>
      </c>
      <c r="V344" s="379" t="s">
        <v>443</v>
      </c>
      <c r="W344" s="379" t="s">
        <v>443</v>
      </c>
    </row>
    <row r="345" spans="1:23" ht="45" customHeight="1" x14ac:dyDescent="0.25">
      <c r="A345" s="408" t="s">
        <v>2253</v>
      </c>
      <c r="B345" s="382" t="s">
        <v>89</v>
      </c>
      <c r="C345" s="409" t="s">
        <v>2254</v>
      </c>
      <c r="D345" s="631">
        <v>175</v>
      </c>
      <c r="E345" s="408" t="s">
        <v>589</v>
      </c>
      <c r="F345" s="401">
        <v>44256</v>
      </c>
      <c r="G345" s="385" t="s">
        <v>590</v>
      </c>
      <c r="H345" s="386" t="s">
        <v>1465</v>
      </c>
      <c r="I345" s="315"/>
      <c r="J345" s="573" t="s">
        <v>2042</v>
      </c>
      <c r="K345" s="449" t="s">
        <v>87</v>
      </c>
      <c r="L345" s="379" t="s">
        <v>443</v>
      </c>
      <c r="M345" s="379" t="s">
        <v>443</v>
      </c>
      <c r="N345" s="379" t="s">
        <v>443</v>
      </c>
      <c r="O345" s="379" t="s">
        <v>443</v>
      </c>
      <c r="P345" s="379" t="s">
        <v>443</v>
      </c>
      <c r="Q345" s="379" t="s">
        <v>443</v>
      </c>
      <c r="R345" s="379" t="s">
        <v>443</v>
      </c>
      <c r="S345" s="379" t="s">
        <v>443</v>
      </c>
      <c r="T345" s="379" t="s">
        <v>443</v>
      </c>
      <c r="U345" s="379" t="s">
        <v>443</v>
      </c>
      <c r="V345" s="379" t="s">
        <v>443</v>
      </c>
      <c r="W345" s="379" t="s">
        <v>443</v>
      </c>
    </row>
    <row r="346" spans="1:23" ht="45" customHeight="1" x14ac:dyDescent="0.25">
      <c r="A346" s="599" t="s">
        <v>2255</v>
      </c>
      <c r="B346" s="575" t="s">
        <v>2256</v>
      </c>
      <c r="C346" s="599"/>
      <c r="D346" s="632"/>
      <c r="E346" s="408" t="s">
        <v>604</v>
      </c>
      <c r="F346" s="441"/>
      <c r="G346" s="385" t="s">
        <v>590</v>
      </c>
      <c r="H346" s="441">
        <v>120</v>
      </c>
      <c r="J346" s="605" t="s">
        <v>634</v>
      </c>
      <c r="K346" s="449" t="s">
        <v>72</v>
      </c>
      <c r="L346" s="582"/>
      <c r="M346" s="586"/>
      <c r="N346" s="586"/>
      <c r="O346" s="379" t="s">
        <v>443</v>
      </c>
      <c r="P346" s="379" t="s">
        <v>443</v>
      </c>
      <c r="Q346" s="423" t="s">
        <v>443</v>
      </c>
      <c r="R346" s="423" t="s">
        <v>443</v>
      </c>
      <c r="S346" s="423" t="s">
        <v>443</v>
      </c>
      <c r="T346" s="423" t="s">
        <v>443</v>
      </c>
      <c r="U346" s="448" t="s">
        <v>1882</v>
      </c>
      <c r="V346" s="379" t="s">
        <v>443</v>
      </c>
      <c r="W346" s="379" t="s">
        <v>443</v>
      </c>
    </row>
    <row r="347" spans="1:23" ht="45" customHeight="1" x14ac:dyDescent="0.25">
      <c r="A347" s="408" t="s">
        <v>2257</v>
      </c>
      <c r="B347" s="382" t="s">
        <v>1481</v>
      </c>
      <c r="C347" s="408"/>
      <c r="D347" s="631">
        <v>55</v>
      </c>
      <c r="E347" s="408" t="s">
        <v>604</v>
      </c>
      <c r="F347" s="401">
        <v>41214</v>
      </c>
      <c r="G347" s="385" t="s">
        <v>590</v>
      </c>
      <c r="H347" s="386" t="s">
        <v>1482</v>
      </c>
      <c r="I347" s="315">
        <v>5</v>
      </c>
      <c r="J347" s="573" t="s">
        <v>648</v>
      </c>
      <c r="K347" s="449" t="s">
        <v>69</v>
      </c>
      <c r="L347" s="379" t="s">
        <v>443</v>
      </c>
      <c r="M347" s="379" t="s">
        <v>35</v>
      </c>
      <c r="N347" s="379" t="s">
        <v>443</v>
      </c>
      <c r="O347" s="379" t="s">
        <v>443</v>
      </c>
      <c r="P347" s="379" t="s">
        <v>443</v>
      </c>
      <c r="Q347" s="420" t="s">
        <v>1882</v>
      </c>
      <c r="R347" s="379" t="s">
        <v>443</v>
      </c>
      <c r="S347" s="379" t="s">
        <v>443</v>
      </c>
      <c r="T347" s="379" t="s">
        <v>443</v>
      </c>
      <c r="U347" s="379" t="s">
        <v>443</v>
      </c>
      <c r="V347" s="379" t="s">
        <v>443</v>
      </c>
      <c r="W347" s="379" t="s">
        <v>443</v>
      </c>
    </row>
    <row r="348" spans="1:23" ht="45" customHeight="1" x14ac:dyDescent="0.25">
      <c r="A348" s="599" t="s">
        <v>1487</v>
      </c>
      <c r="B348" s="382" t="s">
        <v>694</v>
      </c>
      <c r="C348" s="408" t="s">
        <v>1890</v>
      </c>
      <c r="D348" s="631">
        <v>47.5</v>
      </c>
      <c r="E348" s="408" t="s">
        <v>604</v>
      </c>
      <c r="F348" s="401">
        <v>45017</v>
      </c>
      <c r="G348" s="385" t="s">
        <v>590</v>
      </c>
      <c r="H348" s="441"/>
      <c r="I348" s="588"/>
      <c r="J348" s="573" t="s">
        <v>2052</v>
      </c>
      <c r="K348" s="449" t="s">
        <v>40</v>
      </c>
      <c r="L348" s="453" t="s">
        <v>1882</v>
      </c>
      <c r="M348" s="389"/>
      <c r="N348" s="389"/>
      <c r="O348" s="379" t="s">
        <v>443</v>
      </c>
      <c r="P348" s="379" t="s">
        <v>443</v>
      </c>
      <c r="Q348" s="379" t="s">
        <v>443</v>
      </c>
      <c r="R348" s="379" t="s">
        <v>443</v>
      </c>
      <c r="S348" s="379" t="s">
        <v>443</v>
      </c>
      <c r="T348" s="379" t="s">
        <v>443</v>
      </c>
      <c r="U348" s="379" t="s">
        <v>443</v>
      </c>
      <c r="V348" s="379" t="s">
        <v>443</v>
      </c>
      <c r="W348" s="379" t="s">
        <v>443</v>
      </c>
    </row>
    <row r="349" spans="1:23" ht="45" customHeight="1" x14ac:dyDescent="0.25">
      <c r="A349" s="382" t="s">
        <v>1490</v>
      </c>
      <c r="B349" s="382" t="s">
        <v>212</v>
      </c>
      <c r="C349" s="408"/>
      <c r="D349" s="631">
        <v>55</v>
      </c>
      <c r="E349" s="408" t="s">
        <v>604</v>
      </c>
      <c r="F349" s="384"/>
      <c r="G349" s="385" t="s">
        <v>590</v>
      </c>
      <c r="H349" s="386" t="s">
        <v>1491</v>
      </c>
      <c r="I349" s="315">
        <v>24</v>
      </c>
      <c r="J349" s="573" t="s">
        <v>2063</v>
      </c>
      <c r="K349" s="449" t="s">
        <v>45</v>
      </c>
      <c r="L349" s="379" t="s">
        <v>443</v>
      </c>
      <c r="M349" s="453" t="s">
        <v>1882</v>
      </c>
      <c r="N349" s="379" t="s">
        <v>443</v>
      </c>
      <c r="O349" s="379" t="s">
        <v>443</v>
      </c>
      <c r="P349" s="379" t="s">
        <v>443</v>
      </c>
      <c r="Q349" s="379" t="s">
        <v>443</v>
      </c>
      <c r="R349" s="379" t="s">
        <v>443</v>
      </c>
      <c r="S349" s="379" t="s">
        <v>443</v>
      </c>
      <c r="T349" s="379" t="s">
        <v>443</v>
      </c>
      <c r="U349" s="379" t="s">
        <v>443</v>
      </c>
      <c r="V349" s="379" t="s">
        <v>443</v>
      </c>
      <c r="W349" s="379" t="s">
        <v>443</v>
      </c>
    </row>
    <row r="350" spans="1:23" ht="45" customHeight="1" x14ac:dyDescent="0.25">
      <c r="A350" s="382" t="s">
        <v>2258</v>
      </c>
      <c r="B350" s="382" t="s">
        <v>119</v>
      </c>
      <c r="C350" s="602" t="s">
        <v>2193</v>
      </c>
      <c r="D350" s="631">
        <v>50</v>
      </c>
      <c r="E350" s="408" t="s">
        <v>604</v>
      </c>
      <c r="F350" s="401"/>
      <c r="G350" s="532" t="s">
        <v>66</v>
      </c>
      <c r="H350" s="386">
        <v>33</v>
      </c>
      <c r="I350" s="315"/>
      <c r="J350" s="609" t="s">
        <v>2065</v>
      </c>
      <c r="K350" s="449" t="s">
        <v>50</v>
      </c>
      <c r="L350" s="379"/>
      <c r="M350" s="379"/>
      <c r="N350" s="379"/>
      <c r="O350" s="420" t="s">
        <v>35</v>
      </c>
      <c r="P350" s="420" t="s">
        <v>35</v>
      </c>
      <c r="Q350" s="420" t="s">
        <v>35</v>
      </c>
      <c r="R350" s="420" t="s">
        <v>35</v>
      </c>
      <c r="S350" s="420" t="s">
        <v>35</v>
      </c>
      <c r="T350" s="420" t="s">
        <v>35</v>
      </c>
      <c r="U350" s="420" t="s">
        <v>35</v>
      </c>
      <c r="V350" s="420" t="s">
        <v>35</v>
      </c>
      <c r="W350" s="420" t="s">
        <v>35</v>
      </c>
    </row>
    <row r="351" spans="1:23" ht="45" customHeight="1" x14ac:dyDescent="0.25">
      <c r="A351" s="382" t="s">
        <v>1492</v>
      </c>
      <c r="B351" s="382" t="s">
        <v>1493</v>
      </c>
      <c r="C351" s="602"/>
      <c r="D351" s="631">
        <v>60</v>
      </c>
      <c r="E351" s="408" t="s">
        <v>604</v>
      </c>
      <c r="F351" s="401">
        <v>45069</v>
      </c>
      <c r="G351" s="385" t="s">
        <v>590</v>
      </c>
      <c r="H351" s="386" t="s">
        <v>1495</v>
      </c>
      <c r="I351" s="579"/>
      <c r="J351" s="573" t="s">
        <v>2047</v>
      </c>
      <c r="K351" s="449" t="s">
        <v>20</v>
      </c>
      <c r="L351" s="420" t="s">
        <v>35</v>
      </c>
      <c r="M351" s="420" t="s">
        <v>35</v>
      </c>
      <c r="N351" s="420" t="s">
        <v>35</v>
      </c>
      <c r="O351" s="379" t="s">
        <v>1882</v>
      </c>
      <c r="P351" s="379" t="s">
        <v>443</v>
      </c>
      <c r="Q351" s="423" t="s">
        <v>443</v>
      </c>
      <c r="R351" s="423" t="s">
        <v>443</v>
      </c>
      <c r="S351" s="423" t="s">
        <v>443</v>
      </c>
      <c r="T351" s="423" t="s">
        <v>443</v>
      </c>
      <c r="U351" s="379" t="s">
        <v>443</v>
      </c>
      <c r="V351" s="379" t="s">
        <v>443</v>
      </c>
      <c r="W351" s="379" t="s">
        <v>443</v>
      </c>
    </row>
    <row r="352" spans="1:23" ht="45" customHeight="1" x14ac:dyDescent="0.25">
      <c r="A352" s="382" t="s">
        <v>2259</v>
      </c>
      <c r="B352" s="382" t="s">
        <v>662</v>
      </c>
      <c r="C352" s="602"/>
      <c r="D352" s="631">
        <v>50</v>
      </c>
      <c r="E352" s="408" t="s">
        <v>604</v>
      </c>
      <c r="F352" s="401">
        <v>44949</v>
      </c>
      <c r="G352" s="385" t="s">
        <v>590</v>
      </c>
      <c r="H352" s="386">
        <v>148</v>
      </c>
      <c r="I352" s="315"/>
      <c r="J352" s="573" t="s">
        <v>2052</v>
      </c>
      <c r="K352" s="449" t="s">
        <v>45</v>
      </c>
      <c r="L352" s="379"/>
      <c r="M352" s="379" t="s">
        <v>1882</v>
      </c>
      <c r="N352" s="379"/>
      <c r="O352" s="379" t="s">
        <v>443</v>
      </c>
      <c r="P352" s="423" t="s">
        <v>443</v>
      </c>
      <c r="Q352" s="423" t="s">
        <v>443</v>
      </c>
      <c r="R352" s="423" t="s">
        <v>443</v>
      </c>
      <c r="S352" s="379" t="s">
        <v>443</v>
      </c>
      <c r="T352" s="379" t="s">
        <v>443</v>
      </c>
      <c r="U352" s="420" t="s">
        <v>35</v>
      </c>
      <c r="V352" s="379" t="s">
        <v>443</v>
      </c>
      <c r="W352" s="379" t="s">
        <v>443</v>
      </c>
    </row>
    <row r="353" spans="1:23" ht="45" customHeight="1" x14ac:dyDescent="0.25">
      <c r="A353" s="382" t="s">
        <v>1498</v>
      </c>
      <c r="B353" s="382" t="s">
        <v>1499</v>
      </c>
      <c r="C353" s="408"/>
      <c r="D353" s="631">
        <v>50</v>
      </c>
      <c r="E353" s="408" t="s">
        <v>604</v>
      </c>
      <c r="F353" s="401"/>
      <c r="G353" s="385" t="s">
        <v>590</v>
      </c>
      <c r="H353" s="386">
        <v>383</v>
      </c>
      <c r="I353" s="315"/>
      <c r="J353" s="609" t="s">
        <v>2096</v>
      </c>
      <c r="K353" s="524" t="s">
        <v>50</v>
      </c>
      <c r="L353" s="379"/>
      <c r="M353" s="379"/>
      <c r="N353" s="379"/>
      <c r="O353" s="379" t="s">
        <v>443</v>
      </c>
      <c r="P353" s="379" t="s">
        <v>443</v>
      </c>
      <c r="Q353" s="379" t="s">
        <v>443</v>
      </c>
      <c r="R353" s="453" t="s">
        <v>1882</v>
      </c>
      <c r="S353" s="379" t="s">
        <v>443</v>
      </c>
      <c r="T353" s="379" t="s">
        <v>443</v>
      </c>
      <c r="U353" s="379" t="s">
        <v>443</v>
      </c>
      <c r="V353" s="379" t="s">
        <v>443</v>
      </c>
      <c r="W353" s="379" t="s">
        <v>443</v>
      </c>
    </row>
    <row r="354" spans="1:23" ht="45" customHeight="1" x14ac:dyDescent="0.25">
      <c r="A354" s="382" t="s">
        <v>2260</v>
      </c>
      <c r="B354" s="382" t="s">
        <v>1938</v>
      </c>
      <c r="C354" s="602"/>
      <c r="D354" s="631">
        <v>50</v>
      </c>
      <c r="E354" s="408" t="s">
        <v>604</v>
      </c>
      <c r="F354" s="401">
        <v>44949</v>
      </c>
      <c r="G354" s="385" t="s">
        <v>590</v>
      </c>
      <c r="H354" s="386">
        <v>152</v>
      </c>
      <c r="I354" s="315"/>
      <c r="J354" s="573" t="s">
        <v>2052</v>
      </c>
      <c r="K354" s="449" t="s">
        <v>69</v>
      </c>
      <c r="L354" s="379"/>
      <c r="M354" s="379"/>
      <c r="N354" s="379"/>
      <c r="O354" s="379" t="s">
        <v>443</v>
      </c>
      <c r="P354" s="379" t="s">
        <v>443</v>
      </c>
      <c r="Q354" s="453" t="s">
        <v>1882</v>
      </c>
      <c r="R354" s="379" t="s">
        <v>443</v>
      </c>
      <c r="S354" s="379" t="s">
        <v>443</v>
      </c>
      <c r="T354" s="379" t="s">
        <v>443</v>
      </c>
      <c r="U354" s="379" t="s">
        <v>443</v>
      </c>
      <c r="V354" s="379" t="s">
        <v>443</v>
      </c>
      <c r="W354" s="379" t="s">
        <v>443</v>
      </c>
    </row>
    <row r="355" spans="1:23" ht="45" customHeight="1" x14ac:dyDescent="0.25">
      <c r="A355" s="382" t="s">
        <v>2261</v>
      </c>
      <c r="B355" s="382" t="s">
        <v>1507</v>
      </c>
      <c r="C355" s="408"/>
      <c r="D355" s="631">
        <v>55</v>
      </c>
      <c r="E355" s="408" t="s">
        <v>589</v>
      </c>
      <c r="F355" s="401">
        <v>44559</v>
      </c>
      <c r="G355" s="385" t="s">
        <v>590</v>
      </c>
      <c r="H355" s="386" t="s">
        <v>1508</v>
      </c>
      <c r="I355" s="315"/>
      <c r="J355" s="573" t="s">
        <v>2042</v>
      </c>
      <c r="K355" s="449" t="s">
        <v>50</v>
      </c>
      <c r="L355" s="379" t="s">
        <v>443</v>
      </c>
      <c r="M355" s="379" t="s">
        <v>443</v>
      </c>
      <c r="N355" s="379" t="s">
        <v>443</v>
      </c>
      <c r="O355" s="379" t="s">
        <v>443</v>
      </c>
      <c r="P355" s="379" t="s">
        <v>443</v>
      </c>
      <c r="Q355" s="379" t="s">
        <v>443</v>
      </c>
      <c r="R355" s="379" t="s">
        <v>1882</v>
      </c>
      <c r="S355" s="379" t="s">
        <v>443</v>
      </c>
      <c r="T355" s="379" t="s">
        <v>443</v>
      </c>
      <c r="U355" s="379" t="s">
        <v>443</v>
      </c>
      <c r="V355" s="379" t="s">
        <v>443</v>
      </c>
      <c r="W355" s="379" t="s">
        <v>443</v>
      </c>
    </row>
    <row r="356" spans="1:23" ht="60" x14ac:dyDescent="0.25">
      <c r="A356" s="382" t="s">
        <v>1509</v>
      </c>
      <c r="B356" s="382" t="s">
        <v>1510</v>
      </c>
      <c r="C356" s="408"/>
      <c r="D356" s="631">
        <v>55</v>
      </c>
      <c r="E356" s="408" t="s">
        <v>604</v>
      </c>
      <c r="F356" s="401">
        <v>44866</v>
      </c>
      <c r="G356" s="385" t="s">
        <v>590</v>
      </c>
      <c r="H356" s="386" t="s">
        <v>1511</v>
      </c>
      <c r="I356" s="315"/>
      <c r="J356" s="573" t="s">
        <v>2057</v>
      </c>
      <c r="K356" s="449" t="s">
        <v>53</v>
      </c>
      <c r="L356" s="379" t="s">
        <v>443</v>
      </c>
      <c r="M356" s="379" t="s">
        <v>443</v>
      </c>
      <c r="N356" s="379" t="s">
        <v>1882</v>
      </c>
      <c r="O356" s="379" t="s">
        <v>443</v>
      </c>
      <c r="P356" s="379" t="s">
        <v>443</v>
      </c>
      <c r="Q356" s="379" t="s">
        <v>443</v>
      </c>
      <c r="R356" s="379" t="s">
        <v>443</v>
      </c>
      <c r="S356" s="379" t="s">
        <v>443</v>
      </c>
      <c r="T356" s="379" t="s">
        <v>443</v>
      </c>
      <c r="U356" s="379" t="s">
        <v>443</v>
      </c>
      <c r="V356" s="379" t="s">
        <v>443</v>
      </c>
      <c r="W356" s="379" t="s">
        <v>443</v>
      </c>
    </row>
    <row r="357" spans="1:23" ht="45" customHeight="1" x14ac:dyDescent="0.25">
      <c r="A357" s="382" t="s">
        <v>2262</v>
      </c>
      <c r="B357" s="382" t="s">
        <v>1348</v>
      </c>
      <c r="C357" s="408" t="s">
        <v>2263</v>
      </c>
      <c r="D357" s="631">
        <v>55</v>
      </c>
      <c r="E357" s="408" t="s">
        <v>604</v>
      </c>
      <c r="F357" s="401">
        <v>44621</v>
      </c>
      <c r="G357" s="532" t="s">
        <v>66</v>
      </c>
      <c r="H357" s="386" t="s">
        <v>827</v>
      </c>
      <c r="I357" s="315"/>
      <c r="J357" s="573" t="s">
        <v>596</v>
      </c>
      <c r="K357" s="449" t="s">
        <v>45</v>
      </c>
      <c r="L357" s="379" t="s">
        <v>443</v>
      </c>
      <c r="M357" s="379" t="s">
        <v>1882</v>
      </c>
      <c r="N357" s="379" t="s">
        <v>443</v>
      </c>
      <c r="O357" s="379" t="s">
        <v>443</v>
      </c>
      <c r="P357" s="379" t="s">
        <v>443</v>
      </c>
      <c r="Q357" s="379" t="s">
        <v>443</v>
      </c>
      <c r="R357" s="379" t="s">
        <v>443</v>
      </c>
      <c r="S357" s="379" t="s">
        <v>443</v>
      </c>
      <c r="T357" s="379" t="s">
        <v>443</v>
      </c>
      <c r="U357" s="379" t="s">
        <v>443</v>
      </c>
      <c r="V357" s="379" t="s">
        <v>443</v>
      </c>
      <c r="W357" s="379" t="s">
        <v>443</v>
      </c>
    </row>
    <row r="358" spans="1:23" ht="45" customHeight="1" x14ac:dyDescent="0.25">
      <c r="A358" s="382" t="s">
        <v>2264</v>
      </c>
      <c r="B358" s="382" t="s">
        <v>152</v>
      </c>
      <c r="C358" s="408"/>
      <c r="D358" s="631">
        <v>55</v>
      </c>
      <c r="E358" s="408" t="s">
        <v>604</v>
      </c>
      <c r="F358" s="401">
        <v>43361</v>
      </c>
      <c r="G358" s="385" t="s">
        <v>590</v>
      </c>
      <c r="H358" s="386" t="s">
        <v>1514</v>
      </c>
      <c r="J358" s="573" t="s">
        <v>667</v>
      </c>
      <c r="K358" s="449" t="s">
        <v>31</v>
      </c>
      <c r="L358" s="379" t="s">
        <v>443</v>
      </c>
      <c r="M358" s="379" t="s">
        <v>443</v>
      </c>
      <c r="N358" s="379" t="s">
        <v>443</v>
      </c>
      <c r="O358" s="379" t="s">
        <v>443</v>
      </c>
      <c r="P358" s="379" t="s">
        <v>443</v>
      </c>
      <c r="Q358" s="423" t="s">
        <v>443</v>
      </c>
      <c r="R358" s="379" t="s">
        <v>443</v>
      </c>
      <c r="S358" s="379" t="s">
        <v>443</v>
      </c>
      <c r="T358" s="379" t="s">
        <v>1882</v>
      </c>
      <c r="U358" s="379" t="s">
        <v>443</v>
      </c>
      <c r="V358" s="379" t="s">
        <v>443</v>
      </c>
      <c r="W358" s="379" t="s">
        <v>443</v>
      </c>
    </row>
    <row r="359" spans="1:23" ht="45" customHeight="1" x14ac:dyDescent="0.25">
      <c r="A359" s="599" t="s">
        <v>1515</v>
      </c>
      <c r="B359" s="408" t="s">
        <v>1516</v>
      </c>
      <c r="C359" s="599"/>
      <c r="D359" s="632"/>
      <c r="E359" s="408" t="s">
        <v>604</v>
      </c>
      <c r="F359" s="441"/>
      <c r="G359" s="385" t="s">
        <v>590</v>
      </c>
      <c r="H359" s="441">
        <v>423</v>
      </c>
      <c r="J359" s="609" t="s">
        <v>2096</v>
      </c>
      <c r="K359" s="449" t="s">
        <v>45</v>
      </c>
      <c r="L359" s="582"/>
      <c r="M359" s="379" t="s">
        <v>1882</v>
      </c>
      <c r="N359" s="586"/>
      <c r="O359" s="379" t="s">
        <v>443</v>
      </c>
      <c r="P359" s="379" t="s">
        <v>443</v>
      </c>
      <c r="Q359" s="379" t="s">
        <v>443</v>
      </c>
      <c r="R359" s="379" t="s">
        <v>443</v>
      </c>
      <c r="S359" s="379" t="s">
        <v>443</v>
      </c>
      <c r="T359" s="379" t="s">
        <v>443</v>
      </c>
      <c r="U359" s="379" t="s">
        <v>443</v>
      </c>
      <c r="V359" s="379" t="s">
        <v>443</v>
      </c>
      <c r="W359" s="379" t="s">
        <v>443</v>
      </c>
    </row>
    <row r="360" spans="1:23" ht="45" customHeight="1" x14ac:dyDescent="0.25">
      <c r="A360" s="382" t="s">
        <v>2265</v>
      </c>
      <c r="B360" s="382" t="s">
        <v>2045</v>
      </c>
      <c r="C360" s="382"/>
      <c r="D360" s="631">
        <v>75</v>
      </c>
      <c r="E360" s="408" t="s">
        <v>604</v>
      </c>
      <c r="F360" s="401"/>
      <c r="G360" s="532" t="s">
        <v>66</v>
      </c>
      <c r="H360" s="386" t="s">
        <v>827</v>
      </c>
      <c r="J360" s="573" t="s">
        <v>2047</v>
      </c>
      <c r="K360" s="449" t="s">
        <v>42</v>
      </c>
      <c r="L360" s="379" t="s">
        <v>443</v>
      </c>
      <c r="M360" s="379" t="s">
        <v>443</v>
      </c>
      <c r="N360" s="379" t="s">
        <v>443</v>
      </c>
      <c r="O360" s="420" t="s">
        <v>35</v>
      </c>
      <c r="P360" s="613" t="s">
        <v>35</v>
      </c>
      <c r="Q360" s="613" t="s">
        <v>35</v>
      </c>
      <c r="R360" s="613" t="s">
        <v>35</v>
      </c>
      <c r="S360" s="420" t="s">
        <v>35</v>
      </c>
      <c r="T360" s="420" t="s">
        <v>35</v>
      </c>
      <c r="U360" s="420" t="s">
        <v>35</v>
      </c>
      <c r="V360" s="420" t="s">
        <v>35</v>
      </c>
      <c r="W360" s="420" t="s">
        <v>35</v>
      </c>
    </row>
    <row r="361" spans="1:23" ht="45" customHeight="1" x14ac:dyDescent="0.25">
      <c r="A361" s="599" t="s">
        <v>2266</v>
      </c>
      <c r="B361" s="408" t="s">
        <v>931</v>
      </c>
      <c r="C361" s="599"/>
      <c r="D361" s="632"/>
      <c r="E361" s="408" t="s">
        <v>604</v>
      </c>
      <c r="F361" s="441"/>
      <c r="G361" s="385" t="s">
        <v>590</v>
      </c>
      <c r="H361" s="441">
        <v>403</v>
      </c>
      <c r="J361" s="605" t="s">
        <v>634</v>
      </c>
      <c r="K361" s="449" t="s">
        <v>40</v>
      </c>
      <c r="L361" s="448" t="s">
        <v>1882</v>
      </c>
      <c r="M361" s="586"/>
      <c r="N361" s="586"/>
      <c r="O361" s="379" t="s">
        <v>443</v>
      </c>
      <c r="P361" s="379" t="s">
        <v>443</v>
      </c>
      <c r="Q361" s="423" t="s">
        <v>443</v>
      </c>
      <c r="R361" s="423" t="s">
        <v>443</v>
      </c>
      <c r="S361" s="423" t="s">
        <v>443</v>
      </c>
      <c r="T361" s="423" t="s">
        <v>443</v>
      </c>
      <c r="U361" s="453" t="s">
        <v>443</v>
      </c>
      <c r="V361" s="379" t="s">
        <v>443</v>
      </c>
      <c r="W361" s="379" t="s">
        <v>443</v>
      </c>
    </row>
    <row r="362" spans="1:23" ht="45" customHeight="1" x14ac:dyDescent="0.25">
      <c r="A362" s="382" t="s">
        <v>2267</v>
      </c>
      <c r="B362" s="382" t="s">
        <v>641</v>
      </c>
      <c r="C362" s="602"/>
      <c r="D362" s="631">
        <v>50</v>
      </c>
      <c r="E362" s="408" t="s">
        <v>594</v>
      </c>
      <c r="F362" s="401"/>
      <c r="G362" s="532" t="s">
        <v>66</v>
      </c>
      <c r="H362" s="386">
        <v>166</v>
      </c>
      <c r="J362" s="573" t="s">
        <v>767</v>
      </c>
      <c r="K362" s="449" t="s">
        <v>53</v>
      </c>
      <c r="L362" s="420" t="s">
        <v>35</v>
      </c>
      <c r="M362" s="420" t="s">
        <v>35</v>
      </c>
      <c r="N362" s="420" t="s">
        <v>35</v>
      </c>
      <c r="O362" s="420" t="s">
        <v>35</v>
      </c>
      <c r="P362" s="420" t="s">
        <v>35</v>
      </c>
      <c r="Q362" s="420" t="s">
        <v>35</v>
      </c>
      <c r="R362" s="420" t="s">
        <v>35</v>
      </c>
      <c r="S362" s="420" t="s">
        <v>35</v>
      </c>
      <c r="T362" s="420" t="s">
        <v>35</v>
      </c>
      <c r="U362" s="420" t="s">
        <v>35</v>
      </c>
      <c r="V362" s="420" t="s">
        <v>35</v>
      </c>
      <c r="W362" s="420" t="s">
        <v>35</v>
      </c>
    </row>
    <row r="363" spans="1:23" ht="45" customHeight="1" x14ac:dyDescent="0.25">
      <c r="A363" s="382" t="s">
        <v>2268</v>
      </c>
      <c r="B363" s="382" t="s">
        <v>1940</v>
      </c>
      <c r="C363" s="602"/>
      <c r="D363" s="631">
        <v>50</v>
      </c>
      <c r="E363" s="408" t="s">
        <v>604</v>
      </c>
      <c r="F363" s="401">
        <v>44949</v>
      </c>
      <c r="G363" s="385" t="s">
        <v>590</v>
      </c>
      <c r="H363" s="386">
        <v>179</v>
      </c>
      <c r="I363" s="315"/>
      <c r="J363" s="573" t="s">
        <v>2096</v>
      </c>
      <c r="K363" s="449" t="s">
        <v>25</v>
      </c>
      <c r="L363" s="379"/>
      <c r="M363" s="379"/>
      <c r="N363" s="379"/>
      <c r="O363" s="420" t="s">
        <v>35</v>
      </c>
      <c r="P363" s="379" t="s">
        <v>1882</v>
      </c>
      <c r="Q363" s="379" t="s">
        <v>443</v>
      </c>
      <c r="R363" s="379" t="s">
        <v>443</v>
      </c>
      <c r="S363" s="379" t="s">
        <v>443</v>
      </c>
      <c r="T363" s="379" t="s">
        <v>443</v>
      </c>
      <c r="U363" s="379" t="s">
        <v>443</v>
      </c>
      <c r="V363" s="379" t="s">
        <v>443</v>
      </c>
      <c r="W363" s="379" t="s">
        <v>443</v>
      </c>
    </row>
    <row r="364" spans="1:23" ht="45" customHeight="1" x14ac:dyDescent="0.25">
      <c r="A364" s="382" t="s">
        <v>1528</v>
      </c>
      <c r="B364" s="382" t="s">
        <v>1529</v>
      </c>
      <c r="C364" s="602"/>
      <c r="D364" s="631">
        <v>70</v>
      </c>
      <c r="E364" s="408" t="s">
        <v>604</v>
      </c>
      <c r="F364" s="401">
        <v>45017</v>
      </c>
      <c r="G364" s="385" t="s">
        <v>590</v>
      </c>
      <c r="H364" s="386" t="s">
        <v>1530</v>
      </c>
      <c r="I364" s="315"/>
      <c r="J364" s="573" t="s">
        <v>2063</v>
      </c>
      <c r="K364" s="449" t="s">
        <v>72</v>
      </c>
      <c r="L364" s="420" t="s">
        <v>35</v>
      </c>
      <c r="M364" s="420" t="s">
        <v>35</v>
      </c>
      <c r="N364" s="420" t="s">
        <v>35</v>
      </c>
      <c r="O364" s="379" t="s">
        <v>443</v>
      </c>
      <c r="P364" s="379" t="s">
        <v>443</v>
      </c>
      <c r="Q364" s="379" t="s">
        <v>443</v>
      </c>
      <c r="R364" s="379" t="s">
        <v>443</v>
      </c>
      <c r="S364" s="379" t="s">
        <v>443</v>
      </c>
      <c r="T364" s="379" t="s">
        <v>443</v>
      </c>
      <c r="U364" s="379" t="s">
        <v>443</v>
      </c>
      <c r="V364" s="379" t="s">
        <v>443</v>
      </c>
      <c r="W364" s="539" t="s">
        <v>2076</v>
      </c>
    </row>
    <row r="365" spans="1:23" ht="45" customHeight="1" x14ac:dyDescent="0.25">
      <c r="A365" s="382" t="s">
        <v>1531</v>
      </c>
      <c r="B365" s="382" t="s">
        <v>140</v>
      </c>
      <c r="C365" s="602"/>
      <c r="D365" s="631">
        <v>65</v>
      </c>
      <c r="E365" s="408" t="s">
        <v>604</v>
      </c>
      <c r="F365" s="401">
        <v>45253</v>
      </c>
      <c r="G365" s="385" t="s">
        <v>590</v>
      </c>
      <c r="H365" s="386" t="s">
        <v>1532</v>
      </c>
      <c r="I365" s="315"/>
      <c r="J365" s="573" t="s">
        <v>2065</v>
      </c>
      <c r="K365" s="449" t="s">
        <v>28</v>
      </c>
      <c r="L365" s="420" t="s">
        <v>35</v>
      </c>
      <c r="M365" s="420" t="s">
        <v>35</v>
      </c>
      <c r="N365" s="420" t="s">
        <v>35</v>
      </c>
      <c r="O365" s="420" t="s">
        <v>35</v>
      </c>
      <c r="P365" s="420" t="s">
        <v>35</v>
      </c>
      <c r="Q365" s="420" t="s">
        <v>35</v>
      </c>
      <c r="R365" s="420" t="s">
        <v>35</v>
      </c>
      <c r="S365" s="420" t="s">
        <v>35</v>
      </c>
      <c r="T365" s="420" t="s">
        <v>35</v>
      </c>
      <c r="U365" s="420" t="s">
        <v>35</v>
      </c>
      <c r="V365" s="568"/>
      <c r="W365" s="379" t="s">
        <v>443</v>
      </c>
    </row>
    <row r="366" spans="1:23" ht="45" customHeight="1" x14ac:dyDescent="0.25">
      <c r="A366" s="382" t="s">
        <v>1535</v>
      </c>
      <c r="B366" s="382" t="s">
        <v>662</v>
      </c>
      <c r="C366" s="602"/>
      <c r="D366" s="631">
        <v>50</v>
      </c>
      <c r="E366" s="408" t="s">
        <v>604</v>
      </c>
      <c r="F366" s="401">
        <v>44949</v>
      </c>
      <c r="G366" s="385" t="s">
        <v>590</v>
      </c>
      <c r="H366" s="386">
        <v>401</v>
      </c>
      <c r="I366" s="315"/>
      <c r="J366" s="573" t="s">
        <v>2096</v>
      </c>
      <c r="K366" s="449" t="s">
        <v>40</v>
      </c>
      <c r="L366" s="379" t="s">
        <v>1882</v>
      </c>
      <c r="M366" s="379"/>
      <c r="N366" s="379"/>
      <c r="O366" s="379" t="s">
        <v>443</v>
      </c>
      <c r="P366" s="379" t="s">
        <v>443</v>
      </c>
      <c r="Q366" s="379" t="s">
        <v>443</v>
      </c>
      <c r="R366" s="379" t="s">
        <v>443</v>
      </c>
      <c r="S366" s="379" t="s">
        <v>443</v>
      </c>
      <c r="T366" s="379" t="s">
        <v>443</v>
      </c>
      <c r="U366" s="379" t="s">
        <v>443</v>
      </c>
      <c r="V366" s="379" t="s">
        <v>443</v>
      </c>
      <c r="W366" s="379" t="s">
        <v>443</v>
      </c>
    </row>
    <row r="367" spans="1:23" ht="45" customHeight="1" x14ac:dyDescent="0.25">
      <c r="A367" s="382" t="s">
        <v>1536</v>
      </c>
      <c r="B367" s="382" t="s">
        <v>1529</v>
      </c>
      <c r="C367" s="602" t="s">
        <v>1537</v>
      </c>
      <c r="D367" s="631">
        <v>70</v>
      </c>
      <c r="E367" s="408" t="s">
        <v>604</v>
      </c>
      <c r="F367" s="401">
        <v>45283</v>
      </c>
      <c r="G367" s="385" t="s">
        <v>590</v>
      </c>
      <c r="H367" s="386" t="s">
        <v>1538</v>
      </c>
      <c r="I367" s="315"/>
      <c r="J367" s="573" t="s">
        <v>2096</v>
      </c>
      <c r="K367" s="449" t="s">
        <v>72</v>
      </c>
      <c r="L367" s="420" t="s">
        <v>35</v>
      </c>
      <c r="M367" s="420" t="s">
        <v>35</v>
      </c>
      <c r="N367" s="420" t="s">
        <v>35</v>
      </c>
      <c r="O367" s="420" t="s">
        <v>35</v>
      </c>
      <c r="P367" s="420" t="s">
        <v>35</v>
      </c>
      <c r="Q367" s="420" t="s">
        <v>35</v>
      </c>
      <c r="R367" s="420" t="s">
        <v>35</v>
      </c>
      <c r="S367" s="420" t="s">
        <v>35</v>
      </c>
      <c r="T367" s="420" t="s">
        <v>35</v>
      </c>
      <c r="U367" s="420" t="s">
        <v>35</v>
      </c>
      <c r="V367" s="420" t="s">
        <v>35</v>
      </c>
      <c r="W367" s="379" t="s">
        <v>1882</v>
      </c>
    </row>
    <row r="368" spans="1:23" ht="45" customHeight="1" x14ac:dyDescent="0.25">
      <c r="A368" s="382" t="s">
        <v>54</v>
      </c>
      <c r="B368" s="382" t="s">
        <v>212</v>
      </c>
      <c r="C368" s="408"/>
      <c r="D368" s="631">
        <v>55</v>
      </c>
      <c r="E368" s="408" t="s">
        <v>594</v>
      </c>
      <c r="F368" s="384"/>
      <c r="G368" s="385" t="s">
        <v>590</v>
      </c>
      <c r="H368" s="386" t="s">
        <v>509</v>
      </c>
      <c r="I368" s="315"/>
      <c r="J368" s="622" t="s">
        <v>2043</v>
      </c>
      <c r="K368" s="449" t="s">
        <v>100</v>
      </c>
      <c r="L368" s="453" t="s">
        <v>443</v>
      </c>
      <c r="M368" s="379" t="s">
        <v>443</v>
      </c>
      <c r="N368" s="379" t="s">
        <v>443</v>
      </c>
      <c r="O368" s="379" t="s">
        <v>443</v>
      </c>
      <c r="P368" s="379" t="s">
        <v>443</v>
      </c>
      <c r="Q368" s="423" t="s">
        <v>443</v>
      </c>
      <c r="R368" s="379" t="s">
        <v>443</v>
      </c>
      <c r="S368" s="379" t="s">
        <v>1882</v>
      </c>
      <c r="T368" s="379" t="s">
        <v>443</v>
      </c>
      <c r="U368" s="379" t="s">
        <v>443</v>
      </c>
      <c r="V368" s="379" t="s">
        <v>443</v>
      </c>
      <c r="W368" s="379" t="s">
        <v>443</v>
      </c>
    </row>
    <row r="369" spans="1:23" ht="45" customHeight="1" x14ac:dyDescent="0.25">
      <c r="A369" s="382" t="s">
        <v>1540</v>
      </c>
      <c r="B369" s="382" t="s">
        <v>662</v>
      </c>
      <c r="C369" s="602"/>
      <c r="D369" s="631">
        <v>50</v>
      </c>
      <c r="E369" s="408" t="s">
        <v>604</v>
      </c>
      <c r="F369" s="401">
        <v>44949</v>
      </c>
      <c r="G369" s="385" t="s">
        <v>590</v>
      </c>
      <c r="H369" s="386" t="s">
        <v>1541</v>
      </c>
      <c r="I369" s="315"/>
      <c r="J369" s="573" t="s">
        <v>2096</v>
      </c>
      <c r="K369" s="449" t="s">
        <v>40</v>
      </c>
      <c r="L369" s="379" t="s">
        <v>1882</v>
      </c>
      <c r="M369" s="379"/>
      <c r="N369" s="379"/>
      <c r="O369" s="379" t="s">
        <v>443</v>
      </c>
      <c r="P369" s="379" t="s">
        <v>443</v>
      </c>
      <c r="Q369" s="379" t="s">
        <v>443</v>
      </c>
      <c r="R369" s="379" t="s">
        <v>443</v>
      </c>
      <c r="S369" s="379" t="s">
        <v>443</v>
      </c>
      <c r="T369" s="379" t="s">
        <v>443</v>
      </c>
      <c r="U369" s="379" t="s">
        <v>443</v>
      </c>
      <c r="V369" s="379" t="s">
        <v>443</v>
      </c>
      <c r="W369" s="379" t="s">
        <v>443</v>
      </c>
    </row>
    <row r="370" spans="1:23" ht="45" customHeight="1" x14ac:dyDescent="0.25">
      <c r="A370" s="382" t="s">
        <v>2269</v>
      </c>
      <c r="B370" s="382" t="s">
        <v>662</v>
      </c>
      <c r="C370" s="602"/>
      <c r="D370" s="631">
        <v>50</v>
      </c>
      <c r="E370" s="408" t="s">
        <v>604</v>
      </c>
      <c r="F370" s="401">
        <v>44949</v>
      </c>
      <c r="G370" s="385" t="s">
        <v>590</v>
      </c>
      <c r="H370" s="386">
        <v>381</v>
      </c>
      <c r="I370" s="315"/>
      <c r="J370" s="573" t="s">
        <v>2096</v>
      </c>
      <c r="K370" s="449" t="s">
        <v>69</v>
      </c>
      <c r="L370" s="453"/>
      <c r="M370" s="379"/>
      <c r="N370" s="379"/>
      <c r="O370" s="420" t="s">
        <v>35</v>
      </c>
      <c r="P370" s="379" t="s">
        <v>443</v>
      </c>
      <c r="Q370" s="379" t="s">
        <v>1882</v>
      </c>
      <c r="R370" s="568"/>
      <c r="S370" s="379" t="s">
        <v>443</v>
      </c>
      <c r="T370" s="379" t="s">
        <v>443</v>
      </c>
      <c r="U370" s="379" t="s">
        <v>443</v>
      </c>
      <c r="V370" s="379" t="s">
        <v>443</v>
      </c>
      <c r="W370" s="420" t="s">
        <v>35</v>
      </c>
    </row>
    <row r="371" spans="1:23" ht="45" customHeight="1" x14ac:dyDescent="0.25">
      <c r="A371" s="382" t="s">
        <v>1543</v>
      </c>
      <c r="B371" s="382" t="s">
        <v>694</v>
      </c>
      <c r="C371" s="408" t="s">
        <v>1890</v>
      </c>
      <c r="D371" s="631">
        <v>50</v>
      </c>
      <c r="E371" s="408" t="s">
        <v>604</v>
      </c>
      <c r="F371" s="401">
        <v>45017</v>
      </c>
      <c r="G371" s="385" t="s">
        <v>590</v>
      </c>
      <c r="H371" s="386">
        <v>455</v>
      </c>
      <c r="I371" s="315"/>
      <c r="J371" s="623" t="s">
        <v>2043</v>
      </c>
      <c r="K371" s="607"/>
      <c r="L371" s="379"/>
      <c r="M371" s="379"/>
      <c r="N371" s="379"/>
      <c r="O371" s="379" t="s">
        <v>443</v>
      </c>
      <c r="P371" s="379" t="s">
        <v>443</v>
      </c>
      <c r="Q371" s="423" t="s">
        <v>443</v>
      </c>
      <c r="R371" s="379" t="s">
        <v>443</v>
      </c>
      <c r="S371" s="379" t="s">
        <v>443</v>
      </c>
      <c r="T371" s="379" t="s">
        <v>443</v>
      </c>
      <c r="U371" s="379" t="s">
        <v>443</v>
      </c>
      <c r="V371" s="379" t="s">
        <v>443</v>
      </c>
      <c r="W371" s="379" t="s">
        <v>443</v>
      </c>
    </row>
    <row r="372" spans="1:23" ht="45" customHeight="1" x14ac:dyDescent="0.25">
      <c r="A372" s="382" t="s">
        <v>1547</v>
      </c>
      <c r="B372" s="382" t="s">
        <v>948</v>
      </c>
      <c r="C372" s="408"/>
      <c r="D372" s="631">
        <v>55</v>
      </c>
      <c r="E372" s="408" t="s">
        <v>604</v>
      </c>
      <c r="F372" s="401">
        <v>41334</v>
      </c>
      <c r="G372" s="385" t="s">
        <v>590</v>
      </c>
      <c r="H372" s="386" t="s">
        <v>1548</v>
      </c>
      <c r="I372" s="315">
        <v>35</v>
      </c>
      <c r="J372" s="573" t="s">
        <v>2063</v>
      </c>
      <c r="K372" s="449" t="s">
        <v>20</v>
      </c>
      <c r="L372" s="379" t="s">
        <v>443</v>
      </c>
      <c r="M372" s="379" t="s">
        <v>443</v>
      </c>
      <c r="N372" s="379" t="s">
        <v>443</v>
      </c>
      <c r="O372" s="379" t="s">
        <v>1882</v>
      </c>
      <c r="P372" s="379" t="s">
        <v>443</v>
      </c>
      <c r="Q372" s="379" t="s">
        <v>443</v>
      </c>
      <c r="R372" s="379" t="s">
        <v>443</v>
      </c>
      <c r="S372" s="379" t="s">
        <v>443</v>
      </c>
      <c r="T372" s="379" t="s">
        <v>443</v>
      </c>
      <c r="U372" s="379" t="s">
        <v>443</v>
      </c>
      <c r="V372" s="379" t="s">
        <v>443</v>
      </c>
      <c r="W372" s="379" t="s">
        <v>443</v>
      </c>
    </row>
    <row r="373" spans="1:23" ht="45" customHeight="1" x14ac:dyDescent="0.25">
      <c r="A373" s="382" t="s">
        <v>1549</v>
      </c>
      <c r="B373" s="382" t="s">
        <v>1550</v>
      </c>
      <c r="C373" s="408"/>
      <c r="D373" s="631">
        <v>85</v>
      </c>
      <c r="E373" s="408" t="s">
        <v>604</v>
      </c>
      <c r="F373" s="401">
        <v>45078</v>
      </c>
      <c r="G373" s="385" t="s">
        <v>590</v>
      </c>
      <c r="H373" s="386" t="s">
        <v>767</v>
      </c>
      <c r="I373" s="315"/>
      <c r="J373" s="573" t="s">
        <v>2047</v>
      </c>
      <c r="K373" s="449" t="s">
        <v>31</v>
      </c>
      <c r="L373" s="420" t="s">
        <v>35</v>
      </c>
      <c r="M373" s="420" t="s">
        <v>35</v>
      </c>
      <c r="N373" s="420" t="s">
        <v>35</v>
      </c>
      <c r="O373" s="420" t="s">
        <v>35</v>
      </c>
      <c r="P373" s="420" t="s">
        <v>35</v>
      </c>
      <c r="Q373" s="423" t="s">
        <v>443</v>
      </c>
      <c r="R373" s="423" t="s">
        <v>443</v>
      </c>
      <c r="S373" s="423" t="s">
        <v>443</v>
      </c>
      <c r="T373" s="638" t="s">
        <v>2270</v>
      </c>
      <c r="U373" s="379" t="s">
        <v>443</v>
      </c>
      <c r="V373" s="379" t="s">
        <v>443</v>
      </c>
      <c r="W373" s="379" t="s">
        <v>443</v>
      </c>
    </row>
    <row r="374" spans="1:23" ht="45" customHeight="1" x14ac:dyDescent="0.25">
      <c r="A374" s="382" t="s">
        <v>2271</v>
      </c>
      <c r="B374" s="382" t="s">
        <v>1552</v>
      </c>
      <c r="C374" s="408"/>
      <c r="D374" s="631">
        <v>55</v>
      </c>
      <c r="E374" s="408" t="s">
        <v>604</v>
      </c>
      <c r="F374" s="401">
        <v>45017</v>
      </c>
      <c r="G374" s="385" t="s">
        <v>590</v>
      </c>
      <c r="H374" s="386" t="s">
        <v>1553</v>
      </c>
      <c r="I374" s="579"/>
      <c r="J374" s="573" t="s">
        <v>2047</v>
      </c>
      <c r="K374" s="449" t="s">
        <v>20</v>
      </c>
      <c r="L374" s="420" t="s">
        <v>35</v>
      </c>
      <c r="M374" s="420" t="s">
        <v>35</v>
      </c>
      <c r="N374" s="420" t="s">
        <v>35</v>
      </c>
      <c r="O374" s="379" t="s">
        <v>1882</v>
      </c>
      <c r="P374" s="379" t="s">
        <v>443</v>
      </c>
      <c r="Q374" s="423" t="s">
        <v>443</v>
      </c>
      <c r="R374" s="423" t="s">
        <v>443</v>
      </c>
      <c r="S374" s="423" t="s">
        <v>443</v>
      </c>
      <c r="T374" s="423" t="s">
        <v>443</v>
      </c>
      <c r="U374" s="379" t="s">
        <v>443</v>
      </c>
      <c r="V374" s="379" t="s">
        <v>443</v>
      </c>
      <c r="W374" s="379" t="s">
        <v>443</v>
      </c>
    </row>
    <row r="375" spans="1:23" ht="45" customHeight="1" x14ac:dyDescent="0.25">
      <c r="A375" s="382" t="s">
        <v>1555</v>
      </c>
      <c r="B375" s="382" t="s">
        <v>212</v>
      </c>
      <c r="C375" s="408"/>
      <c r="D375" s="631">
        <v>55</v>
      </c>
      <c r="E375" s="408" t="s">
        <v>604</v>
      </c>
      <c r="F375" s="384"/>
      <c r="G375" s="385" t="s">
        <v>590</v>
      </c>
      <c r="H375" s="386" t="s">
        <v>1556</v>
      </c>
      <c r="I375" s="315">
        <v>20</v>
      </c>
      <c r="J375" s="573" t="s">
        <v>2063</v>
      </c>
      <c r="K375" s="449" t="s">
        <v>25</v>
      </c>
      <c r="L375" s="379" t="s">
        <v>443</v>
      </c>
      <c r="M375" s="379" t="s">
        <v>443</v>
      </c>
      <c r="N375" s="379" t="s">
        <v>443</v>
      </c>
      <c r="O375" s="379" t="s">
        <v>443</v>
      </c>
      <c r="P375" s="379" t="s">
        <v>443</v>
      </c>
      <c r="Q375" s="379" t="s">
        <v>443</v>
      </c>
      <c r="R375" s="379" t="s">
        <v>443</v>
      </c>
      <c r="S375" s="379" t="s">
        <v>443</v>
      </c>
      <c r="T375" s="379" t="s">
        <v>443</v>
      </c>
      <c r="U375" s="379" t="s">
        <v>443</v>
      </c>
      <c r="V375" s="379" t="s">
        <v>443</v>
      </c>
      <c r="W375" s="379" t="s">
        <v>443</v>
      </c>
    </row>
    <row r="376" spans="1:23" ht="45" customHeight="1" x14ac:dyDescent="0.25">
      <c r="A376" s="599" t="s">
        <v>2272</v>
      </c>
      <c r="B376" s="408" t="s">
        <v>739</v>
      </c>
      <c r="C376" s="599"/>
      <c r="D376" s="632"/>
      <c r="E376" s="599" t="s">
        <v>604</v>
      </c>
      <c r="F376" s="441"/>
      <c r="G376" s="532" t="s">
        <v>66</v>
      </c>
      <c r="H376" s="441" t="s">
        <v>767</v>
      </c>
      <c r="J376" s="605" t="s">
        <v>634</v>
      </c>
      <c r="K376" s="449" t="s">
        <v>20</v>
      </c>
      <c r="L376" s="582"/>
      <c r="M376" s="586"/>
      <c r="N376" s="586"/>
      <c r="O376" s="379" t="s">
        <v>1882</v>
      </c>
      <c r="P376" s="379" t="s">
        <v>443</v>
      </c>
      <c r="Q376" s="420" t="s">
        <v>35</v>
      </c>
      <c r="R376" s="420" t="s">
        <v>35</v>
      </c>
      <c r="S376" s="420" t="s">
        <v>35</v>
      </c>
      <c r="T376" s="420" t="s">
        <v>35</v>
      </c>
      <c r="U376" s="420" t="s">
        <v>35</v>
      </c>
      <c r="V376" s="420" t="s">
        <v>35</v>
      </c>
      <c r="W376" s="420" t="s">
        <v>35</v>
      </c>
    </row>
    <row r="377" spans="1:23" ht="45" customHeight="1" x14ac:dyDescent="0.25">
      <c r="A377" s="599" t="s">
        <v>1563</v>
      </c>
      <c r="B377" s="599" t="s">
        <v>1564</v>
      </c>
      <c r="C377" s="599"/>
      <c r="D377" s="632"/>
      <c r="E377" s="408" t="s">
        <v>604</v>
      </c>
      <c r="F377" s="441"/>
      <c r="G377" s="385" t="s">
        <v>590</v>
      </c>
      <c r="H377" s="441" t="s">
        <v>767</v>
      </c>
      <c r="J377" s="609" t="s">
        <v>2057</v>
      </c>
      <c r="K377" s="449" t="s">
        <v>53</v>
      </c>
      <c r="L377" s="582"/>
      <c r="M377" s="586"/>
      <c r="N377" s="379" t="s">
        <v>1882</v>
      </c>
      <c r="O377" s="379" t="s">
        <v>443</v>
      </c>
      <c r="P377" s="379" t="s">
        <v>443</v>
      </c>
      <c r="Q377" s="379" t="s">
        <v>443</v>
      </c>
      <c r="R377" s="379" t="s">
        <v>443</v>
      </c>
      <c r="S377" s="379" t="s">
        <v>443</v>
      </c>
      <c r="T377" s="379" t="s">
        <v>443</v>
      </c>
      <c r="U377" s="420" t="s">
        <v>35</v>
      </c>
      <c r="V377" s="420" t="s">
        <v>35</v>
      </c>
      <c r="W377" s="379" t="s">
        <v>443</v>
      </c>
    </row>
    <row r="378" spans="1:23" ht="45" customHeight="1" x14ac:dyDescent="0.25">
      <c r="A378" s="382" t="s">
        <v>2273</v>
      </c>
      <c r="B378" s="382" t="s">
        <v>2274</v>
      </c>
      <c r="C378" s="602"/>
      <c r="D378" s="631">
        <v>50</v>
      </c>
      <c r="E378" s="408" t="s">
        <v>604</v>
      </c>
      <c r="F378" s="401">
        <v>44949</v>
      </c>
      <c r="G378" s="385" t="s">
        <v>590</v>
      </c>
      <c r="H378" s="386" t="s">
        <v>1571</v>
      </c>
      <c r="I378" s="315"/>
      <c r="J378" s="573" t="s">
        <v>2096</v>
      </c>
      <c r="K378" s="449" t="s">
        <v>53</v>
      </c>
      <c r="L378" s="379"/>
      <c r="M378" s="379"/>
      <c r="N378" s="379" t="s">
        <v>1882</v>
      </c>
      <c r="O378" s="379" t="s">
        <v>443</v>
      </c>
      <c r="P378" s="379" t="s">
        <v>443</v>
      </c>
      <c r="Q378" s="379" t="s">
        <v>443</v>
      </c>
      <c r="R378" s="379" t="s">
        <v>443</v>
      </c>
      <c r="S378" s="379" t="s">
        <v>443</v>
      </c>
      <c r="T378" s="379" t="s">
        <v>443</v>
      </c>
      <c r="U378" s="379" t="s">
        <v>443</v>
      </c>
      <c r="V378" s="379" t="s">
        <v>443</v>
      </c>
      <c r="W378" s="379" t="s">
        <v>443</v>
      </c>
    </row>
    <row r="379" spans="1:23" ht="45" customHeight="1" x14ac:dyDescent="0.25">
      <c r="A379" s="382" t="s">
        <v>2275</v>
      </c>
      <c r="B379" s="382" t="s">
        <v>694</v>
      </c>
      <c r="C379" s="408" t="s">
        <v>1890</v>
      </c>
      <c r="D379" s="631">
        <v>47.5</v>
      </c>
      <c r="E379" s="408" t="s">
        <v>594</v>
      </c>
      <c r="F379" s="401">
        <v>45017</v>
      </c>
      <c r="G379" s="385" t="s">
        <v>590</v>
      </c>
      <c r="H379" s="386">
        <v>448</v>
      </c>
      <c r="I379" s="315"/>
      <c r="J379" s="573" t="s">
        <v>2062</v>
      </c>
      <c r="K379" s="449" t="s">
        <v>53</v>
      </c>
      <c r="L379" s="379"/>
      <c r="M379" s="379"/>
      <c r="N379" s="379" t="s">
        <v>1882</v>
      </c>
      <c r="O379" s="379" t="s">
        <v>443</v>
      </c>
      <c r="P379" s="379" t="s">
        <v>443</v>
      </c>
      <c r="Q379" s="379" t="s">
        <v>443</v>
      </c>
      <c r="R379" s="423" t="s">
        <v>443</v>
      </c>
      <c r="S379" s="379" t="s">
        <v>443</v>
      </c>
      <c r="T379" s="379" t="s">
        <v>443</v>
      </c>
      <c r="U379" s="379" t="s">
        <v>443</v>
      </c>
      <c r="V379" s="379" t="s">
        <v>443</v>
      </c>
      <c r="W379" s="379" t="s">
        <v>443</v>
      </c>
    </row>
    <row r="380" spans="1:23" ht="45" customHeight="1" x14ac:dyDescent="0.25">
      <c r="A380" s="382" t="s">
        <v>145</v>
      </c>
      <c r="B380" s="382" t="s">
        <v>951</v>
      </c>
      <c r="C380" s="408"/>
      <c r="D380" s="631"/>
      <c r="E380" s="408" t="s">
        <v>604</v>
      </c>
      <c r="F380" s="401"/>
      <c r="G380" s="385" t="s">
        <v>590</v>
      </c>
      <c r="H380" s="386">
        <v>436</v>
      </c>
      <c r="I380" s="315"/>
      <c r="J380" s="573" t="s">
        <v>2096</v>
      </c>
      <c r="K380" s="449" t="s">
        <v>40</v>
      </c>
      <c r="L380" s="379" t="s">
        <v>1882</v>
      </c>
      <c r="M380" s="379"/>
      <c r="N380" s="379"/>
      <c r="O380" s="420" t="s">
        <v>35</v>
      </c>
      <c r="P380" s="379" t="s">
        <v>443</v>
      </c>
      <c r="Q380" s="379"/>
      <c r="R380" s="568"/>
      <c r="S380" s="379" t="s">
        <v>443</v>
      </c>
      <c r="T380" s="379" t="s">
        <v>443</v>
      </c>
      <c r="U380" s="379" t="s">
        <v>443</v>
      </c>
      <c r="V380" s="379" t="s">
        <v>443</v>
      </c>
      <c r="W380" s="379" t="s">
        <v>443</v>
      </c>
    </row>
    <row r="381" spans="1:23" ht="45" customHeight="1" x14ac:dyDescent="0.25">
      <c r="A381" s="599" t="s">
        <v>2276</v>
      </c>
      <c r="B381" s="408" t="s">
        <v>739</v>
      </c>
      <c r="C381" s="599"/>
      <c r="D381" s="632"/>
      <c r="E381" s="408" t="s">
        <v>604</v>
      </c>
      <c r="F381" s="441"/>
      <c r="G381" s="385" t="s">
        <v>590</v>
      </c>
      <c r="H381" s="441">
        <v>343</v>
      </c>
      <c r="J381" s="605" t="s">
        <v>634</v>
      </c>
      <c r="K381" s="449" t="s">
        <v>87</v>
      </c>
      <c r="L381" s="591"/>
      <c r="M381" s="586"/>
      <c r="N381" s="586"/>
      <c r="O381" s="379" t="s">
        <v>443</v>
      </c>
      <c r="P381" s="379" t="s">
        <v>443</v>
      </c>
      <c r="Q381" s="379" t="s">
        <v>443</v>
      </c>
      <c r="R381" s="423" t="s">
        <v>443</v>
      </c>
      <c r="S381" s="423" t="s">
        <v>443</v>
      </c>
      <c r="T381" s="423" t="s">
        <v>443</v>
      </c>
      <c r="U381" s="453" t="s">
        <v>443</v>
      </c>
      <c r="V381" s="448" t="s">
        <v>1882</v>
      </c>
      <c r="W381" s="379" t="s">
        <v>443</v>
      </c>
    </row>
    <row r="382" spans="1:23" ht="45" customHeight="1" x14ac:dyDescent="0.25">
      <c r="A382" s="408" t="s">
        <v>301</v>
      </c>
      <c r="B382" s="382" t="s">
        <v>1580</v>
      </c>
      <c r="C382" s="408" t="s">
        <v>1581</v>
      </c>
      <c r="D382" s="631">
        <v>55</v>
      </c>
      <c r="E382" s="408" t="s">
        <v>604</v>
      </c>
      <c r="F382" s="384"/>
      <c r="G382" s="385" t="s">
        <v>590</v>
      </c>
      <c r="H382" s="386" t="s">
        <v>300</v>
      </c>
      <c r="I382" s="315">
        <v>36</v>
      </c>
      <c r="J382" s="573" t="s">
        <v>2063</v>
      </c>
      <c r="K382" s="449" t="s">
        <v>25</v>
      </c>
      <c r="L382" s="379" t="s">
        <v>443</v>
      </c>
      <c r="M382" s="379" t="s">
        <v>443</v>
      </c>
      <c r="N382" s="379" t="s">
        <v>443</v>
      </c>
      <c r="O382" s="379" t="s">
        <v>443</v>
      </c>
      <c r="P382" s="379" t="s">
        <v>443</v>
      </c>
      <c r="Q382" s="379" t="s">
        <v>35</v>
      </c>
      <c r="R382" s="420" t="s">
        <v>35</v>
      </c>
      <c r="S382" s="420" t="s">
        <v>35</v>
      </c>
      <c r="T382" s="379" t="s">
        <v>443</v>
      </c>
      <c r="U382" s="379" t="s">
        <v>443</v>
      </c>
      <c r="V382" s="379" t="s">
        <v>443</v>
      </c>
      <c r="W382" s="379" t="s">
        <v>443</v>
      </c>
    </row>
    <row r="383" spans="1:23" ht="45" customHeight="1" x14ac:dyDescent="0.25">
      <c r="A383" s="408" t="s">
        <v>1585</v>
      </c>
      <c r="B383" s="382" t="s">
        <v>212</v>
      </c>
      <c r="C383" s="408"/>
      <c r="D383" s="631">
        <v>70</v>
      </c>
      <c r="E383" s="408" t="s">
        <v>604</v>
      </c>
      <c r="F383" s="471">
        <v>45192</v>
      </c>
      <c r="G383" s="385" t="s">
        <v>590</v>
      </c>
      <c r="H383" s="386" t="s">
        <v>1586</v>
      </c>
      <c r="I383" s="315"/>
      <c r="J383" s="573" t="s">
        <v>2052</v>
      </c>
      <c r="K383" s="449" t="s">
        <v>50</v>
      </c>
      <c r="L383" s="420" t="s">
        <v>35</v>
      </c>
      <c r="M383" s="420" t="s">
        <v>35</v>
      </c>
      <c r="N383" s="420" t="s">
        <v>35</v>
      </c>
      <c r="O383" s="420" t="s">
        <v>35</v>
      </c>
      <c r="P383" s="420" t="s">
        <v>35</v>
      </c>
      <c r="Q383" s="420" t="s">
        <v>35</v>
      </c>
      <c r="R383" s="420" t="s">
        <v>35</v>
      </c>
      <c r="S383" s="420" t="s">
        <v>35</v>
      </c>
      <c r="T383" s="379" t="s">
        <v>443</v>
      </c>
      <c r="U383" s="379" t="s">
        <v>443</v>
      </c>
      <c r="V383" s="379" t="s">
        <v>443</v>
      </c>
      <c r="W383" s="379" t="s">
        <v>443</v>
      </c>
    </row>
    <row r="384" spans="1:23" ht="45" customHeight="1" x14ac:dyDescent="0.25">
      <c r="A384" s="382" t="s">
        <v>1587</v>
      </c>
      <c r="B384" s="382" t="s">
        <v>736</v>
      </c>
      <c r="C384" s="602"/>
      <c r="D384" s="631">
        <v>50</v>
      </c>
      <c r="E384" s="408" t="s">
        <v>604</v>
      </c>
      <c r="F384" s="401">
        <v>44949</v>
      </c>
      <c r="G384" s="385" t="s">
        <v>590</v>
      </c>
      <c r="H384" s="386" t="s">
        <v>767</v>
      </c>
      <c r="I384" s="315"/>
      <c r="J384" s="573" t="s">
        <v>2096</v>
      </c>
      <c r="K384" s="449" t="s">
        <v>25</v>
      </c>
      <c r="L384" s="379"/>
      <c r="M384" s="379"/>
      <c r="N384" s="379"/>
      <c r="O384" s="379" t="s">
        <v>35</v>
      </c>
      <c r="P384" s="379" t="s">
        <v>1882</v>
      </c>
      <c r="Q384" s="379" t="s">
        <v>443</v>
      </c>
      <c r="R384" s="379" t="s">
        <v>443</v>
      </c>
      <c r="S384" s="379" t="s">
        <v>443</v>
      </c>
      <c r="T384" s="379" t="s">
        <v>443</v>
      </c>
      <c r="U384" s="379" t="s">
        <v>443</v>
      </c>
      <c r="V384" s="379" t="s">
        <v>443</v>
      </c>
      <c r="W384" s="379" t="s">
        <v>443</v>
      </c>
    </row>
    <row r="385" spans="1:23" ht="45" customHeight="1" x14ac:dyDescent="0.25">
      <c r="A385" s="408" t="s">
        <v>2277</v>
      </c>
      <c r="B385" s="382" t="s">
        <v>1529</v>
      </c>
      <c r="C385" s="408"/>
      <c r="D385" s="631">
        <v>55</v>
      </c>
      <c r="E385" s="408" t="s">
        <v>604</v>
      </c>
      <c r="F385" s="401">
        <v>44136</v>
      </c>
      <c r="G385" s="385" t="s">
        <v>590</v>
      </c>
      <c r="H385" s="386" t="s">
        <v>1592</v>
      </c>
      <c r="I385" s="580"/>
      <c r="J385" s="573" t="s">
        <v>648</v>
      </c>
      <c r="K385" s="449" t="s">
        <v>72</v>
      </c>
      <c r="L385" s="379" t="s">
        <v>443</v>
      </c>
      <c r="M385" s="379" t="s">
        <v>443</v>
      </c>
      <c r="N385" s="379" t="s">
        <v>443</v>
      </c>
      <c r="O385" s="379" t="s">
        <v>443</v>
      </c>
      <c r="P385" s="453" t="s">
        <v>443</v>
      </c>
      <c r="Q385" s="420" t="s">
        <v>35</v>
      </c>
      <c r="R385" s="379" t="s">
        <v>35</v>
      </c>
      <c r="S385" s="379" t="s">
        <v>443</v>
      </c>
      <c r="T385" s="379" t="s">
        <v>443</v>
      </c>
      <c r="U385" s="379" t="s">
        <v>1882</v>
      </c>
      <c r="V385" s="379" t="s">
        <v>443</v>
      </c>
      <c r="W385" s="379" t="s">
        <v>443</v>
      </c>
    </row>
    <row r="386" spans="1:23" ht="45" customHeight="1" x14ac:dyDescent="0.25">
      <c r="A386" s="408" t="s">
        <v>1593</v>
      </c>
      <c r="B386" s="382" t="s">
        <v>89</v>
      </c>
      <c r="C386" s="408"/>
      <c r="D386" s="631">
        <v>55</v>
      </c>
      <c r="E386" s="408" t="s">
        <v>604</v>
      </c>
      <c r="F386" s="401">
        <v>44094</v>
      </c>
      <c r="G386" s="385" t="s">
        <v>590</v>
      </c>
      <c r="H386" s="386" t="s">
        <v>1594</v>
      </c>
      <c r="I386" s="580"/>
      <c r="J386" s="573" t="s">
        <v>2042</v>
      </c>
      <c r="K386" s="449" t="s">
        <v>87</v>
      </c>
      <c r="L386" s="379" t="s">
        <v>443</v>
      </c>
      <c r="M386" s="379" t="s">
        <v>443</v>
      </c>
      <c r="N386" s="379" t="s">
        <v>443</v>
      </c>
      <c r="O386" s="379" t="s">
        <v>443</v>
      </c>
      <c r="P386" s="379" t="s">
        <v>443</v>
      </c>
      <c r="Q386" s="379" t="s">
        <v>443</v>
      </c>
      <c r="R386" s="379" t="s">
        <v>443</v>
      </c>
      <c r="S386" s="379" t="s">
        <v>443</v>
      </c>
      <c r="T386" s="379" t="s">
        <v>443</v>
      </c>
      <c r="U386" s="379" t="s">
        <v>443</v>
      </c>
      <c r="V386" s="539" t="s">
        <v>2076</v>
      </c>
      <c r="W386" s="379" t="s">
        <v>443</v>
      </c>
    </row>
    <row r="387" spans="1:23" ht="45" customHeight="1" x14ac:dyDescent="0.25">
      <c r="A387" s="408" t="s">
        <v>1597</v>
      </c>
      <c r="B387" s="382" t="s">
        <v>1598</v>
      </c>
      <c r="C387" s="408"/>
      <c r="D387" s="631">
        <v>60</v>
      </c>
      <c r="E387" s="408" t="s">
        <v>604</v>
      </c>
      <c r="F387" s="401">
        <v>45047</v>
      </c>
      <c r="G387" s="385" t="s">
        <v>590</v>
      </c>
      <c r="H387" s="386" t="s">
        <v>1599</v>
      </c>
      <c r="I387" s="593"/>
      <c r="J387" s="573" t="s">
        <v>2096</v>
      </c>
      <c r="K387" s="449" t="s">
        <v>20</v>
      </c>
      <c r="L387" s="420" t="s">
        <v>35</v>
      </c>
      <c r="M387" s="420" t="s">
        <v>35</v>
      </c>
      <c r="N387" s="420" t="s">
        <v>35</v>
      </c>
      <c r="O387" s="379" t="s">
        <v>1882</v>
      </c>
      <c r="P387" s="379" t="s">
        <v>443</v>
      </c>
      <c r="Q387" s="379"/>
      <c r="R387" s="568"/>
      <c r="S387" s="379" t="s">
        <v>443</v>
      </c>
      <c r="T387" s="379" t="s">
        <v>443</v>
      </c>
      <c r="U387" s="379" t="s">
        <v>443</v>
      </c>
      <c r="V387" s="379" t="s">
        <v>443</v>
      </c>
      <c r="W387" s="379" t="s">
        <v>443</v>
      </c>
    </row>
    <row r="388" spans="1:23" ht="45" customHeight="1" x14ac:dyDescent="0.25">
      <c r="A388" s="408" t="s">
        <v>2278</v>
      </c>
      <c r="B388" s="382" t="s">
        <v>212</v>
      </c>
      <c r="C388" s="408"/>
      <c r="D388" s="631">
        <v>55</v>
      </c>
      <c r="E388" s="408" t="s">
        <v>604</v>
      </c>
      <c r="F388" s="384"/>
      <c r="G388" s="385" t="s">
        <v>590</v>
      </c>
      <c r="H388" s="386" t="s">
        <v>1601</v>
      </c>
      <c r="I388" s="315">
        <v>24</v>
      </c>
      <c r="J388" s="573" t="s">
        <v>648</v>
      </c>
      <c r="K388" s="449" t="s">
        <v>31</v>
      </c>
      <c r="L388" s="379" t="s">
        <v>443</v>
      </c>
      <c r="M388" s="379" t="s">
        <v>443</v>
      </c>
      <c r="N388" s="379" t="s">
        <v>443</v>
      </c>
      <c r="O388" s="379" t="s">
        <v>443</v>
      </c>
      <c r="P388" s="379" t="s">
        <v>443</v>
      </c>
      <c r="Q388" s="379" t="s">
        <v>443</v>
      </c>
      <c r="R388" s="379" t="s">
        <v>443</v>
      </c>
      <c r="S388" s="379" t="s">
        <v>443</v>
      </c>
      <c r="T388" s="379" t="s">
        <v>1882</v>
      </c>
      <c r="U388" s="379" t="s">
        <v>443</v>
      </c>
      <c r="V388" s="379" t="s">
        <v>443</v>
      </c>
      <c r="W388" s="379" t="s">
        <v>443</v>
      </c>
    </row>
    <row r="389" spans="1:23" ht="45" customHeight="1" x14ac:dyDescent="0.25">
      <c r="A389" s="408" t="s">
        <v>1602</v>
      </c>
      <c r="B389" s="382" t="s">
        <v>152</v>
      </c>
      <c r="C389" s="754" t="s">
        <v>762</v>
      </c>
      <c r="D389" s="631">
        <v>65</v>
      </c>
      <c r="E389" s="408" t="s">
        <v>731</v>
      </c>
      <c r="F389" s="401">
        <v>44208</v>
      </c>
      <c r="G389" s="385" t="s">
        <v>590</v>
      </c>
      <c r="H389" s="386" t="s">
        <v>1603</v>
      </c>
      <c r="I389" s="315"/>
      <c r="J389" s="573" t="s">
        <v>732</v>
      </c>
      <c r="K389" s="449" t="s">
        <v>69</v>
      </c>
      <c r="L389" s="379" t="s">
        <v>443</v>
      </c>
      <c r="M389" s="379" t="s">
        <v>443</v>
      </c>
      <c r="N389" s="379" t="s">
        <v>443</v>
      </c>
      <c r="O389" s="379" t="s">
        <v>443</v>
      </c>
      <c r="P389" s="379" t="s">
        <v>443</v>
      </c>
      <c r="Q389" s="379" t="s">
        <v>1882</v>
      </c>
      <c r="R389" s="379" t="s">
        <v>443</v>
      </c>
      <c r="S389" s="379" t="s">
        <v>443</v>
      </c>
      <c r="T389" s="379" t="s">
        <v>443</v>
      </c>
      <c r="U389" s="379" t="s">
        <v>443</v>
      </c>
      <c r="V389" s="453" t="s">
        <v>443</v>
      </c>
      <c r="W389" s="453" t="s">
        <v>443</v>
      </c>
    </row>
    <row r="390" spans="1:23" ht="45" customHeight="1" x14ac:dyDescent="0.25">
      <c r="A390" s="408" t="s">
        <v>1604</v>
      </c>
      <c r="B390" s="382" t="s">
        <v>1141</v>
      </c>
      <c r="C390" s="754" t="s">
        <v>762</v>
      </c>
      <c r="D390" s="631">
        <v>65</v>
      </c>
      <c r="E390" s="408" t="s">
        <v>1011</v>
      </c>
      <c r="F390" s="401">
        <v>44409</v>
      </c>
      <c r="G390" s="385" t="s">
        <v>590</v>
      </c>
      <c r="H390" s="386" t="s">
        <v>1605</v>
      </c>
      <c r="I390" s="315"/>
      <c r="J390" s="573" t="s">
        <v>2054</v>
      </c>
      <c r="K390" s="449" t="s">
        <v>69</v>
      </c>
      <c r="L390" s="379" t="s">
        <v>443</v>
      </c>
      <c r="M390" s="453" t="s">
        <v>443</v>
      </c>
      <c r="N390" s="379" t="s">
        <v>443</v>
      </c>
      <c r="O390" s="379" t="s">
        <v>443</v>
      </c>
      <c r="P390" s="379" t="s">
        <v>443</v>
      </c>
      <c r="Q390" s="379" t="s">
        <v>1882</v>
      </c>
      <c r="R390" s="379" t="s">
        <v>443</v>
      </c>
      <c r="S390" s="379" t="s">
        <v>443</v>
      </c>
      <c r="T390" s="379" t="s">
        <v>443</v>
      </c>
      <c r="U390" s="379" t="s">
        <v>443</v>
      </c>
      <c r="V390" s="379" t="s">
        <v>443</v>
      </c>
      <c r="W390" s="379" t="s">
        <v>443</v>
      </c>
    </row>
    <row r="391" spans="1:23" ht="45" customHeight="1" x14ac:dyDescent="0.25">
      <c r="A391" s="408" t="s">
        <v>2279</v>
      </c>
      <c r="B391" s="382" t="s">
        <v>2045</v>
      </c>
      <c r="C391" s="382"/>
      <c r="D391" s="631">
        <v>75</v>
      </c>
      <c r="E391" s="408" t="s">
        <v>604</v>
      </c>
      <c r="F391" s="401"/>
      <c r="G391" s="532" t="s">
        <v>66</v>
      </c>
      <c r="H391" s="386" t="s">
        <v>827</v>
      </c>
      <c r="J391" s="573" t="s">
        <v>2047</v>
      </c>
      <c r="K391" s="449" t="s">
        <v>42</v>
      </c>
      <c r="L391" s="379" t="s">
        <v>443</v>
      </c>
      <c r="M391" s="379" t="s">
        <v>443</v>
      </c>
      <c r="N391" s="379" t="s">
        <v>443</v>
      </c>
      <c r="O391" s="420" t="s">
        <v>35</v>
      </c>
      <c r="P391" s="420" t="s">
        <v>35</v>
      </c>
      <c r="Q391" s="420" t="s">
        <v>35</v>
      </c>
      <c r="R391" s="420" t="s">
        <v>35</v>
      </c>
      <c r="S391" s="420" t="s">
        <v>35</v>
      </c>
      <c r="T391" s="420" t="s">
        <v>35</v>
      </c>
      <c r="U391" s="420" t="s">
        <v>35</v>
      </c>
      <c r="V391" s="420" t="s">
        <v>35</v>
      </c>
      <c r="W391" s="420" t="s">
        <v>35</v>
      </c>
    </row>
    <row r="392" spans="1:23" ht="45" customHeight="1" x14ac:dyDescent="0.25">
      <c r="A392" s="408" t="s">
        <v>2280</v>
      </c>
      <c r="B392" s="382" t="s">
        <v>2045</v>
      </c>
      <c r="C392" s="382"/>
      <c r="D392" s="631">
        <v>75</v>
      </c>
      <c r="E392" s="408" t="s">
        <v>604</v>
      </c>
      <c r="F392" s="401"/>
      <c r="G392" s="532" t="s">
        <v>66</v>
      </c>
      <c r="H392" s="386" t="s">
        <v>827</v>
      </c>
      <c r="J392" s="573" t="s">
        <v>2047</v>
      </c>
      <c r="K392" s="449" t="s">
        <v>42</v>
      </c>
      <c r="L392" s="379" t="s">
        <v>443</v>
      </c>
      <c r="M392" s="379" t="s">
        <v>443</v>
      </c>
      <c r="N392" s="379" t="s">
        <v>443</v>
      </c>
      <c r="O392" s="420" t="s">
        <v>35</v>
      </c>
      <c r="P392" s="420" t="s">
        <v>35</v>
      </c>
      <c r="Q392" s="420" t="s">
        <v>35</v>
      </c>
      <c r="R392" s="420" t="s">
        <v>35</v>
      </c>
      <c r="S392" s="420" t="s">
        <v>35</v>
      </c>
      <c r="T392" s="420" t="s">
        <v>35</v>
      </c>
      <c r="U392" s="420" t="s">
        <v>35</v>
      </c>
      <c r="V392" s="420" t="s">
        <v>35</v>
      </c>
      <c r="W392" s="420" t="s">
        <v>35</v>
      </c>
    </row>
    <row r="393" spans="1:23" ht="45" customHeight="1" x14ac:dyDescent="0.25">
      <c r="A393" s="382" t="s">
        <v>1606</v>
      </c>
      <c r="B393" s="382" t="s">
        <v>152</v>
      </c>
      <c r="C393" s="408"/>
      <c r="D393" s="631">
        <v>55</v>
      </c>
      <c r="E393" s="408" t="s">
        <v>604</v>
      </c>
      <c r="F393" s="384" t="s">
        <v>1607</v>
      </c>
      <c r="G393" s="385" t="s">
        <v>590</v>
      </c>
      <c r="H393" s="386" t="s">
        <v>1608</v>
      </c>
      <c r="I393" s="315">
        <v>23</v>
      </c>
      <c r="J393" s="573" t="s">
        <v>2063</v>
      </c>
      <c r="K393" s="449" t="s">
        <v>69</v>
      </c>
      <c r="L393" s="379" t="s">
        <v>443</v>
      </c>
      <c r="M393" s="379" t="s">
        <v>443</v>
      </c>
      <c r="N393" s="379" t="s">
        <v>443</v>
      </c>
      <c r="O393" s="379" t="s">
        <v>443</v>
      </c>
      <c r="P393" s="379" t="s">
        <v>443</v>
      </c>
      <c r="Q393" s="379" t="s">
        <v>1882</v>
      </c>
      <c r="R393" s="379" t="s">
        <v>443</v>
      </c>
      <c r="S393" s="379" t="s">
        <v>443</v>
      </c>
      <c r="T393" s="379" t="s">
        <v>443</v>
      </c>
      <c r="U393" s="379" t="s">
        <v>443</v>
      </c>
      <c r="V393" s="379" t="s">
        <v>443</v>
      </c>
      <c r="W393" s="379" t="s">
        <v>443</v>
      </c>
    </row>
    <row r="394" spans="1:23" ht="45" customHeight="1" x14ac:dyDescent="0.25">
      <c r="A394" s="382" t="s">
        <v>1609</v>
      </c>
      <c r="B394" s="382" t="s">
        <v>60</v>
      </c>
      <c r="C394" s="409" t="s">
        <v>1847</v>
      </c>
      <c r="D394" s="631">
        <v>65</v>
      </c>
      <c r="E394" s="408" t="s">
        <v>1011</v>
      </c>
      <c r="F394" s="401">
        <v>44713</v>
      </c>
      <c r="G394" s="385" t="s">
        <v>590</v>
      </c>
      <c r="H394" s="560" t="s">
        <v>1611</v>
      </c>
      <c r="I394" s="315"/>
      <c r="J394" s="573" t="s">
        <v>2054</v>
      </c>
      <c r="K394" s="449" t="s">
        <v>42</v>
      </c>
      <c r="L394" s="379" t="s">
        <v>443</v>
      </c>
      <c r="M394" s="379" t="s">
        <v>443</v>
      </c>
      <c r="N394" s="379" t="s">
        <v>443</v>
      </c>
      <c r="O394" s="379" t="s">
        <v>443</v>
      </c>
      <c r="P394" s="379" t="s">
        <v>443</v>
      </c>
      <c r="Q394" s="379" t="s">
        <v>443</v>
      </c>
      <c r="R394" s="379" t="s">
        <v>443</v>
      </c>
      <c r="S394" s="379" t="s">
        <v>443</v>
      </c>
      <c r="T394" s="379" t="s">
        <v>443</v>
      </c>
      <c r="U394" s="379" t="s">
        <v>443</v>
      </c>
      <c r="V394" s="379" t="s">
        <v>443</v>
      </c>
      <c r="W394" s="379" t="s">
        <v>443</v>
      </c>
    </row>
    <row r="395" spans="1:23" ht="45" customHeight="1" x14ac:dyDescent="0.25">
      <c r="A395" s="382" t="s">
        <v>1612</v>
      </c>
      <c r="B395" s="382" t="s">
        <v>60</v>
      </c>
      <c r="C395" s="409" t="s">
        <v>1847</v>
      </c>
      <c r="D395" s="631">
        <v>65</v>
      </c>
      <c r="E395" s="408" t="s">
        <v>1011</v>
      </c>
      <c r="F395" s="401">
        <v>44713</v>
      </c>
      <c r="G395" s="385" t="s">
        <v>590</v>
      </c>
      <c r="H395" s="560" t="s">
        <v>1611</v>
      </c>
      <c r="I395" s="315"/>
      <c r="J395" s="573" t="s">
        <v>2054</v>
      </c>
      <c r="K395" s="449" t="s">
        <v>42</v>
      </c>
      <c r="L395" s="379" t="s">
        <v>443</v>
      </c>
      <c r="M395" s="379" t="s">
        <v>443</v>
      </c>
      <c r="N395" s="379" t="s">
        <v>443</v>
      </c>
      <c r="O395" s="379" t="s">
        <v>443</v>
      </c>
      <c r="P395" s="379" t="s">
        <v>443</v>
      </c>
      <c r="Q395" s="379" t="s">
        <v>443</v>
      </c>
      <c r="R395" s="379" t="s">
        <v>443</v>
      </c>
      <c r="S395" s="379" t="s">
        <v>443</v>
      </c>
      <c r="T395" s="379" t="s">
        <v>443</v>
      </c>
      <c r="U395" s="379" t="s">
        <v>443</v>
      </c>
      <c r="V395" s="379" t="s">
        <v>443</v>
      </c>
      <c r="W395" s="379" t="s">
        <v>443</v>
      </c>
    </row>
    <row r="396" spans="1:23" ht="45" customHeight="1" x14ac:dyDescent="0.25">
      <c r="A396" s="408" t="s">
        <v>2281</v>
      </c>
      <c r="B396" s="382" t="s">
        <v>777</v>
      </c>
      <c r="C396" s="408"/>
      <c r="D396" s="631">
        <v>65</v>
      </c>
      <c r="E396" s="408" t="s">
        <v>604</v>
      </c>
      <c r="F396" s="401">
        <v>41153</v>
      </c>
      <c r="G396" s="385" t="s">
        <v>590</v>
      </c>
      <c r="H396" s="386" t="s">
        <v>779</v>
      </c>
      <c r="I396" s="315">
        <v>8</v>
      </c>
      <c r="J396" s="573" t="s">
        <v>596</v>
      </c>
      <c r="K396" s="524" t="s">
        <v>20</v>
      </c>
      <c r="L396" s="379" t="s">
        <v>443</v>
      </c>
      <c r="M396" s="379" t="s">
        <v>443</v>
      </c>
      <c r="N396" s="379" t="s">
        <v>443</v>
      </c>
      <c r="O396" s="379" t="s">
        <v>1882</v>
      </c>
      <c r="P396" s="379" t="s">
        <v>443</v>
      </c>
      <c r="Q396" s="379" t="s">
        <v>443</v>
      </c>
      <c r="R396" s="379" t="s">
        <v>443</v>
      </c>
      <c r="S396" s="379" t="s">
        <v>443</v>
      </c>
      <c r="T396" s="379" t="s">
        <v>443</v>
      </c>
      <c r="U396" s="379" t="s">
        <v>443</v>
      </c>
      <c r="V396" s="379" t="s">
        <v>443</v>
      </c>
      <c r="W396" s="379" t="s">
        <v>443</v>
      </c>
    </row>
    <row r="397" spans="1:23" ht="45" customHeight="1" x14ac:dyDescent="0.25">
      <c r="A397" s="382" t="s">
        <v>2282</v>
      </c>
      <c r="B397" s="382" t="s">
        <v>1942</v>
      </c>
      <c r="C397" s="408"/>
      <c r="D397" s="631">
        <v>55</v>
      </c>
      <c r="E397" s="408" t="s">
        <v>604</v>
      </c>
      <c r="F397" s="384"/>
      <c r="G397" s="385" t="s">
        <v>590</v>
      </c>
      <c r="H397" s="386" t="s">
        <v>1618</v>
      </c>
      <c r="I397" s="315">
        <v>3</v>
      </c>
      <c r="J397" s="573" t="s">
        <v>596</v>
      </c>
      <c r="K397" s="449" t="s">
        <v>87</v>
      </c>
      <c r="L397" s="379" t="s">
        <v>443</v>
      </c>
      <c r="M397" s="379" t="s">
        <v>35</v>
      </c>
      <c r="N397" s="379" t="s">
        <v>443</v>
      </c>
      <c r="O397" s="379" t="s">
        <v>443</v>
      </c>
      <c r="P397" s="379" t="s">
        <v>443</v>
      </c>
      <c r="Q397" s="379" t="s">
        <v>443</v>
      </c>
      <c r="R397" s="379" t="s">
        <v>443</v>
      </c>
      <c r="S397" s="379" t="s">
        <v>443</v>
      </c>
      <c r="T397" s="379" t="s">
        <v>443</v>
      </c>
      <c r="U397" s="379" t="s">
        <v>443</v>
      </c>
      <c r="V397" s="379" t="s">
        <v>443</v>
      </c>
      <c r="W397" s="379" t="s">
        <v>443</v>
      </c>
    </row>
    <row r="398" spans="1:23" ht="45" customHeight="1" x14ac:dyDescent="0.25">
      <c r="A398" s="599" t="s">
        <v>2283</v>
      </c>
      <c r="B398" s="408" t="s">
        <v>1622</v>
      </c>
      <c r="C398" s="408"/>
      <c r="D398" s="631">
        <v>55</v>
      </c>
      <c r="E398" s="408" t="s">
        <v>604</v>
      </c>
      <c r="F398" s="401">
        <v>42614</v>
      </c>
      <c r="G398" s="385" t="s">
        <v>590</v>
      </c>
      <c r="H398" s="386" t="s">
        <v>1623</v>
      </c>
      <c r="I398" s="48">
        <v>22</v>
      </c>
      <c r="J398" s="573" t="s">
        <v>596</v>
      </c>
      <c r="K398" s="449" t="s">
        <v>87</v>
      </c>
      <c r="L398" s="379" t="s">
        <v>443</v>
      </c>
      <c r="M398" s="379" t="s">
        <v>443</v>
      </c>
      <c r="N398" s="379" t="s">
        <v>443</v>
      </c>
      <c r="O398" s="379" t="s">
        <v>443</v>
      </c>
      <c r="P398" s="379" t="s">
        <v>443</v>
      </c>
      <c r="Q398" s="379" t="s">
        <v>443</v>
      </c>
      <c r="R398" s="379" t="s">
        <v>443</v>
      </c>
      <c r="S398" s="379" t="s">
        <v>443</v>
      </c>
      <c r="T398" s="379" t="s">
        <v>443</v>
      </c>
      <c r="U398" s="379" t="s">
        <v>443</v>
      </c>
      <c r="V398" s="379" t="s">
        <v>443</v>
      </c>
      <c r="W398" s="379" t="s">
        <v>443</v>
      </c>
    </row>
    <row r="399" spans="1:23" ht="45" customHeight="1" x14ac:dyDescent="0.25">
      <c r="A399" s="408" t="s">
        <v>1624</v>
      </c>
      <c r="B399" s="382" t="s">
        <v>178</v>
      </c>
      <c r="C399" s="408"/>
      <c r="D399" s="631">
        <v>55</v>
      </c>
      <c r="E399" s="408" t="s">
        <v>604</v>
      </c>
      <c r="F399" s="401">
        <v>41061</v>
      </c>
      <c r="G399" s="385" t="s">
        <v>590</v>
      </c>
      <c r="H399" s="386" t="s">
        <v>779</v>
      </c>
      <c r="I399" s="315">
        <v>9</v>
      </c>
      <c r="J399" s="573" t="s">
        <v>596</v>
      </c>
      <c r="K399" s="524" t="s">
        <v>20</v>
      </c>
      <c r="L399" s="379" t="s">
        <v>443</v>
      </c>
      <c r="M399" s="379" t="s">
        <v>443</v>
      </c>
      <c r="N399" s="379" t="s">
        <v>443</v>
      </c>
      <c r="O399" s="379" t="s">
        <v>1882</v>
      </c>
      <c r="P399" s="379" t="s">
        <v>443</v>
      </c>
      <c r="Q399" s="379" t="s">
        <v>443</v>
      </c>
      <c r="R399" s="379" t="s">
        <v>443</v>
      </c>
      <c r="S399" s="379" t="s">
        <v>443</v>
      </c>
      <c r="T399" s="379" t="s">
        <v>443</v>
      </c>
      <c r="U399" s="379" t="s">
        <v>443</v>
      </c>
      <c r="V399" s="379" t="s">
        <v>443</v>
      </c>
      <c r="W399" s="379" t="s">
        <v>443</v>
      </c>
    </row>
    <row r="400" spans="1:23" ht="45" customHeight="1" x14ac:dyDescent="0.25">
      <c r="A400" s="382" t="s">
        <v>2284</v>
      </c>
      <c r="B400" s="382" t="s">
        <v>1627</v>
      </c>
      <c r="C400" s="408"/>
      <c r="D400" s="631">
        <v>55</v>
      </c>
      <c r="E400" s="408" t="s">
        <v>604</v>
      </c>
      <c r="F400" s="401">
        <v>42237</v>
      </c>
      <c r="G400" s="385" t="s">
        <v>590</v>
      </c>
      <c r="H400" s="386" t="s">
        <v>495</v>
      </c>
      <c r="I400" s="315"/>
      <c r="J400" s="623" t="s">
        <v>2043</v>
      </c>
      <c r="K400" s="449" t="s">
        <v>50</v>
      </c>
      <c r="L400" s="379" t="s">
        <v>443</v>
      </c>
      <c r="M400" s="379" t="s">
        <v>443</v>
      </c>
      <c r="N400" s="379" t="s">
        <v>443</v>
      </c>
      <c r="O400" s="379" t="s">
        <v>443</v>
      </c>
      <c r="P400" s="379" t="s">
        <v>443</v>
      </c>
      <c r="Q400" s="423" t="s">
        <v>443</v>
      </c>
      <c r="R400" s="379" t="s">
        <v>1882</v>
      </c>
      <c r="S400" s="379" t="s">
        <v>443</v>
      </c>
      <c r="T400" s="379" t="s">
        <v>443</v>
      </c>
      <c r="U400" s="379" t="s">
        <v>443</v>
      </c>
      <c r="V400" s="379" t="s">
        <v>443</v>
      </c>
      <c r="W400" s="379" t="s">
        <v>443</v>
      </c>
    </row>
    <row r="401" spans="1:23" ht="45" customHeight="1" x14ac:dyDescent="0.25">
      <c r="A401" s="382" t="s">
        <v>2285</v>
      </c>
      <c r="B401" s="382" t="s">
        <v>1631</v>
      </c>
      <c r="C401" s="409" t="s">
        <v>1176</v>
      </c>
      <c r="D401" s="631">
        <v>55</v>
      </c>
      <c r="E401" s="408" t="s">
        <v>604</v>
      </c>
      <c r="F401" s="401">
        <v>41654</v>
      </c>
      <c r="G401" s="385" t="s">
        <v>590</v>
      </c>
      <c r="H401" s="386" t="s">
        <v>1632</v>
      </c>
      <c r="I401" s="315">
        <v>20</v>
      </c>
      <c r="J401" s="573" t="s">
        <v>596</v>
      </c>
      <c r="K401" s="449" t="s">
        <v>31</v>
      </c>
      <c r="L401" s="379" t="s">
        <v>443</v>
      </c>
      <c r="M401" s="379" t="s">
        <v>443</v>
      </c>
      <c r="N401" s="379" t="s">
        <v>443</v>
      </c>
      <c r="O401" s="379" t="s">
        <v>443</v>
      </c>
      <c r="P401" s="379" t="s">
        <v>443</v>
      </c>
      <c r="Q401" s="379" t="s">
        <v>443</v>
      </c>
      <c r="R401" s="379" t="s">
        <v>443</v>
      </c>
      <c r="S401" s="379" t="s">
        <v>443</v>
      </c>
      <c r="T401" s="379" t="s">
        <v>1882</v>
      </c>
      <c r="U401" s="379" t="s">
        <v>443</v>
      </c>
      <c r="V401" s="379" t="s">
        <v>443</v>
      </c>
      <c r="W401" s="379" t="s">
        <v>443</v>
      </c>
    </row>
    <row r="402" spans="1:23" ht="45" customHeight="1" x14ac:dyDescent="0.25">
      <c r="A402" s="382" t="s">
        <v>2286</v>
      </c>
      <c r="B402" s="382" t="s">
        <v>89</v>
      </c>
      <c r="C402" s="409" t="s">
        <v>762</v>
      </c>
      <c r="D402" s="631">
        <v>65</v>
      </c>
      <c r="E402" s="408" t="s">
        <v>697</v>
      </c>
      <c r="F402" s="401">
        <v>44317</v>
      </c>
      <c r="G402" s="385" t="s">
        <v>590</v>
      </c>
      <c r="H402" s="386" t="s">
        <v>1634</v>
      </c>
      <c r="I402" s="315"/>
      <c r="J402" s="573" t="s">
        <v>2054</v>
      </c>
      <c r="K402" s="449" t="s">
        <v>69</v>
      </c>
      <c r="L402" s="379" t="s">
        <v>443</v>
      </c>
      <c r="M402" s="379" t="s">
        <v>443</v>
      </c>
      <c r="N402" s="379" t="s">
        <v>443</v>
      </c>
      <c r="O402" s="379" t="s">
        <v>443</v>
      </c>
      <c r="P402" s="379" t="s">
        <v>443</v>
      </c>
      <c r="Q402" s="379" t="s">
        <v>1882</v>
      </c>
      <c r="R402" s="379" t="s">
        <v>443</v>
      </c>
      <c r="S402" s="379" t="s">
        <v>443</v>
      </c>
      <c r="T402" s="379" t="s">
        <v>443</v>
      </c>
      <c r="U402" s="379" t="s">
        <v>443</v>
      </c>
      <c r="V402" s="379" t="s">
        <v>443</v>
      </c>
      <c r="W402" s="379" t="s">
        <v>443</v>
      </c>
    </row>
    <row r="403" spans="1:23" ht="45" customHeight="1" x14ac:dyDescent="0.25">
      <c r="A403" s="382" t="s">
        <v>2287</v>
      </c>
      <c r="B403" s="382" t="s">
        <v>1636</v>
      </c>
      <c r="C403" s="408"/>
      <c r="D403" s="631">
        <v>55</v>
      </c>
      <c r="E403" s="408" t="s">
        <v>604</v>
      </c>
      <c r="F403" s="384"/>
      <c r="G403" s="385" t="s">
        <v>590</v>
      </c>
      <c r="H403" s="386" t="s">
        <v>1623</v>
      </c>
      <c r="I403" s="315">
        <v>17</v>
      </c>
      <c r="J403" s="573" t="s">
        <v>596</v>
      </c>
      <c r="K403" s="449" t="s">
        <v>87</v>
      </c>
      <c r="L403" s="379" t="s">
        <v>443</v>
      </c>
      <c r="M403" s="379" t="s">
        <v>443</v>
      </c>
      <c r="N403" s="379" t="s">
        <v>443</v>
      </c>
      <c r="O403" s="379" t="s">
        <v>35</v>
      </c>
      <c r="P403" s="379" t="s">
        <v>443</v>
      </c>
      <c r="Q403" s="420" t="s">
        <v>35</v>
      </c>
      <c r="R403" s="420" t="s">
        <v>35</v>
      </c>
      <c r="S403" s="420" t="s">
        <v>35</v>
      </c>
      <c r="T403" s="420" t="s">
        <v>35</v>
      </c>
      <c r="U403" s="420" t="s">
        <v>35</v>
      </c>
      <c r="V403" s="420" t="s">
        <v>35</v>
      </c>
      <c r="W403" s="379" t="s">
        <v>1882</v>
      </c>
    </row>
    <row r="404" spans="1:23" ht="45" customHeight="1" x14ac:dyDescent="0.25">
      <c r="A404" s="382" t="s">
        <v>2288</v>
      </c>
      <c r="B404" s="382" t="s">
        <v>641</v>
      </c>
      <c r="C404" s="602"/>
      <c r="D404" s="631">
        <v>50</v>
      </c>
      <c r="E404" s="408" t="s">
        <v>604</v>
      </c>
      <c r="F404" s="401">
        <v>44949</v>
      </c>
      <c r="G404" s="385" t="s">
        <v>590</v>
      </c>
      <c r="H404" s="386">
        <v>69</v>
      </c>
      <c r="I404" s="315"/>
      <c r="J404" s="609" t="s">
        <v>2096</v>
      </c>
      <c r="K404" s="449" t="s">
        <v>42</v>
      </c>
      <c r="L404" s="379"/>
      <c r="M404" s="379"/>
      <c r="N404" s="379"/>
      <c r="O404" s="379" t="s">
        <v>443</v>
      </c>
      <c r="P404" s="379" t="s">
        <v>35</v>
      </c>
      <c r="Q404" s="423" t="s">
        <v>443</v>
      </c>
      <c r="R404" s="423" t="s">
        <v>443</v>
      </c>
      <c r="S404" s="379" t="s">
        <v>443</v>
      </c>
      <c r="T404" s="379" t="s">
        <v>443</v>
      </c>
      <c r="U404" s="379" t="s">
        <v>443</v>
      </c>
      <c r="V404" s="379" t="s">
        <v>443</v>
      </c>
      <c r="W404" s="420" t="s">
        <v>35</v>
      </c>
    </row>
    <row r="405" spans="1:23" ht="45" customHeight="1" x14ac:dyDescent="0.25">
      <c r="A405" s="382" t="s">
        <v>1638</v>
      </c>
      <c r="B405" s="382" t="s">
        <v>1639</v>
      </c>
      <c r="C405" s="602"/>
      <c r="D405" s="631">
        <v>65</v>
      </c>
      <c r="E405" s="502" t="s">
        <v>604</v>
      </c>
      <c r="F405" s="401">
        <v>45253</v>
      </c>
      <c r="G405" s="385" t="s">
        <v>590</v>
      </c>
      <c r="H405" s="386" t="s">
        <v>1640</v>
      </c>
      <c r="I405" s="315"/>
      <c r="J405" s="573" t="s">
        <v>648</v>
      </c>
      <c r="K405" s="449" t="s">
        <v>87</v>
      </c>
      <c r="L405" s="420" t="s">
        <v>35</v>
      </c>
      <c r="M405" s="420" t="s">
        <v>35</v>
      </c>
      <c r="N405" s="420" t="s">
        <v>35</v>
      </c>
      <c r="O405" s="420" t="s">
        <v>35</v>
      </c>
      <c r="P405" s="420" t="s">
        <v>35</v>
      </c>
      <c r="Q405" s="420" t="s">
        <v>35</v>
      </c>
      <c r="R405" s="420" t="s">
        <v>35</v>
      </c>
      <c r="S405" s="420" t="s">
        <v>35</v>
      </c>
      <c r="T405" s="420" t="s">
        <v>35</v>
      </c>
      <c r="U405" s="420" t="s">
        <v>35</v>
      </c>
      <c r="V405" s="379" t="s">
        <v>1882</v>
      </c>
      <c r="W405" s="420" t="s">
        <v>35</v>
      </c>
    </row>
    <row r="406" spans="1:23" ht="45" customHeight="1" x14ac:dyDescent="0.25">
      <c r="A406" s="382" t="s">
        <v>2289</v>
      </c>
      <c r="B406" s="599" t="s">
        <v>60</v>
      </c>
      <c r="C406" s="409" t="s">
        <v>1176</v>
      </c>
      <c r="D406" s="631">
        <v>55</v>
      </c>
      <c r="E406" s="408" t="s">
        <v>604</v>
      </c>
      <c r="F406" s="441"/>
      <c r="G406" s="385" t="s">
        <v>590</v>
      </c>
      <c r="H406" s="386" t="s">
        <v>1644</v>
      </c>
      <c r="I406" s="315">
        <v>1</v>
      </c>
      <c r="J406" s="573" t="s">
        <v>648</v>
      </c>
      <c r="K406" s="449" t="s">
        <v>45</v>
      </c>
      <c r="L406" s="379" t="s">
        <v>443</v>
      </c>
      <c r="M406" s="379" t="s">
        <v>1882</v>
      </c>
      <c r="N406" s="379" t="s">
        <v>443</v>
      </c>
      <c r="O406" s="379" t="s">
        <v>443</v>
      </c>
      <c r="P406" s="423" t="s">
        <v>443</v>
      </c>
      <c r="Q406" s="379" t="s">
        <v>443</v>
      </c>
      <c r="R406" s="379" t="s">
        <v>443</v>
      </c>
      <c r="S406" s="379" t="s">
        <v>443</v>
      </c>
      <c r="T406" s="379" t="s">
        <v>443</v>
      </c>
      <c r="U406" s="379" t="s">
        <v>443</v>
      </c>
      <c r="V406" s="379" t="s">
        <v>443</v>
      </c>
      <c r="W406" s="379" t="s">
        <v>443</v>
      </c>
    </row>
    <row r="407" spans="1:23" ht="45" customHeight="1" x14ac:dyDescent="0.25">
      <c r="A407" s="382" t="s">
        <v>2290</v>
      </c>
      <c r="B407" s="599" t="s">
        <v>1646</v>
      </c>
      <c r="C407" s="409"/>
      <c r="D407" s="631">
        <v>85</v>
      </c>
      <c r="E407" s="408" t="s">
        <v>604</v>
      </c>
      <c r="F407" s="434">
        <v>45108</v>
      </c>
      <c r="G407" s="385" t="s">
        <v>590</v>
      </c>
      <c r="H407" s="616" t="s">
        <v>1647</v>
      </c>
      <c r="I407" s="315"/>
      <c r="J407" s="573" t="s">
        <v>596</v>
      </c>
      <c r="K407" s="449" t="s">
        <v>87</v>
      </c>
      <c r="L407" s="420" t="s">
        <v>35</v>
      </c>
      <c r="M407" s="420" t="s">
        <v>35</v>
      </c>
      <c r="N407" s="420" t="s">
        <v>35</v>
      </c>
      <c r="O407" s="420" t="s">
        <v>35</v>
      </c>
      <c r="P407" s="420" t="s">
        <v>35</v>
      </c>
      <c r="Q407" s="420" t="s">
        <v>35</v>
      </c>
      <c r="R407" s="379" t="s">
        <v>443</v>
      </c>
      <c r="S407" s="379" t="s">
        <v>443</v>
      </c>
      <c r="T407" s="379" t="s">
        <v>443</v>
      </c>
      <c r="U407" s="379" t="s">
        <v>443</v>
      </c>
      <c r="V407" s="379" t="s">
        <v>443</v>
      </c>
      <c r="W407" s="379" t="s">
        <v>443</v>
      </c>
    </row>
    <row r="408" spans="1:23" ht="45" customHeight="1" x14ac:dyDescent="0.25">
      <c r="A408" s="382" t="s">
        <v>2291</v>
      </c>
      <c r="B408" s="382" t="s">
        <v>662</v>
      </c>
      <c r="C408" s="602"/>
      <c r="D408" s="631">
        <v>50</v>
      </c>
      <c r="E408" s="408" t="s">
        <v>604</v>
      </c>
      <c r="F408" s="401">
        <v>44949</v>
      </c>
      <c r="G408" s="385" t="s">
        <v>590</v>
      </c>
      <c r="H408" s="386">
        <v>149</v>
      </c>
      <c r="I408" s="315"/>
      <c r="J408" s="609" t="s">
        <v>2096</v>
      </c>
      <c r="K408" s="449" t="s">
        <v>20</v>
      </c>
      <c r="L408" s="379"/>
      <c r="M408" s="379"/>
      <c r="N408" s="379"/>
      <c r="O408" s="379" t="s">
        <v>1882</v>
      </c>
      <c r="P408" s="379" t="s">
        <v>443</v>
      </c>
      <c r="Q408" s="423" t="s">
        <v>443</v>
      </c>
      <c r="R408" s="423" t="s">
        <v>443</v>
      </c>
      <c r="S408" s="379" t="s">
        <v>443</v>
      </c>
      <c r="T408" s="379" t="s">
        <v>443</v>
      </c>
      <c r="U408" s="647" t="s">
        <v>35</v>
      </c>
      <c r="V408" s="379" t="s">
        <v>443</v>
      </c>
      <c r="W408" s="379" t="s">
        <v>443</v>
      </c>
    </row>
    <row r="409" spans="1:23" ht="45" customHeight="1" x14ac:dyDescent="0.25">
      <c r="A409" s="382" t="s">
        <v>1649</v>
      </c>
      <c r="B409" s="382" t="s">
        <v>598</v>
      </c>
      <c r="C409" s="602"/>
      <c r="D409" s="631">
        <v>50</v>
      </c>
      <c r="E409" s="408" t="s">
        <v>731</v>
      </c>
      <c r="F409" s="401">
        <v>44949</v>
      </c>
      <c r="G409" s="385" t="s">
        <v>590</v>
      </c>
      <c r="H409" s="386">
        <v>326</v>
      </c>
      <c r="I409" s="315"/>
      <c r="J409" s="573" t="s">
        <v>732</v>
      </c>
      <c r="K409" s="449" t="s">
        <v>20</v>
      </c>
      <c r="L409" s="379"/>
      <c r="M409" s="379"/>
      <c r="N409" s="379"/>
      <c r="O409" s="379" t="s">
        <v>1882</v>
      </c>
      <c r="P409" s="423" t="s">
        <v>443</v>
      </c>
      <c r="Q409" s="379" t="s">
        <v>443</v>
      </c>
      <c r="R409" s="379" t="s">
        <v>443</v>
      </c>
      <c r="S409" s="379" t="s">
        <v>443</v>
      </c>
      <c r="T409" s="379" t="s">
        <v>443</v>
      </c>
      <c r="U409" s="379" t="s">
        <v>443</v>
      </c>
      <c r="V409" s="453" t="s">
        <v>443</v>
      </c>
      <c r="W409" s="453" t="s">
        <v>443</v>
      </c>
    </row>
    <row r="410" spans="1:23" ht="45" customHeight="1" x14ac:dyDescent="0.25">
      <c r="A410" s="408" t="s">
        <v>1650</v>
      </c>
      <c r="B410" s="382" t="s">
        <v>638</v>
      </c>
      <c r="C410" s="408" t="s">
        <v>1944</v>
      </c>
      <c r="D410" s="631">
        <v>60</v>
      </c>
      <c r="E410" s="408" t="s">
        <v>604</v>
      </c>
      <c r="F410" s="401">
        <v>41821</v>
      </c>
      <c r="G410" s="385" t="s">
        <v>590</v>
      </c>
      <c r="H410" s="386" t="s">
        <v>1651</v>
      </c>
      <c r="I410" s="315"/>
      <c r="J410" s="573" t="s">
        <v>596</v>
      </c>
      <c r="K410" s="449" t="s">
        <v>100</v>
      </c>
      <c r="L410" s="379" t="s">
        <v>443</v>
      </c>
      <c r="M410" s="379" t="s">
        <v>443</v>
      </c>
      <c r="N410" s="379" t="s">
        <v>443</v>
      </c>
      <c r="O410" s="379" t="s">
        <v>443</v>
      </c>
      <c r="P410" s="379" t="s">
        <v>443</v>
      </c>
      <c r="Q410" s="379" t="s">
        <v>443</v>
      </c>
      <c r="R410" s="379" t="s">
        <v>443</v>
      </c>
      <c r="S410" s="379" t="s">
        <v>443</v>
      </c>
      <c r="T410" s="379" t="s">
        <v>443</v>
      </c>
      <c r="U410" s="379" t="s">
        <v>1882</v>
      </c>
      <c r="V410" s="420" t="s">
        <v>35</v>
      </c>
      <c r="W410" s="379" t="s">
        <v>443</v>
      </c>
    </row>
    <row r="411" spans="1:23" ht="45" customHeight="1" x14ac:dyDescent="0.25">
      <c r="A411" s="382" t="s">
        <v>1652</v>
      </c>
      <c r="B411" s="382" t="s">
        <v>99</v>
      </c>
      <c r="C411" s="408"/>
      <c r="D411" s="631">
        <v>55</v>
      </c>
      <c r="E411" s="408" t="s">
        <v>589</v>
      </c>
      <c r="F411" s="401">
        <v>44208</v>
      </c>
      <c r="G411" s="385" t="s">
        <v>590</v>
      </c>
      <c r="H411" s="386" t="s">
        <v>1653</v>
      </c>
      <c r="I411" s="315"/>
      <c r="J411" s="573" t="s">
        <v>2042</v>
      </c>
      <c r="K411" s="449" t="s">
        <v>40</v>
      </c>
      <c r="L411" s="379" t="s">
        <v>1882</v>
      </c>
      <c r="M411" s="379" t="s">
        <v>443</v>
      </c>
      <c r="N411" s="379" t="s">
        <v>443</v>
      </c>
      <c r="O411" s="379" t="s">
        <v>443</v>
      </c>
      <c r="P411" s="379" t="s">
        <v>443</v>
      </c>
      <c r="Q411" s="379" t="s">
        <v>443</v>
      </c>
      <c r="R411" s="379" t="s">
        <v>443</v>
      </c>
      <c r="S411" s="379" t="s">
        <v>443</v>
      </c>
      <c r="T411" s="379" t="s">
        <v>443</v>
      </c>
      <c r="U411" s="379" t="s">
        <v>443</v>
      </c>
      <c r="V411" s="379" t="s">
        <v>443</v>
      </c>
      <c r="W411" s="379" t="s">
        <v>443</v>
      </c>
    </row>
    <row r="412" spans="1:23" ht="45" customHeight="1" x14ac:dyDescent="0.25">
      <c r="A412" s="382" t="s">
        <v>1654</v>
      </c>
      <c r="B412" s="382" t="s">
        <v>638</v>
      </c>
      <c r="C412" s="409"/>
      <c r="D412" s="631">
        <v>65</v>
      </c>
      <c r="E412" s="408" t="s">
        <v>604</v>
      </c>
      <c r="F412" s="401">
        <v>45253</v>
      </c>
      <c r="G412" s="385" t="s">
        <v>590</v>
      </c>
      <c r="H412" s="386" t="s">
        <v>1656</v>
      </c>
      <c r="I412" s="315"/>
      <c r="J412" s="573" t="s">
        <v>2065</v>
      </c>
      <c r="K412" s="449" t="s">
        <v>40</v>
      </c>
      <c r="L412" s="420" t="s">
        <v>35</v>
      </c>
      <c r="M412" s="420" t="s">
        <v>35</v>
      </c>
      <c r="N412" s="420" t="s">
        <v>35</v>
      </c>
      <c r="O412" s="420" t="s">
        <v>35</v>
      </c>
      <c r="P412" s="420" t="s">
        <v>35</v>
      </c>
      <c r="Q412" s="420" t="s">
        <v>35</v>
      </c>
      <c r="R412" s="420" t="s">
        <v>35</v>
      </c>
      <c r="S412" s="420" t="s">
        <v>35</v>
      </c>
      <c r="T412" s="420" t="s">
        <v>35</v>
      </c>
      <c r="U412" s="420" t="s">
        <v>35</v>
      </c>
      <c r="V412" s="379" t="s">
        <v>443</v>
      </c>
      <c r="W412" s="379" t="s">
        <v>443</v>
      </c>
    </row>
    <row r="413" spans="1:23" ht="45" customHeight="1" x14ac:dyDescent="0.25">
      <c r="A413" s="382" t="s">
        <v>2292</v>
      </c>
      <c r="B413" s="382" t="s">
        <v>1159</v>
      </c>
      <c r="C413" s="408"/>
      <c r="D413" s="631">
        <v>55</v>
      </c>
      <c r="E413" s="408" t="s">
        <v>604</v>
      </c>
      <c r="F413" s="401">
        <v>42248</v>
      </c>
      <c r="G413" s="385" t="s">
        <v>590</v>
      </c>
      <c r="H413" s="386" t="s">
        <v>1658</v>
      </c>
      <c r="I413" s="315"/>
      <c r="J413" s="605" t="s">
        <v>634</v>
      </c>
      <c r="K413" s="449" t="s">
        <v>72</v>
      </c>
      <c r="L413" s="379" t="s">
        <v>443</v>
      </c>
      <c r="M413" s="379" t="s">
        <v>443</v>
      </c>
      <c r="N413" s="379" t="s">
        <v>443</v>
      </c>
      <c r="O413" s="379" t="s">
        <v>443</v>
      </c>
      <c r="P413" s="379" t="s">
        <v>443</v>
      </c>
      <c r="Q413" s="423" t="s">
        <v>443</v>
      </c>
      <c r="R413" s="423" t="s">
        <v>443</v>
      </c>
      <c r="S413" s="423" t="s">
        <v>443</v>
      </c>
      <c r="T413" s="423" t="s">
        <v>443</v>
      </c>
      <c r="U413" s="448" t="s">
        <v>1882</v>
      </c>
      <c r="V413" s="420" t="s">
        <v>35</v>
      </c>
      <c r="W413" s="379" t="s">
        <v>443</v>
      </c>
    </row>
    <row r="414" spans="1:23" ht="45" customHeight="1" x14ac:dyDescent="0.25">
      <c r="A414" s="382" t="s">
        <v>2293</v>
      </c>
      <c r="B414" s="382" t="s">
        <v>1660</v>
      </c>
      <c r="C414" s="602"/>
      <c r="D414" s="631">
        <v>50</v>
      </c>
      <c r="E414" s="408" t="s">
        <v>604</v>
      </c>
      <c r="F414" s="401">
        <v>44949</v>
      </c>
      <c r="G414" s="385" t="s">
        <v>590</v>
      </c>
      <c r="H414" s="386">
        <v>398</v>
      </c>
      <c r="I414" s="315"/>
      <c r="J414" s="573" t="s">
        <v>2096</v>
      </c>
      <c r="K414" s="524" t="s">
        <v>25</v>
      </c>
      <c r="L414" s="379"/>
      <c r="M414" s="379"/>
      <c r="N414" s="379"/>
      <c r="O414" s="420" t="s">
        <v>35</v>
      </c>
      <c r="P414" s="379" t="s">
        <v>1882</v>
      </c>
      <c r="Q414" s="379" t="s">
        <v>35</v>
      </c>
      <c r="R414" s="379" t="s">
        <v>443</v>
      </c>
      <c r="S414" s="379" t="s">
        <v>443</v>
      </c>
      <c r="T414" s="379" t="s">
        <v>443</v>
      </c>
      <c r="U414" s="379" t="s">
        <v>443</v>
      </c>
      <c r="V414" s="379" t="s">
        <v>443</v>
      </c>
      <c r="W414" s="379" t="s">
        <v>443</v>
      </c>
    </row>
    <row r="415" spans="1:23" ht="45" customHeight="1" x14ac:dyDescent="0.25">
      <c r="A415" s="382" t="s">
        <v>2294</v>
      </c>
      <c r="B415" s="382" t="s">
        <v>1313</v>
      </c>
      <c r="C415" s="524" t="s">
        <v>984</v>
      </c>
      <c r="D415" s="631">
        <v>50</v>
      </c>
      <c r="E415" s="408" t="s">
        <v>731</v>
      </c>
      <c r="F415" s="401">
        <v>44949</v>
      </c>
      <c r="G415" s="385" t="s">
        <v>590</v>
      </c>
      <c r="H415" s="386">
        <v>388</v>
      </c>
      <c r="I415" s="315"/>
      <c r="J415" s="573" t="s">
        <v>732</v>
      </c>
      <c r="K415" s="449" t="s">
        <v>40</v>
      </c>
      <c r="L415" s="379" t="s">
        <v>1882</v>
      </c>
      <c r="M415" s="379"/>
      <c r="N415" s="379"/>
      <c r="O415" s="379" t="s">
        <v>443</v>
      </c>
      <c r="P415" s="453" t="s">
        <v>443</v>
      </c>
      <c r="Q415" s="379" t="s">
        <v>443</v>
      </c>
      <c r="R415" s="379" t="s">
        <v>443</v>
      </c>
      <c r="S415" s="379" t="s">
        <v>443</v>
      </c>
      <c r="T415" s="379" t="s">
        <v>443</v>
      </c>
      <c r="U415" s="379" t="s">
        <v>443</v>
      </c>
      <c r="V415" s="453" t="s">
        <v>443</v>
      </c>
      <c r="W415" s="453" t="s">
        <v>443</v>
      </c>
    </row>
    <row r="416" spans="1:23" ht="45" customHeight="1" x14ac:dyDescent="0.25">
      <c r="A416" s="382" t="s">
        <v>2295</v>
      </c>
      <c r="B416" s="382" t="s">
        <v>1667</v>
      </c>
      <c r="C416" s="408"/>
      <c r="D416" s="631">
        <v>70</v>
      </c>
      <c r="E416" s="408" t="s">
        <v>604</v>
      </c>
      <c r="F416" s="401">
        <v>45170</v>
      </c>
      <c r="G416" s="385" t="s">
        <v>590</v>
      </c>
      <c r="H416" s="616" t="s">
        <v>1668</v>
      </c>
      <c r="I416" s="315"/>
      <c r="J416" s="573" t="s">
        <v>2042</v>
      </c>
      <c r="K416" s="449" t="s">
        <v>50</v>
      </c>
      <c r="L416" s="420" t="s">
        <v>35</v>
      </c>
      <c r="M416" s="420" t="s">
        <v>35</v>
      </c>
      <c r="N416" s="420" t="s">
        <v>35</v>
      </c>
      <c r="O416" s="420" t="s">
        <v>35</v>
      </c>
      <c r="P416" s="420" t="s">
        <v>35</v>
      </c>
      <c r="Q416" s="420" t="s">
        <v>35</v>
      </c>
      <c r="R416" s="379" t="s">
        <v>1882</v>
      </c>
      <c r="S416" s="420" t="s">
        <v>35</v>
      </c>
      <c r="T416" s="379" t="s">
        <v>443</v>
      </c>
      <c r="U416" s="379" t="s">
        <v>443</v>
      </c>
      <c r="V416" s="379" t="s">
        <v>443</v>
      </c>
      <c r="W416" s="379" t="s">
        <v>443</v>
      </c>
    </row>
    <row r="417" spans="1:23" ht="45" customHeight="1" x14ac:dyDescent="0.25">
      <c r="A417" s="382" t="s">
        <v>2296</v>
      </c>
      <c r="B417" s="382" t="s">
        <v>99</v>
      </c>
      <c r="C417" s="408"/>
      <c r="D417" s="631">
        <v>55</v>
      </c>
      <c r="E417" s="408" t="s">
        <v>604</v>
      </c>
      <c r="F417" s="401"/>
      <c r="G417" s="385" t="s">
        <v>590</v>
      </c>
      <c r="H417" s="386" t="s">
        <v>1670</v>
      </c>
      <c r="I417" s="315">
        <v>24</v>
      </c>
      <c r="J417" s="573" t="s">
        <v>648</v>
      </c>
      <c r="K417" s="449" t="s">
        <v>45</v>
      </c>
      <c r="L417" s="379" t="s">
        <v>443</v>
      </c>
      <c r="M417" s="453" t="s">
        <v>1882</v>
      </c>
      <c r="N417" s="379" t="s">
        <v>443</v>
      </c>
      <c r="O417" s="379" t="s">
        <v>443</v>
      </c>
      <c r="P417" s="379" t="s">
        <v>443</v>
      </c>
      <c r="Q417" s="420" t="s">
        <v>35</v>
      </c>
      <c r="R417" s="379" t="s">
        <v>443</v>
      </c>
      <c r="S417" s="379" t="s">
        <v>443</v>
      </c>
      <c r="T417" s="379" t="s">
        <v>443</v>
      </c>
      <c r="U417" s="379" t="s">
        <v>443</v>
      </c>
      <c r="V417" s="379" t="s">
        <v>443</v>
      </c>
      <c r="W417" s="379" t="s">
        <v>443</v>
      </c>
    </row>
    <row r="418" spans="1:23" ht="45" customHeight="1" x14ac:dyDescent="0.25">
      <c r="A418" s="382" t="s">
        <v>29</v>
      </c>
      <c r="B418" s="382" t="s">
        <v>2297</v>
      </c>
      <c r="C418" s="408"/>
      <c r="D418" s="631">
        <v>55</v>
      </c>
      <c r="E418" s="408" t="s">
        <v>604</v>
      </c>
      <c r="F418" s="401">
        <v>44896</v>
      </c>
      <c r="G418" s="532" t="s">
        <v>66</v>
      </c>
      <c r="H418" s="386" t="s">
        <v>400</v>
      </c>
      <c r="I418" s="315">
        <v>2</v>
      </c>
      <c r="J418" s="573" t="s">
        <v>767</v>
      </c>
      <c r="K418" s="449" t="s">
        <v>45</v>
      </c>
      <c r="L418" s="379" t="s">
        <v>443</v>
      </c>
      <c r="M418" s="379" t="s">
        <v>1882</v>
      </c>
      <c r="N418" s="420" t="s">
        <v>35</v>
      </c>
      <c r="O418" s="420" t="s">
        <v>35</v>
      </c>
      <c r="P418" s="420" t="s">
        <v>35</v>
      </c>
      <c r="Q418" s="420" t="s">
        <v>35</v>
      </c>
      <c r="R418" s="420" t="s">
        <v>35</v>
      </c>
      <c r="S418" s="420" t="s">
        <v>35</v>
      </c>
      <c r="T418" s="420" t="s">
        <v>35</v>
      </c>
      <c r="U418" s="420" t="s">
        <v>35</v>
      </c>
      <c r="V418" s="420" t="s">
        <v>35</v>
      </c>
      <c r="W418" s="420" t="s">
        <v>35</v>
      </c>
    </row>
    <row r="419" spans="1:23" ht="45" customHeight="1" x14ac:dyDescent="0.25">
      <c r="A419" s="382" t="s">
        <v>2298</v>
      </c>
      <c r="B419" s="382" t="s">
        <v>1313</v>
      </c>
      <c r="C419" s="524" t="s">
        <v>984</v>
      </c>
      <c r="D419" s="631">
        <v>50</v>
      </c>
      <c r="E419" s="408" t="s">
        <v>731</v>
      </c>
      <c r="F419" s="401">
        <v>44949</v>
      </c>
      <c r="G419" s="385" t="s">
        <v>590</v>
      </c>
      <c r="H419" s="386">
        <v>328</v>
      </c>
      <c r="I419" s="315"/>
      <c r="J419" s="573" t="s">
        <v>732</v>
      </c>
      <c r="K419" s="449" t="s">
        <v>50</v>
      </c>
      <c r="L419" s="379"/>
      <c r="M419" s="379"/>
      <c r="N419" s="379"/>
      <c r="O419" s="420" t="s">
        <v>35</v>
      </c>
      <c r="P419" s="379" t="s">
        <v>443</v>
      </c>
      <c r="Q419" s="379" t="s">
        <v>443</v>
      </c>
      <c r="R419" s="379" t="s">
        <v>1882</v>
      </c>
      <c r="S419" s="379" t="s">
        <v>443</v>
      </c>
      <c r="T419" s="379" t="s">
        <v>443</v>
      </c>
      <c r="U419" s="379" t="s">
        <v>443</v>
      </c>
      <c r="V419" s="453" t="s">
        <v>443</v>
      </c>
      <c r="W419" s="453" t="s">
        <v>443</v>
      </c>
    </row>
    <row r="420" spans="1:23" ht="45" customHeight="1" x14ac:dyDescent="0.25">
      <c r="A420" s="382" t="s">
        <v>2299</v>
      </c>
      <c r="B420" s="382" t="s">
        <v>152</v>
      </c>
      <c r="C420" s="408"/>
      <c r="D420" s="631">
        <v>55</v>
      </c>
      <c r="E420" s="408" t="s">
        <v>604</v>
      </c>
      <c r="F420" s="401">
        <v>41609</v>
      </c>
      <c r="G420" s="385" t="s">
        <v>590</v>
      </c>
      <c r="H420" s="386" t="s">
        <v>1673</v>
      </c>
      <c r="I420" s="315">
        <v>31</v>
      </c>
      <c r="J420" s="573" t="s">
        <v>2063</v>
      </c>
      <c r="K420" s="449" t="s">
        <v>50</v>
      </c>
      <c r="L420" s="379" t="s">
        <v>443</v>
      </c>
      <c r="M420" s="379" t="s">
        <v>443</v>
      </c>
      <c r="N420" s="379" t="s">
        <v>443</v>
      </c>
      <c r="O420" s="379" t="s">
        <v>443</v>
      </c>
      <c r="P420" s="379" t="s">
        <v>443</v>
      </c>
      <c r="Q420" s="379" t="s">
        <v>443</v>
      </c>
      <c r="R420" s="379" t="s">
        <v>1882</v>
      </c>
      <c r="S420" s="379" t="s">
        <v>443</v>
      </c>
      <c r="T420" s="379" t="s">
        <v>443</v>
      </c>
      <c r="U420" s="379" t="s">
        <v>443</v>
      </c>
      <c r="V420" s="379" t="s">
        <v>443</v>
      </c>
      <c r="W420" s="379" t="s">
        <v>443</v>
      </c>
    </row>
    <row r="421" spans="1:23" ht="45" customHeight="1" x14ac:dyDescent="0.25">
      <c r="A421" s="382" t="s">
        <v>1674</v>
      </c>
      <c r="B421" s="382" t="s">
        <v>662</v>
      </c>
      <c r="C421" s="602"/>
      <c r="D421" s="631">
        <v>50</v>
      </c>
      <c r="E421" s="408" t="s">
        <v>604</v>
      </c>
      <c r="F421" s="401">
        <v>44949</v>
      </c>
      <c r="G421" s="385" t="s">
        <v>590</v>
      </c>
      <c r="H421" s="386">
        <v>184</v>
      </c>
      <c r="I421" s="315"/>
      <c r="J421" s="609" t="s">
        <v>2096</v>
      </c>
      <c r="K421" s="449" t="s">
        <v>20</v>
      </c>
      <c r="L421" s="379"/>
      <c r="M421" s="379"/>
      <c r="N421" s="379"/>
      <c r="O421" s="379" t="s">
        <v>1882</v>
      </c>
      <c r="P421" s="379" t="s">
        <v>443</v>
      </c>
      <c r="Q421" s="423" t="s">
        <v>443</v>
      </c>
      <c r="R421" s="423" t="s">
        <v>443</v>
      </c>
      <c r="S421" s="379" t="s">
        <v>443</v>
      </c>
      <c r="T421" s="379" t="s">
        <v>443</v>
      </c>
      <c r="U421" s="379" t="s">
        <v>443</v>
      </c>
      <c r="V421" s="379" t="s">
        <v>443</v>
      </c>
      <c r="W421" s="379" t="s">
        <v>443</v>
      </c>
    </row>
    <row r="422" spans="1:23" ht="45" customHeight="1" x14ac:dyDescent="0.25">
      <c r="A422" s="382" t="s">
        <v>2300</v>
      </c>
      <c r="B422" s="382" t="s">
        <v>1313</v>
      </c>
      <c r="C422" s="524" t="s">
        <v>984</v>
      </c>
      <c r="D422" s="631">
        <v>50</v>
      </c>
      <c r="E422" s="408" t="s">
        <v>731</v>
      </c>
      <c r="F422" s="401">
        <v>44949</v>
      </c>
      <c r="G422" s="385" t="s">
        <v>590</v>
      </c>
      <c r="H422" s="386">
        <v>328</v>
      </c>
      <c r="I422" s="315"/>
      <c r="J422" s="573" t="s">
        <v>732</v>
      </c>
      <c r="K422" s="449" t="s">
        <v>50</v>
      </c>
      <c r="L422" s="379"/>
      <c r="M422" s="379"/>
      <c r="N422" s="379"/>
      <c r="O422" s="379" t="s">
        <v>443</v>
      </c>
      <c r="P422" s="423" t="s">
        <v>443</v>
      </c>
      <c r="Q422" s="379" t="s">
        <v>443</v>
      </c>
      <c r="R422" s="379" t="s">
        <v>1882</v>
      </c>
      <c r="S422" s="379" t="s">
        <v>443</v>
      </c>
      <c r="T422" s="379" t="s">
        <v>443</v>
      </c>
      <c r="U422" s="379" t="s">
        <v>443</v>
      </c>
      <c r="V422" s="453" t="s">
        <v>443</v>
      </c>
      <c r="W422" s="453" t="s">
        <v>443</v>
      </c>
    </row>
    <row r="423" spans="1:23" ht="45" customHeight="1" x14ac:dyDescent="0.25">
      <c r="A423" s="382" t="s">
        <v>2301</v>
      </c>
      <c r="B423" s="382" t="s">
        <v>989</v>
      </c>
      <c r="C423" s="408" t="s">
        <v>1677</v>
      </c>
      <c r="D423" s="631">
        <v>275</v>
      </c>
      <c r="E423" s="408" t="s">
        <v>589</v>
      </c>
      <c r="F423" s="401">
        <v>44256</v>
      </c>
      <c r="G423" s="385" t="s">
        <v>590</v>
      </c>
      <c r="H423" s="386" t="s">
        <v>827</v>
      </c>
      <c r="I423" s="315"/>
      <c r="J423" s="573" t="s">
        <v>2163</v>
      </c>
      <c r="K423" s="449" t="s">
        <v>45</v>
      </c>
      <c r="L423" s="379" t="s">
        <v>443</v>
      </c>
      <c r="M423" s="379" t="s">
        <v>1882</v>
      </c>
      <c r="N423" s="379" t="s">
        <v>443</v>
      </c>
      <c r="O423" s="379" t="s">
        <v>443</v>
      </c>
      <c r="P423" s="379" t="s">
        <v>443</v>
      </c>
      <c r="Q423" s="379" t="s">
        <v>443</v>
      </c>
      <c r="R423" s="379" t="s">
        <v>443</v>
      </c>
      <c r="S423" s="379" t="s">
        <v>443</v>
      </c>
      <c r="T423" s="379" t="s">
        <v>443</v>
      </c>
      <c r="U423" s="379" t="s">
        <v>443</v>
      </c>
      <c r="V423" s="420" t="s">
        <v>35</v>
      </c>
      <c r="W423" s="379" t="s">
        <v>443</v>
      </c>
    </row>
    <row r="424" spans="1:23" ht="45" customHeight="1" x14ac:dyDescent="0.25">
      <c r="A424" s="382" t="s">
        <v>2302</v>
      </c>
      <c r="B424" s="382" t="s">
        <v>1313</v>
      </c>
      <c r="C424" s="524" t="s">
        <v>984</v>
      </c>
      <c r="D424" s="631">
        <v>50</v>
      </c>
      <c r="E424" s="408" t="s">
        <v>731</v>
      </c>
      <c r="F424" s="401">
        <v>44949</v>
      </c>
      <c r="G424" s="385" t="s">
        <v>590</v>
      </c>
      <c r="H424" s="386">
        <v>327</v>
      </c>
      <c r="I424" s="315"/>
      <c r="J424" s="573" t="s">
        <v>732</v>
      </c>
      <c r="K424" s="449" t="s">
        <v>50</v>
      </c>
      <c r="L424" s="379"/>
      <c r="M424" s="379"/>
      <c r="N424" s="379"/>
      <c r="O424" s="379" t="s">
        <v>443</v>
      </c>
      <c r="P424" s="379" t="s">
        <v>443</v>
      </c>
      <c r="Q424" s="379" t="s">
        <v>443</v>
      </c>
      <c r="R424" s="379" t="s">
        <v>1882</v>
      </c>
      <c r="S424" s="379" t="s">
        <v>443</v>
      </c>
      <c r="T424" s="379" t="s">
        <v>443</v>
      </c>
      <c r="U424" s="379" t="s">
        <v>443</v>
      </c>
      <c r="V424" s="453" t="s">
        <v>443</v>
      </c>
      <c r="W424" s="453" t="s">
        <v>443</v>
      </c>
    </row>
    <row r="425" spans="1:23" ht="45" customHeight="1" x14ac:dyDescent="0.25">
      <c r="A425" s="382" t="s">
        <v>1679</v>
      </c>
      <c r="B425" s="382" t="s">
        <v>1680</v>
      </c>
      <c r="C425" s="408"/>
      <c r="D425" s="631">
        <v>55</v>
      </c>
      <c r="E425" s="408" t="s">
        <v>604</v>
      </c>
      <c r="F425" s="589">
        <v>44986</v>
      </c>
      <c r="G425" s="385" t="s">
        <v>590</v>
      </c>
      <c r="H425" s="386" t="s">
        <v>1946</v>
      </c>
      <c r="I425" s="315"/>
      <c r="J425" s="573" t="s">
        <v>2047</v>
      </c>
      <c r="K425" s="449" t="s">
        <v>40</v>
      </c>
      <c r="L425" s="420" t="s">
        <v>1882</v>
      </c>
      <c r="M425" s="420" t="s">
        <v>35</v>
      </c>
      <c r="N425" s="420" t="s">
        <v>35</v>
      </c>
      <c r="O425" s="379" t="s">
        <v>443</v>
      </c>
      <c r="P425" s="379" t="s">
        <v>443</v>
      </c>
      <c r="Q425" s="423" t="s">
        <v>443</v>
      </c>
      <c r="R425" s="423" t="s">
        <v>443</v>
      </c>
      <c r="S425" s="423" t="s">
        <v>443</v>
      </c>
      <c r="T425" s="423" t="s">
        <v>443</v>
      </c>
      <c r="U425" s="379" t="s">
        <v>443</v>
      </c>
      <c r="V425" s="379" t="s">
        <v>443</v>
      </c>
      <c r="W425" s="379" t="s">
        <v>443</v>
      </c>
    </row>
    <row r="426" spans="1:23" ht="45" customHeight="1" x14ac:dyDescent="0.25">
      <c r="A426" s="382" t="s">
        <v>2303</v>
      </c>
      <c r="B426" s="382" t="s">
        <v>1313</v>
      </c>
      <c r="C426" s="524" t="s">
        <v>984</v>
      </c>
      <c r="D426" s="631">
        <v>50</v>
      </c>
      <c r="E426" s="408" t="s">
        <v>731</v>
      </c>
      <c r="F426" s="401">
        <v>44949</v>
      </c>
      <c r="G426" s="385" t="s">
        <v>590</v>
      </c>
      <c r="H426" s="386" t="s">
        <v>2304</v>
      </c>
      <c r="I426" s="315"/>
      <c r="J426" s="573" t="s">
        <v>732</v>
      </c>
      <c r="K426" s="449" t="s">
        <v>50</v>
      </c>
      <c r="L426" s="379"/>
      <c r="M426" s="379"/>
      <c r="N426" s="379"/>
      <c r="O426" s="420" t="s">
        <v>35</v>
      </c>
      <c r="P426" s="379" t="s">
        <v>443</v>
      </c>
      <c r="Q426" s="379" t="s">
        <v>443</v>
      </c>
      <c r="R426" s="379" t="s">
        <v>1882</v>
      </c>
      <c r="S426" s="379" t="s">
        <v>443</v>
      </c>
      <c r="T426" s="379" t="s">
        <v>443</v>
      </c>
      <c r="U426" s="379" t="s">
        <v>443</v>
      </c>
      <c r="V426" s="453" t="s">
        <v>443</v>
      </c>
      <c r="W426" s="453" t="s">
        <v>443</v>
      </c>
    </row>
    <row r="427" spans="1:23" ht="45" customHeight="1" x14ac:dyDescent="0.25">
      <c r="A427" s="382" t="s">
        <v>2305</v>
      </c>
      <c r="B427" s="382" t="s">
        <v>598</v>
      </c>
      <c r="C427" s="408"/>
      <c r="D427" s="631"/>
      <c r="E427" s="408" t="s">
        <v>589</v>
      </c>
      <c r="F427" s="401"/>
      <c r="G427" s="385" t="s">
        <v>590</v>
      </c>
      <c r="H427" s="386" t="s">
        <v>1240</v>
      </c>
      <c r="I427" s="315"/>
      <c r="J427" s="573" t="s">
        <v>2054</v>
      </c>
      <c r="K427" s="449" t="s">
        <v>72</v>
      </c>
      <c r="L427" s="379"/>
      <c r="M427" s="379"/>
      <c r="N427" s="379"/>
      <c r="O427" s="379" t="s">
        <v>35</v>
      </c>
      <c r="P427" s="379" t="s">
        <v>443</v>
      </c>
      <c r="Q427" s="379" t="s">
        <v>443</v>
      </c>
      <c r="R427" s="379" t="s">
        <v>443</v>
      </c>
      <c r="S427" s="379" t="s">
        <v>443</v>
      </c>
      <c r="T427" s="379" t="s">
        <v>443</v>
      </c>
      <c r="U427" s="379" t="s">
        <v>1882</v>
      </c>
      <c r="V427" s="379" t="s">
        <v>443</v>
      </c>
      <c r="W427" s="379" t="s">
        <v>443</v>
      </c>
    </row>
    <row r="428" spans="1:23" ht="45" customHeight="1" x14ac:dyDescent="0.25">
      <c r="A428" s="382" t="s">
        <v>1685</v>
      </c>
      <c r="B428" s="382" t="s">
        <v>989</v>
      </c>
      <c r="C428" s="408" t="s">
        <v>1686</v>
      </c>
      <c r="D428" s="631">
        <v>275</v>
      </c>
      <c r="E428" s="408" t="s">
        <v>1011</v>
      </c>
      <c r="F428" s="401">
        <v>44166</v>
      </c>
      <c r="G428" s="385" t="s">
        <v>590</v>
      </c>
      <c r="H428" s="386" t="s">
        <v>827</v>
      </c>
      <c r="I428" s="580" t="s">
        <v>2306</v>
      </c>
      <c r="J428" s="573" t="s">
        <v>2163</v>
      </c>
      <c r="K428" s="449" t="s">
        <v>25</v>
      </c>
      <c r="L428" s="379" t="s">
        <v>443</v>
      </c>
      <c r="M428" s="379" t="s">
        <v>443</v>
      </c>
      <c r="N428" s="379" t="s">
        <v>443</v>
      </c>
      <c r="O428" s="379" t="s">
        <v>443</v>
      </c>
      <c r="P428" s="379" t="s">
        <v>1882</v>
      </c>
      <c r="Q428" s="379" t="s">
        <v>443</v>
      </c>
      <c r="R428" s="379" t="s">
        <v>443</v>
      </c>
      <c r="S428" s="379" t="s">
        <v>443</v>
      </c>
      <c r="T428" s="379" t="s">
        <v>443</v>
      </c>
      <c r="U428" s="379" t="s">
        <v>443</v>
      </c>
      <c r="V428" s="420" t="s">
        <v>35</v>
      </c>
      <c r="W428" s="379" t="s">
        <v>443</v>
      </c>
    </row>
    <row r="429" spans="1:23" ht="45" customHeight="1" x14ac:dyDescent="0.25">
      <c r="A429" s="382" t="s">
        <v>2307</v>
      </c>
      <c r="B429" s="382" t="s">
        <v>662</v>
      </c>
      <c r="C429" s="602"/>
      <c r="D429" s="631">
        <v>50</v>
      </c>
      <c r="E429" s="408" t="s">
        <v>1011</v>
      </c>
      <c r="F429" s="401">
        <v>44949</v>
      </c>
      <c r="G429" s="385" t="s">
        <v>590</v>
      </c>
      <c r="H429" s="386">
        <v>421</v>
      </c>
      <c r="I429" s="315"/>
      <c r="J429" s="573" t="s">
        <v>2054</v>
      </c>
      <c r="K429" s="449" t="s">
        <v>31</v>
      </c>
      <c r="L429" s="379"/>
      <c r="M429" s="379"/>
      <c r="N429" s="379"/>
      <c r="O429" s="420" t="s">
        <v>35</v>
      </c>
      <c r="P429" s="379" t="s">
        <v>443</v>
      </c>
      <c r="Q429" s="379" t="s">
        <v>443</v>
      </c>
      <c r="R429" s="379" t="s">
        <v>443</v>
      </c>
      <c r="S429" s="379" t="s">
        <v>443</v>
      </c>
      <c r="T429" s="379" t="s">
        <v>1882</v>
      </c>
      <c r="U429" s="379" t="s">
        <v>443</v>
      </c>
      <c r="V429" s="379" t="s">
        <v>443</v>
      </c>
      <c r="W429" s="379" t="s">
        <v>443</v>
      </c>
    </row>
    <row r="430" spans="1:23" ht="45" customHeight="1" x14ac:dyDescent="0.25">
      <c r="A430" s="382" t="s">
        <v>2308</v>
      </c>
      <c r="B430" s="382" t="s">
        <v>1313</v>
      </c>
      <c r="C430" s="524" t="s">
        <v>984</v>
      </c>
      <c r="D430" s="631">
        <v>50</v>
      </c>
      <c r="E430" s="408" t="s">
        <v>731</v>
      </c>
      <c r="F430" s="401">
        <v>44949</v>
      </c>
      <c r="G430" s="385" t="s">
        <v>590</v>
      </c>
      <c r="H430" s="386" t="s">
        <v>2309</v>
      </c>
      <c r="I430" s="315"/>
      <c r="J430" s="573" t="s">
        <v>732</v>
      </c>
      <c r="K430" s="449" t="s">
        <v>50</v>
      </c>
      <c r="L430" s="379"/>
      <c r="M430" s="379"/>
      <c r="N430" s="379"/>
      <c r="O430" s="420" t="s">
        <v>35</v>
      </c>
      <c r="P430" s="379" t="s">
        <v>443</v>
      </c>
      <c r="Q430" s="379" t="s">
        <v>443</v>
      </c>
      <c r="R430" s="379" t="s">
        <v>1882</v>
      </c>
      <c r="S430" s="379" t="s">
        <v>443</v>
      </c>
      <c r="T430" s="379" t="s">
        <v>443</v>
      </c>
      <c r="U430" s="379" t="s">
        <v>443</v>
      </c>
      <c r="V430" s="453" t="s">
        <v>443</v>
      </c>
      <c r="W430" s="453" t="s">
        <v>443</v>
      </c>
    </row>
    <row r="431" spans="1:23" ht="45" customHeight="1" x14ac:dyDescent="0.25">
      <c r="A431" s="382" t="s">
        <v>1689</v>
      </c>
      <c r="B431" s="382" t="s">
        <v>2310</v>
      </c>
      <c r="C431" s="435" t="s">
        <v>2311</v>
      </c>
      <c r="D431" s="631">
        <v>55</v>
      </c>
      <c r="E431" s="408" t="s">
        <v>604</v>
      </c>
      <c r="F431" s="401">
        <v>42312</v>
      </c>
      <c r="G431" s="385" t="s">
        <v>590</v>
      </c>
      <c r="H431" s="386" t="s">
        <v>1692</v>
      </c>
      <c r="I431" s="315"/>
      <c r="J431" s="573" t="s">
        <v>596</v>
      </c>
      <c r="K431" s="449" t="s">
        <v>72</v>
      </c>
      <c r="L431" s="379" t="s">
        <v>443</v>
      </c>
      <c r="M431" s="379" t="s">
        <v>35</v>
      </c>
      <c r="N431" s="379" t="s">
        <v>443</v>
      </c>
      <c r="O431" s="379" t="s">
        <v>443</v>
      </c>
      <c r="P431" s="420" t="s">
        <v>35</v>
      </c>
      <c r="Q431" s="379" t="s">
        <v>443</v>
      </c>
      <c r="R431" s="379" t="s">
        <v>443</v>
      </c>
      <c r="S431" s="379" t="s">
        <v>443</v>
      </c>
      <c r="T431" s="379" t="s">
        <v>443</v>
      </c>
      <c r="U431" s="379" t="s">
        <v>1882</v>
      </c>
      <c r="V431" s="379" t="s">
        <v>443</v>
      </c>
      <c r="W431" s="379" t="s">
        <v>443</v>
      </c>
    </row>
    <row r="432" spans="1:23" ht="45" customHeight="1" x14ac:dyDescent="0.25">
      <c r="A432" s="382" t="s">
        <v>2312</v>
      </c>
      <c r="B432" s="382" t="s">
        <v>1694</v>
      </c>
      <c r="C432" s="408"/>
      <c r="D432" s="631">
        <v>55</v>
      </c>
      <c r="E432" s="408" t="s">
        <v>604</v>
      </c>
      <c r="F432" s="384"/>
      <c r="G432" s="385" t="s">
        <v>590</v>
      </c>
      <c r="H432" s="386" t="s">
        <v>1695</v>
      </c>
      <c r="I432" s="315">
        <v>15</v>
      </c>
      <c r="J432" s="573" t="s">
        <v>648</v>
      </c>
      <c r="K432" s="449" t="s">
        <v>50</v>
      </c>
      <c r="L432" s="379" t="s">
        <v>443</v>
      </c>
      <c r="M432" s="379" t="s">
        <v>443</v>
      </c>
      <c r="N432" s="379" t="s">
        <v>443</v>
      </c>
      <c r="O432" s="379" t="s">
        <v>443</v>
      </c>
      <c r="P432" s="379" t="s">
        <v>443</v>
      </c>
      <c r="Q432" s="379" t="s">
        <v>443</v>
      </c>
      <c r="R432" s="379" t="s">
        <v>1882</v>
      </c>
      <c r="S432" s="379" t="s">
        <v>443</v>
      </c>
      <c r="T432" s="379" t="s">
        <v>443</v>
      </c>
      <c r="U432" s="379" t="s">
        <v>443</v>
      </c>
      <c r="V432" s="379" t="s">
        <v>443</v>
      </c>
      <c r="W432" s="379" t="s">
        <v>443</v>
      </c>
    </row>
    <row r="433" spans="1:23" ht="45" customHeight="1" x14ac:dyDescent="0.25">
      <c r="A433" s="382" t="s">
        <v>2313</v>
      </c>
      <c r="B433" s="382" t="s">
        <v>705</v>
      </c>
      <c r="C433" s="408"/>
      <c r="D433" s="631">
        <v>60</v>
      </c>
      <c r="E433" s="408" t="s">
        <v>594</v>
      </c>
      <c r="F433" s="401">
        <v>45078</v>
      </c>
      <c r="G433" s="385" t="s">
        <v>590</v>
      </c>
      <c r="H433" s="386" t="s">
        <v>1697</v>
      </c>
      <c r="I433" s="315"/>
      <c r="J433" s="573" t="s">
        <v>2062</v>
      </c>
      <c r="K433" s="449" t="s">
        <v>25</v>
      </c>
      <c r="L433" s="420" t="s">
        <v>35</v>
      </c>
      <c r="M433" s="420" t="s">
        <v>35</v>
      </c>
      <c r="N433" s="420" t="s">
        <v>35</v>
      </c>
      <c r="O433" s="420" t="s">
        <v>35</v>
      </c>
      <c r="P433" s="420" t="s">
        <v>1882</v>
      </c>
      <c r="Q433" s="379" t="s">
        <v>443</v>
      </c>
      <c r="R433" s="423" t="s">
        <v>443</v>
      </c>
      <c r="S433" s="379" t="s">
        <v>443</v>
      </c>
      <c r="T433" s="379" t="s">
        <v>443</v>
      </c>
      <c r="U433" s="379" t="s">
        <v>443</v>
      </c>
      <c r="V433" s="379" t="s">
        <v>443</v>
      </c>
      <c r="W433" s="379" t="s">
        <v>443</v>
      </c>
    </row>
    <row r="434" spans="1:23" ht="45" customHeight="1" x14ac:dyDescent="0.25">
      <c r="A434" s="382" t="s">
        <v>1698</v>
      </c>
      <c r="B434" s="382" t="s">
        <v>1699</v>
      </c>
      <c r="C434" s="602"/>
      <c r="D434" s="631">
        <v>50</v>
      </c>
      <c r="E434" s="408" t="s">
        <v>604</v>
      </c>
      <c r="F434" s="401">
        <v>44949</v>
      </c>
      <c r="G434" s="385" t="s">
        <v>590</v>
      </c>
      <c r="H434" s="386">
        <v>399</v>
      </c>
      <c r="I434" s="315"/>
      <c r="J434" s="573" t="s">
        <v>2096</v>
      </c>
      <c r="K434" s="449" t="s">
        <v>42</v>
      </c>
      <c r="L434" s="379"/>
      <c r="M434" s="379"/>
      <c r="N434" s="379"/>
      <c r="O434" s="379" t="s">
        <v>443</v>
      </c>
      <c r="P434" s="379" t="s">
        <v>443</v>
      </c>
      <c r="Q434" s="379" t="s">
        <v>443</v>
      </c>
      <c r="R434" s="379" t="s">
        <v>443</v>
      </c>
      <c r="S434" s="379" t="s">
        <v>443</v>
      </c>
      <c r="T434" s="379" t="s">
        <v>443</v>
      </c>
      <c r="U434" s="379" t="s">
        <v>443</v>
      </c>
      <c r="V434" s="379" t="s">
        <v>443</v>
      </c>
      <c r="W434" s="453" t="s">
        <v>1882</v>
      </c>
    </row>
    <row r="435" spans="1:23" ht="45" customHeight="1" x14ac:dyDescent="0.25">
      <c r="A435" s="408" t="s">
        <v>2314</v>
      </c>
      <c r="B435" s="382" t="s">
        <v>60</v>
      </c>
      <c r="C435" s="409" t="s">
        <v>1701</v>
      </c>
      <c r="D435" s="631">
        <v>55</v>
      </c>
      <c r="E435" s="408" t="s">
        <v>604</v>
      </c>
      <c r="F435" s="434">
        <v>43221</v>
      </c>
      <c r="G435" s="385" t="s">
        <v>590</v>
      </c>
      <c r="H435" s="386" t="s">
        <v>1702</v>
      </c>
      <c r="I435" s="315"/>
      <c r="J435" s="573" t="s">
        <v>596</v>
      </c>
      <c r="K435" s="524" t="s">
        <v>69</v>
      </c>
      <c r="L435" s="379" t="s">
        <v>443</v>
      </c>
      <c r="M435" s="379" t="s">
        <v>443</v>
      </c>
      <c r="N435" s="379" t="s">
        <v>443</v>
      </c>
      <c r="O435" s="379" t="s">
        <v>443</v>
      </c>
      <c r="P435" s="379" t="s">
        <v>443</v>
      </c>
      <c r="Q435" s="379" t="s">
        <v>1882</v>
      </c>
      <c r="R435" s="379" t="s">
        <v>443</v>
      </c>
      <c r="S435" s="379" t="s">
        <v>443</v>
      </c>
      <c r="T435" s="379" t="s">
        <v>443</v>
      </c>
      <c r="U435" s="379" t="s">
        <v>443</v>
      </c>
      <c r="V435" s="379" t="s">
        <v>443</v>
      </c>
      <c r="W435" s="379" t="s">
        <v>443</v>
      </c>
    </row>
    <row r="436" spans="1:23" ht="45" customHeight="1" x14ac:dyDescent="0.25">
      <c r="A436" s="382" t="s">
        <v>2315</v>
      </c>
      <c r="B436" s="382" t="s">
        <v>662</v>
      </c>
      <c r="C436" s="602"/>
      <c r="D436" s="631">
        <v>50</v>
      </c>
      <c r="E436" s="408" t="s">
        <v>604</v>
      </c>
      <c r="F436" s="401">
        <v>44949</v>
      </c>
      <c r="G436" s="385" t="s">
        <v>590</v>
      </c>
      <c r="H436" s="386">
        <v>337</v>
      </c>
      <c r="I436" s="315"/>
      <c r="J436" s="573" t="s">
        <v>2096</v>
      </c>
      <c r="K436" s="524" t="s">
        <v>40</v>
      </c>
      <c r="L436" s="379" t="s">
        <v>1882</v>
      </c>
      <c r="M436" s="379"/>
      <c r="N436" s="379"/>
      <c r="O436" s="379" t="s">
        <v>443</v>
      </c>
      <c r="P436" s="379" t="s">
        <v>443</v>
      </c>
      <c r="Q436" s="379" t="s">
        <v>443</v>
      </c>
      <c r="R436" s="379" t="s">
        <v>443</v>
      </c>
      <c r="S436" s="379" t="s">
        <v>443</v>
      </c>
      <c r="T436" s="379" t="s">
        <v>443</v>
      </c>
      <c r="U436" s="379" t="s">
        <v>443</v>
      </c>
      <c r="V436" s="379" t="s">
        <v>443</v>
      </c>
      <c r="W436" s="379" t="s">
        <v>443</v>
      </c>
    </row>
    <row r="437" spans="1:23" ht="45" customHeight="1" x14ac:dyDescent="0.25">
      <c r="A437" s="382" t="s">
        <v>1704</v>
      </c>
      <c r="B437" s="435" t="s">
        <v>1529</v>
      </c>
      <c r="C437" s="524"/>
      <c r="D437" s="631">
        <v>65</v>
      </c>
      <c r="E437" s="408" t="s">
        <v>604</v>
      </c>
      <c r="F437" s="401">
        <v>45253</v>
      </c>
      <c r="G437" s="385" t="s">
        <v>590</v>
      </c>
      <c r="H437" s="386" t="s">
        <v>1706</v>
      </c>
      <c r="I437" s="315"/>
      <c r="J437" s="573" t="s">
        <v>2065</v>
      </c>
      <c r="K437" s="449" t="s">
        <v>69</v>
      </c>
      <c r="L437" s="454" t="s">
        <v>35</v>
      </c>
      <c r="M437" s="454" t="s">
        <v>35</v>
      </c>
      <c r="N437" s="420" t="s">
        <v>35</v>
      </c>
      <c r="O437" s="420" t="s">
        <v>35</v>
      </c>
      <c r="P437" s="420" t="s">
        <v>35</v>
      </c>
      <c r="Q437" s="420" t="s">
        <v>35</v>
      </c>
      <c r="R437" s="420" t="s">
        <v>35</v>
      </c>
      <c r="S437" s="420" t="s">
        <v>35</v>
      </c>
      <c r="T437" s="420" t="s">
        <v>35</v>
      </c>
      <c r="U437" s="420" t="s">
        <v>35</v>
      </c>
      <c r="V437" s="379" t="s">
        <v>443</v>
      </c>
      <c r="W437" s="379" t="s">
        <v>443</v>
      </c>
    </row>
    <row r="438" spans="1:23" ht="45" customHeight="1" x14ac:dyDescent="0.25">
      <c r="A438" s="382" t="s">
        <v>1707</v>
      </c>
      <c r="B438" s="435" t="s">
        <v>1708</v>
      </c>
      <c r="C438" s="408"/>
      <c r="D438" s="631">
        <v>55</v>
      </c>
      <c r="E438" s="408" t="s">
        <v>604</v>
      </c>
      <c r="F438" s="401">
        <v>44094</v>
      </c>
      <c r="G438" s="385" t="s">
        <v>590</v>
      </c>
      <c r="H438" s="386" t="s">
        <v>827</v>
      </c>
      <c r="I438" s="315"/>
      <c r="J438" s="573" t="s">
        <v>596</v>
      </c>
      <c r="K438" s="449" t="s">
        <v>20</v>
      </c>
      <c r="L438" s="379" t="s">
        <v>443</v>
      </c>
      <c r="M438" s="379" t="s">
        <v>443</v>
      </c>
      <c r="N438" s="379" t="s">
        <v>443</v>
      </c>
      <c r="O438" s="379" t="s">
        <v>443</v>
      </c>
      <c r="P438" s="379" t="s">
        <v>443</v>
      </c>
      <c r="Q438" s="379" t="s">
        <v>443</v>
      </c>
      <c r="R438" s="379" t="s">
        <v>443</v>
      </c>
      <c r="S438" s="379" t="s">
        <v>443</v>
      </c>
      <c r="T438" s="379" t="s">
        <v>443</v>
      </c>
      <c r="U438" s="379" t="s">
        <v>443</v>
      </c>
      <c r="V438" s="379" t="s">
        <v>443</v>
      </c>
      <c r="W438" s="379" t="s">
        <v>443</v>
      </c>
    </row>
    <row r="439" spans="1:23" ht="45" customHeight="1" x14ac:dyDescent="0.25">
      <c r="A439" s="382" t="s">
        <v>2316</v>
      </c>
      <c r="B439" s="435" t="s">
        <v>729</v>
      </c>
      <c r="C439" s="524" t="s">
        <v>984</v>
      </c>
      <c r="D439" s="631">
        <v>50</v>
      </c>
      <c r="E439" s="408" t="s">
        <v>731</v>
      </c>
      <c r="F439" s="401">
        <v>44949</v>
      </c>
      <c r="G439" s="385" t="s">
        <v>590</v>
      </c>
      <c r="H439" s="386">
        <v>353</v>
      </c>
      <c r="I439" s="315"/>
      <c r="J439" s="573" t="s">
        <v>732</v>
      </c>
      <c r="K439" s="449" t="s">
        <v>28</v>
      </c>
      <c r="L439" s="379"/>
      <c r="M439" s="453"/>
      <c r="N439" s="379"/>
      <c r="O439" s="535" t="s">
        <v>35</v>
      </c>
      <c r="P439" s="379" t="s">
        <v>443</v>
      </c>
      <c r="Q439" s="379" t="s">
        <v>443</v>
      </c>
      <c r="R439" s="379" t="s">
        <v>443</v>
      </c>
      <c r="S439" s="379" t="s">
        <v>1882</v>
      </c>
      <c r="T439" s="379" t="s">
        <v>443</v>
      </c>
      <c r="U439" s="379" t="s">
        <v>443</v>
      </c>
      <c r="V439" s="453" t="s">
        <v>443</v>
      </c>
      <c r="W439" s="453" t="s">
        <v>443</v>
      </c>
    </row>
    <row r="440" spans="1:23" ht="45" customHeight="1" x14ac:dyDescent="0.25">
      <c r="A440" s="382" t="s">
        <v>1710</v>
      </c>
      <c r="B440" s="382" t="s">
        <v>662</v>
      </c>
      <c r="C440" s="602"/>
      <c r="D440" s="631">
        <v>50</v>
      </c>
      <c r="E440" s="408" t="s">
        <v>604</v>
      </c>
      <c r="F440" s="401">
        <v>44949</v>
      </c>
      <c r="G440" s="385" t="s">
        <v>590</v>
      </c>
      <c r="H440" s="386">
        <v>51</v>
      </c>
      <c r="I440" s="315"/>
      <c r="J440" s="609" t="s">
        <v>2096</v>
      </c>
      <c r="K440" s="449" t="s">
        <v>50</v>
      </c>
      <c r="L440" s="379"/>
      <c r="M440" s="453"/>
      <c r="N440" s="379"/>
      <c r="O440" s="420" t="s">
        <v>35</v>
      </c>
      <c r="P440" s="379" t="s">
        <v>443</v>
      </c>
      <c r="Q440" s="423" t="s">
        <v>443</v>
      </c>
      <c r="R440" s="423" t="s">
        <v>443</v>
      </c>
      <c r="S440" s="379" t="s">
        <v>443</v>
      </c>
      <c r="T440" s="379" t="s">
        <v>443</v>
      </c>
      <c r="U440" s="379" t="s">
        <v>443</v>
      </c>
      <c r="V440" s="379" t="s">
        <v>443</v>
      </c>
      <c r="W440" s="379" t="s">
        <v>443</v>
      </c>
    </row>
    <row r="441" spans="1:23" ht="45" customHeight="1" x14ac:dyDescent="0.25">
      <c r="A441" s="382" t="s">
        <v>2317</v>
      </c>
      <c r="B441" s="382" t="s">
        <v>1714</v>
      </c>
      <c r="C441" s="602"/>
      <c r="D441" s="631">
        <v>50</v>
      </c>
      <c r="E441" s="408" t="s">
        <v>604</v>
      </c>
      <c r="F441" s="401">
        <v>44949</v>
      </c>
      <c r="G441" s="385" t="s">
        <v>590</v>
      </c>
      <c r="H441" s="386">
        <v>154</v>
      </c>
      <c r="I441" s="315"/>
      <c r="J441" s="573" t="s">
        <v>2096</v>
      </c>
      <c r="K441" s="449" t="s">
        <v>45</v>
      </c>
      <c r="L441" s="379"/>
      <c r="M441" s="379" t="s">
        <v>1882</v>
      </c>
      <c r="N441" s="379"/>
      <c r="O441" s="420" t="s">
        <v>35</v>
      </c>
      <c r="P441" s="613" t="s">
        <v>35</v>
      </c>
      <c r="Q441" s="379" t="s">
        <v>443</v>
      </c>
      <c r="R441" s="379" t="s">
        <v>443</v>
      </c>
      <c r="S441" s="379" t="s">
        <v>443</v>
      </c>
      <c r="T441" s="379" t="s">
        <v>443</v>
      </c>
      <c r="U441" s="379" t="s">
        <v>443</v>
      </c>
      <c r="V441" s="379" t="s">
        <v>443</v>
      </c>
      <c r="W441" s="379" t="s">
        <v>443</v>
      </c>
    </row>
    <row r="442" spans="1:23" ht="45" customHeight="1" x14ac:dyDescent="0.25">
      <c r="A442" s="382" t="s">
        <v>2318</v>
      </c>
      <c r="B442" s="382" t="s">
        <v>212</v>
      </c>
      <c r="C442" s="408"/>
      <c r="D442" s="631">
        <v>60</v>
      </c>
      <c r="E442" s="408" t="s">
        <v>604</v>
      </c>
      <c r="F442" s="401">
        <v>45017</v>
      </c>
      <c r="G442" s="385" t="s">
        <v>590</v>
      </c>
      <c r="H442" s="386" t="s">
        <v>2319</v>
      </c>
      <c r="I442" s="315"/>
      <c r="J442" s="573" t="s">
        <v>2062</v>
      </c>
      <c r="K442" s="449" t="s">
        <v>95</v>
      </c>
      <c r="L442" s="420" t="s">
        <v>35</v>
      </c>
      <c r="M442" s="454" t="s">
        <v>35</v>
      </c>
      <c r="N442" s="420" t="s">
        <v>35</v>
      </c>
      <c r="O442" s="379" t="s">
        <v>443</v>
      </c>
      <c r="P442" s="379" t="s">
        <v>443</v>
      </c>
      <c r="Q442" s="379" t="s">
        <v>443</v>
      </c>
      <c r="R442" s="423" t="s">
        <v>443</v>
      </c>
      <c r="S442" s="379" t="s">
        <v>443</v>
      </c>
      <c r="T442" s="379" t="s">
        <v>443</v>
      </c>
      <c r="U442" s="379" t="s">
        <v>443</v>
      </c>
      <c r="V442" s="379" t="s">
        <v>443</v>
      </c>
      <c r="W442" s="379" t="s">
        <v>443</v>
      </c>
    </row>
    <row r="443" spans="1:23" ht="45" customHeight="1" x14ac:dyDescent="0.25">
      <c r="A443" s="382" t="s">
        <v>1717</v>
      </c>
      <c r="B443" s="382" t="s">
        <v>1718</v>
      </c>
      <c r="C443" s="408"/>
      <c r="D443" s="631">
        <v>55</v>
      </c>
      <c r="E443" s="408" t="s">
        <v>604</v>
      </c>
      <c r="F443" s="401">
        <v>44209</v>
      </c>
      <c r="G443" s="385" t="s">
        <v>590</v>
      </c>
      <c r="H443" s="386" t="s">
        <v>1719</v>
      </c>
      <c r="I443" s="315"/>
      <c r="J443" s="573" t="s">
        <v>648</v>
      </c>
      <c r="K443" s="449" t="s">
        <v>72</v>
      </c>
      <c r="L443" s="379" t="s">
        <v>443</v>
      </c>
      <c r="M443" s="379" t="s">
        <v>443</v>
      </c>
      <c r="N443" s="379" t="s">
        <v>443</v>
      </c>
      <c r="O443" s="379" t="s">
        <v>443</v>
      </c>
      <c r="P443" s="379" t="s">
        <v>443</v>
      </c>
      <c r="Q443" s="379" t="s">
        <v>443</v>
      </c>
      <c r="R443" s="379" t="s">
        <v>443</v>
      </c>
      <c r="S443" s="379" t="s">
        <v>443</v>
      </c>
      <c r="T443" s="379" t="s">
        <v>443</v>
      </c>
      <c r="U443" s="379" t="s">
        <v>443</v>
      </c>
      <c r="V443" s="379" t="s">
        <v>443</v>
      </c>
      <c r="W443" s="379" t="s">
        <v>443</v>
      </c>
    </row>
    <row r="444" spans="1:23" ht="45" customHeight="1" x14ac:dyDescent="0.25">
      <c r="A444" s="408" t="s">
        <v>2320</v>
      </c>
      <c r="B444" s="408" t="s">
        <v>60</v>
      </c>
      <c r="C444" s="408"/>
      <c r="D444" s="631">
        <v>55</v>
      </c>
      <c r="E444" s="408" t="s">
        <v>604</v>
      </c>
      <c r="F444" s="386"/>
      <c r="G444" s="385" t="s">
        <v>590</v>
      </c>
      <c r="H444" s="386" t="s">
        <v>1721</v>
      </c>
      <c r="I444" s="315">
        <v>14</v>
      </c>
      <c r="J444" s="573" t="s">
        <v>648</v>
      </c>
      <c r="K444" s="524" t="s">
        <v>87</v>
      </c>
      <c r="L444" s="379" t="s">
        <v>443</v>
      </c>
      <c r="M444" s="379" t="s">
        <v>443</v>
      </c>
      <c r="N444" s="379" t="s">
        <v>443</v>
      </c>
      <c r="O444" s="379" t="s">
        <v>443</v>
      </c>
      <c r="P444" s="379" t="s">
        <v>443</v>
      </c>
      <c r="Q444" s="379" t="s">
        <v>443</v>
      </c>
      <c r="R444" s="379" t="s">
        <v>1882</v>
      </c>
      <c r="S444" s="379" t="s">
        <v>443</v>
      </c>
      <c r="T444" s="379" t="s">
        <v>443</v>
      </c>
      <c r="U444" s="379" t="s">
        <v>443</v>
      </c>
      <c r="V444" s="420" t="s">
        <v>35</v>
      </c>
      <c r="W444" s="379" t="s">
        <v>443</v>
      </c>
    </row>
    <row r="445" spans="1:23" ht="45" customHeight="1" x14ac:dyDescent="0.25">
      <c r="A445" s="382" t="s">
        <v>1724</v>
      </c>
      <c r="B445" s="382" t="s">
        <v>1725</v>
      </c>
      <c r="C445" s="408"/>
      <c r="D445" s="631">
        <v>55</v>
      </c>
      <c r="E445" s="408" t="s">
        <v>604</v>
      </c>
      <c r="F445" s="401">
        <v>43604</v>
      </c>
      <c r="G445" s="385" t="s">
        <v>590</v>
      </c>
      <c r="H445" s="386" t="s">
        <v>1726</v>
      </c>
      <c r="I445" s="316" t="s">
        <v>19</v>
      </c>
      <c r="J445" s="609" t="s">
        <v>2057</v>
      </c>
      <c r="K445" s="449" t="s">
        <v>72</v>
      </c>
      <c r="L445" s="379" t="s">
        <v>443</v>
      </c>
      <c r="M445" s="379" t="s">
        <v>443</v>
      </c>
      <c r="N445" s="379" t="s">
        <v>443</v>
      </c>
      <c r="O445" s="379" t="s">
        <v>443</v>
      </c>
      <c r="P445" s="379" t="s">
        <v>443</v>
      </c>
      <c r="Q445" s="379" t="s">
        <v>443</v>
      </c>
      <c r="R445" s="379" t="s">
        <v>443</v>
      </c>
      <c r="S445" s="379" t="s">
        <v>443</v>
      </c>
      <c r="T445" s="379" t="s">
        <v>443</v>
      </c>
      <c r="U445" s="379" t="s">
        <v>443</v>
      </c>
      <c r="V445" s="379" t="s">
        <v>443</v>
      </c>
      <c r="W445" s="379" t="s">
        <v>443</v>
      </c>
    </row>
    <row r="446" spans="1:23" ht="45" customHeight="1" x14ac:dyDescent="0.25">
      <c r="A446" s="382" t="s">
        <v>1727</v>
      </c>
      <c r="B446" s="382" t="s">
        <v>1728</v>
      </c>
      <c r="C446" s="408"/>
      <c r="D446" s="631">
        <v>50</v>
      </c>
      <c r="E446" s="408" t="s">
        <v>604</v>
      </c>
      <c r="F446" s="401"/>
      <c r="G446" s="385" t="s">
        <v>590</v>
      </c>
      <c r="H446" s="386">
        <v>414</v>
      </c>
      <c r="I446" s="315"/>
      <c r="J446" s="573" t="s">
        <v>2096</v>
      </c>
      <c r="K446" s="449" t="s">
        <v>42</v>
      </c>
      <c r="L446" s="379"/>
      <c r="M446" s="379"/>
      <c r="N446" s="379"/>
      <c r="O446" s="379" t="s">
        <v>443</v>
      </c>
      <c r="P446" s="379" t="s">
        <v>1882</v>
      </c>
      <c r="Q446" s="379" t="s">
        <v>443</v>
      </c>
      <c r="R446" s="379" t="s">
        <v>443</v>
      </c>
      <c r="S446" s="379" t="s">
        <v>443</v>
      </c>
      <c r="T446" s="379" t="s">
        <v>443</v>
      </c>
      <c r="U446" s="379" t="s">
        <v>443</v>
      </c>
      <c r="V446" s="379" t="s">
        <v>443</v>
      </c>
      <c r="W446" s="539" t="s">
        <v>1901</v>
      </c>
    </row>
    <row r="447" spans="1:23" ht="45" customHeight="1" x14ac:dyDescent="0.25">
      <c r="A447" s="382" t="s">
        <v>2321</v>
      </c>
      <c r="B447" s="382" t="s">
        <v>662</v>
      </c>
      <c r="C447" s="602"/>
      <c r="D447" s="631">
        <v>50</v>
      </c>
      <c r="E447" s="408" t="s">
        <v>604</v>
      </c>
      <c r="F447" s="401">
        <v>44949</v>
      </c>
      <c r="G447" s="385" t="s">
        <v>590</v>
      </c>
      <c r="H447" s="386">
        <v>122</v>
      </c>
      <c r="I447" s="315"/>
      <c r="J447" s="573" t="s">
        <v>2096</v>
      </c>
      <c r="K447" s="449" t="s">
        <v>50</v>
      </c>
      <c r="L447" s="379"/>
      <c r="M447" s="379"/>
      <c r="N447" s="379"/>
      <c r="O447" s="379" t="s">
        <v>443</v>
      </c>
      <c r="P447" s="379" t="s">
        <v>443</v>
      </c>
      <c r="Q447" s="379" t="s">
        <v>1882</v>
      </c>
      <c r="R447" s="379" t="s">
        <v>443</v>
      </c>
      <c r="S447" s="379" t="s">
        <v>443</v>
      </c>
      <c r="T447" s="379" t="s">
        <v>443</v>
      </c>
      <c r="U447" s="379" t="s">
        <v>443</v>
      </c>
      <c r="V447" s="379" t="s">
        <v>443</v>
      </c>
      <c r="W447" s="379" t="s">
        <v>443</v>
      </c>
    </row>
    <row r="448" spans="1:23" ht="45" customHeight="1" x14ac:dyDescent="0.25">
      <c r="A448" s="599" t="s">
        <v>2322</v>
      </c>
      <c r="B448" s="382" t="s">
        <v>694</v>
      </c>
      <c r="C448" s="408" t="s">
        <v>1890</v>
      </c>
      <c r="D448" s="631">
        <v>47.5</v>
      </c>
      <c r="E448" s="408" t="s">
        <v>594</v>
      </c>
      <c r="F448" s="401">
        <v>45017</v>
      </c>
      <c r="G448" s="385" t="s">
        <v>590</v>
      </c>
      <c r="H448" s="441">
        <v>450</v>
      </c>
      <c r="I448" s="597"/>
      <c r="J448" s="612" t="s">
        <v>2043</v>
      </c>
      <c r="K448" s="449" t="s">
        <v>28</v>
      </c>
      <c r="L448" s="412"/>
      <c r="M448" s="389"/>
      <c r="N448" s="389"/>
      <c r="O448" s="379" t="s">
        <v>443</v>
      </c>
      <c r="P448" s="379" t="s">
        <v>443</v>
      </c>
      <c r="Q448" s="379" t="s">
        <v>443</v>
      </c>
      <c r="R448" s="379" t="s">
        <v>443</v>
      </c>
      <c r="S448" s="379" t="s">
        <v>1882</v>
      </c>
      <c r="T448" s="379" t="s">
        <v>443</v>
      </c>
      <c r="U448" s="379" t="s">
        <v>443</v>
      </c>
      <c r="V448" s="379" t="s">
        <v>443</v>
      </c>
      <c r="W448" s="379" t="s">
        <v>443</v>
      </c>
    </row>
    <row r="449" spans="1:23" ht="45" customHeight="1" x14ac:dyDescent="0.25">
      <c r="A449" s="382" t="s">
        <v>1733</v>
      </c>
      <c r="B449" s="382" t="s">
        <v>638</v>
      </c>
      <c r="C449" s="408"/>
      <c r="D449" s="631">
        <v>55</v>
      </c>
      <c r="E449" s="408" t="s">
        <v>604</v>
      </c>
      <c r="F449" s="401">
        <v>43378</v>
      </c>
      <c r="G449" s="385" t="s">
        <v>590</v>
      </c>
      <c r="H449" s="386" t="s">
        <v>1734</v>
      </c>
      <c r="I449" s="316"/>
      <c r="J449" s="573" t="s">
        <v>596</v>
      </c>
      <c r="K449" s="449" t="s">
        <v>31</v>
      </c>
      <c r="L449" s="379" t="s">
        <v>443</v>
      </c>
      <c r="M449" s="453" t="s">
        <v>443</v>
      </c>
      <c r="N449" s="379" t="s">
        <v>443</v>
      </c>
      <c r="O449" s="379" t="s">
        <v>443</v>
      </c>
      <c r="P449" s="379" t="s">
        <v>443</v>
      </c>
      <c r="Q449" s="379" t="s">
        <v>443</v>
      </c>
      <c r="R449" s="379" t="s">
        <v>443</v>
      </c>
      <c r="S449" s="379" t="s">
        <v>443</v>
      </c>
      <c r="T449" s="539" t="s">
        <v>2323</v>
      </c>
      <c r="U449" s="420" t="s">
        <v>35</v>
      </c>
      <c r="V449" s="379" t="s">
        <v>443</v>
      </c>
      <c r="W449" s="379" t="s">
        <v>443</v>
      </c>
    </row>
    <row r="450" spans="1:23" ht="45" customHeight="1" x14ac:dyDescent="0.25">
      <c r="A450" s="408" t="s">
        <v>88</v>
      </c>
      <c r="B450" s="382" t="s">
        <v>99</v>
      </c>
      <c r="C450" s="408"/>
      <c r="D450" s="631">
        <v>55</v>
      </c>
      <c r="E450" s="408" t="s">
        <v>604</v>
      </c>
      <c r="F450" s="384"/>
      <c r="G450" s="385" t="s">
        <v>590</v>
      </c>
      <c r="H450" s="386" t="s">
        <v>1737</v>
      </c>
      <c r="I450" s="315">
        <v>13</v>
      </c>
      <c r="J450" s="573" t="s">
        <v>648</v>
      </c>
      <c r="K450" s="524" t="s">
        <v>1948</v>
      </c>
      <c r="L450" s="379" t="s">
        <v>443</v>
      </c>
      <c r="M450" s="379" t="s">
        <v>443</v>
      </c>
      <c r="N450" s="379" t="s">
        <v>1882</v>
      </c>
      <c r="O450" s="379" t="s">
        <v>443</v>
      </c>
      <c r="P450" s="379" t="s">
        <v>443</v>
      </c>
      <c r="Q450" s="379" t="s">
        <v>443</v>
      </c>
      <c r="R450" s="379" t="s">
        <v>35</v>
      </c>
      <c r="S450" s="379" t="s">
        <v>443</v>
      </c>
      <c r="T450" s="379" t="s">
        <v>443</v>
      </c>
      <c r="U450" s="379" t="s">
        <v>443</v>
      </c>
      <c r="V450" s="379" t="s">
        <v>443</v>
      </c>
      <c r="W450" s="379" t="s">
        <v>443</v>
      </c>
    </row>
    <row r="451" spans="1:23" ht="45" customHeight="1" x14ac:dyDescent="0.25">
      <c r="A451" s="382" t="s">
        <v>1741</v>
      </c>
      <c r="B451" s="382" t="s">
        <v>1742</v>
      </c>
      <c r="C451" s="602"/>
      <c r="D451" s="631">
        <v>50</v>
      </c>
      <c r="E451" s="408" t="s">
        <v>604</v>
      </c>
      <c r="F451" s="401">
        <v>44949</v>
      </c>
      <c r="G451" s="385" t="s">
        <v>590</v>
      </c>
      <c r="H451" s="386">
        <v>11</v>
      </c>
      <c r="I451" s="315"/>
      <c r="J451" s="609" t="s">
        <v>2096</v>
      </c>
      <c r="K451" s="449" t="s">
        <v>28</v>
      </c>
      <c r="L451" s="379"/>
      <c r="M451" s="379"/>
      <c r="N451" s="379"/>
      <c r="O451" s="379" t="s">
        <v>443</v>
      </c>
      <c r="P451" s="379" t="s">
        <v>443</v>
      </c>
      <c r="Q451" s="423" t="s">
        <v>443</v>
      </c>
      <c r="R451" s="423" t="s">
        <v>443</v>
      </c>
      <c r="S451" s="379" t="s">
        <v>1882</v>
      </c>
      <c r="T451" s="379" t="s">
        <v>443</v>
      </c>
      <c r="U451" s="379" t="s">
        <v>443</v>
      </c>
      <c r="V451" s="379" t="s">
        <v>443</v>
      </c>
      <c r="W451" s="379" t="s">
        <v>443</v>
      </c>
    </row>
    <row r="452" spans="1:23" ht="45" customHeight="1" x14ac:dyDescent="0.25">
      <c r="A452" s="382" t="s">
        <v>2324</v>
      </c>
      <c r="B452" s="382" t="s">
        <v>1699</v>
      </c>
      <c r="C452" s="602"/>
      <c r="D452" s="631">
        <v>50</v>
      </c>
      <c r="E452" s="408" t="s">
        <v>604</v>
      </c>
      <c r="F452" s="401">
        <v>44949</v>
      </c>
      <c r="G452" s="385" t="s">
        <v>590</v>
      </c>
      <c r="H452" s="386">
        <v>397</v>
      </c>
      <c r="I452" s="315"/>
      <c r="J452" s="573" t="s">
        <v>2096</v>
      </c>
      <c r="K452" s="524" t="s">
        <v>25</v>
      </c>
      <c r="L452" s="379"/>
      <c r="M452" s="379"/>
      <c r="N452" s="379"/>
      <c r="O452" s="379" t="s">
        <v>443</v>
      </c>
      <c r="P452" s="423" t="s">
        <v>443</v>
      </c>
      <c r="Q452" s="379" t="s">
        <v>443</v>
      </c>
      <c r="R452" s="379" t="s">
        <v>443</v>
      </c>
      <c r="S452" s="379" t="s">
        <v>443</v>
      </c>
      <c r="T452" s="379" t="s">
        <v>443</v>
      </c>
      <c r="U452" s="379" t="s">
        <v>443</v>
      </c>
      <c r="V452" s="379" t="s">
        <v>443</v>
      </c>
      <c r="W452" s="379" t="s">
        <v>443</v>
      </c>
    </row>
    <row r="453" spans="1:23" ht="45" customHeight="1" x14ac:dyDescent="0.25">
      <c r="A453" s="408" t="s">
        <v>1744</v>
      </c>
      <c r="B453" s="382" t="s">
        <v>662</v>
      </c>
      <c r="C453" s="602"/>
      <c r="D453" s="631">
        <v>50</v>
      </c>
      <c r="E453" s="408" t="s">
        <v>594</v>
      </c>
      <c r="F453" s="401">
        <v>44949</v>
      </c>
      <c r="G453" s="385" t="s">
        <v>590</v>
      </c>
      <c r="H453" s="386">
        <v>144</v>
      </c>
      <c r="I453" s="315"/>
      <c r="J453" s="573" t="s">
        <v>2062</v>
      </c>
      <c r="K453" s="524" t="s">
        <v>28</v>
      </c>
      <c r="L453" s="379"/>
      <c r="M453" s="379"/>
      <c r="N453" s="379"/>
      <c r="O453" s="379" t="s">
        <v>443</v>
      </c>
      <c r="P453" s="379" t="s">
        <v>443</v>
      </c>
      <c r="Q453" s="379" t="s">
        <v>443</v>
      </c>
      <c r="R453" s="423" t="s">
        <v>443</v>
      </c>
      <c r="S453" s="379" t="s">
        <v>443</v>
      </c>
      <c r="T453" s="379" t="s">
        <v>443</v>
      </c>
      <c r="U453" s="379" t="s">
        <v>443</v>
      </c>
      <c r="V453" s="379" t="s">
        <v>443</v>
      </c>
      <c r="W453" s="379" t="s">
        <v>443</v>
      </c>
    </row>
    <row r="454" spans="1:23" ht="45" customHeight="1" x14ac:dyDescent="0.25">
      <c r="A454" s="604" t="s">
        <v>2325</v>
      </c>
      <c r="B454" s="382" t="s">
        <v>694</v>
      </c>
      <c r="C454" s="408" t="s">
        <v>1890</v>
      </c>
      <c r="D454" s="631">
        <v>47.5</v>
      </c>
      <c r="E454" s="408" t="s">
        <v>594</v>
      </c>
      <c r="F454" s="401">
        <v>45017</v>
      </c>
      <c r="G454" s="385" t="s">
        <v>590</v>
      </c>
      <c r="H454" s="601">
        <v>449</v>
      </c>
      <c r="J454" s="612" t="s">
        <v>2043</v>
      </c>
      <c r="K454" s="606" t="s">
        <v>53</v>
      </c>
      <c r="L454" s="591"/>
      <c r="M454" s="592"/>
      <c r="N454" s="453" t="s">
        <v>1882</v>
      </c>
      <c r="O454" s="420" t="s">
        <v>35</v>
      </c>
      <c r="P454" s="420" t="s">
        <v>35</v>
      </c>
      <c r="Q454" s="379" t="s">
        <v>443</v>
      </c>
      <c r="R454" s="379" t="s">
        <v>443</v>
      </c>
      <c r="S454" s="379" t="s">
        <v>443</v>
      </c>
      <c r="T454" s="379" t="s">
        <v>443</v>
      </c>
      <c r="U454" s="379" t="s">
        <v>443</v>
      </c>
      <c r="V454" s="379" t="s">
        <v>443</v>
      </c>
      <c r="W454" s="379" t="s">
        <v>443</v>
      </c>
    </row>
    <row r="455" spans="1:23" ht="45" customHeight="1" x14ac:dyDescent="0.25">
      <c r="A455" s="382" t="s">
        <v>1749</v>
      </c>
      <c r="B455" s="382" t="s">
        <v>638</v>
      </c>
      <c r="C455" s="409" t="s">
        <v>762</v>
      </c>
      <c r="D455" s="631">
        <v>65</v>
      </c>
      <c r="E455" s="408" t="s">
        <v>731</v>
      </c>
      <c r="F455" s="401">
        <v>44002</v>
      </c>
      <c r="G455" s="385" t="s">
        <v>590</v>
      </c>
      <c r="H455" s="386" t="s">
        <v>1750</v>
      </c>
      <c r="I455" s="88"/>
      <c r="J455" s="573" t="s">
        <v>732</v>
      </c>
      <c r="K455" s="449" t="s">
        <v>25</v>
      </c>
      <c r="L455" s="379" t="s">
        <v>443</v>
      </c>
      <c r="M455" s="379" t="s">
        <v>443</v>
      </c>
      <c r="N455" s="379" t="s">
        <v>443</v>
      </c>
      <c r="O455" s="379" t="s">
        <v>443</v>
      </c>
      <c r="P455" s="379" t="s">
        <v>443</v>
      </c>
      <c r="Q455" s="379" t="s">
        <v>443</v>
      </c>
      <c r="R455" s="379" t="s">
        <v>1882</v>
      </c>
      <c r="S455" s="379" t="s">
        <v>443</v>
      </c>
      <c r="T455" s="379" t="s">
        <v>443</v>
      </c>
      <c r="U455" s="379" t="s">
        <v>443</v>
      </c>
      <c r="V455" s="453" t="s">
        <v>443</v>
      </c>
      <c r="W455" s="453" t="s">
        <v>443</v>
      </c>
    </row>
    <row r="456" spans="1:23" ht="45" customHeight="1" x14ac:dyDescent="0.25">
      <c r="A456" s="382" t="s">
        <v>2326</v>
      </c>
      <c r="B456" s="382" t="s">
        <v>212</v>
      </c>
      <c r="C456" s="409"/>
      <c r="D456" s="631"/>
      <c r="E456" s="408" t="s">
        <v>594</v>
      </c>
      <c r="F456" s="401"/>
      <c r="G456" s="385" t="s">
        <v>590</v>
      </c>
      <c r="H456" s="386">
        <v>430</v>
      </c>
      <c r="I456" s="88"/>
      <c r="J456" s="573" t="s">
        <v>2062</v>
      </c>
      <c r="K456" s="449" t="s">
        <v>28</v>
      </c>
      <c r="L456" s="379"/>
      <c r="M456" s="379"/>
      <c r="N456" s="379"/>
      <c r="O456" s="379" t="s">
        <v>443</v>
      </c>
      <c r="P456" s="379" t="s">
        <v>443</v>
      </c>
      <c r="Q456" s="379" t="s">
        <v>443</v>
      </c>
      <c r="R456" s="423" t="s">
        <v>443</v>
      </c>
      <c r="S456" s="379" t="s">
        <v>443</v>
      </c>
      <c r="T456" s="379" t="s">
        <v>443</v>
      </c>
      <c r="U456" s="379" t="s">
        <v>443</v>
      </c>
      <c r="V456" s="379" t="s">
        <v>443</v>
      </c>
      <c r="W456" s="379" t="s">
        <v>443</v>
      </c>
    </row>
    <row r="457" spans="1:23" ht="45" customHeight="1" x14ac:dyDescent="0.25">
      <c r="A457" s="406" t="s">
        <v>2327</v>
      </c>
      <c r="B457" s="426" t="s">
        <v>1753</v>
      </c>
      <c r="C457" s="414"/>
      <c r="D457" s="631">
        <v>65</v>
      </c>
      <c r="E457" s="408" t="s">
        <v>604</v>
      </c>
      <c r="F457" s="627" t="s">
        <v>1754</v>
      </c>
      <c r="G457" s="385" t="s">
        <v>590</v>
      </c>
      <c r="H457" s="406"/>
      <c r="I457" s="299"/>
      <c r="J457" s="573" t="s">
        <v>596</v>
      </c>
      <c r="K457" s="388" t="s">
        <v>100</v>
      </c>
      <c r="L457" s="420" t="s">
        <v>35</v>
      </c>
      <c r="M457" s="420" t="s">
        <v>35</v>
      </c>
      <c r="N457" s="420" t="s">
        <v>35</v>
      </c>
      <c r="O457" s="420" t="s">
        <v>35</v>
      </c>
      <c r="P457" s="420" t="s">
        <v>35</v>
      </c>
      <c r="Q457" s="420" t="s">
        <v>35</v>
      </c>
      <c r="R457" s="420" t="s">
        <v>35</v>
      </c>
      <c r="S457" s="420" t="s">
        <v>35</v>
      </c>
      <c r="T457" s="420" t="s">
        <v>35</v>
      </c>
      <c r="U457" s="379" t="s">
        <v>443</v>
      </c>
      <c r="V457" s="379" t="s">
        <v>443</v>
      </c>
      <c r="W457" s="379" t="s">
        <v>443</v>
      </c>
    </row>
    <row r="458" spans="1:23" ht="45" customHeight="1" x14ac:dyDescent="0.25">
      <c r="A458" s="382" t="s">
        <v>1755</v>
      </c>
      <c r="B458" s="382" t="s">
        <v>1756</v>
      </c>
      <c r="C458" s="409" t="s">
        <v>1176</v>
      </c>
      <c r="D458" s="631">
        <v>55</v>
      </c>
      <c r="E458" s="408" t="s">
        <v>604</v>
      </c>
      <c r="F458" s="384"/>
      <c r="G458" s="385" t="s">
        <v>590</v>
      </c>
      <c r="H458" s="386" t="s">
        <v>1757</v>
      </c>
      <c r="I458" s="88">
        <v>29</v>
      </c>
      <c r="J458" s="573" t="s">
        <v>2063</v>
      </c>
      <c r="K458" s="449" t="s">
        <v>87</v>
      </c>
      <c r="L458" s="379" t="s">
        <v>443</v>
      </c>
      <c r="M458" s="379" t="s">
        <v>443</v>
      </c>
      <c r="N458" s="379" t="s">
        <v>443</v>
      </c>
      <c r="O458" s="379" t="s">
        <v>443</v>
      </c>
      <c r="P458" s="379" t="s">
        <v>443</v>
      </c>
      <c r="Q458" s="423" t="s">
        <v>443</v>
      </c>
      <c r="R458" s="379" t="s">
        <v>443</v>
      </c>
      <c r="S458" s="379" t="s">
        <v>443</v>
      </c>
      <c r="T458" s="379" t="s">
        <v>443</v>
      </c>
      <c r="U458" s="379" t="s">
        <v>443</v>
      </c>
      <c r="V458" s="379" t="s">
        <v>443</v>
      </c>
      <c r="W458" s="379" t="s">
        <v>443</v>
      </c>
    </row>
    <row r="459" spans="1:23" ht="45" customHeight="1" x14ac:dyDescent="0.25">
      <c r="A459" s="382" t="s">
        <v>1758</v>
      </c>
      <c r="B459" s="382" t="s">
        <v>99</v>
      </c>
      <c r="C459" s="408"/>
      <c r="D459" s="631">
        <v>60</v>
      </c>
      <c r="E459" s="408" t="s">
        <v>604</v>
      </c>
      <c r="F459" s="401">
        <v>45017</v>
      </c>
      <c r="G459" s="385" t="s">
        <v>590</v>
      </c>
      <c r="H459" s="386" t="s">
        <v>1759</v>
      </c>
      <c r="I459" s="581"/>
      <c r="J459" s="573" t="s">
        <v>667</v>
      </c>
      <c r="K459" s="449" t="s">
        <v>53</v>
      </c>
      <c r="L459" s="420" t="s">
        <v>35</v>
      </c>
      <c r="M459" s="420" t="s">
        <v>35</v>
      </c>
      <c r="N459" s="379" t="s">
        <v>443</v>
      </c>
      <c r="O459" s="379" t="s">
        <v>443</v>
      </c>
      <c r="P459" s="379" t="s">
        <v>443</v>
      </c>
      <c r="Q459" s="379" t="s">
        <v>443</v>
      </c>
      <c r="R459" s="379" t="s">
        <v>443</v>
      </c>
      <c r="S459" s="379" t="s">
        <v>443</v>
      </c>
      <c r="T459" s="379" t="s">
        <v>443</v>
      </c>
      <c r="U459" s="379" t="s">
        <v>443</v>
      </c>
      <c r="V459" s="379" t="s">
        <v>443</v>
      </c>
      <c r="W459" s="379" t="s">
        <v>443</v>
      </c>
    </row>
    <row r="460" spans="1:23" ht="45" customHeight="1" x14ac:dyDescent="0.25">
      <c r="A460" s="599" t="s">
        <v>1760</v>
      </c>
      <c r="B460" s="599" t="s">
        <v>1761</v>
      </c>
      <c r="C460" s="599"/>
      <c r="D460" s="632"/>
      <c r="E460" s="408" t="s">
        <v>604</v>
      </c>
      <c r="F460" s="441"/>
      <c r="G460" s="385" t="s">
        <v>590</v>
      </c>
      <c r="H460" s="441">
        <v>71</v>
      </c>
      <c r="I460" s="299"/>
      <c r="J460" s="609" t="s">
        <v>2057</v>
      </c>
      <c r="K460" s="607"/>
      <c r="L460" s="582"/>
      <c r="M460" s="586"/>
      <c r="N460" s="586"/>
      <c r="O460" s="379" t="s">
        <v>443</v>
      </c>
      <c r="P460" s="379" t="s">
        <v>443</v>
      </c>
      <c r="Q460" s="423" t="s">
        <v>443</v>
      </c>
      <c r="R460" s="379" t="s">
        <v>443</v>
      </c>
      <c r="S460" s="379" t="s">
        <v>443</v>
      </c>
      <c r="T460" s="379" t="s">
        <v>443</v>
      </c>
      <c r="U460" s="379" t="s">
        <v>443</v>
      </c>
      <c r="V460" s="379" t="s">
        <v>443</v>
      </c>
      <c r="W460" s="379" t="s">
        <v>443</v>
      </c>
    </row>
    <row r="461" spans="1:23" ht="45" customHeight="1" x14ac:dyDescent="0.25">
      <c r="A461" s="599" t="s">
        <v>1763</v>
      </c>
      <c r="B461" s="382" t="s">
        <v>99</v>
      </c>
      <c r="C461" s="408"/>
      <c r="D461" s="631">
        <v>60</v>
      </c>
      <c r="E461" s="408" t="s">
        <v>604</v>
      </c>
      <c r="F461" s="401">
        <v>45017</v>
      </c>
      <c r="G461" s="385" t="s">
        <v>590</v>
      </c>
      <c r="H461" s="386" t="s">
        <v>1759</v>
      </c>
      <c r="I461" s="581"/>
      <c r="J461" s="573" t="s">
        <v>667</v>
      </c>
      <c r="K461" s="449" t="s">
        <v>53</v>
      </c>
      <c r="L461" s="420" t="s">
        <v>35</v>
      </c>
      <c r="M461" s="420" t="s">
        <v>35</v>
      </c>
      <c r="N461" s="420" t="s">
        <v>35</v>
      </c>
      <c r="O461" s="379" t="s">
        <v>443</v>
      </c>
      <c r="P461" s="379" t="s">
        <v>443</v>
      </c>
      <c r="Q461" s="423" t="s">
        <v>443</v>
      </c>
      <c r="R461" s="379" t="s">
        <v>443</v>
      </c>
      <c r="S461" s="379" t="s">
        <v>443</v>
      </c>
      <c r="T461" s="379" t="s">
        <v>443</v>
      </c>
      <c r="U461" s="379" t="s">
        <v>443</v>
      </c>
      <c r="V461" s="379" t="s">
        <v>443</v>
      </c>
      <c r="W461" s="379" t="s">
        <v>443</v>
      </c>
    </row>
    <row r="462" spans="1:23" ht="45" customHeight="1" x14ac:dyDescent="0.25">
      <c r="A462" s="599" t="s">
        <v>1764</v>
      </c>
      <c r="B462" s="382" t="s">
        <v>99</v>
      </c>
      <c r="C462" s="408"/>
      <c r="D462" s="631">
        <v>60</v>
      </c>
      <c r="E462" s="408" t="s">
        <v>604</v>
      </c>
      <c r="F462" s="401">
        <v>45017</v>
      </c>
      <c r="G462" s="385" t="s">
        <v>590</v>
      </c>
      <c r="H462" s="386" t="s">
        <v>1759</v>
      </c>
      <c r="I462" s="581"/>
      <c r="J462" s="573" t="s">
        <v>667</v>
      </c>
      <c r="K462" s="449" t="s">
        <v>53</v>
      </c>
      <c r="L462" s="420" t="s">
        <v>35</v>
      </c>
      <c r="M462" s="420" t="s">
        <v>35</v>
      </c>
      <c r="N462" s="420" t="s">
        <v>35</v>
      </c>
      <c r="O462" s="379" t="s">
        <v>443</v>
      </c>
      <c r="P462" s="379" t="s">
        <v>443</v>
      </c>
      <c r="Q462" s="379" t="s">
        <v>443</v>
      </c>
      <c r="R462" s="423" t="s">
        <v>443</v>
      </c>
      <c r="S462" s="379" t="s">
        <v>443</v>
      </c>
      <c r="T462" s="379" t="s">
        <v>443</v>
      </c>
      <c r="U462" s="379" t="s">
        <v>443</v>
      </c>
      <c r="V462" s="379" t="s">
        <v>443</v>
      </c>
      <c r="W462" s="379" t="s">
        <v>443</v>
      </c>
    </row>
    <row r="463" spans="1:23" ht="45" customHeight="1" x14ac:dyDescent="0.25">
      <c r="A463" s="382" t="s">
        <v>2328</v>
      </c>
      <c r="B463" s="382" t="s">
        <v>1766</v>
      </c>
      <c r="C463" s="408"/>
      <c r="D463" s="631">
        <v>55</v>
      </c>
      <c r="E463" s="408" t="s">
        <v>594</v>
      </c>
      <c r="F463" s="401">
        <v>44986</v>
      </c>
      <c r="G463" s="385" t="s">
        <v>590</v>
      </c>
      <c r="H463" s="386">
        <v>457</v>
      </c>
      <c r="I463" s="88"/>
      <c r="J463" s="573" t="s">
        <v>2062</v>
      </c>
      <c r="K463" s="449" t="s">
        <v>28</v>
      </c>
      <c r="L463" s="379"/>
      <c r="M463" s="453"/>
      <c r="N463" s="379"/>
      <c r="O463" s="379" t="s">
        <v>443</v>
      </c>
      <c r="P463" s="379" t="s">
        <v>443</v>
      </c>
      <c r="Q463" s="379" t="s">
        <v>443</v>
      </c>
      <c r="R463" s="379" t="s">
        <v>443</v>
      </c>
      <c r="S463" s="379" t="s">
        <v>443</v>
      </c>
      <c r="T463" s="420" t="s">
        <v>35</v>
      </c>
      <c r="U463" s="379" t="s">
        <v>443</v>
      </c>
      <c r="V463" s="379" t="s">
        <v>443</v>
      </c>
      <c r="W463" s="379" t="s">
        <v>443</v>
      </c>
    </row>
    <row r="464" spans="1:23" ht="45" customHeight="1" x14ac:dyDescent="0.25">
      <c r="A464" s="408" t="s">
        <v>274</v>
      </c>
      <c r="B464" s="382" t="s">
        <v>1767</v>
      </c>
      <c r="C464" s="408"/>
      <c r="D464" s="631">
        <v>55</v>
      </c>
      <c r="E464" s="408" t="s">
        <v>604</v>
      </c>
      <c r="F464" s="401">
        <v>41456</v>
      </c>
      <c r="G464" s="385" t="s">
        <v>590</v>
      </c>
      <c r="H464" s="386" t="s">
        <v>1768</v>
      </c>
      <c r="I464" s="88">
        <v>30</v>
      </c>
      <c r="J464" s="573" t="s">
        <v>2063</v>
      </c>
      <c r="K464" s="524" t="s">
        <v>50</v>
      </c>
      <c r="L464" s="379" t="s">
        <v>443</v>
      </c>
      <c r="M464" s="379" t="s">
        <v>443</v>
      </c>
      <c r="N464" s="379" t="s">
        <v>443</v>
      </c>
      <c r="O464" s="379" t="s">
        <v>443</v>
      </c>
      <c r="P464" s="379" t="s">
        <v>443</v>
      </c>
      <c r="Q464" s="379" t="s">
        <v>443</v>
      </c>
      <c r="R464" s="379" t="s">
        <v>443</v>
      </c>
      <c r="S464" s="379" t="s">
        <v>443</v>
      </c>
      <c r="T464" s="379" t="s">
        <v>443</v>
      </c>
      <c r="U464" s="379" t="s">
        <v>443</v>
      </c>
      <c r="V464" s="379" t="s">
        <v>443</v>
      </c>
      <c r="W464" s="379" t="s">
        <v>443</v>
      </c>
    </row>
    <row r="465" spans="1:23" ht="45" customHeight="1" x14ac:dyDescent="0.25">
      <c r="A465" s="408" t="s">
        <v>1771</v>
      </c>
      <c r="B465" s="382" t="s">
        <v>60</v>
      </c>
      <c r="C465" s="408" t="s">
        <v>1772</v>
      </c>
      <c r="D465" s="631">
        <v>65</v>
      </c>
      <c r="E465" s="408" t="s">
        <v>604</v>
      </c>
      <c r="F465" s="401">
        <v>45292</v>
      </c>
      <c r="G465" s="385" t="s">
        <v>590</v>
      </c>
      <c r="H465" s="621"/>
      <c r="I465" s="88"/>
      <c r="J465" s="573" t="s">
        <v>648</v>
      </c>
      <c r="K465" s="524" t="s">
        <v>42</v>
      </c>
      <c r="L465" s="420" t="s">
        <v>35</v>
      </c>
      <c r="M465" s="420" t="s">
        <v>35</v>
      </c>
      <c r="N465" s="420" t="s">
        <v>35</v>
      </c>
      <c r="O465" s="420" t="s">
        <v>35</v>
      </c>
      <c r="P465" s="420" t="s">
        <v>35</v>
      </c>
      <c r="Q465" s="420" t="s">
        <v>35</v>
      </c>
      <c r="R465" s="420" t="s">
        <v>35</v>
      </c>
      <c r="S465" s="420" t="s">
        <v>35</v>
      </c>
      <c r="T465" s="420" t="s">
        <v>35</v>
      </c>
      <c r="U465" s="420" t="s">
        <v>35</v>
      </c>
      <c r="V465" s="420" t="s">
        <v>35</v>
      </c>
      <c r="W465" s="379" t="s">
        <v>1882</v>
      </c>
    </row>
    <row r="466" spans="1:23" ht="45" customHeight="1" x14ac:dyDescent="0.25">
      <c r="A466" s="382" t="s">
        <v>2329</v>
      </c>
      <c r="B466" s="382" t="s">
        <v>1775</v>
      </c>
      <c r="C466" s="408"/>
      <c r="D466" s="631">
        <v>55</v>
      </c>
      <c r="E466" s="408" t="s">
        <v>604</v>
      </c>
      <c r="F466" s="401">
        <v>42401</v>
      </c>
      <c r="G466" s="385" t="s">
        <v>590</v>
      </c>
      <c r="H466" s="386" t="s">
        <v>300</v>
      </c>
      <c r="I466" s="88"/>
      <c r="J466" s="573" t="s">
        <v>2063</v>
      </c>
      <c r="K466" s="449" t="s">
        <v>31</v>
      </c>
      <c r="L466" s="379" t="s">
        <v>443</v>
      </c>
      <c r="M466" s="379" t="s">
        <v>443</v>
      </c>
      <c r="N466" s="379" t="s">
        <v>443</v>
      </c>
      <c r="O466" s="379" t="s">
        <v>443</v>
      </c>
      <c r="P466" s="379" t="s">
        <v>443</v>
      </c>
      <c r="Q466" s="379" t="s">
        <v>443</v>
      </c>
      <c r="R466" s="379" t="s">
        <v>443</v>
      </c>
      <c r="S466" s="379" t="s">
        <v>443</v>
      </c>
      <c r="T466" s="539" t="s">
        <v>2270</v>
      </c>
      <c r="U466" s="420" t="s">
        <v>35</v>
      </c>
      <c r="V466" s="379" t="s">
        <v>443</v>
      </c>
      <c r="W466" s="379" t="s">
        <v>443</v>
      </c>
    </row>
    <row r="467" spans="1:23" ht="45" customHeight="1" x14ac:dyDescent="0.25">
      <c r="A467" s="382" t="s">
        <v>1776</v>
      </c>
      <c r="B467" s="382" t="s">
        <v>662</v>
      </c>
      <c r="C467" s="408"/>
      <c r="D467" s="631">
        <v>65</v>
      </c>
      <c r="E467" s="408" t="s">
        <v>604</v>
      </c>
      <c r="F467" s="401">
        <v>45222</v>
      </c>
      <c r="G467" s="385" t="s">
        <v>590</v>
      </c>
      <c r="H467" s="616" t="s">
        <v>1777</v>
      </c>
      <c r="I467" s="88"/>
      <c r="J467" s="573" t="s">
        <v>2052</v>
      </c>
      <c r="K467" s="449" t="s">
        <v>31</v>
      </c>
      <c r="L467" s="420" t="s">
        <v>35</v>
      </c>
      <c r="M467" s="420" t="s">
        <v>35</v>
      </c>
      <c r="N467" s="420" t="s">
        <v>35</v>
      </c>
      <c r="O467" s="420" t="s">
        <v>35</v>
      </c>
      <c r="P467" s="420" t="s">
        <v>35</v>
      </c>
      <c r="Q467" s="420" t="s">
        <v>35</v>
      </c>
      <c r="R467" s="420" t="s">
        <v>35</v>
      </c>
      <c r="S467" s="420" t="s">
        <v>35</v>
      </c>
      <c r="T467" s="420" t="s">
        <v>35</v>
      </c>
      <c r="U467" s="379" t="s">
        <v>443</v>
      </c>
      <c r="V467" s="379" t="s">
        <v>443</v>
      </c>
      <c r="W467" s="379" t="s">
        <v>443</v>
      </c>
    </row>
    <row r="468" spans="1:23" ht="45" customHeight="1" x14ac:dyDescent="0.25">
      <c r="A468" s="382" t="s">
        <v>2330</v>
      </c>
      <c r="B468" s="382" t="s">
        <v>60</v>
      </c>
      <c r="C468" s="409" t="s">
        <v>1701</v>
      </c>
      <c r="D468" s="631">
        <v>55</v>
      </c>
      <c r="E468" s="408" t="s">
        <v>604</v>
      </c>
      <c r="F468" s="384"/>
      <c r="G468" s="385" t="s">
        <v>590</v>
      </c>
      <c r="H468" s="386" t="s">
        <v>1779</v>
      </c>
      <c r="I468" s="88">
        <v>9</v>
      </c>
      <c r="J468" s="573" t="s">
        <v>648</v>
      </c>
      <c r="K468" s="449" t="s">
        <v>50</v>
      </c>
      <c r="L468" s="379" t="s">
        <v>443</v>
      </c>
      <c r="M468" s="379" t="s">
        <v>443</v>
      </c>
      <c r="N468" s="379" t="s">
        <v>443</v>
      </c>
      <c r="O468" s="379" t="s">
        <v>443</v>
      </c>
      <c r="P468" s="379" t="s">
        <v>443</v>
      </c>
      <c r="Q468" s="379" t="s">
        <v>443</v>
      </c>
      <c r="R468" s="379" t="s">
        <v>1882</v>
      </c>
      <c r="S468" s="379" t="s">
        <v>443</v>
      </c>
      <c r="T468" s="379" t="s">
        <v>443</v>
      </c>
      <c r="U468" s="379" t="s">
        <v>443</v>
      </c>
      <c r="V468" s="379" t="s">
        <v>443</v>
      </c>
      <c r="W468" s="379" t="s">
        <v>443</v>
      </c>
    </row>
    <row r="469" spans="1:23" ht="45" customHeight="1" x14ac:dyDescent="0.25">
      <c r="A469" s="382" t="s">
        <v>1783</v>
      </c>
      <c r="B469" s="382" t="s">
        <v>60</v>
      </c>
      <c r="C469" s="409" t="s">
        <v>1176</v>
      </c>
      <c r="D469" s="631">
        <v>55</v>
      </c>
      <c r="E469" s="408" t="s">
        <v>604</v>
      </c>
      <c r="F469" s="384"/>
      <c r="G469" s="385" t="s">
        <v>590</v>
      </c>
      <c r="H469" s="386" t="s">
        <v>1784</v>
      </c>
      <c r="I469" s="88">
        <v>12</v>
      </c>
      <c r="J469" s="573" t="s">
        <v>648</v>
      </c>
      <c r="K469" s="449" t="s">
        <v>50</v>
      </c>
      <c r="L469" s="379" t="s">
        <v>443</v>
      </c>
      <c r="M469" s="379" t="s">
        <v>443</v>
      </c>
      <c r="N469" s="379" t="s">
        <v>443</v>
      </c>
      <c r="O469" s="379" t="s">
        <v>443</v>
      </c>
      <c r="P469" s="379" t="s">
        <v>443</v>
      </c>
      <c r="Q469" s="379" t="s">
        <v>443</v>
      </c>
      <c r="R469" s="379" t="s">
        <v>1882</v>
      </c>
      <c r="S469" s="379" t="s">
        <v>443</v>
      </c>
      <c r="T469" s="379" t="s">
        <v>443</v>
      </c>
      <c r="U469" s="379" t="s">
        <v>443</v>
      </c>
      <c r="V469" s="379" t="s">
        <v>443</v>
      </c>
      <c r="W469" s="379" t="s">
        <v>443</v>
      </c>
    </row>
    <row r="470" spans="1:23" ht="45" customHeight="1" x14ac:dyDescent="0.25">
      <c r="A470" s="382" t="s">
        <v>1785</v>
      </c>
      <c r="B470" s="382" t="s">
        <v>662</v>
      </c>
      <c r="C470" s="602"/>
      <c r="D470" s="631">
        <v>50</v>
      </c>
      <c r="E470" s="408" t="s">
        <v>604</v>
      </c>
      <c r="F470" s="401">
        <v>44949</v>
      </c>
      <c r="G470" s="385" t="s">
        <v>590</v>
      </c>
      <c r="H470" s="386">
        <v>185</v>
      </c>
      <c r="I470" s="88"/>
      <c r="J470" s="609" t="s">
        <v>2096</v>
      </c>
      <c r="K470" s="449" t="s">
        <v>20</v>
      </c>
      <c r="L470" s="379"/>
      <c r="M470" s="379"/>
      <c r="N470" s="379"/>
      <c r="O470" s="379" t="s">
        <v>1882</v>
      </c>
      <c r="P470" s="379" t="s">
        <v>443</v>
      </c>
      <c r="Q470" s="423" t="s">
        <v>443</v>
      </c>
      <c r="R470" s="423" t="s">
        <v>443</v>
      </c>
      <c r="S470" s="379" t="s">
        <v>443</v>
      </c>
      <c r="T470" s="379" t="s">
        <v>443</v>
      </c>
      <c r="U470" s="379" t="s">
        <v>443</v>
      </c>
      <c r="V470" s="379" t="s">
        <v>443</v>
      </c>
      <c r="W470" s="379" t="s">
        <v>443</v>
      </c>
    </row>
    <row r="471" spans="1:23" ht="45" customHeight="1" x14ac:dyDescent="0.25">
      <c r="A471" s="382" t="s">
        <v>1786</v>
      </c>
      <c r="B471" s="382" t="s">
        <v>1787</v>
      </c>
      <c r="C471" s="602"/>
      <c r="D471" s="631">
        <v>50</v>
      </c>
      <c r="E471" s="408" t="s">
        <v>604</v>
      </c>
      <c r="F471" s="401">
        <v>44949</v>
      </c>
      <c r="G471" s="385" t="s">
        <v>590</v>
      </c>
      <c r="H471" s="386">
        <v>131</v>
      </c>
      <c r="I471" s="88"/>
      <c r="J471" s="573" t="s">
        <v>2096</v>
      </c>
      <c r="K471" s="449" t="s">
        <v>20</v>
      </c>
      <c r="L471" s="379"/>
      <c r="M471" s="379"/>
      <c r="N471" s="379"/>
      <c r="O471" s="379" t="s">
        <v>443</v>
      </c>
      <c r="P471" s="423" t="s">
        <v>443</v>
      </c>
      <c r="Q471" s="379" t="s">
        <v>443</v>
      </c>
      <c r="R471" s="379" t="s">
        <v>443</v>
      </c>
      <c r="S471" s="379" t="s">
        <v>443</v>
      </c>
      <c r="T471" s="379" t="s">
        <v>443</v>
      </c>
      <c r="U471" s="379" t="s">
        <v>443</v>
      </c>
      <c r="V471" s="379" t="s">
        <v>443</v>
      </c>
      <c r="W471" s="379" t="s">
        <v>443</v>
      </c>
    </row>
    <row r="472" spans="1:23" ht="45" customHeight="1" x14ac:dyDescent="0.25">
      <c r="A472" s="382" t="s">
        <v>2331</v>
      </c>
      <c r="B472" s="382" t="s">
        <v>1789</v>
      </c>
      <c r="C472" s="602"/>
      <c r="D472" s="631">
        <v>50</v>
      </c>
      <c r="E472" s="408" t="s">
        <v>604</v>
      </c>
      <c r="F472" s="401">
        <v>44949</v>
      </c>
      <c r="G472" s="385" t="s">
        <v>590</v>
      </c>
      <c r="H472" s="386">
        <v>376</v>
      </c>
      <c r="I472" s="88"/>
      <c r="J472" s="573" t="s">
        <v>2065</v>
      </c>
      <c r="K472" s="449" t="s">
        <v>31</v>
      </c>
      <c r="L472" s="379"/>
      <c r="M472" s="379"/>
      <c r="N472" s="379"/>
      <c r="O472" s="379" t="s">
        <v>443</v>
      </c>
      <c r="P472" s="379" t="s">
        <v>443</v>
      </c>
      <c r="Q472" s="423" t="s">
        <v>443</v>
      </c>
      <c r="R472" s="423" t="s">
        <v>443</v>
      </c>
      <c r="S472" s="423" t="s">
        <v>443</v>
      </c>
      <c r="T472" s="379" t="s">
        <v>1882</v>
      </c>
      <c r="U472" s="423" t="s">
        <v>443</v>
      </c>
      <c r="V472" s="379" t="s">
        <v>1882</v>
      </c>
      <c r="W472" s="379" t="s">
        <v>443</v>
      </c>
    </row>
    <row r="473" spans="1:23" ht="45" customHeight="1" x14ac:dyDescent="0.25">
      <c r="A473" s="382" t="s">
        <v>2332</v>
      </c>
      <c r="B473" s="382" t="s">
        <v>1791</v>
      </c>
      <c r="C473" s="602"/>
      <c r="D473" s="631"/>
      <c r="E473" s="408" t="s">
        <v>604</v>
      </c>
      <c r="F473" s="401"/>
      <c r="G473" s="385" t="s">
        <v>590</v>
      </c>
      <c r="H473" s="386" t="s">
        <v>1792</v>
      </c>
      <c r="I473" s="88"/>
      <c r="J473" s="573" t="s">
        <v>2065</v>
      </c>
      <c r="K473" s="449" t="s">
        <v>72</v>
      </c>
      <c r="L473" s="379"/>
      <c r="M473" s="379"/>
      <c r="N473" s="379"/>
      <c r="O473" s="379" t="s">
        <v>35</v>
      </c>
      <c r="P473" s="423" t="s">
        <v>443</v>
      </c>
      <c r="Q473" s="379" t="s">
        <v>35</v>
      </c>
      <c r="R473" s="423" t="s">
        <v>443</v>
      </c>
      <c r="S473" s="423" t="s">
        <v>443</v>
      </c>
      <c r="T473" s="420" t="s">
        <v>35</v>
      </c>
      <c r="U473" s="423" t="s">
        <v>443</v>
      </c>
      <c r="V473" s="379" t="s">
        <v>1882</v>
      </c>
      <c r="W473" s="379" t="s">
        <v>443</v>
      </c>
    </row>
    <row r="474" spans="1:23" ht="45" customHeight="1" x14ac:dyDescent="0.25">
      <c r="A474" s="599" t="s">
        <v>2333</v>
      </c>
      <c r="B474" s="382" t="s">
        <v>694</v>
      </c>
      <c r="C474" s="408" t="s">
        <v>1890</v>
      </c>
      <c r="D474" s="631">
        <v>47.5</v>
      </c>
      <c r="E474" s="408" t="s">
        <v>594</v>
      </c>
      <c r="F474" s="401">
        <v>45017</v>
      </c>
      <c r="G474" s="385" t="s">
        <v>590</v>
      </c>
      <c r="H474" s="441">
        <v>451</v>
      </c>
      <c r="I474" s="299"/>
      <c r="J474" s="605" t="s">
        <v>2062</v>
      </c>
      <c r="K474" s="449" t="s">
        <v>40</v>
      </c>
      <c r="L474" s="582"/>
      <c r="M474" s="586"/>
      <c r="N474" s="586"/>
      <c r="O474" s="379" t="s">
        <v>443</v>
      </c>
      <c r="P474" s="423" t="s">
        <v>443</v>
      </c>
      <c r="Q474" s="379" t="s">
        <v>443</v>
      </c>
      <c r="R474" s="423" t="s">
        <v>443</v>
      </c>
      <c r="S474" s="379" t="s">
        <v>443</v>
      </c>
      <c r="T474" s="379" t="s">
        <v>443</v>
      </c>
      <c r="U474" s="379" t="s">
        <v>443</v>
      </c>
      <c r="V474" s="379" t="s">
        <v>443</v>
      </c>
      <c r="W474" s="379" t="s">
        <v>443</v>
      </c>
    </row>
    <row r="475" spans="1:23" ht="45" customHeight="1" x14ac:dyDescent="0.25">
      <c r="A475" s="382" t="s">
        <v>1794</v>
      </c>
      <c r="B475" s="382" t="s">
        <v>1795</v>
      </c>
      <c r="C475" s="408"/>
      <c r="D475" s="631">
        <v>55</v>
      </c>
      <c r="E475" s="408" t="s">
        <v>604</v>
      </c>
      <c r="F475" s="401">
        <v>44409</v>
      </c>
      <c r="G475" s="385" t="s">
        <v>590</v>
      </c>
      <c r="H475" s="386" t="s">
        <v>1796</v>
      </c>
      <c r="I475" s="88"/>
      <c r="J475" s="573" t="s">
        <v>2062</v>
      </c>
      <c r="K475" s="449" t="s">
        <v>20</v>
      </c>
      <c r="L475" s="379" t="s">
        <v>443</v>
      </c>
      <c r="M475" s="379" t="s">
        <v>443</v>
      </c>
      <c r="N475" s="379" t="s">
        <v>443</v>
      </c>
      <c r="O475" s="379" t="s">
        <v>1882</v>
      </c>
      <c r="P475" s="379" t="s">
        <v>443</v>
      </c>
      <c r="Q475" s="379" t="s">
        <v>443</v>
      </c>
      <c r="R475" s="423" t="s">
        <v>443</v>
      </c>
      <c r="S475" s="379" t="s">
        <v>443</v>
      </c>
      <c r="T475" s="379" t="s">
        <v>443</v>
      </c>
      <c r="U475" s="379" t="s">
        <v>443</v>
      </c>
      <c r="V475" s="379" t="s">
        <v>443</v>
      </c>
      <c r="W475" s="379" t="s">
        <v>443</v>
      </c>
    </row>
    <row r="476" spans="1:23" ht="45" customHeight="1" x14ac:dyDescent="0.25">
      <c r="A476" s="382" t="s">
        <v>1797</v>
      </c>
      <c r="B476" s="382" t="s">
        <v>1646</v>
      </c>
      <c r="C476" s="408"/>
      <c r="D476" s="631">
        <v>65</v>
      </c>
      <c r="E476" s="408" t="s">
        <v>731</v>
      </c>
      <c r="F476" s="401">
        <v>44572</v>
      </c>
      <c r="G476" s="385" t="s">
        <v>590</v>
      </c>
      <c r="H476" s="386" t="s">
        <v>1798</v>
      </c>
      <c r="I476" s="88"/>
      <c r="J476" s="573" t="s">
        <v>732</v>
      </c>
      <c r="K476" s="449" t="s">
        <v>100</v>
      </c>
      <c r="L476" s="379" t="s">
        <v>443</v>
      </c>
      <c r="M476" s="379" t="s">
        <v>443</v>
      </c>
      <c r="N476" s="379" t="s">
        <v>443</v>
      </c>
      <c r="O476" s="379" t="s">
        <v>443</v>
      </c>
      <c r="P476" s="379" t="s">
        <v>1882</v>
      </c>
      <c r="Q476" s="379" t="s">
        <v>443</v>
      </c>
      <c r="R476" s="379" t="s">
        <v>443</v>
      </c>
      <c r="S476" s="379" t="s">
        <v>1882</v>
      </c>
      <c r="T476" s="379" t="s">
        <v>443</v>
      </c>
      <c r="U476" s="379" t="s">
        <v>443</v>
      </c>
      <c r="V476" s="379" t="s">
        <v>443</v>
      </c>
      <c r="W476" s="379" t="s">
        <v>443</v>
      </c>
    </row>
    <row r="477" spans="1:23" ht="45" customHeight="1" x14ac:dyDescent="0.25">
      <c r="A477" s="382" t="s">
        <v>1799</v>
      </c>
      <c r="B477" s="382" t="s">
        <v>1949</v>
      </c>
      <c r="C477" s="409"/>
      <c r="D477" s="631">
        <v>65</v>
      </c>
      <c r="E477" s="408" t="s">
        <v>731</v>
      </c>
      <c r="F477" s="401">
        <v>43831</v>
      </c>
      <c r="G477" s="385" t="s">
        <v>590</v>
      </c>
      <c r="H477" s="386" t="s">
        <v>1800</v>
      </c>
      <c r="I477" s="299"/>
      <c r="J477" s="573" t="s">
        <v>732</v>
      </c>
      <c r="K477" s="449" t="s">
        <v>25</v>
      </c>
      <c r="L477" s="379" t="s">
        <v>443</v>
      </c>
      <c r="M477" s="379" t="s">
        <v>443</v>
      </c>
      <c r="N477" s="379" t="s">
        <v>443</v>
      </c>
      <c r="O477" s="379" t="s">
        <v>443</v>
      </c>
      <c r="P477" s="379" t="s">
        <v>1882</v>
      </c>
      <c r="Q477" s="379" t="s">
        <v>443</v>
      </c>
      <c r="R477" s="379" t="s">
        <v>443</v>
      </c>
      <c r="S477" s="379" t="s">
        <v>443</v>
      </c>
      <c r="T477" s="379" t="s">
        <v>443</v>
      </c>
      <c r="U477" s="379" t="s">
        <v>443</v>
      </c>
      <c r="V477" s="453" t="s">
        <v>443</v>
      </c>
      <c r="W477" s="453" t="s">
        <v>443</v>
      </c>
    </row>
    <row r="478" spans="1:23" ht="45" customHeight="1" x14ac:dyDescent="0.25">
      <c r="A478" s="382" t="s">
        <v>2334</v>
      </c>
      <c r="B478" s="382" t="s">
        <v>1802</v>
      </c>
      <c r="C478" s="409"/>
      <c r="D478" s="631">
        <v>50</v>
      </c>
      <c r="E478" s="408" t="s">
        <v>731</v>
      </c>
      <c r="F478" s="401"/>
      <c r="G478" s="385" t="s">
        <v>590</v>
      </c>
      <c r="H478" s="386" t="s">
        <v>827</v>
      </c>
      <c r="I478" s="299"/>
      <c r="J478" s="573" t="s">
        <v>732</v>
      </c>
      <c r="K478" s="449" t="s">
        <v>45</v>
      </c>
      <c r="L478" s="379"/>
      <c r="M478" s="379" t="s">
        <v>1882</v>
      </c>
      <c r="N478" s="379"/>
      <c r="O478" s="379" t="s">
        <v>443</v>
      </c>
      <c r="P478" s="379" t="s">
        <v>443</v>
      </c>
      <c r="Q478" s="379" t="s">
        <v>443</v>
      </c>
      <c r="R478" s="379" t="s">
        <v>443</v>
      </c>
      <c r="S478" s="379" t="s">
        <v>443</v>
      </c>
      <c r="T478" s="379" t="s">
        <v>443</v>
      </c>
      <c r="U478" s="379" t="s">
        <v>443</v>
      </c>
      <c r="V478" s="453" t="s">
        <v>443</v>
      </c>
      <c r="W478" s="453" t="s">
        <v>443</v>
      </c>
    </row>
    <row r="479" spans="1:23" ht="45" customHeight="1" x14ac:dyDescent="0.25">
      <c r="A479" s="599" t="s">
        <v>2335</v>
      </c>
      <c r="B479" s="408" t="s">
        <v>1805</v>
      </c>
      <c r="C479" s="408"/>
      <c r="D479" s="631">
        <v>55</v>
      </c>
      <c r="E479" s="408" t="s">
        <v>604</v>
      </c>
      <c r="F479" s="401">
        <v>42767</v>
      </c>
      <c r="G479" s="385" t="s">
        <v>590</v>
      </c>
      <c r="H479" s="386" t="s">
        <v>1806</v>
      </c>
      <c r="I479" s="28"/>
      <c r="J479" s="573" t="s">
        <v>2063</v>
      </c>
      <c r="K479" s="449" t="s">
        <v>53</v>
      </c>
      <c r="L479" s="379" t="s">
        <v>443</v>
      </c>
      <c r="M479" s="379" t="s">
        <v>443</v>
      </c>
      <c r="N479" s="379" t="s">
        <v>1882</v>
      </c>
      <c r="O479" s="379" t="s">
        <v>443</v>
      </c>
      <c r="P479" s="379" t="s">
        <v>443</v>
      </c>
      <c r="Q479" s="379" t="s">
        <v>443</v>
      </c>
      <c r="R479" s="379" t="s">
        <v>443</v>
      </c>
      <c r="S479" s="379" t="s">
        <v>443</v>
      </c>
      <c r="T479" s="379" t="s">
        <v>443</v>
      </c>
      <c r="U479" s="379" t="s">
        <v>443</v>
      </c>
      <c r="V479" s="453" t="s">
        <v>443</v>
      </c>
      <c r="W479" s="453" t="s">
        <v>443</v>
      </c>
    </row>
    <row r="480" spans="1:23" ht="45" customHeight="1" x14ac:dyDescent="0.25">
      <c r="A480" s="382" t="s">
        <v>1807</v>
      </c>
      <c r="B480" s="382" t="s">
        <v>662</v>
      </c>
      <c r="C480" s="602"/>
      <c r="D480" s="631">
        <v>50</v>
      </c>
      <c r="E480" s="408" t="s">
        <v>604</v>
      </c>
      <c r="F480" s="401">
        <v>44949</v>
      </c>
      <c r="G480" s="385" t="s">
        <v>590</v>
      </c>
      <c r="H480" s="386">
        <v>50</v>
      </c>
      <c r="I480" s="88"/>
      <c r="J480" s="609" t="s">
        <v>2096</v>
      </c>
      <c r="K480" s="449" t="s">
        <v>25</v>
      </c>
      <c r="L480" s="379"/>
      <c r="M480" s="379"/>
      <c r="N480" s="379"/>
      <c r="O480" s="379" t="s">
        <v>443</v>
      </c>
      <c r="P480" s="379" t="s">
        <v>1882</v>
      </c>
      <c r="Q480" s="423" t="s">
        <v>443</v>
      </c>
      <c r="R480" s="423" t="s">
        <v>443</v>
      </c>
      <c r="S480" s="379" t="s">
        <v>443</v>
      </c>
      <c r="T480" s="379" t="s">
        <v>443</v>
      </c>
      <c r="U480" s="379" t="s">
        <v>443</v>
      </c>
      <c r="V480" s="379" t="s">
        <v>443</v>
      </c>
      <c r="W480" s="379" t="s">
        <v>443</v>
      </c>
    </row>
    <row r="481" spans="1:23" ht="45" customHeight="1" x14ac:dyDescent="0.25">
      <c r="A481" s="599" t="s">
        <v>2336</v>
      </c>
      <c r="B481" s="382" t="s">
        <v>1802</v>
      </c>
      <c r="C481" s="409"/>
      <c r="D481" s="631">
        <v>50</v>
      </c>
      <c r="E481" s="408" t="s">
        <v>731</v>
      </c>
      <c r="F481" s="401"/>
      <c r="G481" s="385" t="s">
        <v>590</v>
      </c>
      <c r="H481" s="386" t="s">
        <v>827</v>
      </c>
      <c r="I481" s="299"/>
      <c r="J481" s="573" t="s">
        <v>732</v>
      </c>
      <c r="K481" s="449" t="s">
        <v>45</v>
      </c>
      <c r="L481" s="379"/>
      <c r="M481" s="379" t="s">
        <v>1882</v>
      </c>
      <c r="N481" s="379"/>
      <c r="O481" s="379" t="s">
        <v>443</v>
      </c>
      <c r="P481" s="423" t="s">
        <v>443</v>
      </c>
      <c r="Q481" s="379" t="s">
        <v>443</v>
      </c>
      <c r="R481" s="379" t="s">
        <v>443</v>
      </c>
      <c r="S481" s="379" t="s">
        <v>443</v>
      </c>
      <c r="T481" s="379" t="s">
        <v>443</v>
      </c>
      <c r="U481" s="379" t="s">
        <v>443</v>
      </c>
      <c r="V481" s="379" t="s">
        <v>443</v>
      </c>
      <c r="W481" s="379" t="s">
        <v>443</v>
      </c>
    </row>
    <row r="482" spans="1:23" ht="45" customHeight="1" x14ac:dyDescent="0.25">
      <c r="A482" s="599" t="s">
        <v>1808</v>
      </c>
      <c r="B482" s="382" t="s">
        <v>662</v>
      </c>
      <c r="C482" s="408"/>
      <c r="D482" s="631">
        <v>65</v>
      </c>
      <c r="E482" s="408" t="s">
        <v>604</v>
      </c>
      <c r="F482" s="401">
        <v>45222</v>
      </c>
      <c r="G482" s="385" t="s">
        <v>590</v>
      </c>
      <c r="H482" s="621"/>
      <c r="I482" s="299"/>
      <c r="J482" s="573" t="s">
        <v>2052</v>
      </c>
      <c r="K482" s="449" t="s">
        <v>45</v>
      </c>
      <c r="L482" s="420" t="s">
        <v>35</v>
      </c>
      <c r="M482" s="420" t="s">
        <v>35</v>
      </c>
      <c r="N482" s="420" t="s">
        <v>35</v>
      </c>
      <c r="O482" s="420" t="s">
        <v>35</v>
      </c>
      <c r="P482" s="420" t="s">
        <v>35</v>
      </c>
      <c r="Q482" s="420" t="s">
        <v>35</v>
      </c>
      <c r="R482" s="420" t="s">
        <v>35</v>
      </c>
      <c r="S482" s="420" t="s">
        <v>35</v>
      </c>
      <c r="T482" s="420" t="s">
        <v>35</v>
      </c>
      <c r="U482" s="379" t="s">
        <v>443</v>
      </c>
      <c r="V482" s="453" t="s">
        <v>443</v>
      </c>
      <c r="W482" s="453" t="s">
        <v>443</v>
      </c>
    </row>
    <row r="483" spans="1:23" ht="45" customHeight="1" x14ac:dyDescent="0.25">
      <c r="A483" s="382" t="s">
        <v>2337</v>
      </c>
      <c r="B483" s="382" t="s">
        <v>800</v>
      </c>
      <c r="C483" s="408"/>
      <c r="D483" s="631">
        <v>55</v>
      </c>
      <c r="E483" s="408" t="s">
        <v>604</v>
      </c>
      <c r="F483" s="401">
        <v>42005</v>
      </c>
      <c r="G483" s="385" t="s">
        <v>590</v>
      </c>
      <c r="H483" s="386" t="s">
        <v>1811</v>
      </c>
      <c r="I483" s="88"/>
      <c r="J483" s="623" t="s">
        <v>2043</v>
      </c>
      <c r="K483" s="449" t="s">
        <v>20</v>
      </c>
      <c r="L483" s="379" t="s">
        <v>443</v>
      </c>
      <c r="M483" s="379" t="s">
        <v>443</v>
      </c>
      <c r="N483" s="379" t="s">
        <v>443</v>
      </c>
      <c r="O483" s="379" t="s">
        <v>443</v>
      </c>
      <c r="P483" s="379" t="s">
        <v>443</v>
      </c>
      <c r="Q483" s="423" t="s">
        <v>443</v>
      </c>
      <c r="R483" s="379" t="s">
        <v>443</v>
      </c>
      <c r="S483" s="379" t="s">
        <v>443</v>
      </c>
      <c r="T483" s="379" t="s">
        <v>443</v>
      </c>
      <c r="U483" s="379" t="s">
        <v>443</v>
      </c>
      <c r="V483" s="379" t="s">
        <v>443</v>
      </c>
      <c r="W483" s="379" t="s">
        <v>443</v>
      </c>
    </row>
    <row r="484" spans="1:23" ht="45" customHeight="1" x14ac:dyDescent="0.25">
      <c r="A484" s="382" t="s">
        <v>1812</v>
      </c>
      <c r="B484" s="382" t="s">
        <v>99</v>
      </c>
      <c r="C484" s="602"/>
      <c r="D484" s="631">
        <v>50</v>
      </c>
      <c r="E484" s="408" t="s">
        <v>612</v>
      </c>
      <c r="F484" s="401">
        <v>44949</v>
      </c>
      <c r="G484" s="385" t="s">
        <v>590</v>
      </c>
      <c r="H484" s="386">
        <v>374</v>
      </c>
      <c r="I484" s="88"/>
      <c r="J484" s="573" t="s">
        <v>2051</v>
      </c>
      <c r="K484" s="449" t="s">
        <v>72</v>
      </c>
      <c r="L484" s="379"/>
      <c r="M484" s="379"/>
      <c r="N484" s="379"/>
      <c r="O484" s="379" t="s">
        <v>443</v>
      </c>
      <c r="P484" s="379" t="s">
        <v>443</v>
      </c>
      <c r="Q484" s="379" t="s">
        <v>443</v>
      </c>
      <c r="R484" s="379" t="s">
        <v>443</v>
      </c>
      <c r="S484" s="379" t="s">
        <v>443</v>
      </c>
      <c r="T484" s="379" t="s">
        <v>443</v>
      </c>
      <c r="U484" s="379" t="s">
        <v>443</v>
      </c>
      <c r="V484" s="379" t="s">
        <v>1882</v>
      </c>
      <c r="W484" s="379" t="s">
        <v>443</v>
      </c>
    </row>
    <row r="485" spans="1:23" ht="45" customHeight="1" x14ac:dyDescent="0.25">
      <c r="A485" s="382" t="s">
        <v>1814</v>
      </c>
      <c r="B485" s="382" t="s">
        <v>1766</v>
      </c>
      <c r="C485" s="408"/>
      <c r="D485" s="631">
        <v>65</v>
      </c>
      <c r="E485" s="408" t="s">
        <v>612</v>
      </c>
      <c r="F485" s="401">
        <v>45253</v>
      </c>
      <c r="G485" s="385" t="s">
        <v>590</v>
      </c>
      <c r="H485" s="386" t="s">
        <v>1815</v>
      </c>
      <c r="I485" s="88"/>
      <c r="J485" s="573" t="s">
        <v>2054</v>
      </c>
      <c r="K485" s="449" t="s">
        <v>31</v>
      </c>
      <c r="L485" s="420" t="s">
        <v>35</v>
      </c>
      <c r="M485" s="420" t="s">
        <v>35</v>
      </c>
      <c r="N485" s="420" t="s">
        <v>35</v>
      </c>
      <c r="O485" s="420" t="s">
        <v>35</v>
      </c>
      <c r="P485" s="420" t="s">
        <v>35</v>
      </c>
      <c r="Q485" s="420" t="s">
        <v>35</v>
      </c>
      <c r="R485" s="420" t="s">
        <v>35</v>
      </c>
      <c r="S485" s="420" t="s">
        <v>35</v>
      </c>
      <c r="T485" s="420" t="s">
        <v>35</v>
      </c>
      <c r="U485" s="420" t="s">
        <v>35</v>
      </c>
      <c r="V485" s="379" t="s">
        <v>443</v>
      </c>
      <c r="W485" s="379" t="s">
        <v>443</v>
      </c>
    </row>
    <row r="486" spans="1:23" ht="45" customHeight="1" x14ac:dyDescent="0.25">
      <c r="A486" s="382" t="s">
        <v>1816</v>
      </c>
      <c r="B486" s="382" t="s">
        <v>1818</v>
      </c>
      <c r="C486" s="409" t="s">
        <v>1819</v>
      </c>
      <c r="D486" s="631">
        <v>65</v>
      </c>
      <c r="E486" s="408" t="s">
        <v>612</v>
      </c>
      <c r="F486" s="401">
        <v>44348</v>
      </c>
      <c r="G486" s="385" t="s">
        <v>590</v>
      </c>
      <c r="H486" s="386" t="s">
        <v>1820</v>
      </c>
      <c r="I486" s="88"/>
      <c r="J486" s="573" t="s">
        <v>2051</v>
      </c>
      <c r="K486" s="449" t="s">
        <v>50</v>
      </c>
      <c r="L486" s="379" t="s">
        <v>443</v>
      </c>
      <c r="M486" s="379" t="s">
        <v>443</v>
      </c>
      <c r="N486" s="379" t="s">
        <v>443</v>
      </c>
      <c r="O486" s="379" t="s">
        <v>443</v>
      </c>
      <c r="P486" s="379" t="s">
        <v>443</v>
      </c>
      <c r="Q486" s="379" t="s">
        <v>443</v>
      </c>
      <c r="R486" s="379" t="s">
        <v>1882</v>
      </c>
      <c r="S486" s="379" t="s">
        <v>443</v>
      </c>
      <c r="T486" s="379" t="s">
        <v>443</v>
      </c>
      <c r="U486" s="379" t="s">
        <v>443</v>
      </c>
      <c r="V486" s="379" t="s">
        <v>443</v>
      </c>
      <c r="W486" s="379" t="s">
        <v>443</v>
      </c>
    </row>
    <row r="487" spans="1:23" ht="45" customHeight="1" x14ac:dyDescent="0.25">
      <c r="A487" s="382" t="s">
        <v>1816</v>
      </c>
      <c r="B487" s="382" t="s">
        <v>989</v>
      </c>
      <c r="C487" s="408" t="s">
        <v>1817</v>
      </c>
      <c r="D487" s="631">
        <v>275</v>
      </c>
      <c r="E487" s="408" t="s">
        <v>612</v>
      </c>
      <c r="F487" s="401">
        <v>44063</v>
      </c>
      <c r="G487" s="385" t="s">
        <v>590</v>
      </c>
      <c r="H487" s="386" t="s">
        <v>827</v>
      </c>
      <c r="I487" s="299"/>
      <c r="J487" s="573" t="s">
        <v>2163</v>
      </c>
      <c r="K487" s="449" t="s">
        <v>87</v>
      </c>
      <c r="L487" s="379" t="s">
        <v>443</v>
      </c>
      <c r="M487" s="379" t="s">
        <v>443</v>
      </c>
      <c r="N487" s="379" t="s">
        <v>443</v>
      </c>
      <c r="O487" s="379" t="s">
        <v>443</v>
      </c>
      <c r="P487" s="379" t="s">
        <v>443</v>
      </c>
      <c r="Q487" s="379" t="s">
        <v>443</v>
      </c>
      <c r="R487" s="379" t="s">
        <v>443</v>
      </c>
      <c r="S487" s="379" t="s">
        <v>443</v>
      </c>
      <c r="T487" s="379" t="s">
        <v>443</v>
      </c>
      <c r="U487" s="379" t="s">
        <v>443</v>
      </c>
      <c r="V487" s="379" t="s">
        <v>1882</v>
      </c>
      <c r="W487" s="379" t="s">
        <v>443</v>
      </c>
    </row>
    <row r="488" spans="1:23" ht="45" customHeight="1" x14ac:dyDescent="0.25">
      <c r="A488" s="382" t="s">
        <v>2338</v>
      </c>
      <c r="B488" s="382" t="s">
        <v>1056</v>
      </c>
      <c r="C488" s="408"/>
      <c r="D488" s="631">
        <v>65</v>
      </c>
      <c r="E488" s="408" t="s">
        <v>612</v>
      </c>
      <c r="F488" s="401">
        <v>45222</v>
      </c>
      <c r="G488" s="385" t="s">
        <v>590</v>
      </c>
      <c r="H488" s="386" t="s">
        <v>2339</v>
      </c>
      <c r="I488" s="299"/>
      <c r="J488" s="573" t="s">
        <v>2051</v>
      </c>
      <c r="K488" s="449" t="s">
        <v>555</v>
      </c>
      <c r="L488" s="420" t="s">
        <v>35</v>
      </c>
      <c r="M488" s="420" t="s">
        <v>35</v>
      </c>
      <c r="N488" s="420" t="s">
        <v>35</v>
      </c>
      <c r="O488" s="420" t="s">
        <v>35</v>
      </c>
      <c r="P488" s="420" t="s">
        <v>35</v>
      </c>
      <c r="Q488" s="420" t="s">
        <v>35</v>
      </c>
      <c r="R488" s="420" t="s">
        <v>35</v>
      </c>
      <c r="S488" s="420" t="s">
        <v>35</v>
      </c>
      <c r="T488" s="420" t="s">
        <v>35</v>
      </c>
      <c r="U488" s="379" t="s">
        <v>443</v>
      </c>
      <c r="V488" s="379" t="s">
        <v>443</v>
      </c>
      <c r="W488" s="379" t="s">
        <v>443</v>
      </c>
    </row>
    <row r="489" spans="1:23" ht="45" customHeight="1" x14ac:dyDescent="0.25">
      <c r="A489" s="382" t="s">
        <v>1821</v>
      </c>
      <c r="B489" s="382" t="s">
        <v>1104</v>
      </c>
      <c r="C489" s="409" t="s">
        <v>762</v>
      </c>
      <c r="D489" s="631">
        <v>65</v>
      </c>
      <c r="E489" s="408" t="s">
        <v>612</v>
      </c>
      <c r="F489" s="401">
        <v>43797</v>
      </c>
      <c r="G489" s="385" t="s">
        <v>590</v>
      </c>
      <c r="H489" s="386" t="s">
        <v>1822</v>
      </c>
      <c r="I489" s="88"/>
      <c r="J489" s="573" t="s">
        <v>2051</v>
      </c>
      <c r="K489" s="449" t="s">
        <v>610</v>
      </c>
      <c r="L489" s="379" t="s">
        <v>443</v>
      </c>
      <c r="M489" s="379" t="s">
        <v>443</v>
      </c>
      <c r="N489" s="379" t="s">
        <v>443</v>
      </c>
      <c r="O489" s="379" t="s">
        <v>443</v>
      </c>
      <c r="P489" s="420" t="s">
        <v>35</v>
      </c>
      <c r="Q489" s="379" t="s">
        <v>443</v>
      </c>
      <c r="R489" s="379" t="s">
        <v>443</v>
      </c>
      <c r="S489" s="379" t="s">
        <v>443</v>
      </c>
      <c r="T489" s="379" t="s">
        <v>443</v>
      </c>
      <c r="U489" s="379" t="s">
        <v>1882</v>
      </c>
      <c r="V489" s="379" t="s">
        <v>443</v>
      </c>
      <c r="W489" s="379" t="s">
        <v>443</v>
      </c>
    </row>
    <row r="490" spans="1:23" ht="45" customHeight="1" x14ac:dyDescent="0.25">
      <c r="A490" s="382" t="s">
        <v>1823</v>
      </c>
      <c r="B490" s="382" t="s">
        <v>99</v>
      </c>
      <c r="C490" s="602"/>
      <c r="D490" s="631">
        <v>50</v>
      </c>
      <c r="E490" s="408" t="s">
        <v>612</v>
      </c>
      <c r="F490" s="401">
        <v>44949</v>
      </c>
      <c r="G490" s="385" t="s">
        <v>590</v>
      </c>
      <c r="H490" s="386">
        <v>355</v>
      </c>
      <c r="I490" s="88"/>
      <c r="J490" s="573" t="s">
        <v>2051</v>
      </c>
      <c r="K490" s="449" t="s">
        <v>95</v>
      </c>
      <c r="L490" s="379"/>
      <c r="M490" s="379"/>
      <c r="N490" s="379" t="s">
        <v>1882</v>
      </c>
      <c r="O490" s="379" t="s">
        <v>443</v>
      </c>
      <c r="P490" s="379" t="s">
        <v>443</v>
      </c>
      <c r="Q490" s="379" t="s">
        <v>443</v>
      </c>
      <c r="R490" s="379" t="s">
        <v>443</v>
      </c>
      <c r="S490" s="379" t="s">
        <v>443</v>
      </c>
      <c r="T490" s="379" t="s">
        <v>443</v>
      </c>
      <c r="U490" s="379" t="s">
        <v>443</v>
      </c>
      <c r="V490" s="379" t="s">
        <v>443</v>
      </c>
      <c r="W490" s="379" t="s">
        <v>443</v>
      </c>
    </row>
    <row r="491" spans="1:23" ht="45" customHeight="1" x14ac:dyDescent="0.25">
      <c r="A491" s="382" t="s">
        <v>1824</v>
      </c>
      <c r="B491" s="382" t="s">
        <v>662</v>
      </c>
      <c r="C491" s="602"/>
      <c r="D491" s="631">
        <v>50</v>
      </c>
      <c r="E491" s="408" t="s">
        <v>612</v>
      </c>
      <c r="F491" s="401">
        <v>44986</v>
      </c>
      <c r="G491" s="385" t="s">
        <v>590</v>
      </c>
      <c r="H491" s="386">
        <v>444</v>
      </c>
      <c r="I491" s="581"/>
      <c r="J491" s="573" t="s">
        <v>2051</v>
      </c>
      <c r="K491" s="449" t="s">
        <v>50</v>
      </c>
      <c r="L491" s="379"/>
      <c r="M491" s="379"/>
      <c r="N491" s="379"/>
      <c r="O491" s="379" t="s">
        <v>443</v>
      </c>
      <c r="P491" s="379" t="s">
        <v>35</v>
      </c>
      <c r="Q491" s="379" t="s">
        <v>443</v>
      </c>
      <c r="R491" s="379" t="s">
        <v>35</v>
      </c>
      <c r="S491" s="379" t="s">
        <v>1882</v>
      </c>
      <c r="T491" s="379" t="s">
        <v>443</v>
      </c>
      <c r="U491" s="379" t="s">
        <v>443</v>
      </c>
      <c r="V491" s="420" t="s">
        <v>35</v>
      </c>
      <c r="W491" s="379" t="s">
        <v>443</v>
      </c>
    </row>
    <row r="492" spans="1:23" ht="45" customHeight="1" x14ac:dyDescent="0.25">
      <c r="A492" s="382" t="s">
        <v>2340</v>
      </c>
      <c r="B492" s="382" t="s">
        <v>2341</v>
      </c>
      <c r="C492" s="408"/>
      <c r="D492" s="631">
        <v>50</v>
      </c>
      <c r="E492" s="408" t="s">
        <v>612</v>
      </c>
      <c r="F492" s="401" t="s">
        <v>2342</v>
      </c>
      <c r="G492" s="532" t="s">
        <v>66</v>
      </c>
      <c r="H492" s="386"/>
      <c r="I492" s="88"/>
      <c r="J492" s="573" t="s">
        <v>767</v>
      </c>
      <c r="K492" s="449" t="s">
        <v>69</v>
      </c>
      <c r="L492" s="420" t="s">
        <v>35</v>
      </c>
      <c r="M492" s="420" t="s">
        <v>35</v>
      </c>
      <c r="N492" s="420" t="s">
        <v>35</v>
      </c>
      <c r="O492" s="420" t="s">
        <v>35</v>
      </c>
      <c r="P492" s="420" t="s">
        <v>35</v>
      </c>
      <c r="Q492" s="420" t="s">
        <v>35</v>
      </c>
      <c r="R492" s="420" t="s">
        <v>35</v>
      </c>
      <c r="S492" s="420" t="s">
        <v>35</v>
      </c>
      <c r="T492" s="420" t="s">
        <v>35</v>
      </c>
      <c r="U492" s="420" t="s">
        <v>35</v>
      </c>
      <c r="V492" s="420" t="s">
        <v>35</v>
      </c>
      <c r="W492" s="420" t="s">
        <v>35</v>
      </c>
    </row>
    <row r="493" spans="1:23" ht="45" customHeight="1" x14ac:dyDescent="0.25">
      <c r="A493" s="382" t="s">
        <v>1827</v>
      </c>
      <c r="B493" s="382" t="s">
        <v>2343</v>
      </c>
      <c r="C493" s="602" t="s">
        <v>1954</v>
      </c>
      <c r="D493" s="631">
        <v>65</v>
      </c>
      <c r="E493" s="408" t="s">
        <v>612</v>
      </c>
      <c r="F493" s="401">
        <v>45192</v>
      </c>
      <c r="G493" s="385" t="s">
        <v>590</v>
      </c>
      <c r="H493" s="616" t="s">
        <v>1829</v>
      </c>
      <c r="I493" s="88"/>
      <c r="J493" s="573" t="s">
        <v>2051</v>
      </c>
      <c r="K493" s="449" t="s">
        <v>40</v>
      </c>
      <c r="L493" s="420" t="s">
        <v>35</v>
      </c>
      <c r="M493" s="420" t="s">
        <v>35</v>
      </c>
      <c r="N493" s="420" t="s">
        <v>35</v>
      </c>
      <c r="O493" s="420" t="s">
        <v>35</v>
      </c>
      <c r="P493" s="420" t="s">
        <v>35</v>
      </c>
      <c r="Q493" s="420" t="s">
        <v>35</v>
      </c>
      <c r="R493" s="420" t="s">
        <v>35</v>
      </c>
      <c r="S493" s="420" t="s">
        <v>35</v>
      </c>
      <c r="T493" s="379" t="s">
        <v>443</v>
      </c>
      <c r="U493" s="379" t="s">
        <v>443</v>
      </c>
      <c r="V493" s="379" t="s">
        <v>443</v>
      </c>
      <c r="W493" s="379" t="s">
        <v>443</v>
      </c>
    </row>
    <row r="494" spans="1:23" ht="45" customHeight="1" x14ac:dyDescent="0.25">
      <c r="A494" s="382" t="s">
        <v>1830</v>
      </c>
      <c r="B494" s="382" t="s">
        <v>60</v>
      </c>
      <c r="C494" s="409" t="s">
        <v>1832</v>
      </c>
      <c r="D494" s="631">
        <v>65</v>
      </c>
      <c r="E494" s="408" t="s">
        <v>612</v>
      </c>
      <c r="F494" s="401">
        <v>44228</v>
      </c>
      <c r="G494" s="385" t="s">
        <v>590</v>
      </c>
      <c r="H494" s="386" t="s">
        <v>1833</v>
      </c>
      <c r="I494" s="88"/>
      <c r="J494" s="573" t="s">
        <v>2051</v>
      </c>
      <c r="K494" s="449" t="s">
        <v>20</v>
      </c>
      <c r="L494" s="379" t="s">
        <v>443</v>
      </c>
      <c r="M494" s="379" t="s">
        <v>443</v>
      </c>
      <c r="N494" s="379" t="s">
        <v>443</v>
      </c>
      <c r="O494" s="379" t="s">
        <v>1882</v>
      </c>
      <c r="P494" s="379" t="s">
        <v>443</v>
      </c>
      <c r="Q494" s="379" t="s">
        <v>443</v>
      </c>
      <c r="R494" s="379" t="s">
        <v>443</v>
      </c>
      <c r="S494" s="379" t="s">
        <v>443</v>
      </c>
      <c r="T494" s="379" t="s">
        <v>443</v>
      </c>
      <c r="U494" s="379" t="s">
        <v>443</v>
      </c>
      <c r="V494" s="379" t="s">
        <v>443</v>
      </c>
      <c r="W494" s="379" t="s">
        <v>443</v>
      </c>
    </row>
    <row r="495" spans="1:23" ht="45" customHeight="1" x14ac:dyDescent="0.25">
      <c r="A495" s="382" t="s">
        <v>1834</v>
      </c>
      <c r="B495" s="382" t="s">
        <v>99</v>
      </c>
      <c r="C495" s="408"/>
      <c r="D495" s="631">
        <v>50</v>
      </c>
      <c r="E495" s="408" t="s">
        <v>612</v>
      </c>
      <c r="F495" s="401"/>
      <c r="G495" s="385" t="s">
        <v>590</v>
      </c>
      <c r="H495" s="386">
        <v>415</v>
      </c>
      <c r="I495" s="88"/>
      <c r="J495" s="573" t="s">
        <v>2051</v>
      </c>
      <c r="K495" s="449" t="s">
        <v>87</v>
      </c>
      <c r="L495" s="379"/>
      <c r="M495" s="379"/>
      <c r="N495" s="379"/>
      <c r="O495" s="379" t="s">
        <v>443</v>
      </c>
      <c r="P495" s="379" t="s">
        <v>443</v>
      </c>
      <c r="Q495" s="379" t="s">
        <v>443</v>
      </c>
      <c r="R495" s="379" t="s">
        <v>443</v>
      </c>
      <c r="S495" s="379" t="s">
        <v>443</v>
      </c>
      <c r="T495" s="379" t="s">
        <v>443</v>
      </c>
      <c r="U495" s="379" t="s">
        <v>443</v>
      </c>
      <c r="V495" s="379" t="s">
        <v>443</v>
      </c>
      <c r="W495" s="379" t="s">
        <v>443</v>
      </c>
    </row>
    <row r="496" spans="1:23" ht="45" customHeight="1" x14ac:dyDescent="0.25">
      <c r="A496" s="382" t="s">
        <v>1835</v>
      </c>
      <c r="B496" s="382" t="s">
        <v>1836</v>
      </c>
      <c r="C496" s="602"/>
      <c r="D496" s="631">
        <v>50</v>
      </c>
      <c r="E496" s="408" t="s">
        <v>612</v>
      </c>
      <c r="F496" s="401">
        <v>44949</v>
      </c>
      <c r="G496" s="385" t="s">
        <v>590</v>
      </c>
      <c r="H496" s="386">
        <v>360</v>
      </c>
      <c r="I496" s="88"/>
      <c r="J496" s="573" t="s">
        <v>2051</v>
      </c>
      <c r="K496" s="449" t="s">
        <v>95</v>
      </c>
      <c r="L496" s="379"/>
      <c r="M496" s="379"/>
      <c r="N496" s="379" t="s">
        <v>1882</v>
      </c>
      <c r="O496" s="379" t="s">
        <v>443</v>
      </c>
      <c r="P496" s="379" t="s">
        <v>443</v>
      </c>
      <c r="Q496" s="379" t="s">
        <v>443</v>
      </c>
      <c r="R496" s="379" t="s">
        <v>443</v>
      </c>
      <c r="S496" s="379" t="s">
        <v>443</v>
      </c>
      <c r="T496" s="379" t="s">
        <v>443</v>
      </c>
      <c r="U496" s="379" t="s">
        <v>443</v>
      </c>
      <c r="V496" s="379" t="s">
        <v>443</v>
      </c>
      <c r="W496" s="379" t="s">
        <v>443</v>
      </c>
    </row>
    <row r="497" spans="1:23" ht="45" customHeight="1" x14ac:dyDescent="0.25">
      <c r="A497" s="382" t="s">
        <v>1838</v>
      </c>
      <c r="B497" s="382" t="s">
        <v>212</v>
      </c>
      <c r="C497" s="602"/>
      <c r="D497" s="631">
        <v>50</v>
      </c>
      <c r="E497" s="408" t="s">
        <v>612</v>
      </c>
      <c r="F497" s="401">
        <v>44949</v>
      </c>
      <c r="G497" s="385" t="s">
        <v>590</v>
      </c>
      <c r="H497" s="386">
        <v>354</v>
      </c>
      <c r="I497" s="88"/>
      <c r="J497" s="573" t="s">
        <v>2051</v>
      </c>
      <c r="K497" s="449" t="s">
        <v>50</v>
      </c>
      <c r="L497" s="379"/>
      <c r="M497" s="379"/>
      <c r="N497" s="379"/>
      <c r="O497" s="379" t="s">
        <v>443</v>
      </c>
      <c r="P497" s="379" t="s">
        <v>443</v>
      </c>
      <c r="Q497" s="379" t="s">
        <v>443</v>
      </c>
      <c r="R497" s="379" t="s">
        <v>1882</v>
      </c>
      <c r="S497" s="379" t="s">
        <v>443</v>
      </c>
      <c r="T497" s="379" t="s">
        <v>443</v>
      </c>
      <c r="U497" s="379" t="s">
        <v>443</v>
      </c>
      <c r="V497" s="379" t="s">
        <v>443</v>
      </c>
      <c r="W497" s="379" t="s">
        <v>443</v>
      </c>
    </row>
    <row r="498" spans="1:23" ht="45" customHeight="1" x14ac:dyDescent="0.25">
      <c r="A498" s="382" t="s">
        <v>2344</v>
      </c>
      <c r="B498" s="382" t="s">
        <v>89</v>
      </c>
      <c r="C498" s="602"/>
      <c r="D498" s="631"/>
      <c r="E498" s="408" t="s">
        <v>612</v>
      </c>
      <c r="F498" s="401"/>
      <c r="G498" s="385" t="s">
        <v>590</v>
      </c>
      <c r="H498" s="386">
        <v>441</v>
      </c>
      <c r="I498" s="88"/>
      <c r="J498" s="573" t="s">
        <v>2051</v>
      </c>
      <c r="K498" s="449" t="s">
        <v>45</v>
      </c>
      <c r="L498" s="379"/>
      <c r="M498" s="379" t="s">
        <v>1882</v>
      </c>
      <c r="N498" s="379"/>
      <c r="O498" s="379" t="s">
        <v>443</v>
      </c>
      <c r="P498" s="379" t="s">
        <v>443</v>
      </c>
      <c r="Q498" s="379" t="s">
        <v>443</v>
      </c>
      <c r="R498" s="379" t="s">
        <v>443</v>
      </c>
      <c r="S498" s="379" t="s">
        <v>443</v>
      </c>
      <c r="T498" s="379" t="s">
        <v>443</v>
      </c>
      <c r="U498" s="379" t="s">
        <v>443</v>
      </c>
      <c r="V498" s="379" t="s">
        <v>443</v>
      </c>
      <c r="W498" s="379" t="s">
        <v>443</v>
      </c>
    </row>
    <row r="499" spans="1:23" ht="45" customHeight="1" x14ac:dyDescent="0.25">
      <c r="A499" s="382" t="s">
        <v>1841</v>
      </c>
      <c r="B499" s="382" t="s">
        <v>771</v>
      </c>
      <c r="C499" s="408"/>
      <c r="D499" s="631">
        <v>50</v>
      </c>
      <c r="E499" s="408" t="s">
        <v>612</v>
      </c>
      <c r="F499" s="401"/>
      <c r="G499" s="385" t="s">
        <v>590</v>
      </c>
      <c r="H499" s="386">
        <v>389</v>
      </c>
      <c r="I499" s="88"/>
      <c r="J499" s="573" t="s">
        <v>2051</v>
      </c>
      <c r="K499" s="449" t="s">
        <v>42</v>
      </c>
      <c r="L499" s="379"/>
      <c r="M499" s="379"/>
      <c r="N499" s="379"/>
      <c r="O499" s="379" t="s">
        <v>443</v>
      </c>
      <c r="P499" s="379" t="s">
        <v>443</v>
      </c>
      <c r="Q499" s="379" t="s">
        <v>443</v>
      </c>
      <c r="R499" s="379" t="s">
        <v>443</v>
      </c>
      <c r="S499" s="379" t="s">
        <v>443</v>
      </c>
      <c r="T499" s="379" t="s">
        <v>443</v>
      </c>
      <c r="U499" s="379" t="s">
        <v>443</v>
      </c>
      <c r="V499" s="379" t="s">
        <v>1882</v>
      </c>
      <c r="W499" s="379" t="s">
        <v>443</v>
      </c>
    </row>
    <row r="500" spans="1:23" ht="45" customHeight="1" x14ac:dyDescent="0.25">
      <c r="A500" s="382" t="s">
        <v>1842</v>
      </c>
      <c r="B500" s="382" t="s">
        <v>1843</v>
      </c>
      <c r="C500" s="602"/>
      <c r="D500" s="631">
        <v>50</v>
      </c>
      <c r="E500" s="408" t="s">
        <v>612</v>
      </c>
      <c r="F500" s="401">
        <v>44949</v>
      </c>
      <c r="G500" s="385" t="s">
        <v>590</v>
      </c>
      <c r="H500" s="386">
        <v>357</v>
      </c>
      <c r="I500" s="88"/>
      <c r="J500" s="573" t="s">
        <v>2051</v>
      </c>
      <c r="K500" s="449" t="s">
        <v>72</v>
      </c>
      <c r="L500" s="379"/>
      <c r="M500" s="379"/>
      <c r="N500" s="379"/>
      <c r="O500" s="379" t="s">
        <v>443</v>
      </c>
      <c r="P500" s="379" t="s">
        <v>443</v>
      </c>
      <c r="Q500" s="379" t="s">
        <v>443</v>
      </c>
      <c r="R500" s="379" t="s">
        <v>443</v>
      </c>
      <c r="S500" s="379" t="s">
        <v>443</v>
      </c>
      <c r="T500" s="379" t="s">
        <v>443</v>
      </c>
      <c r="U500" s="379" t="s">
        <v>443</v>
      </c>
      <c r="V500" s="379" t="s">
        <v>443</v>
      </c>
      <c r="W500" s="379" t="s">
        <v>443</v>
      </c>
    </row>
    <row r="501" spans="1:23" ht="45" customHeight="1" x14ac:dyDescent="0.25">
      <c r="A501" s="382" t="s">
        <v>1844</v>
      </c>
      <c r="B501" s="382" t="s">
        <v>1845</v>
      </c>
      <c r="C501" s="602"/>
      <c r="D501" s="631">
        <v>50</v>
      </c>
      <c r="E501" s="408" t="s">
        <v>612</v>
      </c>
      <c r="F501" s="401">
        <v>44949</v>
      </c>
      <c r="G501" s="385" t="s">
        <v>590</v>
      </c>
      <c r="H501" s="386">
        <v>380</v>
      </c>
      <c r="I501" s="88"/>
      <c r="J501" s="573" t="s">
        <v>2051</v>
      </c>
      <c r="K501" s="449" t="s">
        <v>28</v>
      </c>
      <c r="L501" s="379"/>
      <c r="M501" s="379"/>
      <c r="N501" s="379"/>
      <c r="O501" s="379" t="s">
        <v>443</v>
      </c>
      <c r="P501" s="379" t="s">
        <v>443</v>
      </c>
      <c r="Q501" s="379" t="s">
        <v>443</v>
      </c>
      <c r="R501" s="379" t="s">
        <v>443</v>
      </c>
      <c r="S501" s="379" t="s">
        <v>1882</v>
      </c>
      <c r="T501" s="379" t="s">
        <v>443</v>
      </c>
      <c r="U501" s="379" t="s">
        <v>443</v>
      </c>
      <c r="V501" s="379" t="s">
        <v>443</v>
      </c>
      <c r="W501" s="379" t="s">
        <v>443</v>
      </c>
    </row>
    <row r="502" spans="1:23" ht="45" customHeight="1" x14ac:dyDescent="0.25">
      <c r="A502" s="382" t="s">
        <v>1846</v>
      </c>
      <c r="B502" s="382" t="s">
        <v>60</v>
      </c>
      <c r="C502" s="409" t="s">
        <v>1847</v>
      </c>
      <c r="D502" s="631">
        <v>65</v>
      </c>
      <c r="E502" s="408" t="s">
        <v>612</v>
      </c>
      <c r="F502" s="401">
        <v>44713</v>
      </c>
      <c r="G502" s="385" t="s">
        <v>590</v>
      </c>
      <c r="H502" s="386" t="s">
        <v>827</v>
      </c>
      <c r="I502" s="88"/>
      <c r="J502" s="573" t="s">
        <v>2051</v>
      </c>
      <c r="K502" s="449" t="s">
        <v>45</v>
      </c>
      <c r="L502" s="379" t="s">
        <v>443</v>
      </c>
      <c r="M502" s="379" t="s">
        <v>1882</v>
      </c>
      <c r="N502" s="379" t="s">
        <v>443</v>
      </c>
      <c r="O502" s="379" t="s">
        <v>443</v>
      </c>
      <c r="P502" s="379" t="s">
        <v>443</v>
      </c>
      <c r="Q502" s="379" t="s">
        <v>443</v>
      </c>
      <c r="R502" s="379" t="s">
        <v>443</v>
      </c>
      <c r="S502" s="379" t="s">
        <v>443</v>
      </c>
      <c r="T502" s="379" t="s">
        <v>443</v>
      </c>
      <c r="U502" s="379" t="s">
        <v>443</v>
      </c>
      <c r="V502" s="379" t="s">
        <v>443</v>
      </c>
      <c r="W502" s="379" t="s">
        <v>443</v>
      </c>
    </row>
    <row r="503" spans="1:23" ht="45" customHeight="1" x14ac:dyDescent="0.25">
      <c r="A503" s="382" t="s">
        <v>1848</v>
      </c>
      <c r="B503" s="382" t="s">
        <v>662</v>
      </c>
      <c r="C503" s="602"/>
      <c r="D503" s="631">
        <v>50</v>
      </c>
      <c r="E503" s="408" t="s">
        <v>604</v>
      </c>
      <c r="F503" s="401">
        <v>44949</v>
      </c>
      <c r="G503" s="385" t="s">
        <v>590</v>
      </c>
      <c r="H503" s="386">
        <v>159</v>
      </c>
      <c r="I503" s="88"/>
      <c r="J503" s="573" t="s">
        <v>2096</v>
      </c>
      <c r="K503" s="449" t="s">
        <v>25</v>
      </c>
      <c r="L503" s="379"/>
      <c r="M503" s="379"/>
      <c r="N503" s="379"/>
      <c r="O503" s="379" t="s">
        <v>443</v>
      </c>
      <c r="P503" s="379" t="s">
        <v>1882</v>
      </c>
      <c r="Q503" s="379"/>
      <c r="R503" s="379" t="s">
        <v>443</v>
      </c>
      <c r="S503" s="379" t="s">
        <v>443</v>
      </c>
      <c r="T503" s="379" t="s">
        <v>443</v>
      </c>
      <c r="U503" s="379" t="s">
        <v>443</v>
      </c>
      <c r="V503" s="379" t="s">
        <v>443</v>
      </c>
      <c r="W503" s="379" t="s">
        <v>443</v>
      </c>
    </row>
    <row r="504" spans="1:23" ht="45" customHeight="1" x14ac:dyDescent="0.25">
      <c r="A504" s="382" t="s">
        <v>1849</v>
      </c>
      <c r="B504" s="382" t="s">
        <v>1850</v>
      </c>
      <c r="C504" s="602"/>
      <c r="D504" s="631">
        <v>50</v>
      </c>
      <c r="E504" s="408" t="s">
        <v>612</v>
      </c>
      <c r="F504" s="401">
        <v>44949</v>
      </c>
      <c r="G504" s="385" t="s">
        <v>590</v>
      </c>
      <c r="H504" s="386">
        <v>369</v>
      </c>
      <c r="I504" s="88"/>
      <c r="J504" s="573" t="s">
        <v>2051</v>
      </c>
      <c r="K504" s="449" t="s">
        <v>42</v>
      </c>
      <c r="L504" s="379"/>
      <c r="M504" s="379"/>
      <c r="N504" s="379"/>
      <c r="O504" s="379" t="s">
        <v>443</v>
      </c>
      <c r="P504" s="453" t="s">
        <v>443</v>
      </c>
      <c r="Q504" s="379" t="s">
        <v>443</v>
      </c>
      <c r="R504" s="379" t="s">
        <v>443</v>
      </c>
      <c r="S504" s="379" t="s">
        <v>443</v>
      </c>
      <c r="T504" s="379" t="s">
        <v>443</v>
      </c>
      <c r="U504" s="379" t="s">
        <v>443</v>
      </c>
      <c r="V504" s="379" t="s">
        <v>443</v>
      </c>
      <c r="W504" s="379" t="s">
        <v>1882</v>
      </c>
    </row>
    <row r="505" spans="1:23" ht="45" customHeight="1" x14ac:dyDescent="0.25">
      <c r="A505" s="382" t="s">
        <v>1851</v>
      </c>
      <c r="B505" s="382" t="s">
        <v>140</v>
      </c>
      <c r="C505" s="408" t="s">
        <v>1852</v>
      </c>
      <c r="D505" s="631">
        <v>60</v>
      </c>
      <c r="E505" s="408" t="s">
        <v>612</v>
      </c>
      <c r="F505" s="401">
        <v>45292</v>
      </c>
      <c r="G505" s="385" t="s">
        <v>590</v>
      </c>
      <c r="H505" s="616" t="s">
        <v>1853</v>
      </c>
      <c r="I505" s="88"/>
      <c r="J505" s="573" t="s">
        <v>2054</v>
      </c>
      <c r="K505" s="449" t="s">
        <v>25</v>
      </c>
      <c r="L505" s="379"/>
      <c r="M505" s="420" t="s">
        <v>35</v>
      </c>
      <c r="N505" s="420" t="s">
        <v>35</v>
      </c>
      <c r="O505" s="420" t="s">
        <v>35</v>
      </c>
      <c r="P505" s="420" t="s">
        <v>35</v>
      </c>
      <c r="Q505" s="420" t="s">
        <v>35</v>
      </c>
      <c r="R505" s="420" t="s">
        <v>35</v>
      </c>
      <c r="S505" s="420" t="s">
        <v>35</v>
      </c>
      <c r="T505" s="420" t="s">
        <v>35</v>
      </c>
      <c r="U505" s="420" t="s">
        <v>35</v>
      </c>
      <c r="V505" s="420" t="s">
        <v>35</v>
      </c>
      <c r="W505" s="420" t="s">
        <v>35</v>
      </c>
    </row>
    <row r="506" spans="1:23" ht="45" customHeight="1" x14ac:dyDescent="0.25">
      <c r="A506" s="382" t="s">
        <v>1854</v>
      </c>
      <c r="B506" s="382" t="s">
        <v>1855</v>
      </c>
      <c r="C506" s="408"/>
      <c r="D506" s="631">
        <v>70</v>
      </c>
      <c r="E506" s="408" t="s">
        <v>612</v>
      </c>
      <c r="F506" s="401">
        <v>45100</v>
      </c>
      <c r="G506" s="385" t="s">
        <v>590</v>
      </c>
      <c r="H506" s="386"/>
      <c r="I506" s="88"/>
      <c r="J506" s="573" t="s">
        <v>2163</v>
      </c>
      <c r="K506" s="449" t="s">
        <v>53</v>
      </c>
      <c r="L506" s="420" t="s">
        <v>35</v>
      </c>
      <c r="M506" s="420" t="s">
        <v>35</v>
      </c>
      <c r="N506" s="420" t="s">
        <v>35</v>
      </c>
      <c r="O506" s="420" t="s">
        <v>35</v>
      </c>
      <c r="P506" s="420" t="s">
        <v>35</v>
      </c>
      <c r="Q506" s="379" t="s">
        <v>443</v>
      </c>
      <c r="R506" s="379" t="s">
        <v>443</v>
      </c>
      <c r="S506" s="379" t="s">
        <v>443</v>
      </c>
      <c r="T506" s="379" t="s">
        <v>443</v>
      </c>
      <c r="U506" s="379" t="s">
        <v>443</v>
      </c>
      <c r="V506" s="379" t="s">
        <v>443</v>
      </c>
      <c r="W506" s="379" t="s">
        <v>443</v>
      </c>
    </row>
    <row r="507" spans="1:23" ht="45" customHeight="1" x14ac:dyDescent="0.25">
      <c r="A507" s="382" t="s">
        <v>2345</v>
      </c>
      <c r="B507" s="382" t="s">
        <v>771</v>
      </c>
      <c r="C507" s="408"/>
      <c r="D507" s="631">
        <v>70</v>
      </c>
      <c r="E507" s="408" t="s">
        <v>612</v>
      </c>
      <c r="F507" s="401">
        <v>45108</v>
      </c>
      <c r="G507" s="385" t="s">
        <v>590</v>
      </c>
      <c r="H507" s="386" t="s">
        <v>1857</v>
      </c>
      <c r="I507" s="88"/>
      <c r="J507" s="573" t="s">
        <v>2051</v>
      </c>
      <c r="K507" s="449"/>
      <c r="L507" s="420"/>
      <c r="M507" s="420"/>
      <c r="N507" s="420"/>
      <c r="O507" s="420"/>
      <c r="P507" s="420"/>
      <c r="Q507" s="379"/>
      <c r="R507" s="379" t="s">
        <v>443</v>
      </c>
      <c r="S507" s="379" t="s">
        <v>443</v>
      </c>
      <c r="T507" s="379" t="s">
        <v>443</v>
      </c>
      <c r="U507" s="379" t="s">
        <v>443</v>
      </c>
      <c r="V507" s="379" t="s">
        <v>443</v>
      </c>
      <c r="W507" s="379" t="s">
        <v>443</v>
      </c>
    </row>
    <row r="508" spans="1:23" ht="45" customHeight="1" x14ac:dyDescent="0.25">
      <c r="A508" s="382" t="s">
        <v>1858</v>
      </c>
      <c r="B508" s="382" t="s">
        <v>1348</v>
      </c>
      <c r="C508" s="409" t="s">
        <v>762</v>
      </c>
      <c r="D508" s="631">
        <v>65</v>
      </c>
      <c r="E508" s="408" t="s">
        <v>612</v>
      </c>
      <c r="F508" s="401">
        <v>43831</v>
      </c>
      <c r="G508" s="385" t="s">
        <v>590</v>
      </c>
      <c r="H508" s="386" t="s">
        <v>1859</v>
      </c>
      <c r="I508" s="88"/>
      <c r="J508" s="573" t="s">
        <v>2051</v>
      </c>
      <c r="K508" s="449" t="s">
        <v>45</v>
      </c>
      <c r="L508" s="379" t="s">
        <v>443</v>
      </c>
      <c r="M508" s="379" t="s">
        <v>443</v>
      </c>
      <c r="N508" s="379" t="s">
        <v>443</v>
      </c>
      <c r="O508" s="379" t="s">
        <v>443</v>
      </c>
      <c r="P508" s="379" t="s">
        <v>443</v>
      </c>
      <c r="Q508" s="379" t="s">
        <v>443</v>
      </c>
      <c r="R508" s="379" t="s">
        <v>443</v>
      </c>
      <c r="S508" s="379" t="s">
        <v>443</v>
      </c>
      <c r="T508" s="379" t="s">
        <v>443</v>
      </c>
      <c r="U508" s="379" t="s">
        <v>443</v>
      </c>
      <c r="V508" s="379" t="s">
        <v>443</v>
      </c>
      <c r="W508" s="379" t="s">
        <v>443</v>
      </c>
    </row>
    <row r="509" spans="1:23" ht="45" customHeight="1" x14ac:dyDescent="0.25">
      <c r="A509" s="382" t="s">
        <v>2346</v>
      </c>
      <c r="B509" s="382" t="s">
        <v>2347</v>
      </c>
      <c r="C509" s="602" t="s">
        <v>2193</v>
      </c>
      <c r="D509" s="631">
        <v>50</v>
      </c>
      <c r="E509" s="408" t="s">
        <v>612</v>
      </c>
      <c r="F509" s="401"/>
      <c r="G509" s="532" t="s">
        <v>66</v>
      </c>
      <c r="H509" s="386">
        <v>365</v>
      </c>
      <c r="I509" s="88"/>
      <c r="J509" s="573" t="s">
        <v>767</v>
      </c>
      <c r="K509" s="449" t="s">
        <v>31</v>
      </c>
      <c r="L509" s="420" t="s">
        <v>35</v>
      </c>
      <c r="M509" s="420" t="s">
        <v>35</v>
      </c>
      <c r="N509" s="420" t="s">
        <v>35</v>
      </c>
      <c r="O509" s="420" t="s">
        <v>35</v>
      </c>
      <c r="P509" s="420" t="s">
        <v>35</v>
      </c>
      <c r="Q509" s="420" t="s">
        <v>35</v>
      </c>
      <c r="R509" s="420" t="s">
        <v>35</v>
      </c>
      <c r="S509" s="420" t="s">
        <v>35</v>
      </c>
      <c r="T509" s="420" t="s">
        <v>35</v>
      </c>
      <c r="U509" s="420" t="s">
        <v>35</v>
      </c>
      <c r="V509" s="420" t="s">
        <v>35</v>
      </c>
      <c r="W509" s="420" t="s">
        <v>35</v>
      </c>
    </row>
    <row r="510" spans="1:23" ht="45" customHeight="1" x14ac:dyDescent="0.25">
      <c r="A510" s="382" t="s">
        <v>1860</v>
      </c>
      <c r="B510" s="382" t="s">
        <v>1861</v>
      </c>
      <c r="C510" s="602"/>
      <c r="D510" s="631">
        <v>50</v>
      </c>
      <c r="E510" s="408" t="s">
        <v>612</v>
      </c>
      <c r="F510" s="401">
        <v>44949</v>
      </c>
      <c r="G510" s="385" t="s">
        <v>590</v>
      </c>
      <c r="H510" s="386">
        <v>350</v>
      </c>
      <c r="I510" s="88"/>
      <c r="J510" s="573" t="s">
        <v>2051</v>
      </c>
      <c r="K510" s="449" t="s">
        <v>25</v>
      </c>
      <c r="L510" s="379"/>
      <c r="M510" s="379"/>
      <c r="N510" s="379"/>
      <c r="O510" s="379" t="s">
        <v>443</v>
      </c>
      <c r="P510" s="379" t="s">
        <v>1882</v>
      </c>
      <c r="Q510" s="379" t="s">
        <v>443</v>
      </c>
      <c r="R510" s="379" t="s">
        <v>443</v>
      </c>
      <c r="S510" s="379" t="s">
        <v>443</v>
      </c>
      <c r="T510" s="379" t="s">
        <v>443</v>
      </c>
      <c r="U510" s="379" t="s">
        <v>443</v>
      </c>
      <c r="V510" s="379" t="s">
        <v>443</v>
      </c>
      <c r="W510" s="379" t="s">
        <v>443</v>
      </c>
    </row>
    <row r="511" spans="1:23" ht="45" customHeight="1" x14ac:dyDescent="0.25">
      <c r="A511" s="382" t="s">
        <v>1862</v>
      </c>
      <c r="B511" s="382" t="s">
        <v>1861</v>
      </c>
      <c r="C511" s="602"/>
      <c r="D511" s="631">
        <v>50</v>
      </c>
      <c r="E511" s="408" t="s">
        <v>612</v>
      </c>
      <c r="F511" s="401">
        <v>44949</v>
      </c>
      <c r="G511" s="385" t="s">
        <v>590</v>
      </c>
      <c r="H511" s="386">
        <v>375</v>
      </c>
      <c r="I511" s="88"/>
      <c r="J511" s="573" t="s">
        <v>2051</v>
      </c>
      <c r="K511" s="449" t="s">
        <v>25</v>
      </c>
      <c r="L511" s="379"/>
      <c r="M511" s="379"/>
      <c r="N511" s="379"/>
      <c r="O511" s="379" t="s">
        <v>443</v>
      </c>
      <c r="P511" s="379" t="s">
        <v>1882</v>
      </c>
      <c r="Q511" s="379" t="s">
        <v>443</v>
      </c>
      <c r="R511" s="379" t="s">
        <v>443</v>
      </c>
      <c r="S511" s="379" t="s">
        <v>443</v>
      </c>
      <c r="T511" s="379" t="s">
        <v>443</v>
      </c>
      <c r="U511" s="379" t="s">
        <v>443</v>
      </c>
      <c r="V511" s="379" t="s">
        <v>443</v>
      </c>
      <c r="W511" s="379" t="s">
        <v>443</v>
      </c>
    </row>
    <row r="512" spans="1:23" ht="45" customHeight="1" x14ac:dyDescent="0.25">
      <c r="A512" s="382" t="s">
        <v>1863</v>
      </c>
      <c r="B512" s="382" t="s">
        <v>2348</v>
      </c>
      <c r="C512" s="602"/>
      <c r="D512" s="631">
        <v>50</v>
      </c>
      <c r="E512" s="408" t="s">
        <v>612</v>
      </c>
      <c r="F512" s="401">
        <v>44949</v>
      </c>
      <c r="G512" s="385" t="s">
        <v>590</v>
      </c>
      <c r="H512" s="386" t="s">
        <v>827</v>
      </c>
      <c r="I512" s="88"/>
      <c r="J512" s="573" t="s">
        <v>2051</v>
      </c>
      <c r="K512" s="449" t="s">
        <v>42</v>
      </c>
      <c r="L512" s="379"/>
      <c r="M512" s="379"/>
      <c r="N512" s="379"/>
      <c r="O512" s="379" t="s">
        <v>443</v>
      </c>
      <c r="P512" s="379" t="s">
        <v>443</v>
      </c>
      <c r="Q512" s="379" t="s">
        <v>443</v>
      </c>
      <c r="R512" s="379" t="s">
        <v>443</v>
      </c>
      <c r="S512" s="379" t="s">
        <v>443</v>
      </c>
      <c r="T512" s="379" t="s">
        <v>443</v>
      </c>
      <c r="U512" s="379" t="s">
        <v>443</v>
      </c>
      <c r="V512" s="379" t="s">
        <v>443</v>
      </c>
      <c r="W512" s="379" t="s">
        <v>443</v>
      </c>
    </row>
    <row r="513" spans="1:23" ht="45" customHeight="1" x14ac:dyDescent="0.25">
      <c r="A513" s="382" t="s">
        <v>1865</v>
      </c>
      <c r="B513" s="382" t="s">
        <v>2348</v>
      </c>
      <c r="C513" s="602"/>
      <c r="D513" s="631">
        <v>50</v>
      </c>
      <c r="E513" s="408" t="s">
        <v>612</v>
      </c>
      <c r="F513" s="401">
        <v>44949</v>
      </c>
      <c r="G513" s="385" t="s">
        <v>590</v>
      </c>
      <c r="H513" s="386" t="s">
        <v>827</v>
      </c>
      <c r="I513" s="88"/>
      <c r="J513" s="573" t="s">
        <v>2051</v>
      </c>
      <c r="K513" s="449" t="s">
        <v>42</v>
      </c>
      <c r="L513" s="379"/>
      <c r="M513" s="379"/>
      <c r="N513" s="379"/>
      <c r="O513" s="379" t="s">
        <v>443</v>
      </c>
      <c r="P513" s="379" t="s">
        <v>443</v>
      </c>
      <c r="Q513" s="379" t="s">
        <v>443</v>
      </c>
      <c r="R513" s="379" t="s">
        <v>443</v>
      </c>
      <c r="S513" s="420" t="s">
        <v>35</v>
      </c>
      <c r="T513" s="379" t="s">
        <v>443</v>
      </c>
      <c r="U513" s="379" t="s">
        <v>443</v>
      </c>
      <c r="V513" s="379" t="s">
        <v>443</v>
      </c>
      <c r="W513" s="379" t="s">
        <v>443</v>
      </c>
    </row>
    <row r="514" spans="1:23" ht="38.25" customHeight="1" x14ac:dyDescent="0.25">
      <c r="A514" s="382" t="s">
        <v>1868</v>
      </c>
      <c r="B514" s="382" t="s">
        <v>758</v>
      </c>
      <c r="C514" s="408"/>
      <c r="D514" s="631">
        <v>50</v>
      </c>
      <c r="E514" s="408" t="s">
        <v>612</v>
      </c>
      <c r="F514" s="401"/>
      <c r="G514" s="385" t="s">
        <v>590</v>
      </c>
      <c r="H514" s="386">
        <v>417</v>
      </c>
      <c r="I514" s="88"/>
      <c r="J514" s="573" t="s">
        <v>2051</v>
      </c>
      <c r="K514" s="449" t="s">
        <v>20</v>
      </c>
      <c r="L514" s="379"/>
      <c r="M514" s="379"/>
      <c r="N514" s="379"/>
      <c r="O514" s="379" t="s">
        <v>1882</v>
      </c>
      <c r="P514" s="379" t="s">
        <v>443</v>
      </c>
      <c r="Q514" s="379" t="s">
        <v>443</v>
      </c>
      <c r="R514" s="379" t="s">
        <v>443</v>
      </c>
      <c r="S514" s="379" t="s">
        <v>443</v>
      </c>
      <c r="T514" s="379" t="s">
        <v>443</v>
      </c>
      <c r="U514" s="379" t="s">
        <v>443</v>
      </c>
      <c r="V514" s="379" t="s">
        <v>443</v>
      </c>
      <c r="W514" s="379" t="s">
        <v>443</v>
      </c>
    </row>
    <row r="515" spans="1:23" ht="45" customHeight="1" x14ac:dyDescent="0.25">
      <c r="A515" s="408"/>
      <c r="B515" s="382"/>
      <c r="C515" s="409"/>
      <c r="D515" s="631"/>
      <c r="E515" s="408"/>
      <c r="F515" s="401"/>
      <c r="G515" s="385"/>
      <c r="H515" s="386"/>
      <c r="I515" s="88"/>
      <c r="J515" s="573"/>
      <c r="K515" s="524"/>
      <c r="L515" s="379"/>
      <c r="M515" s="379"/>
      <c r="N515" s="379"/>
      <c r="O515" s="379"/>
      <c r="P515" s="379"/>
      <c r="Q515" s="379"/>
      <c r="R515" s="379"/>
      <c r="S515" s="379"/>
      <c r="T515" s="379"/>
      <c r="U515" s="379"/>
      <c r="V515" s="379"/>
      <c r="W515" s="379"/>
    </row>
    <row r="516" spans="1:23" x14ac:dyDescent="0.2">
      <c r="A516" s="582"/>
      <c r="B516" s="582"/>
      <c r="C516" s="583"/>
      <c r="D516" s="629"/>
      <c r="E516" s="583"/>
      <c r="F516" s="584"/>
      <c r="G516" s="583"/>
      <c r="H516" s="585"/>
      <c r="I516" s="299"/>
      <c r="J516" s="586"/>
      <c r="K516" s="582"/>
      <c r="L516" s="582"/>
      <c r="M516" s="586"/>
      <c r="N516" s="586"/>
      <c r="O516" s="586"/>
      <c r="P516" s="586"/>
      <c r="Q516" s="586"/>
      <c r="R516" s="586"/>
      <c r="S516" s="586"/>
      <c r="T516" s="586"/>
      <c r="U516" s="586"/>
      <c r="V516" s="586"/>
      <c r="W516" s="586"/>
    </row>
    <row r="517" spans="1:23" x14ac:dyDescent="0.2">
      <c r="A517" s="582"/>
      <c r="B517" s="582"/>
      <c r="C517" s="583"/>
      <c r="D517" s="629"/>
      <c r="E517" s="583"/>
      <c r="F517" s="584"/>
      <c r="G517" s="583"/>
      <c r="H517" s="585"/>
      <c r="I517" s="299"/>
      <c r="J517" s="586"/>
      <c r="K517" s="582"/>
      <c r="L517" s="582"/>
      <c r="M517" s="586"/>
      <c r="N517" s="586"/>
      <c r="O517" s="586"/>
      <c r="P517" s="586"/>
      <c r="Q517" s="586"/>
      <c r="R517" s="586"/>
      <c r="S517" s="586"/>
      <c r="T517" s="586"/>
      <c r="U517" s="586"/>
      <c r="V517" s="586"/>
      <c r="W517" s="586"/>
    </row>
  </sheetData>
  <autoFilter ref="A1:W515" xr:uid="{00000000-0009-0000-0000-000003000000}">
    <sortState xmlns:xlrd2="http://schemas.microsoft.com/office/spreadsheetml/2017/richdata2" ref="A2:W515">
      <sortCondition ref="A1:A515"/>
    </sortState>
  </autoFilter>
  <dataConsolidate/>
  <phoneticPr fontId="85" type="noConversion"/>
  <conditionalFormatting sqref="K48 O181:P181 L330:W350 U482:W485 M483:T484 M495:O495">
    <cfRule type="cellIs" dxfId="2927" priority="1535" operator="equal">
      <formula>"ANNUAL"</formula>
    </cfRule>
  </conditionalFormatting>
  <conditionalFormatting sqref="L43:L63">
    <cfRule type="cellIs" dxfId="2926" priority="792" operator="equal">
      <formula>"ANNUAL"</formula>
    </cfRule>
  </conditionalFormatting>
  <conditionalFormatting sqref="L97:L122">
    <cfRule type="cellIs" dxfId="2925" priority="1185" operator="equal">
      <formula>"ANNUAL"</formula>
    </cfRule>
  </conditionalFormatting>
  <conditionalFormatting sqref="L139:L165">
    <cfRule type="cellIs" dxfId="2924" priority="806" operator="equal">
      <formula>"ANNUAL"</formula>
    </cfRule>
  </conditionalFormatting>
  <conditionalFormatting sqref="L167:L212 M170:N186">
    <cfRule type="cellIs" dxfId="2923" priority="1201" operator="equal">
      <formula>"ANNUAL"</formula>
    </cfRule>
  </conditionalFormatting>
  <conditionalFormatting sqref="L261:L298">
    <cfRule type="cellIs" dxfId="2922" priority="846" operator="equal">
      <formula>"ANNUAL"</formula>
    </cfRule>
  </conditionalFormatting>
  <conditionalFormatting sqref="L323">
    <cfRule type="cellIs" dxfId="2921" priority="95" operator="equal">
      <formula>"ANNUAL"</formula>
    </cfRule>
  </conditionalFormatting>
  <conditionalFormatting sqref="L439:L454">
    <cfRule type="cellIs" dxfId="2920" priority="737" operator="equal">
      <formula>"ANNUAL"</formula>
    </cfRule>
  </conditionalFormatting>
  <conditionalFormatting sqref="L380:N382">
    <cfRule type="cellIs" dxfId="2919" priority="741" operator="equal">
      <formula>"ANNUAL"</formula>
    </cfRule>
  </conditionalFormatting>
  <conditionalFormatting sqref="L166:O166">
    <cfRule type="cellIs" dxfId="2918" priority="1236" operator="equal">
      <formula>"ANNUAL"</formula>
    </cfRule>
  </conditionalFormatting>
  <conditionalFormatting sqref="L128:S138">
    <cfRule type="cellIs" dxfId="2917" priority="360" operator="equal">
      <formula>"ANNUAL"</formula>
    </cfRule>
  </conditionalFormatting>
  <conditionalFormatting sqref="L64:T64">
    <cfRule type="cellIs" dxfId="2916" priority="217" operator="equal">
      <formula>"ANNUAL"</formula>
    </cfRule>
  </conditionalFormatting>
  <conditionalFormatting sqref="L351:T352">
    <cfRule type="cellIs" dxfId="2915" priority="218" operator="equal">
      <formula>"ANNUAL"</formula>
    </cfRule>
  </conditionalFormatting>
  <conditionalFormatting sqref="L315:U317 L318:V318">
    <cfRule type="cellIs" dxfId="2914" priority="114" operator="equal">
      <formula>"ANNUAL"</formula>
    </cfRule>
  </conditionalFormatting>
  <conditionalFormatting sqref="L328:V328">
    <cfRule type="cellIs" dxfId="2913" priority="191" operator="equal">
      <formula>"ANNUAL"</formula>
    </cfRule>
  </conditionalFormatting>
  <conditionalFormatting sqref="L1:W42 M43:W55 S59:W62 L65:W96 M97:W102 Q103:W118 M150:W159 P160:W162 M205:W212">
    <cfRule type="cellIs" dxfId="2912" priority="1" operator="equal">
      <formula>"ANNUAL"</formula>
    </cfRule>
  </conditionalFormatting>
  <conditionalFormatting sqref="L123:W127 P273:W273">
    <cfRule type="cellIs" dxfId="2911" priority="37" operator="equal">
      <formula>"ANNUAL"</formula>
    </cfRule>
  </conditionalFormatting>
  <conditionalFormatting sqref="L193:W194">
    <cfRule type="cellIs" dxfId="2910" priority="59" operator="equal">
      <formula>"ANNUAL"</formula>
    </cfRule>
  </conditionalFormatting>
  <conditionalFormatting sqref="L213:W252">
    <cfRule type="cellIs" dxfId="2909" priority="8" operator="equal">
      <formula>"ANNUAL"</formula>
    </cfRule>
  </conditionalFormatting>
  <conditionalFormatting sqref="L254:W260">
    <cfRule type="cellIs" dxfId="2908" priority="7" operator="equal">
      <formula>"ANNUAL"</formula>
    </cfRule>
  </conditionalFormatting>
  <conditionalFormatting sqref="L305:W308 L309:V314">
    <cfRule type="cellIs" dxfId="2907" priority="17" operator="equal">
      <formula>"ANNUAL"</formula>
    </cfRule>
  </conditionalFormatting>
  <conditionalFormatting sqref="L322:W322 U488:W488">
    <cfRule type="cellIs" dxfId="2906" priority="65" operator="equal">
      <formula>"ANNUAL"</formula>
    </cfRule>
  </conditionalFormatting>
  <conditionalFormatting sqref="L324:W324">
    <cfRule type="cellIs" dxfId="2905" priority="18" operator="equal">
      <formula>"ANNUAL"</formula>
    </cfRule>
  </conditionalFormatting>
  <conditionalFormatting sqref="L466:W466">
    <cfRule type="cellIs" dxfId="2904" priority="82" operator="equal">
      <formula>"ANNUAL"</formula>
    </cfRule>
  </conditionalFormatting>
  <conditionalFormatting sqref="L515:W515">
    <cfRule type="cellIs" dxfId="2903" priority="21" operator="equal">
      <formula>"ANNUAL"</formula>
    </cfRule>
  </conditionalFormatting>
  <conditionalFormatting sqref="M188:M204">
    <cfRule type="cellIs" dxfId="2902" priority="1159" operator="equal">
      <formula>"ANNUAL"</formula>
    </cfRule>
  </conditionalFormatting>
  <conditionalFormatting sqref="M439:M443">
    <cfRule type="cellIs" dxfId="2901" priority="736" operator="equal">
      <formula>"ANNUAL"</formula>
    </cfRule>
  </conditionalFormatting>
  <conditionalFormatting sqref="M503 M508">
    <cfRule type="cellIs" dxfId="2900" priority="1536" operator="equal">
      <formula>"ANNUAL"</formula>
    </cfRule>
  </conditionalFormatting>
  <conditionalFormatting sqref="M57:N63">
    <cfRule type="cellIs" dxfId="2899" priority="766" operator="equal">
      <formula>"ANNUAL"</formula>
    </cfRule>
  </conditionalFormatting>
  <conditionalFormatting sqref="M111:N122">
    <cfRule type="cellIs" dxfId="2898" priority="1039" operator="equal">
      <formula>"ANNUAL"</formula>
    </cfRule>
  </conditionalFormatting>
  <conditionalFormatting sqref="M261:N278">
    <cfRule type="cellIs" dxfId="2897" priority="1047" operator="equal">
      <formula>"ANNUAL"</formula>
    </cfRule>
  </conditionalFormatting>
  <conditionalFormatting sqref="M444:N444">
    <cfRule type="cellIs" dxfId="2896" priority="1134" operator="equal">
      <formula>"ANNUAL"</formula>
    </cfRule>
  </conditionalFormatting>
  <conditionalFormatting sqref="M496:N502">
    <cfRule type="cellIs" dxfId="2895" priority="693" operator="equal">
      <formula>"ANNUAL"</formula>
    </cfRule>
  </conditionalFormatting>
  <conditionalFormatting sqref="M56:O56">
    <cfRule type="cellIs" dxfId="2894" priority="1132" operator="equal">
      <formula>"ANNUAL"</formula>
    </cfRule>
  </conditionalFormatting>
  <conditionalFormatting sqref="M160:O165">
    <cfRule type="cellIs" dxfId="2893" priority="769" operator="equal">
      <formula>"ANNUAL"</formula>
    </cfRule>
  </conditionalFormatting>
  <conditionalFormatting sqref="M187:O187">
    <cfRule type="cellIs" dxfId="2892" priority="1507" operator="equal">
      <formula>"ANNUAL"</formula>
    </cfRule>
  </conditionalFormatting>
  <conditionalFormatting sqref="M103:P110 O183 O184:P186">
    <cfRule type="cellIs" dxfId="2891" priority="871" operator="equal">
      <formula>"ANNUAL"</formula>
    </cfRule>
  </conditionalFormatting>
  <conditionalFormatting sqref="M182:P183">
    <cfRule type="cellIs" dxfId="2890" priority="549" operator="equal">
      <formula>"ANNUAL"</formula>
    </cfRule>
  </conditionalFormatting>
  <conditionalFormatting sqref="M139:S149">
    <cfRule type="cellIs" dxfId="2889" priority="287" operator="equal">
      <formula>"ANNUAL"</formula>
    </cfRule>
  </conditionalFormatting>
  <conditionalFormatting sqref="M504:V504 M505:W506 M507:V507 V508:V509">
    <cfRule type="cellIs" dxfId="2888" priority="143" operator="equal">
      <formula>"ANNUAL"</formula>
    </cfRule>
  </conditionalFormatting>
  <conditionalFormatting sqref="M486:W487">
    <cfRule type="cellIs" dxfId="2887" priority="6" operator="equal">
      <formula>"ANNUAL"</formula>
    </cfRule>
  </conditionalFormatting>
  <conditionalFormatting sqref="M489:W492">
    <cfRule type="cellIs" dxfId="2886" priority="25" operator="equal">
      <formula>"ANNUAL"</formula>
    </cfRule>
  </conditionalFormatting>
  <conditionalFormatting sqref="M516:W1048576">
    <cfRule type="cellIs" dxfId="2885" priority="305" operator="equal">
      <formula>"ANNUAL"</formula>
    </cfRule>
  </conditionalFormatting>
  <conditionalFormatting sqref="N440:N443">
    <cfRule type="cellIs" dxfId="2884" priority="1110" operator="equal">
      <formula>"ANNUAL"</formula>
    </cfRule>
  </conditionalFormatting>
  <conditionalFormatting sqref="N188:O192">
    <cfRule type="cellIs" dxfId="2883" priority="759" operator="equal">
      <formula>"ANNUAL"</formula>
    </cfRule>
  </conditionalFormatting>
  <conditionalFormatting sqref="N195:W204">
    <cfRule type="cellIs" dxfId="2882" priority="56" operator="equal">
      <formula>"ANNUAL"</formula>
    </cfRule>
  </conditionalFormatting>
  <conditionalFormatting sqref="N439:W439">
    <cfRule type="cellIs" dxfId="2881" priority="69" operator="equal">
      <formula>"ANNUAL"</formula>
    </cfRule>
  </conditionalFormatting>
  <conditionalFormatting sqref="O57">
    <cfRule type="cellIs" dxfId="2880" priority="772" operator="equal">
      <formula>"ANNUAL"</formula>
    </cfRule>
  </conditionalFormatting>
  <conditionalFormatting sqref="O263:O270 O272:O273">
    <cfRule type="cellIs" dxfId="2879" priority="874" operator="equal">
      <formula>"ANNUAL"</formula>
    </cfRule>
  </conditionalFormatting>
  <conditionalFormatting sqref="O379:O381">
    <cfRule type="cellIs" dxfId="2878" priority="872" operator="equal">
      <formula>"ANNUAL"</formula>
    </cfRule>
  </conditionalFormatting>
  <conditionalFormatting sqref="O496:O503">
    <cfRule type="cellIs" dxfId="2877" priority="719" operator="equal">
      <formula>"ANNUAL"</formula>
    </cfRule>
  </conditionalFormatting>
  <conditionalFormatting sqref="O111:P118">
    <cfRule type="cellIs" dxfId="2876" priority="645" operator="equal">
      <formula>"ANNUAL"</formula>
    </cfRule>
  </conditionalFormatting>
  <conditionalFormatting sqref="O262:P262">
    <cfRule type="cellIs" dxfId="2875" priority="722" operator="equal">
      <formula>"ANNUAL"</formula>
    </cfRule>
  </conditionalFormatting>
  <conditionalFormatting sqref="O271:P271">
    <cfRule type="cellIs" dxfId="2874" priority="670" operator="equal">
      <formula>"ANNUAL"</formula>
    </cfRule>
  </conditionalFormatting>
  <conditionalFormatting sqref="O59:R63">
    <cfRule type="cellIs" dxfId="2873" priority="491" operator="equal">
      <formula>"ANNUAL"</formula>
    </cfRule>
  </conditionalFormatting>
  <conditionalFormatting sqref="O508:U508">
    <cfRule type="cellIs" dxfId="2872" priority="259" operator="equal">
      <formula>"ANNUAL"</formula>
    </cfRule>
  </conditionalFormatting>
  <conditionalFormatting sqref="O58:W58 O119:W122 T128:W149 O170:W180 L299:W302 L364:W379 M445:W465">
    <cfRule type="cellIs" dxfId="2871" priority="3" operator="equal">
      <formula>"ANNUAL"</formula>
    </cfRule>
  </conditionalFormatting>
  <conditionalFormatting sqref="O261:W261">
    <cfRule type="cellIs" dxfId="2870" priority="12" operator="equal">
      <formula>"ANNUAL"</formula>
    </cfRule>
  </conditionalFormatting>
  <conditionalFormatting sqref="O381:W382">
    <cfRule type="cellIs" dxfId="2869" priority="41" operator="equal">
      <formula>"ANNUAL"</formula>
    </cfRule>
  </conditionalFormatting>
  <conditionalFormatting sqref="O440:W444">
    <cfRule type="cellIs" dxfId="2868" priority="31" operator="equal">
      <formula>"ANNUAL"</formula>
    </cfRule>
  </conditionalFormatting>
  <conditionalFormatting sqref="P55:P57">
    <cfRule type="cellIs" dxfId="2867" priority="914" operator="equal">
      <formula>"ANNUAL"</formula>
    </cfRule>
  </conditionalFormatting>
  <conditionalFormatting sqref="P187:P192">
    <cfRule type="cellIs" dxfId="2866" priority="726" operator="equal">
      <formula>"ANNUAL"</formula>
    </cfRule>
  </conditionalFormatting>
  <conditionalFormatting sqref="P263">
    <cfRule type="cellIs" dxfId="2865" priority="505" operator="equal">
      <formula>"ANNUAL"</formula>
    </cfRule>
  </conditionalFormatting>
  <conditionalFormatting sqref="P265:P270">
    <cfRule type="cellIs" dxfId="2864" priority="727" operator="equal">
      <formula>"ANNUAL"</formula>
    </cfRule>
  </conditionalFormatting>
  <conditionalFormatting sqref="P272">
    <cfRule type="cellIs" dxfId="2863" priority="880" operator="equal">
      <formula>"ANNUAL"</formula>
    </cfRule>
  </conditionalFormatting>
  <conditionalFormatting sqref="P495:S502">
    <cfRule type="cellIs" dxfId="2862" priority="308" operator="equal">
      <formula>"ANNUAL"</formula>
    </cfRule>
  </conditionalFormatting>
  <conditionalFormatting sqref="P503:U503">
    <cfRule type="cellIs" dxfId="2861" priority="251" operator="equal">
      <formula>"ANNUAL"</formula>
    </cfRule>
  </conditionalFormatting>
  <conditionalFormatting sqref="P264:W264 L320:W320">
    <cfRule type="cellIs" dxfId="2860" priority="61" operator="equal">
      <formula>"ANNUAL"</formula>
    </cfRule>
  </conditionalFormatting>
  <conditionalFormatting sqref="P380:W380">
    <cfRule type="cellIs" dxfId="2859" priority="32" operator="equal">
      <formula>"ANNUAL"</formula>
    </cfRule>
  </conditionalFormatting>
  <conditionalFormatting sqref="Q262:Q272">
    <cfRule type="cellIs" dxfId="2858" priority="544" operator="equal">
      <formula>"ANNUAL"</formula>
    </cfRule>
  </conditionalFormatting>
  <conditionalFormatting sqref="Q56:W57 M168:W169 O274:W278">
    <cfRule type="cellIs" dxfId="2857" priority="13" operator="equal">
      <formula>"ANNUAL"</formula>
    </cfRule>
  </conditionalFormatting>
  <conditionalFormatting sqref="R262:W263">
    <cfRule type="cellIs" dxfId="2856" priority="26" operator="equal">
      <formula>"ANNUAL"</formula>
    </cfRule>
  </conditionalFormatting>
  <conditionalFormatting sqref="R265:W272 M279:W298 W309:W319 V352:W352 L353:W362 L383:W438 M468:W481">
    <cfRule type="cellIs" dxfId="2855" priority="2" operator="equal">
      <formula>"ANNUAL"</formula>
    </cfRule>
  </conditionalFormatting>
  <conditionalFormatting sqref="S63:T63">
    <cfRule type="cellIs" dxfId="2854" priority="281" operator="equal">
      <formula>"ANNUAL"</formula>
    </cfRule>
  </conditionalFormatting>
  <conditionalFormatting sqref="S325:W325">
    <cfRule type="cellIs" dxfId="2853" priority="131" operator="equal">
      <formula>"ANNUAL"</formula>
    </cfRule>
  </conditionalFormatting>
  <conditionalFormatting sqref="T494:U502">
    <cfRule type="cellIs" dxfId="2852" priority="260" operator="equal">
      <formula>"ANNUAL"</formula>
    </cfRule>
  </conditionalFormatting>
  <conditionalFormatting sqref="T304:W304 U321:W321">
    <cfRule type="cellIs" dxfId="2851" priority="84" operator="equal">
      <formula>"ANNUAL"</formula>
    </cfRule>
  </conditionalFormatting>
  <conditionalFormatting sqref="U329:V329">
    <cfRule type="cellIs" dxfId="2850" priority="177" operator="equal">
      <formula>"ANNUAL"</formula>
    </cfRule>
  </conditionalFormatting>
  <conditionalFormatting sqref="U63:W64 P163:V166 M167:V167">
    <cfRule type="cellIs" dxfId="2849" priority="79" operator="equal">
      <formula>"ANNUAL"</formula>
    </cfRule>
  </conditionalFormatting>
  <conditionalFormatting sqref="U351:W351">
    <cfRule type="cellIs" dxfId="2848" priority="20" operator="equal">
      <formula>"ANNUAL"</formula>
    </cfRule>
  </conditionalFormatting>
  <conditionalFormatting sqref="U467:W467">
    <cfRule type="cellIs" dxfId="2847" priority="39" operator="equal">
      <formula>"ANNUAL"</formula>
    </cfRule>
  </conditionalFormatting>
  <conditionalFormatting sqref="V315 V319">
    <cfRule type="cellIs" dxfId="2846" priority="111" operator="equal">
      <formula>"ANNUAL"</formula>
    </cfRule>
  </conditionalFormatting>
  <conditionalFormatting sqref="V494:V503">
    <cfRule type="cellIs" dxfId="2845" priority="29" operator="equal">
      <formula>"ANNUAL"</formula>
    </cfRule>
  </conditionalFormatting>
  <conditionalFormatting sqref="V363:W363">
    <cfRule type="cellIs" dxfId="2844" priority="33" operator="equal">
      <formula>"ANNUAL"</formula>
    </cfRule>
  </conditionalFormatting>
  <conditionalFormatting sqref="W163:W167 Q181:W192">
    <cfRule type="cellIs" dxfId="2843" priority="5" operator="equal">
      <formula>"ANNUAL"</formula>
    </cfRule>
  </conditionalFormatting>
  <conditionalFormatting sqref="W253">
    <cfRule type="cellIs" dxfId="2842" priority="10" operator="equal">
      <formula>"ANNUAL"</formula>
    </cfRule>
  </conditionalFormatting>
  <conditionalFormatting sqref="W326:W328">
    <cfRule type="cellIs" dxfId="2841" priority="64" operator="equal">
      <formula>"ANNUAL"</formula>
    </cfRule>
  </conditionalFormatting>
  <conditionalFormatting sqref="W494:W504">
    <cfRule type="cellIs" dxfId="2840" priority="23" operator="equal">
      <formula>"ANNUAL"</formula>
    </cfRule>
  </conditionalFormatting>
  <conditionalFormatting sqref="W507:W509 M510:W514">
    <cfRule type="cellIs" dxfId="2839" priority="22" operator="equal">
      <formula>"ANNUAL"</formula>
    </cfRule>
  </conditionalFormatting>
  <pageMargins left="0.23622047244094491" right="0.23622047244094491" top="0.78" bottom="0.15748031496062992" header="0.15748031496062992" footer="0.51181102362204722"/>
  <pageSetup scale="43" fitToHeight="0" orientation="portrait" r:id="rId1"/>
  <headerFooter alignWithMargins="0">
    <oddHeader>&amp;CMONTHLY FIRE ALARM SYSTEM TESTING - NOVEMBER 2015-OCTOBER 2016</oddHeader>
  </headerFooter>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4:C513"/>
  <sheetViews>
    <sheetView topLeftCell="A349" zoomScaleNormal="100" workbookViewId="0">
      <selection activeCell="C390" sqref="C390"/>
    </sheetView>
  </sheetViews>
  <sheetFormatPr defaultColWidth="8.85546875" defaultRowHeight="12.75" x14ac:dyDescent="0.2"/>
  <cols>
    <col min="1" max="1" width="19.7109375" customWidth="1"/>
    <col min="2" max="2" width="14.85546875" customWidth="1"/>
    <col min="3" max="3" width="51.28515625" bestFit="1" customWidth="1"/>
    <col min="4" max="4" width="8.7109375" customWidth="1"/>
    <col min="5" max="5" width="9.85546875" customWidth="1"/>
  </cols>
  <sheetData>
    <row r="4" spans="1:3" x14ac:dyDescent="0.2">
      <c r="A4" s="91" t="s">
        <v>223</v>
      </c>
      <c r="B4" s="91" t="s">
        <v>3</v>
      </c>
      <c r="C4" s="91" t="s">
        <v>1</v>
      </c>
    </row>
    <row r="5" spans="1:3" x14ac:dyDescent="0.2">
      <c r="A5">
        <v>3</v>
      </c>
      <c r="B5" t="s">
        <v>2091</v>
      </c>
      <c r="C5" t="s">
        <v>900</v>
      </c>
    </row>
    <row r="6" spans="1:3" x14ac:dyDescent="0.2">
      <c r="A6">
        <v>4</v>
      </c>
      <c r="B6" t="s">
        <v>2052</v>
      </c>
      <c r="C6" t="s">
        <v>2097</v>
      </c>
    </row>
    <row r="7" spans="1:3" x14ac:dyDescent="0.2">
      <c r="A7">
        <v>11</v>
      </c>
      <c r="B7" t="s">
        <v>2065</v>
      </c>
      <c r="C7" t="s">
        <v>1741</v>
      </c>
    </row>
    <row r="8" spans="1:3" x14ac:dyDescent="0.2">
      <c r="A8">
        <v>26</v>
      </c>
      <c r="B8" t="s">
        <v>2349</v>
      </c>
      <c r="C8" t="s">
        <v>1258</v>
      </c>
    </row>
    <row r="9" spans="1:3" x14ac:dyDescent="0.2">
      <c r="A9">
        <v>30</v>
      </c>
      <c r="B9" t="s">
        <v>634</v>
      </c>
      <c r="C9" t="s">
        <v>2149</v>
      </c>
    </row>
    <row r="10" spans="1:3" x14ac:dyDescent="0.2">
      <c r="A10">
        <v>35</v>
      </c>
      <c r="B10" t="s">
        <v>2349</v>
      </c>
      <c r="C10" t="s">
        <v>1244</v>
      </c>
    </row>
    <row r="11" spans="1:3" x14ac:dyDescent="0.2">
      <c r="A11">
        <v>42</v>
      </c>
      <c r="B11" t="s">
        <v>2052</v>
      </c>
      <c r="C11" t="s">
        <v>2089</v>
      </c>
    </row>
    <row r="12" spans="1:3" x14ac:dyDescent="0.2">
      <c r="A12">
        <v>47</v>
      </c>
      <c r="B12" t="s">
        <v>2349</v>
      </c>
      <c r="C12" t="s">
        <v>2220</v>
      </c>
    </row>
    <row r="13" spans="1:3" x14ac:dyDescent="0.2">
      <c r="A13">
        <v>50</v>
      </c>
      <c r="B13" t="s">
        <v>2065</v>
      </c>
      <c r="C13" t="s">
        <v>1807</v>
      </c>
    </row>
    <row r="14" spans="1:3" x14ac:dyDescent="0.2">
      <c r="A14">
        <v>51</v>
      </c>
      <c r="B14" t="s">
        <v>2065</v>
      </c>
      <c r="C14" t="s">
        <v>1710</v>
      </c>
    </row>
    <row r="15" spans="1:3" x14ac:dyDescent="0.2">
      <c r="A15">
        <v>52</v>
      </c>
      <c r="B15" t="s">
        <v>2065</v>
      </c>
      <c r="C15" t="s">
        <v>1074</v>
      </c>
    </row>
    <row r="16" spans="1:3" x14ac:dyDescent="0.2">
      <c r="A16">
        <v>56</v>
      </c>
      <c r="B16" t="s">
        <v>2057</v>
      </c>
      <c r="C16" t="s">
        <v>1048</v>
      </c>
    </row>
    <row r="17" spans="1:3" x14ac:dyDescent="0.2">
      <c r="A17">
        <v>58</v>
      </c>
      <c r="B17" t="s">
        <v>2043</v>
      </c>
      <c r="C17" t="s">
        <v>2229</v>
      </c>
    </row>
    <row r="18" spans="1:3" x14ac:dyDescent="0.2">
      <c r="A18">
        <v>60</v>
      </c>
      <c r="B18" t="s">
        <v>2091</v>
      </c>
      <c r="C18" t="s">
        <v>2172</v>
      </c>
    </row>
    <row r="19" spans="1:3" x14ac:dyDescent="0.2">
      <c r="A19">
        <v>61</v>
      </c>
      <c r="B19" t="s">
        <v>2052</v>
      </c>
      <c r="C19" t="s">
        <v>2251</v>
      </c>
    </row>
    <row r="20" spans="1:3" x14ac:dyDescent="0.2">
      <c r="A20">
        <v>62</v>
      </c>
      <c r="B20" t="s">
        <v>2052</v>
      </c>
      <c r="C20" t="s">
        <v>2208</v>
      </c>
    </row>
    <row r="21" spans="1:3" x14ac:dyDescent="0.2">
      <c r="A21">
        <v>63</v>
      </c>
      <c r="B21" t="s">
        <v>2052</v>
      </c>
      <c r="C21" t="s">
        <v>2214</v>
      </c>
    </row>
    <row r="22" spans="1:3" x14ac:dyDescent="0.2">
      <c r="A22">
        <v>67</v>
      </c>
      <c r="B22" t="s">
        <v>2052</v>
      </c>
      <c r="C22" t="s">
        <v>2240</v>
      </c>
    </row>
    <row r="23" spans="1:3" x14ac:dyDescent="0.2">
      <c r="A23">
        <v>68</v>
      </c>
      <c r="B23" t="s">
        <v>634</v>
      </c>
      <c r="C23" t="s">
        <v>2082</v>
      </c>
    </row>
    <row r="24" spans="1:3" x14ac:dyDescent="0.2">
      <c r="A24">
        <v>69</v>
      </c>
      <c r="B24" t="s">
        <v>2065</v>
      </c>
      <c r="C24" t="s">
        <v>2288</v>
      </c>
    </row>
    <row r="25" spans="1:3" x14ac:dyDescent="0.2">
      <c r="A25">
        <v>71</v>
      </c>
      <c r="B25" t="s">
        <v>2057</v>
      </c>
      <c r="C25" t="s">
        <v>1760</v>
      </c>
    </row>
    <row r="26" spans="1:3" x14ac:dyDescent="0.2">
      <c r="A26">
        <v>73</v>
      </c>
      <c r="B26" t="s">
        <v>2052</v>
      </c>
      <c r="C26" t="s">
        <v>2219</v>
      </c>
    </row>
    <row r="27" spans="1:3" x14ac:dyDescent="0.2">
      <c r="A27">
        <v>74</v>
      </c>
      <c r="B27" t="s">
        <v>2091</v>
      </c>
      <c r="C27" t="s">
        <v>2177</v>
      </c>
    </row>
    <row r="28" spans="1:3" x14ac:dyDescent="0.2">
      <c r="A28">
        <v>75</v>
      </c>
      <c r="B28" t="s">
        <v>2062</v>
      </c>
      <c r="C28" t="s">
        <v>2237</v>
      </c>
    </row>
    <row r="29" spans="1:3" x14ac:dyDescent="0.2">
      <c r="A29">
        <v>92</v>
      </c>
      <c r="B29" t="s">
        <v>2052</v>
      </c>
      <c r="C29" t="s">
        <v>2069</v>
      </c>
    </row>
    <row r="30" spans="1:3" x14ac:dyDescent="0.2">
      <c r="A30">
        <v>93</v>
      </c>
      <c r="B30" t="s">
        <v>2350</v>
      </c>
      <c r="C30" t="s">
        <v>668</v>
      </c>
    </row>
    <row r="31" spans="1:3" x14ac:dyDescent="0.2">
      <c r="A31">
        <v>95</v>
      </c>
      <c r="B31" t="s">
        <v>634</v>
      </c>
      <c r="C31" t="s">
        <v>2168</v>
      </c>
    </row>
    <row r="32" spans="1:3" x14ac:dyDescent="0.2">
      <c r="A32">
        <v>96</v>
      </c>
      <c r="B32" t="s">
        <v>2091</v>
      </c>
      <c r="C32" t="s">
        <v>2171</v>
      </c>
    </row>
    <row r="33" spans="1:3" x14ac:dyDescent="0.2">
      <c r="A33">
        <v>97</v>
      </c>
      <c r="B33" t="s">
        <v>2091</v>
      </c>
      <c r="C33" t="s">
        <v>2170</v>
      </c>
    </row>
    <row r="34" spans="1:3" x14ac:dyDescent="0.2">
      <c r="A34">
        <v>98</v>
      </c>
      <c r="B34" t="s">
        <v>2091</v>
      </c>
      <c r="C34" t="s">
        <v>1249</v>
      </c>
    </row>
    <row r="35" spans="1:3" x14ac:dyDescent="0.2">
      <c r="A35">
        <v>100</v>
      </c>
      <c r="B35" t="s">
        <v>634</v>
      </c>
      <c r="C35" t="s">
        <v>775</v>
      </c>
    </row>
    <row r="36" spans="1:3" x14ac:dyDescent="0.2">
      <c r="A36">
        <v>101</v>
      </c>
      <c r="B36" t="s">
        <v>2052</v>
      </c>
      <c r="C36" t="s">
        <v>2137</v>
      </c>
    </row>
    <row r="37" spans="1:3" x14ac:dyDescent="0.2">
      <c r="A37">
        <v>104</v>
      </c>
      <c r="B37" t="s">
        <v>2062</v>
      </c>
      <c r="C37" t="s">
        <v>1437</v>
      </c>
    </row>
    <row r="38" spans="1:3" x14ac:dyDescent="0.2">
      <c r="A38">
        <v>107</v>
      </c>
      <c r="B38" t="s">
        <v>2091</v>
      </c>
      <c r="C38" t="s">
        <v>1016</v>
      </c>
    </row>
    <row r="39" spans="1:3" x14ac:dyDescent="0.2">
      <c r="A39">
        <v>108</v>
      </c>
      <c r="B39" t="s">
        <v>2091</v>
      </c>
      <c r="C39" t="s">
        <v>814</v>
      </c>
    </row>
    <row r="40" spans="1:3" x14ac:dyDescent="0.2">
      <c r="A40">
        <v>111</v>
      </c>
      <c r="B40" t="s">
        <v>2349</v>
      </c>
      <c r="C40" t="s">
        <v>2067</v>
      </c>
    </row>
    <row r="41" spans="1:3" x14ac:dyDescent="0.2">
      <c r="A41">
        <v>112</v>
      </c>
      <c r="B41" t="s">
        <v>2052</v>
      </c>
      <c r="C41" t="s">
        <v>2158</v>
      </c>
    </row>
    <row r="42" spans="1:3" x14ac:dyDescent="0.2">
      <c r="A42">
        <v>119</v>
      </c>
      <c r="B42" t="s">
        <v>634</v>
      </c>
      <c r="C42" t="s">
        <v>2250</v>
      </c>
    </row>
    <row r="43" spans="1:3" x14ac:dyDescent="0.2">
      <c r="A43">
        <v>120</v>
      </c>
      <c r="B43" t="s">
        <v>634</v>
      </c>
      <c r="C43" t="s">
        <v>2255</v>
      </c>
    </row>
    <row r="44" spans="1:3" x14ac:dyDescent="0.2">
      <c r="A44">
        <v>121</v>
      </c>
      <c r="B44" t="s">
        <v>2052</v>
      </c>
      <c r="C44" t="s">
        <v>1340</v>
      </c>
    </row>
    <row r="45" spans="1:3" x14ac:dyDescent="0.2">
      <c r="A45">
        <v>122</v>
      </c>
      <c r="B45" t="s">
        <v>2096</v>
      </c>
      <c r="C45" t="s">
        <v>2321</v>
      </c>
    </row>
    <row r="46" spans="1:3" x14ac:dyDescent="0.2">
      <c r="A46">
        <v>123</v>
      </c>
      <c r="B46" t="s">
        <v>2052</v>
      </c>
      <c r="C46" t="s">
        <v>1383</v>
      </c>
    </row>
    <row r="47" spans="1:3" x14ac:dyDescent="0.2">
      <c r="A47">
        <v>124</v>
      </c>
      <c r="B47" t="s">
        <v>2091</v>
      </c>
      <c r="C47" t="s">
        <v>2090</v>
      </c>
    </row>
    <row r="48" spans="1:3" x14ac:dyDescent="0.2">
      <c r="A48">
        <v>127</v>
      </c>
      <c r="B48" t="s">
        <v>2065</v>
      </c>
      <c r="C48" t="s">
        <v>2093</v>
      </c>
    </row>
    <row r="49" spans="1:3" x14ac:dyDescent="0.2">
      <c r="A49">
        <v>131</v>
      </c>
      <c r="B49" t="s">
        <v>2065</v>
      </c>
      <c r="C49" t="s">
        <v>1786</v>
      </c>
    </row>
    <row r="50" spans="1:3" x14ac:dyDescent="0.2">
      <c r="A50">
        <v>133</v>
      </c>
      <c r="B50" t="s">
        <v>2065</v>
      </c>
      <c r="C50" t="s">
        <v>2112</v>
      </c>
    </row>
    <row r="51" spans="1:3" x14ac:dyDescent="0.2">
      <c r="A51">
        <v>134</v>
      </c>
      <c r="B51" t="s">
        <v>2091</v>
      </c>
      <c r="C51" t="s">
        <v>2207</v>
      </c>
    </row>
    <row r="52" spans="1:3" x14ac:dyDescent="0.2">
      <c r="A52">
        <v>136</v>
      </c>
      <c r="B52" t="s">
        <v>2065</v>
      </c>
      <c r="C52" t="s">
        <v>2123</v>
      </c>
    </row>
    <row r="53" spans="1:3" x14ac:dyDescent="0.2">
      <c r="C53" t="s">
        <v>2132</v>
      </c>
    </row>
    <row r="54" spans="1:3" x14ac:dyDescent="0.2">
      <c r="A54">
        <v>137</v>
      </c>
      <c r="B54" t="s">
        <v>634</v>
      </c>
      <c r="C54" t="s">
        <v>2134</v>
      </c>
    </row>
    <row r="55" spans="1:3" x14ac:dyDescent="0.2">
      <c r="A55">
        <v>138</v>
      </c>
      <c r="B55" t="s">
        <v>2057</v>
      </c>
      <c r="C55" t="s">
        <v>982</v>
      </c>
    </row>
    <row r="56" spans="1:3" x14ac:dyDescent="0.2">
      <c r="A56">
        <v>141</v>
      </c>
      <c r="B56" t="s">
        <v>2091</v>
      </c>
      <c r="C56" t="s">
        <v>967</v>
      </c>
    </row>
    <row r="57" spans="1:3" x14ac:dyDescent="0.2">
      <c r="A57">
        <v>143</v>
      </c>
      <c r="B57" t="s">
        <v>634</v>
      </c>
      <c r="C57" t="s">
        <v>2102</v>
      </c>
    </row>
    <row r="58" spans="1:3" x14ac:dyDescent="0.2">
      <c r="A58">
        <v>144</v>
      </c>
      <c r="B58" t="s">
        <v>2062</v>
      </c>
      <c r="C58" t="s">
        <v>1744</v>
      </c>
    </row>
    <row r="59" spans="1:3" x14ac:dyDescent="0.2">
      <c r="A59">
        <v>145</v>
      </c>
      <c r="B59" t="s">
        <v>2062</v>
      </c>
      <c r="C59" t="s">
        <v>1424</v>
      </c>
    </row>
    <row r="60" spans="1:3" x14ac:dyDescent="0.2">
      <c r="A60">
        <v>146</v>
      </c>
      <c r="B60" t="s">
        <v>2052</v>
      </c>
      <c r="C60" t="s">
        <v>619</v>
      </c>
    </row>
    <row r="61" spans="1:3" x14ac:dyDescent="0.2">
      <c r="A61">
        <v>147</v>
      </c>
      <c r="B61" t="s">
        <v>2052</v>
      </c>
      <c r="C61" t="s">
        <v>2167</v>
      </c>
    </row>
    <row r="62" spans="1:3" x14ac:dyDescent="0.2">
      <c r="A62">
        <v>148</v>
      </c>
      <c r="B62" t="s">
        <v>2052</v>
      </c>
      <c r="C62" t="s">
        <v>2259</v>
      </c>
    </row>
    <row r="63" spans="1:3" x14ac:dyDescent="0.2">
      <c r="A63">
        <v>149</v>
      </c>
      <c r="B63" t="s">
        <v>2065</v>
      </c>
      <c r="C63" t="s">
        <v>2291</v>
      </c>
    </row>
    <row r="64" spans="1:3" x14ac:dyDescent="0.2">
      <c r="A64">
        <v>151</v>
      </c>
      <c r="B64" t="s">
        <v>2091</v>
      </c>
      <c r="C64" t="s">
        <v>2224</v>
      </c>
    </row>
    <row r="65" spans="1:3" x14ac:dyDescent="0.2">
      <c r="A65">
        <v>152</v>
      </c>
      <c r="B65" t="s">
        <v>2052</v>
      </c>
      <c r="C65" t="s">
        <v>2260</v>
      </c>
    </row>
    <row r="66" spans="1:3" x14ac:dyDescent="0.2">
      <c r="A66">
        <v>154</v>
      </c>
      <c r="B66" t="s">
        <v>2349</v>
      </c>
      <c r="C66" t="s">
        <v>2317</v>
      </c>
    </row>
    <row r="67" spans="1:3" x14ac:dyDescent="0.2">
      <c r="A67">
        <v>155</v>
      </c>
      <c r="B67" t="s">
        <v>2091</v>
      </c>
      <c r="C67" t="s">
        <v>2205</v>
      </c>
    </row>
    <row r="68" spans="1:3" x14ac:dyDescent="0.2">
      <c r="A68">
        <v>156</v>
      </c>
      <c r="B68" t="s">
        <v>2091</v>
      </c>
      <c r="C68" t="s">
        <v>249</v>
      </c>
    </row>
    <row r="69" spans="1:3" x14ac:dyDescent="0.2">
      <c r="A69">
        <v>157</v>
      </c>
      <c r="B69" t="s">
        <v>634</v>
      </c>
      <c r="C69" t="s">
        <v>2187</v>
      </c>
    </row>
    <row r="70" spans="1:3" x14ac:dyDescent="0.2">
      <c r="A70">
        <v>158</v>
      </c>
      <c r="B70" t="s">
        <v>2091</v>
      </c>
      <c r="C70" t="s">
        <v>2188</v>
      </c>
    </row>
    <row r="71" spans="1:3" x14ac:dyDescent="0.2">
      <c r="A71">
        <v>159</v>
      </c>
      <c r="B71" t="s">
        <v>2065</v>
      </c>
      <c r="C71" t="s">
        <v>1848</v>
      </c>
    </row>
    <row r="72" spans="1:3" x14ac:dyDescent="0.2">
      <c r="A72">
        <v>161</v>
      </c>
      <c r="B72" t="s">
        <v>2065</v>
      </c>
      <c r="C72" t="s">
        <v>910</v>
      </c>
    </row>
    <row r="73" spans="1:3" x14ac:dyDescent="0.2">
      <c r="A73">
        <v>162</v>
      </c>
      <c r="B73" t="s">
        <v>2052</v>
      </c>
      <c r="C73" t="s">
        <v>2104</v>
      </c>
    </row>
    <row r="74" spans="1:3" x14ac:dyDescent="0.2">
      <c r="A74">
        <v>163</v>
      </c>
      <c r="B74" t="s">
        <v>2057</v>
      </c>
      <c r="C74" t="s">
        <v>2060</v>
      </c>
    </row>
    <row r="75" spans="1:3" x14ac:dyDescent="0.2">
      <c r="A75">
        <v>164</v>
      </c>
      <c r="B75" t="s">
        <v>634</v>
      </c>
      <c r="C75" t="s">
        <v>2107</v>
      </c>
    </row>
    <row r="76" spans="1:3" x14ac:dyDescent="0.2">
      <c r="A76">
        <v>165</v>
      </c>
      <c r="B76" t="s">
        <v>2052</v>
      </c>
      <c r="C76" t="s">
        <v>2203</v>
      </c>
    </row>
    <row r="77" spans="1:3" x14ac:dyDescent="0.2">
      <c r="A77">
        <v>167</v>
      </c>
      <c r="B77" t="s">
        <v>634</v>
      </c>
      <c r="C77" t="s">
        <v>1064</v>
      </c>
    </row>
    <row r="78" spans="1:3" x14ac:dyDescent="0.2">
      <c r="A78">
        <v>168</v>
      </c>
      <c r="B78" t="s">
        <v>2057</v>
      </c>
      <c r="C78" t="s">
        <v>1279</v>
      </c>
    </row>
    <row r="79" spans="1:3" x14ac:dyDescent="0.2">
      <c r="A79">
        <v>169</v>
      </c>
      <c r="B79" t="s">
        <v>2057</v>
      </c>
      <c r="C79" t="s">
        <v>1449</v>
      </c>
    </row>
    <row r="80" spans="1:3" x14ac:dyDescent="0.2">
      <c r="A80">
        <v>170</v>
      </c>
      <c r="B80" t="s">
        <v>2091</v>
      </c>
      <c r="C80" t="s">
        <v>1150</v>
      </c>
    </row>
    <row r="81" spans="1:3" x14ac:dyDescent="0.2">
      <c r="A81">
        <v>171</v>
      </c>
      <c r="B81" t="s">
        <v>2052</v>
      </c>
      <c r="C81" t="s">
        <v>2059</v>
      </c>
    </row>
    <row r="82" spans="1:3" x14ac:dyDescent="0.2">
      <c r="A82">
        <v>172</v>
      </c>
      <c r="B82" t="s">
        <v>2091</v>
      </c>
      <c r="C82" t="s">
        <v>1400</v>
      </c>
    </row>
    <row r="83" spans="1:3" x14ac:dyDescent="0.2">
      <c r="A83">
        <v>173</v>
      </c>
      <c r="B83" t="s">
        <v>634</v>
      </c>
      <c r="C83" t="s">
        <v>918</v>
      </c>
    </row>
    <row r="84" spans="1:3" x14ac:dyDescent="0.2">
      <c r="A84">
        <v>174</v>
      </c>
      <c r="B84" t="s">
        <v>634</v>
      </c>
      <c r="C84" t="s">
        <v>2147</v>
      </c>
    </row>
    <row r="85" spans="1:3" x14ac:dyDescent="0.2">
      <c r="A85">
        <v>175</v>
      </c>
      <c r="B85" t="s">
        <v>2091</v>
      </c>
      <c r="C85" t="s">
        <v>1100</v>
      </c>
    </row>
    <row r="86" spans="1:3" x14ac:dyDescent="0.2">
      <c r="A86">
        <v>176</v>
      </c>
      <c r="B86" t="s">
        <v>2091</v>
      </c>
      <c r="C86" t="s">
        <v>2228</v>
      </c>
    </row>
    <row r="87" spans="1:3" x14ac:dyDescent="0.2">
      <c r="A87">
        <v>177</v>
      </c>
      <c r="B87" t="s">
        <v>2052</v>
      </c>
      <c r="C87" t="s">
        <v>2196</v>
      </c>
    </row>
    <row r="88" spans="1:3" x14ac:dyDescent="0.2">
      <c r="A88">
        <v>178</v>
      </c>
      <c r="B88" t="s">
        <v>2052</v>
      </c>
      <c r="C88" t="s">
        <v>2131</v>
      </c>
    </row>
    <row r="89" spans="1:3" x14ac:dyDescent="0.2">
      <c r="A89">
        <v>179</v>
      </c>
      <c r="B89" t="s">
        <v>2096</v>
      </c>
      <c r="C89" t="s">
        <v>2268</v>
      </c>
    </row>
    <row r="90" spans="1:3" x14ac:dyDescent="0.2">
      <c r="A90">
        <v>180</v>
      </c>
      <c r="B90" t="s">
        <v>2065</v>
      </c>
      <c r="C90" t="s">
        <v>2121</v>
      </c>
    </row>
    <row r="91" spans="1:3" x14ac:dyDescent="0.2">
      <c r="A91">
        <v>181</v>
      </c>
      <c r="B91" t="s">
        <v>2091</v>
      </c>
      <c r="C91" t="s">
        <v>1106</v>
      </c>
    </row>
    <row r="92" spans="1:3" x14ac:dyDescent="0.2">
      <c r="A92">
        <v>183</v>
      </c>
      <c r="B92" t="s">
        <v>2065</v>
      </c>
      <c r="C92" t="s">
        <v>2064</v>
      </c>
    </row>
    <row r="93" spans="1:3" x14ac:dyDescent="0.2">
      <c r="A93">
        <v>184</v>
      </c>
      <c r="B93" t="s">
        <v>2065</v>
      </c>
      <c r="C93" t="s">
        <v>1674</v>
      </c>
    </row>
    <row r="94" spans="1:3" x14ac:dyDescent="0.2">
      <c r="A94">
        <v>185</v>
      </c>
      <c r="B94" t="s">
        <v>2065</v>
      </c>
      <c r="C94" t="s">
        <v>1785</v>
      </c>
    </row>
    <row r="95" spans="1:3" x14ac:dyDescent="0.2">
      <c r="A95">
        <v>186</v>
      </c>
      <c r="B95" t="s">
        <v>2052</v>
      </c>
      <c r="C95" t="s">
        <v>2085</v>
      </c>
    </row>
    <row r="96" spans="1:3" x14ac:dyDescent="0.2">
      <c r="A96">
        <v>201</v>
      </c>
      <c r="B96" t="s">
        <v>634</v>
      </c>
      <c r="C96" t="s">
        <v>2222</v>
      </c>
    </row>
    <row r="97" spans="1:3" x14ac:dyDescent="0.2">
      <c r="A97">
        <v>305</v>
      </c>
      <c r="B97" t="s">
        <v>2091</v>
      </c>
      <c r="C97" t="s">
        <v>2202</v>
      </c>
    </row>
    <row r="98" spans="1:3" x14ac:dyDescent="0.2">
      <c r="A98">
        <v>306</v>
      </c>
      <c r="B98" t="s">
        <v>2091</v>
      </c>
      <c r="C98" t="s">
        <v>882</v>
      </c>
    </row>
    <row r="99" spans="1:3" x14ac:dyDescent="0.2">
      <c r="A99">
        <v>307</v>
      </c>
      <c r="B99" t="s">
        <v>634</v>
      </c>
      <c r="C99" t="s">
        <v>2092</v>
      </c>
    </row>
    <row r="100" spans="1:3" x14ac:dyDescent="0.2">
      <c r="A100">
        <v>321</v>
      </c>
      <c r="B100" t="s">
        <v>2065</v>
      </c>
      <c r="C100" t="s">
        <v>2098</v>
      </c>
    </row>
    <row r="101" spans="1:3" x14ac:dyDescent="0.2">
      <c r="A101">
        <v>322</v>
      </c>
      <c r="B101" t="s">
        <v>2349</v>
      </c>
      <c r="C101" t="s">
        <v>795</v>
      </c>
    </row>
    <row r="102" spans="1:3" x14ac:dyDescent="0.2">
      <c r="A102">
        <v>326</v>
      </c>
      <c r="B102" t="s">
        <v>732</v>
      </c>
      <c r="C102" t="s">
        <v>1649</v>
      </c>
    </row>
    <row r="103" spans="1:3" x14ac:dyDescent="0.2">
      <c r="A103">
        <v>327</v>
      </c>
      <c r="B103" t="s">
        <v>732</v>
      </c>
      <c r="C103" t="s">
        <v>2302</v>
      </c>
    </row>
    <row r="104" spans="1:3" x14ac:dyDescent="0.2">
      <c r="A104">
        <v>328</v>
      </c>
      <c r="B104" t="s">
        <v>732</v>
      </c>
      <c r="C104" t="s">
        <v>2298</v>
      </c>
    </row>
    <row r="105" spans="1:3" x14ac:dyDescent="0.2">
      <c r="C105" t="s">
        <v>2300</v>
      </c>
    </row>
    <row r="106" spans="1:3" x14ac:dyDescent="0.2">
      <c r="A106">
        <v>329</v>
      </c>
      <c r="B106" t="s">
        <v>2091</v>
      </c>
      <c r="C106" t="s">
        <v>2176</v>
      </c>
    </row>
    <row r="107" spans="1:3" x14ac:dyDescent="0.2">
      <c r="A107">
        <v>330</v>
      </c>
      <c r="B107" t="s">
        <v>2091</v>
      </c>
      <c r="C107" t="s">
        <v>2184</v>
      </c>
    </row>
    <row r="108" spans="1:3" x14ac:dyDescent="0.2">
      <c r="A108">
        <v>331</v>
      </c>
      <c r="B108" t="s">
        <v>732</v>
      </c>
      <c r="C108" t="s">
        <v>1314</v>
      </c>
    </row>
    <row r="109" spans="1:3" x14ac:dyDescent="0.2">
      <c r="A109">
        <v>332</v>
      </c>
      <c r="B109" t="s">
        <v>634</v>
      </c>
      <c r="C109" t="s">
        <v>707</v>
      </c>
    </row>
    <row r="110" spans="1:3" x14ac:dyDescent="0.2">
      <c r="A110">
        <v>333</v>
      </c>
      <c r="B110" t="s">
        <v>732</v>
      </c>
      <c r="C110" t="s">
        <v>1363</v>
      </c>
    </row>
    <row r="111" spans="1:3" x14ac:dyDescent="0.2">
      <c r="C111" t="s">
        <v>1364</v>
      </c>
    </row>
    <row r="112" spans="1:3" x14ac:dyDescent="0.2">
      <c r="A112">
        <v>335</v>
      </c>
      <c r="B112" t="s">
        <v>2047</v>
      </c>
      <c r="C112" t="s">
        <v>2186</v>
      </c>
    </row>
    <row r="113" spans="1:3" x14ac:dyDescent="0.2">
      <c r="A113">
        <v>336</v>
      </c>
      <c r="B113" t="s">
        <v>634</v>
      </c>
      <c r="C113" t="s">
        <v>2185</v>
      </c>
    </row>
    <row r="114" spans="1:3" x14ac:dyDescent="0.2">
      <c r="A114">
        <v>337</v>
      </c>
      <c r="B114" t="s">
        <v>2349</v>
      </c>
      <c r="C114" t="s">
        <v>2315</v>
      </c>
    </row>
    <row r="115" spans="1:3" x14ac:dyDescent="0.2">
      <c r="A115">
        <v>338</v>
      </c>
      <c r="B115" t="s">
        <v>2091</v>
      </c>
      <c r="C115" t="s">
        <v>1136</v>
      </c>
    </row>
    <row r="116" spans="1:3" x14ac:dyDescent="0.2">
      <c r="A116">
        <v>339</v>
      </c>
      <c r="B116" t="s">
        <v>2096</v>
      </c>
      <c r="C116" t="s">
        <v>2140</v>
      </c>
    </row>
    <row r="117" spans="1:3" x14ac:dyDescent="0.2">
      <c r="A117">
        <v>340</v>
      </c>
      <c r="B117" t="s">
        <v>634</v>
      </c>
      <c r="C117" t="s">
        <v>809</v>
      </c>
    </row>
    <row r="118" spans="1:3" x14ac:dyDescent="0.2">
      <c r="A118">
        <v>342</v>
      </c>
      <c r="B118" t="s">
        <v>2349</v>
      </c>
      <c r="C118" t="s">
        <v>1273</v>
      </c>
    </row>
    <row r="119" spans="1:3" x14ac:dyDescent="0.2">
      <c r="A119">
        <v>343</v>
      </c>
      <c r="B119" t="s">
        <v>634</v>
      </c>
      <c r="C119" t="s">
        <v>2276</v>
      </c>
    </row>
    <row r="120" spans="1:3" x14ac:dyDescent="0.2">
      <c r="A120">
        <v>344</v>
      </c>
      <c r="B120" t="s">
        <v>667</v>
      </c>
      <c r="C120" t="s">
        <v>750</v>
      </c>
    </row>
    <row r="121" spans="1:3" x14ac:dyDescent="0.2">
      <c r="A121">
        <v>346</v>
      </c>
      <c r="B121" t="s">
        <v>634</v>
      </c>
      <c r="C121" t="s">
        <v>2106</v>
      </c>
    </row>
    <row r="122" spans="1:3" x14ac:dyDescent="0.2">
      <c r="A122">
        <v>347</v>
      </c>
      <c r="B122" t="s">
        <v>2065</v>
      </c>
      <c r="C122" t="s">
        <v>983</v>
      </c>
    </row>
    <row r="123" spans="1:3" x14ac:dyDescent="0.2">
      <c r="A123">
        <v>349</v>
      </c>
      <c r="B123" t="s">
        <v>2350</v>
      </c>
      <c r="C123" t="s">
        <v>626</v>
      </c>
    </row>
    <row r="124" spans="1:3" x14ac:dyDescent="0.2">
      <c r="A124">
        <v>350</v>
      </c>
      <c r="B124" t="s">
        <v>2351</v>
      </c>
      <c r="C124" t="s">
        <v>1860</v>
      </c>
    </row>
    <row r="125" spans="1:3" x14ac:dyDescent="0.2">
      <c r="A125">
        <v>352</v>
      </c>
      <c r="B125" t="s">
        <v>2043</v>
      </c>
      <c r="C125" t="s">
        <v>2238</v>
      </c>
    </row>
    <row r="126" spans="1:3" x14ac:dyDescent="0.2">
      <c r="A126">
        <v>353</v>
      </c>
      <c r="B126" t="s">
        <v>732</v>
      </c>
      <c r="C126" t="s">
        <v>2316</v>
      </c>
    </row>
    <row r="127" spans="1:3" x14ac:dyDescent="0.2">
      <c r="A127">
        <v>354</v>
      </c>
      <c r="B127" t="s">
        <v>2351</v>
      </c>
      <c r="C127" t="s">
        <v>1838</v>
      </c>
    </row>
    <row r="128" spans="1:3" x14ac:dyDescent="0.2">
      <c r="A128">
        <v>355</v>
      </c>
      <c r="B128" t="s">
        <v>2351</v>
      </c>
      <c r="C128" t="s">
        <v>1823</v>
      </c>
    </row>
    <row r="129" spans="1:3" x14ac:dyDescent="0.2">
      <c r="A129">
        <v>357</v>
      </c>
      <c r="B129" t="s">
        <v>2351</v>
      </c>
      <c r="C129" t="s">
        <v>1842</v>
      </c>
    </row>
    <row r="130" spans="1:3" x14ac:dyDescent="0.2">
      <c r="A130">
        <v>358</v>
      </c>
      <c r="B130" t="s">
        <v>2351</v>
      </c>
      <c r="C130" t="s">
        <v>611</v>
      </c>
    </row>
    <row r="131" spans="1:3" x14ac:dyDescent="0.2">
      <c r="A131">
        <v>359</v>
      </c>
      <c r="B131" t="s">
        <v>2351</v>
      </c>
      <c r="C131" t="s">
        <v>1221</v>
      </c>
    </row>
    <row r="132" spans="1:3" x14ac:dyDescent="0.2">
      <c r="A132">
        <v>360</v>
      </c>
      <c r="B132" t="s">
        <v>2351</v>
      </c>
      <c r="C132" t="s">
        <v>1835</v>
      </c>
    </row>
    <row r="133" spans="1:3" x14ac:dyDescent="0.2">
      <c r="A133">
        <v>362</v>
      </c>
      <c r="B133" t="s">
        <v>2052</v>
      </c>
      <c r="C133" t="s">
        <v>1112</v>
      </c>
    </row>
    <row r="134" spans="1:3" x14ac:dyDescent="0.2">
      <c r="A134">
        <v>364</v>
      </c>
      <c r="B134" t="s">
        <v>634</v>
      </c>
      <c r="C134" t="s">
        <v>2179</v>
      </c>
    </row>
    <row r="135" spans="1:3" x14ac:dyDescent="0.2">
      <c r="A135">
        <v>366</v>
      </c>
      <c r="B135" t="s">
        <v>2052</v>
      </c>
      <c r="C135" t="s">
        <v>2109</v>
      </c>
    </row>
    <row r="136" spans="1:3" x14ac:dyDescent="0.2">
      <c r="A136">
        <v>367</v>
      </c>
      <c r="B136" t="s">
        <v>2091</v>
      </c>
      <c r="C136" t="s">
        <v>2206</v>
      </c>
    </row>
    <row r="137" spans="1:3" x14ac:dyDescent="0.2">
      <c r="A137">
        <v>368</v>
      </c>
      <c r="B137" t="s">
        <v>2062</v>
      </c>
      <c r="C137" t="s">
        <v>813</v>
      </c>
    </row>
    <row r="138" spans="1:3" x14ac:dyDescent="0.2">
      <c r="A138">
        <v>369</v>
      </c>
      <c r="B138" t="s">
        <v>2351</v>
      </c>
      <c r="C138" t="s">
        <v>1849</v>
      </c>
    </row>
    <row r="139" spans="1:3" x14ac:dyDescent="0.2">
      <c r="A139">
        <v>370</v>
      </c>
      <c r="B139" t="s">
        <v>2042</v>
      </c>
      <c r="C139" t="s">
        <v>1454</v>
      </c>
    </row>
    <row r="140" spans="1:3" x14ac:dyDescent="0.2">
      <c r="A140">
        <v>372</v>
      </c>
      <c r="B140" t="s">
        <v>2349</v>
      </c>
      <c r="C140" t="s">
        <v>1280</v>
      </c>
    </row>
    <row r="141" spans="1:3" x14ac:dyDescent="0.2">
      <c r="A141">
        <v>373</v>
      </c>
      <c r="B141" t="s">
        <v>634</v>
      </c>
      <c r="C141" t="s">
        <v>2087</v>
      </c>
    </row>
    <row r="142" spans="1:3" x14ac:dyDescent="0.2">
      <c r="A142">
        <v>374</v>
      </c>
      <c r="B142" t="s">
        <v>2351</v>
      </c>
      <c r="C142" t="s">
        <v>1812</v>
      </c>
    </row>
    <row r="143" spans="1:3" x14ac:dyDescent="0.2">
      <c r="A143">
        <v>375</v>
      </c>
      <c r="B143" t="s">
        <v>2351</v>
      </c>
      <c r="C143" t="s">
        <v>1862</v>
      </c>
    </row>
    <row r="144" spans="1:3" x14ac:dyDescent="0.2">
      <c r="A144">
        <v>376</v>
      </c>
      <c r="B144" t="s">
        <v>2349</v>
      </c>
      <c r="C144" t="s">
        <v>2331</v>
      </c>
    </row>
    <row r="145" spans="1:3" x14ac:dyDescent="0.2">
      <c r="A145">
        <v>377</v>
      </c>
      <c r="B145" t="s">
        <v>2351</v>
      </c>
      <c r="C145" t="s">
        <v>1195</v>
      </c>
    </row>
    <row r="146" spans="1:3" x14ac:dyDescent="0.2">
      <c r="A146">
        <v>379</v>
      </c>
      <c r="B146" t="s">
        <v>2096</v>
      </c>
      <c r="C146" t="s">
        <v>2191</v>
      </c>
    </row>
    <row r="147" spans="1:3" x14ac:dyDescent="0.2">
      <c r="A147">
        <v>380</v>
      </c>
      <c r="B147" t="s">
        <v>2351</v>
      </c>
      <c r="C147" t="s">
        <v>1844</v>
      </c>
    </row>
    <row r="148" spans="1:3" x14ac:dyDescent="0.2">
      <c r="A148">
        <v>381</v>
      </c>
      <c r="B148" t="s">
        <v>2096</v>
      </c>
      <c r="C148" t="s">
        <v>2269</v>
      </c>
    </row>
    <row r="149" spans="1:3" x14ac:dyDescent="0.2">
      <c r="A149">
        <v>382</v>
      </c>
      <c r="B149" t="s">
        <v>2096</v>
      </c>
      <c r="C149" t="s">
        <v>2142</v>
      </c>
    </row>
    <row r="150" spans="1:3" x14ac:dyDescent="0.2">
      <c r="A150">
        <v>383</v>
      </c>
      <c r="B150" t="s">
        <v>2096</v>
      </c>
      <c r="C150" t="s">
        <v>1498</v>
      </c>
    </row>
    <row r="151" spans="1:3" x14ac:dyDescent="0.2">
      <c r="A151">
        <v>384</v>
      </c>
      <c r="B151" t="s">
        <v>634</v>
      </c>
      <c r="C151" t="s">
        <v>1101</v>
      </c>
    </row>
    <row r="152" spans="1:3" x14ac:dyDescent="0.2">
      <c r="A152">
        <v>386</v>
      </c>
      <c r="B152" t="s">
        <v>2065</v>
      </c>
      <c r="C152" t="s">
        <v>821</v>
      </c>
    </row>
    <row r="153" spans="1:3" x14ac:dyDescent="0.2">
      <c r="A153">
        <v>388</v>
      </c>
      <c r="B153" t="s">
        <v>732</v>
      </c>
      <c r="C153" t="s">
        <v>2294</v>
      </c>
    </row>
    <row r="154" spans="1:3" x14ac:dyDescent="0.2">
      <c r="A154">
        <v>389</v>
      </c>
      <c r="B154" t="s">
        <v>2351</v>
      </c>
      <c r="C154" t="s">
        <v>1841</v>
      </c>
    </row>
    <row r="155" spans="1:3" x14ac:dyDescent="0.2">
      <c r="A155">
        <v>390</v>
      </c>
      <c r="B155" t="s">
        <v>2091</v>
      </c>
      <c r="C155" t="s">
        <v>1140</v>
      </c>
    </row>
    <row r="156" spans="1:3" x14ac:dyDescent="0.2">
      <c r="C156" t="s">
        <v>1146</v>
      </c>
    </row>
    <row r="157" spans="1:3" x14ac:dyDescent="0.2">
      <c r="A157">
        <v>391</v>
      </c>
      <c r="B157" t="s">
        <v>2351</v>
      </c>
      <c r="C157" t="s">
        <v>2215</v>
      </c>
    </row>
    <row r="158" spans="1:3" x14ac:dyDescent="0.2">
      <c r="A158">
        <v>392</v>
      </c>
      <c r="B158" t="s">
        <v>2350</v>
      </c>
      <c r="C158" t="s">
        <v>2083</v>
      </c>
    </row>
    <row r="159" spans="1:3" x14ac:dyDescent="0.2">
      <c r="C159" t="s">
        <v>2084</v>
      </c>
    </row>
    <row r="160" spans="1:3" x14ac:dyDescent="0.2">
      <c r="A160">
        <v>395</v>
      </c>
      <c r="B160" t="s">
        <v>2057</v>
      </c>
      <c r="C160" t="s">
        <v>2157</v>
      </c>
    </row>
    <row r="161" spans="1:3" x14ac:dyDescent="0.2">
      <c r="A161">
        <v>396</v>
      </c>
      <c r="B161" t="s">
        <v>2057</v>
      </c>
      <c r="C161" t="s">
        <v>2156</v>
      </c>
    </row>
    <row r="162" spans="1:3" x14ac:dyDescent="0.2">
      <c r="A162">
        <v>397</v>
      </c>
      <c r="B162" t="s">
        <v>2096</v>
      </c>
      <c r="C162" t="s">
        <v>2324</v>
      </c>
    </row>
    <row r="163" spans="1:3" x14ac:dyDescent="0.2">
      <c r="A163">
        <v>398</v>
      </c>
      <c r="B163" t="s">
        <v>2349</v>
      </c>
      <c r="C163" t="s">
        <v>2293</v>
      </c>
    </row>
    <row r="164" spans="1:3" x14ac:dyDescent="0.2">
      <c r="A164">
        <v>399</v>
      </c>
      <c r="B164" t="s">
        <v>2096</v>
      </c>
      <c r="C164" t="s">
        <v>1698</v>
      </c>
    </row>
    <row r="165" spans="1:3" x14ac:dyDescent="0.2">
      <c r="A165">
        <v>401</v>
      </c>
      <c r="B165" t="s">
        <v>2096</v>
      </c>
      <c r="C165" t="s">
        <v>1535</v>
      </c>
    </row>
    <row r="166" spans="1:3" x14ac:dyDescent="0.2">
      <c r="A166">
        <v>403</v>
      </c>
      <c r="B166" t="s">
        <v>634</v>
      </c>
      <c r="C166" t="s">
        <v>2266</v>
      </c>
    </row>
    <row r="167" spans="1:3" x14ac:dyDescent="0.2">
      <c r="A167">
        <v>404</v>
      </c>
      <c r="B167" t="s">
        <v>2057</v>
      </c>
      <c r="C167" t="s">
        <v>2105</v>
      </c>
    </row>
    <row r="168" spans="1:3" x14ac:dyDescent="0.2">
      <c r="B168" t="s">
        <v>634</v>
      </c>
      <c r="C168" t="s">
        <v>820</v>
      </c>
    </row>
    <row r="169" spans="1:3" x14ac:dyDescent="0.2">
      <c r="A169">
        <v>405</v>
      </c>
      <c r="B169" t="s">
        <v>2065</v>
      </c>
      <c r="C169" t="s">
        <v>296</v>
      </c>
    </row>
    <row r="170" spans="1:3" x14ac:dyDescent="0.2">
      <c r="A170">
        <v>407</v>
      </c>
      <c r="B170" t="s">
        <v>634</v>
      </c>
      <c r="C170" t="s">
        <v>2217</v>
      </c>
    </row>
    <row r="171" spans="1:3" x14ac:dyDescent="0.2">
      <c r="A171">
        <v>408</v>
      </c>
      <c r="B171" t="s">
        <v>2349</v>
      </c>
      <c r="C171" t="s">
        <v>2136</v>
      </c>
    </row>
    <row r="172" spans="1:3" x14ac:dyDescent="0.2">
      <c r="A172">
        <v>409</v>
      </c>
      <c r="B172" t="s">
        <v>2052</v>
      </c>
      <c r="C172" t="s">
        <v>2110</v>
      </c>
    </row>
    <row r="173" spans="1:3" x14ac:dyDescent="0.2">
      <c r="A173">
        <v>411</v>
      </c>
      <c r="B173" t="s">
        <v>2052</v>
      </c>
      <c r="C173" t="s">
        <v>1204</v>
      </c>
    </row>
    <row r="174" spans="1:3" x14ac:dyDescent="0.2">
      <c r="A174">
        <v>412</v>
      </c>
      <c r="B174" t="s">
        <v>732</v>
      </c>
      <c r="C174" t="s">
        <v>2088</v>
      </c>
    </row>
    <row r="175" spans="1:3" x14ac:dyDescent="0.2">
      <c r="A175">
        <v>413</v>
      </c>
      <c r="B175" t="s">
        <v>2043</v>
      </c>
      <c r="C175" t="s">
        <v>888</v>
      </c>
    </row>
    <row r="176" spans="1:3" x14ac:dyDescent="0.2">
      <c r="C176" t="s">
        <v>889</v>
      </c>
    </row>
    <row r="177" spans="1:3" x14ac:dyDescent="0.2">
      <c r="C177" t="s">
        <v>890</v>
      </c>
    </row>
    <row r="178" spans="1:3" x14ac:dyDescent="0.2">
      <c r="C178" t="s">
        <v>891</v>
      </c>
    </row>
    <row r="179" spans="1:3" x14ac:dyDescent="0.2">
      <c r="A179">
        <v>414</v>
      </c>
      <c r="B179" t="s">
        <v>2096</v>
      </c>
      <c r="C179" t="s">
        <v>1727</v>
      </c>
    </row>
    <row r="180" spans="1:3" x14ac:dyDescent="0.2">
      <c r="A180">
        <v>415</v>
      </c>
      <c r="B180" t="s">
        <v>2351</v>
      </c>
      <c r="C180" t="s">
        <v>1834</v>
      </c>
    </row>
    <row r="181" spans="1:3" x14ac:dyDescent="0.2">
      <c r="A181">
        <v>416</v>
      </c>
      <c r="B181" t="s">
        <v>2351</v>
      </c>
      <c r="C181" t="s">
        <v>1213</v>
      </c>
    </row>
    <row r="182" spans="1:3" x14ac:dyDescent="0.2">
      <c r="A182">
        <v>417</v>
      </c>
      <c r="B182" t="s">
        <v>2351</v>
      </c>
      <c r="C182" t="s">
        <v>1868</v>
      </c>
    </row>
    <row r="183" spans="1:3" x14ac:dyDescent="0.2">
      <c r="A183">
        <v>418</v>
      </c>
      <c r="B183" t="s">
        <v>732</v>
      </c>
      <c r="C183" t="s">
        <v>1294</v>
      </c>
    </row>
    <row r="184" spans="1:3" x14ac:dyDescent="0.2">
      <c r="A184">
        <v>419</v>
      </c>
      <c r="B184" t="s">
        <v>2091</v>
      </c>
      <c r="C184" t="s">
        <v>1139</v>
      </c>
    </row>
    <row r="185" spans="1:3" x14ac:dyDescent="0.2">
      <c r="A185">
        <v>421</v>
      </c>
      <c r="B185" t="s">
        <v>2054</v>
      </c>
      <c r="C185" t="s">
        <v>2307</v>
      </c>
    </row>
    <row r="186" spans="1:3" x14ac:dyDescent="0.2">
      <c r="A186">
        <v>423</v>
      </c>
      <c r="B186" t="s">
        <v>2065</v>
      </c>
      <c r="C186" t="s">
        <v>1515</v>
      </c>
    </row>
    <row r="187" spans="1:3" x14ac:dyDescent="0.2">
      <c r="A187">
        <v>424</v>
      </c>
      <c r="B187" t="s">
        <v>2054</v>
      </c>
      <c r="C187" t="s">
        <v>696</v>
      </c>
    </row>
    <row r="188" spans="1:3" x14ac:dyDescent="0.2">
      <c r="C188" t="s">
        <v>702</v>
      </c>
    </row>
    <row r="189" spans="1:3" x14ac:dyDescent="0.2">
      <c r="A189">
        <v>427</v>
      </c>
      <c r="B189" t="s">
        <v>2052</v>
      </c>
      <c r="C189" t="s">
        <v>2101</v>
      </c>
    </row>
    <row r="190" spans="1:3" x14ac:dyDescent="0.2">
      <c r="A190">
        <v>428</v>
      </c>
      <c r="B190" t="s">
        <v>2091</v>
      </c>
      <c r="C190" t="s">
        <v>2201</v>
      </c>
    </row>
    <row r="191" spans="1:3" x14ac:dyDescent="0.2">
      <c r="A191">
        <v>429</v>
      </c>
      <c r="B191" t="s">
        <v>2351</v>
      </c>
      <c r="C191" t="s">
        <v>1183</v>
      </c>
    </row>
    <row r="192" spans="1:3" x14ac:dyDescent="0.2">
      <c r="A192">
        <v>430</v>
      </c>
      <c r="B192" t="s">
        <v>2062</v>
      </c>
      <c r="C192" t="s">
        <v>2326</v>
      </c>
    </row>
    <row r="193" spans="1:3" x14ac:dyDescent="0.2">
      <c r="A193">
        <v>431</v>
      </c>
      <c r="B193" t="s">
        <v>2349</v>
      </c>
      <c r="C193" t="s">
        <v>2223</v>
      </c>
    </row>
    <row r="194" spans="1:3" x14ac:dyDescent="0.2">
      <c r="A194">
        <v>432</v>
      </c>
      <c r="B194" t="s">
        <v>732</v>
      </c>
      <c r="C194" t="s">
        <v>2226</v>
      </c>
    </row>
    <row r="195" spans="1:3" x14ac:dyDescent="0.2">
      <c r="A195">
        <v>433</v>
      </c>
      <c r="B195" t="s">
        <v>732</v>
      </c>
      <c r="C195" t="s">
        <v>1310</v>
      </c>
    </row>
    <row r="196" spans="1:3" x14ac:dyDescent="0.2">
      <c r="A196">
        <v>434</v>
      </c>
      <c r="B196" t="s">
        <v>2351</v>
      </c>
      <c r="C196" t="s">
        <v>2212</v>
      </c>
    </row>
    <row r="197" spans="1:3" x14ac:dyDescent="0.2">
      <c r="A197">
        <v>435</v>
      </c>
      <c r="B197" t="s">
        <v>2065</v>
      </c>
      <c r="C197" t="s">
        <v>691</v>
      </c>
    </row>
    <row r="198" spans="1:3" x14ac:dyDescent="0.2">
      <c r="A198">
        <v>436</v>
      </c>
      <c r="B198" t="s">
        <v>2349</v>
      </c>
      <c r="C198" t="s">
        <v>145</v>
      </c>
    </row>
    <row r="199" spans="1:3" x14ac:dyDescent="0.2">
      <c r="A199">
        <v>437</v>
      </c>
      <c r="B199" t="s">
        <v>2091</v>
      </c>
      <c r="C199" t="s">
        <v>2231</v>
      </c>
    </row>
    <row r="200" spans="1:3" x14ac:dyDescent="0.2">
      <c r="A200">
        <v>438</v>
      </c>
      <c r="B200" t="s">
        <v>2091</v>
      </c>
      <c r="C200" t="s">
        <v>2230</v>
      </c>
    </row>
    <row r="201" spans="1:3" x14ac:dyDescent="0.2">
      <c r="A201">
        <v>441</v>
      </c>
      <c r="B201" t="s">
        <v>2351</v>
      </c>
      <c r="C201" t="s">
        <v>2344</v>
      </c>
    </row>
    <row r="202" spans="1:3" x14ac:dyDescent="0.2">
      <c r="A202">
        <v>442</v>
      </c>
      <c r="B202" t="s">
        <v>2052</v>
      </c>
      <c r="C202" t="s">
        <v>2241</v>
      </c>
    </row>
    <row r="203" spans="1:3" x14ac:dyDescent="0.2">
      <c r="C203" t="s">
        <v>2242</v>
      </c>
    </row>
    <row r="204" spans="1:3" x14ac:dyDescent="0.2">
      <c r="A204">
        <v>444</v>
      </c>
      <c r="B204" t="s">
        <v>2351</v>
      </c>
      <c r="C204" t="s">
        <v>1223</v>
      </c>
    </row>
    <row r="205" spans="1:3" x14ac:dyDescent="0.2">
      <c r="C205" t="s">
        <v>1824</v>
      </c>
    </row>
    <row r="206" spans="1:3" x14ac:dyDescent="0.2">
      <c r="A206">
        <v>445</v>
      </c>
      <c r="B206" t="s">
        <v>648</v>
      </c>
      <c r="C206" t="s">
        <v>2077</v>
      </c>
    </row>
    <row r="207" spans="1:3" x14ac:dyDescent="0.2">
      <c r="A207">
        <v>446</v>
      </c>
      <c r="B207" t="s">
        <v>2091</v>
      </c>
      <c r="C207" t="s">
        <v>1160</v>
      </c>
    </row>
    <row r="208" spans="1:3" x14ac:dyDescent="0.2">
      <c r="A208">
        <v>447</v>
      </c>
      <c r="B208" t="s">
        <v>2062</v>
      </c>
      <c r="C208" t="s">
        <v>926</v>
      </c>
    </row>
    <row r="209" spans="1:3" x14ac:dyDescent="0.2">
      <c r="A209">
        <v>448</v>
      </c>
      <c r="B209" t="s">
        <v>2062</v>
      </c>
      <c r="C209" t="s">
        <v>2275</v>
      </c>
    </row>
    <row r="210" spans="1:3" x14ac:dyDescent="0.2">
      <c r="A210">
        <v>449</v>
      </c>
      <c r="B210" t="s">
        <v>2043</v>
      </c>
      <c r="C210" t="s">
        <v>2325</v>
      </c>
    </row>
    <row r="211" spans="1:3" x14ac:dyDescent="0.2">
      <c r="A211">
        <v>450</v>
      </c>
      <c r="B211" t="s">
        <v>2043</v>
      </c>
      <c r="C211" t="s">
        <v>2322</v>
      </c>
    </row>
    <row r="212" spans="1:3" x14ac:dyDescent="0.2">
      <c r="A212">
        <v>451</v>
      </c>
      <c r="B212" t="s">
        <v>2062</v>
      </c>
      <c r="C212" t="s">
        <v>2333</v>
      </c>
    </row>
    <row r="213" spans="1:3" x14ac:dyDescent="0.2">
      <c r="A213">
        <v>452</v>
      </c>
      <c r="B213" t="s">
        <v>648</v>
      </c>
      <c r="C213" t="s">
        <v>2150</v>
      </c>
    </row>
    <row r="214" spans="1:3" x14ac:dyDescent="0.2">
      <c r="A214">
        <v>453</v>
      </c>
      <c r="B214" t="s">
        <v>2043</v>
      </c>
      <c r="C214" t="s">
        <v>2352</v>
      </c>
    </row>
    <row r="215" spans="1:3" x14ac:dyDescent="0.2">
      <c r="C215" t="s">
        <v>2353</v>
      </c>
    </row>
    <row r="216" spans="1:3" x14ac:dyDescent="0.2">
      <c r="C216" t="s">
        <v>927</v>
      </c>
    </row>
    <row r="217" spans="1:3" x14ac:dyDescent="0.2">
      <c r="A217">
        <v>454</v>
      </c>
      <c r="B217" t="s">
        <v>2043</v>
      </c>
      <c r="C217" t="s">
        <v>2354</v>
      </c>
    </row>
    <row r="218" spans="1:3" x14ac:dyDescent="0.2">
      <c r="A218">
        <v>455</v>
      </c>
      <c r="B218" t="s">
        <v>2043</v>
      </c>
      <c r="C218" t="s">
        <v>1543</v>
      </c>
    </row>
    <row r="219" spans="1:3" x14ac:dyDescent="0.2">
      <c r="A219">
        <v>456</v>
      </c>
      <c r="B219" t="s">
        <v>2091</v>
      </c>
      <c r="C219" t="s">
        <v>1267</v>
      </c>
    </row>
    <row r="220" spans="1:3" x14ac:dyDescent="0.2">
      <c r="A220">
        <v>457</v>
      </c>
      <c r="B220" t="s">
        <v>2062</v>
      </c>
      <c r="C220" t="s">
        <v>2328</v>
      </c>
    </row>
    <row r="221" spans="1:3" x14ac:dyDescent="0.2">
      <c r="A221">
        <v>459</v>
      </c>
      <c r="B221" t="s">
        <v>732</v>
      </c>
      <c r="C221" t="s">
        <v>2334</v>
      </c>
    </row>
    <row r="222" spans="1:3" x14ac:dyDescent="0.2">
      <c r="A222">
        <v>461</v>
      </c>
      <c r="B222" t="s">
        <v>2062</v>
      </c>
      <c r="C222" t="s">
        <v>2152</v>
      </c>
    </row>
    <row r="223" spans="1:3" x14ac:dyDescent="0.2">
      <c r="A223" t="s">
        <v>1946</v>
      </c>
      <c r="B223" t="s">
        <v>2047</v>
      </c>
      <c r="C223" t="s">
        <v>1679</v>
      </c>
    </row>
    <row r="224" spans="1:3" x14ac:dyDescent="0.2">
      <c r="A224" t="s">
        <v>1001</v>
      </c>
      <c r="B224" t="s">
        <v>634</v>
      </c>
      <c r="C224" t="s">
        <v>2166</v>
      </c>
    </row>
    <row r="225" spans="1:3" x14ac:dyDescent="0.2">
      <c r="A225" t="s">
        <v>2165</v>
      </c>
      <c r="B225" t="s">
        <v>2091</v>
      </c>
      <c r="C225" t="s">
        <v>2164</v>
      </c>
    </row>
    <row r="226" spans="1:3" x14ac:dyDescent="0.2">
      <c r="A226" t="s">
        <v>2309</v>
      </c>
      <c r="B226" t="s">
        <v>732</v>
      </c>
      <c r="C226" t="s">
        <v>2308</v>
      </c>
    </row>
    <row r="227" spans="1:3" x14ac:dyDescent="0.2">
      <c r="A227" t="s">
        <v>2304</v>
      </c>
      <c r="B227" t="s">
        <v>732</v>
      </c>
      <c r="C227" t="s">
        <v>2303</v>
      </c>
    </row>
    <row r="228" spans="1:3" x14ac:dyDescent="0.2">
      <c r="A228" t="s">
        <v>1792</v>
      </c>
      <c r="B228" t="s">
        <v>2349</v>
      </c>
      <c r="C228" t="s">
        <v>2332</v>
      </c>
    </row>
    <row r="229" spans="1:3" x14ac:dyDescent="0.2">
      <c r="A229" t="s">
        <v>1541</v>
      </c>
      <c r="B229" t="s">
        <v>2096</v>
      </c>
      <c r="C229" t="s">
        <v>1540</v>
      </c>
    </row>
    <row r="230" spans="1:3" x14ac:dyDescent="0.2">
      <c r="A230" t="s">
        <v>2355</v>
      </c>
      <c r="B230" t="s">
        <v>592</v>
      </c>
      <c r="C230" t="s">
        <v>2243</v>
      </c>
    </row>
    <row r="231" spans="1:3" x14ac:dyDescent="0.2">
      <c r="A231" t="s">
        <v>1489</v>
      </c>
      <c r="B231" t="s">
        <v>2052</v>
      </c>
      <c r="C231" t="s">
        <v>1487</v>
      </c>
    </row>
    <row r="232" spans="1:3" x14ac:dyDescent="0.2">
      <c r="A232" t="s">
        <v>2319</v>
      </c>
      <c r="B232" t="s">
        <v>2062</v>
      </c>
      <c r="C232" t="s">
        <v>2318</v>
      </c>
    </row>
    <row r="233" spans="1:3" x14ac:dyDescent="0.2">
      <c r="A233" t="s">
        <v>2139</v>
      </c>
      <c r="B233" t="s">
        <v>2065</v>
      </c>
      <c r="C233" t="s">
        <v>896</v>
      </c>
    </row>
    <row r="234" spans="1:3" x14ac:dyDescent="0.2">
      <c r="A234" t="s">
        <v>1796</v>
      </c>
      <c r="B234" t="s">
        <v>2062</v>
      </c>
      <c r="C234" t="s">
        <v>1794</v>
      </c>
    </row>
    <row r="235" spans="1:3" x14ac:dyDescent="0.2">
      <c r="A235" t="s">
        <v>509</v>
      </c>
      <c r="B235" t="s">
        <v>2043</v>
      </c>
      <c r="C235" t="s">
        <v>54</v>
      </c>
    </row>
    <row r="236" spans="1:3" x14ac:dyDescent="0.2">
      <c r="A236" t="s">
        <v>1234</v>
      </c>
      <c r="B236" t="s">
        <v>2349</v>
      </c>
      <c r="C236" t="s">
        <v>1233</v>
      </c>
    </row>
    <row r="237" spans="1:3" x14ac:dyDescent="0.2">
      <c r="A237" t="s">
        <v>1149</v>
      </c>
      <c r="B237" t="s">
        <v>2052</v>
      </c>
      <c r="C237" t="s">
        <v>1147</v>
      </c>
    </row>
    <row r="238" spans="1:3" x14ac:dyDescent="0.2">
      <c r="A238" t="s">
        <v>832</v>
      </c>
      <c r="B238" t="s">
        <v>2063</v>
      </c>
      <c r="C238" t="s">
        <v>37</v>
      </c>
    </row>
    <row r="239" spans="1:3" x14ac:dyDescent="0.2">
      <c r="A239" t="s">
        <v>625</v>
      </c>
      <c r="B239" t="s">
        <v>596</v>
      </c>
      <c r="C239" t="s">
        <v>623</v>
      </c>
    </row>
    <row r="240" spans="1:3" x14ac:dyDescent="0.2">
      <c r="A240" t="s">
        <v>1105</v>
      </c>
      <c r="B240" t="s">
        <v>648</v>
      </c>
      <c r="C240" t="s">
        <v>1103</v>
      </c>
    </row>
    <row r="241" spans="1:3" x14ac:dyDescent="0.2">
      <c r="A241" t="s">
        <v>1091</v>
      </c>
      <c r="B241" t="s">
        <v>2063</v>
      </c>
      <c r="C241" t="s">
        <v>127</v>
      </c>
    </row>
    <row r="242" spans="1:3" x14ac:dyDescent="0.2">
      <c r="A242" t="s">
        <v>689</v>
      </c>
      <c r="B242" t="s">
        <v>648</v>
      </c>
      <c r="C242" t="s">
        <v>2075</v>
      </c>
    </row>
    <row r="243" spans="1:3" x14ac:dyDescent="0.2">
      <c r="A243" t="s">
        <v>1605</v>
      </c>
      <c r="B243" t="s">
        <v>2054</v>
      </c>
      <c r="C243" t="s">
        <v>1604</v>
      </c>
    </row>
    <row r="244" spans="1:3" x14ac:dyDescent="0.2">
      <c r="A244" t="s">
        <v>321</v>
      </c>
      <c r="B244" t="s">
        <v>667</v>
      </c>
      <c r="C244" t="s">
        <v>2221</v>
      </c>
    </row>
    <row r="245" spans="1:3" x14ac:dyDescent="0.2">
      <c r="A245" t="s">
        <v>1651</v>
      </c>
      <c r="B245" t="s">
        <v>596</v>
      </c>
      <c r="C245" t="s">
        <v>1650</v>
      </c>
    </row>
    <row r="246" spans="1:3" x14ac:dyDescent="0.2">
      <c r="A246" t="s">
        <v>1586</v>
      </c>
      <c r="B246" t="s">
        <v>2052</v>
      </c>
      <c r="C246" t="s">
        <v>1585</v>
      </c>
    </row>
    <row r="247" spans="1:3" x14ac:dyDescent="0.2">
      <c r="A247" t="s">
        <v>1203</v>
      </c>
      <c r="B247" t="s">
        <v>2351</v>
      </c>
      <c r="C247" t="s">
        <v>2211</v>
      </c>
    </row>
    <row r="248" spans="1:3" x14ac:dyDescent="0.2">
      <c r="A248" t="s">
        <v>1634</v>
      </c>
      <c r="B248" t="s">
        <v>2054</v>
      </c>
      <c r="C248" t="s">
        <v>2286</v>
      </c>
    </row>
    <row r="249" spans="1:3" x14ac:dyDescent="0.2">
      <c r="A249" t="s">
        <v>1339</v>
      </c>
      <c r="B249" t="s">
        <v>2047</v>
      </c>
      <c r="C249" t="s">
        <v>2356</v>
      </c>
    </row>
    <row r="250" spans="1:3" x14ac:dyDescent="0.2">
      <c r="A250" t="s">
        <v>941</v>
      </c>
      <c r="B250" t="s">
        <v>2091</v>
      </c>
      <c r="C250" t="s">
        <v>940</v>
      </c>
    </row>
    <row r="251" spans="1:3" x14ac:dyDescent="0.2">
      <c r="A251" t="s">
        <v>1063</v>
      </c>
      <c r="B251" t="s">
        <v>2065</v>
      </c>
      <c r="C251" t="s">
        <v>1061</v>
      </c>
    </row>
    <row r="252" spans="1:3" x14ac:dyDescent="0.2">
      <c r="A252" t="s">
        <v>1007</v>
      </c>
      <c r="B252" t="s">
        <v>2062</v>
      </c>
      <c r="C252" t="s">
        <v>104</v>
      </c>
    </row>
    <row r="253" spans="1:3" x14ac:dyDescent="0.2">
      <c r="A253" t="s">
        <v>1465</v>
      </c>
      <c r="B253" t="s">
        <v>2042</v>
      </c>
      <c r="C253" t="s">
        <v>2253</v>
      </c>
    </row>
    <row r="254" spans="1:3" x14ac:dyDescent="0.2">
      <c r="A254" t="s">
        <v>1194</v>
      </c>
      <c r="B254" t="s">
        <v>2350</v>
      </c>
      <c r="C254" t="s">
        <v>1193</v>
      </c>
    </row>
    <row r="255" spans="1:3" x14ac:dyDescent="0.2">
      <c r="A255" t="s">
        <v>1408</v>
      </c>
      <c r="B255" t="s">
        <v>2047</v>
      </c>
      <c r="C255" t="s">
        <v>1407</v>
      </c>
    </row>
    <row r="256" spans="1:3" x14ac:dyDescent="0.2">
      <c r="A256" t="s">
        <v>1134</v>
      </c>
      <c r="B256" t="s">
        <v>634</v>
      </c>
      <c r="C256" t="s">
        <v>1132</v>
      </c>
    </row>
    <row r="257" spans="1:3" x14ac:dyDescent="0.2">
      <c r="A257" t="s">
        <v>1180</v>
      </c>
      <c r="B257" t="s">
        <v>2054</v>
      </c>
      <c r="C257" t="s">
        <v>1178</v>
      </c>
    </row>
    <row r="258" spans="1:3" x14ac:dyDescent="0.2">
      <c r="A258" t="s">
        <v>903</v>
      </c>
      <c r="B258" t="s">
        <v>596</v>
      </c>
      <c r="C258" t="s">
        <v>902</v>
      </c>
    </row>
    <row r="259" spans="1:3" x14ac:dyDescent="0.2">
      <c r="A259" t="s">
        <v>842</v>
      </c>
      <c r="B259" t="s">
        <v>2054</v>
      </c>
      <c r="C259" t="s">
        <v>2116</v>
      </c>
    </row>
    <row r="260" spans="1:3" x14ac:dyDescent="0.2">
      <c r="A260" t="s">
        <v>517</v>
      </c>
      <c r="B260" t="s">
        <v>2043</v>
      </c>
      <c r="C260" t="s">
        <v>1330</v>
      </c>
    </row>
    <row r="261" spans="1:3" x14ac:dyDescent="0.2">
      <c r="A261" t="s">
        <v>1759</v>
      </c>
      <c r="B261" t="s">
        <v>667</v>
      </c>
      <c r="C261" t="s">
        <v>1758</v>
      </c>
    </row>
    <row r="262" spans="1:3" x14ac:dyDescent="0.2">
      <c r="C262" t="s">
        <v>1763</v>
      </c>
    </row>
    <row r="263" spans="1:3" x14ac:dyDescent="0.2">
      <c r="C263" t="s">
        <v>1764</v>
      </c>
    </row>
    <row r="264" spans="1:3" x14ac:dyDescent="0.2">
      <c r="A264" t="s">
        <v>1240</v>
      </c>
      <c r="B264" t="s">
        <v>2054</v>
      </c>
      <c r="C264" t="s">
        <v>1238</v>
      </c>
    </row>
    <row r="265" spans="1:3" x14ac:dyDescent="0.2">
      <c r="C265" t="s">
        <v>2305</v>
      </c>
    </row>
    <row r="266" spans="1:3" x14ac:dyDescent="0.2">
      <c r="A266" t="s">
        <v>1129</v>
      </c>
      <c r="B266" t="s">
        <v>2062</v>
      </c>
      <c r="C266" t="s">
        <v>1126</v>
      </c>
    </row>
    <row r="267" spans="1:3" x14ac:dyDescent="0.2">
      <c r="A267" t="s">
        <v>1033</v>
      </c>
      <c r="B267" t="s">
        <v>2057</v>
      </c>
      <c r="C267" t="s">
        <v>2357</v>
      </c>
    </row>
    <row r="268" spans="1:3" x14ac:dyDescent="0.2">
      <c r="A268" t="s">
        <v>1201</v>
      </c>
      <c r="B268" t="s">
        <v>2349</v>
      </c>
      <c r="C268" t="s">
        <v>1200</v>
      </c>
    </row>
    <row r="269" spans="1:3" x14ac:dyDescent="0.2">
      <c r="A269" t="s">
        <v>673</v>
      </c>
      <c r="B269" t="s">
        <v>2065</v>
      </c>
      <c r="C269" t="s">
        <v>671</v>
      </c>
    </row>
    <row r="270" spans="1:3" x14ac:dyDescent="0.2">
      <c r="A270" t="s">
        <v>1292</v>
      </c>
      <c r="B270" t="s">
        <v>2043</v>
      </c>
      <c r="C270" t="s">
        <v>1290</v>
      </c>
    </row>
    <row r="271" spans="1:3" x14ac:dyDescent="0.2">
      <c r="C271" t="s">
        <v>1345</v>
      </c>
    </row>
    <row r="272" spans="1:3" x14ac:dyDescent="0.2">
      <c r="A272" t="s">
        <v>1366</v>
      </c>
      <c r="B272" t="s">
        <v>2052</v>
      </c>
      <c r="C272" t="s">
        <v>1365</v>
      </c>
    </row>
    <row r="273" spans="1:3" x14ac:dyDescent="0.2">
      <c r="C273" t="s">
        <v>1367</v>
      </c>
    </row>
    <row r="274" spans="1:3" x14ac:dyDescent="0.2">
      <c r="A274" t="s">
        <v>2248</v>
      </c>
      <c r="B274" t="s">
        <v>2063</v>
      </c>
      <c r="C274" t="s">
        <v>2247</v>
      </c>
    </row>
    <row r="275" spans="1:3" x14ac:dyDescent="0.2">
      <c r="A275" t="s">
        <v>1658</v>
      </c>
      <c r="B275" t="s">
        <v>634</v>
      </c>
      <c r="C275" t="s">
        <v>2292</v>
      </c>
    </row>
    <row r="276" spans="1:3" x14ac:dyDescent="0.2">
      <c r="A276" t="s">
        <v>865</v>
      </c>
      <c r="B276" t="s">
        <v>2062</v>
      </c>
      <c r="C276" t="s">
        <v>863</v>
      </c>
    </row>
    <row r="277" spans="1:3" x14ac:dyDescent="0.2">
      <c r="A277" t="s">
        <v>819</v>
      </c>
      <c r="B277" t="s">
        <v>2062</v>
      </c>
      <c r="C277" t="s">
        <v>817</v>
      </c>
    </row>
    <row r="278" spans="1:3" x14ac:dyDescent="0.2">
      <c r="A278" t="s">
        <v>1491</v>
      </c>
      <c r="B278" t="s">
        <v>2063</v>
      </c>
      <c r="C278" t="s">
        <v>1490</v>
      </c>
    </row>
    <row r="279" spans="1:3" x14ac:dyDescent="0.2">
      <c r="A279" t="s">
        <v>1460</v>
      </c>
      <c r="B279" t="s">
        <v>2042</v>
      </c>
      <c r="C279" t="s">
        <v>1458</v>
      </c>
    </row>
    <row r="280" spans="1:3" x14ac:dyDescent="0.2">
      <c r="A280" t="s">
        <v>1601</v>
      </c>
      <c r="B280" t="s">
        <v>648</v>
      </c>
      <c r="C280" t="s">
        <v>2278</v>
      </c>
    </row>
    <row r="281" spans="1:3" x14ac:dyDescent="0.2">
      <c r="A281" t="s">
        <v>1190</v>
      </c>
      <c r="B281" t="s">
        <v>634</v>
      </c>
      <c r="C281" t="s">
        <v>1189</v>
      </c>
    </row>
    <row r="282" spans="1:3" x14ac:dyDescent="0.2">
      <c r="A282" t="s">
        <v>1697</v>
      </c>
      <c r="B282" t="s">
        <v>2062</v>
      </c>
      <c r="C282" t="s">
        <v>2313</v>
      </c>
    </row>
    <row r="283" spans="1:3" x14ac:dyDescent="0.2">
      <c r="A283" t="s">
        <v>2183</v>
      </c>
      <c r="B283" t="s">
        <v>2063</v>
      </c>
      <c r="C283" t="s">
        <v>2182</v>
      </c>
    </row>
    <row r="284" spans="1:3" x14ac:dyDescent="0.2">
      <c r="A284" t="s">
        <v>1670</v>
      </c>
      <c r="B284" t="s">
        <v>648</v>
      </c>
      <c r="C284" t="s">
        <v>2296</v>
      </c>
    </row>
    <row r="285" spans="1:3" x14ac:dyDescent="0.2">
      <c r="A285" t="s">
        <v>1532</v>
      </c>
      <c r="B285" t="s">
        <v>2096</v>
      </c>
      <c r="C285" t="s">
        <v>1531</v>
      </c>
    </row>
    <row r="286" spans="1:3" x14ac:dyDescent="0.2">
      <c r="A286" t="s">
        <v>1236</v>
      </c>
      <c r="B286" t="s">
        <v>2349</v>
      </c>
      <c r="C286" t="s">
        <v>1235</v>
      </c>
    </row>
    <row r="287" spans="1:3" x14ac:dyDescent="0.2">
      <c r="A287" t="s">
        <v>925</v>
      </c>
      <c r="B287" t="s">
        <v>2062</v>
      </c>
      <c r="C287" t="s">
        <v>924</v>
      </c>
    </row>
    <row r="288" spans="1:3" x14ac:dyDescent="0.2">
      <c r="A288" t="s">
        <v>1177</v>
      </c>
      <c r="B288" t="s">
        <v>2063</v>
      </c>
      <c r="C288" t="s">
        <v>251</v>
      </c>
    </row>
    <row r="289" spans="1:3" x14ac:dyDescent="0.2">
      <c r="A289" t="s">
        <v>1726</v>
      </c>
      <c r="B289" t="s">
        <v>2057</v>
      </c>
      <c r="C289" t="s">
        <v>1724</v>
      </c>
    </row>
    <row r="290" spans="1:3" x14ac:dyDescent="0.2">
      <c r="A290" t="s">
        <v>416</v>
      </c>
      <c r="B290" t="s">
        <v>2043</v>
      </c>
      <c r="C290" t="s">
        <v>1428</v>
      </c>
    </row>
    <row r="291" spans="1:3" x14ac:dyDescent="0.2">
      <c r="C291" t="s">
        <v>1431</v>
      </c>
    </row>
    <row r="292" spans="1:3" x14ac:dyDescent="0.2">
      <c r="A292" t="s">
        <v>1440</v>
      </c>
      <c r="B292" t="s">
        <v>2063</v>
      </c>
      <c r="C292" t="s">
        <v>214</v>
      </c>
    </row>
    <row r="293" spans="1:3" x14ac:dyDescent="0.2">
      <c r="A293" t="s">
        <v>1108</v>
      </c>
      <c r="B293" t="s">
        <v>2063</v>
      </c>
      <c r="C293" t="s">
        <v>1107</v>
      </c>
    </row>
    <row r="294" spans="1:3" x14ac:dyDescent="0.2">
      <c r="A294" t="s">
        <v>1530</v>
      </c>
      <c r="B294" t="s">
        <v>2063</v>
      </c>
      <c r="C294" t="s">
        <v>1528</v>
      </c>
    </row>
    <row r="295" spans="1:3" x14ac:dyDescent="0.2">
      <c r="A295" t="s">
        <v>1592</v>
      </c>
      <c r="B295" t="s">
        <v>648</v>
      </c>
      <c r="C295" t="s">
        <v>2277</v>
      </c>
    </row>
    <row r="296" spans="1:3" x14ac:dyDescent="0.2">
      <c r="A296" t="s">
        <v>1811</v>
      </c>
      <c r="B296" t="s">
        <v>2043</v>
      </c>
      <c r="C296" t="s">
        <v>2337</v>
      </c>
    </row>
    <row r="297" spans="1:3" x14ac:dyDescent="0.2">
      <c r="A297" t="s">
        <v>1081</v>
      </c>
      <c r="B297" t="s">
        <v>2054</v>
      </c>
      <c r="C297" t="s">
        <v>2189</v>
      </c>
    </row>
    <row r="298" spans="1:3" x14ac:dyDescent="0.2">
      <c r="A298" t="s">
        <v>1644</v>
      </c>
      <c r="B298" t="s">
        <v>648</v>
      </c>
      <c r="C298" t="s">
        <v>2289</v>
      </c>
    </row>
    <row r="299" spans="1:3" x14ac:dyDescent="0.2">
      <c r="A299" t="s">
        <v>1097</v>
      </c>
      <c r="B299" t="s">
        <v>2054</v>
      </c>
      <c r="C299" t="s">
        <v>1095</v>
      </c>
    </row>
    <row r="300" spans="1:3" x14ac:dyDescent="0.2">
      <c r="A300" t="s">
        <v>824</v>
      </c>
      <c r="B300" t="s">
        <v>2062</v>
      </c>
      <c r="C300" t="s">
        <v>2111</v>
      </c>
    </row>
    <row r="301" spans="1:3" x14ac:dyDescent="0.2">
      <c r="A301" t="s">
        <v>1571</v>
      </c>
      <c r="B301" t="s">
        <v>2096</v>
      </c>
      <c r="C301" t="s">
        <v>2273</v>
      </c>
    </row>
    <row r="302" spans="1:3" x14ac:dyDescent="0.2">
      <c r="A302" t="s">
        <v>1853</v>
      </c>
      <c r="B302" t="s">
        <v>2350</v>
      </c>
      <c r="C302" t="s">
        <v>1851</v>
      </c>
    </row>
    <row r="303" spans="1:3" x14ac:dyDescent="0.2">
      <c r="A303" t="s">
        <v>1548</v>
      </c>
      <c r="B303" t="s">
        <v>2063</v>
      </c>
      <c r="C303" t="s">
        <v>1547</v>
      </c>
    </row>
    <row r="304" spans="1:3" x14ac:dyDescent="0.2">
      <c r="A304" t="s">
        <v>1857</v>
      </c>
      <c r="B304" t="s">
        <v>2351</v>
      </c>
      <c r="C304" t="s">
        <v>2345</v>
      </c>
    </row>
    <row r="305" spans="1:3" x14ac:dyDescent="0.2">
      <c r="A305" t="s">
        <v>1060</v>
      </c>
      <c r="B305" t="s">
        <v>2062</v>
      </c>
      <c r="C305" t="s">
        <v>257</v>
      </c>
    </row>
    <row r="306" spans="1:3" x14ac:dyDescent="0.2">
      <c r="A306" t="s">
        <v>382</v>
      </c>
      <c r="B306" t="s">
        <v>2043</v>
      </c>
      <c r="C306" t="s">
        <v>1337</v>
      </c>
    </row>
    <row r="307" spans="1:3" x14ac:dyDescent="0.2">
      <c r="A307" t="s">
        <v>949</v>
      </c>
      <c r="B307" t="s">
        <v>648</v>
      </c>
      <c r="C307" t="s">
        <v>2151</v>
      </c>
    </row>
    <row r="308" spans="1:3" x14ac:dyDescent="0.2">
      <c r="A308" t="s">
        <v>686</v>
      </c>
      <c r="B308" t="s">
        <v>2052</v>
      </c>
      <c r="C308" t="s">
        <v>2073</v>
      </c>
    </row>
    <row r="309" spans="1:3" x14ac:dyDescent="0.2">
      <c r="C309" t="s">
        <v>2078</v>
      </c>
    </row>
    <row r="310" spans="1:3" x14ac:dyDescent="0.2">
      <c r="A310" t="s">
        <v>1167</v>
      </c>
      <c r="B310" t="s">
        <v>2062</v>
      </c>
      <c r="C310" t="s">
        <v>259</v>
      </c>
    </row>
    <row r="311" spans="1:3" x14ac:dyDescent="0.2">
      <c r="A311" t="s">
        <v>1777</v>
      </c>
      <c r="B311" t="s">
        <v>2052</v>
      </c>
      <c r="C311" t="s">
        <v>1776</v>
      </c>
    </row>
    <row r="312" spans="1:3" x14ac:dyDescent="0.2">
      <c r="A312" t="s">
        <v>1618</v>
      </c>
      <c r="B312" t="s">
        <v>596</v>
      </c>
      <c r="C312" t="s">
        <v>2282</v>
      </c>
    </row>
    <row r="313" spans="1:3" x14ac:dyDescent="0.2">
      <c r="A313" t="s">
        <v>966</v>
      </c>
      <c r="B313" t="s">
        <v>2062</v>
      </c>
      <c r="C313" t="s">
        <v>261</v>
      </c>
    </row>
    <row r="314" spans="1:3" x14ac:dyDescent="0.2">
      <c r="A314" t="s">
        <v>1511</v>
      </c>
      <c r="B314" t="s">
        <v>2057</v>
      </c>
      <c r="C314" t="s">
        <v>1509</v>
      </c>
    </row>
    <row r="315" spans="1:3" x14ac:dyDescent="0.2">
      <c r="A315" t="s">
        <v>1069</v>
      </c>
      <c r="B315" t="s">
        <v>2062</v>
      </c>
      <c r="C315" t="s">
        <v>1067</v>
      </c>
    </row>
    <row r="316" spans="1:3" x14ac:dyDescent="0.2">
      <c r="A316" t="s">
        <v>1815</v>
      </c>
      <c r="B316" t="s">
        <v>2350</v>
      </c>
      <c r="C316" t="s">
        <v>1814</v>
      </c>
    </row>
    <row r="317" spans="1:3" x14ac:dyDescent="0.2">
      <c r="A317" t="s">
        <v>1538</v>
      </c>
      <c r="B317" t="s">
        <v>2096</v>
      </c>
      <c r="C317" t="s">
        <v>1536</v>
      </c>
    </row>
    <row r="318" spans="1:3" x14ac:dyDescent="0.2">
      <c r="A318" t="s">
        <v>1779</v>
      </c>
      <c r="B318" t="s">
        <v>648</v>
      </c>
      <c r="C318" t="s">
        <v>2330</v>
      </c>
    </row>
    <row r="319" spans="1:3" x14ac:dyDescent="0.2">
      <c r="A319" t="s">
        <v>2246</v>
      </c>
      <c r="B319" t="s">
        <v>667</v>
      </c>
      <c r="C319" t="s">
        <v>1412</v>
      </c>
    </row>
    <row r="320" spans="1:3" x14ac:dyDescent="0.2">
      <c r="C320" t="s">
        <v>1416</v>
      </c>
    </row>
    <row r="321" spans="1:3" x14ac:dyDescent="0.2">
      <c r="A321" t="s">
        <v>1215</v>
      </c>
      <c r="B321" t="s">
        <v>2351</v>
      </c>
      <c r="C321" t="s">
        <v>1214</v>
      </c>
    </row>
    <row r="322" spans="1:3" x14ac:dyDescent="0.2">
      <c r="A322" t="s">
        <v>1768</v>
      </c>
      <c r="B322" t="s">
        <v>2063</v>
      </c>
      <c r="C322" t="s">
        <v>274</v>
      </c>
    </row>
    <row r="323" spans="1:3" x14ac:dyDescent="0.2">
      <c r="A323" t="s">
        <v>1349</v>
      </c>
      <c r="B323" t="s">
        <v>667</v>
      </c>
      <c r="C323" t="s">
        <v>1347</v>
      </c>
    </row>
    <row r="324" spans="1:3" x14ac:dyDescent="0.2">
      <c r="A324" t="s">
        <v>1220</v>
      </c>
      <c r="B324" t="s">
        <v>2351</v>
      </c>
      <c r="C324" t="s">
        <v>1219</v>
      </c>
    </row>
    <row r="325" spans="1:3" x14ac:dyDescent="0.2">
      <c r="A325" t="s">
        <v>1719</v>
      </c>
      <c r="B325" t="s">
        <v>648</v>
      </c>
      <c r="C325" t="s">
        <v>1717</v>
      </c>
    </row>
    <row r="326" spans="1:3" x14ac:dyDescent="0.2">
      <c r="A326" t="s">
        <v>1859</v>
      </c>
      <c r="B326" t="s">
        <v>2351</v>
      </c>
      <c r="C326" t="s">
        <v>1858</v>
      </c>
    </row>
    <row r="327" spans="1:3" x14ac:dyDescent="0.2">
      <c r="A327" t="s">
        <v>962</v>
      </c>
      <c r="B327" t="s">
        <v>634</v>
      </c>
      <c r="C327" t="s">
        <v>961</v>
      </c>
    </row>
    <row r="328" spans="1:3" x14ac:dyDescent="0.2">
      <c r="A328" t="s">
        <v>763</v>
      </c>
      <c r="B328" t="s">
        <v>2043</v>
      </c>
      <c r="C328" t="s">
        <v>2094</v>
      </c>
    </row>
    <row r="329" spans="1:3" x14ac:dyDescent="0.2">
      <c r="A329" t="s">
        <v>2050</v>
      </c>
      <c r="B329" t="s">
        <v>596</v>
      </c>
      <c r="C329" t="s">
        <v>2048</v>
      </c>
    </row>
    <row r="330" spans="1:3" x14ac:dyDescent="0.2">
      <c r="A330" t="s">
        <v>682</v>
      </c>
      <c r="B330" t="s">
        <v>648</v>
      </c>
      <c r="C330" t="s">
        <v>681</v>
      </c>
    </row>
    <row r="331" spans="1:3" x14ac:dyDescent="0.2">
      <c r="A331" t="s">
        <v>1594</v>
      </c>
      <c r="B331" t="s">
        <v>2042</v>
      </c>
      <c r="C331" t="s">
        <v>1593</v>
      </c>
    </row>
    <row r="332" spans="1:3" x14ac:dyDescent="0.2">
      <c r="A332" t="s">
        <v>1640</v>
      </c>
      <c r="B332" t="s">
        <v>648</v>
      </c>
      <c r="C332" t="s">
        <v>1638</v>
      </c>
    </row>
    <row r="333" spans="1:3" x14ac:dyDescent="0.2">
      <c r="A333" t="s">
        <v>1888</v>
      </c>
      <c r="B333" t="s">
        <v>634</v>
      </c>
      <c r="C333" t="s">
        <v>2068</v>
      </c>
    </row>
    <row r="334" spans="1:3" x14ac:dyDescent="0.2">
      <c r="A334" t="s">
        <v>639</v>
      </c>
      <c r="B334" t="s">
        <v>596</v>
      </c>
      <c r="C334" t="s">
        <v>637</v>
      </c>
    </row>
    <row r="335" spans="1:3" x14ac:dyDescent="0.2">
      <c r="A335" t="s">
        <v>812</v>
      </c>
      <c r="B335" t="s">
        <v>2063</v>
      </c>
      <c r="C335" t="s">
        <v>265</v>
      </c>
    </row>
    <row r="336" spans="1:3" x14ac:dyDescent="0.2">
      <c r="A336" t="s">
        <v>867</v>
      </c>
      <c r="B336" t="s">
        <v>596</v>
      </c>
      <c r="C336" t="s">
        <v>866</v>
      </c>
    </row>
    <row r="337" spans="1:3" x14ac:dyDescent="0.2">
      <c r="A337" t="s">
        <v>300</v>
      </c>
      <c r="B337" t="s">
        <v>596</v>
      </c>
      <c r="C337" t="s">
        <v>784</v>
      </c>
    </row>
    <row r="338" spans="1:3" x14ac:dyDescent="0.2">
      <c r="C338" t="s">
        <v>2197</v>
      </c>
    </row>
    <row r="339" spans="1:3" x14ac:dyDescent="0.2">
      <c r="B339" t="s">
        <v>2062</v>
      </c>
      <c r="C339" t="s">
        <v>1324</v>
      </c>
    </row>
    <row r="340" spans="1:3" x14ac:dyDescent="0.2">
      <c r="B340" t="s">
        <v>2063</v>
      </c>
      <c r="C340" t="s">
        <v>301</v>
      </c>
    </row>
    <row r="341" spans="1:3" x14ac:dyDescent="0.2">
      <c r="C341" t="s">
        <v>2329</v>
      </c>
    </row>
    <row r="342" spans="1:3" x14ac:dyDescent="0.2">
      <c r="A342" t="s">
        <v>1476</v>
      </c>
      <c r="B342" t="s">
        <v>2042</v>
      </c>
      <c r="C342" t="s">
        <v>1475</v>
      </c>
    </row>
    <row r="343" spans="1:3" x14ac:dyDescent="0.2">
      <c r="A343" t="s">
        <v>666</v>
      </c>
      <c r="B343" t="s">
        <v>667</v>
      </c>
      <c r="C343" t="s">
        <v>2066</v>
      </c>
    </row>
    <row r="344" spans="1:3" x14ac:dyDescent="0.2">
      <c r="A344" t="s">
        <v>1266</v>
      </c>
      <c r="B344" t="s">
        <v>667</v>
      </c>
      <c r="C344" t="s">
        <v>1264</v>
      </c>
    </row>
    <row r="345" spans="1:3" x14ac:dyDescent="0.2">
      <c r="A345" t="s">
        <v>986</v>
      </c>
      <c r="B345" t="s">
        <v>667</v>
      </c>
      <c r="C345" t="s">
        <v>985</v>
      </c>
    </row>
    <row r="346" spans="1:3" x14ac:dyDescent="0.2">
      <c r="A346" t="s">
        <v>1668</v>
      </c>
      <c r="B346" t="s">
        <v>2042</v>
      </c>
      <c r="C346" t="s">
        <v>2295</v>
      </c>
    </row>
    <row r="347" spans="1:3" x14ac:dyDescent="0.2">
      <c r="A347" t="s">
        <v>972</v>
      </c>
      <c r="B347" t="s">
        <v>648</v>
      </c>
      <c r="C347" t="s">
        <v>970</v>
      </c>
    </row>
    <row r="348" spans="1:3" x14ac:dyDescent="0.2">
      <c r="A348" t="s">
        <v>783</v>
      </c>
      <c r="B348" t="s">
        <v>2065</v>
      </c>
      <c r="C348" t="s">
        <v>2103</v>
      </c>
    </row>
    <row r="349" spans="1:3" x14ac:dyDescent="0.2">
      <c r="A349" t="s">
        <v>1642</v>
      </c>
      <c r="B349" t="s">
        <v>2349</v>
      </c>
      <c r="C349" t="s">
        <v>1641</v>
      </c>
    </row>
    <row r="350" spans="1:3" x14ac:dyDescent="0.2">
      <c r="A350" t="s">
        <v>994</v>
      </c>
      <c r="B350" t="s">
        <v>648</v>
      </c>
      <c r="C350" t="s">
        <v>992</v>
      </c>
    </row>
    <row r="351" spans="1:3" x14ac:dyDescent="0.2">
      <c r="A351" t="s">
        <v>722</v>
      </c>
      <c r="B351" t="s">
        <v>667</v>
      </c>
      <c r="C351" t="s">
        <v>721</v>
      </c>
    </row>
    <row r="352" spans="1:3" x14ac:dyDescent="0.2">
      <c r="A352" t="s">
        <v>652</v>
      </c>
      <c r="B352" t="s">
        <v>2062</v>
      </c>
      <c r="C352" t="s">
        <v>2061</v>
      </c>
    </row>
    <row r="353" spans="1:3" x14ac:dyDescent="0.2">
      <c r="A353" t="s">
        <v>1750</v>
      </c>
      <c r="B353" t="s">
        <v>732</v>
      </c>
      <c r="C353" t="s">
        <v>1749</v>
      </c>
    </row>
    <row r="354" spans="1:3" x14ac:dyDescent="0.2">
      <c r="A354" t="s">
        <v>1632</v>
      </c>
      <c r="B354" t="s">
        <v>596</v>
      </c>
      <c r="C354" t="s">
        <v>2285</v>
      </c>
    </row>
    <row r="355" spans="1:3" x14ac:dyDescent="0.2">
      <c r="A355" t="s">
        <v>1031</v>
      </c>
      <c r="B355" t="s">
        <v>667</v>
      </c>
      <c r="C355" t="s">
        <v>1030</v>
      </c>
    </row>
    <row r="356" spans="1:3" x14ac:dyDescent="0.2">
      <c r="A356" t="s">
        <v>660</v>
      </c>
      <c r="B356" t="s">
        <v>2063</v>
      </c>
      <c r="C356" t="s">
        <v>269</v>
      </c>
    </row>
    <row r="357" spans="1:3" x14ac:dyDescent="0.2">
      <c r="A357" t="s">
        <v>808</v>
      </c>
      <c r="B357" t="s">
        <v>634</v>
      </c>
      <c r="C357" t="s">
        <v>806</v>
      </c>
    </row>
    <row r="358" spans="1:3" x14ac:dyDescent="0.2">
      <c r="A358" t="s">
        <v>1553</v>
      </c>
      <c r="B358" t="s">
        <v>2047</v>
      </c>
      <c r="C358" t="s">
        <v>2271</v>
      </c>
    </row>
    <row r="359" spans="1:3" x14ac:dyDescent="0.2">
      <c r="A359" t="s">
        <v>779</v>
      </c>
      <c r="B359" t="s">
        <v>596</v>
      </c>
      <c r="C359" t="s">
        <v>2281</v>
      </c>
    </row>
    <row r="360" spans="1:3" x14ac:dyDescent="0.2">
      <c r="C360" t="s">
        <v>1624</v>
      </c>
    </row>
    <row r="361" spans="1:3" x14ac:dyDescent="0.2">
      <c r="A361" t="s">
        <v>1353</v>
      </c>
      <c r="B361" t="s">
        <v>2063</v>
      </c>
      <c r="C361" t="s">
        <v>2232</v>
      </c>
    </row>
    <row r="362" spans="1:3" x14ac:dyDescent="0.2">
      <c r="A362" t="s">
        <v>1099</v>
      </c>
      <c r="B362" t="s">
        <v>2054</v>
      </c>
      <c r="C362" t="s">
        <v>1098</v>
      </c>
    </row>
    <row r="363" spans="1:3" x14ac:dyDescent="0.2">
      <c r="A363" t="s">
        <v>1820</v>
      </c>
      <c r="B363" t="s">
        <v>2351</v>
      </c>
      <c r="C363" t="s">
        <v>1816</v>
      </c>
    </row>
    <row r="364" spans="1:3" x14ac:dyDescent="0.2">
      <c r="A364" t="s">
        <v>465</v>
      </c>
      <c r="B364" t="s">
        <v>667</v>
      </c>
      <c r="C364" t="s">
        <v>2058</v>
      </c>
    </row>
    <row r="365" spans="1:3" x14ac:dyDescent="0.2">
      <c r="A365" t="s">
        <v>1603</v>
      </c>
      <c r="B365" t="s">
        <v>732</v>
      </c>
      <c r="C365" t="s">
        <v>1602</v>
      </c>
    </row>
    <row r="366" spans="1:3" x14ac:dyDescent="0.2">
      <c r="A366" t="s">
        <v>1770</v>
      </c>
      <c r="B366" t="s">
        <v>2057</v>
      </c>
      <c r="C366" t="s">
        <v>2358</v>
      </c>
    </row>
    <row r="367" spans="1:3" x14ac:dyDescent="0.2">
      <c r="A367" t="s">
        <v>1411</v>
      </c>
      <c r="B367" t="s">
        <v>667</v>
      </c>
      <c r="C367" t="s">
        <v>2245</v>
      </c>
    </row>
    <row r="368" spans="1:3" x14ac:dyDescent="0.2">
      <c r="A368" t="s">
        <v>2359</v>
      </c>
      <c r="B368" t="s">
        <v>667</v>
      </c>
      <c r="C368" t="s">
        <v>2360</v>
      </c>
    </row>
    <row r="369" spans="1:3" x14ac:dyDescent="0.2">
      <c r="A369" t="s">
        <v>1702</v>
      </c>
      <c r="B369" t="s">
        <v>596</v>
      </c>
      <c r="C369" t="s">
        <v>2314</v>
      </c>
    </row>
    <row r="370" spans="1:3" x14ac:dyDescent="0.2">
      <c r="A370" t="s">
        <v>1556</v>
      </c>
      <c r="B370" t="s">
        <v>2063</v>
      </c>
      <c r="C370" t="s">
        <v>1555</v>
      </c>
    </row>
    <row r="371" spans="1:3" x14ac:dyDescent="0.2">
      <c r="A371" t="s">
        <v>767</v>
      </c>
      <c r="B371" t="s">
        <v>2047</v>
      </c>
      <c r="C371" t="s">
        <v>1549</v>
      </c>
    </row>
    <row r="372" spans="1:3" x14ac:dyDescent="0.2">
      <c r="B372" t="s">
        <v>2057</v>
      </c>
      <c r="C372" t="s">
        <v>954</v>
      </c>
    </row>
    <row r="373" spans="1:3" x14ac:dyDescent="0.2">
      <c r="C373" t="s">
        <v>1563</v>
      </c>
    </row>
    <row r="374" spans="1:3" x14ac:dyDescent="0.2">
      <c r="B374" t="s">
        <v>2062</v>
      </c>
      <c r="C374" t="s">
        <v>1554</v>
      </c>
    </row>
    <row r="375" spans="1:3" x14ac:dyDescent="0.2">
      <c r="B375" t="s">
        <v>2096</v>
      </c>
      <c r="C375" t="s">
        <v>2095</v>
      </c>
    </row>
    <row r="376" spans="1:3" x14ac:dyDescent="0.2">
      <c r="C376" t="s">
        <v>2128</v>
      </c>
    </row>
    <row r="377" spans="1:3" x14ac:dyDescent="0.2">
      <c r="C377" t="s">
        <v>1587</v>
      </c>
    </row>
    <row r="378" spans="1:3" x14ac:dyDescent="0.2">
      <c r="B378" t="s">
        <v>2351</v>
      </c>
      <c r="C378" t="s">
        <v>1185</v>
      </c>
    </row>
    <row r="379" spans="1:3" x14ac:dyDescent="0.2">
      <c r="C379" t="s">
        <v>1191</v>
      </c>
    </row>
    <row r="380" spans="1:3" x14ac:dyDescent="0.2">
      <c r="B380" t="s">
        <v>592</v>
      </c>
      <c r="C380" t="s">
        <v>1121</v>
      </c>
    </row>
    <row r="381" spans="1:3" x14ac:dyDescent="0.2">
      <c r="A381" t="s">
        <v>609</v>
      </c>
      <c r="B381" t="s">
        <v>596</v>
      </c>
      <c r="C381" t="s">
        <v>607</v>
      </c>
    </row>
    <row r="382" spans="1:3" x14ac:dyDescent="0.2">
      <c r="A382" t="s">
        <v>909</v>
      </c>
      <c r="B382" t="s">
        <v>2091</v>
      </c>
      <c r="C382" t="s">
        <v>907</v>
      </c>
    </row>
    <row r="383" spans="1:3" x14ac:dyDescent="0.2">
      <c r="A383" t="s">
        <v>1662</v>
      </c>
      <c r="B383" t="s">
        <v>648</v>
      </c>
      <c r="C383" t="s">
        <v>1661</v>
      </c>
    </row>
    <row r="384" spans="1:3" x14ac:dyDescent="0.2">
      <c r="A384" t="s">
        <v>495</v>
      </c>
      <c r="B384" t="s">
        <v>2043</v>
      </c>
      <c r="C384" t="s">
        <v>2284</v>
      </c>
    </row>
    <row r="385" spans="1:3" x14ac:dyDescent="0.2">
      <c r="A385" t="s">
        <v>827</v>
      </c>
      <c r="B385" t="s">
        <v>2042</v>
      </c>
      <c r="C385" t="s">
        <v>1461</v>
      </c>
    </row>
    <row r="386" spans="1:3" x14ac:dyDescent="0.2">
      <c r="B386" t="s">
        <v>2047</v>
      </c>
      <c r="C386" t="s">
        <v>2180</v>
      </c>
    </row>
    <row r="387" spans="1:3" x14ac:dyDescent="0.2">
      <c r="C387" t="s">
        <v>1283</v>
      </c>
    </row>
    <row r="388" spans="1:3" x14ac:dyDescent="0.2">
      <c r="B388" t="s">
        <v>596</v>
      </c>
      <c r="C388" t="s">
        <v>825</v>
      </c>
    </row>
    <row r="389" spans="1:3" x14ac:dyDescent="0.2">
      <c r="C389" t="s">
        <v>1707</v>
      </c>
    </row>
    <row r="390" spans="1:3" x14ac:dyDescent="0.2">
      <c r="B390" t="s">
        <v>2062</v>
      </c>
      <c r="C390" t="s">
        <v>2129</v>
      </c>
    </row>
    <row r="391" spans="1:3" x14ac:dyDescent="0.2">
      <c r="C391" t="s">
        <v>1318</v>
      </c>
    </row>
    <row r="392" spans="1:3" x14ac:dyDescent="0.2">
      <c r="B392" t="s">
        <v>732</v>
      </c>
      <c r="C392" t="s">
        <v>1312</v>
      </c>
    </row>
    <row r="393" spans="1:3" x14ac:dyDescent="0.2">
      <c r="C393" t="s">
        <v>2336</v>
      </c>
    </row>
    <row r="394" spans="1:3" x14ac:dyDescent="0.2">
      <c r="B394" t="s">
        <v>2054</v>
      </c>
      <c r="C394" t="s">
        <v>2130</v>
      </c>
    </row>
    <row r="395" spans="1:3" x14ac:dyDescent="0.2">
      <c r="C395" t="s">
        <v>2361</v>
      </c>
    </row>
    <row r="396" spans="1:3" x14ac:dyDescent="0.2">
      <c r="B396" t="s">
        <v>2351</v>
      </c>
      <c r="C396" t="s">
        <v>1170</v>
      </c>
    </row>
    <row r="397" spans="1:3" x14ac:dyDescent="0.2">
      <c r="C397" t="s">
        <v>1241</v>
      </c>
    </row>
    <row r="398" spans="1:3" x14ac:dyDescent="0.2">
      <c r="C398" t="s">
        <v>1846</v>
      </c>
    </row>
    <row r="399" spans="1:3" x14ac:dyDescent="0.2">
      <c r="C399" t="s">
        <v>1863</v>
      </c>
    </row>
    <row r="400" spans="1:3" x14ac:dyDescent="0.2">
      <c r="C400" t="s">
        <v>1865</v>
      </c>
    </row>
    <row r="401" spans="1:3" x14ac:dyDescent="0.2">
      <c r="B401" t="s">
        <v>2350</v>
      </c>
      <c r="C401" t="s">
        <v>2195</v>
      </c>
    </row>
    <row r="402" spans="1:3" x14ac:dyDescent="0.2">
      <c r="C402" t="s">
        <v>2199</v>
      </c>
    </row>
    <row r="403" spans="1:3" x14ac:dyDescent="0.2">
      <c r="C403" t="s">
        <v>1152</v>
      </c>
    </row>
    <row r="404" spans="1:3" x14ac:dyDescent="0.2">
      <c r="C404" t="s">
        <v>1198</v>
      </c>
    </row>
    <row r="405" spans="1:3" x14ac:dyDescent="0.2">
      <c r="B405" t="s">
        <v>592</v>
      </c>
      <c r="C405" t="s">
        <v>2162</v>
      </c>
    </row>
    <row r="406" spans="1:3" x14ac:dyDescent="0.2">
      <c r="C406" t="s">
        <v>2178</v>
      </c>
    </row>
    <row r="407" spans="1:3" x14ac:dyDescent="0.2">
      <c r="C407" t="s">
        <v>1089</v>
      </c>
    </row>
    <row r="408" spans="1:3" x14ac:dyDescent="0.2">
      <c r="C408" t="s">
        <v>1331</v>
      </c>
    </row>
    <row r="409" spans="1:3" x14ac:dyDescent="0.2">
      <c r="C409" t="s">
        <v>1381</v>
      </c>
    </row>
    <row r="410" spans="1:3" x14ac:dyDescent="0.2">
      <c r="C410" t="s">
        <v>2301</v>
      </c>
    </row>
    <row r="411" spans="1:3" x14ac:dyDescent="0.2">
      <c r="C411" t="s">
        <v>1685</v>
      </c>
    </row>
    <row r="412" spans="1:3" x14ac:dyDescent="0.2">
      <c r="C412" t="s">
        <v>1816</v>
      </c>
    </row>
    <row r="413" spans="1:3" x14ac:dyDescent="0.2">
      <c r="A413" t="s">
        <v>1446</v>
      </c>
      <c r="B413" t="s">
        <v>2042</v>
      </c>
      <c r="C413" t="s">
        <v>1444</v>
      </c>
    </row>
    <row r="414" spans="1:3" x14ac:dyDescent="0.2">
      <c r="A414" t="s">
        <v>591</v>
      </c>
      <c r="B414" t="s">
        <v>2042</v>
      </c>
      <c r="C414" t="s">
        <v>586</v>
      </c>
    </row>
    <row r="415" spans="1:3" x14ac:dyDescent="0.2">
      <c r="A415" t="s">
        <v>1608</v>
      </c>
      <c r="B415" t="s">
        <v>2063</v>
      </c>
      <c r="C415" t="s">
        <v>1606</v>
      </c>
    </row>
    <row r="416" spans="1:3" x14ac:dyDescent="0.2">
      <c r="A416" t="s">
        <v>1088</v>
      </c>
      <c r="B416" t="s">
        <v>2091</v>
      </c>
      <c r="C416" t="s">
        <v>2194</v>
      </c>
    </row>
    <row r="417" spans="1:3" x14ac:dyDescent="0.2">
      <c r="A417" t="s">
        <v>885</v>
      </c>
      <c r="B417" t="s">
        <v>2062</v>
      </c>
      <c r="C417" t="s">
        <v>883</v>
      </c>
    </row>
    <row r="418" spans="1:3" x14ac:dyDescent="0.2">
      <c r="A418" t="s">
        <v>1611</v>
      </c>
      <c r="B418" t="s">
        <v>2054</v>
      </c>
      <c r="C418" t="s">
        <v>1609</v>
      </c>
    </row>
    <row r="419" spans="1:3" x14ac:dyDescent="0.2">
      <c r="C419" t="s">
        <v>1612</v>
      </c>
    </row>
    <row r="420" spans="1:3" x14ac:dyDescent="0.2">
      <c r="A420" t="s">
        <v>1228</v>
      </c>
      <c r="B420" t="s">
        <v>2054</v>
      </c>
      <c r="C420" t="s">
        <v>1226</v>
      </c>
    </row>
    <row r="421" spans="1:3" x14ac:dyDescent="0.2">
      <c r="A421" t="s">
        <v>1012</v>
      </c>
      <c r="B421" t="s">
        <v>2054</v>
      </c>
      <c r="C421" t="s">
        <v>1009</v>
      </c>
    </row>
    <row r="422" spans="1:3" x14ac:dyDescent="0.2">
      <c r="A422" t="s">
        <v>1029</v>
      </c>
      <c r="B422" t="s">
        <v>634</v>
      </c>
      <c r="C422" t="s">
        <v>2174</v>
      </c>
    </row>
    <row r="423" spans="1:3" x14ac:dyDescent="0.2">
      <c r="A423" t="s">
        <v>444</v>
      </c>
      <c r="B423" t="s">
        <v>2057</v>
      </c>
      <c r="C423" t="s">
        <v>86</v>
      </c>
    </row>
    <row r="424" spans="1:3" x14ac:dyDescent="0.2">
      <c r="A424" t="s">
        <v>2339</v>
      </c>
      <c r="B424" t="s">
        <v>2351</v>
      </c>
      <c r="C424" t="s">
        <v>2338</v>
      </c>
    </row>
    <row r="425" spans="1:3" x14ac:dyDescent="0.2">
      <c r="A425" t="s">
        <v>1397</v>
      </c>
      <c r="B425" t="s">
        <v>2052</v>
      </c>
      <c r="C425" t="s">
        <v>1395</v>
      </c>
    </row>
    <row r="426" spans="1:3" x14ac:dyDescent="0.2">
      <c r="A426" t="s">
        <v>829</v>
      </c>
      <c r="B426" t="s">
        <v>2054</v>
      </c>
      <c r="C426" t="s">
        <v>828</v>
      </c>
    </row>
    <row r="427" spans="1:3" x14ac:dyDescent="0.2">
      <c r="A427" t="s">
        <v>716</v>
      </c>
      <c r="B427" t="s">
        <v>2047</v>
      </c>
      <c r="C427" t="s">
        <v>2086</v>
      </c>
    </row>
    <row r="428" spans="1:3" x14ac:dyDescent="0.2">
      <c r="A428" t="s">
        <v>1073</v>
      </c>
      <c r="B428" t="s">
        <v>596</v>
      </c>
      <c r="C428" t="s">
        <v>184</v>
      </c>
    </row>
    <row r="429" spans="1:3" x14ac:dyDescent="0.2">
      <c r="A429" t="s">
        <v>1118</v>
      </c>
      <c r="B429" t="s">
        <v>2043</v>
      </c>
      <c r="C429" t="s">
        <v>2198</v>
      </c>
    </row>
    <row r="430" spans="1:3" x14ac:dyDescent="0.2">
      <c r="A430" t="s">
        <v>633</v>
      </c>
      <c r="B430" t="s">
        <v>2057</v>
      </c>
      <c r="C430" t="s">
        <v>2056</v>
      </c>
    </row>
    <row r="431" spans="1:3" x14ac:dyDescent="0.2">
      <c r="A431" t="s">
        <v>1773</v>
      </c>
      <c r="B431" t="s">
        <v>596</v>
      </c>
      <c r="C431" t="s">
        <v>1771</v>
      </c>
    </row>
    <row r="432" spans="1:3" x14ac:dyDescent="0.2">
      <c r="A432" t="s">
        <v>1784</v>
      </c>
      <c r="B432" t="s">
        <v>648</v>
      </c>
      <c r="C432" t="s">
        <v>1783</v>
      </c>
    </row>
    <row r="433" spans="1:3" x14ac:dyDescent="0.2">
      <c r="A433" t="s">
        <v>1045</v>
      </c>
      <c r="B433" t="s">
        <v>634</v>
      </c>
      <c r="C433" t="s">
        <v>1043</v>
      </c>
    </row>
    <row r="434" spans="1:3" x14ac:dyDescent="0.2">
      <c r="A434" t="s">
        <v>1361</v>
      </c>
      <c r="B434" t="s">
        <v>2047</v>
      </c>
      <c r="C434" t="s">
        <v>2236</v>
      </c>
    </row>
    <row r="435" spans="1:3" x14ac:dyDescent="0.2">
      <c r="A435" t="s">
        <v>933</v>
      </c>
      <c r="B435" t="s">
        <v>648</v>
      </c>
      <c r="C435" t="s">
        <v>2148</v>
      </c>
    </row>
    <row r="436" spans="1:3" x14ac:dyDescent="0.2">
      <c r="A436" t="s">
        <v>503</v>
      </c>
      <c r="B436" t="s">
        <v>667</v>
      </c>
      <c r="C436" t="s">
        <v>22</v>
      </c>
    </row>
    <row r="437" spans="1:3" x14ac:dyDescent="0.2">
      <c r="A437" t="s">
        <v>1047</v>
      </c>
      <c r="B437" t="s">
        <v>2043</v>
      </c>
      <c r="C437" t="s">
        <v>1046</v>
      </c>
    </row>
    <row r="438" spans="1:3" x14ac:dyDescent="0.2">
      <c r="A438" t="s">
        <v>1138</v>
      </c>
      <c r="B438" t="s">
        <v>2063</v>
      </c>
      <c r="C438" t="s">
        <v>1137</v>
      </c>
    </row>
    <row r="439" spans="1:3" x14ac:dyDescent="0.2">
      <c r="A439" t="s">
        <v>1599</v>
      </c>
      <c r="B439" t="s">
        <v>2096</v>
      </c>
      <c r="C439" t="s">
        <v>1597</v>
      </c>
    </row>
    <row r="440" spans="1:3" x14ac:dyDescent="0.2">
      <c r="A440" t="s">
        <v>1495</v>
      </c>
      <c r="B440" t="s">
        <v>2047</v>
      </c>
      <c r="C440" t="s">
        <v>1492</v>
      </c>
    </row>
    <row r="441" spans="1:3" x14ac:dyDescent="0.2">
      <c r="A441" t="s">
        <v>1071</v>
      </c>
      <c r="B441" t="s">
        <v>634</v>
      </c>
      <c r="C441" t="s">
        <v>1070</v>
      </c>
    </row>
    <row r="442" spans="1:3" x14ac:dyDescent="0.2">
      <c r="A442" t="s">
        <v>1272</v>
      </c>
      <c r="B442" t="s">
        <v>667</v>
      </c>
      <c r="C442" t="s">
        <v>1271</v>
      </c>
    </row>
    <row r="443" spans="1:3" x14ac:dyDescent="0.2">
      <c r="A443" t="s">
        <v>1433</v>
      </c>
      <c r="B443" t="s">
        <v>634</v>
      </c>
      <c r="C443" t="s">
        <v>102</v>
      </c>
    </row>
    <row r="444" spans="1:3" x14ac:dyDescent="0.2">
      <c r="A444" t="s">
        <v>1623</v>
      </c>
      <c r="B444" t="s">
        <v>596</v>
      </c>
      <c r="C444" t="s">
        <v>2283</v>
      </c>
    </row>
    <row r="445" spans="1:3" x14ac:dyDescent="0.2">
      <c r="C445" t="s">
        <v>2287</v>
      </c>
    </row>
    <row r="446" spans="1:3" x14ac:dyDescent="0.2">
      <c r="A446" t="s">
        <v>893</v>
      </c>
      <c r="B446" t="s">
        <v>596</v>
      </c>
      <c r="C446" t="s">
        <v>892</v>
      </c>
    </row>
    <row r="447" spans="1:3" x14ac:dyDescent="0.2">
      <c r="A447" t="s">
        <v>1355</v>
      </c>
      <c r="B447" t="s">
        <v>667</v>
      </c>
      <c r="C447" t="s">
        <v>2235</v>
      </c>
    </row>
    <row r="448" spans="1:3" x14ac:dyDescent="0.2">
      <c r="A448" t="s">
        <v>1656</v>
      </c>
      <c r="B448" t="s">
        <v>2096</v>
      </c>
      <c r="C448" t="s">
        <v>1654</v>
      </c>
    </row>
    <row r="449" spans="1:3" x14ac:dyDescent="0.2">
      <c r="A449" t="s">
        <v>1394</v>
      </c>
      <c r="B449" t="s">
        <v>667</v>
      </c>
      <c r="C449" t="s">
        <v>1393</v>
      </c>
    </row>
    <row r="450" spans="1:3" x14ac:dyDescent="0.2">
      <c r="A450" t="s">
        <v>1144</v>
      </c>
      <c r="B450" t="s">
        <v>634</v>
      </c>
      <c r="C450" t="s">
        <v>1143</v>
      </c>
    </row>
    <row r="451" spans="1:3" x14ac:dyDescent="0.2">
      <c r="A451" t="s">
        <v>1800</v>
      </c>
      <c r="B451" t="s">
        <v>732</v>
      </c>
      <c r="C451" t="s">
        <v>1799</v>
      </c>
    </row>
    <row r="452" spans="1:3" x14ac:dyDescent="0.2">
      <c r="A452" t="s">
        <v>706</v>
      </c>
      <c r="B452" t="s">
        <v>648</v>
      </c>
      <c r="C452" t="s">
        <v>704</v>
      </c>
    </row>
    <row r="453" spans="1:3" x14ac:dyDescent="0.2">
      <c r="A453" t="s">
        <v>1370</v>
      </c>
      <c r="B453" t="s">
        <v>2043</v>
      </c>
      <c r="C453" t="s">
        <v>2239</v>
      </c>
    </row>
    <row r="454" spans="1:3" x14ac:dyDescent="0.2">
      <c r="A454" t="s">
        <v>1457</v>
      </c>
      <c r="B454" t="s">
        <v>2063</v>
      </c>
      <c r="C454" t="s">
        <v>2252</v>
      </c>
    </row>
    <row r="455" spans="1:3" x14ac:dyDescent="0.2">
      <c r="A455" t="s">
        <v>678</v>
      </c>
      <c r="B455" t="s">
        <v>596</v>
      </c>
      <c r="C455" t="s">
        <v>2070</v>
      </c>
    </row>
    <row r="456" spans="1:3" x14ac:dyDescent="0.2">
      <c r="A456" t="s">
        <v>1757</v>
      </c>
      <c r="B456" t="s">
        <v>2063</v>
      </c>
      <c r="C456" t="s">
        <v>1755</v>
      </c>
    </row>
    <row r="457" spans="1:3" x14ac:dyDescent="0.2">
      <c r="A457" t="s">
        <v>929</v>
      </c>
      <c r="B457" t="s">
        <v>648</v>
      </c>
      <c r="C457" t="s">
        <v>2146</v>
      </c>
    </row>
    <row r="458" spans="1:3" x14ac:dyDescent="0.2">
      <c r="A458" t="s">
        <v>981</v>
      </c>
      <c r="B458" t="s">
        <v>667</v>
      </c>
      <c r="C458" t="s">
        <v>2161</v>
      </c>
    </row>
    <row r="459" spans="1:3" x14ac:dyDescent="0.2">
      <c r="A459" t="s">
        <v>1406</v>
      </c>
      <c r="B459" t="s">
        <v>667</v>
      </c>
      <c r="C459" t="s">
        <v>2244</v>
      </c>
    </row>
    <row r="460" spans="1:3" x14ac:dyDescent="0.2">
      <c r="A460" t="s">
        <v>630</v>
      </c>
      <c r="B460" t="s">
        <v>2350</v>
      </c>
      <c r="C460" t="s">
        <v>2055</v>
      </c>
    </row>
    <row r="461" spans="1:3" x14ac:dyDescent="0.2">
      <c r="A461" t="s">
        <v>1829</v>
      </c>
      <c r="B461" t="s">
        <v>2351</v>
      </c>
      <c r="C461" t="s">
        <v>1827</v>
      </c>
    </row>
    <row r="462" spans="1:3" x14ac:dyDescent="0.2">
      <c r="A462" t="s">
        <v>957</v>
      </c>
      <c r="B462" t="s">
        <v>648</v>
      </c>
      <c r="C462" t="s">
        <v>2153</v>
      </c>
    </row>
    <row r="463" spans="1:3" x14ac:dyDescent="0.2">
      <c r="A463" t="s">
        <v>1833</v>
      </c>
      <c r="B463" t="s">
        <v>2351</v>
      </c>
      <c r="C463" t="s">
        <v>1830</v>
      </c>
    </row>
    <row r="464" spans="1:3" x14ac:dyDescent="0.2">
      <c r="A464" t="s">
        <v>1653</v>
      </c>
      <c r="B464" t="s">
        <v>2042</v>
      </c>
      <c r="C464" t="s">
        <v>1652</v>
      </c>
    </row>
    <row r="465" spans="1:3" x14ac:dyDescent="0.2">
      <c r="A465" t="s">
        <v>726</v>
      </c>
      <c r="B465" t="s">
        <v>2065</v>
      </c>
      <c r="C465" t="s">
        <v>723</v>
      </c>
    </row>
    <row r="466" spans="1:3" x14ac:dyDescent="0.2">
      <c r="A466" t="s">
        <v>701</v>
      </c>
      <c r="B466" t="s">
        <v>2063</v>
      </c>
      <c r="C466" t="s">
        <v>699</v>
      </c>
    </row>
    <row r="467" spans="1:3" x14ac:dyDescent="0.2">
      <c r="A467" t="s">
        <v>1301</v>
      </c>
      <c r="B467" t="s">
        <v>2063</v>
      </c>
      <c r="C467" t="s">
        <v>211</v>
      </c>
    </row>
    <row r="468" spans="1:3" x14ac:dyDescent="0.2">
      <c r="A468" t="s">
        <v>1822</v>
      </c>
      <c r="B468" t="s">
        <v>2351</v>
      </c>
      <c r="C468" t="s">
        <v>1821</v>
      </c>
    </row>
    <row r="469" spans="1:3" x14ac:dyDescent="0.2">
      <c r="A469" t="s">
        <v>879</v>
      </c>
      <c r="B469" t="s">
        <v>648</v>
      </c>
      <c r="C469" t="s">
        <v>112</v>
      </c>
    </row>
    <row r="470" spans="1:3" x14ac:dyDescent="0.2">
      <c r="A470" t="s">
        <v>1482</v>
      </c>
      <c r="B470" t="s">
        <v>648</v>
      </c>
      <c r="C470" t="s">
        <v>2257</v>
      </c>
    </row>
    <row r="471" spans="1:3" x14ac:dyDescent="0.2">
      <c r="A471" t="s">
        <v>1895</v>
      </c>
      <c r="B471" t="s">
        <v>2052</v>
      </c>
      <c r="C471" t="s">
        <v>1425</v>
      </c>
    </row>
    <row r="472" spans="1:3" x14ac:dyDescent="0.2">
      <c r="A472" t="s">
        <v>1402</v>
      </c>
      <c r="B472" t="s">
        <v>667</v>
      </c>
      <c r="C472" t="s">
        <v>1401</v>
      </c>
    </row>
    <row r="473" spans="1:3" x14ac:dyDescent="0.2">
      <c r="A473" t="s">
        <v>1798</v>
      </c>
      <c r="B473" t="s">
        <v>732</v>
      </c>
      <c r="C473" t="s">
        <v>1797</v>
      </c>
    </row>
    <row r="474" spans="1:3" x14ac:dyDescent="0.2">
      <c r="A474" t="s">
        <v>1647</v>
      </c>
      <c r="B474" t="s">
        <v>596</v>
      </c>
      <c r="C474" t="s">
        <v>2290</v>
      </c>
    </row>
    <row r="475" spans="1:3" x14ac:dyDescent="0.2">
      <c r="A475" t="s">
        <v>876</v>
      </c>
      <c r="B475" t="s">
        <v>596</v>
      </c>
      <c r="C475" t="s">
        <v>874</v>
      </c>
    </row>
    <row r="476" spans="1:3" x14ac:dyDescent="0.2">
      <c r="A476" t="s">
        <v>1695</v>
      </c>
      <c r="B476" t="s">
        <v>648</v>
      </c>
      <c r="C476" t="s">
        <v>2312</v>
      </c>
    </row>
    <row r="477" spans="1:3" x14ac:dyDescent="0.2">
      <c r="A477" t="s">
        <v>746</v>
      </c>
      <c r="B477" t="s">
        <v>648</v>
      </c>
      <c r="C477" t="s">
        <v>745</v>
      </c>
    </row>
    <row r="478" spans="1:3" x14ac:dyDescent="0.2">
      <c r="A478" t="s">
        <v>1706</v>
      </c>
      <c r="B478" t="s">
        <v>2096</v>
      </c>
      <c r="C478" t="s">
        <v>1704</v>
      </c>
    </row>
    <row r="479" spans="1:3" x14ac:dyDescent="0.2">
      <c r="A479" t="s">
        <v>1308</v>
      </c>
      <c r="B479" t="s">
        <v>732</v>
      </c>
      <c r="C479" t="s">
        <v>1306</v>
      </c>
    </row>
    <row r="480" spans="1:3" x14ac:dyDescent="0.2">
      <c r="A480" t="s">
        <v>1673</v>
      </c>
      <c r="B480" t="s">
        <v>2063</v>
      </c>
      <c r="C480" t="s">
        <v>2299</v>
      </c>
    </row>
    <row r="481" spans="1:3" x14ac:dyDescent="0.2">
      <c r="A481" t="s">
        <v>1737</v>
      </c>
      <c r="B481" t="s">
        <v>648</v>
      </c>
      <c r="C481" t="s">
        <v>88</v>
      </c>
    </row>
    <row r="482" spans="1:3" x14ac:dyDescent="0.2">
      <c r="A482" t="s">
        <v>1436</v>
      </c>
      <c r="B482" t="s">
        <v>2063</v>
      </c>
      <c r="C482" t="s">
        <v>291</v>
      </c>
    </row>
    <row r="483" spans="1:3" x14ac:dyDescent="0.2">
      <c r="A483" t="s">
        <v>936</v>
      </c>
      <c r="B483" t="s">
        <v>2062</v>
      </c>
      <c r="C483" t="s">
        <v>934</v>
      </c>
    </row>
    <row r="484" spans="1:3" x14ac:dyDescent="0.2">
      <c r="A484" t="s">
        <v>595</v>
      </c>
      <c r="B484" t="s">
        <v>2043</v>
      </c>
      <c r="C484" t="s">
        <v>593</v>
      </c>
    </row>
    <row r="485" spans="1:3" x14ac:dyDescent="0.2">
      <c r="A485" t="s">
        <v>1734</v>
      </c>
      <c r="B485" t="s">
        <v>596</v>
      </c>
      <c r="C485" t="s">
        <v>1733</v>
      </c>
    </row>
    <row r="486" spans="1:3" x14ac:dyDescent="0.2">
      <c r="A486" t="s">
        <v>1453</v>
      </c>
      <c r="B486" t="s">
        <v>2063</v>
      </c>
      <c r="C486" t="s">
        <v>289</v>
      </c>
    </row>
    <row r="487" spans="1:3" x14ac:dyDescent="0.2">
      <c r="A487" t="s">
        <v>1305</v>
      </c>
      <c r="B487" t="s">
        <v>2063</v>
      </c>
      <c r="C487" t="s">
        <v>1304</v>
      </c>
    </row>
    <row r="488" spans="1:3" x14ac:dyDescent="0.2">
      <c r="A488" t="s">
        <v>1508</v>
      </c>
      <c r="B488" t="s">
        <v>2042</v>
      </c>
      <c r="C488" t="s">
        <v>2261</v>
      </c>
    </row>
    <row r="489" spans="1:3" x14ac:dyDescent="0.2">
      <c r="A489" t="s">
        <v>749</v>
      </c>
      <c r="B489" t="s">
        <v>2065</v>
      </c>
      <c r="C489" t="s">
        <v>747</v>
      </c>
    </row>
    <row r="490" spans="1:3" x14ac:dyDescent="0.2">
      <c r="A490" t="s">
        <v>1806</v>
      </c>
      <c r="B490" t="s">
        <v>2063</v>
      </c>
      <c r="C490" t="s">
        <v>2335</v>
      </c>
    </row>
    <row r="491" spans="1:3" x14ac:dyDescent="0.2">
      <c r="A491" t="s">
        <v>1218</v>
      </c>
      <c r="B491" t="s">
        <v>2350</v>
      </c>
      <c r="C491" t="s">
        <v>1216</v>
      </c>
    </row>
    <row r="492" spans="1:3" x14ac:dyDescent="0.2">
      <c r="A492" t="s">
        <v>1039</v>
      </c>
      <c r="B492" t="s">
        <v>2062</v>
      </c>
      <c r="C492" t="s">
        <v>68</v>
      </c>
    </row>
    <row r="493" spans="1:3" x14ac:dyDescent="0.2">
      <c r="A493" t="s">
        <v>1125</v>
      </c>
      <c r="B493" t="s">
        <v>2350</v>
      </c>
      <c r="C493" t="s">
        <v>1123</v>
      </c>
    </row>
    <row r="494" spans="1:3" x14ac:dyDescent="0.2">
      <c r="C494" t="s">
        <v>2200</v>
      </c>
    </row>
    <row r="495" spans="1:3" x14ac:dyDescent="0.2">
      <c r="A495" t="s">
        <v>1809</v>
      </c>
      <c r="B495" t="s">
        <v>2052</v>
      </c>
      <c r="C495" t="s">
        <v>1808</v>
      </c>
    </row>
    <row r="496" spans="1:3" x14ac:dyDescent="0.2">
      <c r="A496" t="s">
        <v>1430</v>
      </c>
      <c r="B496" t="s">
        <v>2047</v>
      </c>
      <c r="C496" t="s">
        <v>2249</v>
      </c>
    </row>
    <row r="497" spans="1:3" x14ac:dyDescent="0.2">
      <c r="A497" t="s">
        <v>1255</v>
      </c>
      <c r="B497" t="s">
        <v>2063</v>
      </c>
      <c r="C497" t="s">
        <v>1254</v>
      </c>
    </row>
    <row r="498" spans="1:3" x14ac:dyDescent="0.2">
      <c r="A498" t="s">
        <v>684</v>
      </c>
      <c r="B498" t="s">
        <v>648</v>
      </c>
      <c r="C498" t="s">
        <v>2072</v>
      </c>
    </row>
    <row r="499" spans="1:3" x14ac:dyDescent="0.2">
      <c r="A499" t="s">
        <v>680</v>
      </c>
      <c r="B499" t="s">
        <v>2063</v>
      </c>
      <c r="C499" t="s">
        <v>2071</v>
      </c>
    </row>
    <row r="500" spans="1:3" x14ac:dyDescent="0.2">
      <c r="A500" t="s">
        <v>906</v>
      </c>
      <c r="B500" t="s">
        <v>2057</v>
      </c>
      <c r="C500" t="s">
        <v>904</v>
      </c>
    </row>
    <row r="501" spans="1:3" x14ac:dyDescent="0.2">
      <c r="A501" t="s">
        <v>1692</v>
      </c>
      <c r="B501" t="s">
        <v>596</v>
      </c>
      <c r="C501" t="s">
        <v>1689</v>
      </c>
    </row>
    <row r="502" spans="1:3" x14ac:dyDescent="0.2">
      <c r="A502" t="s">
        <v>1721</v>
      </c>
      <c r="B502" t="s">
        <v>648</v>
      </c>
      <c r="C502" t="s">
        <v>2320</v>
      </c>
    </row>
    <row r="503" spans="1:3" x14ac:dyDescent="0.2">
      <c r="A503" t="s">
        <v>895</v>
      </c>
      <c r="B503" t="s">
        <v>634</v>
      </c>
      <c r="C503" t="s">
        <v>894</v>
      </c>
    </row>
    <row r="504" spans="1:3" x14ac:dyDescent="0.2">
      <c r="A504" t="s">
        <v>1514</v>
      </c>
      <c r="B504" t="s">
        <v>667</v>
      </c>
      <c r="C504" t="s">
        <v>2264</v>
      </c>
    </row>
    <row r="505" spans="1:3" x14ac:dyDescent="0.2">
      <c r="A505" t="s">
        <v>1188</v>
      </c>
      <c r="B505" t="s">
        <v>2063</v>
      </c>
      <c r="C505" t="s">
        <v>1187</v>
      </c>
    </row>
    <row r="506" spans="1:3" x14ac:dyDescent="0.2">
      <c r="A506" t="s">
        <v>1083</v>
      </c>
      <c r="B506" t="s">
        <v>596</v>
      </c>
      <c r="C506" t="s">
        <v>1082</v>
      </c>
    </row>
    <row r="507" spans="1:3" x14ac:dyDescent="0.2">
      <c r="A507" t="s">
        <v>946</v>
      </c>
      <c r="B507" t="s">
        <v>2062</v>
      </c>
      <c r="C507" t="s">
        <v>945</v>
      </c>
    </row>
    <row r="508" spans="1:3" x14ac:dyDescent="0.2">
      <c r="A508" t="s">
        <v>647</v>
      </c>
      <c r="B508" t="s">
        <v>2057</v>
      </c>
      <c r="C508" t="s">
        <v>646</v>
      </c>
    </row>
    <row r="509" spans="1:3" x14ac:dyDescent="0.2">
      <c r="A509" t="s">
        <v>231</v>
      </c>
      <c r="B509" t="s">
        <v>231</v>
      </c>
      <c r="C509" t="s">
        <v>231</v>
      </c>
    </row>
    <row r="510" spans="1:3" x14ac:dyDescent="0.2">
      <c r="B510" t="s">
        <v>596</v>
      </c>
      <c r="C510" t="s">
        <v>2327</v>
      </c>
    </row>
    <row r="511" spans="1:3" x14ac:dyDescent="0.2">
      <c r="B511" t="s">
        <v>2091</v>
      </c>
      <c r="C511" t="s">
        <v>2209</v>
      </c>
    </row>
    <row r="512" spans="1:3" x14ac:dyDescent="0.2">
      <c r="B512" t="s">
        <v>2054</v>
      </c>
      <c r="C512" t="s">
        <v>1619</v>
      </c>
    </row>
    <row r="513" spans="2:3" x14ac:dyDescent="0.2">
      <c r="B513" t="s">
        <v>592</v>
      </c>
      <c r="C513" t="s">
        <v>1854</v>
      </c>
    </row>
  </sheetData>
  <pageMargins left="0.7" right="0.7" top="0.75" bottom="0.75" header="0.3" footer="0.3"/>
  <pageSetup scale="97" orientation="portrait" r:id="rId2"/>
  <rowBreaks count="3" manualBreakCount="3">
    <brk id="43" max="16383" man="1"/>
    <brk id="70" max="16383" man="1"/>
    <brk id="95" max="16383" man="1"/>
  </row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5BEBE-629B-4044-B368-6C0849BD7CDA}">
  <sheetPr codeName="Sheet18">
    <tabColor rgb="FFFFC000"/>
    <pageSetUpPr fitToPage="1"/>
  </sheetPr>
  <dimension ref="A1:W194"/>
  <sheetViews>
    <sheetView showGridLines="0" view="pageBreakPreview" zoomScale="130" zoomScaleNormal="85" zoomScaleSheetLayoutView="130" workbookViewId="0">
      <pane xSplit="9" ySplit="1" topLeftCell="J21" activePane="bottomRight" state="frozen"/>
      <selection pane="topRight" activeCell="F28" sqref="F28"/>
      <selection pane="bottomLeft" activeCell="F28" sqref="F28"/>
      <selection pane="bottomRight" activeCell="F28" sqref="F28"/>
    </sheetView>
  </sheetViews>
  <sheetFormatPr defaultColWidth="9.140625" defaultRowHeight="12.75" x14ac:dyDescent="0.2"/>
  <cols>
    <col min="1" max="1" width="20.140625" style="501" customWidth="1"/>
    <col min="2" max="2" width="19.140625" style="501" customWidth="1"/>
    <col min="3" max="3" width="18.140625" style="503" customWidth="1"/>
    <col min="4" max="4" width="12.42578125" style="504" customWidth="1"/>
    <col min="5" max="5" width="14.7109375" style="503" customWidth="1"/>
    <col min="6" max="6" width="11.7109375" style="505" customWidth="1"/>
    <col min="7" max="7" width="10.140625" style="47" customWidth="1"/>
    <col min="8" max="8" width="6" style="506" customWidth="1"/>
    <col min="9" max="9" width="8.28515625" style="501" customWidth="1"/>
    <col min="10" max="10" width="9.42578125" style="501" customWidth="1"/>
    <col min="11" max="23" width="9.140625" style="506" customWidth="1"/>
    <col min="24" max="16384" width="9.140625" style="501"/>
  </cols>
  <sheetData>
    <row r="1" spans="1:23" ht="60" customHeight="1" x14ac:dyDescent="0.25">
      <c r="A1" s="463" t="s">
        <v>1</v>
      </c>
      <c r="B1" s="439" t="s">
        <v>581</v>
      </c>
      <c r="C1" s="439" t="s">
        <v>582</v>
      </c>
      <c r="D1" s="439" t="s">
        <v>585</v>
      </c>
      <c r="E1" s="439" t="s">
        <v>217</v>
      </c>
      <c r="F1" s="439" t="s">
        <v>223</v>
      </c>
      <c r="G1" s="182" t="s">
        <v>2039</v>
      </c>
      <c r="H1" s="439" t="s">
        <v>3</v>
      </c>
      <c r="I1" s="463" t="s">
        <v>4</v>
      </c>
      <c r="J1" s="476">
        <v>44501</v>
      </c>
      <c r="K1" s="476">
        <v>44531</v>
      </c>
      <c r="L1" s="476">
        <v>44562</v>
      </c>
      <c r="M1" s="476">
        <v>44593</v>
      </c>
      <c r="N1" s="476">
        <v>44621</v>
      </c>
      <c r="O1" s="476">
        <v>44652</v>
      </c>
      <c r="P1" s="476">
        <v>44682</v>
      </c>
      <c r="Q1" s="476">
        <v>44713</v>
      </c>
      <c r="R1" s="476">
        <v>44743</v>
      </c>
      <c r="S1" s="476">
        <v>44774</v>
      </c>
      <c r="T1" s="476">
        <v>44805</v>
      </c>
      <c r="U1" s="476">
        <v>44835</v>
      </c>
      <c r="V1" s="476">
        <v>44866</v>
      </c>
      <c r="W1" s="476">
        <v>44896</v>
      </c>
    </row>
    <row r="2" spans="1:23" s="381" customFormat="1" ht="45" customHeight="1" x14ac:dyDescent="0.25">
      <c r="A2" s="382" t="s">
        <v>586</v>
      </c>
      <c r="B2" s="383" t="s">
        <v>587</v>
      </c>
      <c r="C2" s="451" t="s">
        <v>2041</v>
      </c>
      <c r="D2" s="401">
        <v>41214</v>
      </c>
      <c r="E2" s="385" t="s">
        <v>590</v>
      </c>
      <c r="F2" s="386" t="s">
        <v>591</v>
      </c>
      <c r="G2" s="88"/>
      <c r="H2" s="387" t="s">
        <v>2363</v>
      </c>
      <c r="I2" s="388" t="s">
        <v>20</v>
      </c>
      <c r="J2" s="379" t="s">
        <v>443</v>
      </c>
      <c r="K2" s="379" t="s">
        <v>443</v>
      </c>
      <c r="L2" s="379" t="s">
        <v>443</v>
      </c>
      <c r="M2" s="379" t="s">
        <v>443</v>
      </c>
      <c r="N2" s="379" t="s">
        <v>443</v>
      </c>
      <c r="O2" s="379" t="s">
        <v>1882</v>
      </c>
      <c r="P2" s="379" t="s">
        <v>443</v>
      </c>
      <c r="Q2" s="379" t="s">
        <v>443</v>
      </c>
      <c r="R2" s="379" t="s">
        <v>443</v>
      </c>
      <c r="S2" s="379" t="s">
        <v>443</v>
      </c>
      <c r="T2" s="379" t="s">
        <v>443</v>
      </c>
      <c r="U2" s="379" t="s">
        <v>443</v>
      </c>
      <c r="V2" s="379" t="s">
        <v>443</v>
      </c>
      <c r="W2" s="535" t="s">
        <v>2364</v>
      </c>
    </row>
    <row r="3" spans="1:23" s="381" customFormat="1" ht="45" customHeight="1" x14ac:dyDescent="0.25">
      <c r="A3" s="382" t="s">
        <v>593</v>
      </c>
      <c r="B3" s="382" t="s">
        <v>152</v>
      </c>
      <c r="C3" s="414" t="s">
        <v>2311</v>
      </c>
      <c r="D3" s="401">
        <v>41730</v>
      </c>
      <c r="E3" s="385" t="s">
        <v>590</v>
      </c>
      <c r="F3" s="386" t="s">
        <v>595</v>
      </c>
      <c r="G3" s="88"/>
      <c r="H3" s="387" t="s">
        <v>24</v>
      </c>
      <c r="I3" s="388" t="s">
        <v>20</v>
      </c>
      <c r="J3" s="379" t="s">
        <v>443</v>
      </c>
      <c r="K3" s="379" t="s">
        <v>443</v>
      </c>
      <c r="L3" s="379" t="s">
        <v>443</v>
      </c>
      <c r="M3" s="379" t="s">
        <v>443</v>
      </c>
      <c r="N3" s="379" t="s">
        <v>443</v>
      </c>
      <c r="O3" s="379" t="s">
        <v>1882</v>
      </c>
      <c r="P3" s="379" t="s">
        <v>443</v>
      </c>
      <c r="Q3" s="379" t="s">
        <v>443</v>
      </c>
      <c r="R3" s="379" t="s">
        <v>443</v>
      </c>
      <c r="S3" s="379" t="s">
        <v>443</v>
      </c>
      <c r="T3" s="379" t="s">
        <v>443</v>
      </c>
      <c r="U3" s="379" t="s">
        <v>443</v>
      </c>
      <c r="V3" s="379" t="s">
        <v>443</v>
      </c>
      <c r="W3" s="535" t="s">
        <v>2364</v>
      </c>
    </row>
    <row r="4" spans="1:23" s="381" customFormat="1" ht="45" customHeight="1" x14ac:dyDescent="0.25">
      <c r="A4" s="382" t="s">
        <v>2048</v>
      </c>
      <c r="B4" s="383" t="s">
        <v>62</v>
      </c>
      <c r="C4" s="409" t="s">
        <v>1176</v>
      </c>
      <c r="D4" s="401">
        <v>40787</v>
      </c>
      <c r="E4" s="385" t="s">
        <v>590</v>
      </c>
      <c r="F4" s="386" t="s">
        <v>392</v>
      </c>
      <c r="G4" s="140">
        <v>16</v>
      </c>
      <c r="H4" s="387" t="s">
        <v>19</v>
      </c>
      <c r="I4" s="415" t="s">
        <v>25</v>
      </c>
      <c r="J4" s="379" t="s">
        <v>443</v>
      </c>
      <c r="K4" s="379" t="s">
        <v>443</v>
      </c>
      <c r="L4" s="379" t="s">
        <v>443</v>
      </c>
      <c r="M4" s="379" t="s">
        <v>443</v>
      </c>
      <c r="N4" s="379" t="s">
        <v>443</v>
      </c>
      <c r="O4" s="379" t="s">
        <v>443</v>
      </c>
      <c r="P4" s="379" t="s">
        <v>443</v>
      </c>
      <c r="Q4" s="379" t="s">
        <v>1882</v>
      </c>
      <c r="R4" s="379" t="s">
        <v>443</v>
      </c>
      <c r="S4" s="379" t="s">
        <v>443</v>
      </c>
      <c r="T4" s="379" t="s">
        <v>443</v>
      </c>
      <c r="U4" s="379" t="s">
        <v>443</v>
      </c>
      <c r="V4" s="379" t="s">
        <v>443</v>
      </c>
      <c r="W4" s="379" t="s">
        <v>443</v>
      </c>
    </row>
    <row r="5" spans="1:23" s="381" customFormat="1" ht="45" customHeight="1" x14ac:dyDescent="0.25">
      <c r="A5" s="382" t="s">
        <v>607</v>
      </c>
      <c r="B5" s="382" t="s">
        <v>608</v>
      </c>
      <c r="C5" s="414" t="s">
        <v>2311</v>
      </c>
      <c r="D5" s="401">
        <v>43313</v>
      </c>
      <c r="E5" s="385" t="s">
        <v>590</v>
      </c>
      <c r="F5" s="386" t="s">
        <v>2365</v>
      </c>
      <c r="G5" s="140"/>
      <c r="H5" s="387" t="s">
        <v>30</v>
      </c>
      <c r="I5" s="388" t="s">
        <v>72</v>
      </c>
      <c r="J5" s="379" t="s">
        <v>443</v>
      </c>
      <c r="K5" s="379" t="s">
        <v>443</v>
      </c>
      <c r="L5" s="379" t="s">
        <v>443</v>
      </c>
      <c r="M5" s="379" t="s">
        <v>443</v>
      </c>
      <c r="N5" s="379" t="s">
        <v>443</v>
      </c>
      <c r="O5" s="379" t="s">
        <v>443</v>
      </c>
      <c r="P5" s="379" t="s">
        <v>443</v>
      </c>
      <c r="Q5" s="379" t="s">
        <v>443</v>
      </c>
      <c r="R5" s="379" t="s">
        <v>443</v>
      </c>
      <c r="S5" s="379" t="s">
        <v>443</v>
      </c>
      <c r="T5" s="379" t="s">
        <v>443</v>
      </c>
      <c r="U5" s="379" t="s">
        <v>1882</v>
      </c>
      <c r="V5" s="379" t="s">
        <v>443</v>
      </c>
      <c r="W5" s="420" t="s">
        <v>35</v>
      </c>
    </row>
    <row r="6" spans="1:23" s="381" customFormat="1" ht="45" customHeight="1" x14ac:dyDescent="0.25">
      <c r="A6" s="382" t="s">
        <v>623</v>
      </c>
      <c r="B6" s="382" t="s">
        <v>624</v>
      </c>
      <c r="C6" s="414" t="s">
        <v>2311</v>
      </c>
      <c r="D6" s="401">
        <v>44174</v>
      </c>
      <c r="E6" s="385" t="s">
        <v>590</v>
      </c>
      <c r="F6" s="386" t="s">
        <v>2366</v>
      </c>
      <c r="G6" s="140"/>
      <c r="H6" s="387" t="s">
        <v>30</v>
      </c>
      <c r="I6" s="388" t="s">
        <v>87</v>
      </c>
      <c r="J6" s="379" t="s">
        <v>443</v>
      </c>
      <c r="K6" s="379" t="s">
        <v>443</v>
      </c>
      <c r="L6" s="379" t="s">
        <v>443</v>
      </c>
      <c r="M6" s="379" t="s">
        <v>443</v>
      </c>
      <c r="N6" s="379" t="s">
        <v>443</v>
      </c>
      <c r="O6" s="379" t="s">
        <v>443</v>
      </c>
      <c r="P6" s="379" t="s">
        <v>443</v>
      </c>
      <c r="Q6" s="379" t="s">
        <v>443</v>
      </c>
      <c r="R6" s="379" t="s">
        <v>443</v>
      </c>
      <c r="S6" s="379" t="s">
        <v>443</v>
      </c>
      <c r="T6" s="379" t="s">
        <v>443</v>
      </c>
      <c r="U6" s="379" t="s">
        <v>443</v>
      </c>
      <c r="V6" s="379" t="s">
        <v>1882</v>
      </c>
      <c r="W6" s="420" t="s">
        <v>35</v>
      </c>
    </row>
    <row r="7" spans="1:23" s="381" customFormat="1" ht="45" customHeight="1" x14ac:dyDescent="0.25">
      <c r="A7" s="382" t="s">
        <v>2055</v>
      </c>
      <c r="B7" s="382" t="s">
        <v>629</v>
      </c>
      <c r="C7" s="409" t="s">
        <v>1879</v>
      </c>
      <c r="D7" s="401">
        <v>44228</v>
      </c>
      <c r="E7" s="385" t="s">
        <v>590</v>
      </c>
      <c r="F7" s="386" t="s">
        <v>2367</v>
      </c>
      <c r="G7" s="140"/>
      <c r="H7" s="387" t="s">
        <v>2363</v>
      </c>
      <c r="I7" s="388" t="s">
        <v>20</v>
      </c>
      <c r="J7" s="379" t="s">
        <v>443</v>
      </c>
      <c r="K7" s="379" t="s">
        <v>443</v>
      </c>
      <c r="L7" s="379" t="s">
        <v>443</v>
      </c>
      <c r="M7" s="379" t="s">
        <v>443</v>
      </c>
      <c r="N7" s="379" t="s">
        <v>443</v>
      </c>
      <c r="O7" s="379" t="s">
        <v>1882</v>
      </c>
      <c r="P7" s="379" t="s">
        <v>443</v>
      </c>
      <c r="Q7" s="379" t="s">
        <v>443</v>
      </c>
      <c r="R7" s="379" t="s">
        <v>443</v>
      </c>
      <c r="S7" s="379" t="s">
        <v>443</v>
      </c>
      <c r="T7" s="379" t="s">
        <v>443</v>
      </c>
      <c r="U7" s="379" t="s">
        <v>443</v>
      </c>
      <c r="V7" s="379" t="s">
        <v>443</v>
      </c>
      <c r="W7" s="535" t="s">
        <v>2364</v>
      </c>
    </row>
    <row r="8" spans="1:23" s="381" customFormat="1" ht="45" customHeight="1" x14ac:dyDescent="0.25">
      <c r="A8" s="464" t="s">
        <v>2058</v>
      </c>
      <c r="B8" s="464" t="s">
        <v>99</v>
      </c>
      <c r="C8" s="451" t="s">
        <v>1880</v>
      </c>
      <c r="D8" s="445"/>
      <c r="E8" s="465" t="s">
        <v>590</v>
      </c>
      <c r="F8" s="441" t="s">
        <v>465</v>
      </c>
      <c r="G8" s="100"/>
      <c r="H8" s="466" t="s">
        <v>24</v>
      </c>
      <c r="I8" s="524" t="s">
        <v>2368</v>
      </c>
      <c r="J8" s="379" t="s">
        <v>443</v>
      </c>
      <c r="K8" s="379" t="s">
        <v>443</v>
      </c>
      <c r="L8" s="379" t="s">
        <v>443</v>
      </c>
      <c r="M8" s="379" t="s">
        <v>443</v>
      </c>
      <c r="N8" s="379" t="s">
        <v>443</v>
      </c>
      <c r="O8" s="379" t="s">
        <v>1882</v>
      </c>
      <c r="P8" s="379" t="s">
        <v>443</v>
      </c>
      <c r="Q8" s="379" t="s">
        <v>443</v>
      </c>
      <c r="R8" s="379" t="s">
        <v>443</v>
      </c>
      <c r="S8" s="379" t="s">
        <v>443</v>
      </c>
      <c r="T8" s="379" t="s">
        <v>443</v>
      </c>
      <c r="U8" s="379" t="s">
        <v>443</v>
      </c>
      <c r="V8" s="379" t="s">
        <v>443</v>
      </c>
      <c r="W8" s="535" t="s">
        <v>2364</v>
      </c>
    </row>
    <row r="9" spans="1:23" s="381" customFormat="1" ht="45" customHeight="1" x14ac:dyDescent="0.25">
      <c r="A9" s="382" t="s">
        <v>637</v>
      </c>
      <c r="B9" s="383" t="s">
        <v>638</v>
      </c>
      <c r="C9" s="414" t="s">
        <v>2311</v>
      </c>
      <c r="D9" s="384"/>
      <c r="E9" s="385" t="s">
        <v>590</v>
      </c>
      <c r="F9" s="386" t="s">
        <v>336</v>
      </c>
      <c r="G9" s="88">
        <v>19</v>
      </c>
      <c r="H9" s="387" t="s">
        <v>19</v>
      </c>
      <c r="I9" s="415" t="s">
        <v>40</v>
      </c>
      <c r="J9" s="379" t="s">
        <v>443</v>
      </c>
      <c r="K9" s="379" t="s">
        <v>443</v>
      </c>
      <c r="L9" s="539" t="s">
        <v>2369</v>
      </c>
      <c r="M9" s="379" t="s">
        <v>443</v>
      </c>
      <c r="N9" s="379" t="s">
        <v>443</v>
      </c>
      <c r="O9" s="379" t="s">
        <v>443</v>
      </c>
      <c r="P9" s="379" t="s">
        <v>443</v>
      </c>
      <c r="Q9" s="379" t="s">
        <v>443</v>
      </c>
      <c r="R9" s="379" t="s">
        <v>443</v>
      </c>
      <c r="S9" s="379" t="s">
        <v>443</v>
      </c>
      <c r="T9" s="379" t="s">
        <v>443</v>
      </c>
      <c r="U9" s="379" t="s">
        <v>443</v>
      </c>
      <c r="V9" s="379" t="s">
        <v>443</v>
      </c>
      <c r="W9" s="379" t="s">
        <v>443</v>
      </c>
    </row>
    <row r="10" spans="1:23" s="397" customFormat="1" ht="45" customHeight="1" x14ac:dyDescent="0.25">
      <c r="A10" s="383" t="s">
        <v>2370</v>
      </c>
      <c r="B10" s="382" t="s">
        <v>60</v>
      </c>
      <c r="C10" s="409" t="s">
        <v>1883</v>
      </c>
      <c r="D10" s="401">
        <v>41214</v>
      </c>
      <c r="E10" s="385" t="s">
        <v>590</v>
      </c>
      <c r="F10" s="386" t="s">
        <v>2371</v>
      </c>
      <c r="G10" s="89">
        <v>20</v>
      </c>
      <c r="H10" s="387" t="s">
        <v>19</v>
      </c>
      <c r="I10" s="388" t="s">
        <v>69</v>
      </c>
      <c r="J10" s="379" t="s">
        <v>443</v>
      </c>
      <c r="K10" s="379" t="s">
        <v>443</v>
      </c>
      <c r="L10" s="379" t="s">
        <v>443</v>
      </c>
      <c r="M10" s="379" t="s">
        <v>443</v>
      </c>
      <c r="N10" s="379" t="s">
        <v>443</v>
      </c>
      <c r="O10" s="379" t="s">
        <v>443</v>
      </c>
      <c r="P10" s="379" t="s">
        <v>443</v>
      </c>
      <c r="Q10" s="379" t="s">
        <v>443</v>
      </c>
      <c r="R10" s="379" t="s">
        <v>1882</v>
      </c>
      <c r="S10" s="379" t="s">
        <v>443</v>
      </c>
      <c r="T10" s="379" t="s">
        <v>443</v>
      </c>
      <c r="U10" s="379" t="s">
        <v>443</v>
      </c>
      <c r="V10" s="379" t="s">
        <v>443</v>
      </c>
      <c r="W10" s="379" t="s">
        <v>443</v>
      </c>
    </row>
    <row r="11" spans="1:23" s="502" customFormat="1" ht="45" customHeight="1" x14ac:dyDescent="0.25">
      <c r="A11" s="372" t="s">
        <v>269</v>
      </c>
      <c r="B11" s="372" t="s">
        <v>119</v>
      </c>
      <c r="C11" s="414" t="s">
        <v>2311</v>
      </c>
      <c r="D11" s="384"/>
      <c r="E11" s="385" t="s">
        <v>590</v>
      </c>
      <c r="F11" s="386" t="s">
        <v>270</v>
      </c>
      <c r="G11" s="140">
        <v>19</v>
      </c>
      <c r="H11" s="387" t="s">
        <v>2306</v>
      </c>
      <c r="I11" s="378" t="s">
        <v>72</v>
      </c>
      <c r="J11" s="379" t="s">
        <v>443</v>
      </c>
      <c r="K11" s="379" t="s">
        <v>443</v>
      </c>
      <c r="L11" s="379" t="s">
        <v>443</v>
      </c>
      <c r="M11" s="379" t="s">
        <v>443</v>
      </c>
      <c r="N11" s="379" t="s">
        <v>443</v>
      </c>
      <c r="O11" s="379" t="s">
        <v>443</v>
      </c>
      <c r="P11" s="379" t="s">
        <v>443</v>
      </c>
      <c r="Q11" s="379" t="s">
        <v>443</v>
      </c>
      <c r="R11" s="379" t="s">
        <v>443</v>
      </c>
      <c r="S11" s="379" t="s">
        <v>443</v>
      </c>
      <c r="T11" s="379" t="s">
        <v>443</v>
      </c>
      <c r="U11" s="379" t="s">
        <v>1882</v>
      </c>
      <c r="V11" s="379" t="s">
        <v>443</v>
      </c>
      <c r="W11" s="379" t="s">
        <v>443</v>
      </c>
    </row>
    <row r="12" spans="1:23" s="502" customFormat="1" ht="45" customHeight="1" x14ac:dyDescent="0.25">
      <c r="A12" s="383" t="s">
        <v>2066</v>
      </c>
      <c r="B12" s="383" t="s">
        <v>665</v>
      </c>
      <c r="C12" s="414" t="s">
        <v>2311</v>
      </c>
      <c r="D12" s="393">
        <v>44075</v>
      </c>
      <c r="E12" s="402" t="s">
        <v>590</v>
      </c>
      <c r="F12" s="386" t="s">
        <v>666</v>
      </c>
      <c r="G12" s="140"/>
      <c r="H12" s="387" t="s">
        <v>24</v>
      </c>
      <c r="I12" s="388" t="s">
        <v>25</v>
      </c>
      <c r="J12" s="379" t="s">
        <v>443</v>
      </c>
      <c r="K12" s="379" t="s">
        <v>443</v>
      </c>
      <c r="L12" s="379" t="s">
        <v>443</v>
      </c>
      <c r="M12" s="379" t="s">
        <v>443</v>
      </c>
      <c r="N12" s="379" t="s">
        <v>443</v>
      </c>
      <c r="O12" s="379" t="s">
        <v>443</v>
      </c>
      <c r="P12" s="379" t="s">
        <v>1882</v>
      </c>
      <c r="Q12" s="379" t="s">
        <v>443</v>
      </c>
      <c r="R12" s="379" t="s">
        <v>443</v>
      </c>
      <c r="S12" s="379" t="s">
        <v>443</v>
      </c>
      <c r="T12" s="379" t="s">
        <v>443</v>
      </c>
      <c r="U12" s="379" t="s">
        <v>443</v>
      </c>
      <c r="V12" s="379" t="s">
        <v>443</v>
      </c>
      <c r="W12" s="535" t="s">
        <v>2364</v>
      </c>
    </row>
    <row r="13" spans="1:23" s="502" customFormat="1" ht="45" customHeight="1" x14ac:dyDescent="0.25">
      <c r="A13" s="429" t="s">
        <v>2068</v>
      </c>
      <c r="B13" s="382" t="s">
        <v>152</v>
      </c>
      <c r="C13" s="414" t="s">
        <v>2311</v>
      </c>
      <c r="D13" s="430">
        <v>42186</v>
      </c>
      <c r="E13" s="402" t="s">
        <v>590</v>
      </c>
      <c r="F13" s="403" t="s">
        <v>2372</v>
      </c>
      <c r="G13" s="193"/>
      <c r="H13" s="387" t="s">
        <v>2306</v>
      </c>
      <c r="I13" s="404" t="s">
        <v>42</v>
      </c>
      <c r="J13" s="379" t="s">
        <v>443</v>
      </c>
      <c r="K13" s="379" t="s">
        <v>443</v>
      </c>
      <c r="L13" s="379" t="s">
        <v>443</v>
      </c>
      <c r="M13" s="379" t="s">
        <v>443</v>
      </c>
      <c r="N13" s="379" t="s">
        <v>443</v>
      </c>
      <c r="O13" s="379" t="s">
        <v>443</v>
      </c>
      <c r="P13" s="379" t="s">
        <v>443</v>
      </c>
      <c r="Q13" s="379" t="s">
        <v>443</v>
      </c>
      <c r="R13" s="379" t="s">
        <v>443</v>
      </c>
      <c r="S13" s="379" t="s">
        <v>443</v>
      </c>
      <c r="T13" s="379" t="s">
        <v>443</v>
      </c>
      <c r="U13" s="379" t="s">
        <v>443</v>
      </c>
      <c r="V13" s="379" t="s">
        <v>443</v>
      </c>
      <c r="W13" s="379" t="s">
        <v>1882</v>
      </c>
    </row>
    <row r="14" spans="1:23" s="381" customFormat="1" ht="45" customHeight="1" x14ac:dyDescent="0.25">
      <c r="A14" s="382" t="s">
        <v>2070</v>
      </c>
      <c r="B14" s="383" t="s">
        <v>49</v>
      </c>
      <c r="C14" s="414" t="s">
        <v>2311</v>
      </c>
      <c r="D14" s="401">
        <v>42476</v>
      </c>
      <c r="E14" s="385" t="s">
        <v>590</v>
      </c>
      <c r="F14" s="386" t="s">
        <v>2373</v>
      </c>
      <c r="G14" s="88"/>
      <c r="H14" s="387" t="s">
        <v>19</v>
      </c>
      <c r="I14" s="388" t="s">
        <v>25</v>
      </c>
      <c r="J14" s="379" t="s">
        <v>443</v>
      </c>
      <c r="K14" s="379" t="s">
        <v>443</v>
      </c>
      <c r="L14" s="379" t="s">
        <v>443</v>
      </c>
      <c r="M14" s="379" t="s">
        <v>443</v>
      </c>
      <c r="N14" s="379" t="s">
        <v>443</v>
      </c>
      <c r="O14" s="379" t="s">
        <v>443</v>
      </c>
      <c r="P14" s="549" t="s">
        <v>2374</v>
      </c>
      <c r="Q14" s="379" t="s">
        <v>443</v>
      </c>
      <c r="R14" s="379" t="s">
        <v>443</v>
      </c>
      <c r="S14" s="379" t="s">
        <v>443</v>
      </c>
      <c r="T14" s="379" t="s">
        <v>443</v>
      </c>
      <c r="U14" s="379" t="s">
        <v>443</v>
      </c>
      <c r="V14" s="379" t="s">
        <v>443</v>
      </c>
      <c r="W14" s="379" t="s">
        <v>443</v>
      </c>
    </row>
    <row r="15" spans="1:23" ht="45" customHeight="1" x14ac:dyDescent="0.25">
      <c r="A15" s="383" t="s">
        <v>2071</v>
      </c>
      <c r="B15" s="383" t="s">
        <v>99</v>
      </c>
      <c r="C15" s="414" t="s">
        <v>2311</v>
      </c>
      <c r="D15" s="401">
        <v>41791</v>
      </c>
      <c r="E15" s="385" t="s">
        <v>590</v>
      </c>
      <c r="F15" s="386" t="s">
        <v>2375</v>
      </c>
      <c r="G15" s="88">
        <v>21</v>
      </c>
      <c r="H15" s="387" t="s">
        <v>2306</v>
      </c>
      <c r="I15" s="388" t="s">
        <v>42</v>
      </c>
      <c r="J15" s="379" t="s">
        <v>443</v>
      </c>
      <c r="K15" s="379" t="s">
        <v>443</v>
      </c>
      <c r="L15" s="379" t="s">
        <v>443</v>
      </c>
      <c r="M15" s="379" t="s">
        <v>443</v>
      </c>
      <c r="N15" s="379" t="s">
        <v>443</v>
      </c>
      <c r="O15" s="379" t="s">
        <v>443</v>
      </c>
      <c r="P15" s="379" t="s">
        <v>443</v>
      </c>
      <c r="Q15" s="379" t="s">
        <v>443</v>
      </c>
      <c r="R15" s="379" t="s">
        <v>443</v>
      </c>
      <c r="S15" s="379" t="s">
        <v>443</v>
      </c>
      <c r="T15" s="379" t="s">
        <v>443</v>
      </c>
      <c r="U15" s="379" t="s">
        <v>443</v>
      </c>
      <c r="V15" s="379" t="s">
        <v>443</v>
      </c>
      <c r="W15" s="379" t="s">
        <v>1882</v>
      </c>
    </row>
    <row r="16" spans="1:23" s="381" customFormat="1" ht="45" customHeight="1" x14ac:dyDescent="0.25">
      <c r="A16" s="408" t="s">
        <v>2072</v>
      </c>
      <c r="B16" s="383" t="s">
        <v>99</v>
      </c>
      <c r="C16" s="414" t="s">
        <v>2311</v>
      </c>
      <c r="D16" s="401">
        <v>41821</v>
      </c>
      <c r="E16" s="385" t="s">
        <v>590</v>
      </c>
      <c r="F16" s="386" t="s">
        <v>2376</v>
      </c>
      <c r="G16" s="9">
        <v>17</v>
      </c>
      <c r="H16" s="387" t="s">
        <v>30</v>
      </c>
      <c r="I16" s="388" t="s">
        <v>25</v>
      </c>
      <c r="J16" s="379" t="s">
        <v>443</v>
      </c>
      <c r="K16" s="379" t="s">
        <v>443</v>
      </c>
      <c r="L16" s="379" t="s">
        <v>443</v>
      </c>
      <c r="M16" s="379" t="s">
        <v>443</v>
      </c>
      <c r="N16" s="379" t="s">
        <v>443</v>
      </c>
      <c r="O16" s="379" t="s">
        <v>443</v>
      </c>
      <c r="P16" s="539" t="s">
        <v>2377</v>
      </c>
      <c r="Q16" s="379" t="s">
        <v>443</v>
      </c>
      <c r="R16" s="379" t="s">
        <v>443</v>
      </c>
      <c r="S16" s="379" t="s">
        <v>443</v>
      </c>
      <c r="T16" s="379" t="s">
        <v>443</v>
      </c>
      <c r="U16" s="379" t="s">
        <v>443</v>
      </c>
      <c r="V16" s="379" t="s">
        <v>443</v>
      </c>
      <c r="W16" s="420" t="s">
        <v>35</v>
      </c>
    </row>
    <row r="17" spans="1:23" s="381" customFormat="1" ht="45" customHeight="1" x14ac:dyDescent="0.25">
      <c r="A17" s="383" t="s">
        <v>2378</v>
      </c>
      <c r="B17" s="383" t="s">
        <v>119</v>
      </c>
      <c r="C17" s="414" t="s">
        <v>2311</v>
      </c>
      <c r="D17" s="401">
        <v>42256</v>
      </c>
      <c r="E17" s="385" t="s">
        <v>590</v>
      </c>
      <c r="F17" s="386" t="s">
        <v>2379</v>
      </c>
      <c r="G17" s="88">
        <v>10</v>
      </c>
      <c r="H17" s="387" t="s">
        <v>30</v>
      </c>
      <c r="I17" s="388" t="s">
        <v>87</v>
      </c>
      <c r="J17" s="379" t="s">
        <v>443</v>
      </c>
      <c r="K17" s="379" t="s">
        <v>443</v>
      </c>
      <c r="L17" s="379" t="s">
        <v>443</v>
      </c>
      <c r="M17" s="379" t="s">
        <v>443</v>
      </c>
      <c r="N17" s="379" t="s">
        <v>443</v>
      </c>
      <c r="O17" s="379" t="s">
        <v>443</v>
      </c>
      <c r="P17" s="379" t="s">
        <v>443</v>
      </c>
      <c r="Q17" s="379" t="s">
        <v>443</v>
      </c>
      <c r="R17" s="379" t="s">
        <v>443</v>
      </c>
      <c r="S17" s="379" t="s">
        <v>443</v>
      </c>
      <c r="T17" s="379" t="s">
        <v>443</v>
      </c>
      <c r="U17" s="379" t="s">
        <v>443</v>
      </c>
      <c r="V17" s="379" t="s">
        <v>1882</v>
      </c>
      <c r="W17" s="420" t="s">
        <v>35</v>
      </c>
    </row>
    <row r="18" spans="1:23" ht="45" customHeight="1" x14ac:dyDescent="0.25">
      <c r="A18" s="408" t="s">
        <v>2380</v>
      </c>
      <c r="B18" s="382" t="s">
        <v>700</v>
      </c>
      <c r="C18" s="414" t="s">
        <v>2311</v>
      </c>
      <c r="D18" s="434">
        <v>43891</v>
      </c>
      <c r="E18" s="385" t="s">
        <v>590</v>
      </c>
      <c r="F18" s="386" t="s">
        <v>2381</v>
      </c>
      <c r="G18" s="88"/>
      <c r="H18" s="387" t="s">
        <v>2306</v>
      </c>
      <c r="I18" s="415" t="s">
        <v>50</v>
      </c>
      <c r="J18" s="379" t="s">
        <v>443</v>
      </c>
      <c r="K18" s="379" t="s">
        <v>443</v>
      </c>
      <c r="L18" s="379" t="s">
        <v>443</v>
      </c>
      <c r="M18" s="379" t="s">
        <v>443</v>
      </c>
      <c r="N18" s="379" t="s">
        <v>443</v>
      </c>
      <c r="O18" s="379" t="s">
        <v>443</v>
      </c>
      <c r="P18" s="379" t="s">
        <v>443</v>
      </c>
      <c r="Q18" s="379" t="s">
        <v>443</v>
      </c>
      <c r="R18" s="453" t="s">
        <v>1882</v>
      </c>
      <c r="S18" s="379" t="s">
        <v>443</v>
      </c>
      <c r="T18" s="379" t="s">
        <v>443</v>
      </c>
      <c r="U18" s="379" t="s">
        <v>443</v>
      </c>
      <c r="V18" s="379" t="s">
        <v>443</v>
      </c>
      <c r="W18" s="379" t="s">
        <v>443</v>
      </c>
    </row>
    <row r="19" spans="1:23" ht="45" customHeight="1" x14ac:dyDescent="0.25">
      <c r="A19" s="408" t="s">
        <v>2086</v>
      </c>
      <c r="B19" s="382" t="s">
        <v>119</v>
      </c>
      <c r="C19" s="414" t="s">
        <v>715</v>
      </c>
      <c r="D19" s="434">
        <v>44559</v>
      </c>
      <c r="E19" s="385" t="s">
        <v>590</v>
      </c>
      <c r="F19" s="560" t="s">
        <v>2382</v>
      </c>
      <c r="G19" s="88"/>
      <c r="H19" s="387" t="s">
        <v>2383</v>
      </c>
      <c r="I19" s="415" t="s">
        <v>45</v>
      </c>
      <c r="J19" s="379" t="s">
        <v>35</v>
      </c>
      <c r="K19" s="537" t="s">
        <v>2364</v>
      </c>
      <c r="L19" s="379" t="s">
        <v>443</v>
      </c>
      <c r="M19" s="379" t="s">
        <v>1882</v>
      </c>
      <c r="N19" s="379" t="s">
        <v>443</v>
      </c>
      <c r="O19" s="379" t="s">
        <v>443</v>
      </c>
      <c r="P19" s="379" t="s">
        <v>443</v>
      </c>
      <c r="Q19" s="379" t="s">
        <v>443</v>
      </c>
      <c r="R19" s="379" t="s">
        <v>443</v>
      </c>
      <c r="S19" s="379" t="s">
        <v>443</v>
      </c>
      <c r="T19" s="379" t="s">
        <v>443</v>
      </c>
      <c r="U19" s="379" t="s">
        <v>443</v>
      </c>
      <c r="V19" s="379" t="s">
        <v>443</v>
      </c>
      <c r="W19" s="565" t="s">
        <v>2364</v>
      </c>
    </row>
    <row r="20" spans="1:23" s="381" customFormat="1" ht="45" customHeight="1" x14ac:dyDescent="0.25">
      <c r="A20" s="464" t="s">
        <v>721</v>
      </c>
      <c r="B20" s="464" t="s">
        <v>99</v>
      </c>
      <c r="C20" s="414" t="s">
        <v>2311</v>
      </c>
      <c r="D20" s="401">
        <v>42689</v>
      </c>
      <c r="E20" s="465" t="s">
        <v>590</v>
      </c>
      <c r="F20" s="441" t="s">
        <v>722</v>
      </c>
      <c r="G20" s="100"/>
      <c r="H20" s="466" t="s">
        <v>24</v>
      </c>
      <c r="I20" s="449" t="s">
        <v>72</v>
      </c>
      <c r="J20" s="379" t="s">
        <v>443</v>
      </c>
      <c r="K20" s="379" t="s">
        <v>443</v>
      </c>
      <c r="L20" s="379" t="s">
        <v>443</v>
      </c>
      <c r="M20" s="379" t="s">
        <v>443</v>
      </c>
      <c r="N20" s="379" t="s">
        <v>443</v>
      </c>
      <c r="O20" s="379" t="s">
        <v>443</v>
      </c>
      <c r="P20" s="379" t="s">
        <v>443</v>
      </c>
      <c r="Q20" s="379" t="s">
        <v>443</v>
      </c>
      <c r="R20" s="379" t="s">
        <v>443</v>
      </c>
      <c r="S20" s="379" t="s">
        <v>443</v>
      </c>
      <c r="T20" s="379" t="s">
        <v>443</v>
      </c>
      <c r="U20" s="379" t="s">
        <v>1882</v>
      </c>
      <c r="V20" s="379" t="s">
        <v>443</v>
      </c>
      <c r="W20" s="535" t="s">
        <v>2364</v>
      </c>
    </row>
    <row r="21" spans="1:23" s="381" customFormat="1" ht="45" customHeight="1" x14ac:dyDescent="0.25">
      <c r="A21" s="383" t="s">
        <v>86</v>
      </c>
      <c r="B21" s="383" t="s">
        <v>758</v>
      </c>
      <c r="C21" s="414" t="s">
        <v>2311</v>
      </c>
      <c r="D21" s="384"/>
      <c r="E21" s="465" t="s">
        <v>590</v>
      </c>
      <c r="F21" s="386" t="s">
        <v>444</v>
      </c>
      <c r="G21" s="88"/>
      <c r="H21" s="387" t="s">
        <v>24</v>
      </c>
      <c r="I21" s="388" t="s">
        <v>25</v>
      </c>
      <c r="J21" s="379" t="s">
        <v>443</v>
      </c>
      <c r="K21" s="379" t="s">
        <v>443</v>
      </c>
      <c r="L21" s="379" t="s">
        <v>443</v>
      </c>
      <c r="M21" s="379" t="s">
        <v>443</v>
      </c>
      <c r="N21" s="379" t="s">
        <v>443</v>
      </c>
      <c r="O21" s="379" t="s">
        <v>443</v>
      </c>
      <c r="P21" s="379" t="s">
        <v>1882</v>
      </c>
      <c r="Q21" s="420" t="s">
        <v>35</v>
      </c>
      <c r="R21" s="420" t="s">
        <v>35</v>
      </c>
      <c r="S21" s="379" t="s">
        <v>443</v>
      </c>
      <c r="T21" s="379" t="s">
        <v>443</v>
      </c>
      <c r="U21" s="379" t="s">
        <v>443</v>
      </c>
      <c r="V21" s="379" t="s">
        <v>443</v>
      </c>
      <c r="W21" s="535" t="s">
        <v>2364</v>
      </c>
    </row>
    <row r="22" spans="1:23" s="381" customFormat="1" ht="45" customHeight="1" x14ac:dyDescent="0.25">
      <c r="A22" s="383" t="s">
        <v>2094</v>
      </c>
      <c r="B22" s="383" t="s">
        <v>152</v>
      </c>
      <c r="C22" s="451" t="s">
        <v>762</v>
      </c>
      <c r="D22" s="401">
        <v>44378</v>
      </c>
      <c r="E22" s="385" t="s">
        <v>590</v>
      </c>
      <c r="F22" s="386" t="s">
        <v>2384</v>
      </c>
      <c r="G22" s="88"/>
      <c r="H22" s="387" t="s">
        <v>2385</v>
      </c>
      <c r="I22" s="388" t="s">
        <v>69</v>
      </c>
      <c r="J22" s="453" t="s">
        <v>443</v>
      </c>
      <c r="K22" s="453" t="s">
        <v>443</v>
      </c>
      <c r="L22" s="453" t="s">
        <v>443</v>
      </c>
      <c r="M22" s="453" t="s">
        <v>443</v>
      </c>
      <c r="N22" s="453" t="s">
        <v>443</v>
      </c>
      <c r="O22" s="453" t="s">
        <v>443</v>
      </c>
      <c r="P22" s="453" t="s">
        <v>443</v>
      </c>
      <c r="Q22" s="453" t="s">
        <v>1882</v>
      </c>
      <c r="R22" s="453" t="s">
        <v>443</v>
      </c>
      <c r="S22" s="453" t="s">
        <v>443</v>
      </c>
      <c r="T22" s="453" t="s">
        <v>443</v>
      </c>
      <c r="U22" s="453" t="s">
        <v>443</v>
      </c>
      <c r="V22" s="379" t="s">
        <v>443</v>
      </c>
      <c r="W22" s="379" t="s">
        <v>443</v>
      </c>
    </row>
    <row r="23" spans="1:23" s="381" customFormat="1" ht="45" customHeight="1" x14ac:dyDescent="0.25">
      <c r="A23" s="383" t="s">
        <v>784</v>
      </c>
      <c r="B23" s="383" t="s">
        <v>785</v>
      </c>
      <c r="C23" s="414" t="s">
        <v>2311</v>
      </c>
      <c r="D23" s="401">
        <v>41791</v>
      </c>
      <c r="E23" s="385" t="s">
        <v>590</v>
      </c>
      <c r="F23" s="386" t="s">
        <v>300</v>
      </c>
      <c r="G23" s="88"/>
      <c r="H23" s="387" t="s">
        <v>19</v>
      </c>
      <c r="I23" s="415" t="s">
        <v>40</v>
      </c>
      <c r="J23" s="379" t="s">
        <v>443</v>
      </c>
      <c r="K23" s="379" t="s">
        <v>443</v>
      </c>
      <c r="L23" s="379" t="s">
        <v>443</v>
      </c>
      <c r="M23" s="379" t="s">
        <v>443</v>
      </c>
      <c r="N23" s="379" t="s">
        <v>443</v>
      </c>
      <c r="O23" s="379" t="s">
        <v>443</v>
      </c>
      <c r="P23" s="379" t="s">
        <v>35</v>
      </c>
      <c r="Q23" s="379" t="s">
        <v>443</v>
      </c>
      <c r="R23" s="379" t="s">
        <v>443</v>
      </c>
      <c r="S23" s="379" t="s">
        <v>443</v>
      </c>
      <c r="T23" s="379" t="s">
        <v>443</v>
      </c>
      <c r="U23" s="379" t="s">
        <v>443</v>
      </c>
      <c r="V23" s="379" t="s">
        <v>443</v>
      </c>
      <c r="W23" s="379" t="s">
        <v>443</v>
      </c>
    </row>
    <row r="24" spans="1:23" s="381" customFormat="1" ht="45" customHeight="1" x14ac:dyDescent="0.25">
      <c r="A24" s="382" t="s">
        <v>22</v>
      </c>
      <c r="B24" s="383" t="s">
        <v>790</v>
      </c>
      <c r="C24" s="414" t="s">
        <v>2311</v>
      </c>
      <c r="D24" s="384"/>
      <c r="E24" s="385" t="s">
        <v>590</v>
      </c>
      <c r="F24" s="386" t="s">
        <v>503</v>
      </c>
      <c r="G24" s="140"/>
      <c r="H24" s="387" t="s">
        <v>24</v>
      </c>
      <c r="I24" s="378" t="s">
        <v>72</v>
      </c>
      <c r="J24" s="379" t="s">
        <v>443</v>
      </c>
      <c r="K24" s="379" t="s">
        <v>443</v>
      </c>
      <c r="L24" s="379" t="s">
        <v>443</v>
      </c>
      <c r="M24" s="379" t="s">
        <v>443</v>
      </c>
      <c r="N24" s="379" t="s">
        <v>443</v>
      </c>
      <c r="O24" s="379" t="s">
        <v>443</v>
      </c>
      <c r="P24" s="379" t="s">
        <v>443</v>
      </c>
      <c r="Q24" s="379" t="s">
        <v>443</v>
      </c>
      <c r="R24" s="379" t="s">
        <v>443</v>
      </c>
      <c r="S24" s="379" t="s">
        <v>443</v>
      </c>
      <c r="T24" s="379" t="s">
        <v>35</v>
      </c>
      <c r="U24" s="379" t="s">
        <v>35</v>
      </c>
      <c r="V24" s="379" t="s">
        <v>443</v>
      </c>
      <c r="W24" s="535" t="s">
        <v>2364</v>
      </c>
    </row>
    <row r="25" spans="1:23" s="381" customFormat="1" ht="45" customHeight="1" x14ac:dyDescent="0.25">
      <c r="A25" s="383" t="s">
        <v>806</v>
      </c>
      <c r="B25" s="383" t="s">
        <v>297</v>
      </c>
      <c r="C25" s="414" t="s">
        <v>2311</v>
      </c>
      <c r="D25" s="401">
        <v>42005</v>
      </c>
      <c r="E25" s="385" t="s">
        <v>590</v>
      </c>
      <c r="F25" s="386" t="s">
        <v>2386</v>
      </c>
      <c r="G25" s="88">
        <v>11</v>
      </c>
      <c r="H25" s="387" t="s">
        <v>30</v>
      </c>
      <c r="I25" s="388" t="s">
        <v>25</v>
      </c>
      <c r="J25" s="379" t="s">
        <v>443</v>
      </c>
      <c r="K25" s="379" t="s">
        <v>443</v>
      </c>
      <c r="L25" s="379" t="s">
        <v>443</v>
      </c>
      <c r="M25" s="379" t="s">
        <v>443</v>
      </c>
      <c r="N25" s="379" t="s">
        <v>443</v>
      </c>
      <c r="O25" s="379" t="s">
        <v>443</v>
      </c>
      <c r="P25" s="379" t="s">
        <v>1882</v>
      </c>
      <c r="Q25" s="379" t="s">
        <v>443</v>
      </c>
      <c r="R25" s="379" t="s">
        <v>443</v>
      </c>
      <c r="S25" s="379" t="s">
        <v>443</v>
      </c>
      <c r="T25" s="379" t="s">
        <v>443</v>
      </c>
      <c r="U25" s="379" t="s">
        <v>443</v>
      </c>
      <c r="V25" s="379" t="s">
        <v>443</v>
      </c>
      <c r="W25" s="420" t="s">
        <v>35</v>
      </c>
    </row>
    <row r="26" spans="1:23" ht="45" customHeight="1" x14ac:dyDescent="0.25">
      <c r="A26" s="408" t="s">
        <v>265</v>
      </c>
      <c r="B26" s="383" t="s">
        <v>107</v>
      </c>
      <c r="C26" s="414" t="s">
        <v>2311</v>
      </c>
      <c r="D26" s="384"/>
      <c r="E26" s="385" t="s">
        <v>590</v>
      </c>
      <c r="F26" s="386" t="s">
        <v>266</v>
      </c>
      <c r="G26" s="88">
        <v>17</v>
      </c>
      <c r="H26" s="387" t="s">
        <v>2306</v>
      </c>
      <c r="I26" s="388" t="s">
        <v>69</v>
      </c>
      <c r="J26" s="379" t="s">
        <v>443</v>
      </c>
      <c r="K26" s="379" t="s">
        <v>443</v>
      </c>
      <c r="L26" s="379" t="s">
        <v>443</v>
      </c>
      <c r="M26" s="379" t="s">
        <v>443</v>
      </c>
      <c r="N26" s="379" t="s">
        <v>443</v>
      </c>
      <c r="O26" s="379" t="s">
        <v>443</v>
      </c>
      <c r="P26" s="379" t="s">
        <v>443</v>
      </c>
      <c r="Q26" s="569" t="s">
        <v>1882</v>
      </c>
      <c r="R26" s="453" t="s">
        <v>443</v>
      </c>
      <c r="S26" s="379" t="s">
        <v>443</v>
      </c>
      <c r="T26" s="379" t="s">
        <v>443</v>
      </c>
      <c r="U26" s="379" t="s">
        <v>443</v>
      </c>
      <c r="V26" s="379"/>
      <c r="W26" s="379" t="s">
        <v>443</v>
      </c>
    </row>
    <row r="27" spans="1:23" ht="45" customHeight="1" x14ac:dyDescent="0.25">
      <c r="A27" s="408" t="s">
        <v>2387</v>
      </c>
      <c r="B27" s="383" t="s">
        <v>2388</v>
      </c>
      <c r="C27" s="414" t="s">
        <v>2311</v>
      </c>
      <c r="D27" s="401">
        <v>44287</v>
      </c>
      <c r="E27" s="385" t="s">
        <v>590</v>
      </c>
      <c r="F27" s="386" t="s">
        <v>827</v>
      </c>
      <c r="G27" s="88"/>
      <c r="H27" s="387" t="s">
        <v>19</v>
      </c>
      <c r="I27" s="388" t="s">
        <v>53</v>
      </c>
      <c r="J27" s="379" t="s">
        <v>443</v>
      </c>
      <c r="K27" s="379" t="s">
        <v>443</v>
      </c>
      <c r="L27" s="379" t="s">
        <v>443</v>
      </c>
      <c r="M27" s="379" t="s">
        <v>443</v>
      </c>
      <c r="N27" s="453" t="s">
        <v>1882</v>
      </c>
      <c r="O27" s="379" t="s">
        <v>443</v>
      </c>
      <c r="P27" s="379" t="s">
        <v>443</v>
      </c>
      <c r="Q27" s="379" t="s">
        <v>443</v>
      </c>
      <c r="R27" s="379" t="s">
        <v>443</v>
      </c>
      <c r="S27" s="379" t="s">
        <v>443</v>
      </c>
      <c r="T27" s="379" t="s">
        <v>443</v>
      </c>
      <c r="U27" s="379" t="s">
        <v>35</v>
      </c>
      <c r="V27" s="379" t="s">
        <v>443</v>
      </c>
      <c r="W27" s="379" t="s">
        <v>443</v>
      </c>
    </row>
    <row r="28" spans="1:23" ht="45" customHeight="1" x14ac:dyDescent="0.25">
      <c r="A28" s="408" t="s">
        <v>2389</v>
      </c>
      <c r="B28" s="383" t="s">
        <v>99</v>
      </c>
      <c r="C28" s="414" t="s">
        <v>2311</v>
      </c>
      <c r="D28" s="401">
        <v>44348</v>
      </c>
      <c r="E28" s="385" t="s">
        <v>590</v>
      </c>
      <c r="F28" s="386" t="s">
        <v>829</v>
      </c>
      <c r="G28" s="88"/>
      <c r="H28" s="387" t="s">
        <v>2363</v>
      </c>
      <c r="I28" s="388" t="s">
        <v>20</v>
      </c>
      <c r="J28" s="379" t="s">
        <v>443</v>
      </c>
      <c r="K28" s="379" t="s">
        <v>443</v>
      </c>
      <c r="L28" s="379" t="s">
        <v>443</v>
      </c>
      <c r="M28" s="379" t="s">
        <v>443</v>
      </c>
      <c r="N28" s="379" t="s">
        <v>443</v>
      </c>
      <c r="O28" s="379" t="s">
        <v>443</v>
      </c>
      <c r="P28" s="379" t="s">
        <v>443</v>
      </c>
      <c r="Q28" s="379" t="s">
        <v>1882</v>
      </c>
      <c r="R28" s="379" t="s">
        <v>443</v>
      </c>
      <c r="S28" s="379" t="s">
        <v>443</v>
      </c>
      <c r="T28" s="379" t="s">
        <v>443</v>
      </c>
      <c r="U28" s="379" t="s">
        <v>443</v>
      </c>
      <c r="V28" s="379" t="s">
        <v>443</v>
      </c>
      <c r="W28" s="535" t="s">
        <v>2364</v>
      </c>
    </row>
    <row r="29" spans="1:23" ht="45" customHeight="1" x14ac:dyDescent="0.25">
      <c r="A29" s="383" t="s">
        <v>37</v>
      </c>
      <c r="B29" s="383" t="s">
        <v>119</v>
      </c>
      <c r="C29" s="414" t="s">
        <v>2311</v>
      </c>
      <c r="D29" s="401"/>
      <c r="E29" s="385" t="s">
        <v>590</v>
      </c>
      <c r="F29" s="386" t="s">
        <v>283</v>
      </c>
      <c r="G29" s="88">
        <v>27</v>
      </c>
      <c r="H29" s="387" t="s">
        <v>2306</v>
      </c>
      <c r="I29" s="388" t="s">
        <v>31</v>
      </c>
      <c r="J29" s="379" t="s">
        <v>443</v>
      </c>
      <c r="K29" s="379" t="s">
        <v>443</v>
      </c>
      <c r="L29" s="379" t="s">
        <v>443</v>
      </c>
      <c r="M29" s="379" t="s">
        <v>443</v>
      </c>
      <c r="N29" s="379" t="s">
        <v>443</v>
      </c>
      <c r="O29" s="379" t="s">
        <v>443</v>
      </c>
      <c r="P29" s="379" t="s">
        <v>443</v>
      </c>
      <c r="Q29" s="379" t="s">
        <v>443</v>
      </c>
      <c r="R29" s="379" t="s">
        <v>443</v>
      </c>
      <c r="S29" s="379" t="s">
        <v>443</v>
      </c>
      <c r="T29" s="379" t="s">
        <v>1882</v>
      </c>
      <c r="U29" s="379" t="s">
        <v>443</v>
      </c>
      <c r="V29" s="379" t="s">
        <v>443</v>
      </c>
      <c r="W29" s="379" t="s">
        <v>443</v>
      </c>
    </row>
    <row r="30" spans="1:23" customFormat="1" ht="75" x14ac:dyDescent="0.25">
      <c r="A30" s="383" t="s">
        <v>2116</v>
      </c>
      <c r="B30" s="383" t="s">
        <v>840</v>
      </c>
      <c r="C30" s="451" t="s">
        <v>2117</v>
      </c>
      <c r="D30" s="401">
        <v>44185</v>
      </c>
      <c r="E30" s="411" t="s">
        <v>590</v>
      </c>
      <c r="F30" s="386" t="s">
        <v>1012</v>
      </c>
      <c r="G30" s="526"/>
      <c r="H30" s="387" t="s">
        <v>2363</v>
      </c>
      <c r="I30" s="388" t="s">
        <v>53</v>
      </c>
      <c r="J30" s="379" t="s">
        <v>443</v>
      </c>
      <c r="K30" s="379" t="s">
        <v>443</v>
      </c>
      <c r="L30" s="379" t="s">
        <v>443</v>
      </c>
      <c r="M30" s="379" t="s">
        <v>443</v>
      </c>
      <c r="N30" s="379" t="s">
        <v>1882</v>
      </c>
      <c r="O30" s="379" t="s">
        <v>443</v>
      </c>
      <c r="P30" s="379" t="s">
        <v>443</v>
      </c>
      <c r="Q30" s="379" t="s">
        <v>443</v>
      </c>
      <c r="R30" s="379" t="s">
        <v>443</v>
      </c>
      <c r="S30" s="379" t="s">
        <v>443</v>
      </c>
      <c r="T30" s="379" t="s">
        <v>443</v>
      </c>
      <c r="U30" s="379" t="s">
        <v>443</v>
      </c>
      <c r="V30" s="379" t="s">
        <v>443</v>
      </c>
      <c r="W30" s="535" t="s">
        <v>2364</v>
      </c>
    </row>
    <row r="31" spans="1:23" customFormat="1" ht="45" x14ac:dyDescent="0.25">
      <c r="A31" s="383" t="s">
        <v>2124</v>
      </c>
      <c r="B31" s="383" t="s">
        <v>2125</v>
      </c>
      <c r="C31" s="414" t="s">
        <v>2311</v>
      </c>
      <c r="D31" s="401">
        <v>41091</v>
      </c>
      <c r="E31" s="385" t="s">
        <v>590</v>
      </c>
      <c r="F31" s="386" t="s">
        <v>2390</v>
      </c>
      <c r="G31" s="541">
        <v>7</v>
      </c>
      <c r="H31" s="387" t="s">
        <v>30</v>
      </c>
      <c r="I31" s="388" t="s">
        <v>69</v>
      </c>
      <c r="J31" s="379" t="s">
        <v>443</v>
      </c>
      <c r="K31" s="379" t="s">
        <v>443</v>
      </c>
      <c r="L31" s="379" t="s">
        <v>443</v>
      </c>
      <c r="M31" s="379" t="s">
        <v>443</v>
      </c>
      <c r="N31" s="379" t="s">
        <v>443</v>
      </c>
      <c r="O31" s="379" t="s">
        <v>443</v>
      </c>
      <c r="P31" s="379" t="s">
        <v>443</v>
      </c>
      <c r="Q31" s="569" t="s">
        <v>2377</v>
      </c>
      <c r="R31" s="379" t="s">
        <v>443</v>
      </c>
      <c r="S31" s="379" t="s">
        <v>443</v>
      </c>
      <c r="T31" s="379" t="s">
        <v>443</v>
      </c>
      <c r="U31" s="379" t="s">
        <v>443</v>
      </c>
      <c r="V31" s="379" t="s">
        <v>443</v>
      </c>
      <c r="W31" s="420" t="s">
        <v>35</v>
      </c>
    </row>
    <row r="32" spans="1:23" s="381" customFormat="1" ht="45" customHeight="1" x14ac:dyDescent="0.25">
      <c r="A32" s="390" t="s">
        <v>2129</v>
      </c>
      <c r="B32" s="372" t="s">
        <v>859</v>
      </c>
      <c r="C32" s="408" t="s">
        <v>2311</v>
      </c>
      <c r="D32" s="393">
        <v>44337</v>
      </c>
      <c r="E32" s="411" t="s">
        <v>590</v>
      </c>
      <c r="F32" s="394" t="s">
        <v>827</v>
      </c>
      <c r="G32" s="299"/>
      <c r="H32" s="395" t="s">
        <v>2385</v>
      </c>
      <c r="I32" s="396" t="s">
        <v>25</v>
      </c>
      <c r="J32" s="453" t="s">
        <v>443</v>
      </c>
      <c r="K32" s="453" t="s">
        <v>443</v>
      </c>
      <c r="L32" s="453" t="s">
        <v>443</v>
      </c>
      <c r="M32" s="453" t="s">
        <v>443</v>
      </c>
      <c r="N32" s="453" t="s">
        <v>443</v>
      </c>
      <c r="O32" s="453" t="s">
        <v>443</v>
      </c>
      <c r="P32" s="542" t="s">
        <v>2374</v>
      </c>
      <c r="Q32" s="453" t="s">
        <v>443</v>
      </c>
      <c r="R32" s="453" t="s">
        <v>443</v>
      </c>
      <c r="S32" s="453" t="s">
        <v>443</v>
      </c>
      <c r="T32" s="453" t="s">
        <v>443</v>
      </c>
      <c r="U32" s="453" t="s">
        <v>443</v>
      </c>
      <c r="V32" s="379" t="s">
        <v>443</v>
      </c>
      <c r="W32" s="379" t="s">
        <v>443</v>
      </c>
    </row>
    <row r="33" spans="1:23" ht="45" customHeight="1" x14ac:dyDescent="0.25">
      <c r="A33" s="390" t="s">
        <v>863</v>
      </c>
      <c r="B33" s="383" t="s">
        <v>119</v>
      </c>
      <c r="C33" s="414" t="s">
        <v>2311</v>
      </c>
      <c r="D33" s="393">
        <v>44185</v>
      </c>
      <c r="E33" s="411" t="s">
        <v>590</v>
      </c>
      <c r="F33" s="394" t="s">
        <v>2391</v>
      </c>
      <c r="G33" s="140"/>
      <c r="H33" s="395" t="s">
        <v>2385</v>
      </c>
      <c r="I33" s="388" t="s">
        <v>42</v>
      </c>
      <c r="J33" s="453" t="s">
        <v>443</v>
      </c>
      <c r="K33" s="453" t="s">
        <v>443</v>
      </c>
      <c r="L33" s="453" t="s">
        <v>443</v>
      </c>
      <c r="M33" s="453" t="s">
        <v>443</v>
      </c>
      <c r="N33" s="453" t="s">
        <v>443</v>
      </c>
      <c r="O33" s="453" t="s">
        <v>443</v>
      </c>
      <c r="P33" s="453" t="s">
        <v>443</v>
      </c>
      <c r="Q33" s="453" t="s">
        <v>443</v>
      </c>
      <c r="R33" s="453" t="s">
        <v>443</v>
      </c>
      <c r="S33" s="453" t="s">
        <v>443</v>
      </c>
      <c r="T33" s="453" t="s">
        <v>443</v>
      </c>
      <c r="U33" s="453" t="s">
        <v>443</v>
      </c>
      <c r="V33" s="453" t="s">
        <v>443</v>
      </c>
      <c r="W33" s="379" t="s">
        <v>1882</v>
      </c>
    </row>
    <row r="34" spans="1:23" s="381" customFormat="1" ht="45" customHeight="1" x14ac:dyDescent="0.25">
      <c r="A34" s="383" t="s">
        <v>866</v>
      </c>
      <c r="B34" s="383" t="s">
        <v>758</v>
      </c>
      <c r="C34" s="414" t="s">
        <v>2311</v>
      </c>
      <c r="D34" s="401">
        <v>43497</v>
      </c>
      <c r="E34" s="385" t="s">
        <v>590</v>
      </c>
      <c r="F34" s="529" t="s">
        <v>867</v>
      </c>
      <c r="G34" s="337"/>
      <c r="H34" s="413" t="s">
        <v>19</v>
      </c>
      <c r="I34" s="388" t="s">
        <v>25</v>
      </c>
      <c r="J34" s="379" t="s">
        <v>443</v>
      </c>
      <c r="K34" s="379" t="s">
        <v>443</v>
      </c>
      <c r="L34" s="379" t="s">
        <v>443</v>
      </c>
      <c r="M34" s="379" t="s">
        <v>443</v>
      </c>
      <c r="N34" s="379" t="s">
        <v>443</v>
      </c>
      <c r="O34" s="379" t="s">
        <v>443</v>
      </c>
      <c r="P34" s="379" t="s">
        <v>443</v>
      </c>
      <c r="Q34" s="379" t="s">
        <v>1882</v>
      </c>
      <c r="R34" s="379" t="s">
        <v>443</v>
      </c>
      <c r="S34" s="379" t="s">
        <v>443</v>
      </c>
      <c r="T34" s="379" t="s">
        <v>443</v>
      </c>
      <c r="U34" s="379" t="s">
        <v>443</v>
      </c>
      <c r="V34" s="379" t="s">
        <v>443</v>
      </c>
      <c r="W34" s="379" t="s">
        <v>443</v>
      </c>
    </row>
    <row r="35" spans="1:23" customFormat="1" ht="30" customHeight="1" x14ac:dyDescent="0.25">
      <c r="A35" s="383" t="s">
        <v>874</v>
      </c>
      <c r="B35" s="383" t="s">
        <v>875</v>
      </c>
      <c r="C35" s="414" t="s">
        <v>2311</v>
      </c>
      <c r="D35" s="401">
        <v>44167</v>
      </c>
      <c r="E35" s="385" t="s">
        <v>590</v>
      </c>
      <c r="F35" s="386" t="s">
        <v>2392</v>
      </c>
      <c r="G35" s="555" t="s">
        <v>19</v>
      </c>
      <c r="H35" s="413" t="s">
        <v>19</v>
      </c>
      <c r="I35" s="524" t="s">
        <v>87</v>
      </c>
      <c r="J35" s="379" t="s">
        <v>443</v>
      </c>
      <c r="K35" s="379" t="s">
        <v>443</v>
      </c>
      <c r="L35" s="379" t="s">
        <v>443</v>
      </c>
      <c r="M35" s="379" t="s">
        <v>443</v>
      </c>
      <c r="N35" s="379" t="s">
        <v>443</v>
      </c>
      <c r="O35" s="379" t="s">
        <v>443</v>
      </c>
      <c r="P35" s="379" t="s">
        <v>443</v>
      </c>
      <c r="Q35" s="379" t="s">
        <v>443</v>
      </c>
      <c r="R35" s="379" t="s">
        <v>443</v>
      </c>
      <c r="S35" s="379" t="s">
        <v>443</v>
      </c>
      <c r="T35" s="379" t="s">
        <v>443</v>
      </c>
      <c r="U35" s="379" t="s">
        <v>443</v>
      </c>
      <c r="V35" s="379" t="s">
        <v>1882</v>
      </c>
      <c r="W35" s="379" t="s">
        <v>443</v>
      </c>
    </row>
    <row r="36" spans="1:23" s="381" customFormat="1" ht="45" customHeight="1" x14ac:dyDescent="0.25">
      <c r="A36" s="408" t="s">
        <v>112</v>
      </c>
      <c r="B36" s="383" t="s">
        <v>212</v>
      </c>
      <c r="C36" s="414" t="s">
        <v>2311</v>
      </c>
      <c r="D36" s="401">
        <v>40483</v>
      </c>
      <c r="E36" s="411" t="s">
        <v>590</v>
      </c>
      <c r="F36" s="386" t="s">
        <v>2393</v>
      </c>
      <c r="G36" s="88">
        <v>22</v>
      </c>
      <c r="H36" s="387" t="s">
        <v>30</v>
      </c>
      <c r="I36" s="388" t="s">
        <v>45</v>
      </c>
      <c r="J36" s="379" t="s">
        <v>443</v>
      </c>
      <c r="K36" s="379" t="s">
        <v>443</v>
      </c>
      <c r="L36" s="379" t="s">
        <v>443</v>
      </c>
      <c r="M36" s="379" t="s">
        <v>1882</v>
      </c>
      <c r="N36" s="379" t="s">
        <v>443</v>
      </c>
      <c r="O36" s="379" t="s">
        <v>443</v>
      </c>
      <c r="P36" s="379" t="s">
        <v>443</v>
      </c>
      <c r="Q36" s="379" t="s">
        <v>443</v>
      </c>
      <c r="R36" s="379" t="s">
        <v>443</v>
      </c>
      <c r="S36" s="379" t="s">
        <v>443</v>
      </c>
      <c r="T36" s="379" t="s">
        <v>443</v>
      </c>
      <c r="U36" s="379" t="s">
        <v>443</v>
      </c>
      <c r="V36" s="379" t="s">
        <v>443</v>
      </c>
      <c r="W36" s="420" t="s">
        <v>35</v>
      </c>
    </row>
    <row r="37" spans="1:23" s="381" customFormat="1" ht="45" customHeight="1" x14ac:dyDescent="0.25">
      <c r="A37" s="408" t="s">
        <v>883</v>
      </c>
      <c r="B37" s="383" t="s">
        <v>1906</v>
      </c>
      <c r="C37" s="414" t="s">
        <v>2311</v>
      </c>
      <c r="D37" s="401">
        <v>44774</v>
      </c>
      <c r="E37" s="411" t="s">
        <v>590</v>
      </c>
      <c r="F37" s="386" t="s">
        <v>2394</v>
      </c>
      <c r="G37" s="88"/>
      <c r="H37" s="387" t="s">
        <v>2385</v>
      </c>
      <c r="I37" s="388" t="s">
        <v>42</v>
      </c>
      <c r="J37" s="454" t="s">
        <v>35</v>
      </c>
      <c r="K37" s="454" t="s">
        <v>35</v>
      </c>
      <c r="L37" s="454" t="s">
        <v>35</v>
      </c>
      <c r="M37" s="454" t="s">
        <v>35</v>
      </c>
      <c r="N37" s="454" t="s">
        <v>35</v>
      </c>
      <c r="O37" s="454" t="s">
        <v>35</v>
      </c>
      <c r="P37" s="454" t="s">
        <v>35</v>
      </c>
      <c r="Q37" s="454" t="s">
        <v>35</v>
      </c>
      <c r="R37" s="454" t="s">
        <v>35</v>
      </c>
      <c r="S37" s="453" t="s">
        <v>443</v>
      </c>
      <c r="T37" s="453" t="s">
        <v>443</v>
      </c>
      <c r="U37" s="453" t="s">
        <v>443</v>
      </c>
      <c r="V37" s="453" t="s">
        <v>443</v>
      </c>
      <c r="W37" s="379" t="s">
        <v>443</v>
      </c>
    </row>
    <row r="38" spans="1:23" s="381" customFormat="1" ht="45" customHeight="1" x14ac:dyDescent="0.25">
      <c r="A38" s="408" t="s">
        <v>2395</v>
      </c>
      <c r="B38" s="383" t="s">
        <v>872</v>
      </c>
      <c r="C38" s="414" t="s">
        <v>1691</v>
      </c>
      <c r="D38" s="401">
        <v>44228</v>
      </c>
      <c r="E38" s="411" t="s">
        <v>590</v>
      </c>
      <c r="F38" s="386" t="s">
        <v>2396</v>
      </c>
      <c r="G38" s="88"/>
      <c r="H38" s="387" t="s">
        <v>19</v>
      </c>
      <c r="I38" s="388" t="s">
        <v>28</v>
      </c>
      <c r="J38" s="379" t="s">
        <v>443</v>
      </c>
      <c r="K38" s="379" t="s">
        <v>443</v>
      </c>
      <c r="L38" s="379" t="s">
        <v>443</v>
      </c>
      <c r="M38" s="379" t="s">
        <v>443</v>
      </c>
      <c r="N38" s="379" t="s">
        <v>443</v>
      </c>
      <c r="O38" s="379" t="s">
        <v>443</v>
      </c>
      <c r="P38" s="379" t="s">
        <v>443</v>
      </c>
      <c r="Q38" s="379" t="s">
        <v>443</v>
      </c>
      <c r="R38" s="379" t="s">
        <v>443</v>
      </c>
      <c r="S38" s="379" t="s">
        <v>443</v>
      </c>
      <c r="T38" s="379" t="s">
        <v>443</v>
      </c>
      <c r="U38" s="379" t="s">
        <v>443</v>
      </c>
      <c r="V38" s="379" t="s">
        <v>443</v>
      </c>
      <c r="W38" s="379" t="s">
        <v>443</v>
      </c>
    </row>
    <row r="39" spans="1:23" ht="45" customHeight="1" x14ac:dyDescent="0.25">
      <c r="A39" s="382" t="s">
        <v>894</v>
      </c>
      <c r="B39" s="382" t="s">
        <v>152</v>
      </c>
      <c r="C39" s="408" t="s">
        <v>2311</v>
      </c>
      <c r="D39" s="401">
        <v>42036</v>
      </c>
      <c r="E39" s="385" t="s">
        <v>590</v>
      </c>
      <c r="F39" s="386" t="s">
        <v>2397</v>
      </c>
      <c r="G39" s="88"/>
      <c r="H39" s="387" t="s">
        <v>2385</v>
      </c>
      <c r="I39" s="388" t="s">
        <v>42</v>
      </c>
      <c r="J39" s="453" t="s">
        <v>443</v>
      </c>
      <c r="K39" s="453" t="s">
        <v>443</v>
      </c>
      <c r="L39" s="453" t="s">
        <v>443</v>
      </c>
      <c r="M39" s="453" t="s">
        <v>443</v>
      </c>
      <c r="N39" s="453" t="s">
        <v>443</v>
      </c>
      <c r="O39" s="453" t="s">
        <v>443</v>
      </c>
      <c r="P39" s="453" t="s">
        <v>443</v>
      </c>
      <c r="Q39" s="453" t="s">
        <v>443</v>
      </c>
      <c r="R39" s="453" t="s">
        <v>443</v>
      </c>
      <c r="S39" s="453" t="s">
        <v>443</v>
      </c>
      <c r="T39" s="453" t="s">
        <v>443</v>
      </c>
      <c r="U39" s="452" t="s">
        <v>35</v>
      </c>
      <c r="V39" s="452" t="s">
        <v>35</v>
      </c>
      <c r="W39" s="379" t="s">
        <v>1882</v>
      </c>
    </row>
    <row r="40" spans="1:23" ht="45" customHeight="1" x14ac:dyDescent="0.25">
      <c r="A40" s="382" t="s">
        <v>2398</v>
      </c>
      <c r="B40" s="382" t="s">
        <v>638</v>
      </c>
      <c r="C40" s="408" t="s">
        <v>2311</v>
      </c>
      <c r="D40" s="401">
        <v>44743</v>
      </c>
      <c r="E40" s="385" t="s">
        <v>590</v>
      </c>
      <c r="F40" s="386" t="s">
        <v>2399</v>
      </c>
      <c r="G40" s="88"/>
      <c r="H40" s="387" t="s">
        <v>19</v>
      </c>
      <c r="I40" s="388" t="s">
        <v>20</v>
      </c>
      <c r="J40" s="454" t="s">
        <v>35</v>
      </c>
      <c r="K40" s="454" t="s">
        <v>35</v>
      </c>
      <c r="L40" s="454" t="s">
        <v>35</v>
      </c>
      <c r="M40" s="454" t="s">
        <v>35</v>
      </c>
      <c r="N40" s="454" t="s">
        <v>35</v>
      </c>
      <c r="O40" s="454" t="s">
        <v>35</v>
      </c>
      <c r="P40" s="454" t="s">
        <v>35</v>
      </c>
      <c r="Q40" s="454" t="s">
        <v>35</v>
      </c>
      <c r="R40" s="453" t="s">
        <v>35</v>
      </c>
      <c r="S40" s="379" t="s">
        <v>443</v>
      </c>
      <c r="T40" s="379" t="s">
        <v>443</v>
      </c>
      <c r="U40" s="379" t="s">
        <v>443</v>
      </c>
      <c r="V40" s="379" t="s">
        <v>443</v>
      </c>
      <c r="W40" s="379" t="s">
        <v>443</v>
      </c>
    </row>
    <row r="41" spans="1:23" s="381" customFormat="1" ht="45" customHeight="1" x14ac:dyDescent="0.25">
      <c r="A41" s="382" t="s">
        <v>904</v>
      </c>
      <c r="B41" s="382" t="s">
        <v>905</v>
      </c>
      <c r="C41" s="408" t="s">
        <v>2311</v>
      </c>
      <c r="D41" s="401">
        <v>44002</v>
      </c>
      <c r="E41" s="385" t="s">
        <v>590</v>
      </c>
      <c r="F41" s="386" t="s">
        <v>2400</v>
      </c>
      <c r="G41" s="88"/>
      <c r="H41" s="387" t="s">
        <v>2385</v>
      </c>
      <c r="I41" s="388" t="s">
        <v>40</v>
      </c>
      <c r="J41" s="453" t="s">
        <v>443</v>
      </c>
      <c r="K41" s="453" t="s">
        <v>443</v>
      </c>
      <c r="L41" s="453" t="s">
        <v>443</v>
      </c>
      <c r="M41" s="453" t="s">
        <v>443</v>
      </c>
      <c r="N41" s="453" t="s">
        <v>443</v>
      </c>
      <c r="O41" s="453" t="s">
        <v>443</v>
      </c>
      <c r="P41" s="453" t="s">
        <v>443</v>
      </c>
      <c r="Q41" s="453" t="s">
        <v>443</v>
      </c>
      <c r="R41" s="453" t="s">
        <v>443</v>
      </c>
      <c r="S41" s="453" t="s">
        <v>443</v>
      </c>
      <c r="T41" s="453" t="s">
        <v>443</v>
      </c>
      <c r="U41" s="453" t="s">
        <v>443</v>
      </c>
      <c r="V41" s="453" t="s">
        <v>443</v>
      </c>
      <c r="W41" s="379" t="s">
        <v>443</v>
      </c>
    </row>
    <row r="42" spans="1:23" ht="45" customHeight="1" x14ac:dyDescent="0.25">
      <c r="A42" s="383" t="s">
        <v>245</v>
      </c>
      <c r="B42" s="383" t="s">
        <v>113</v>
      </c>
      <c r="C42" s="414" t="s">
        <v>2311</v>
      </c>
      <c r="D42" s="384"/>
      <c r="E42" s="532" t="s">
        <v>66</v>
      </c>
      <c r="F42" s="386" t="s">
        <v>246</v>
      </c>
      <c r="G42" s="88">
        <v>6</v>
      </c>
      <c r="H42" s="387" t="s">
        <v>2385</v>
      </c>
      <c r="I42" s="388" t="s">
        <v>25</v>
      </c>
      <c r="J42" s="453" t="s">
        <v>443</v>
      </c>
      <c r="K42" s="453" t="s">
        <v>443</v>
      </c>
      <c r="L42" s="453" t="s">
        <v>443</v>
      </c>
      <c r="M42" s="420" t="s">
        <v>35</v>
      </c>
      <c r="N42" s="420" t="s">
        <v>35</v>
      </c>
      <c r="O42" s="420" t="s">
        <v>35</v>
      </c>
      <c r="P42" s="420" t="s">
        <v>35</v>
      </c>
      <c r="Q42" s="454" t="s">
        <v>35</v>
      </c>
      <c r="R42" s="454" t="s">
        <v>35</v>
      </c>
      <c r="S42" s="454" t="s">
        <v>35</v>
      </c>
      <c r="T42" s="454" t="s">
        <v>35</v>
      </c>
      <c r="U42" s="454"/>
      <c r="V42" s="454"/>
      <c r="W42" s="454" t="s">
        <v>35</v>
      </c>
    </row>
    <row r="43" spans="1:23" s="381" customFormat="1" ht="45" customHeight="1" x14ac:dyDescent="0.25">
      <c r="A43" s="382" t="s">
        <v>2401</v>
      </c>
      <c r="B43" s="382" t="s">
        <v>2402</v>
      </c>
      <c r="C43" s="414" t="s">
        <v>2311</v>
      </c>
      <c r="D43" s="384"/>
      <c r="E43" s="532" t="s">
        <v>66</v>
      </c>
      <c r="F43" s="386" t="s">
        <v>933</v>
      </c>
      <c r="G43" s="88">
        <v>21</v>
      </c>
      <c r="H43" s="387" t="s">
        <v>30</v>
      </c>
      <c r="I43" s="388" t="s">
        <v>28</v>
      </c>
      <c r="J43" s="379" t="s">
        <v>443</v>
      </c>
      <c r="K43" s="379" t="s">
        <v>443</v>
      </c>
      <c r="L43" s="379" t="s">
        <v>443</v>
      </c>
      <c r="M43" s="379" t="s">
        <v>443</v>
      </c>
      <c r="N43" s="379" t="s">
        <v>443</v>
      </c>
      <c r="O43" s="379" t="s">
        <v>443</v>
      </c>
      <c r="P43" s="379" t="s">
        <v>443</v>
      </c>
      <c r="Q43" s="379" t="s">
        <v>443</v>
      </c>
      <c r="R43" s="570" t="s">
        <v>443</v>
      </c>
      <c r="S43" s="570" t="s">
        <v>35</v>
      </c>
      <c r="T43" s="570" t="s">
        <v>443</v>
      </c>
      <c r="U43" s="420" t="s">
        <v>35</v>
      </c>
      <c r="V43" s="420" t="s">
        <v>35</v>
      </c>
      <c r="W43" s="420" t="s">
        <v>35</v>
      </c>
    </row>
    <row r="44" spans="1:23" s="381" customFormat="1" ht="45" customHeight="1" x14ac:dyDescent="0.25">
      <c r="A44" s="382" t="s">
        <v>2403</v>
      </c>
      <c r="B44" s="382" t="s">
        <v>935</v>
      </c>
      <c r="C44" s="414" t="s">
        <v>2311</v>
      </c>
      <c r="D44" s="401">
        <v>44501</v>
      </c>
      <c r="E44" s="385" t="s">
        <v>590</v>
      </c>
      <c r="F44" s="386" t="s">
        <v>2404</v>
      </c>
      <c r="G44" s="88"/>
      <c r="H44" s="387" t="s">
        <v>2385</v>
      </c>
      <c r="I44" s="388" t="s">
        <v>42</v>
      </c>
      <c r="J44" s="453" t="s">
        <v>443</v>
      </c>
      <c r="K44" s="453" t="s">
        <v>443</v>
      </c>
      <c r="L44" s="453" t="s">
        <v>443</v>
      </c>
      <c r="M44" s="453" t="s">
        <v>443</v>
      </c>
      <c r="N44" s="453" t="s">
        <v>443</v>
      </c>
      <c r="O44" s="453" t="s">
        <v>443</v>
      </c>
      <c r="P44" s="453" t="s">
        <v>443</v>
      </c>
      <c r="Q44" s="453" t="s">
        <v>443</v>
      </c>
      <c r="R44" s="453" t="s">
        <v>443</v>
      </c>
      <c r="S44" s="453" t="s">
        <v>443</v>
      </c>
      <c r="T44" s="453" t="s">
        <v>443</v>
      </c>
      <c r="U44" s="453" t="s">
        <v>443</v>
      </c>
      <c r="V44" s="453" t="s">
        <v>443</v>
      </c>
      <c r="W44" s="379" t="s">
        <v>1882</v>
      </c>
    </row>
    <row r="45" spans="1:23" ht="81" x14ac:dyDescent="0.25">
      <c r="A45" s="382" t="s">
        <v>2405</v>
      </c>
      <c r="B45" s="383" t="s">
        <v>2406</v>
      </c>
      <c r="C45" s="561" t="s">
        <v>2407</v>
      </c>
      <c r="D45" s="401">
        <v>43800</v>
      </c>
      <c r="E45" s="532" t="s">
        <v>66</v>
      </c>
      <c r="F45" s="386" t="s">
        <v>2408</v>
      </c>
      <c r="G45" s="88"/>
      <c r="H45" s="387" t="s">
        <v>2306</v>
      </c>
      <c r="I45" s="388" t="s">
        <v>40</v>
      </c>
      <c r="J45" s="379" t="s">
        <v>443</v>
      </c>
      <c r="K45" s="379" t="s">
        <v>443</v>
      </c>
      <c r="L45" s="535" t="s">
        <v>35</v>
      </c>
      <c r="M45" s="535" t="s">
        <v>35</v>
      </c>
      <c r="N45" s="535" t="s">
        <v>35</v>
      </c>
      <c r="O45" s="535" t="s">
        <v>35</v>
      </c>
      <c r="P45" s="535" t="s">
        <v>35</v>
      </c>
      <c r="Q45" s="535" t="s">
        <v>35</v>
      </c>
      <c r="R45" s="535" t="s">
        <v>35</v>
      </c>
      <c r="S45" s="535" t="s">
        <v>35</v>
      </c>
      <c r="T45" s="535" t="s">
        <v>35</v>
      </c>
      <c r="U45" s="535"/>
      <c r="V45" s="535"/>
      <c r="W45" s="535" t="s">
        <v>35</v>
      </c>
    </row>
    <row r="46" spans="1:23" ht="45" customHeight="1" x14ac:dyDescent="0.25">
      <c r="A46" s="382" t="s">
        <v>945</v>
      </c>
      <c r="B46" s="382" t="s">
        <v>152</v>
      </c>
      <c r="C46" s="414" t="s">
        <v>2311</v>
      </c>
      <c r="D46" s="401">
        <v>42036</v>
      </c>
      <c r="E46" s="385" t="s">
        <v>590</v>
      </c>
      <c r="F46" s="386" t="s">
        <v>2409</v>
      </c>
      <c r="G46" s="140"/>
      <c r="H46" s="387" t="s">
        <v>2385</v>
      </c>
      <c r="I46" s="388" t="s">
        <v>87</v>
      </c>
      <c r="J46" s="379" t="s">
        <v>443</v>
      </c>
      <c r="K46" s="379" t="s">
        <v>443</v>
      </c>
      <c r="L46" s="379" t="s">
        <v>443</v>
      </c>
      <c r="M46" s="379" t="s">
        <v>443</v>
      </c>
      <c r="N46" s="379" t="s">
        <v>443</v>
      </c>
      <c r="O46" s="379" t="s">
        <v>443</v>
      </c>
      <c r="P46" s="379" t="s">
        <v>443</v>
      </c>
      <c r="Q46" s="453" t="s">
        <v>443</v>
      </c>
      <c r="R46" s="453" t="s">
        <v>443</v>
      </c>
      <c r="S46" s="453" t="s">
        <v>443</v>
      </c>
      <c r="T46" s="453" t="s">
        <v>443</v>
      </c>
      <c r="U46" s="453" t="s">
        <v>443</v>
      </c>
      <c r="V46" s="379" t="s">
        <v>1882</v>
      </c>
      <c r="W46" s="379" t="s">
        <v>443</v>
      </c>
    </row>
    <row r="47" spans="1:23" s="381" customFormat="1" ht="45" customHeight="1" x14ac:dyDescent="0.25">
      <c r="A47" s="383" t="s">
        <v>2151</v>
      </c>
      <c r="B47" s="383" t="s">
        <v>948</v>
      </c>
      <c r="C47" s="414" t="s">
        <v>2311</v>
      </c>
      <c r="D47" s="401">
        <v>42248</v>
      </c>
      <c r="E47" s="385" t="s">
        <v>590</v>
      </c>
      <c r="F47" s="386" t="s">
        <v>2410</v>
      </c>
      <c r="G47" s="88">
        <v>8</v>
      </c>
      <c r="H47" s="387" t="s">
        <v>30</v>
      </c>
      <c r="I47" s="388" t="s">
        <v>20</v>
      </c>
      <c r="J47" s="453" t="s">
        <v>443</v>
      </c>
      <c r="K47" s="453" t="s">
        <v>443</v>
      </c>
      <c r="L47" s="453" t="s">
        <v>443</v>
      </c>
      <c r="M47" s="379" t="s">
        <v>443</v>
      </c>
      <c r="N47" s="379" t="s">
        <v>443</v>
      </c>
      <c r="O47" s="379" t="s">
        <v>1882</v>
      </c>
      <c r="P47" s="379" t="s">
        <v>443</v>
      </c>
      <c r="Q47" s="379" t="s">
        <v>443</v>
      </c>
      <c r="R47" s="379" t="s">
        <v>443</v>
      </c>
      <c r="S47" s="379" t="s">
        <v>35</v>
      </c>
      <c r="T47" s="379" t="s">
        <v>443</v>
      </c>
      <c r="U47" s="379" t="s">
        <v>443</v>
      </c>
      <c r="V47" s="379" t="s">
        <v>443</v>
      </c>
      <c r="W47" s="420" t="s">
        <v>35</v>
      </c>
    </row>
    <row r="48" spans="1:23" s="381" customFormat="1" ht="45" customHeight="1" x14ac:dyDescent="0.25">
      <c r="A48" s="408" t="s">
        <v>2153</v>
      </c>
      <c r="B48" s="383" t="s">
        <v>956</v>
      </c>
      <c r="C48" s="414" t="s">
        <v>2311</v>
      </c>
      <c r="D48" s="401">
        <v>42719</v>
      </c>
      <c r="E48" s="385" t="s">
        <v>590</v>
      </c>
      <c r="F48" s="386" t="s">
        <v>2411</v>
      </c>
      <c r="G48" s="140">
        <v>20</v>
      </c>
      <c r="H48" s="387" t="s">
        <v>30</v>
      </c>
      <c r="I48" s="388" t="s">
        <v>25</v>
      </c>
      <c r="J48" s="379" t="s">
        <v>443</v>
      </c>
      <c r="K48" s="379" t="s">
        <v>443</v>
      </c>
      <c r="L48" s="379" t="s">
        <v>443</v>
      </c>
      <c r="M48" s="379" t="s">
        <v>443</v>
      </c>
      <c r="N48" s="379" t="s">
        <v>443</v>
      </c>
      <c r="O48" s="379" t="s">
        <v>443</v>
      </c>
      <c r="P48" s="379" t="s">
        <v>1882</v>
      </c>
      <c r="Q48" s="379" t="s">
        <v>443</v>
      </c>
      <c r="R48" s="379" t="s">
        <v>443</v>
      </c>
      <c r="S48" s="379" t="s">
        <v>443</v>
      </c>
      <c r="T48" s="379" t="s">
        <v>443</v>
      </c>
      <c r="U48" s="379" t="s">
        <v>443</v>
      </c>
      <c r="V48" s="379" t="s">
        <v>443</v>
      </c>
      <c r="W48" s="420" t="s">
        <v>35</v>
      </c>
    </row>
    <row r="49" spans="1:23" s="381" customFormat="1" ht="45" customHeight="1" x14ac:dyDescent="0.25">
      <c r="A49" s="408" t="s">
        <v>2154</v>
      </c>
      <c r="B49" s="383" t="s">
        <v>2080</v>
      </c>
      <c r="C49" s="414" t="s">
        <v>2311</v>
      </c>
      <c r="D49" s="401">
        <v>44185</v>
      </c>
      <c r="E49" s="385" t="s">
        <v>590</v>
      </c>
      <c r="F49" s="386" t="s">
        <v>2412</v>
      </c>
      <c r="G49" s="140"/>
      <c r="H49" s="387" t="s">
        <v>2306</v>
      </c>
      <c r="I49" s="388" t="s">
        <v>72</v>
      </c>
      <c r="J49" s="379" t="s">
        <v>443</v>
      </c>
      <c r="K49" s="379" t="s">
        <v>443</v>
      </c>
      <c r="L49" s="379" t="s">
        <v>443</v>
      </c>
      <c r="M49" s="379" t="s">
        <v>443</v>
      </c>
      <c r="N49" s="379" t="s">
        <v>443</v>
      </c>
      <c r="O49" s="379" t="s">
        <v>443</v>
      </c>
      <c r="P49" s="379" t="s">
        <v>443</v>
      </c>
      <c r="Q49" s="379" t="s">
        <v>443</v>
      </c>
      <c r="R49" s="379" t="s">
        <v>443</v>
      </c>
      <c r="S49" s="379" t="s">
        <v>443</v>
      </c>
      <c r="T49" s="379" t="s">
        <v>443</v>
      </c>
      <c r="U49" s="379" t="s">
        <v>1882</v>
      </c>
      <c r="V49" s="379" t="s">
        <v>443</v>
      </c>
      <c r="W49" s="379" t="s">
        <v>443</v>
      </c>
    </row>
    <row r="50" spans="1:23" ht="45" customHeight="1" x14ac:dyDescent="0.25">
      <c r="A50" s="414" t="s">
        <v>961</v>
      </c>
      <c r="B50" s="383" t="s">
        <v>113</v>
      </c>
      <c r="C50" s="414" t="s">
        <v>2311</v>
      </c>
      <c r="D50" s="401">
        <v>42826</v>
      </c>
      <c r="E50" s="385" t="s">
        <v>590</v>
      </c>
      <c r="F50" s="441" t="s">
        <v>2413</v>
      </c>
      <c r="G50" s="9"/>
      <c r="H50" s="387" t="s">
        <v>2306</v>
      </c>
      <c r="I50" s="388" t="s">
        <v>87</v>
      </c>
      <c r="J50" s="379" t="s">
        <v>443</v>
      </c>
      <c r="K50" s="379" t="s">
        <v>443</v>
      </c>
      <c r="L50" s="379" t="s">
        <v>443</v>
      </c>
      <c r="M50" s="379" t="s">
        <v>443</v>
      </c>
      <c r="N50" s="379" t="s">
        <v>443</v>
      </c>
      <c r="O50" s="379" t="s">
        <v>443</v>
      </c>
      <c r="P50" s="379" t="s">
        <v>443</v>
      </c>
      <c r="Q50" s="379" t="s">
        <v>443</v>
      </c>
      <c r="R50" s="379" t="s">
        <v>443</v>
      </c>
      <c r="S50" s="379" t="s">
        <v>443</v>
      </c>
      <c r="T50" s="379" t="s">
        <v>443</v>
      </c>
      <c r="U50" s="379" t="s">
        <v>443</v>
      </c>
      <c r="V50" s="379" t="s">
        <v>1882</v>
      </c>
      <c r="W50" s="379" t="s">
        <v>443</v>
      </c>
    </row>
    <row r="51" spans="1:23" ht="45" customHeight="1" x14ac:dyDescent="0.25">
      <c r="A51" s="383" t="s">
        <v>261</v>
      </c>
      <c r="B51" s="383" t="s">
        <v>948</v>
      </c>
      <c r="C51" s="414" t="s">
        <v>2311</v>
      </c>
      <c r="D51" s="401">
        <v>44166</v>
      </c>
      <c r="E51" s="532" t="s">
        <v>66</v>
      </c>
      <c r="F51" s="386" t="s">
        <v>262</v>
      </c>
      <c r="G51" s="88">
        <v>15</v>
      </c>
      <c r="H51" s="387" t="s">
        <v>2385</v>
      </c>
      <c r="I51" s="388" t="s">
        <v>20</v>
      </c>
      <c r="J51" s="379" t="s">
        <v>443</v>
      </c>
      <c r="K51" s="379" t="s">
        <v>443</v>
      </c>
      <c r="L51" s="379" t="s">
        <v>443</v>
      </c>
      <c r="M51" s="453" t="s">
        <v>443</v>
      </c>
      <c r="N51" s="453" t="s">
        <v>443</v>
      </c>
      <c r="O51" s="379" t="s">
        <v>1882</v>
      </c>
      <c r="P51" s="453" t="s">
        <v>443</v>
      </c>
      <c r="Q51" s="453" t="s">
        <v>443</v>
      </c>
      <c r="R51" s="453" t="s">
        <v>443</v>
      </c>
      <c r="S51" s="537" t="s">
        <v>35</v>
      </c>
      <c r="T51" s="537" t="s">
        <v>35</v>
      </c>
      <c r="U51" s="537"/>
      <c r="V51" s="537"/>
      <c r="W51" s="537" t="s">
        <v>35</v>
      </c>
    </row>
    <row r="52" spans="1:23" ht="45" customHeight="1" x14ac:dyDescent="0.25">
      <c r="A52" s="383" t="s">
        <v>261</v>
      </c>
      <c r="B52" s="383" t="s">
        <v>99</v>
      </c>
      <c r="C52" s="414" t="s">
        <v>2311</v>
      </c>
      <c r="D52" s="401">
        <v>44774</v>
      </c>
      <c r="E52" s="385" t="s">
        <v>590</v>
      </c>
      <c r="F52" s="386" t="s">
        <v>262</v>
      </c>
      <c r="G52" s="88">
        <v>15</v>
      </c>
      <c r="H52" s="387" t="s">
        <v>2385</v>
      </c>
      <c r="I52" s="388" t="s">
        <v>20</v>
      </c>
      <c r="J52" s="537" t="s">
        <v>35</v>
      </c>
      <c r="K52" s="537" t="s">
        <v>35</v>
      </c>
      <c r="L52" s="537" t="s">
        <v>35</v>
      </c>
      <c r="M52" s="537" t="s">
        <v>35</v>
      </c>
      <c r="N52" s="537" t="s">
        <v>35</v>
      </c>
      <c r="O52" s="537" t="s">
        <v>35</v>
      </c>
      <c r="P52" s="537" t="s">
        <v>35</v>
      </c>
      <c r="Q52" s="537" t="s">
        <v>35</v>
      </c>
      <c r="R52" s="537" t="s">
        <v>35</v>
      </c>
      <c r="S52" s="453" t="s">
        <v>443</v>
      </c>
      <c r="T52" s="453" t="s">
        <v>443</v>
      </c>
      <c r="U52" s="453" t="s">
        <v>443</v>
      </c>
      <c r="V52" s="453" t="s">
        <v>443</v>
      </c>
      <c r="W52" s="379" t="s">
        <v>443</v>
      </c>
    </row>
    <row r="53" spans="1:23" s="381" customFormat="1" ht="45" customHeight="1" x14ac:dyDescent="0.25">
      <c r="A53" s="429" t="s">
        <v>2161</v>
      </c>
      <c r="B53" s="371" t="s">
        <v>980</v>
      </c>
      <c r="C53" s="414" t="s">
        <v>2311</v>
      </c>
      <c r="D53" s="374">
        <v>43862</v>
      </c>
      <c r="E53" s="385" t="s">
        <v>590</v>
      </c>
      <c r="F53" s="403" t="s">
        <v>981</v>
      </c>
      <c r="G53" s="193"/>
      <c r="H53" s="431" t="s">
        <v>24</v>
      </c>
      <c r="I53" s="388" t="s">
        <v>45</v>
      </c>
      <c r="J53" s="453" t="s">
        <v>443</v>
      </c>
      <c r="K53" s="453" t="s">
        <v>443</v>
      </c>
      <c r="L53" s="453" t="s">
        <v>443</v>
      </c>
      <c r="M53" s="379" t="s">
        <v>1882</v>
      </c>
      <c r="N53" s="379" t="s">
        <v>443</v>
      </c>
      <c r="O53" s="379" t="s">
        <v>443</v>
      </c>
      <c r="P53" s="379" t="s">
        <v>443</v>
      </c>
      <c r="Q53" s="379" t="s">
        <v>443</v>
      </c>
      <c r="R53" s="379" t="s">
        <v>443</v>
      </c>
      <c r="S53" s="379" t="s">
        <v>443</v>
      </c>
      <c r="T53" s="379" t="s">
        <v>443</v>
      </c>
      <c r="U53" s="379" t="s">
        <v>443</v>
      </c>
      <c r="V53" s="379" t="s">
        <v>443</v>
      </c>
      <c r="W53" s="535" t="s">
        <v>2364</v>
      </c>
    </row>
    <row r="54" spans="1:23" s="381" customFormat="1" ht="45" customHeight="1" x14ac:dyDescent="0.25">
      <c r="A54" s="382" t="s">
        <v>985</v>
      </c>
      <c r="B54" s="382" t="s">
        <v>758</v>
      </c>
      <c r="C54" s="414" t="s">
        <v>2311</v>
      </c>
      <c r="D54" s="401">
        <v>43422</v>
      </c>
      <c r="E54" s="385" t="s">
        <v>590</v>
      </c>
      <c r="F54" s="386" t="s">
        <v>986</v>
      </c>
      <c r="G54" s="88"/>
      <c r="H54" s="387" t="s">
        <v>24</v>
      </c>
      <c r="I54" s="388" t="s">
        <v>87</v>
      </c>
      <c r="J54" s="379" t="s">
        <v>1882</v>
      </c>
      <c r="K54" s="379" t="s">
        <v>443</v>
      </c>
      <c r="L54" s="379" t="s">
        <v>443</v>
      </c>
      <c r="M54" s="379" t="s">
        <v>443</v>
      </c>
      <c r="N54" s="379" t="s">
        <v>443</v>
      </c>
      <c r="O54" s="379" t="s">
        <v>443</v>
      </c>
      <c r="P54" s="379" t="s">
        <v>443</v>
      </c>
      <c r="Q54" s="379" t="s">
        <v>443</v>
      </c>
      <c r="R54" s="379" t="s">
        <v>443</v>
      </c>
      <c r="S54" s="379" t="s">
        <v>443</v>
      </c>
      <c r="T54" s="379" t="s">
        <v>443</v>
      </c>
      <c r="U54" s="379" t="s">
        <v>443</v>
      </c>
      <c r="V54" s="379" t="s">
        <v>443</v>
      </c>
      <c r="W54" s="535" t="s">
        <v>2364</v>
      </c>
    </row>
    <row r="55" spans="1:23" s="381" customFormat="1" ht="45" customHeight="1" x14ac:dyDescent="0.25">
      <c r="A55" s="382" t="s">
        <v>2162</v>
      </c>
      <c r="B55" s="382" t="s">
        <v>989</v>
      </c>
      <c r="C55" s="533" t="s">
        <v>990</v>
      </c>
      <c r="D55" s="401">
        <v>44278</v>
      </c>
      <c r="E55" s="385" t="s">
        <v>590</v>
      </c>
      <c r="F55" s="386" t="s">
        <v>827</v>
      </c>
      <c r="G55" s="88"/>
      <c r="H55" s="387" t="s">
        <v>2383</v>
      </c>
      <c r="I55" s="388" t="s">
        <v>72</v>
      </c>
      <c r="J55" s="453" t="s">
        <v>443</v>
      </c>
      <c r="K55" s="537" t="s">
        <v>2364</v>
      </c>
      <c r="L55" s="379" t="s">
        <v>443</v>
      </c>
      <c r="M55" s="379" t="s">
        <v>443</v>
      </c>
      <c r="N55" s="379" t="s">
        <v>443</v>
      </c>
      <c r="O55" s="379" t="s">
        <v>443</v>
      </c>
      <c r="P55" s="379" t="s">
        <v>443</v>
      </c>
      <c r="Q55" s="379" t="s">
        <v>443</v>
      </c>
      <c r="R55" s="379" t="s">
        <v>443</v>
      </c>
      <c r="S55" s="379" t="s">
        <v>443</v>
      </c>
      <c r="T55" s="379" t="s">
        <v>443</v>
      </c>
      <c r="U55" s="379" t="s">
        <v>1882</v>
      </c>
      <c r="V55" s="379" t="s">
        <v>443</v>
      </c>
      <c r="W55" s="565" t="s">
        <v>2364</v>
      </c>
    </row>
    <row r="56" spans="1:23" s="381" customFormat="1" ht="45" customHeight="1" x14ac:dyDescent="0.25">
      <c r="A56" s="382" t="s">
        <v>992</v>
      </c>
      <c r="B56" s="382" t="s">
        <v>993</v>
      </c>
      <c r="C56" s="414" t="s">
        <v>2311</v>
      </c>
      <c r="D56" s="401">
        <v>44774</v>
      </c>
      <c r="E56" s="385" t="s">
        <v>590</v>
      </c>
      <c r="F56" s="386" t="s">
        <v>2414</v>
      </c>
      <c r="G56" s="88"/>
      <c r="H56" s="387" t="s">
        <v>30</v>
      </c>
      <c r="I56" s="388" t="s">
        <v>50</v>
      </c>
      <c r="J56" s="537" t="s">
        <v>35</v>
      </c>
      <c r="K56" s="537" t="s">
        <v>35</v>
      </c>
      <c r="L56" s="537" t="s">
        <v>35</v>
      </c>
      <c r="M56" s="537" t="s">
        <v>35</v>
      </c>
      <c r="N56" s="537" t="s">
        <v>35</v>
      </c>
      <c r="O56" s="537" t="s">
        <v>35</v>
      </c>
      <c r="P56" s="537" t="s">
        <v>35</v>
      </c>
      <c r="Q56" s="537" t="s">
        <v>35</v>
      </c>
      <c r="R56" s="453" t="s">
        <v>1882</v>
      </c>
      <c r="S56" s="379" t="s">
        <v>443</v>
      </c>
      <c r="T56" s="379" t="s">
        <v>443</v>
      </c>
      <c r="U56" s="379" t="s">
        <v>443</v>
      </c>
      <c r="V56" s="379" t="s">
        <v>443</v>
      </c>
      <c r="W56" s="420" t="s">
        <v>35</v>
      </c>
    </row>
    <row r="57" spans="1:23" ht="45" customHeight="1" x14ac:dyDescent="0.25">
      <c r="A57" s="383" t="s">
        <v>104</v>
      </c>
      <c r="B57" s="383" t="s">
        <v>948</v>
      </c>
      <c r="C57" s="414" t="s">
        <v>2311</v>
      </c>
      <c r="D57" s="384"/>
      <c r="E57" s="385" t="s">
        <v>590</v>
      </c>
      <c r="F57" s="386" t="s">
        <v>241</v>
      </c>
      <c r="G57" s="88">
        <v>5</v>
      </c>
      <c r="H57" s="387" t="s">
        <v>2385</v>
      </c>
      <c r="I57" s="388" t="s">
        <v>100</v>
      </c>
      <c r="J57" s="379" t="s">
        <v>443</v>
      </c>
      <c r="K57" s="379" t="s">
        <v>443</v>
      </c>
      <c r="L57" s="379" t="s">
        <v>443</v>
      </c>
      <c r="M57" s="453" t="s">
        <v>443</v>
      </c>
      <c r="N57" s="453" t="s">
        <v>443</v>
      </c>
      <c r="O57" s="453" t="s">
        <v>443</v>
      </c>
      <c r="P57" s="453" t="s">
        <v>443</v>
      </c>
      <c r="Q57" s="453" t="s">
        <v>443</v>
      </c>
      <c r="R57" s="453" t="s">
        <v>443</v>
      </c>
      <c r="S57" s="542" t="s">
        <v>2377</v>
      </c>
      <c r="T57" s="453" t="s">
        <v>443</v>
      </c>
      <c r="U57" s="453" t="s">
        <v>443</v>
      </c>
      <c r="V57" s="453" t="s">
        <v>443</v>
      </c>
      <c r="W57" s="379" t="s">
        <v>443</v>
      </c>
    </row>
    <row r="58" spans="1:23" s="381" customFormat="1" ht="45" customHeight="1" x14ac:dyDescent="0.25">
      <c r="A58" s="383" t="s">
        <v>2415</v>
      </c>
      <c r="B58" s="383" t="s">
        <v>840</v>
      </c>
      <c r="C58" s="451" t="s">
        <v>2169</v>
      </c>
      <c r="D58" s="401">
        <v>43831</v>
      </c>
      <c r="E58" s="385" t="s">
        <v>590</v>
      </c>
      <c r="F58" s="386" t="s">
        <v>1012</v>
      </c>
      <c r="G58" s="299"/>
      <c r="H58" s="387" t="s">
        <v>2363</v>
      </c>
      <c r="I58" s="388" t="s">
        <v>25</v>
      </c>
      <c r="J58" s="453" t="s">
        <v>443</v>
      </c>
      <c r="K58" s="453" t="s">
        <v>443</v>
      </c>
      <c r="L58" s="453" t="s">
        <v>443</v>
      </c>
      <c r="M58" s="379" t="s">
        <v>443</v>
      </c>
      <c r="N58" s="379" t="s">
        <v>443</v>
      </c>
      <c r="O58" s="379" t="s">
        <v>443</v>
      </c>
      <c r="P58" s="379" t="s">
        <v>443</v>
      </c>
      <c r="Q58" s="379" t="s">
        <v>1882</v>
      </c>
      <c r="R58" s="379" t="s">
        <v>443</v>
      </c>
      <c r="S58" s="379" t="s">
        <v>443</v>
      </c>
      <c r="T58" s="379" t="s">
        <v>443</v>
      </c>
      <c r="U58" s="379" t="s">
        <v>443</v>
      </c>
      <c r="V58" s="379" t="s">
        <v>443</v>
      </c>
      <c r="W58" s="535" t="s">
        <v>2364</v>
      </c>
    </row>
    <row r="59" spans="1:23" s="381" customFormat="1" ht="45" customHeight="1" x14ac:dyDescent="0.25">
      <c r="A59" s="383" t="s">
        <v>2174</v>
      </c>
      <c r="B59" s="383" t="s">
        <v>1028</v>
      </c>
      <c r="C59" s="414" t="s">
        <v>2311</v>
      </c>
      <c r="D59" s="401">
        <v>41730</v>
      </c>
      <c r="E59" s="385" t="s">
        <v>590</v>
      </c>
      <c r="F59" s="386" t="s">
        <v>2416</v>
      </c>
      <c r="G59" s="88">
        <v>19</v>
      </c>
      <c r="H59" s="387" t="s">
        <v>2306</v>
      </c>
      <c r="I59" s="388" t="s">
        <v>25</v>
      </c>
      <c r="J59" s="379" t="s">
        <v>443</v>
      </c>
      <c r="K59" s="379" t="s">
        <v>443</v>
      </c>
      <c r="L59" s="379" t="s">
        <v>443</v>
      </c>
      <c r="M59" s="379" t="s">
        <v>443</v>
      </c>
      <c r="N59" s="379" t="s">
        <v>443</v>
      </c>
      <c r="O59" s="379" t="s">
        <v>443</v>
      </c>
      <c r="P59" s="379" t="s">
        <v>443</v>
      </c>
      <c r="Q59" s="379" t="s">
        <v>443</v>
      </c>
      <c r="R59" s="539" t="s">
        <v>2377</v>
      </c>
      <c r="S59" s="453" t="s">
        <v>443</v>
      </c>
      <c r="T59" s="379" t="s">
        <v>443</v>
      </c>
      <c r="U59" s="379" t="s">
        <v>443</v>
      </c>
      <c r="V59" s="379" t="s">
        <v>443</v>
      </c>
      <c r="W59" s="379" t="s">
        <v>443</v>
      </c>
    </row>
    <row r="60" spans="1:23" s="381" customFormat="1" ht="45" customHeight="1" x14ac:dyDescent="0.25">
      <c r="A60" s="383" t="s">
        <v>2178</v>
      </c>
      <c r="B60" s="382" t="s">
        <v>989</v>
      </c>
      <c r="C60" s="533" t="s">
        <v>1037</v>
      </c>
      <c r="D60" s="401">
        <v>44287</v>
      </c>
      <c r="E60" s="385" t="s">
        <v>590</v>
      </c>
      <c r="F60" s="386" t="s">
        <v>827</v>
      </c>
      <c r="G60" s="88"/>
      <c r="H60" s="387" t="s">
        <v>2383</v>
      </c>
      <c r="I60" s="388" t="s">
        <v>53</v>
      </c>
      <c r="J60" s="379" t="s">
        <v>443</v>
      </c>
      <c r="K60" s="537" t="s">
        <v>2364</v>
      </c>
      <c r="L60" s="379" t="s">
        <v>443</v>
      </c>
      <c r="M60" s="379" t="s">
        <v>443</v>
      </c>
      <c r="N60" s="379" t="s">
        <v>1882</v>
      </c>
      <c r="O60" s="379" t="s">
        <v>443</v>
      </c>
      <c r="P60" s="379" t="s">
        <v>443</v>
      </c>
      <c r="Q60" s="379" t="s">
        <v>443</v>
      </c>
      <c r="R60" s="379" t="s">
        <v>443</v>
      </c>
      <c r="S60" s="379" t="s">
        <v>443</v>
      </c>
      <c r="T60" s="379" t="s">
        <v>443</v>
      </c>
      <c r="U60" s="379" t="s">
        <v>443</v>
      </c>
      <c r="V60" s="379" t="s">
        <v>443</v>
      </c>
      <c r="W60" s="565" t="s">
        <v>2364</v>
      </c>
    </row>
    <row r="61" spans="1:23" ht="45" customHeight="1" x14ac:dyDescent="0.25">
      <c r="A61" s="408" t="s">
        <v>68</v>
      </c>
      <c r="B61" s="382" t="s">
        <v>60</v>
      </c>
      <c r="C61" s="409" t="s">
        <v>1176</v>
      </c>
      <c r="D61" s="384"/>
      <c r="E61" s="385" t="s">
        <v>590</v>
      </c>
      <c r="F61" s="386" t="s">
        <v>232</v>
      </c>
      <c r="G61" s="88">
        <v>3</v>
      </c>
      <c r="H61" s="387" t="s">
        <v>2385</v>
      </c>
      <c r="I61" s="415" t="s">
        <v>42</v>
      </c>
      <c r="J61" s="379" t="s">
        <v>443</v>
      </c>
      <c r="K61" s="379" t="s">
        <v>443</v>
      </c>
      <c r="L61" s="379" t="s">
        <v>443</v>
      </c>
      <c r="M61" s="453" t="s">
        <v>443</v>
      </c>
      <c r="N61" s="453" t="s">
        <v>443</v>
      </c>
      <c r="O61" s="453" t="s">
        <v>443</v>
      </c>
      <c r="P61" s="453" t="s">
        <v>443</v>
      </c>
      <c r="Q61" s="453" t="s">
        <v>443</v>
      </c>
      <c r="R61" s="453" t="s">
        <v>443</v>
      </c>
      <c r="S61" s="453" t="s">
        <v>443</v>
      </c>
      <c r="T61" s="453" t="s">
        <v>443</v>
      </c>
      <c r="U61" s="453" t="s">
        <v>443</v>
      </c>
      <c r="V61" s="453" t="s">
        <v>443</v>
      </c>
      <c r="W61" s="379" t="s">
        <v>1882</v>
      </c>
    </row>
    <row r="62" spans="1:23" ht="45" customHeight="1" x14ac:dyDescent="0.25">
      <c r="A62" s="408" t="s">
        <v>2180</v>
      </c>
      <c r="B62" s="382" t="s">
        <v>989</v>
      </c>
      <c r="C62" s="533" t="s">
        <v>1042</v>
      </c>
      <c r="D62" s="471">
        <v>44185</v>
      </c>
      <c r="E62" s="385" t="s">
        <v>590</v>
      </c>
      <c r="F62" s="386" t="s">
        <v>827</v>
      </c>
      <c r="G62" s="140"/>
      <c r="H62" s="387" t="s">
        <v>2383</v>
      </c>
      <c r="I62" s="388" t="s">
        <v>45</v>
      </c>
      <c r="J62" s="453" t="s">
        <v>443</v>
      </c>
      <c r="K62" s="565" t="s">
        <v>2364</v>
      </c>
      <c r="L62" s="453" t="s">
        <v>443</v>
      </c>
      <c r="M62" s="448" t="s">
        <v>1882</v>
      </c>
      <c r="N62" s="379" t="s">
        <v>443</v>
      </c>
      <c r="O62" s="379" t="s">
        <v>443</v>
      </c>
      <c r="P62" s="379" t="s">
        <v>443</v>
      </c>
      <c r="Q62" s="379" t="s">
        <v>443</v>
      </c>
      <c r="R62" s="379" t="s">
        <v>443</v>
      </c>
      <c r="S62" s="379" t="s">
        <v>443</v>
      </c>
      <c r="T62" s="379" t="s">
        <v>443</v>
      </c>
      <c r="U62" s="379" t="s">
        <v>443</v>
      </c>
      <c r="V62" s="379" t="s">
        <v>443</v>
      </c>
      <c r="W62" s="565" t="s">
        <v>2364</v>
      </c>
    </row>
    <row r="63" spans="1:23" ht="45" customHeight="1" x14ac:dyDescent="0.25">
      <c r="A63" s="383" t="s">
        <v>1043</v>
      </c>
      <c r="B63" s="383" t="s">
        <v>2417</v>
      </c>
      <c r="C63" s="408" t="s">
        <v>2311</v>
      </c>
      <c r="D63" s="401">
        <v>44044</v>
      </c>
      <c r="E63" s="385" t="s">
        <v>590</v>
      </c>
      <c r="F63" s="386" t="s">
        <v>2418</v>
      </c>
      <c r="G63" s="203" t="s">
        <v>2181</v>
      </c>
      <c r="H63" s="387" t="s">
        <v>2306</v>
      </c>
      <c r="I63" s="449" t="s">
        <v>45</v>
      </c>
      <c r="J63" s="379" t="s">
        <v>443</v>
      </c>
      <c r="K63" s="379" t="s">
        <v>443</v>
      </c>
      <c r="L63" s="379" t="s">
        <v>443</v>
      </c>
      <c r="M63" s="379" t="s">
        <v>1882</v>
      </c>
      <c r="N63" s="379" t="s">
        <v>443</v>
      </c>
      <c r="O63" s="379" t="s">
        <v>443</v>
      </c>
      <c r="P63" s="379" t="s">
        <v>443</v>
      </c>
      <c r="Q63" s="379" t="s">
        <v>443</v>
      </c>
      <c r="R63" s="379" t="s">
        <v>443</v>
      </c>
      <c r="S63" s="379" t="s">
        <v>443</v>
      </c>
      <c r="T63" s="379" t="s">
        <v>443</v>
      </c>
      <c r="U63" s="379" t="s">
        <v>443</v>
      </c>
      <c r="V63" s="379" t="s">
        <v>443</v>
      </c>
      <c r="W63" s="379" t="s">
        <v>443</v>
      </c>
    </row>
    <row r="64" spans="1:23" s="381" customFormat="1" ht="45" customHeight="1" x14ac:dyDescent="0.25">
      <c r="A64" s="382" t="s">
        <v>1046</v>
      </c>
      <c r="B64" s="382" t="s">
        <v>152</v>
      </c>
      <c r="C64" s="414" t="s">
        <v>2311</v>
      </c>
      <c r="D64" s="401">
        <v>41852</v>
      </c>
      <c r="E64" s="532" t="s">
        <v>1899</v>
      </c>
      <c r="F64" s="386" t="s">
        <v>2419</v>
      </c>
      <c r="G64" s="88"/>
      <c r="H64" s="387" t="s">
        <v>24</v>
      </c>
      <c r="I64" s="388" t="s">
        <v>40</v>
      </c>
      <c r="J64" s="420" t="s">
        <v>35</v>
      </c>
      <c r="K64" s="420" t="s">
        <v>35</v>
      </c>
      <c r="L64" s="420" t="s">
        <v>35</v>
      </c>
      <c r="M64" s="420" t="s">
        <v>35</v>
      </c>
      <c r="N64" s="420" t="s">
        <v>35</v>
      </c>
      <c r="O64" s="420" t="s">
        <v>35</v>
      </c>
      <c r="P64" s="420" t="s">
        <v>35</v>
      </c>
      <c r="Q64" s="420" t="s">
        <v>35</v>
      </c>
      <c r="R64" s="420" t="s">
        <v>35</v>
      </c>
      <c r="S64" s="420" t="s">
        <v>35</v>
      </c>
      <c r="T64" s="420" t="s">
        <v>35</v>
      </c>
      <c r="U64" s="420" t="s">
        <v>35</v>
      </c>
      <c r="V64" s="420" t="s">
        <v>35</v>
      </c>
      <c r="W64" s="420" t="s">
        <v>35</v>
      </c>
    </row>
    <row r="65" spans="1:23" ht="45" customHeight="1" x14ac:dyDescent="0.25">
      <c r="A65" s="383" t="s">
        <v>2182</v>
      </c>
      <c r="B65" s="383" t="s">
        <v>49</v>
      </c>
      <c r="C65" s="414" t="s">
        <v>2311</v>
      </c>
      <c r="D65" s="401">
        <v>41821</v>
      </c>
      <c r="E65" s="532" t="s">
        <v>66</v>
      </c>
      <c r="F65" s="386" t="s">
        <v>2420</v>
      </c>
      <c r="G65" s="88">
        <v>12</v>
      </c>
      <c r="H65" s="387" t="s">
        <v>2306</v>
      </c>
      <c r="I65" s="388" t="s">
        <v>69</v>
      </c>
      <c r="J65" s="379" t="s">
        <v>443</v>
      </c>
      <c r="K65" s="379" t="s">
        <v>443</v>
      </c>
      <c r="L65" s="379" t="s">
        <v>443</v>
      </c>
      <c r="M65" s="379" t="s">
        <v>443</v>
      </c>
      <c r="N65" s="379" t="s">
        <v>443</v>
      </c>
      <c r="O65" s="379" t="s">
        <v>443</v>
      </c>
      <c r="P65" s="379" t="s">
        <v>443</v>
      </c>
      <c r="Q65" s="420" t="s">
        <v>35</v>
      </c>
      <c r="R65" s="420" t="s">
        <v>35</v>
      </c>
      <c r="S65" s="420" t="s">
        <v>35</v>
      </c>
      <c r="T65" s="420" t="s">
        <v>35</v>
      </c>
      <c r="U65" s="420"/>
      <c r="V65" s="420"/>
      <c r="W65" s="420" t="s">
        <v>35</v>
      </c>
    </row>
    <row r="66" spans="1:23" ht="45" customHeight="1" x14ac:dyDescent="0.25">
      <c r="A66" s="383" t="s">
        <v>2182</v>
      </c>
      <c r="B66" s="383" t="s">
        <v>901</v>
      </c>
      <c r="C66" s="414" t="s">
        <v>2311</v>
      </c>
      <c r="D66" s="401">
        <v>44713</v>
      </c>
      <c r="E66" s="385" t="s">
        <v>590</v>
      </c>
      <c r="F66" s="386" t="s">
        <v>2420</v>
      </c>
      <c r="G66" s="88"/>
      <c r="H66" s="387" t="s">
        <v>2306</v>
      </c>
      <c r="I66" s="388" t="s">
        <v>28</v>
      </c>
      <c r="J66" s="420" t="s">
        <v>35</v>
      </c>
      <c r="K66" s="420" t="s">
        <v>35</v>
      </c>
      <c r="L66" s="420" t="s">
        <v>35</v>
      </c>
      <c r="M66" s="420" t="s">
        <v>35</v>
      </c>
      <c r="N66" s="420" t="s">
        <v>35</v>
      </c>
      <c r="O66" s="420" t="s">
        <v>35</v>
      </c>
      <c r="P66" s="420" t="s">
        <v>35</v>
      </c>
      <c r="Q66" s="379" t="s">
        <v>443</v>
      </c>
      <c r="R66" s="379" t="s">
        <v>443</v>
      </c>
      <c r="S66" s="379" t="s">
        <v>1882</v>
      </c>
      <c r="T66" s="379" t="s">
        <v>443</v>
      </c>
      <c r="U66" s="379" t="s">
        <v>443</v>
      </c>
      <c r="V66" s="379" t="s">
        <v>443</v>
      </c>
      <c r="W66" s="379" t="s">
        <v>443</v>
      </c>
    </row>
    <row r="67" spans="1:23" ht="45" customHeight="1" x14ac:dyDescent="0.25">
      <c r="A67" s="383" t="s">
        <v>257</v>
      </c>
      <c r="B67" s="383" t="s">
        <v>152</v>
      </c>
      <c r="C67" s="414" t="s">
        <v>2311</v>
      </c>
      <c r="D67" s="384"/>
      <c r="E67" s="385" t="s">
        <v>590</v>
      </c>
      <c r="F67" s="386" t="s">
        <v>258</v>
      </c>
      <c r="G67" s="88">
        <v>13</v>
      </c>
      <c r="H67" s="387" t="s">
        <v>2385</v>
      </c>
      <c r="I67" s="388" t="s">
        <v>72</v>
      </c>
      <c r="J67" s="379" t="s">
        <v>443</v>
      </c>
      <c r="K67" s="379" t="s">
        <v>443</v>
      </c>
      <c r="L67" s="379" t="s">
        <v>443</v>
      </c>
      <c r="M67" s="453" t="s">
        <v>443</v>
      </c>
      <c r="N67" s="453" t="s">
        <v>443</v>
      </c>
      <c r="O67" s="453" t="s">
        <v>443</v>
      </c>
      <c r="P67" s="453" t="s">
        <v>443</v>
      </c>
      <c r="Q67" s="453" t="s">
        <v>443</v>
      </c>
      <c r="R67" s="453" t="s">
        <v>443</v>
      </c>
      <c r="S67" s="453" t="s">
        <v>443</v>
      </c>
      <c r="T67" s="453" t="s">
        <v>443</v>
      </c>
      <c r="U67" s="453" t="s">
        <v>1882</v>
      </c>
      <c r="V67" s="453" t="s">
        <v>443</v>
      </c>
      <c r="W67" s="379" t="s">
        <v>443</v>
      </c>
    </row>
    <row r="68" spans="1:23" s="381" customFormat="1" ht="45" customHeight="1" x14ac:dyDescent="0.25">
      <c r="A68" s="408" t="s">
        <v>2421</v>
      </c>
      <c r="B68" s="382" t="s">
        <v>2422</v>
      </c>
      <c r="C68" s="562" t="s">
        <v>2423</v>
      </c>
      <c r="D68" s="434">
        <v>43132</v>
      </c>
      <c r="E68" s="525" t="s">
        <v>2424</v>
      </c>
      <c r="F68" s="386" t="s">
        <v>2425</v>
      </c>
      <c r="G68" s="88"/>
      <c r="H68" s="387" t="s">
        <v>30</v>
      </c>
      <c r="I68" s="388" t="s">
        <v>2426</v>
      </c>
      <c r="J68" s="453" t="s">
        <v>443</v>
      </c>
      <c r="K68" s="453" t="s">
        <v>443</v>
      </c>
      <c r="L68" s="453" t="s">
        <v>443</v>
      </c>
      <c r="M68" s="420" t="s">
        <v>35</v>
      </c>
      <c r="N68" s="420" t="s">
        <v>35</v>
      </c>
      <c r="O68" s="420" t="s">
        <v>35</v>
      </c>
      <c r="P68" s="420" t="s">
        <v>35</v>
      </c>
      <c r="Q68" s="420" t="s">
        <v>35</v>
      </c>
      <c r="R68" s="420" t="s">
        <v>35</v>
      </c>
      <c r="S68" s="420" t="s">
        <v>35</v>
      </c>
      <c r="T68" s="420" t="s">
        <v>35</v>
      </c>
      <c r="U68" s="420"/>
      <c r="V68" s="420"/>
      <c r="W68" s="420" t="s">
        <v>35</v>
      </c>
    </row>
    <row r="69" spans="1:23" s="381" customFormat="1" ht="45" customHeight="1" x14ac:dyDescent="0.25">
      <c r="A69" s="408" t="s">
        <v>1067</v>
      </c>
      <c r="B69" s="382" t="s">
        <v>1141</v>
      </c>
      <c r="C69" s="414" t="s">
        <v>2311</v>
      </c>
      <c r="D69" s="434">
        <v>44856</v>
      </c>
      <c r="E69" s="525"/>
      <c r="F69" s="386" t="s">
        <v>2427</v>
      </c>
      <c r="G69" s="88"/>
      <c r="H69" s="387" t="s">
        <v>2385</v>
      </c>
      <c r="I69" s="404" t="s">
        <v>53</v>
      </c>
      <c r="J69" s="420" t="s">
        <v>35</v>
      </c>
      <c r="K69" s="420" t="s">
        <v>35</v>
      </c>
      <c r="L69" s="420" t="s">
        <v>35</v>
      </c>
      <c r="M69" s="420" t="s">
        <v>35</v>
      </c>
      <c r="N69" s="420" t="s">
        <v>35</v>
      </c>
      <c r="O69" s="420" t="s">
        <v>35</v>
      </c>
      <c r="P69" s="420" t="s">
        <v>35</v>
      </c>
      <c r="Q69" s="420" t="s">
        <v>35</v>
      </c>
      <c r="R69" s="420" t="s">
        <v>35</v>
      </c>
      <c r="S69" s="420" t="s">
        <v>35</v>
      </c>
      <c r="T69" s="420" t="s">
        <v>35</v>
      </c>
      <c r="U69" s="379"/>
      <c r="V69" s="379"/>
      <c r="W69" s="379"/>
    </row>
    <row r="70" spans="1:23" s="381" customFormat="1" ht="45" customHeight="1" x14ac:dyDescent="0.25">
      <c r="A70" s="408" t="s">
        <v>1067</v>
      </c>
      <c r="B70" s="382" t="s">
        <v>1141</v>
      </c>
      <c r="C70" s="414" t="s">
        <v>2311</v>
      </c>
      <c r="D70" s="434">
        <v>44866</v>
      </c>
      <c r="E70" s="385" t="s">
        <v>590</v>
      </c>
      <c r="F70" s="386" t="s">
        <v>2428</v>
      </c>
      <c r="G70" s="88"/>
      <c r="H70" s="387" t="s">
        <v>2385</v>
      </c>
      <c r="I70" s="404" t="s">
        <v>53</v>
      </c>
      <c r="J70" s="420" t="s">
        <v>35</v>
      </c>
      <c r="K70" s="420" t="s">
        <v>35</v>
      </c>
      <c r="L70" s="420" t="s">
        <v>35</v>
      </c>
      <c r="M70" s="420" t="s">
        <v>35</v>
      </c>
      <c r="N70" s="420" t="s">
        <v>35</v>
      </c>
      <c r="O70" s="420" t="s">
        <v>35</v>
      </c>
      <c r="P70" s="420" t="s">
        <v>35</v>
      </c>
      <c r="Q70" s="420" t="s">
        <v>35</v>
      </c>
      <c r="R70" s="420" t="s">
        <v>35</v>
      </c>
      <c r="S70" s="420" t="s">
        <v>35</v>
      </c>
      <c r="T70" s="420" t="s">
        <v>35</v>
      </c>
      <c r="U70" s="420" t="s">
        <v>35</v>
      </c>
      <c r="V70" s="453" t="s">
        <v>443</v>
      </c>
      <c r="W70" s="379" t="s">
        <v>443</v>
      </c>
    </row>
    <row r="71" spans="1:23" ht="30" x14ac:dyDescent="0.25">
      <c r="A71" s="383" t="s">
        <v>1070</v>
      </c>
      <c r="B71" s="383" t="s">
        <v>152</v>
      </c>
      <c r="C71" s="414" t="s">
        <v>2311</v>
      </c>
      <c r="D71" s="401">
        <v>43800</v>
      </c>
      <c r="E71" s="385" t="s">
        <v>590</v>
      </c>
      <c r="F71" s="386" t="s">
        <v>2429</v>
      </c>
      <c r="G71" s="88"/>
      <c r="H71" s="387" t="s">
        <v>2306</v>
      </c>
      <c r="I71" s="404" t="s">
        <v>87</v>
      </c>
      <c r="J71" s="379" t="s">
        <v>443</v>
      </c>
      <c r="K71" s="379" t="s">
        <v>443</v>
      </c>
      <c r="L71" s="379" t="s">
        <v>443</v>
      </c>
      <c r="M71" s="379" t="s">
        <v>443</v>
      </c>
      <c r="N71" s="379" t="s">
        <v>443</v>
      </c>
      <c r="O71" s="379" t="s">
        <v>443</v>
      </c>
      <c r="P71" s="379" t="s">
        <v>443</v>
      </c>
      <c r="Q71" s="379" t="s">
        <v>443</v>
      </c>
      <c r="R71" s="379" t="s">
        <v>443</v>
      </c>
      <c r="S71" s="379" t="s">
        <v>443</v>
      </c>
      <c r="T71" s="379" t="s">
        <v>443</v>
      </c>
      <c r="U71" s="379" t="s">
        <v>443</v>
      </c>
      <c r="V71" s="379" t="s">
        <v>443</v>
      </c>
      <c r="W71" s="379" t="s">
        <v>443</v>
      </c>
    </row>
    <row r="72" spans="1:23" s="381" customFormat="1" ht="45" customHeight="1" x14ac:dyDescent="0.25">
      <c r="A72" s="382" t="s">
        <v>184</v>
      </c>
      <c r="B72" s="383" t="s">
        <v>185</v>
      </c>
      <c r="C72" s="414" t="s">
        <v>2311</v>
      </c>
      <c r="D72" s="401">
        <v>42558</v>
      </c>
      <c r="E72" s="385" t="s">
        <v>590</v>
      </c>
      <c r="F72" s="386" t="s">
        <v>488</v>
      </c>
      <c r="G72" s="140">
        <v>22</v>
      </c>
      <c r="H72" s="387" t="s">
        <v>19</v>
      </c>
      <c r="I72" s="415" t="s">
        <v>53</v>
      </c>
      <c r="J72" s="379" t="s">
        <v>443</v>
      </c>
      <c r="K72" s="379" t="s">
        <v>443</v>
      </c>
      <c r="L72" s="379" t="s">
        <v>443</v>
      </c>
      <c r="M72" s="379" t="s">
        <v>443</v>
      </c>
      <c r="N72" s="379" t="s">
        <v>1882</v>
      </c>
      <c r="O72" s="379" t="s">
        <v>443</v>
      </c>
      <c r="P72" s="379" t="s">
        <v>443</v>
      </c>
      <c r="Q72" s="379" t="s">
        <v>443</v>
      </c>
      <c r="R72" s="379" t="s">
        <v>443</v>
      </c>
      <c r="S72" s="379" t="s">
        <v>443</v>
      </c>
      <c r="T72" s="379" t="s">
        <v>443</v>
      </c>
      <c r="U72" s="379" t="s">
        <v>443</v>
      </c>
      <c r="V72" s="379" t="s">
        <v>443</v>
      </c>
      <c r="W72" s="379" t="s">
        <v>443</v>
      </c>
    </row>
    <row r="73" spans="1:23" s="381" customFormat="1" ht="75" x14ac:dyDescent="0.25">
      <c r="A73" s="382" t="s">
        <v>2189</v>
      </c>
      <c r="B73" s="383" t="s">
        <v>840</v>
      </c>
      <c r="C73" s="451" t="s">
        <v>2190</v>
      </c>
      <c r="D73" s="401">
        <v>44189</v>
      </c>
      <c r="E73" s="385" t="s">
        <v>590</v>
      </c>
      <c r="F73" s="386" t="s">
        <v>1081</v>
      </c>
      <c r="G73" s="140"/>
      <c r="H73" s="387" t="s">
        <v>2363</v>
      </c>
      <c r="I73" s="415" t="s">
        <v>72</v>
      </c>
      <c r="J73" s="379" t="s">
        <v>443</v>
      </c>
      <c r="K73" s="379" t="s">
        <v>443</v>
      </c>
      <c r="L73" s="379" t="s">
        <v>443</v>
      </c>
      <c r="M73" s="379" t="s">
        <v>443</v>
      </c>
      <c r="N73" s="379" t="s">
        <v>443</v>
      </c>
      <c r="O73" s="379" t="s">
        <v>443</v>
      </c>
      <c r="P73" s="379" t="s">
        <v>443</v>
      </c>
      <c r="Q73" s="379" t="s">
        <v>443</v>
      </c>
      <c r="R73" s="379" t="s">
        <v>443</v>
      </c>
      <c r="S73" s="379" t="s">
        <v>443</v>
      </c>
      <c r="T73" s="379" t="s">
        <v>443</v>
      </c>
      <c r="U73" s="379" t="s">
        <v>1882</v>
      </c>
      <c r="V73" s="379" t="s">
        <v>443</v>
      </c>
      <c r="W73" s="535" t="s">
        <v>2364</v>
      </c>
    </row>
    <row r="74" spans="1:23" s="381" customFormat="1" ht="45" customHeight="1" x14ac:dyDescent="0.25">
      <c r="A74" s="414" t="s">
        <v>1082</v>
      </c>
      <c r="B74" s="383" t="s">
        <v>89</v>
      </c>
      <c r="C74" s="414" t="s">
        <v>2311</v>
      </c>
      <c r="D74" s="401">
        <v>41426</v>
      </c>
      <c r="E74" s="385" t="s">
        <v>590</v>
      </c>
      <c r="F74" s="386" t="s">
        <v>2430</v>
      </c>
      <c r="G74" s="88">
        <v>24</v>
      </c>
      <c r="H74" s="387" t="s">
        <v>19</v>
      </c>
      <c r="I74" s="415" t="s">
        <v>72</v>
      </c>
      <c r="J74" s="379" t="s">
        <v>443</v>
      </c>
      <c r="K74" s="379" t="s">
        <v>443</v>
      </c>
      <c r="L74" s="379" t="s">
        <v>443</v>
      </c>
      <c r="M74" s="379" t="s">
        <v>443</v>
      </c>
      <c r="N74" s="379" t="s">
        <v>443</v>
      </c>
      <c r="O74" s="379" t="s">
        <v>443</v>
      </c>
      <c r="P74" s="379" t="s">
        <v>443</v>
      </c>
      <c r="Q74" s="379" t="s">
        <v>443</v>
      </c>
      <c r="R74" s="379" t="s">
        <v>443</v>
      </c>
      <c r="S74" s="379" t="s">
        <v>443</v>
      </c>
      <c r="T74" s="379" t="s">
        <v>443</v>
      </c>
      <c r="U74" s="379" t="s">
        <v>1882</v>
      </c>
      <c r="V74" s="379" t="s">
        <v>443</v>
      </c>
      <c r="W74" s="379" t="s">
        <v>443</v>
      </c>
    </row>
    <row r="75" spans="1:23" s="381" customFormat="1" ht="45" customHeight="1" x14ac:dyDescent="0.25">
      <c r="A75" s="414" t="s">
        <v>1089</v>
      </c>
      <c r="B75" s="383" t="s">
        <v>989</v>
      </c>
      <c r="C75" s="533" t="s">
        <v>1037</v>
      </c>
      <c r="D75" s="401">
        <v>44287</v>
      </c>
      <c r="E75" s="385" t="s">
        <v>590</v>
      </c>
      <c r="F75" s="386" t="s">
        <v>827</v>
      </c>
      <c r="G75" s="88"/>
      <c r="H75" s="387" t="s">
        <v>2383</v>
      </c>
      <c r="I75" s="388" t="s">
        <v>31</v>
      </c>
      <c r="J75" s="379" t="s">
        <v>443</v>
      </c>
      <c r="K75" s="537" t="s">
        <v>2364</v>
      </c>
      <c r="L75" s="379" t="s">
        <v>443</v>
      </c>
      <c r="M75" s="379" t="s">
        <v>443</v>
      </c>
      <c r="N75" s="379" t="s">
        <v>443</v>
      </c>
      <c r="O75" s="379" t="s">
        <v>443</v>
      </c>
      <c r="P75" s="379" t="s">
        <v>443</v>
      </c>
      <c r="Q75" s="379" t="s">
        <v>443</v>
      </c>
      <c r="R75" s="379" t="s">
        <v>443</v>
      </c>
      <c r="S75" s="379" t="s">
        <v>443</v>
      </c>
      <c r="T75" s="379" t="s">
        <v>1882</v>
      </c>
      <c r="U75" s="379" t="s">
        <v>443</v>
      </c>
      <c r="V75" s="379" t="s">
        <v>443</v>
      </c>
      <c r="W75" s="565" t="s">
        <v>2364</v>
      </c>
    </row>
    <row r="76" spans="1:23" s="381" customFormat="1" ht="45" customHeight="1" x14ac:dyDescent="0.25">
      <c r="A76" s="408" t="s">
        <v>127</v>
      </c>
      <c r="B76" s="383" t="s">
        <v>119</v>
      </c>
      <c r="C76" s="414" t="s">
        <v>2311</v>
      </c>
      <c r="D76" s="384"/>
      <c r="E76" s="385" t="s">
        <v>590</v>
      </c>
      <c r="F76" s="386" t="s">
        <v>2431</v>
      </c>
      <c r="G76" s="88">
        <v>5</v>
      </c>
      <c r="H76" s="387" t="s">
        <v>2306</v>
      </c>
      <c r="I76" s="388" t="s">
        <v>72</v>
      </c>
      <c r="J76" s="379" t="s">
        <v>443</v>
      </c>
      <c r="K76" s="379" t="s">
        <v>443</v>
      </c>
      <c r="L76" s="379" t="s">
        <v>443</v>
      </c>
      <c r="M76" s="379" t="s">
        <v>443</v>
      </c>
      <c r="N76" s="379" t="s">
        <v>443</v>
      </c>
      <c r="O76" s="379" t="s">
        <v>443</v>
      </c>
      <c r="P76" s="379" t="s">
        <v>443</v>
      </c>
      <c r="Q76" s="379" t="s">
        <v>443</v>
      </c>
      <c r="R76" s="379" t="s">
        <v>443</v>
      </c>
      <c r="S76" s="379" t="s">
        <v>443</v>
      </c>
      <c r="T76" s="379" t="s">
        <v>443</v>
      </c>
      <c r="U76" s="379" t="s">
        <v>1882</v>
      </c>
      <c r="V76" s="379" t="s">
        <v>443</v>
      </c>
      <c r="W76" s="379" t="s">
        <v>443</v>
      </c>
    </row>
    <row r="77" spans="1:23" s="381" customFormat="1" ht="45" customHeight="1" x14ac:dyDescent="0.25">
      <c r="A77" s="408" t="s">
        <v>2432</v>
      </c>
      <c r="B77" s="383" t="s">
        <v>840</v>
      </c>
      <c r="C77" s="451" t="s">
        <v>2190</v>
      </c>
      <c r="D77" s="401">
        <v>44189</v>
      </c>
      <c r="E77" s="385" t="s">
        <v>590</v>
      </c>
      <c r="F77" s="386" t="s">
        <v>1097</v>
      </c>
      <c r="G77" s="88"/>
      <c r="H77" s="387" t="s">
        <v>2363</v>
      </c>
      <c r="I77" s="388" t="s">
        <v>40</v>
      </c>
      <c r="J77" s="379" t="s">
        <v>443</v>
      </c>
      <c r="K77" s="379" t="s">
        <v>443</v>
      </c>
      <c r="L77" s="379" t="s">
        <v>1882</v>
      </c>
      <c r="M77" s="379" t="s">
        <v>443</v>
      </c>
      <c r="N77" s="379" t="s">
        <v>443</v>
      </c>
      <c r="O77" s="379" t="s">
        <v>443</v>
      </c>
      <c r="P77" s="379" t="s">
        <v>443</v>
      </c>
      <c r="Q77" s="379" t="s">
        <v>443</v>
      </c>
      <c r="R77" s="379" t="s">
        <v>443</v>
      </c>
      <c r="S77" s="379" t="s">
        <v>443</v>
      </c>
      <c r="T77" s="379" t="s">
        <v>443</v>
      </c>
      <c r="U77" s="379" t="s">
        <v>443</v>
      </c>
      <c r="V77" s="379" t="s">
        <v>443</v>
      </c>
      <c r="W77" s="535" t="s">
        <v>2364</v>
      </c>
    </row>
    <row r="78" spans="1:23" s="381" customFormat="1" ht="45" customHeight="1" x14ac:dyDescent="0.25">
      <c r="A78" s="383" t="s">
        <v>1098</v>
      </c>
      <c r="B78" s="383" t="s">
        <v>840</v>
      </c>
      <c r="C78" s="451" t="s">
        <v>2117</v>
      </c>
      <c r="D78" s="401">
        <v>43881</v>
      </c>
      <c r="E78" s="385" t="s">
        <v>590</v>
      </c>
      <c r="F78" s="386" t="s">
        <v>1099</v>
      </c>
      <c r="G78" s="299"/>
      <c r="H78" s="387" t="s">
        <v>2363</v>
      </c>
      <c r="I78" s="388" t="s">
        <v>40</v>
      </c>
      <c r="J78" s="379" t="s">
        <v>443</v>
      </c>
      <c r="K78" s="379" t="s">
        <v>443</v>
      </c>
      <c r="L78" s="379" t="s">
        <v>1882</v>
      </c>
      <c r="M78" s="379" t="s">
        <v>443</v>
      </c>
      <c r="N78" s="379" t="s">
        <v>443</v>
      </c>
      <c r="O78" s="379" t="s">
        <v>443</v>
      </c>
      <c r="P78" s="379" t="s">
        <v>443</v>
      </c>
      <c r="Q78" s="379" t="s">
        <v>443</v>
      </c>
      <c r="R78" s="379" t="s">
        <v>443</v>
      </c>
      <c r="S78" s="379" t="s">
        <v>443</v>
      </c>
      <c r="T78" s="379" t="s">
        <v>443</v>
      </c>
      <c r="U78" s="379" t="s">
        <v>443</v>
      </c>
      <c r="V78" s="379" t="s">
        <v>443</v>
      </c>
      <c r="W78" s="535" t="s">
        <v>2364</v>
      </c>
    </row>
    <row r="79" spans="1:23" s="381" customFormat="1" ht="45" customHeight="1" x14ac:dyDescent="0.25">
      <c r="A79" s="372" t="s">
        <v>1103</v>
      </c>
      <c r="B79" s="372" t="s">
        <v>1104</v>
      </c>
      <c r="C79" s="414" t="s">
        <v>2311</v>
      </c>
      <c r="D79" s="374">
        <v>43391</v>
      </c>
      <c r="E79" s="375" t="s">
        <v>590</v>
      </c>
      <c r="F79" s="376" t="s">
        <v>2433</v>
      </c>
      <c r="G79" s="140"/>
      <c r="H79" s="387" t="s">
        <v>30</v>
      </c>
      <c r="I79" s="378" t="s">
        <v>87</v>
      </c>
      <c r="J79" s="379" t="s">
        <v>443</v>
      </c>
      <c r="K79" s="379" t="s">
        <v>443</v>
      </c>
      <c r="L79" s="379" t="s">
        <v>443</v>
      </c>
      <c r="M79" s="379" t="s">
        <v>443</v>
      </c>
      <c r="N79" s="379" t="s">
        <v>443</v>
      </c>
      <c r="O79" s="379" t="s">
        <v>443</v>
      </c>
      <c r="P79" s="379" t="s">
        <v>443</v>
      </c>
      <c r="Q79" s="379" t="s">
        <v>443</v>
      </c>
      <c r="R79" s="379" t="s">
        <v>443</v>
      </c>
      <c r="S79" s="379" t="s">
        <v>443</v>
      </c>
      <c r="T79" s="379" t="s">
        <v>443</v>
      </c>
      <c r="U79" s="379" t="s">
        <v>443</v>
      </c>
      <c r="V79" s="379" t="s">
        <v>1882</v>
      </c>
      <c r="W79" s="420" t="s">
        <v>35</v>
      </c>
    </row>
    <row r="80" spans="1:23" ht="45" customHeight="1" x14ac:dyDescent="0.25">
      <c r="A80" s="382" t="s">
        <v>1107</v>
      </c>
      <c r="B80" s="383" t="s">
        <v>119</v>
      </c>
      <c r="C80" s="414" t="s">
        <v>2311</v>
      </c>
      <c r="D80" s="401">
        <v>41456</v>
      </c>
      <c r="E80" s="375" t="s">
        <v>590</v>
      </c>
      <c r="F80" s="386" t="s">
        <v>256</v>
      </c>
      <c r="G80" s="88">
        <v>11</v>
      </c>
      <c r="H80" s="387" t="s">
        <v>2306</v>
      </c>
      <c r="I80" s="388" t="s">
        <v>87</v>
      </c>
      <c r="J80" s="379" t="s">
        <v>443</v>
      </c>
      <c r="K80" s="379" t="s">
        <v>443</v>
      </c>
      <c r="L80" s="379" t="s">
        <v>443</v>
      </c>
      <c r="M80" s="379" t="s">
        <v>443</v>
      </c>
      <c r="N80" s="379" t="s">
        <v>443</v>
      </c>
      <c r="O80" s="379" t="s">
        <v>443</v>
      </c>
      <c r="P80" s="379" t="s">
        <v>35</v>
      </c>
      <c r="Q80" s="379" t="s">
        <v>35</v>
      </c>
      <c r="R80" s="379" t="s">
        <v>443</v>
      </c>
      <c r="S80" s="379" t="s">
        <v>443</v>
      </c>
      <c r="T80" s="379" t="s">
        <v>443</v>
      </c>
      <c r="U80" s="379" t="s">
        <v>443</v>
      </c>
      <c r="V80" s="379" t="s">
        <v>1882</v>
      </c>
      <c r="W80" s="379" t="s">
        <v>443</v>
      </c>
    </row>
    <row r="81" spans="1:23" ht="45" customHeight="1" x14ac:dyDescent="0.25">
      <c r="A81" s="383" t="s">
        <v>2197</v>
      </c>
      <c r="B81" s="383" t="s">
        <v>49</v>
      </c>
      <c r="C81" s="414" t="s">
        <v>2311</v>
      </c>
      <c r="D81" s="384"/>
      <c r="E81" s="385" t="s">
        <v>590</v>
      </c>
      <c r="F81" s="386" t="s">
        <v>300</v>
      </c>
      <c r="G81" s="88">
        <v>1</v>
      </c>
      <c r="H81" s="387" t="s">
        <v>19</v>
      </c>
      <c r="I81" s="388" t="s">
        <v>72</v>
      </c>
      <c r="J81" s="379" t="s">
        <v>443</v>
      </c>
      <c r="K81" s="379" t="s">
        <v>443</v>
      </c>
      <c r="L81" s="379" t="s">
        <v>443</v>
      </c>
      <c r="M81" s="379" t="s">
        <v>443</v>
      </c>
      <c r="N81" s="379" t="s">
        <v>443</v>
      </c>
      <c r="O81" s="379" t="s">
        <v>443</v>
      </c>
      <c r="P81" s="379" t="s">
        <v>443</v>
      </c>
      <c r="Q81" s="379" t="s">
        <v>443</v>
      </c>
      <c r="R81" s="379" t="s">
        <v>443</v>
      </c>
      <c r="S81" s="379" t="s">
        <v>443</v>
      </c>
      <c r="T81" s="379" t="s">
        <v>443</v>
      </c>
      <c r="U81" s="379" t="s">
        <v>1882</v>
      </c>
      <c r="V81" s="379" t="s">
        <v>443</v>
      </c>
      <c r="W81" s="379" t="s">
        <v>443</v>
      </c>
    </row>
    <row r="82" spans="1:23" s="381" customFormat="1" ht="45" customHeight="1" x14ac:dyDescent="0.25">
      <c r="A82" s="382" t="s">
        <v>2434</v>
      </c>
      <c r="B82" s="383" t="s">
        <v>99</v>
      </c>
      <c r="C82" s="451" t="s">
        <v>2435</v>
      </c>
      <c r="D82" s="401">
        <v>44429</v>
      </c>
      <c r="E82" s="385" t="s">
        <v>590</v>
      </c>
      <c r="F82" s="386" t="s">
        <v>1118</v>
      </c>
      <c r="G82" s="88"/>
      <c r="H82" s="387" t="s">
        <v>24</v>
      </c>
      <c r="I82" s="388" t="s">
        <v>87</v>
      </c>
      <c r="J82" s="379" t="s">
        <v>1882</v>
      </c>
      <c r="K82" s="379" t="s">
        <v>443</v>
      </c>
      <c r="L82" s="379" t="s">
        <v>443</v>
      </c>
      <c r="M82" s="379" t="s">
        <v>443</v>
      </c>
      <c r="N82" s="379" t="s">
        <v>443</v>
      </c>
      <c r="O82" s="379" t="s">
        <v>443</v>
      </c>
      <c r="P82" s="379" t="s">
        <v>443</v>
      </c>
      <c r="Q82" s="379" t="s">
        <v>443</v>
      </c>
      <c r="R82" s="379" t="s">
        <v>443</v>
      </c>
      <c r="S82" s="379" t="s">
        <v>443</v>
      </c>
      <c r="T82" s="379" t="s">
        <v>443</v>
      </c>
      <c r="U82" s="379" t="s">
        <v>443</v>
      </c>
      <c r="V82" s="379" t="s">
        <v>443</v>
      </c>
      <c r="W82" s="535" t="s">
        <v>2364</v>
      </c>
    </row>
    <row r="83" spans="1:23" s="381" customFormat="1" ht="45" customHeight="1" x14ac:dyDescent="0.25">
      <c r="A83" s="383" t="s">
        <v>1126</v>
      </c>
      <c r="B83" s="383" t="s">
        <v>1127</v>
      </c>
      <c r="C83" s="414" t="s">
        <v>1128</v>
      </c>
      <c r="D83" s="401">
        <v>44409</v>
      </c>
      <c r="E83" s="385" t="s">
        <v>590</v>
      </c>
      <c r="F83" s="386" t="s">
        <v>2436</v>
      </c>
      <c r="G83" s="88"/>
      <c r="H83" s="387" t="s">
        <v>2385</v>
      </c>
      <c r="I83" s="388" t="s">
        <v>40</v>
      </c>
      <c r="J83" s="453" t="s">
        <v>443</v>
      </c>
      <c r="K83" s="379" t="s">
        <v>443</v>
      </c>
      <c r="L83" s="379" t="s">
        <v>1882</v>
      </c>
      <c r="M83" s="453" t="s">
        <v>443</v>
      </c>
      <c r="N83" s="453" t="s">
        <v>443</v>
      </c>
      <c r="O83" s="453" t="s">
        <v>443</v>
      </c>
      <c r="P83" s="453" t="s">
        <v>443</v>
      </c>
      <c r="Q83" s="453" t="s">
        <v>443</v>
      </c>
      <c r="R83" s="453" t="s">
        <v>443</v>
      </c>
      <c r="S83" s="453" t="s">
        <v>443</v>
      </c>
      <c r="T83" s="453" t="s">
        <v>443</v>
      </c>
      <c r="U83" s="453" t="s">
        <v>443</v>
      </c>
      <c r="V83" s="453" t="s">
        <v>443</v>
      </c>
      <c r="W83" s="379" t="s">
        <v>443</v>
      </c>
    </row>
    <row r="84" spans="1:23" ht="45" customHeight="1" x14ac:dyDescent="0.25">
      <c r="A84" s="383" t="s">
        <v>1132</v>
      </c>
      <c r="B84" s="383" t="s">
        <v>1133</v>
      </c>
      <c r="C84" s="414" t="s">
        <v>2311</v>
      </c>
      <c r="D84" s="401">
        <v>42005</v>
      </c>
      <c r="E84" s="385" t="s">
        <v>590</v>
      </c>
      <c r="F84" s="386" t="s">
        <v>2437</v>
      </c>
      <c r="G84" s="88"/>
      <c r="H84" s="387" t="s">
        <v>2306</v>
      </c>
      <c r="I84" s="388" t="s">
        <v>45</v>
      </c>
      <c r="J84" s="453" t="s">
        <v>443</v>
      </c>
      <c r="K84" s="453" t="s">
        <v>443</v>
      </c>
      <c r="L84" s="379" t="s">
        <v>443</v>
      </c>
      <c r="M84" s="379" t="s">
        <v>1882</v>
      </c>
      <c r="N84" s="379" t="s">
        <v>443</v>
      </c>
      <c r="O84" s="379" t="s">
        <v>443</v>
      </c>
      <c r="P84" s="379" t="s">
        <v>443</v>
      </c>
      <c r="Q84" s="379" t="s">
        <v>443</v>
      </c>
      <c r="R84" s="379" t="s">
        <v>443</v>
      </c>
      <c r="S84" s="379" t="s">
        <v>443</v>
      </c>
      <c r="T84" s="379" t="s">
        <v>443</v>
      </c>
      <c r="U84" s="379" t="s">
        <v>443</v>
      </c>
      <c r="V84" s="379" t="s">
        <v>443</v>
      </c>
      <c r="W84" s="379" t="s">
        <v>443</v>
      </c>
    </row>
    <row r="85" spans="1:23" ht="45" customHeight="1" x14ac:dyDescent="0.25">
      <c r="A85" s="382" t="s">
        <v>279</v>
      </c>
      <c r="B85" s="383" t="s">
        <v>197</v>
      </c>
      <c r="C85" s="414" t="s">
        <v>2311</v>
      </c>
      <c r="D85" s="384"/>
      <c r="E85" s="385" t="s">
        <v>590</v>
      </c>
      <c r="F85" s="386" t="s">
        <v>280</v>
      </c>
      <c r="G85" s="88">
        <v>24</v>
      </c>
      <c r="H85" s="387" t="s">
        <v>2306</v>
      </c>
      <c r="I85" s="388" t="s">
        <v>20</v>
      </c>
      <c r="J85" s="379" t="s">
        <v>443</v>
      </c>
      <c r="K85" s="379" t="s">
        <v>443</v>
      </c>
      <c r="L85" s="379" t="s">
        <v>443</v>
      </c>
      <c r="M85" s="379" t="s">
        <v>443</v>
      </c>
      <c r="N85" s="379" t="s">
        <v>443</v>
      </c>
      <c r="O85" s="379" t="s">
        <v>1882</v>
      </c>
      <c r="P85" s="379" t="s">
        <v>443</v>
      </c>
      <c r="Q85" s="379" t="s">
        <v>443</v>
      </c>
      <c r="R85" s="379" t="s">
        <v>443</v>
      </c>
      <c r="S85" s="379" t="s">
        <v>443</v>
      </c>
      <c r="T85" s="379" t="s">
        <v>443</v>
      </c>
      <c r="U85" s="379" t="s">
        <v>443</v>
      </c>
      <c r="V85" s="379" t="s">
        <v>443</v>
      </c>
      <c r="W85" s="379" t="s">
        <v>443</v>
      </c>
    </row>
    <row r="86" spans="1:23" ht="45" customHeight="1" x14ac:dyDescent="0.25">
      <c r="A86" s="372" t="s">
        <v>2438</v>
      </c>
      <c r="B86" s="372" t="s">
        <v>119</v>
      </c>
      <c r="C86" s="550" t="s">
        <v>2439</v>
      </c>
      <c r="D86" s="440"/>
      <c r="E86" s="532" t="s">
        <v>66</v>
      </c>
      <c r="F86" s="376" t="s">
        <v>254</v>
      </c>
      <c r="G86" s="88">
        <v>10</v>
      </c>
      <c r="H86" s="387" t="s">
        <v>2306</v>
      </c>
      <c r="I86" s="388" t="s">
        <v>28</v>
      </c>
      <c r="J86" s="420" t="s">
        <v>35</v>
      </c>
      <c r="K86" s="379" t="s">
        <v>443</v>
      </c>
      <c r="L86" s="420" t="s">
        <v>35</v>
      </c>
      <c r="M86" s="379" t="s">
        <v>443</v>
      </c>
      <c r="N86" s="420" t="s">
        <v>35</v>
      </c>
      <c r="O86" s="379" t="s">
        <v>443</v>
      </c>
      <c r="P86" s="420" t="s">
        <v>35</v>
      </c>
      <c r="Q86" s="379" t="s">
        <v>443</v>
      </c>
      <c r="R86" s="420" t="s">
        <v>35</v>
      </c>
      <c r="S86" s="420" t="s">
        <v>35</v>
      </c>
      <c r="T86" s="420" t="s">
        <v>35</v>
      </c>
      <c r="U86" s="420" t="s">
        <v>35</v>
      </c>
      <c r="V86" s="420" t="s">
        <v>35</v>
      </c>
      <c r="W86" s="420" t="s">
        <v>35</v>
      </c>
    </row>
    <row r="87" spans="1:23" ht="45" customHeight="1" x14ac:dyDescent="0.25">
      <c r="A87" s="383" t="s">
        <v>259</v>
      </c>
      <c r="B87" s="383" t="s">
        <v>948</v>
      </c>
      <c r="C87" s="414" t="s">
        <v>2311</v>
      </c>
      <c r="D87" s="401">
        <v>41214</v>
      </c>
      <c r="E87" s="385" t="s">
        <v>590</v>
      </c>
      <c r="F87" s="386" t="s">
        <v>260</v>
      </c>
      <c r="G87" s="88">
        <v>14</v>
      </c>
      <c r="H87" s="387" t="s">
        <v>2385</v>
      </c>
      <c r="I87" s="388" t="s">
        <v>69</v>
      </c>
      <c r="J87" s="379" t="s">
        <v>443</v>
      </c>
      <c r="K87" s="379" t="s">
        <v>443</v>
      </c>
      <c r="L87" s="379" t="s">
        <v>443</v>
      </c>
      <c r="M87" s="453" t="s">
        <v>443</v>
      </c>
      <c r="N87" s="453" t="s">
        <v>443</v>
      </c>
      <c r="O87" s="453" t="s">
        <v>443</v>
      </c>
      <c r="P87" s="453" t="s">
        <v>443</v>
      </c>
      <c r="Q87" s="453" t="s">
        <v>1882</v>
      </c>
      <c r="R87" s="453" t="s">
        <v>443</v>
      </c>
      <c r="S87" s="453" t="s">
        <v>443</v>
      </c>
      <c r="T87" s="453" t="s">
        <v>443</v>
      </c>
      <c r="U87" s="453" t="s">
        <v>443</v>
      </c>
      <c r="V87" s="453" t="s">
        <v>443</v>
      </c>
      <c r="W87" s="379" t="s">
        <v>443</v>
      </c>
    </row>
    <row r="88" spans="1:23" ht="45" customHeight="1" x14ac:dyDescent="0.25">
      <c r="A88" s="408" t="s">
        <v>251</v>
      </c>
      <c r="B88" s="444" t="s">
        <v>60</v>
      </c>
      <c r="C88" s="409" t="s">
        <v>1176</v>
      </c>
      <c r="D88" s="445"/>
      <c r="E88" s="385" t="s">
        <v>590</v>
      </c>
      <c r="F88" s="386" t="s">
        <v>252</v>
      </c>
      <c r="G88" s="88">
        <v>9</v>
      </c>
      <c r="H88" s="387" t="s">
        <v>2306</v>
      </c>
      <c r="I88" s="388" t="s">
        <v>25</v>
      </c>
      <c r="J88" s="453" t="s">
        <v>443</v>
      </c>
      <c r="K88" s="453" t="s">
        <v>443</v>
      </c>
      <c r="L88" s="453" t="s">
        <v>443</v>
      </c>
      <c r="M88" s="379" t="s">
        <v>443</v>
      </c>
      <c r="N88" s="379" t="s">
        <v>443</v>
      </c>
      <c r="O88" s="379" t="s">
        <v>443</v>
      </c>
      <c r="P88" s="379" t="s">
        <v>1882</v>
      </c>
      <c r="Q88" s="379" t="s">
        <v>443</v>
      </c>
      <c r="R88" s="379" t="s">
        <v>443</v>
      </c>
      <c r="S88" s="379" t="s">
        <v>443</v>
      </c>
      <c r="T88" s="379" t="s">
        <v>443</v>
      </c>
      <c r="U88" s="379" t="s">
        <v>443</v>
      </c>
      <c r="V88" s="379" t="s">
        <v>443</v>
      </c>
      <c r="W88" s="379" t="s">
        <v>443</v>
      </c>
    </row>
    <row r="89" spans="1:23" s="381" customFormat="1" ht="45" customHeight="1" x14ac:dyDescent="0.25">
      <c r="A89" s="408" t="s">
        <v>2440</v>
      </c>
      <c r="B89" s="382" t="s">
        <v>1179</v>
      </c>
      <c r="C89" s="414" t="s">
        <v>762</v>
      </c>
      <c r="D89" s="434">
        <v>43709</v>
      </c>
      <c r="E89" s="385" t="s">
        <v>590</v>
      </c>
      <c r="F89" s="386" t="s">
        <v>1180</v>
      </c>
      <c r="G89" s="88"/>
      <c r="H89" s="387" t="s">
        <v>2363</v>
      </c>
      <c r="I89" s="388" t="s">
        <v>42</v>
      </c>
      <c r="J89" s="379" t="s">
        <v>1882</v>
      </c>
      <c r="K89" s="537" t="s">
        <v>35</v>
      </c>
      <c r="L89" s="379" t="s">
        <v>443</v>
      </c>
      <c r="M89" s="379" t="s">
        <v>443</v>
      </c>
      <c r="N89" s="379" t="s">
        <v>443</v>
      </c>
      <c r="O89" s="379" t="s">
        <v>443</v>
      </c>
      <c r="P89" s="379" t="s">
        <v>35</v>
      </c>
      <c r="Q89" s="379" t="s">
        <v>443</v>
      </c>
      <c r="R89" s="379" t="s">
        <v>35</v>
      </c>
      <c r="S89" s="379" t="s">
        <v>443</v>
      </c>
      <c r="T89" s="379" t="s">
        <v>35</v>
      </c>
      <c r="U89" s="379" t="s">
        <v>443</v>
      </c>
      <c r="V89" s="379" t="s">
        <v>443</v>
      </c>
      <c r="W89" s="379" t="s">
        <v>1882</v>
      </c>
    </row>
    <row r="90" spans="1:23" ht="45" customHeight="1" x14ac:dyDescent="0.25">
      <c r="A90" s="408" t="s">
        <v>70</v>
      </c>
      <c r="B90" s="382" t="s">
        <v>62</v>
      </c>
      <c r="C90" s="409" t="s">
        <v>1176</v>
      </c>
      <c r="D90" s="384"/>
      <c r="E90" s="385" t="s">
        <v>590</v>
      </c>
      <c r="F90" s="386" t="s">
        <v>278</v>
      </c>
      <c r="G90" s="88">
        <v>23</v>
      </c>
      <c r="H90" s="387" t="s">
        <v>2306</v>
      </c>
      <c r="I90" s="388" t="s">
        <v>53</v>
      </c>
      <c r="J90" s="379" t="s">
        <v>443</v>
      </c>
      <c r="K90" s="379" t="s">
        <v>443</v>
      </c>
      <c r="L90" s="379" t="s">
        <v>443</v>
      </c>
      <c r="M90" s="379" t="s">
        <v>443</v>
      </c>
      <c r="N90" s="379" t="s">
        <v>1882</v>
      </c>
      <c r="O90" s="379" t="s">
        <v>443</v>
      </c>
      <c r="P90" s="379" t="s">
        <v>443</v>
      </c>
      <c r="Q90" s="379" t="s">
        <v>443</v>
      </c>
      <c r="R90" s="379" t="s">
        <v>443</v>
      </c>
      <c r="S90" s="379" t="s">
        <v>443</v>
      </c>
      <c r="T90" s="379" t="s">
        <v>443</v>
      </c>
      <c r="U90" s="379" t="s">
        <v>443</v>
      </c>
      <c r="V90" s="379" t="s">
        <v>443</v>
      </c>
      <c r="W90" s="379" t="s">
        <v>443</v>
      </c>
    </row>
    <row r="91" spans="1:23" ht="45" customHeight="1" x14ac:dyDescent="0.25">
      <c r="A91" s="383" t="s">
        <v>1189</v>
      </c>
      <c r="B91" s="383" t="s">
        <v>1133</v>
      </c>
      <c r="C91" s="414" t="s">
        <v>2311</v>
      </c>
      <c r="D91" s="401">
        <v>42005</v>
      </c>
      <c r="E91" s="385" t="s">
        <v>590</v>
      </c>
      <c r="F91" s="386" t="s">
        <v>2441</v>
      </c>
      <c r="G91" s="140"/>
      <c r="H91" s="387" t="s">
        <v>2306</v>
      </c>
      <c r="I91" s="388" t="s">
        <v>45</v>
      </c>
      <c r="J91" s="379" t="s">
        <v>443</v>
      </c>
      <c r="K91" s="379" t="s">
        <v>443</v>
      </c>
      <c r="L91" s="379" t="s">
        <v>443</v>
      </c>
      <c r="M91" s="379" t="s">
        <v>1882</v>
      </c>
      <c r="N91" s="379" t="s">
        <v>443</v>
      </c>
      <c r="O91" s="379" t="s">
        <v>443</v>
      </c>
      <c r="P91" s="379" t="s">
        <v>443</v>
      </c>
      <c r="Q91" s="379" t="s">
        <v>443</v>
      </c>
      <c r="R91" s="379" t="s">
        <v>443</v>
      </c>
      <c r="S91" s="379" t="s">
        <v>443</v>
      </c>
      <c r="T91" s="379" t="s">
        <v>443</v>
      </c>
      <c r="U91" s="379" t="s">
        <v>443</v>
      </c>
      <c r="V91" s="379" t="s">
        <v>443</v>
      </c>
      <c r="W91" s="379" t="s">
        <v>443</v>
      </c>
    </row>
    <row r="92" spans="1:23" s="381" customFormat="1" ht="45" customHeight="1" x14ac:dyDescent="0.25">
      <c r="A92" s="383" t="s">
        <v>1193</v>
      </c>
      <c r="B92" s="383" t="s">
        <v>758</v>
      </c>
      <c r="C92" s="414" t="s">
        <v>762</v>
      </c>
      <c r="D92" s="401">
        <v>44063</v>
      </c>
      <c r="E92" s="385" t="s">
        <v>590</v>
      </c>
      <c r="F92" s="386" t="s">
        <v>1194</v>
      </c>
      <c r="G92" s="140"/>
      <c r="H92" s="387" t="s">
        <v>2363</v>
      </c>
      <c r="I92" s="388" t="s">
        <v>45</v>
      </c>
      <c r="J92" s="379" t="s">
        <v>443</v>
      </c>
      <c r="K92" s="379" t="s">
        <v>443</v>
      </c>
      <c r="L92" s="379" t="s">
        <v>443</v>
      </c>
      <c r="M92" s="379" t="s">
        <v>1882</v>
      </c>
      <c r="N92" s="379" t="s">
        <v>443</v>
      </c>
      <c r="O92" s="379" t="s">
        <v>443</v>
      </c>
      <c r="P92" s="379" t="s">
        <v>443</v>
      </c>
      <c r="Q92" s="379" t="s">
        <v>443</v>
      </c>
      <c r="R92" s="379" t="s">
        <v>443</v>
      </c>
      <c r="S92" s="379" t="s">
        <v>443</v>
      </c>
      <c r="T92" s="379" t="s">
        <v>443</v>
      </c>
      <c r="U92" s="379" t="s">
        <v>443</v>
      </c>
      <c r="V92" s="379" t="s">
        <v>443</v>
      </c>
      <c r="W92" s="535" t="s">
        <v>2364</v>
      </c>
    </row>
    <row r="93" spans="1:23" s="381" customFormat="1" ht="45" customHeight="1" x14ac:dyDescent="0.25">
      <c r="A93" s="383" t="s">
        <v>2211</v>
      </c>
      <c r="B93" s="383" t="s">
        <v>505</v>
      </c>
      <c r="C93" s="414" t="s">
        <v>2442</v>
      </c>
      <c r="D93" s="401">
        <v>44805</v>
      </c>
      <c r="E93" s="385" t="s">
        <v>590</v>
      </c>
      <c r="F93" s="386" t="s">
        <v>1203</v>
      </c>
      <c r="G93" s="140"/>
      <c r="H93" s="387" t="s">
        <v>2363</v>
      </c>
      <c r="I93" s="388" t="s">
        <v>69</v>
      </c>
      <c r="J93" s="454" t="s">
        <v>35</v>
      </c>
      <c r="K93" s="454" t="s">
        <v>35</v>
      </c>
      <c r="L93" s="454" t="s">
        <v>35</v>
      </c>
      <c r="M93" s="454" t="s">
        <v>35</v>
      </c>
      <c r="N93" s="454" t="s">
        <v>35</v>
      </c>
      <c r="O93" s="454" t="s">
        <v>35</v>
      </c>
      <c r="P93" s="454" t="s">
        <v>35</v>
      </c>
      <c r="Q93" s="454" t="s">
        <v>35</v>
      </c>
      <c r="R93" s="454" t="s">
        <v>35</v>
      </c>
      <c r="S93" s="454" t="s">
        <v>35</v>
      </c>
      <c r="T93" s="379" t="s">
        <v>443</v>
      </c>
      <c r="U93" s="379" t="s">
        <v>443</v>
      </c>
      <c r="V93" s="379" t="s">
        <v>443</v>
      </c>
      <c r="W93" s="535" t="s">
        <v>2364</v>
      </c>
    </row>
    <row r="94" spans="1:23" s="381" customFormat="1" ht="45" customHeight="1" x14ac:dyDescent="0.25">
      <c r="A94" s="383" t="s">
        <v>1219</v>
      </c>
      <c r="B94" s="383" t="s">
        <v>1396</v>
      </c>
      <c r="C94" s="414" t="s">
        <v>762</v>
      </c>
      <c r="D94" s="401">
        <v>43983</v>
      </c>
      <c r="E94" s="385" t="s">
        <v>590</v>
      </c>
      <c r="F94" s="386" t="s">
        <v>1220</v>
      </c>
      <c r="G94" s="88"/>
      <c r="H94" s="387" t="s">
        <v>2363</v>
      </c>
      <c r="I94" s="388" t="s">
        <v>50</v>
      </c>
      <c r="J94" s="379" t="s">
        <v>443</v>
      </c>
      <c r="K94" s="379" t="s">
        <v>443</v>
      </c>
      <c r="L94" s="379" t="s">
        <v>443</v>
      </c>
      <c r="M94" s="379" t="s">
        <v>443</v>
      </c>
      <c r="N94" s="379" t="s">
        <v>443</v>
      </c>
      <c r="O94" s="379" t="s">
        <v>443</v>
      </c>
      <c r="P94" s="379" t="s">
        <v>443</v>
      </c>
      <c r="Q94" s="379" t="s">
        <v>443</v>
      </c>
      <c r="R94" s="379" t="s">
        <v>1882</v>
      </c>
      <c r="S94" s="379" t="s">
        <v>443</v>
      </c>
      <c r="T94" s="379" t="s">
        <v>443</v>
      </c>
      <c r="U94" s="379" t="s">
        <v>443</v>
      </c>
      <c r="V94" s="379" t="s">
        <v>443</v>
      </c>
      <c r="W94" s="535" t="s">
        <v>2364</v>
      </c>
    </row>
    <row r="95" spans="1:23" s="381" customFormat="1" ht="45" customHeight="1" x14ac:dyDescent="0.25">
      <c r="A95" s="383" t="s">
        <v>2443</v>
      </c>
      <c r="B95" s="383" t="s">
        <v>1227</v>
      </c>
      <c r="C95" s="414" t="s">
        <v>762</v>
      </c>
      <c r="D95" s="401">
        <v>44197</v>
      </c>
      <c r="E95" s="385" t="s">
        <v>590</v>
      </c>
      <c r="F95" s="386" t="s">
        <v>1228</v>
      </c>
      <c r="G95" s="88"/>
      <c r="H95" s="387" t="s">
        <v>2363</v>
      </c>
      <c r="I95" s="388" t="s">
        <v>40</v>
      </c>
      <c r="J95" s="379" t="s">
        <v>443</v>
      </c>
      <c r="K95" s="379" t="s">
        <v>443</v>
      </c>
      <c r="L95" s="379" t="s">
        <v>1882</v>
      </c>
      <c r="M95" s="379" t="s">
        <v>443</v>
      </c>
      <c r="N95" s="379" t="s">
        <v>443</v>
      </c>
      <c r="O95" s="379" t="s">
        <v>443</v>
      </c>
      <c r="P95" s="379" t="s">
        <v>443</v>
      </c>
      <c r="Q95" s="379" t="s">
        <v>35</v>
      </c>
      <c r="R95" s="379" t="s">
        <v>443</v>
      </c>
      <c r="S95" s="379" t="s">
        <v>443</v>
      </c>
      <c r="T95" s="379" t="s">
        <v>443</v>
      </c>
      <c r="U95" s="379" t="s">
        <v>443</v>
      </c>
      <c r="V95" s="379" t="s">
        <v>443</v>
      </c>
      <c r="W95" s="535" t="s">
        <v>2364</v>
      </c>
    </row>
    <row r="96" spans="1:23" ht="45" customHeight="1" x14ac:dyDescent="0.25">
      <c r="A96" s="383" t="s">
        <v>1254</v>
      </c>
      <c r="B96" s="383" t="s">
        <v>948</v>
      </c>
      <c r="C96" s="414" t="s">
        <v>2311</v>
      </c>
      <c r="D96" s="401">
        <v>44002</v>
      </c>
      <c r="E96" s="385" t="s">
        <v>590</v>
      </c>
      <c r="F96" s="386" t="s">
        <v>2444</v>
      </c>
      <c r="G96" s="88"/>
      <c r="H96" s="387" t="s">
        <v>2306</v>
      </c>
      <c r="I96" s="388" t="s">
        <v>25</v>
      </c>
      <c r="J96" s="379" t="s">
        <v>443</v>
      </c>
      <c r="K96" s="379" t="s">
        <v>443</v>
      </c>
      <c r="L96" s="379" t="s">
        <v>443</v>
      </c>
      <c r="M96" s="379" t="s">
        <v>443</v>
      </c>
      <c r="N96" s="379" t="s">
        <v>443</v>
      </c>
      <c r="O96" s="379" t="s">
        <v>443</v>
      </c>
      <c r="P96" s="379" t="s">
        <v>1882</v>
      </c>
      <c r="Q96" s="379" t="s">
        <v>443</v>
      </c>
      <c r="R96" s="379" t="s">
        <v>443</v>
      </c>
      <c r="S96" s="379" t="s">
        <v>443</v>
      </c>
      <c r="T96" s="379" t="s">
        <v>443</v>
      </c>
      <c r="U96" s="379" t="s">
        <v>443</v>
      </c>
      <c r="V96" s="379" t="s">
        <v>443</v>
      </c>
      <c r="W96" s="379" t="s">
        <v>443</v>
      </c>
    </row>
    <row r="97" spans="1:23" s="381" customFormat="1" ht="45" customHeight="1" x14ac:dyDescent="0.25">
      <c r="A97" s="383" t="s">
        <v>2221</v>
      </c>
      <c r="B97" s="383" t="s">
        <v>99</v>
      </c>
      <c r="C97" s="414" t="s">
        <v>2311</v>
      </c>
      <c r="D97" s="401">
        <v>42353</v>
      </c>
      <c r="E97" s="385" t="s">
        <v>590</v>
      </c>
      <c r="F97" s="386" t="s">
        <v>321</v>
      </c>
      <c r="G97" s="88"/>
      <c r="H97" s="387" t="s">
        <v>24</v>
      </c>
      <c r="I97" s="388" t="s">
        <v>42</v>
      </c>
      <c r="J97" s="420" t="s">
        <v>35</v>
      </c>
      <c r="K97" s="379" t="s">
        <v>1882</v>
      </c>
      <c r="L97" s="379" t="s">
        <v>443</v>
      </c>
      <c r="M97" s="379" t="s">
        <v>443</v>
      </c>
      <c r="N97" s="379" t="s">
        <v>443</v>
      </c>
      <c r="O97" s="379" t="s">
        <v>443</v>
      </c>
      <c r="P97" s="379" t="s">
        <v>443</v>
      </c>
      <c r="Q97" s="379" t="s">
        <v>443</v>
      </c>
      <c r="R97" s="379" t="s">
        <v>443</v>
      </c>
      <c r="S97" s="379" t="s">
        <v>443</v>
      </c>
      <c r="T97" s="379" t="s">
        <v>443</v>
      </c>
      <c r="U97" s="379" t="s">
        <v>443</v>
      </c>
      <c r="V97" s="379" t="s">
        <v>443</v>
      </c>
      <c r="W97" s="535" t="s">
        <v>2364</v>
      </c>
    </row>
    <row r="98" spans="1:23" s="381" customFormat="1" ht="46.5" customHeight="1" x14ac:dyDescent="0.25">
      <c r="A98" s="408" t="s">
        <v>1264</v>
      </c>
      <c r="B98" s="383" t="s">
        <v>1265</v>
      </c>
      <c r="C98" s="414" t="s">
        <v>2311</v>
      </c>
      <c r="D98" s="401">
        <v>43831</v>
      </c>
      <c r="E98" s="385" t="s">
        <v>590</v>
      </c>
      <c r="F98" s="386" t="s">
        <v>1266</v>
      </c>
      <c r="G98" s="88"/>
      <c r="H98" s="387" t="s">
        <v>24</v>
      </c>
      <c r="I98" s="388" t="s">
        <v>53</v>
      </c>
      <c r="J98" s="379" t="s">
        <v>443</v>
      </c>
      <c r="K98" s="379" t="s">
        <v>443</v>
      </c>
      <c r="L98" s="379" t="s">
        <v>443</v>
      </c>
      <c r="M98" s="379" t="s">
        <v>443</v>
      </c>
      <c r="N98" s="379" t="s">
        <v>1882</v>
      </c>
      <c r="O98" s="379" t="s">
        <v>443</v>
      </c>
      <c r="P98" s="379" t="s">
        <v>443</v>
      </c>
      <c r="Q98" s="379" t="s">
        <v>443</v>
      </c>
      <c r="R98" s="379" t="s">
        <v>443</v>
      </c>
      <c r="S98" s="379" t="s">
        <v>443</v>
      </c>
      <c r="T98" s="379" t="s">
        <v>443</v>
      </c>
      <c r="U98" s="379" t="s">
        <v>443</v>
      </c>
      <c r="V98" s="379" t="s">
        <v>443</v>
      </c>
      <c r="W98" s="535" t="s">
        <v>2364</v>
      </c>
    </row>
    <row r="99" spans="1:23" s="381" customFormat="1" ht="45" customHeight="1" x14ac:dyDescent="0.25">
      <c r="A99" s="383" t="s">
        <v>1271</v>
      </c>
      <c r="B99" s="383" t="s">
        <v>758</v>
      </c>
      <c r="C99" s="414" t="s">
        <v>2311</v>
      </c>
      <c r="D99" s="434">
        <v>43040</v>
      </c>
      <c r="E99" s="385" t="s">
        <v>590</v>
      </c>
      <c r="F99" s="386" t="s">
        <v>1272</v>
      </c>
      <c r="G99" s="88"/>
      <c r="H99" s="387" t="s">
        <v>24</v>
      </c>
      <c r="I99" s="388" t="s">
        <v>53</v>
      </c>
      <c r="J99" s="379" t="s">
        <v>443</v>
      </c>
      <c r="K99" s="379" t="s">
        <v>443</v>
      </c>
      <c r="L99" s="379" t="s">
        <v>443</v>
      </c>
      <c r="M99" s="379" t="s">
        <v>443</v>
      </c>
      <c r="N99" s="379" t="s">
        <v>1882</v>
      </c>
      <c r="O99" s="379" t="s">
        <v>443</v>
      </c>
      <c r="P99" s="379" t="s">
        <v>443</v>
      </c>
      <c r="Q99" s="379" t="s">
        <v>443</v>
      </c>
      <c r="R99" s="379" t="s">
        <v>443</v>
      </c>
      <c r="S99" s="379" t="s">
        <v>443</v>
      </c>
      <c r="T99" s="379" t="s">
        <v>443</v>
      </c>
      <c r="U99" s="379" t="s">
        <v>443</v>
      </c>
      <c r="V99" s="379" t="s">
        <v>443</v>
      </c>
      <c r="W99" s="535" t="s">
        <v>2364</v>
      </c>
    </row>
    <row r="100" spans="1:23" s="381" customFormat="1" ht="45" customHeight="1" x14ac:dyDescent="0.25">
      <c r="A100" s="383" t="s">
        <v>1283</v>
      </c>
      <c r="B100" s="383" t="s">
        <v>989</v>
      </c>
      <c r="C100" s="553" t="s">
        <v>1284</v>
      </c>
      <c r="D100" s="434">
        <v>44317</v>
      </c>
      <c r="E100" s="385" t="s">
        <v>590</v>
      </c>
      <c r="F100" s="386" t="s">
        <v>827</v>
      </c>
      <c r="G100" s="88"/>
      <c r="H100" s="387" t="s">
        <v>2383</v>
      </c>
      <c r="I100" s="388" t="s">
        <v>20</v>
      </c>
      <c r="J100" s="420" t="s">
        <v>35</v>
      </c>
      <c r="K100" s="537" t="s">
        <v>2364</v>
      </c>
      <c r="L100" s="379" t="s">
        <v>443</v>
      </c>
      <c r="M100" s="379" t="s">
        <v>443</v>
      </c>
      <c r="N100" s="379" t="s">
        <v>443</v>
      </c>
      <c r="O100" s="379" t="s">
        <v>1882</v>
      </c>
      <c r="P100" s="379" t="s">
        <v>443</v>
      </c>
      <c r="Q100" s="379" t="s">
        <v>443</v>
      </c>
      <c r="R100" s="379" t="s">
        <v>443</v>
      </c>
      <c r="S100" s="379" t="s">
        <v>443</v>
      </c>
      <c r="T100" s="379" t="s">
        <v>443</v>
      </c>
      <c r="U100" s="379" t="s">
        <v>443</v>
      </c>
      <c r="V100" s="379" t="s">
        <v>443</v>
      </c>
      <c r="W100" s="565" t="s">
        <v>2364</v>
      </c>
    </row>
    <row r="101" spans="1:23" s="381" customFormat="1" ht="45" customHeight="1" x14ac:dyDescent="0.25">
      <c r="A101" s="383" t="s">
        <v>208</v>
      </c>
      <c r="B101" s="383" t="s">
        <v>119</v>
      </c>
      <c r="C101" s="408" t="s">
        <v>2311</v>
      </c>
      <c r="D101" s="384"/>
      <c r="E101" s="385" t="s">
        <v>590</v>
      </c>
      <c r="F101" s="386" t="s">
        <v>2225</v>
      </c>
      <c r="G101" s="88"/>
      <c r="H101" s="387" t="s">
        <v>24</v>
      </c>
      <c r="I101" s="388" t="s">
        <v>50</v>
      </c>
      <c r="J101" s="379" t="s">
        <v>443</v>
      </c>
      <c r="K101" s="379" t="s">
        <v>443</v>
      </c>
      <c r="L101" s="379" t="s">
        <v>443</v>
      </c>
      <c r="M101" s="379" t="s">
        <v>443</v>
      </c>
      <c r="N101" s="379" t="s">
        <v>443</v>
      </c>
      <c r="O101" s="379" t="s">
        <v>443</v>
      </c>
      <c r="P101" s="379" t="s">
        <v>443</v>
      </c>
      <c r="Q101" s="379" t="s">
        <v>443</v>
      </c>
      <c r="R101" s="379" t="s">
        <v>1882</v>
      </c>
      <c r="S101" s="379" t="s">
        <v>443</v>
      </c>
      <c r="T101" s="379" t="s">
        <v>443</v>
      </c>
      <c r="U101" s="379" t="s">
        <v>443</v>
      </c>
      <c r="V101" s="379" t="s">
        <v>443</v>
      </c>
      <c r="W101" s="535" t="s">
        <v>2364</v>
      </c>
    </row>
    <row r="102" spans="1:23" s="381" customFormat="1" ht="45" customHeight="1" x14ac:dyDescent="0.25">
      <c r="A102" s="383" t="s">
        <v>211</v>
      </c>
      <c r="B102" s="383" t="s">
        <v>1300</v>
      </c>
      <c r="C102" s="414" t="s">
        <v>2311</v>
      </c>
      <c r="D102" s="384"/>
      <c r="E102" s="385" t="s">
        <v>590</v>
      </c>
      <c r="F102" s="386" t="s">
        <v>2445</v>
      </c>
      <c r="G102" s="89">
        <v>6</v>
      </c>
      <c r="H102" s="387" t="s">
        <v>2306</v>
      </c>
      <c r="I102" s="388" t="s">
        <v>45</v>
      </c>
      <c r="J102" s="379" t="s">
        <v>443</v>
      </c>
      <c r="K102" s="379" t="s">
        <v>443</v>
      </c>
      <c r="L102" s="379" t="s">
        <v>443</v>
      </c>
      <c r="M102" s="379" t="s">
        <v>1882</v>
      </c>
      <c r="N102" s="379" t="s">
        <v>443</v>
      </c>
      <c r="O102" s="379" t="s">
        <v>443</v>
      </c>
      <c r="P102" s="379" t="s">
        <v>443</v>
      </c>
      <c r="Q102" s="379" t="s">
        <v>443</v>
      </c>
      <c r="R102" s="379" t="s">
        <v>443</v>
      </c>
      <c r="S102" s="379" t="s">
        <v>443</v>
      </c>
      <c r="T102" s="379" t="s">
        <v>443</v>
      </c>
      <c r="U102" s="379" t="s">
        <v>443</v>
      </c>
      <c r="V102" s="379" t="s">
        <v>443</v>
      </c>
      <c r="W102" s="379" t="s">
        <v>443</v>
      </c>
    </row>
    <row r="103" spans="1:23" s="381" customFormat="1" ht="45" customHeight="1" x14ac:dyDescent="0.25">
      <c r="A103" s="383" t="s">
        <v>1304</v>
      </c>
      <c r="B103" s="383" t="s">
        <v>662</v>
      </c>
      <c r="C103" s="414" t="s">
        <v>1928</v>
      </c>
      <c r="D103" s="401">
        <v>44866</v>
      </c>
      <c r="E103" s="385" t="s">
        <v>590</v>
      </c>
      <c r="F103" s="386" t="s">
        <v>2446</v>
      </c>
      <c r="G103" s="140"/>
      <c r="H103" s="387" t="s">
        <v>2306</v>
      </c>
      <c r="I103" s="388" t="s">
        <v>69</v>
      </c>
      <c r="J103" s="454" t="s">
        <v>35</v>
      </c>
      <c r="K103" s="454" t="s">
        <v>35</v>
      </c>
      <c r="L103" s="454" t="s">
        <v>35</v>
      </c>
      <c r="M103" s="454" t="s">
        <v>35</v>
      </c>
      <c r="N103" s="454" t="s">
        <v>35</v>
      </c>
      <c r="O103" s="454" t="s">
        <v>35</v>
      </c>
      <c r="P103" s="454" t="s">
        <v>35</v>
      </c>
      <c r="Q103" s="454" t="s">
        <v>35</v>
      </c>
      <c r="R103" s="454" t="s">
        <v>35</v>
      </c>
      <c r="S103" s="454" t="s">
        <v>35</v>
      </c>
      <c r="T103" s="454" t="s">
        <v>35</v>
      </c>
      <c r="U103" s="454" t="s">
        <v>35</v>
      </c>
      <c r="V103" s="379" t="s">
        <v>443</v>
      </c>
      <c r="W103" s="379" t="s">
        <v>443</v>
      </c>
    </row>
    <row r="104" spans="1:23" s="381" customFormat="1" ht="45" customHeight="1" x14ac:dyDescent="0.25">
      <c r="A104" s="383" t="s">
        <v>2447</v>
      </c>
      <c r="B104" s="383" t="s">
        <v>2448</v>
      </c>
      <c r="C104" s="414" t="s">
        <v>762</v>
      </c>
      <c r="D104" s="471">
        <v>44185</v>
      </c>
      <c r="E104" s="532" t="s">
        <v>66</v>
      </c>
      <c r="F104" s="386" t="s">
        <v>300</v>
      </c>
      <c r="G104" s="140"/>
      <c r="H104" s="387" t="s">
        <v>2385</v>
      </c>
      <c r="I104" s="388" t="s">
        <v>50</v>
      </c>
      <c r="J104" s="379" t="s">
        <v>443</v>
      </c>
      <c r="K104" s="379" t="s">
        <v>443</v>
      </c>
      <c r="L104" s="379" t="s">
        <v>443</v>
      </c>
      <c r="M104" s="453" t="s">
        <v>443</v>
      </c>
      <c r="N104" s="453" t="s">
        <v>443</v>
      </c>
      <c r="O104" s="453" t="s">
        <v>443</v>
      </c>
      <c r="P104" s="453" t="s">
        <v>443</v>
      </c>
      <c r="Q104" s="453" t="s">
        <v>443</v>
      </c>
      <c r="R104" s="453" t="s">
        <v>1882</v>
      </c>
      <c r="S104" s="379" t="s">
        <v>443</v>
      </c>
      <c r="T104" s="453" t="s">
        <v>443</v>
      </c>
      <c r="U104" s="453" t="s">
        <v>443</v>
      </c>
      <c r="V104" s="454" t="s">
        <v>35</v>
      </c>
      <c r="W104" s="454" t="s">
        <v>35</v>
      </c>
    </row>
    <row r="105" spans="1:23" s="381" customFormat="1" ht="45" customHeight="1" x14ac:dyDescent="0.25">
      <c r="A105" s="383" t="s">
        <v>2449</v>
      </c>
      <c r="B105" s="383" t="s">
        <v>1319</v>
      </c>
      <c r="C105" s="414" t="s">
        <v>2311</v>
      </c>
      <c r="D105" s="401">
        <v>44743</v>
      </c>
      <c r="E105" s="385" t="s">
        <v>590</v>
      </c>
      <c r="F105" s="386" t="s">
        <v>827</v>
      </c>
      <c r="G105" s="140"/>
      <c r="H105" s="387" t="s">
        <v>2385</v>
      </c>
      <c r="I105" s="388" t="s">
        <v>25</v>
      </c>
      <c r="J105" s="454" t="s">
        <v>35</v>
      </c>
      <c r="K105" s="454" t="s">
        <v>35</v>
      </c>
      <c r="L105" s="454" t="s">
        <v>35</v>
      </c>
      <c r="M105" s="454" t="s">
        <v>35</v>
      </c>
      <c r="N105" s="454" t="s">
        <v>35</v>
      </c>
      <c r="O105" s="454" t="s">
        <v>35</v>
      </c>
      <c r="P105" s="454" t="s">
        <v>35</v>
      </c>
      <c r="Q105" s="454" t="s">
        <v>35</v>
      </c>
      <c r="R105" s="453" t="s">
        <v>443</v>
      </c>
      <c r="S105" s="453" t="s">
        <v>443</v>
      </c>
      <c r="T105" s="453" t="s">
        <v>443</v>
      </c>
      <c r="U105" s="453" t="s">
        <v>443</v>
      </c>
      <c r="V105" s="453" t="s">
        <v>443</v>
      </c>
      <c r="W105" s="379" t="s">
        <v>443</v>
      </c>
    </row>
    <row r="106" spans="1:23" s="381" customFormat="1" ht="45" customHeight="1" x14ac:dyDescent="0.25">
      <c r="A106" s="382" t="s">
        <v>1324</v>
      </c>
      <c r="B106" s="383" t="s">
        <v>1325</v>
      </c>
      <c r="C106" s="409" t="s">
        <v>2450</v>
      </c>
      <c r="D106" s="401">
        <v>42933</v>
      </c>
      <c r="E106" s="385" t="s">
        <v>590</v>
      </c>
      <c r="F106" s="386" t="s">
        <v>300</v>
      </c>
      <c r="G106" s="140"/>
      <c r="H106" s="387" t="s">
        <v>2385</v>
      </c>
      <c r="I106" s="388" t="s">
        <v>69</v>
      </c>
      <c r="J106" s="538" t="s">
        <v>2451</v>
      </c>
      <c r="K106" s="453" t="s">
        <v>443</v>
      </c>
      <c r="L106" s="453" t="s">
        <v>443</v>
      </c>
      <c r="M106" s="453" t="s">
        <v>443</v>
      </c>
      <c r="N106" s="453" t="s">
        <v>443</v>
      </c>
      <c r="O106" s="453" t="s">
        <v>443</v>
      </c>
      <c r="P106" s="453" t="s">
        <v>443</v>
      </c>
      <c r="Q106" s="453" t="s">
        <v>1882</v>
      </c>
      <c r="R106" s="453" t="s">
        <v>443</v>
      </c>
      <c r="S106" s="453" t="s">
        <v>443</v>
      </c>
      <c r="T106" s="453" t="s">
        <v>443</v>
      </c>
      <c r="U106" s="453" t="s">
        <v>443</v>
      </c>
      <c r="V106" s="453" t="s">
        <v>443</v>
      </c>
      <c r="W106" s="379" t="s">
        <v>443</v>
      </c>
    </row>
    <row r="107" spans="1:23" s="381" customFormat="1" ht="45" customHeight="1" x14ac:dyDescent="0.25">
      <c r="A107" s="399" t="s">
        <v>2452</v>
      </c>
      <c r="B107" s="399" t="s">
        <v>152</v>
      </c>
      <c r="C107" s="408" t="s">
        <v>2311</v>
      </c>
      <c r="D107" s="468"/>
      <c r="E107" s="402" t="s">
        <v>590</v>
      </c>
      <c r="F107" s="403" t="s">
        <v>517</v>
      </c>
      <c r="G107" s="193"/>
      <c r="H107" s="431" t="s">
        <v>24</v>
      </c>
      <c r="I107" s="404" t="s">
        <v>53</v>
      </c>
      <c r="J107" s="379" t="s">
        <v>443</v>
      </c>
      <c r="K107" s="453" t="s">
        <v>443</v>
      </c>
      <c r="L107" s="453" t="s">
        <v>443</v>
      </c>
      <c r="M107" s="379" t="s">
        <v>443</v>
      </c>
      <c r="N107" s="379" t="s">
        <v>1882</v>
      </c>
      <c r="O107" s="379" t="s">
        <v>443</v>
      </c>
      <c r="P107" s="379" t="s">
        <v>443</v>
      </c>
      <c r="Q107" s="379" t="s">
        <v>443</v>
      </c>
      <c r="R107" s="379" t="s">
        <v>443</v>
      </c>
      <c r="S107" s="379" t="s">
        <v>443</v>
      </c>
      <c r="T107" s="379" t="s">
        <v>443</v>
      </c>
      <c r="U107" s="379" t="s">
        <v>443</v>
      </c>
      <c r="V107" s="379" t="s">
        <v>443</v>
      </c>
      <c r="W107" s="535" t="s">
        <v>2364</v>
      </c>
    </row>
    <row r="108" spans="1:23" s="381" customFormat="1" ht="45" customHeight="1" x14ac:dyDescent="0.25">
      <c r="A108" s="399" t="s">
        <v>1331</v>
      </c>
      <c r="B108" s="399" t="s">
        <v>989</v>
      </c>
      <c r="C108" s="533" t="s">
        <v>1332</v>
      </c>
      <c r="D108" s="564">
        <v>44217</v>
      </c>
      <c r="E108" s="402" t="s">
        <v>590</v>
      </c>
      <c r="F108" s="386" t="s">
        <v>827</v>
      </c>
      <c r="G108" s="193"/>
      <c r="H108" s="431" t="s">
        <v>2383</v>
      </c>
      <c r="I108" s="404" t="s">
        <v>69</v>
      </c>
      <c r="J108" s="379" t="s">
        <v>443</v>
      </c>
      <c r="K108" s="537" t="s">
        <v>2364</v>
      </c>
      <c r="L108" s="379" t="s">
        <v>443</v>
      </c>
      <c r="M108" s="379" t="s">
        <v>443</v>
      </c>
      <c r="N108" s="379" t="s">
        <v>443</v>
      </c>
      <c r="O108" s="379" t="s">
        <v>443</v>
      </c>
      <c r="P108" s="379" t="s">
        <v>443</v>
      </c>
      <c r="Q108" s="379" t="s">
        <v>1882</v>
      </c>
      <c r="R108" s="379" t="s">
        <v>443</v>
      </c>
      <c r="S108" s="379" t="s">
        <v>443</v>
      </c>
      <c r="T108" s="379" t="s">
        <v>443</v>
      </c>
      <c r="U108" s="379" t="s">
        <v>443</v>
      </c>
      <c r="V108" s="379" t="s">
        <v>443</v>
      </c>
      <c r="W108" s="565" t="s">
        <v>2364</v>
      </c>
    </row>
    <row r="109" spans="1:23" s="381" customFormat="1" ht="45" customHeight="1" x14ac:dyDescent="0.25">
      <c r="A109" s="383" t="s">
        <v>1337</v>
      </c>
      <c r="B109" s="383" t="s">
        <v>638</v>
      </c>
      <c r="C109" s="408" t="s">
        <v>2311</v>
      </c>
      <c r="D109" s="445"/>
      <c r="E109" s="385" t="s">
        <v>590</v>
      </c>
      <c r="F109" s="386" t="s">
        <v>382</v>
      </c>
      <c r="G109" s="193"/>
      <c r="H109" s="387" t="s">
        <v>24</v>
      </c>
      <c r="I109" s="388" t="s">
        <v>87</v>
      </c>
      <c r="J109" s="379" t="s">
        <v>443</v>
      </c>
      <c r="K109" s="379" t="s">
        <v>443</v>
      </c>
      <c r="L109" s="379" t="s">
        <v>443</v>
      </c>
      <c r="M109" s="379" t="s">
        <v>443</v>
      </c>
      <c r="N109" s="379" t="s">
        <v>443</v>
      </c>
      <c r="O109" s="379" t="s">
        <v>443</v>
      </c>
      <c r="P109" s="379" t="s">
        <v>443</v>
      </c>
      <c r="Q109" s="379" t="s">
        <v>443</v>
      </c>
      <c r="R109" s="379" t="s">
        <v>443</v>
      </c>
      <c r="S109" s="379" t="s">
        <v>443</v>
      </c>
      <c r="T109" s="379" t="s">
        <v>443</v>
      </c>
      <c r="U109" s="379" t="s">
        <v>443</v>
      </c>
      <c r="V109" s="379" t="s">
        <v>1882</v>
      </c>
      <c r="W109" s="535" t="s">
        <v>2364</v>
      </c>
    </row>
    <row r="110" spans="1:23" s="381" customFormat="1" ht="45" customHeight="1" x14ac:dyDescent="0.25">
      <c r="A110" s="383" t="s">
        <v>2453</v>
      </c>
      <c r="B110" s="383" t="s">
        <v>1348</v>
      </c>
      <c r="C110" s="408" t="s">
        <v>2311</v>
      </c>
      <c r="D110" s="401">
        <v>43831</v>
      </c>
      <c r="E110" s="385" t="s">
        <v>590</v>
      </c>
      <c r="F110" s="386" t="s">
        <v>1349</v>
      </c>
      <c r="G110" s="193"/>
      <c r="H110" s="387" t="s">
        <v>24</v>
      </c>
      <c r="I110" s="388" t="s">
        <v>31</v>
      </c>
      <c r="J110" s="379" t="s">
        <v>443</v>
      </c>
      <c r="K110" s="379" t="s">
        <v>443</v>
      </c>
      <c r="L110" s="379" t="s">
        <v>443</v>
      </c>
      <c r="M110" s="379" t="s">
        <v>443</v>
      </c>
      <c r="N110" s="379" t="s">
        <v>443</v>
      </c>
      <c r="O110" s="379" t="s">
        <v>443</v>
      </c>
      <c r="P110" s="379" t="s">
        <v>443</v>
      </c>
      <c r="Q110" s="379" t="s">
        <v>443</v>
      </c>
      <c r="R110" s="379" t="s">
        <v>443</v>
      </c>
      <c r="S110" s="379" t="s">
        <v>443</v>
      </c>
      <c r="T110" s="379" t="s">
        <v>1882</v>
      </c>
      <c r="U110" s="379" t="s">
        <v>443</v>
      </c>
      <c r="V110" s="379" t="s">
        <v>443</v>
      </c>
      <c r="W110" s="535" t="s">
        <v>2364</v>
      </c>
    </row>
    <row r="111" spans="1:23" s="381" customFormat="1" ht="45" customHeight="1" x14ac:dyDescent="0.25">
      <c r="A111" s="383" t="s">
        <v>2454</v>
      </c>
      <c r="B111" s="383" t="s">
        <v>1359</v>
      </c>
      <c r="C111" s="408" t="s">
        <v>1360</v>
      </c>
      <c r="D111" s="401">
        <v>44521</v>
      </c>
      <c r="E111" s="385" t="s">
        <v>590</v>
      </c>
      <c r="F111" s="386" t="s">
        <v>2455</v>
      </c>
      <c r="G111" s="88"/>
      <c r="H111" s="387" t="s">
        <v>2383</v>
      </c>
      <c r="I111" s="388" t="s">
        <v>45</v>
      </c>
      <c r="J111" s="379" t="s">
        <v>443</v>
      </c>
      <c r="K111" s="537" t="s">
        <v>2364</v>
      </c>
      <c r="L111" s="379" t="s">
        <v>443</v>
      </c>
      <c r="M111" s="379" t="s">
        <v>443</v>
      </c>
      <c r="N111" s="379" t="s">
        <v>443</v>
      </c>
      <c r="O111" s="379" t="s">
        <v>1882</v>
      </c>
      <c r="P111" s="379" t="s">
        <v>443</v>
      </c>
      <c r="Q111" s="379" t="s">
        <v>443</v>
      </c>
      <c r="R111" s="379" t="s">
        <v>443</v>
      </c>
      <c r="S111" s="379" t="s">
        <v>443</v>
      </c>
      <c r="T111" s="379" t="s">
        <v>443</v>
      </c>
      <c r="U111" s="379" t="s">
        <v>443</v>
      </c>
      <c r="V111" s="379" t="s">
        <v>443</v>
      </c>
      <c r="W111" s="565" t="s">
        <v>2364</v>
      </c>
    </row>
    <row r="112" spans="1:23" s="381" customFormat="1" ht="45" customHeight="1" x14ac:dyDescent="0.25">
      <c r="A112" s="383" t="s">
        <v>2456</v>
      </c>
      <c r="B112" s="383" t="s">
        <v>2457</v>
      </c>
      <c r="C112" s="563" t="s">
        <v>2458</v>
      </c>
      <c r="D112" s="446">
        <v>43831</v>
      </c>
      <c r="E112" s="532" t="s">
        <v>2459</v>
      </c>
      <c r="F112" s="386" t="s">
        <v>2460</v>
      </c>
      <c r="G112" s="88"/>
      <c r="H112" s="387" t="s">
        <v>24</v>
      </c>
      <c r="I112" s="388" t="s">
        <v>20</v>
      </c>
      <c r="J112" s="379" t="s">
        <v>443</v>
      </c>
      <c r="K112" s="420" t="s">
        <v>35</v>
      </c>
      <c r="L112" s="420" t="s">
        <v>35</v>
      </c>
      <c r="M112" s="420" t="s">
        <v>35</v>
      </c>
      <c r="N112" s="420" t="s">
        <v>35</v>
      </c>
      <c r="O112" s="420" t="s">
        <v>35</v>
      </c>
      <c r="P112" s="420" t="s">
        <v>35</v>
      </c>
      <c r="Q112" s="420" t="s">
        <v>35</v>
      </c>
      <c r="R112" s="420" t="s">
        <v>35</v>
      </c>
      <c r="S112" s="420" t="s">
        <v>35</v>
      </c>
      <c r="T112" s="420" t="s">
        <v>35</v>
      </c>
      <c r="U112" s="420"/>
      <c r="V112" s="420"/>
      <c r="W112" s="420" t="s">
        <v>35</v>
      </c>
    </row>
    <row r="113" spans="1:23" s="381" customFormat="1" ht="75" x14ac:dyDescent="0.25">
      <c r="A113" s="383" t="s">
        <v>2456</v>
      </c>
      <c r="B113" s="383" t="s">
        <v>2461</v>
      </c>
      <c r="C113" s="408" t="s">
        <v>2311</v>
      </c>
      <c r="D113" s="446">
        <v>43831</v>
      </c>
      <c r="E113" s="532" t="s">
        <v>2462</v>
      </c>
      <c r="F113" s="386" t="s">
        <v>2460</v>
      </c>
      <c r="G113" s="88"/>
      <c r="H113" s="387" t="s">
        <v>24</v>
      </c>
      <c r="I113" s="388" t="s">
        <v>20</v>
      </c>
      <c r="J113" s="420" t="s">
        <v>35</v>
      </c>
      <c r="K113" s="379" t="s">
        <v>443</v>
      </c>
      <c r="L113" s="379" t="s">
        <v>443</v>
      </c>
      <c r="M113" s="420" t="s">
        <v>35</v>
      </c>
      <c r="N113" s="420" t="s">
        <v>35</v>
      </c>
      <c r="O113" s="420" t="s">
        <v>35</v>
      </c>
      <c r="P113" s="420" t="s">
        <v>35</v>
      </c>
      <c r="Q113" s="420" t="s">
        <v>35</v>
      </c>
      <c r="R113" s="420" t="s">
        <v>35</v>
      </c>
      <c r="S113" s="420" t="s">
        <v>35</v>
      </c>
      <c r="T113" s="420" t="s">
        <v>35</v>
      </c>
      <c r="U113" s="420"/>
      <c r="V113" s="420"/>
      <c r="W113" s="420" t="s">
        <v>35</v>
      </c>
    </row>
    <row r="114" spans="1:23" s="381" customFormat="1" ht="75" x14ac:dyDescent="0.25">
      <c r="A114" s="383" t="s">
        <v>2239</v>
      </c>
      <c r="B114" s="383" t="s">
        <v>60</v>
      </c>
      <c r="C114" s="409" t="s">
        <v>1176</v>
      </c>
      <c r="D114" s="384"/>
      <c r="E114" s="385" t="s">
        <v>590</v>
      </c>
      <c r="F114" s="386" t="s">
        <v>1370</v>
      </c>
      <c r="G114" s="88"/>
      <c r="H114" s="387" t="s">
        <v>24</v>
      </c>
      <c r="I114" s="388" t="s">
        <v>31</v>
      </c>
      <c r="J114" s="407" t="s">
        <v>443</v>
      </c>
      <c r="K114" s="379" t="s">
        <v>443</v>
      </c>
      <c r="L114" s="379" t="s">
        <v>443</v>
      </c>
      <c r="M114" s="379" t="s">
        <v>443</v>
      </c>
      <c r="N114" s="379" t="s">
        <v>443</v>
      </c>
      <c r="O114" s="379" t="s">
        <v>443</v>
      </c>
      <c r="P114" s="379" t="s">
        <v>443</v>
      </c>
      <c r="Q114" s="379" t="s">
        <v>443</v>
      </c>
      <c r="R114" s="379" t="s">
        <v>443</v>
      </c>
      <c r="S114" s="379" t="s">
        <v>443</v>
      </c>
      <c r="T114" s="379" t="s">
        <v>1882</v>
      </c>
      <c r="U114" s="379" t="s">
        <v>443</v>
      </c>
      <c r="V114" s="379" t="s">
        <v>443</v>
      </c>
      <c r="W114" s="535" t="s">
        <v>2364</v>
      </c>
    </row>
    <row r="115" spans="1:23" s="381" customFormat="1" ht="45" customHeight="1" x14ac:dyDescent="0.25">
      <c r="A115" s="383" t="s">
        <v>1381</v>
      </c>
      <c r="B115" s="383" t="s">
        <v>989</v>
      </c>
      <c r="C115" s="533" t="s">
        <v>1382</v>
      </c>
      <c r="D115" s="471">
        <v>44185</v>
      </c>
      <c r="E115" s="385" t="s">
        <v>590</v>
      </c>
      <c r="F115" s="386" t="s">
        <v>827</v>
      </c>
      <c r="G115" s="88"/>
      <c r="H115" s="387" t="s">
        <v>2383</v>
      </c>
      <c r="I115" s="388" t="s">
        <v>31</v>
      </c>
      <c r="J115" s="379" t="s">
        <v>443</v>
      </c>
      <c r="K115" s="537" t="s">
        <v>2364</v>
      </c>
      <c r="L115" s="379" t="s">
        <v>443</v>
      </c>
      <c r="M115" s="379" t="s">
        <v>443</v>
      </c>
      <c r="N115" s="379" t="s">
        <v>443</v>
      </c>
      <c r="O115" s="379" t="s">
        <v>443</v>
      </c>
      <c r="P115" s="379" t="s">
        <v>443</v>
      </c>
      <c r="Q115" s="379" t="s">
        <v>443</v>
      </c>
      <c r="R115" s="379" t="s">
        <v>443</v>
      </c>
      <c r="S115" s="379" t="s">
        <v>443</v>
      </c>
      <c r="T115" s="379" t="s">
        <v>1882</v>
      </c>
      <c r="U115" s="379" t="s">
        <v>443</v>
      </c>
      <c r="V115" s="379" t="s">
        <v>443</v>
      </c>
      <c r="W115" s="565" t="s">
        <v>2364</v>
      </c>
    </row>
    <row r="116" spans="1:23" ht="45" customHeight="1" x14ac:dyDescent="0.25">
      <c r="A116" s="383" t="s">
        <v>284</v>
      </c>
      <c r="B116" s="408" t="s">
        <v>2463</v>
      </c>
      <c r="C116" s="408" t="s">
        <v>1875</v>
      </c>
      <c r="D116" s="446">
        <v>42353</v>
      </c>
      <c r="E116" s="532" t="s">
        <v>66</v>
      </c>
      <c r="F116" s="386" t="s">
        <v>285</v>
      </c>
      <c r="G116" s="88">
        <v>28</v>
      </c>
      <c r="H116" s="387" t="s">
        <v>2306</v>
      </c>
      <c r="I116" s="388" t="s">
        <v>31</v>
      </c>
      <c r="J116" s="379" t="s">
        <v>443</v>
      </c>
      <c r="K116" s="379" t="s">
        <v>443</v>
      </c>
      <c r="L116" s="379" t="s">
        <v>443</v>
      </c>
      <c r="M116" s="379" t="s">
        <v>443</v>
      </c>
      <c r="N116" s="379" t="s">
        <v>443</v>
      </c>
      <c r="O116" s="379" t="s">
        <v>443</v>
      </c>
      <c r="P116" s="379" t="s">
        <v>443</v>
      </c>
      <c r="Q116" s="379" t="s">
        <v>443</v>
      </c>
      <c r="R116" s="379" t="s">
        <v>443</v>
      </c>
      <c r="S116" s="379" t="s">
        <v>443</v>
      </c>
      <c r="T116" s="379" t="s">
        <v>443</v>
      </c>
      <c r="U116" s="416" t="s">
        <v>443</v>
      </c>
      <c r="V116" s="416" t="s">
        <v>443</v>
      </c>
      <c r="W116" s="420" t="s">
        <v>35</v>
      </c>
    </row>
    <row r="117" spans="1:23" s="381" customFormat="1" ht="45" customHeight="1" x14ac:dyDescent="0.25">
      <c r="A117" s="383" t="s">
        <v>1393</v>
      </c>
      <c r="B117" s="383" t="s">
        <v>99</v>
      </c>
      <c r="C117" s="408" t="s">
        <v>2311</v>
      </c>
      <c r="D117" s="471">
        <v>43971</v>
      </c>
      <c r="E117" s="385" t="s">
        <v>590</v>
      </c>
      <c r="F117" s="386" t="s">
        <v>1394</v>
      </c>
      <c r="G117" s="88"/>
      <c r="H117" s="387" t="s">
        <v>24</v>
      </c>
      <c r="I117" s="388" t="s">
        <v>45</v>
      </c>
      <c r="J117" s="379" t="s">
        <v>443</v>
      </c>
      <c r="K117" s="379" t="s">
        <v>443</v>
      </c>
      <c r="L117" s="379" t="s">
        <v>443</v>
      </c>
      <c r="M117" s="379" t="s">
        <v>1882</v>
      </c>
      <c r="N117" s="379" t="s">
        <v>443</v>
      </c>
      <c r="O117" s="379" t="s">
        <v>443</v>
      </c>
      <c r="P117" s="379" t="s">
        <v>443</v>
      </c>
      <c r="Q117" s="379" t="s">
        <v>443</v>
      </c>
      <c r="R117" s="379" t="s">
        <v>443</v>
      </c>
      <c r="S117" s="379" t="s">
        <v>443</v>
      </c>
      <c r="T117" s="379" t="s">
        <v>443</v>
      </c>
      <c r="U117" s="379" t="s">
        <v>443</v>
      </c>
      <c r="V117" s="379" t="s">
        <v>443</v>
      </c>
      <c r="W117" s="535" t="s">
        <v>2364</v>
      </c>
    </row>
    <row r="118" spans="1:23" s="381" customFormat="1" ht="45" customHeight="1" x14ac:dyDescent="0.25">
      <c r="A118" s="472" t="s">
        <v>1401</v>
      </c>
      <c r="B118" s="390" t="s">
        <v>758</v>
      </c>
      <c r="C118" s="408" t="s">
        <v>2311</v>
      </c>
      <c r="D118" s="473">
        <v>42522</v>
      </c>
      <c r="E118" s="411" t="s">
        <v>590</v>
      </c>
      <c r="F118" s="394" t="s">
        <v>1402</v>
      </c>
      <c r="G118" s="89"/>
      <c r="H118" s="474" t="s">
        <v>24</v>
      </c>
      <c r="I118" s="396" t="s">
        <v>45</v>
      </c>
      <c r="J118" s="379" t="s">
        <v>443</v>
      </c>
      <c r="K118" s="379" t="s">
        <v>443</v>
      </c>
      <c r="L118" s="379" t="s">
        <v>443</v>
      </c>
      <c r="M118" s="379" t="s">
        <v>1882</v>
      </c>
      <c r="N118" s="379" t="s">
        <v>443</v>
      </c>
      <c r="O118" s="379" t="s">
        <v>443</v>
      </c>
      <c r="P118" s="379" t="s">
        <v>443</v>
      </c>
      <c r="Q118" s="379" t="s">
        <v>443</v>
      </c>
      <c r="R118" s="379" t="s">
        <v>443</v>
      </c>
      <c r="S118" s="379" t="s">
        <v>443</v>
      </c>
      <c r="T118" s="379" t="s">
        <v>443</v>
      </c>
      <c r="U118" s="379" t="s">
        <v>443</v>
      </c>
      <c r="V118" s="379" t="s">
        <v>443</v>
      </c>
      <c r="W118" s="535" t="s">
        <v>2364</v>
      </c>
    </row>
    <row r="119" spans="1:23" s="381" customFormat="1" ht="45" customHeight="1" x14ac:dyDescent="0.25">
      <c r="A119" s="406" t="s">
        <v>1407</v>
      </c>
      <c r="B119" s="383" t="s">
        <v>99</v>
      </c>
      <c r="C119" s="414" t="s">
        <v>762</v>
      </c>
      <c r="D119" s="434">
        <v>44348</v>
      </c>
      <c r="E119" s="411" t="s">
        <v>590</v>
      </c>
      <c r="F119" s="386" t="s">
        <v>2464</v>
      </c>
      <c r="G119" s="140"/>
      <c r="H119" s="413" t="s">
        <v>2383</v>
      </c>
      <c r="I119" s="388" t="s">
        <v>28</v>
      </c>
      <c r="J119" s="379" t="s">
        <v>443</v>
      </c>
      <c r="K119" s="537" t="s">
        <v>2364</v>
      </c>
      <c r="L119" s="379" t="s">
        <v>443</v>
      </c>
      <c r="M119" s="379" t="s">
        <v>443</v>
      </c>
      <c r="N119" s="379" t="s">
        <v>443</v>
      </c>
      <c r="O119" s="379" t="s">
        <v>443</v>
      </c>
      <c r="P119" s="379" t="s">
        <v>443</v>
      </c>
      <c r="Q119" s="379" t="s">
        <v>443</v>
      </c>
      <c r="R119" s="379" t="s">
        <v>443</v>
      </c>
      <c r="S119" s="379" t="s">
        <v>1882</v>
      </c>
      <c r="T119" s="379" t="s">
        <v>443</v>
      </c>
      <c r="U119" s="379" t="s">
        <v>443</v>
      </c>
      <c r="V119" s="379" t="s">
        <v>443</v>
      </c>
      <c r="W119" s="565" t="s">
        <v>2364</v>
      </c>
    </row>
    <row r="120" spans="1:23" s="381" customFormat="1" ht="45" customHeight="1" x14ac:dyDescent="0.25">
      <c r="A120" s="408" t="s">
        <v>1428</v>
      </c>
      <c r="B120" s="383" t="s">
        <v>638</v>
      </c>
      <c r="C120" s="408" t="s">
        <v>2311</v>
      </c>
      <c r="D120" s="401">
        <v>42370</v>
      </c>
      <c r="E120" s="385" t="s">
        <v>590</v>
      </c>
      <c r="F120" s="386" t="s">
        <v>416</v>
      </c>
      <c r="G120" s="140"/>
      <c r="H120" s="387" t="s">
        <v>24</v>
      </c>
      <c r="I120" s="388" t="s">
        <v>25</v>
      </c>
      <c r="J120" s="379" t="s">
        <v>443</v>
      </c>
      <c r="K120" s="379" t="s">
        <v>443</v>
      </c>
      <c r="L120" s="379" t="s">
        <v>443</v>
      </c>
      <c r="M120" s="379" t="s">
        <v>443</v>
      </c>
      <c r="N120" s="379" t="s">
        <v>443</v>
      </c>
      <c r="O120" s="379" t="s">
        <v>443</v>
      </c>
      <c r="P120" s="379" t="s">
        <v>1882</v>
      </c>
      <c r="Q120" s="379" t="s">
        <v>443</v>
      </c>
      <c r="R120" s="379" t="s">
        <v>443</v>
      </c>
      <c r="S120" s="379" t="s">
        <v>443</v>
      </c>
      <c r="T120" s="379" t="s">
        <v>443</v>
      </c>
      <c r="U120" s="379" t="s">
        <v>443</v>
      </c>
      <c r="V120" s="379" t="s">
        <v>443</v>
      </c>
      <c r="W120" s="535" t="s">
        <v>2364</v>
      </c>
    </row>
    <row r="121" spans="1:23" s="381" customFormat="1" ht="45" customHeight="1" x14ac:dyDescent="0.25">
      <c r="A121" s="408" t="s">
        <v>2249</v>
      </c>
      <c r="B121" s="383" t="s">
        <v>60</v>
      </c>
      <c r="C121" s="409" t="s">
        <v>1176</v>
      </c>
      <c r="D121" s="401">
        <v>44166</v>
      </c>
      <c r="E121" s="385" t="s">
        <v>590</v>
      </c>
      <c r="F121" s="386" t="s">
        <v>1430</v>
      </c>
      <c r="G121" s="140"/>
      <c r="H121" s="387" t="s">
        <v>24</v>
      </c>
      <c r="I121" s="388" t="s">
        <v>87</v>
      </c>
      <c r="J121" s="379" t="s">
        <v>443</v>
      </c>
      <c r="K121" s="379" t="s">
        <v>443</v>
      </c>
      <c r="L121" s="379" t="s">
        <v>443</v>
      </c>
      <c r="M121" s="379" t="s">
        <v>443</v>
      </c>
      <c r="N121" s="379" t="s">
        <v>443</v>
      </c>
      <c r="O121" s="379" t="s">
        <v>35</v>
      </c>
      <c r="P121" s="379" t="s">
        <v>443</v>
      </c>
      <c r="Q121" s="379" t="s">
        <v>443</v>
      </c>
      <c r="R121" s="379" t="s">
        <v>443</v>
      </c>
      <c r="S121" s="379" t="s">
        <v>443</v>
      </c>
      <c r="T121" s="379" t="s">
        <v>443</v>
      </c>
      <c r="U121" s="379" t="s">
        <v>443</v>
      </c>
      <c r="V121" s="379" t="s">
        <v>1882</v>
      </c>
      <c r="W121" s="535" t="s">
        <v>2364</v>
      </c>
    </row>
    <row r="122" spans="1:23" s="381" customFormat="1" ht="45" customHeight="1" x14ac:dyDescent="0.25">
      <c r="A122" s="408" t="s">
        <v>1431</v>
      </c>
      <c r="B122" s="383" t="s">
        <v>638</v>
      </c>
      <c r="C122" s="408" t="s">
        <v>2311</v>
      </c>
      <c r="D122" s="401">
        <v>42370</v>
      </c>
      <c r="E122" s="385" t="s">
        <v>590</v>
      </c>
      <c r="F122" s="386" t="s">
        <v>416</v>
      </c>
      <c r="G122" s="88"/>
      <c r="H122" s="387" t="s">
        <v>24</v>
      </c>
      <c r="I122" s="388" t="s">
        <v>25</v>
      </c>
      <c r="J122" s="379" t="s">
        <v>443</v>
      </c>
      <c r="K122" s="379" t="s">
        <v>443</v>
      </c>
      <c r="L122" s="379" t="s">
        <v>443</v>
      </c>
      <c r="M122" s="379" t="s">
        <v>443</v>
      </c>
      <c r="N122" s="379" t="s">
        <v>443</v>
      </c>
      <c r="O122" s="379" t="s">
        <v>443</v>
      </c>
      <c r="P122" s="379" t="s">
        <v>1882</v>
      </c>
      <c r="Q122" s="379" t="s">
        <v>443</v>
      </c>
      <c r="R122" s="379" t="s">
        <v>443</v>
      </c>
      <c r="S122" s="379" t="s">
        <v>443</v>
      </c>
      <c r="T122" s="379" t="s">
        <v>443</v>
      </c>
      <c r="U122" s="379" t="s">
        <v>443</v>
      </c>
      <c r="V122" s="379" t="s">
        <v>443</v>
      </c>
      <c r="W122" s="535" t="s">
        <v>2364</v>
      </c>
    </row>
    <row r="123" spans="1:23" ht="45" customHeight="1" x14ac:dyDescent="0.25">
      <c r="A123" s="383" t="s">
        <v>102</v>
      </c>
      <c r="B123" s="383" t="s">
        <v>1396</v>
      </c>
      <c r="C123" s="408" t="s">
        <v>2311</v>
      </c>
      <c r="D123" s="384"/>
      <c r="E123" s="385" t="s">
        <v>590</v>
      </c>
      <c r="F123" s="386" t="s">
        <v>273</v>
      </c>
      <c r="G123" s="88">
        <v>22</v>
      </c>
      <c r="H123" s="387" t="s">
        <v>2306</v>
      </c>
      <c r="I123" s="388" t="s">
        <v>87</v>
      </c>
      <c r="J123" s="379" t="s">
        <v>443</v>
      </c>
      <c r="K123" s="379" t="s">
        <v>443</v>
      </c>
      <c r="L123" s="379" t="s">
        <v>443</v>
      </c>
      <c r="M123" s="379" t="s">
        <v>443</v>
      </c>
      <c r="N123" s="379" t="s">
        <v>443</v>
      </c>
      <c r="O123" s="379" t="s">
        <v>443</v>
      </c>
      <c r="P123" s="379" t="s">
        <v>443</v>
      </c>
      <c r="Q123" s="379" t="s">
        <v>443</v>
      </c>
      <c r="R123" s="379" t="s">
        <v>443</v>
      </c>
      <c r="S123" s="379" t="s">
        <v>443</v>
      </c>
      <c r="T123" s="379" t="s">
        <v>443</v>
      </c>
      <c r="U123" s="379" t="s">
        <v>443</v>
      </c>
      <c r="V123" s="379" t="s">
        <v>1882</v>
      </c>
      <c r="W123" s="379" t="s">
        <v>443</v>
      </c>
    </row>
    <row r="124" spans="1:23" ht="45" customHeight="1" x14ac:dyDescent="0.25">
      <c r="A124" s="390" t="s">
        <v>291</v>
      </c>
      <c r="B124" s="408" t="s">
        <v>2463</v>
      </c>
      <c r="C124" s="408" t="s">
        <v>1875</v>
      </c>
      <c r="D124" s="446">
        <v>42353</v>
      </c>
      <c r="E124" s="385" t="s">
        <v>590</v>
      </c>
      <c r="F124" s="386" t="s">
        <v>292</v>
      </c>
      <c r="G124" s="89">
        <v>33</v>
      </c>
      <c r="H124" s="387" t="s">
        <v>2306</v>
      </c>
      <c r="I124" s="396" t="s">
        <v>28</v>
      </c>
      <c r="J124" s="379" t="s">
        <v>443</v>
      </c>
      <c r="K124" s="379" t="s">
        <v>443</v>
      </c>
      <c r="L124" s="379" t="s">
        <v>443</v>
      </c>
      <c r="M124" s="379" t="s">
        <v>443</v>
      </c>
      <c r="N124" s="379" t="s">
        <v>443</v>
      </c>
      <c r="O124" s="379" t="s">
        <v>443</v>
      </c>
      <c r="P124" s="379" t="s">
        <v>443</v>
      </c>
      <c r="Q124" s="379" t="s">
        <v>443</v>
      </c>
      <c r="R124" s="379" t="s">
        <v>443</v>
      </c>
      <c r="S124" s="453" t="s">
        <v>1882</v>
      </c>
      <c r="T124" s="379" t="s">
        <v>443</v>
      </c>
      <c r="U124" s="379" t="s">
        <v>443</v>
      </c>
      <c r="V124" s="379" t="s">
        <v>443</v>
      </c>
      <c r="W124" s="379" t="s">
        <v>443</v>
      </c>
    </row>
    <row r="125" spans="1:23" ht="45" customHeight="1" x14ac:dyDescent="0.25">
      <c r="A125" s="383" t="s">
        <v>214</v>
      </c>
      <c r="B125" s="383" t="s">
        <v>99</v>
      </c>
      <c r="C125" s="408" t="s">
        <v>2311</v>
      </c>
      <c r="D125" s="384"/>
      <c r="E125" s="385" t="s">
        <v>590</v>
      </c>
      <c r="F125" s="386" t="s">
        <v>288</v>
      </c>
      <c r="G125" s="193">
        <v>32</v>
      </c>
      <c r="H125" s="387" t="s">
        <v>2306</v>
      </c>
      <c r="I125" s="388" t="s">
        <v>28</v>
      </c>
      <c r="J125" s="379" t="s">
        <v>443</v>
      </c>
      <c r="K125" s="379" t="s">
        <v>443</v>
      </c>
      <c r="L125" s="379" t="s">
        <v>443</v>
      </c>
      <c r="M125" s="379" t="s">
        <v>443</v>
      </c>
      <c r="N125" s="379" t="s">
        <v>443</v>
      </c>
      <c r="O125" s="379" t="s">
        <v>443</v>
      </c>
      <c r="P125" s="379" t="s">
        <v>443</v>
      </c>
      <c r="Q125" s="379" t="s">
        <v>443</v>
      </c>
      <c r="R125" s="379" t="s">
        <v>443</v>
      </c>
      <c r="S125" s="453" t="s">
        <v>1882</v>
      </c>
      <c r="T125" s="379" t="s">
        <v>443</v>
      </c>
      <c r="U125" s="379" t="s">
        <v>443</v>
      </c>
      <c r="V125" s="379" t="s">
        <v>443</v>
      </c>
      <c r="W125" s="379" t="s">
        <v>443</v>
      </c>
    </row>
    <row r="126" spans="1:23" ht="45" customHeight="1" x14ac:dyDescent="0.25">
      <c r="A126" s="383" t="s">
        <v>289</v>
      </c>
      <c r="B126" s="408" t="s">
        <v>2463</v>
      </c>
      <c r="C126" s="408" t="s">
        <v>1875</v>
      </c>
      <c r="D126" s="446">
        <v>42353</v>
      </c>
      <c r="E126" s="385" t="s">
        <v>590</v>
      </c>
      <c r="F126" s="386" t="s">
        <v>290</v>
      </c>
      <c r="G126" s="88">
        <v>34</v>
      </c>
      <c r="H126" s="387" t="s">
        <v>2306</v>
      </c>
      <c r="I126" s="388" t="s">
        <v>28</v>
      </c>
      <c r="J126" s="379" t="s">
        <v>443</v>
      </c>
      <c r="K126" s="379" t="s">
        <v>443</v>
      </c>
      <c r="L126" s="379" t="s">
        <v>443</v>
      </c>
      <c r="M126" s="379" t="s">
        <v>443</v>
      </c>
      <c r="N126" s="379" t="s">
        <v>443</v>
      </c>
      <c r="O126" s="379" t="s">
        <v>443</v>
      </c>
      <c r="P126" s="379" t="s">
        <v>443</v>
      </c>
      <c r="Q126" s="379" t="s">
        <v>443</v>
      </c>
      <c r="R126" s="379" t="s">
        <v>443</v>
      </c>
      <c r="S126" s="453" t="s">
        <v>1882</v>
      </c>
      <c r="T126" s="379" t="s">
        <v>443</v>
      </c>
      <c r="U126" s="379" t="s">
        <v>443</v>
      </c>
      <c r="V126" s="379" t="s">
        <v>443</v>
      </c>
      <c r="W126" s="379" t="s">
        <v>443</v>
      </c>
    </row>
    <row r="127" spans="1:23" s="381" customFormat="1" ht="45" customHeight="1" x14ac:dyDescent="0.25">
      <c r="A127" s="408" t="s">
        <v>1458</v>
      </c>
      <c r="B127" s="382" t="s">
        <v>60</v>
      </c>
      <c r="C127" s="409" t="s">
        <v>1176</v>
      </c>
      <c r="D127" s="401">
        <v>43617</v>
      </c>
      <c r="E127" s="385" t="s">
        <v>590</v>
      </c>
      <c r="F127" s="386" t="s">
        <v>1460</v>
      </c>
      <c r="G127" s="193"/>
      <c r="H127" s="387" t="s">
        <v>2363</v>
      </c>
      <c r="I127" s="388" t="s">
        <v>53</v>
      </c>
      <c r="J127" s="379" t="s">
        <v>443</v>
      </c>
      <c r="K127" s="379" t="s">
        <v>443</v>
      </c>
      <c r="L127" s="379" t="s">
        <v>443</v>
      </c>
      <c r="M127" s="379" t="s">
        <v>443</v>
      </c>
      <c r="N127" s="379" t="s">
        <v>1882</v>
      </c>
      <c r="O127" s="379" t="s">
        <v>443</v>
      </c>
      <c r="P127" s="379" t="s">
        <v>443</v>
      </c>
      <c r="Q127" s="379" t="s">
        <v>443</v>
      </c>
      <c r="R127" s="379" t="s">
        <v>443</v>
      </c>
      <c r="S127" s="379" t="s">
        <v>443</v>
      </c>
      <c r="T127" s="379" t="s">
        <v>443</v>
      </c>
      <c r="U127" s="379" t="s">
        <v>443</v>
      </c>
      <c r="V127" s="379" t="s">
        <v>443</v>
      </c>
      <c r="W127" s="535" t="s">
        <v>2364</v>
      </c>
    </row>
    <row r="128" spans="1:23" s="381" customFormat="1" ht="45" customHeight="1" x14ac:dyDescent="0.25">
      <c r="A128" s="383" t="s">
        <v>1461</v>
      </c>
      <c r="B128" s="383" t="s">
        <v>1462</v>
      </c>
      <c r="C128" s="414" t="s">
        <v>2311</v>
      </c>
      <c r="D128" s="393">
        <v>43971</v>
      </c>
      <c r="E128" s="385" t="s">
        <v>590</v>
      </c>
      <c r="F128" s="386" t="s">
        <v>827</v>
      </c>
      <c r="G128" s="337"/>
      <c r="H128" s="387" t="s">
        <v>2363</v>
      </c>
      <c r="I128" s="396" t="s">
        <v>53</v>
      </c>
      <c r="J128" s="379" t="s">
        <v>443</v>
      </c>
      <c r="K128" s="379" t="s">
        <v>443</v>
      </c>
      <c r="L128" s="379" t="s">
        <v>443</v>
      </c>
      <c r="M128" s="379" t="s">
        <v>443</v>
      </c>
      <c r="N128" s="379" t="s">
        <v>1882</v>
      </c>
      <c r="O128" s="379" t="s">
        <v>443</v>
      </c>
      <c r="P128" s="379" t="s">
        <v>443</v>
      </c>
      <c r="Q128" s="379" t="s">
        <v>443</v>
      </c>
      <c r="R128" s="379" t="s">
        <v>443</v>
      </c>
      <c r="S128" s="379" t="s">
        <v>443</v>
      </c>
      <c r="T128" s="379" t="s">
        <v>443</v>
      </c>
      <c r="U128" s="379" t="s">
        <v>443</v>
      </c>
      <c r="V128" s="379" t="s">
        <v>443</v>
      </c>
      <c r="W128" s="535" t="s">
        <v>2364</v>
      </c>
    </row>
    <row r="129" spans="1:23" s="381" customFormat="1" ht="45" customHeight="1" x14ac:dyDescent="0.25">
      <c r="A129" s="414" t="s">
        <v>2253</v>
      </c>
      <c r="B129" s="383" t="s">
        <v>89</v>
      </c>
      <c r="C129" s="451" t="s">
        <v>2254</v>
      </c>
      <c r="D129" s="401">
        <v>44256</v>
      </c>
      <c r="E129" s="385" t="s">
        <v>590</v>
      </c>
      <c r="F129" s="386" t="s">
        <v>2465</v>
      </c>
      <c r="G129" s="88"/>
      <c r="H129" s="387" t="s">
        <v>2383</v>
      </c>
      <c r="I129" s="388" t="s">
        <v>87</v>
      </c>
      <c r="J129" s="379" t="s">
        <v>443</v>
      </c>
      <c r="K129" s="379" t="s">
        <v>443</v>
      </c>
      <c r="L129" s="379" t="s">
        <v>443</v>
      </c>
      <c r="M129" s="379" t="s">
        <v>443</v>
      </c>
      <c r="N129" s="379" t="s">
        <v>443</v>
      </c>
      <c r="O129" s="379" t="s">
        <v>443</v>
      </c>
      <c r="P129" s="379" t="s">
        <v>443</v>
      </c>
      <c r="Q129" s="379" t="s">
        <v>443</v>
      </c>
      <c r="R129" s="379" t="s">
        <v>443</v>
      </c>
      <c r="S129" s="420" t="s">
        <v>35</v>
      </c>
      <c r="T129" s="379" t="s">
        <v>443</v>
      </c>
      <c r="U129" s="379" t="s">
        <v>443</v>
      </c>
      <c r="V129" s="379" t="s">
        <v>1882</v>
      </c>
      <c r="W129" s="565" t="s">
        <v>2364</v>
      </c>
    </row>
    <row r="130" spans="1:23" s="381" customFormat="1" ht="45" customHeight="1" x14ac:dyDescent="0.25">
      <c r="A130" s="414" t="s">
        <v>2257</v>
      </c>
      <c r="B130" s="383" t="s">
        <v>1481</v>
      </c>
      <c r="C130" s="414" t="s">
        <v>2311</v>
      </c>
      <c r="D130" s="401">
        <v>41214</v>
      </c>
      <c r="E130" s="385" t="s">
        <v>590</v>
      </c>
      <c r="F130" s="386" t="s">
        <v>2466</v>
      </c>
      <c r="G130" s="88">
        <v>5</v>
      </c>
      <c r="H130" s="387" t="s">
        <v>30</v>
      </c>
      <c r="I130" s="388" t="s">
        <v>20</v>
      </c>
      <c r="J130" s="379" t="s">
        <v>443</v>
      </c>
      <c r="K130" s="379" t="s">
        <v>443</v>
      </c>
      <c r="L130" s="379" t="s">
        <v>443</v>
      </c>
      <c r="M130" s="379" t="s">
        <v>443</v>
      </c>
      <c r="N130" s="379" t="s">
        <v>443</v>
      </c>
      <c r="O130" s="379" t="s">
        <v>1882</v>
      </c>
      <c r="P130" s="379" t="s">
        <v>443</v>
      </c>
      <c r="Q130" s="379" t="s">
        <v>443</v>
      </c>
      <c r="R130" s="379" t="s">
        <v>443</v>
      </c>
      <c r="S130" s="420" t="s">
        <v>35</v>
      </c>
      <c r="T130" s="379" t="s">
        <v>443</v>
      </c>
      <c r="U130" s="379" t="s">
        <v>443</v>
      </c>
      <c r="V130" s="379" t="s">
        <v>443</v>
      </c>
      <c r="W130" s="420" t="s">
        <v>35</v>
      </c>
    </row>
    <row r="131" spans="1:23" s="381" customFormat="1" ht="45" customHeight="1" x14ac:dyDescent="0.25">
      <c r="A131" s="414" t="s">
        <v>2467</v>
      </c>
      <c r="B131" s="383" t="s">
        <v>2468</v>
      </c>
      <c r="C131" s="414" t="s">
        <v>2311</v>
      </c>
      <c r="D131" s="401">
        <v>44337</v>
      </c>
      <c r="E131" s="532" t="s">
        <v>66</v>
      </c>
      <c r="F131" s="386" t="s">
        <v>827</v>
      </c>
      <c r="G131" s="88"/>
      <c r="H131" s="387" t="s">
        <v>2385</v>
      </c>
      <c r="I131" s="388" t="s">
        <v>25</v>
      </c>
      <c r="J131" s="379" t="s">
        <v>443</v>
      </c>
      <c r="K131" s="379" t="s">
        <v>443</v>
      </c>
      <c r="L131" s="453" t="s">
        <v>443</v>
      </c>
      <c r="M131" s="453" t="s">
        <v>443</v>
      </c>
      <c r="N131" s="453" t="s">
        <v>443</v>
      </c>
      <c r="O131" s="453" t="s">
        <v>443</v>
      </c>
      <c r="P131" s="542" t="s">
        <v>2374</v>
      </c>
      <c r="Q131" s="453" t="s">
        <v>443</v>
      </c>
      <c r="R131" s="453" t="s">
        <v>443</v>
      </c>
      <c r="S131" s="454" t="s">
        <v>35</v>
      </c>
      <c r="T131" s="454" t="s">
        <v>35</v>
      </c>
      <c r="U131" s="454"/>
      <c r="V131" s="454"/>
      <c r="W131" s="454" t="s">
        <v>35</v>
      </c>
    </row>
    <row r="132" spans="1:23" ht="45" customHeight="1" x14ac:dyDescent="0.25">
      <c r="A132" s="383" t="s">
        <v>210</v>
      </c>
      <c r="B132" s="383" t="s">
        <v>49</v>
      </c>
      <c r="C132" s="414" t="s">
        <v>2311</v>
      </c>
      <c r="D132" s="384"/>
      <c r="E132" s="385" t="s">
        <v>590</v>
      </c>
      <c r="F132" s="386" t="s">
        <v>282</v>
      </c>
      <c r="G132" s="88">
        <v>24</v>
      </c>
      <c r="H132" s="387" t="s">
        <v>2306</v>
      </c>
      <c r="I132" s="388" t="s">
        <v>40</v>
      </c>
      <c r="J132" s="453" t="s">
        <v>443</v>
      </c>
      <c r="K132" s="453" t="s">
        <v>443</v>
      </c>
      <c r="L132" s="453" t="s">
        <v>1882</v>
      </c>
      <c r="M132" s="379" t="s">
        <v>443</v>
      </c>
      <c r="N132" s="379" t="s">
        <v>443</v>
      </c>
      <c r="O132" s="379" t="s">
        <v>443</v>
      </c>
      <c r="P132" s="379" t="s">
        <v>443</v>
      </c>
      <c r="Q132" s="379" t="s">
        <v>443</v>
      </c>
      <c r="R132" s="379" t="s">
        <v>443</v>
      </c>
      <c r="S132" s="379" t="s">
        <v>443</v>
      </c>
      <c r="T132" s="379" t="s">
        <v>443</v>
      </c>
      <c r="U132" s="379" t="s">
        <v>443</v>
      </c>
      <c r="V132" s="379" t="s">
        <v>443</v>
      </c>
      <c r="W132" s="379" t="s">
        <v>443</v>
      </c>
    </row>
    <row r="133" spans="1:23" s="381" customFormat="1" ht="45" customHeight="1" x14ac:dyDescent="0.25">
      <c r="A133" s="383" t="s">
        <v>2261</v>
      </c>
      <c r="B133" s="383" t="s">
        <v>1507</v>
      </c>
      <c r="C133" s="408" t="s">
        <v>2311</v>
      </c>
      <c r="D133" s="401">
        <v>44559</v>
      </c>
      <c r="E133" s="385" t="s">
        <v>590</v>
      </c>
      <c r="F133" s="386" t="s">
        <v>2469</v>
      </c>
      <c r="G133" s="88"/>
      <c r="H133" s="387" t="s">
        <v>2383</v>
      </c>
      <c r="I133" s="388" t="s">
        <v>25</v>
      </c>
      <c r="J133" s="420" t="s">
        <v>35</v>
      </c>
      <c r="K133" s="537" t="s">
        <v>2364</v>
      </c>
      <c r="L133" s="379" t="s">
        <v>443</v>
      </c>
      <c r="M133" s="379" t="s">
        <v>443</v>
      </c>
      <c r="N133" s="379" t="s">
        <v>443</v>
      </c>
      <c r="O133" s="379" t="s">
        <v>443</v>
      </c>
      <c r="P133" s="379" t="s">
        <v>1882</v>
      </c>
      <c r="Q133" s="379" t="s">
        <v>443</v>
      </c>
      <c r="R133" s="379" t="s">
        <v>443</v>
      </c>
      <c r="S133" s="379" t="s">
        <v>443</v>
      </c>
      <c r="T133" s="379" t="s">
        <v>443</v>
      </c>
      <c r="U133" s="379" t="s">
        <v>443</v>
      </c>
      <c r="V133" s="379" t="s">
        <v>443</v>
      </c>
      <c r="W133" s="565" t="s">
        <v>2364</v>
      </c>
    </row>
    <row r="134" spans="1:23" s="381" customFormat="1" ht="45" customHeight="1" x14ac:dyDescent="0.25">
      <c r="A134" s="383" t="s">
        <v>1509</v>
      </c>
      <c r="B134" s="383" t="s">
        <v>2470</v>
      </c>
      <c r="C134" s="408" t="s">
        <v>2311</v>
      </c>
      <c r="D134" s="401">
        <v>44866</v>
      </c>
      <c r="E134" s="385" t="s">
        <v>590</v>
      </c>
      <c r="F134" s="386" t="s">
        <v>2471</v>
      </c>
      <c r="G134" s="88"/>
      <c r="H134" s="387" t="s">
        <v>2383</v>
      </c>
      <c r="I134" s="388" t="s">
        <v>45</v>
      </c>
      <c r="J134" s="420" t="s">
        <v>35</v>
      </c>
      <c r="K134" s="420" t="s">
        <v>35</v>
      </c>
      <c r="L134" s="420" t="s">
        <v>35</v>
      </c>
      <c r="M134" s="420" t="s">
        <v>35</v>
      </c>
      <c r="N134" s="420" t="s">
        <v>35</v>
      </c>
      <c r="O134" s="420" t="s">
        <v>35</v>
      </c>
      <c r="P134" s="420" t="s">
        <v>35</v>
      </c>
      <c r="Q134" s="420" t="s">
        <v>35</v>
      </c>
      <c r="R134" s="420" t="s">
        <v>35</v>
      </c>
      <c r="S134" s="420" t="s">
        <v>35</v>
      </c>
      <c r="T134" s="420" t="s">
        <v>35</v>
      </c>
      <c r="U134" s="420" t="s">
        <v>35</v>
      </c>
      <c r="V134" s="379" t="s">
        <v>443</v>
      </c>
      <c r="W134" s="565" t="s">
        <v>2364</v>
      </c>
    </row>
    <row r="135" spans="1:23" s="381" customFormat="1" ht="45" customHeight="1" x14ac:dyDescent="0.25">
      <c r="A135" s="383" t="s">
        <v>2262</v>
      </c>
      <c r="B135" s="383" t="s">
        <v>1348</v>
      </c>
      <c r="C135" s="408" t="s">
        <v>2311</v>
      </c>
      <c r="D135" s="401">
        <v>44621</v>
      </c>
      <c r="E135" s="385" t="s">
        <v>590</v>
      </c>
      <c r="F135" s="386" t="s">
        <v>827</v>
      </c>
      <c r="G135" s="88"/>
      <c r="H135" s="387" t="s">
        <v>19</v>
      </c>
      <c r="I135" s="388" t="s">
        <v>45</v>
      </c>
      <c r="J135" s="420" t="s">
        <v>35</v>
      </c>
      <c r="K135" s="420" t="s">
        <v>35</v>
      </c>
      <c r="L135" s="420" t="s">
        <v>35</v>
      </c>
      <c r="M135" s="420" t="s">
        <v>35</v>
      </c>
      <c r="N135" s="379" t="s">
        <v>443</v>
      </c>
      <c r="O135" s="379" t="s">
        <v>443</v>
      </c>
      <c r="P135" s="379" t="s">
        <v>443</v>
      </c>
      <c r="Q135" s="379" t="s">
        <v>443</v>
      </c>
      <c r="R135" s="379" t="s">
        <v>443</v>
      </c>
      <c r="S135" s="379" t="s">
        <v>443</v>
      </c>
      <c r="T135" s="379" t="s">
        <v>443</v>
      </c>
      <c r="U135" s="379" t="s">
        <v>443</v>
      </c>
      <c r="V135" s="379" t="s">
        <v>443</v>
      </c>
      <c r="W135" s="379" t="s">
        <v>443</v>
      </c>
    </row>
    <row r="136" spans="1:23" s="381" customFormat="1" ht="45" customHeight="1" x14ac:dyDescent="0.25">
      <c r="A136" s="382" t="s">
        <v>2264</v>
      </c>
      <c r="B136" s="383" t="s">
        <v>1766</v>
      </c>
      <c r="C136" s="414" t="s">
        <v>2311</v>
      </c>
      <c r="D136" s="401">
        <v>43361</v>
      </c>
      <c r="E136" s="385" t="s">
        <v>590</v>
      </c>
      <c r="F136" s="386" t="s">
        <v>1514</v>
      </c>
      <c r="G136" s="299"/>
      <c r="H136" s="387" t="s">
        <v>24</v>
      </c>
      <c r="I136" s="388" t="s">
        <v>31</v>
      </c>
      <c r="J136" s="379" t="s">
        <v>443</v>
      </c>
      <c r="K136" s="379" t="s">
        <v>443</v>
      </c>
      <c r="L136" s="379" t="s">
        <v>443</v>
      </c>
      <c r="M136" s="379" t="s">
        <v>443</v>
      </c>
      <c r="N136" s="379" t="s">
        <v>443</v>
      </c>
      <c r="O136" s="379" t="s">
        <v>443</v>
      </c>
      <c r="P136" s="379" t="s">
        <v>443</v>
      </c>
      <c r="Q136" s="379" t="s">
        <v>443</v>
      </c>
      <c r="R136" s="379" t="s">
        <v>443</v>
      </c>
      <c r="S136" s="379" t="s">
        <v>443</v>
      </c>
      <c r="T136" s="379" t="s">
        <v>1882</v>
      </c>
      <c r="U136" s="379" t="s">
        <v>443</v>
      </c>
      <c r="V136" s="379" t="s">
        <v>443</v>
      </c>
      <c r="W136" s="535" t="s">
        <v>2364</v>
      </c>
    </row>
    <row r="137" spans="1:23" s="381" customFormat="1" ht="45" customHeight="1" x14ac:dyDescent="0.25">
      <c r="A137" s="429" t="s">
        <v>32</v>
      </c>
      <c r="B137" s="399" t="s">
        <v>2472</v>
      </c>
      <c r="C137" s="414" t="s">
        <v>2311</v>
      </c>
      <c r="D137" s="468"/>
      <c r="E137" s="559" t="s">
        <v>2473</v>
      </c>
      <c r="F137" s="403" t="s">
        <v>468</v>
      </c>
      <c r="G137" s="193">
        <v>25</v>
      </c>
      <c r="H137" s="431" t="s">
        <v>30</v>
      </c>
      <c r="I137" s="404" t="s">
        <v>87</v>
      </c>
      <c r="J137" s="379" t="s">
        <v>443</v>
      </c>
      <c r="K137" s="420" t="s">
        <v>35</v>
      </c>
      <c r="L137" s="420" t="s">
        <v>35</v>
      </c>
      <c r="M137" s="420" t="s">
        <v>35</v>
      </c>
      <c r="N137" s="420" t="s">
        <v>35</v>
      </c>
      <c r="O137" s="420" t="s">
        <v>35</v>
      </c>
      <c r="P137" s="420" t="s">
        <v>35</v>
      </c>
      <c r="Q137" s="420" t="s">
        <v>35</v>
      </c>
      <c r="R137" s="420" t="s">
        <v>35</v>
      </c>
      <c r="S137" s="420" t="s">
        <v>35</v>
      </c>
      <c r="T137" s="420" t="s">
        <v>35</v>
      </c>
      <c r="U137" s="420"/>
      <c r="V137" s="420"/>
      <c r="W137" s="420" t="s">
        <v>35</v>
      </c>
    </row>
    <row r="138" spans="1:23" ht="45" customHeight="1" x14ac:dyDescent="0.25">
      <c r="A138" s="383" t="s">
        <v>54</v>
      </c>
      <c r="B138" s="383" t="s">
        <v>55</v>
      </c>
      <c r="C138" s="414" t="s">
        <v>2311</v>
      </c>
      <c r="D138" s="384"/>
      <c r="E138" s="385" t="s">
        <v>590</v>
      </c>
      <c r="F138" s="386" t="s">
        <v>509</v>
      </c>
      <c r="G138" s="88"/>
      <c r="H138" s="387" t="s">
        <v>24</v>
      </c>
      <c r="I138" s="388" t="s">
        <v>69</v>
      </c>
      <c r="J138" s="379" t="s">
        <v>443</v>
      </c>
      <c r="K138" s="379" t="s">
        <v>443</v>
      </c>
      <c r="L138" s="379" t="s">
        <v>443</v>
      </c>
      <c r="M138" s="379" t="s">
        <v>443</v>
      </c>
      <c r="N138" s="379" t="s">
        <v>443</v>
      </c>
      <c r="O138" s="379" t="s">
        <v>443</v>
      </c>
      <c r="P138" s="379" t="s">
        <v>443</v>
      </c>
      <c r="Q138" s="379" t="s">
        <v>1882</v>
      </c>
      <c r="R138" s="379" t="s">
        <v>443</v>
      </c>
      <c r="S138" s="379" t="s">
        <v>443</v>
      </c>
      <c r="T138" s="379" t="s">
        <v>443</v>
      </c>
      <c r="U138" s="379" t="s">
        <v>443</v>
      </c>
      <c r="V138" s="379" t="s">
        <v>443</v>
      </c>
      <c r="W138" s="535" t="s">
        <v>2364</v>
      </c>
    </row>
    <row r="139" spans="1:23" ht="45" customHeight="1" x14ac:dyDescent="0.25">
      <c r="A139" s="383" t="s">
        <v>293</v>
      </c>
      <c r="B139" s="383" t="s">
        <v>948</v>
      </c>
      <c r="C139" s="414" t="s">
        <v>2311</v>
      </c>
      <c r="D139" s="401">
        <v>41334</v>
      </c>
      <c r="E139" s="385" t="s">
        <v>590</v>
      </c>
      <c r="F139" s="386" t="s">
        <v>294</v>
      </c>
      <c r="G139" s="88">
        <v>35</v>
      </c>
      <c r="H139" s="387" t="s">
        <v>2306</v>
      </c>
      <c r="I139" s="388" t="s">
        <v>53</v>
      </c>
      <c r="J139" s="379" t="s">
        <v>443</v>
      </c>
      <c r="K139" s="379" t="s">
        <v>443</v>
      </c>
      <c r="L139" s="379" t="s">
        <v>443</v>
      </c>
      <c r="M139" s="379" t="s">
        <v>443</v>
      </c>
      <c r="N139" s="379" t="s">
        <v>1882</v>
      </c>
      <c r="O139" s="379" t="s">
        <v>443</v>
      </c>
      <c r="P139" s="379" t="s">
        <v>443</v>
      </c>
      <c r="Q139" s="379" t="s">
        <v>443</v>
      </c>
      <c r="R139" s="379" t="s">
        <v>443</v>
      </c>
      <c r="S139" s="379" t="s">
        <v>443</v>
      </c>
      <c r="T139" s="379" t="s">
        <v>443</v>
      </c>
      <c r="U139" s="379" t="s">
        <v>443</v>
      </c>
      <c r="V139" s="379" t="s">
        <v>443</v>
      </c>
      <c r="W139" s="379" t="s">
        <v>443</v>
      </c>
    </row>
    <row r="140" spans="1:23" s="381" customFormat="1" ht="30" x14ac:dyDescent="0.25">
      <c r="A140" s="390" t="s">
        <v>271</v>
      </c>
      <c r="B140" s="390" t="s">
        <v>49</v>
      </c>
      <c r="C140" s="417" t="s">
        <v>2311</v>
      </c>
      <c r="D140" s="410"/>
      <c r="E140" s="402" t="s">
        <v>590</v>
      </c>
      <c r="F140" s="394" t="s">
        <v>272</v>
      </c>
      <c r="G140" s="89">
        <v>20</v>
      </c>
      <c r="H140" s="395" t="s">
        <v>2306</v>
      </c>
      <c r="I140" s="396" t="s">
        <v>25</v>
      </c>
      <c r="J140" s="379" t="s">
        <v>443</v>
      </c>
      <c r="K140" s="379" t="s">
        <v>443</v>
      </c>
      <c r="L140" s="379" t="s">
        <v>443</v>
      </c>
      <c r="M140" s="379" t="s">
        <v>443</v>
      </c>
      <c r="N140" s="379" t="s">
        <v>443</v>
      </c>
      <c r="O140" s="379" t="s">
        <v>443</v>
      </c>
      <c r="P140" s="549" t="s">
        <v>2374</v>
      </c>
      <c r="Q140" s="379" t="s">
        <v>443</v>
      </c>
      <c r="R140" s="379" t="s">
        <v>443</v>
      </c>
      <c r="S140" s="379" t="s">
        <v>443</v>
      </c>
      <c r="T140" s="379" t="s">
        <v>443</v>
      </c>
      <c r="U140" s="379" t="s">
        <v>443</v>
      </c>
      <c r="V140" s="379" t="s">
        <v>443</v>
      </c>
      <c r="W140" s="379" t="s">
        <v>443</v>
      </c>
    </row>
    <row r="141" spans="1:23" ht="42" customHeight="1" x14ac:dyDescent="0.25">
      <c r="A141" s="408" t="s">
        <v>301</v>
      </c>
      <c r="B141" s="383" t="s">
        <v>1580</v>
      </c>
      <c r="C141" s="414" t="s">
        <v>2474</v>
      </c>
      <c r="D141" s="384"/>
      <c r="E141" s="402" t="s">
        <v>590</v>
      </c>
      <c r="F141" s="386" t="s">
        <v>300</v>
      </c>
      <c r="G141" s="88">
        <v>36</v>
      </c>
      <c r="H141" s="387" t="s">
        <v>2306</v>
      </c>
      <c r="I141" s="388" t="s">
        <v>25</v>
      </c>
      <c r="J141" s="379" t="s">
        <v>443</v>
      </c>
      <c r="K141" s="379" t="s">
        <v>443</v>
      </c>
      <c r="L141" s="379" t="s">
        <v>35</v>
      </c>
      <c r="M141" s="379" t="s">
        <v>443</v>
      </c>
      <c r="N141" s="379" t="s">
        <v>443</v>
      </c>
      <c r="O141" s="379" t="s">
        <v>443</v>
      </c>
      <c r="P141" s="379" t="s">
        <v>1882</v>
      </c>
      <c r="Q141" s="379" t="s">
        <v>443</v>
      </c>
      <c r="R141" s="420" t="s">
        <v>35</v>
      </c>
      <c r="S141" s="420" t="s">
        <v>35</v>
      </c>
      <c r="T141" s="379" t="s">
        <v>443</v>
      </c>
      <c r="U141" s="379" t="s">
        <v>443</v>
      </c>
      <c r="V141" s="379" t="s">
        <v>443</v>
      </c>
      <c r="W141" s="379" t="s">
        <v>443</v>
      </c>
    </row>
    <row r="142" spans="1:23" ht="42" customHeight="1" x14ac:dyDescent="0.25">
      <c r="A142" s="408" t="s">
        <v>2277</v>
      </c>
      <c r="B142" s="383" t="s">
        <v>1529</v>
      </c>
      <c r="C142" s="408" t="s">
        <v>2311</v>
      </c>
      <c r="D142" s="499">
        <v>44136</v>
      </c>
      <c r="E142" s="385" t="s">
        <v>590</v>
      </c>
      <c r="F142" s="386" t="s">
        <v>2475</v>
      </c>
      <c r="G142" s="377"/>
      <c r="H142" s="387" t="s">
        <v>30</v>
      </c>
      <c r="I142" s="388" t="s">
        <v>50</v>
      </c>
      <c r="J142" s="379" t="s">
        <v>443</v>
      </c>
      <c r="K142" s="379" t="s">
        <v>443</v>
      </c>
      <c r="L142" s="379" t="s">
        <v>443</v>
      </c>
      <c r="M142" s="379" t="s">
        <v>443</v>
      </c>
      <c r="N142" s="379" t="s">
        <v>443</v>
      </c>
      <c r="O142" s="379" t="s">
        <v>443</v>
      </c>
      <c r="P142" s="379" t="s">
        <v>443</v>
      </c>
      <c r="Q142" s="379" t="s">
        <v>443</v>
      </c>
      <c r="R142" s="539" t="s">
        <v>2377</v>
      </c>
      <c r="S142" s="379" t="s">
        <v>443</v>
      </c>
      <c r="T142" s="379" t="s">
        <v>443</v>
      </c>
      <c r="U142" s="379" t="s">
        <v>443</v>
      </c>
      <c r="V142" s="379" t="s">
        <v>443</v>
      </c>
      <c r="W142" s="420" t="s">
        <v>35</v>
      </c>
    </row>
    <row r="143" spans="1:23" s="381" customFormat="1" ht="42" customHeight="1" x14ac:dyDescent="0.25">
      <c r="A143" s="408" t="s">
        <v>1593</v>
      </c>
      <c r="B143" s="383" t="s">
        <v>99</v>
      </c>
      <c r="C143" s="414" t="s">
        <v>2311</v>
      </c>
      <c r="D143" s="499">
        <v>44094</v>
      </c>
      <c r="E143" s="385" t="s">
        <v>590</v>
      </c>
      <c r="F143" s="386" t="s">
        <v>1594</v>
      </c>
      <c r="G143" s="377"/>
      <c r="H143" s="387" t="s">
        <v>2363</v>
      </c>
      <c r="I143" s="500" t="s">
        <v>31</v>
      </c>
      <c r="J143" s="379" t="s">
        <v>443</v>
      </c>
      <c r="K143" s="379" t="s">
        <v>443</v>
      </c>
      <c r="L143" s="379" t="s">
        <v>443</v>
      </c>
      <c r="M143" s="379" t="s">
        <v>443</v>
      </c>
      <c r="N143" s="379" t="s">
        <v>443</v>
      </c>
      <c r="O143" s="379" t="s">
        <v>443</v>
      </c>
      <c r="P143" s="379" t="s">
        <v>443</v>
      </c>
      <c r="Q143" s="379" t="s">
        <v>443</v>
      </c>
      <c r="R143" s="379" t="s">
        <v>443</v>
      </c>
      <c r="S143" s="379" t="s">
        <v>443</v>
      </c>
      <c r="T143" s="379" t="s">
        <v>1882</v>
      </c>
      <c r="U143" s="379" t="s">
        <v>443</v>
      </c>
      <c r="V143" s="379" t="s">
        <v>443</v>
      </c>
      <c r="W143" s="535" t="s">
        <v>2364</v>
      </c>
    </row>
    <row r="144" spans="1:23" s="381" customFormat="1" ht="45" customHeight="1" x14ac:dyDescent="0.25">
      <c r="A144" s="414" t="s">
        <v>2278</v>
      </c>
      <c r="B144" s="383" t="s">
        <v>49</v>
      </c>
      <c r="C144" s="414" t="s">
        <v>2311</v>
      </c>
      <c r="D144" s="384"/>
      <c r="E144" s="385" t="s">
        <v>590</v>
      </c>
      <c r="F144" s="386" t="s">
        <v>1180</v>
      </c>
      <c r="G144" s="88">
        <v>24</v>
      </c>
      <c r="H144" s="387" t="s">
        <v>30</v>
      </c>
      <c r="I144" s="388" t="s">
        <v>31</v>
      </c>
      <c r="J144" s="379" t="s">
        <v>443</v>
      </c>
      <c r="K144" s="379" t="s">
        <v>35</v>
      </c>
      <c r="L144" s="420" t="s">
        <v>35</v>
      </c>
      <c r="M144" s="379" t="s">
        <v>443</v>
      </c>
      <c r="N144" s="379" t="s">
        <v>443</v>
      </c>
      <c r="O144" s="379" t="s">
        <v>35</v>
      </c>
      <c r="P144" s="379" t="s">
        <v>443</v>
      </c>
      <c r="Q144" s="379" t="s">
        <v>443</v>
      </c>
      <c r="R144" s="379" t="s">
        <v>443</v>
      </c>
      <c r="S144" s="379" t="s">
        <v>443</v>
      </c>
      <c r="T144" s="379" t="s">
        <v>1882</v>
      </c>
      <c r="U144" s="379" t="s">
        <v>443</v>
      </c>
      <c r="V144" s="379" t="s">
        <v>443</v>
      </c>
      <c r="W144" s="420" t="s">
        <v>35</v>
      </c>
    </row>
    <row r="145" spans="1:23" s="381" customFormat="1" ht="45" customHeight="1" x14ac:dyDescent="0.25">
      <c r="A145" s="414" t="s">
        <v>2476</v>
      </c>
      <c r="B145" s="383" t="s">
        <v>152</v>
      </c>
      <c r="C145" s="755" t="s">
        <v>762</v>
      </c>
      <c r="D145" s="499">
        <v>44208</v>
      </c>
      <c r="E145" s="385" t="s">
        <v>590</v>
      </c>
      <c r="F145" s="386" t="s">
        <v>2477</v>
      </c>
      <c r="G145" s="88"/>
      <c r="H145" s="387" t="s">
        <v>2385</v>
      </c>
      <c r="I145" s="388" t="s">
        <v>20</v>
      </c>
      <c r="J145" s="453" t="s">
        <v>443</v>
      </c>
      <c r="K145" s="453" t="s">
        <v>443</v>
      </c>
      <c r="L145" s="453" t="s">
        <v>443</v>
      </c>
      <c r="M145" s="453" t="s">
        <v>443</v>
      </c>
      <c r="N145" s="453" t="s">
        <v>443</v>
      </c>
      <c r="O145" s="379" t="s">
        <v>1882</v>
      </c>
      <c r="P145" s="453" t="s">
        <v>443</v>
      </c>
      <c r="Q145" s="453" t="s">
        <v>443</v>
      </c>
      <c r="R145" s="453" t="s">
        <v>443</v>
      </c>
      <c r="S145" s="453" t="s">
        <v>443</v>
      </c>
      <c r="T145" s="453" t="s">
        <v>443</v>
      </c>
      <c r="U145" s="453" t="s">
        <v>443</v>
      </c>
      <c r="V145" s="453" t="s">
        <v>443</v>
      </c>
      <c r="W145" s="379" t="s">
        <v>443</v>
      </c>
    </row>
    <row r="146" spans="1:23" ht="45" customHeight="1" x14ac:dyDescent="0.25">
      <c r="A146" s="414" t="s">
        <v>1604</v>
      </c>
      <c r="B146" s="383" t="s">
        <v>1141</v>
      </c>
      <c r="C146" s="755" t="s">
        <v>762</v>
      </c>
      <c r="D146" s="499">
        <v>44409</v>
      </c>
      <c r="E146" s="385" t="s">
        <v>590</v>
      </c>
      <c r="F146" s="386" t="s">
        <v>1605</v>
      </c>
      <c r="G146" s="88"/>
      <c r="H146" s="387" t="s">
        <v>2363</v>
      </c>
      <c r="I146" s="388" t="s">
        <v>53</v>
      </c>
      <c r="J146" s="379" t="s">
        <v>443</v>
      </c>
      <c r="K146" s="379" t="s">
        <v>443</v>
      </c>
      <c r="L146" s="379" t="s">
        <v>443</v>
      </c>
      <c r="M146" s="420" t="s">
        <v>35</v>
      </c>
      <c r="N146" s="420" t="s">
        <v>35</v>
      </c>
      <c r="O146" s="420" t="s">
        <v>35</v>
      </c>
      <c r="P146" s="420" t="s">
        <v>35</v>
      </c>
      <c r="Q146" s="420" t="s">
        <v>35</v>
      </c>
      <c r="R146" s="420" t="s">
        <v>35</v>
      </c>
      <c r="S146" s="420" t="s">
        <v>35</v>
      </c>
      <c r="T146" s="379" t="s">
        <v>443</v>
      </c>
      <c r="U146" s="379" t="s">
        <v>443</v>
      </c>
      <c r="V146" s="379" t="s">
        <v>443</v>
      </c>
      <c r="W146" s="535" t="s">
        <v>2364</v>
      </c>
    </row>
    <row r="147" spans="1:23" s="381" customFormat="1" ht="45" customHeight="1" x14ac:dyDescent="0.25">
      <c r="A147" s="383" t="s">
        <v>130</v>
      </c>
      <c r="B147" s="383" t="s">
        <v>1766</v>
      </c>
      <c r="C147" s="414" t="s">
        <v>2311</v>
      </c>
      <c r="D147" s="384" t="s">
        <v>1607</v>
      </c>
      <c r="E147" s="385" t="s">
        <v>590</v>
      </c>
      <c r="F147" s="386" t="s">
        <v>281</v>
      </c>
      <c r="G147" s="88">
        <v>23</v>
      </c>
      <c r="H147" s="387" t="s">
        <v>2306</v>
      </c>
      <c r="I147" s="388" t="s">
        <v>40</v>
      </c>
      <c r="J147" s="379" t="s">
        <v>443</v>
      </c>
      <c r="K147" s="379" t="s">
        <v>443</v>
      </c>
      <c r="L147" s="379" t="s">
        <v>443</v>
      </c>
      <c r="M147" s="379" t="s">
        <v>443</v>
      </c>
      <c r="N147" s="379" t="s">
        <v>443</v>
      </c>
      <c r="O147" s="379" t="s">
        <v>443</v>
      </c>
      <c r="P147" s="379" t="s">
        <v>443</v>
      </c>
      <c r="Q147" s="379" t="s">
        <v>443</v>
      </c>
      <c r="R147" s="420" t="s">
        <v>35</v>
      </c>
      <c r="S147" s="420" t="s">
        <v>35</v>
      </c>
      <c r="T147" s="420" t="s">
        <v>35</v>
      </c>
      <c r="U147" s="420" t="s">
        <v>35</v>
      </c>
      <c r="V147" s="379" t="s">
        <v>443</v>
      </c>
      <c r="W147" s="379" t="s">
        <v>443</v>
      </c>
    </row>
    <row r="148" spans="1:23" s="381" customFormat="1" ht="45" customHeight="1" x14ac:dyDescent="0.25">
      <c r="A148" s="383" t="s">
        <v>2478</v>
      </c>
      <c r="B148" s="383" t="s">
        <v>60</v>
      </c>
      <c r="C148" s="409" t="s">
        <v>1847</v>
      </c>
      <c r="D148" s="401">
        <v>44713</v>
      </c>
      <c r="E148" s="385" t="s">
        <v>590</v>
      </c>
      <c r="F148" s="560" t="s">
        <v>1611</v>
      </c>
      <c r="G148" s="88"/>
      <c r="H148" s="387" t="s">
        <v>2363</v>
      </c>
      <c r="I148" s="388" t="s">
        <v>42</v>
      </c>
      <c r="J148" s="420" t="s">
        <v>35</v>
      </c>
      <c r="K148" s="420" t="s">
        <v>35</v>
      </c>
      <c r="L148" s="420" t="s">
        <v>35</v>
      </c>
      <c r="M148" s="420" t="s">
        <v>35</v>
      </c>
      <c r="N148" s="420" t="s">
        <v>35</v>
      </c>
      <c r="O148" s="420" t="s">
        <v>35</v>
      </c>
      <c r="P148" s="420" t="s">
        <v>35</v>
      </c>
      <c r="Q148" s="379" t="s">
        <v>443</v>
      </c>
      <c r="R148" s="379" t="s">
        <v>443</v>
      </c>
      <c r="S148" s="379" t="s">
        <v>443</v>
      </c>
      <c r="T148" s="379" t="s">
        <v>443</v>
      </c>
      <c r="U148" s="379" t="s">
        <v>443</v>
      </c>
      <c r="V148" s="379" t="s">
        <v>443</v>
      </c>
      <c r="W148" s="535" t="s">
        <v>2364</v>
      </c>
    </row>
    <row r="149" spans="1:23" s="381" customFormat="1" ht="45" customHeight="1" x14ac:dyDescent="0.25">
      <c r="A149" s="383" t="s">
        <v>2479</v>
      </c>
      <c r="B149" s="383" t="s">
        <v>60</v>
      </c>
      <c r="C149" s="409" t="s">
        <v>1847</v>
      </c>
      <c r="D149" s="401">
        <v>44713</v>
      </c>
      <c r="E149" s="385" t="s">
        <v>590</v>
      </c>
      <c r="F149" s="560" t="s">
        <v>1611</v>
      </c>
      <c r="G149" s="88"/>
      <c r="H149" s="387" t="s">
        <v>2363</v>
      </c>
      <c r="I149" s="388" t="s">
        <v>42</v>
      </c>
      <c r="J149" s="420" t="s">
        <v>35</v>
      </c>
      <c r="K149" s="420" t="s">
        <v>35</v>
      </c>
      <c r="L149" s="420" t="s">
        <v>35</v>
      </c>
      <c r="M149" s="420" t="s">
        <v>35</v>
      </c>
      <c r="N149" s="420" t="s">
        <v>35</v>
      </c>
      <c r="O149" s="420" t="s">
        <v>35</v>
      </c>
      <c r="P149" s="420" t="s">
        <v>35</v>
      </c>
      <c r="Q149" s="379" t="s">
        <v>443</v>
      </c>
      <c r="R149" s="379" t="s">
        <v>443</v>
      </c>
      <c r="S149" s="379" t="s">
        <v>443</v>
      </c>
      <c r="T149" s="379" t="s">
        <v>443</v>
      </c>
      <c r="U149" s="379" t="s">
        <v>443</v>
      </c>
      <c r="V149" s="379" t="s">
        <v>443</v>
      </c>
      <c r="W149" s="535" t="s">
        <v>2364</v>
      </c>
    </row>
    <row r="150" spans="1:23" s="381" customFormat="1" ht="45" customHeight="1" x14ac:dyDescent="0.25">
      <c r="A150" s="419" t="s">
        <v>2281</v>
      </c>
      <c r="B150" s="372" t="s">
        <v>777</v>
      </c>
      <c r="C150" s="417" t="s">
        <v>2442</v>
      </c>
      <c r="D150" s="374">
        <v>41153</v>
      </c>
      <c r="E150" s="375" t="s">
        <v>590</v>
      </c>
      <c r="F150" s="376" t="s">
        <v>779</v>
      </c>
      <c r="G150" s="140">
        <v>8</v>
      </c>
      <c r="H150" s="377" t="s">
        <v>19</v>
      </c>
      <c r="I150" s="548" t="s">
        <v>53</v>
      </c>
      <c r="J150" s="423" t="s">
        <v>443</v>
      </c>
      <c r="K150" s="423" t="s">
        <v>443</v>
      </c>
      <c r="L150" s="423" t="s">
        <v>443</v>
      </c>
      <c r="M150" s="379" t="s">
        <v>443</v>
      </c>
      <c r="N150" s="379" t="s">
        <v>443</v>
      </c>
      <c r="O150" s="379" t="s">
        <v>443</v>
      </c>
      <c r="P150" s="379" t="s">
        <v>443</v>
      </c>
      <c r="Q150" s="379" t="s">
        <v>443</v>
      </c>
      <c r="R150" s="379" t="s">
        <v>443</v>
      </c>
      <c r="S150" s="379" t="s">
        <v>443</v>
      </c>
      <c r="T150" s="379" t="s">
        <v>443</v>
      </c>
      <c r="U150" s="379" t="s">
        <v>443</v>
      </c>
      <c r="V150" s="379" t="s">
        <v>443</v>
      </c>
      <c r="W150" s="379" t="s">
        <v>443</v>
      </c>
    </row>
    <row r="151" spans="1:23" s="381" customFormat="1" ht="45" customHeight="1" x14ac:dyDescent="0.25">
      <c r="A151" s="382" t="s">
        <v>2480</v>
      </c>
      <c r="B151" s="383" t="s">
        <v>1942</v>
      </c>
      <c r="C151" s="414" t="s">
        <v>2311</v>
      </c>
      <c r="D151" s="544"/>
      <c r="E151" s="385" t="s">
        <v>590</v>
      </c>
      <c r="F151" s="386" t="s">
        <v>347</v>
      </c>
      <c r="G151" s="88">
        <v>3</v>
      </c>
      <c r="H151" s="387" t="s">
        <v>19</v>
      </c>
      <c r="I151" s="388" t="s">
        <v>28</v>
      </c>
      <c r="J151" s="379" t="s">
        <v>443</v>
      </c>
      <c r="K151" s="379" t="s">
        <v>443</v>
      </c>
      <c r="L151" s="379" t="s">
        <v>443</v>
      </c>
      <c r="M151" s="379" t="s">
        <v>443</v>
      </c>
      <c r="N151" s="379" t="s">
        <v>443</v>
      </c>
      <c r="O151" s="379" t="s">
        <v>443</v>
      </c>
      <c r="P151" s="379" t="s">
        <v>443</v>
      </c>
      <c r="Q151" s="379" t="s">
        <v>443</v>
      </c>
      <c r="R151" s="379" t="s">
        <v>443</v>
      </c>
      <c r="S151" s="379" t="s">
        <v>443</v>
      </c>
      <c r="T151" s="379" t="s">
        <v>443</v>
      </c>
      <c r="U151" s="379" t="s">
        <v>443</v>
      </c>
      <c r="V151" s="379" t="s">
        <v>443</v>
      </c>
      <c r="W151" s="379" t="s">
        <v>443</v>
      </c>
    </row>
    <row r="152" spans="1:23" s="381" customFormat="1" ht="45" customHeight="1" x14ac:dyDescent="0.25">
      <c r="A152" s="459" t="s">
        <v>1621</v>
      </c>
      <c r="B152" s="508" t="s">
        <v>1622</v>
      </c>
      <c r="C152" s="414" t="s">
        <v>2311</v>
      </c>
      <c r="D152" s="374">
        <v>42614</v>
      </c>
      <c r="E152" s="375" t="s">
        <v>590</v>
      </c>
      <c r="F152" s="376" t="s">
        <v>2481</v>
      </c>
      <c r="G152" s="556">
        <v>22</v>
      </c>
      <c r="H152" s="377" t="s">
        <v>19</v>
      </c>
      <c r="I152" s="378" t="s">
        <v>42</v>
      </c>
      <c r="J152" s="379" t="s">
        <v>443</v>
      </c>
      <c r="K152" s="379" t="s">
        <v>443</v>
      </c>
      <c r="L152" s="379" t="s">
        <v>443</v>
      </c>
      <c r="M152" s="379" t="s">
        <v>443</v>
      </c>
      <c r="N152" s="379" t="s">
        <v>443</v>
      </c>
      <c r="O152" s="379" t="s">
        <v>443</v>
      </c>
      <c r="P152" s="379" t="s">
        <v>443</v>
      </c>
      <c r="Q152" s="379" t="s">
        <v>443</v>
      </c>
      <c r="R152" s="379" t="s">
        <v>443</v>
      </c>
      <c r="S152" s="379" t="s">
        <v>443</v>
      </c>
      <c r="T152" s="379" t="s">
        <v>443</v>
      </c>
      <c r="U152" s="379" t="s">
        <v>443</v>
      </c>
      <c r="V152" s="379" t="s">
        <v>443</v>
      </c>
      <c r="W152" s="379" t="s">
        <v>1882</v>
      </c>
    </row>
    <row r="153" spans="1:23" s="381" customFormat="1" ht="45" customHeight="1" x14ac:dyDescent="0.25">
      <c r="A153" s="408" t="s">
        <v>177</v>
      </c>
      <c r="B153" s="383" t="s">
        <v>178</v>
      </c>
      <c r="C153" s="414" t="s">
        <v>2311</v>
      </c>
      <c r="D153" s="401">
        <v>41061</v>
      </c>
      <c r="E153" s="385" t="s">
        <v>590</v>
      </c>
      <c r="F153" s="386" t="s">
        <v>779</v>
      </c>
      <c r="G153" s="88">
        <v>9</v>
      </c>
      <c r="H153" s="387" t="s">
        <v>19</v>
      </c>
      <c r="I153" s="415" t="s">
        <v>53</v>
      </c>
      <c r="J153" s="379" t="s">
        <v>443</v>
      </c>
      <c r="K153" s="379" t="s">
        <v>443</v>
      </c>
      <c r="L153" s="379" t="s">
        <v>443</v>
      </c>
      <c r="M153" s="379" t="s">
        <v>443</v>
      </c>
      <c r="N153" s="379" t="s">
        <v>1882</v>
      </c>
      <c r="O153" s="379" t="s">
        <v>443</v>
      </c>
      <c r="P153" s="379" t="s">
        <v>443</v>
      </c>
      <c r="Q153" s="379" t="s">
        <v>443</v>
      </c>
      <c r="R153" s="379" t="s">
        <v>443</v>
      </c>
      <c r="S153" s="379" t="s">
        <v>443</v>
      </c>
      <c r="T153" s="379" t="s">
        <v>443</v>
      </c>
      <c r="U153" s="379" t="s">
        <v>443</v>
      </c>
      <c r="V153" s="379" t="s">
        <v>443</v>
      </c>
      <c r="W153" s="379" t="s">
        <v>443</v>
      </c>
    </row>
    <row r="154" spans="1:23" s="381" customFormat="1" ht="45" customHeight="1" x14ac:dyDescent="0.25">
      <c r="A154" s="382" t="s">
        <v>2284</v>
      </c>
      <c r="B154" s="383" t="s">
        <v>1627</v>
      </c>
      <c r="C154" s="414" t="s">
        <v>2311</v>
      </c>
      <c r="D154" s="401">
        <v>42237</v>
      </c>
      <c r="E154" s="385" t="s">
        <v>590</v>
      </c>
      <c r="F154" s="386" t="s">
        <v>495</v>
      </c>
      <c r="G154" s="88"/>
      <c r="H154" s="387" t="s">
        <v>24</v>
      </c>
      <c r="I154" s="388" t="s">
        <v>25</v>
      </c>
      <c r="J154" s="379" t="s">
        <v>443</v>
      </c>
      <c r="K154" s="379" t="s">
        <v>443</v>
      </c>
      <c r="L154" s="379" t="s">
        <v>443</v>
      </c>
      <c r="M154" s="379" t="s">
        <v>443</v>
      </c>
      <c r="N154" s="379" t="s">
        <v>443</v>
      </c>
      <c r="O154" s="379" t="s">
        <v>443</v>
      </c>
      <c r="P154" s="379" t="s">
        <v>1882</v>
      </c>
      <c r="Q154" s="420" t="s">
        <v>35</v>
      </c>
      <c r="R154" s="379" t="s">
        <v>443</v>
      </c>
      <c r="S154" s="379" t="s">
        <v>443</v>
      </c>
      <c r="T154" s="379" t="s">
        <v>443</v>
      </c>
      <c r="U154" s="379" t="s">
        <v>443</v>
      </c>
      <c r="V154" s="379" t="s">
        <v>443</v>
      </c>
      <c r="W154" s="535" t="s">
        <v>2364</v>
      </c>
    </row>
    <row r="155" spans="1:23" s="381" customFormat="1" ht="45" customHeight="1" x14ac:dyDescent="0.25">
      <c r="A155" s="382" t="s">
        <v>2285</v>
      </c>
      <c r="B155" s="382" t="s">
        <v>1631</v>
      </c>
      <c r="C155" s="409" t="s">
        <v>1176</v>
      </c>
      <c r="D155" s="401">
        <v>41654</v>
      </c>
      <c r="E155" s="385" t="s">
        <v>590</v>
      </c>
      <c r="F155" s="386" t="s">
        <v>2482</v>
      </c>
      <c r="G155" s="88">
        <v>20</v>
      </c>
      <c r="H155" s="387" t="s">
        <v>19</v>
      </c>
      <c r="I155" s="388" t="s">
        <v>31</v>
      </c>
      <c r="J155" s="379" t="s">
        <v>443</v>
      </c>
      <c r="K155" s="379" t="s">
        <v>443</v>
      </c>
      <c r="L155" s="379" t="s">
        <v>443</v>
      </c>
      <c r="M155" s="379" t="s">
        <v>443</v>
      </c>
      <c r="N155" s="379" t="s">
        <v>443</v>
      </c>
      <c r="O155" s="379" t="s">
        <v>443</v>
      </c>
      <c r="P155" s="379" t="s">
        <v>443</v>
      </c>
      <c r="Q155" s="379" t="s">
        <v>443</v>
      </c>
      <c r="R155" s="379" t="s">
        <v>443</v>
      </c>
      <c r="S155" s="379" t="s">
        <v>443</v>
      </c>
      <c r="T155" s="379" t="s">
        <v>1882</v>
      </c>
      <c r="U155" s="379" t="s">
        <v>443</v>
      </c>
      <c r="V155" s="379" t="s">
        <v>443</v>
      </c>
      <c r="W155" s="379" t="s">
        <v>443</v>
      </c>
    </row>
    <row r="156" spans="1:23" s="381" customFormat="1" ht="45" customHeight="1" x14ac:dyDescent="0.25">
      <c r="A156" s="382" t="s">
        <v>2286</v>
      </c>
      <c r="B156" s="382" t="s">
        <v>89</v>
      </c>
      <c r="C156" s="451" t="s">
        <v>762</v>
      </c>
      <c r="D156" s="401">
        <v>44317</v>
      </c>
      <c r="E156" s="385" t="s">
        <v>590</v>
      </c>
      <c r="F156" s="386" t="s">
        <v>1634</v>
      </c>
      <c r="G156" s="88"/>
      <c r="H156" s="387" t="s">
        <v>2363</v>
      </c>
      <c r="I156" s="388" t="s">
        <v>45</v>
      </c>
      <c r="J156" s="379" t="s">
        <v>443</v>
      </c>
      <c r="K156" s="379" t="s">
        <v>443</v>
      </c>
      <c r="L156" s="379" t="s">
        <v>443</v>
      </c>
      <c r="M156" s="379" t="s">
        <v>1882</v>
      </c>
      <c r="N156" s="379" t="s">
        <v>443</v>
      </c>
      <c r="O156" s="379" t="s">
        <v>443</v>
      </c>
      <c r="P156" s="379" t="s">
        <v>443</v>
      </c>
      <c r="Q156" s="379" t="s">
        <v>443</v>
      </c>
      <c r="R156" s="379" t="s">
        <v>443</v>
      </c>
      <c r="S156" s="379" t="s">
        <v>443</v>
      </c>
      <c r="T156" s="379" t="s">
        <v>443</v>
      </c>
      <c r="U156" s="379" t="s">
        <v>443</v>
      </c>
      <c r="V156" s="379" t="s">
        <v>443</v>
      </c>
      <c r="W156" s="535" t="s">
        <v>2364</v>
      </c>
    </row>
    <row r="157" spans="1:23" s="381" customFormat="1" ht="45" customHeight="1" x14ac:dyDescent="0.25">
      <c r="A157" s="382" t="s">
        <v>2287</v>
      </c>
      <c r="B157" s="382" t="s">
        <v>1636</v>
      </c>
      <c r="C157" s="408" t="s">
        <v>2311</v>
      </c>
      <c r="D157" s="384"/>
      <c r="E157" s="385" t="s">
        <v>590</v>
      </c>
      <c r="F157" s="386" t="s">
        <v>2481</v>
      </c>
      <c r="G157" s="140">
        <v>17</v>
      </c>
      <c r="H157" s="387" t="s">
        <v>19</v>
      </c>
      <c r="I157" s="388" t="s">
        <v>42</v>
      </c>
      <c r="J157" s="379" t="s">
        <v>443</v>
      </c>
      <c r="K157" s="379" t="s">
        <v>443</v>
      </c>
      <c r="L157" s="379" t="s">
        <v>443</v>
      </c>
      <c r="M157" s="379" t="s">
        <v>443</v>
      </c>
      <c r="N157" s="379" t="s">
        <v>443</v>
      </c>
      <c r="O157" s="379" t="s">
        <v>443</v>
      </c>
      <c r="P157" s="379" t="s">
        <v>443</v>
      </c>
      <c r="Q157" s="379" t="s">
        <v>443</v>
      </c>
      <c r="R157" s="379" t="s">
        <v>443</v>
      </c>
      <c r="S157" s="379" t="s">
        <v>443</v>
      </c>
      <c r="T157" s="379" t="s">
        <v>35</v>
      </c>
      <c r="U157" s="379" t="s">
        <v>443</v>
      </c>
      <c r="V157" s="379" t="s">
        <v>443</v>
      </c>
      <c r="W157" s="379" t="s">
        <v>1882</v>
      </c>
    </row>
    <row r="158" spans="1:23" s="381" customFormat="1" ht="45" customHeight="1" x14ac:dyDescent="0.25">
      <c r="A158" s="382" t="s">
        <v>2289</v>
      </c>
      <c r="B158" s="406" t="s">
        <v>60</v>
      </c>
      <c r="C158" s="409" t="s">
        <v>1176</v>
      </c>
      <c r="D158" s="441"/>
      <c r="E158" s="385" t="s">
        <v>590</v>
      </c>
      <c r="F158" s="386" t="s">
        <v>2483</v>
      </c>
      <c r="G158" s="88">
        <v>1</v>
      </c>
      <c r="H158" s="387" t="s">
        <v>30</v>
      </c>
      <c r="I158" s="388" t="s">
        <v>40</v>
      </c>
      <c r="J158" s="379" t="s">
        <v>443</v>
      </c>
      <c r="K158" s="379" t="s">
        <v>443</v>
      </c>
      <c r="L158" s="379" t="s">
        <v>1882</v>
      </c>
      <c r="M158" s="379" t="s">
        <v>443</v>
      </c>
      <c r="N158" s="379" t="s">
        <v>443</v>
      </c>
      <c r="O158" s="379" t="s">
        <v>443</v>
      </c>
      <c r="P158" s="379" t="s">
        <v>443</v>
      </c>
      <c r="Q158" s="379" t="s">
        <v>443</v>
      </c>
      <c r="R158" s="379" t="s">
        <v>443</v>
      </c>
      <c r="S158" s="379" t="s">
        <v>443</v>
      </c>
      <c r="T158" s="379" t="s">
        <v>443</v>
      </c>
      <c r="U158" s="379" t="s">
        <v>443</v>
      </c>
      <c r="V158" s="379" t="s">
        <v>443</v>
      </c>
      <c r="W158" s="420" t="s">
        <v>35</v>
      </c>
    </row>
    <row r="159" spans="1:23" s="381" customFormat="1" ht="45" customHeight="1" x14ac:dyDescent="0.25">
      <c r="A159" s="398" t="s">
        <v>1650</v>
      </c>
      <c r="B159" s="429" t="s">
        <v>2484</v>
      </c>
      <c r="C159" s="408" t="s">
        <v>2485</v>
      </c>
      <c r="D159" s="401">
        <v>41821</v>
      </c>
      <c r="E159" s="385" t="s">
        <v>590</v>
      </c>
      <c r="F159" s="386" t="s">
        <v>2486</v>
      </c>
      <c r="G159" s="193"/>
      <c r="H159" s="387" t="s">
        <v>19</v>
      </c>
      <c r="I159" s="388" t="s">
        <v>100</v>
      </c>
      <c r="J159" s="379" t="s">
        <v>443</v>
      </c>
      <c r="K159" s="379" t="s">
        <v>443</v>
      </c>
      <c r="L159" s="379" t="s">
        <v>443</v>
      </c>
      <c r="M159" s="379" t="s">
        <v>443</v>
      </c>
      <c r="N159" s="379" t="s">
        <v>443</v>
      </c>
      <c r="O159" s="379" t="s">
        <v>443</v>
      </c>
      <c r="P159" s="379" t="s">
        <v>443</v>
      </c>
      <c r="Q159" s="379" t="s">
        <v>443</v>
      </c>
      <c r="R159" s="379" t="s">
        <v>443</v>
      </c>
      <c r="S159" s="379" t="s">
        <v>1882</v>
      </c>
      <c r="T159" s="379" t="s">
        <v>443</v>
      </c>
      <c r="U159" s="379" t="s">
        <v>443</v>
      </c>
      <c r="V159" s="379" t="s">
        <v>443</v>
      </c>
      <c r="W159" s="379" t="s">
        <v>443</v>
      </c>
    </row>
    <row r="160" spans="1:23" s="381" customFormat="1" ht="45" customHeight="1" x14ac:dyDescent="0.25">
      <c r="A160" s="382" t="s">
        <v>1652</v>
      </c>
      <c r="B160" s="383" t="s">
        <v>99</v>
      </c>
      <c r="C160" s="408" t="s">
        <v>2311</v>
      </c>
      <c r="D160" s="499">
        <v>44208</v>
      </c>
      <c r="E160" s="385" t="s">
        <v>590</v>
      </c>
      <c r="F160" s="386" t="s">
        <v>1653</v>
      </c>
      <c r="G160" s="88"/>
      <c r="H160" s="387" t="s">
        <v>2363</v>
      </c>
      <c r="I160" s="388" t="s">
        <v>72</v>
      </c>
      <c r="J160" s="379" t="s">
        <v>443</v>
      </c>
      <c r="K160" s="379" t="s">
        <v>443</v>
      </c>
      <c r="L160" s="379" t="s">
        <v>443</v>
      </c>
      <c r="M160" s="379" t="s">
        <v>443</v>
      </c>
      <c r="N160" s="379" t="s">
        <v>443</v>
      </c>
      <c r="O160" s="379" t="s">
        <v>443</v>
      </c>
      <c r="P160" s="379" t="s">
        <v>443</v>
      </c>
      <c r="Q160" s="379" t="s">
        <v>443</v>
      </c>
      <c r="R160" s="379" t="s">
        <v>443</v>
      </c>
      <c r="S160" s="379" t="s">
        <v>443</v>
      </c>
      <c r="T160" s="379" t="s">
        <v>443</v>
      </c>
      <c r="U160" s="379" t="s">
        <v>443</v>
      </c>
      <c r="V160" s="379" t="s">
        <v>443</v>
      </c>
      <c r="W160" s="535" t="s">
        <v>2364</v>
      </c>
    </row>
    <row r="161" spans="1:23" s="381" customFormat="1" ht="45" customHeight="1" x14ac:dyDescent="0.25">
      <c r="A161" s="383" t="s">
        <v>2292</v>
      </c>
      <c r="B161" s="383" t="s">
        <v>1159</v>
      </c>
      <c r="C161" s="408" t="s">
        <v>2311</v>
      </c>
      <c r="D161" s="401">
        <v>42248</v>
      </c>
      <c r="E161" s="385" t="s">
        <v>590</v>
      </c>
      <c r="F161" s="386" t="s">
        <v>2487</v>
      </c>
      <c r="G161" s="140"/>
      <c r="H161" s="387" t="s">
        <v>19</v>
      </c>
      <c r="I161" s="388" t="s">
        <v>72</v>
      </c>
      <c r="J161" s="379" t="s">
        <v>443</v>
      </c>
      <c r="K161" s="379" t="s">
        <v>443</v>
      </c>
      <c r="L161" s="379" t="s">
        <v>443</v>
      </c>
      <c r="M161" s="379" t="s">
        <v>443</v>
      </c>
      <c r="N161" s="379" t="s">
        <v>443</v>
      </c>
      <c r="O161" s="379" t="s">
        <v>443</v>
      </c>
      <c r="P161" s="379" t="s">
        <v>443</v>
      </c>
      <c r="Q161" s="379" t="s">
        <v>443</v>
      </c>
      <c r="R161" s="379" t="s">
        <v>443</v>
      </c>
      <c r="S161" s="379" t="s">
        <v>443</v>
      </c>
      <c r="T161" s="379" t="s">
        <v>443</v>
      </c>
      <c r="U161" s="379" t="s">
        <v>1882</v>
      </c>
      <c r="V161" s="379" t="s">
        <v>35</v>
      </c>
      <c r="W161" s="379" t="s">
        <v>443</v>
      </c>
    </row>
    <row r="162" spans="1:23" s="381" customFormat="1" ht="45" customHeight="1" x14ac:dyDescent="0.25">
      <c r="A162" s="390" t="s">
        <v>2296</v>
      </c>
      <c r="B162" s="390" t="s">
        <v>99</v>
      </c>
      <c r="C162" s="408" t="s">
        <v>2311</v>
      </c>
      <c r="D162" s="393"/>
      <c r="E162" s="411" t="s">
        <v>590</v>
      </c>
      <c r="F162" s="394" t="s">
        <v>2488</v>
      </c>
      <c r="G162" s="89">
        <v>24</v>
      </c>
      <c r="H162" s="387" t="s">
        <v>30</v>
      </c>
      <c r="I162" s="396" t="s">
        <v>72</v>
      </c>
      <c r="J162" s="379" t="s">
        <v>443</v>
      </c>
      <c r="K162" s="379" t="s">
        <v>443</v>
      </c>
      <c r="L162" s="379" t="s">
        <v>443</v>
      </c>
      <c r="M162" s="379" t="s">
        <v>443</v>
      </c>
      <c r="N162" s="379" t="s">
        <v>443</v>
      </c>
      <c r="O162" s="379" t="s">
        <v>443</v>
      </c>
      <c r="P162" s="379" t="s">
        <v>443</v>
      </c>
      <c r="Q162" s="379" t="s">
        <v>443</v>
      </c>
      <c r="R162" s="379" t="s">
        <v>443</v>
      </c>
      <c r="S162" s="379" t="s">
        <v>443</v>
      </c>
      <c r="T162" s="379" t="s">
        <v>443</v>
      </c>
      <c r="U162" s="379" t="s">
        <v>443</v>
      </c>
      <c r="V162" s="379" t="s">
        <v>443</v>
      </c>
      <c r="W162" s="420" t="s">
        <v>35</v>
      </c>
    </row>
    <row r="163" spans="1:23" ht="45" customHeight="1" x14ac:dyDescent="0.25">
      <c r="A163" s="382" t="s">
        <v>29</v>
      </c>
      <c r="B163" s="383" t="s">
        <v>2489</v>
      </c>
      <c r="C163" s="408" t="s">
        <v>2311</v>
      </c>
      <c r="D163" s="384"/>
      <c r="E163" s="385" t="s">
        <v>590</v>
      </c>
      <c r="F163" s="386" t="s">
        <v>400</v>
      </c>
      <c r="G163" s="88">
        <v>2</v>
      </c>
      <c r="H163" s="387" t="s">
        <v>30</v>
      </c>
      <c r="I163" s="388" t="s">
        <v>2490</v>
      </c>
      <c r="J163" s="379" t="s">
        <v>443</v>
      </c>
      <c r="K163" s="453" t="s">
        <v>1882</v>
      </c>
      <c r="L163" s="453" t="s">
        <v>443</v>
      </c>
      <c r="M163" s="379" t="s">
        <v>443</v>
      </c>
      <c r="N163" s="379" t="s">
        <v>443</v>
      </c>
      <c r="O163" s="379" t="s">
        <v>443</v>
      </c>
      <c r="P163" s="379" t="s">
        <v>443</v>
      </c>
      <c r="Q163" s="379" t="s">
        <v>443</v>
      </c>
      <c r="R163" s="379" t="s">
        <v>443</v>
      </c>
      <c r="S163" s="379" t="s">
        <v>443</v>
      </c>
      <c r="T163" s="379" t="s">
        <v>443</v>
      </c>
      <c r="U163" s="379" t="s">
        <v>443</v>
      </c>
      <c r="V163" s="379" t="s">
        <v>443</v>
      </c>
      <c r="W163" s="420" t="s">
        <v>35</v>
      </c>
    </row>
    <row r="164" spans="1:23" ht="45" customHeight="1" x14ac:dyDescent="0.25">
      <c r="A164" s="383" t="s">
        <v>2299</v>
      </c>
      <c r="B164" s="383" t="s">
        <v>152</v>
      </c>
      <c r="C164" s="408" t="s">
        <v>2311</v>
      </c>
      <c r="D164" s="401">
        <v>41609</v>
      </c>
      <c r="E164" s="385" t="s">
        <v>590</v>
      </c>
      <c r="F164" s="386" t="s">
        <v>2491</v>
      </c>
      <c r="G164" s="88">
        <v>31</v>
      </c>
      <c r="H164" s="387" t="s">
        <v>2306</v>
      </c>
      <c r="I164" s="388" t="s">
        <v>25</v>
      </c>
      <c r="J164" s="379" t="s">
        <v>443</v>
      </c>
      <c r="K164" s="379" t="s">
        <v>443</v>
      </c>
      <c r="L164" s="379" t="s">
        <v>443</v>
      </c>
      <c r="M164" s="379" t="s">
        <v>443</v>
      </c>
      <c r="N164" s="379" t="s">
        <v>443</v>
      </c>
      <c r="O164" s="379" t="s">
        <v>443</v>
      </c>
      <c r="P164" s="379" t="s">
        <v>443</v>
      </c>
      <c r="Q164" s="379" t="s">
        <v>1882</v>
      </c>
      <c r="R164" s="420" t="s">
        <v>35</v>
      </c>
      <c r="S164" s="379" t="s">
        <v>443</v>
      </c>
      <c r="T164" s="379" t="s">
        <v>443</v>
      </c>
      <c r="U164" s="379" t="s">
        <v>443</v>
      </c>
      <c r="V164" s="379" t="s">
        <v>443</v>
      </c>
      <c r="W164" s="379" t="s">
        <v>443</v>
      </c>
    </row>
    <row r="165" spans="1:23" ht="45" customHeight="1" x14ac:dyDescent="0.25">
      <c r="A165" s="383" t="s">
        <v>2301</v>
      </c>
      <c r="B165" s="383" t="s">
        <v>989</v>
      </c>
      <c r="C165" s="533" t="s">
        <v>1677</v>
      </c>
      <c r="D165" s="401">
        <v>44256</v>
      </c>
      <c r="E165" s="385" t="s">
        <v>590</v>
      </c>
      <c r="F165" s="386" t="s">
        <v>827</v>
      </c>
      <c r="G165" s="88"/>
      <c r="H165" s="387" t="s">
        <v>2383</v>
      </c>
      <c r="I165" s="388" t="s">
        <v>45</v>
      </c>
      <c r="J165" s="379" t="s">
        <v>443</v>
      </c>
      <c r="K165" s="537" t="s">
        <v>2364</v>
      </c>
      <c r="L165" s="379" t="s">
        <v>443</v>
      </c>
      <c r="M165" s="453" t="s">
        <v>1882</v>
      </c>
      <c r="N165" s="379" t="s">
        <v>443</v>
      </c>
      <c r="O165" s="379" t="s">
        <v>443</v>
      </c>
      <c r="P165" s="379" t="s">
        <v>443</v>
      </c>
      <c r="Q165" s="379" t="s">
        <v>443</v>
      </c>
      <c r="R165" s="379" t="s">
        <v>443</v>
      </c>
      <c r="S165" s="379" t="s">
        <v>443</v>
      </c>
      <c r="T165" s="379" t="s">
        <v>443</v>
      </c>
      <c r="U165" s="379" t="s">
        <v>443</v>
      </c>
      <c r="V165" s="379" t="s">
        <v>443</v>
      </c>
      <c r="W165" s="565" t="s">
        <v>2364</v>
      </c>
    </row>
    <row r="166" spans="1:23" customFormat="1" ht="40.5" customHeight="1" x14ac:dyDescent="0.25">
      <c r="A166" s="383" t="s">
        <v>1685</v>
      </c>
      <c r="B166" s="383" t="s">
        <v>989</v>
      </c>
      <c r="C166" s="533" t="s">
        <v>1686</v>
      </c>
      <c r="D166" s="401">
        <v>44166</v>
      </c>
      <c r="E166" s="385" t="s">
        <v>590</v>
      </c>
      <c r="F166" s="386" t="s">
        <v>827</v>
      </c>
      <c r="G166" s="387" t="s">
        <v>2306</v>
      </c>
      <c r="H166" s="387" t="s">
        <v>2383</v>
      </c>
      <c r="I166" s="280" t="s">
        <v>25</v>
      </c>
      <c r="J166" s="379" t="s">
        <v>443</v>
      </c>
      <c r="K166" s="537" t="s">
        <v>2364</v>
      </c>
      <c r="L166" s="379" t="s">
        <v>443</v>
      </c>
      <c r="M166" s="379" t="s">
        <v>443</v>
      </c>
      <c r="N166" s="379" t="s">
        <v>443</v>
      </c>
      <c r="O166" s="379" t="s">
        <v>443</v>
      </c>
      <c r="P166" s="424" t="s">
        <v>1882</v>
      </c>
      <c r="Q166" s="379" t="s">
        <v>443</v>
      </c>
      <c r="R166" s="379" t="s">
        <v>443</v>
      </c>
      <c r="S166" s="379" t="s">
        <v>443</v>
      </c>
      <c r="T166" s="379" t="s">
        <v>443</v>
      </c>
      <c r="U166" s="379" t="s">
        <v>443</v>
      </c>
      <c r="V166" s="379" t="s">
        <v>443</v>
      </c>
      <c r="W166" s="565" t="s">
        <v>2364</v>
      </c>
    </row>
    <row r="167" spans="1:23" s="381" customFormat="1" ht="45" customHeight="1" x14ac:dyDescent="0.25">
      <c r="A167" s="382" t="s">
        <v>1689</v>
      </c>
      <c r="B167" s="547" t="s">
        <v>2492</v>
      </c>
      <c r="C167" s="414" t="s">
        <v>2493</v>
      </c>
      <c r="D167" s="401">
        <v>42312</v>
      </c>
      <c r="E167" s="385" t="s">
        <v>590</v>
      </c>
      <c r="F167" s="386" t="s">
        <v>2494</v>
      </c>
      <c r="G167" s="88"/>
      <c r="H167" s="387" t="s">
        <v>19</v>
      </c>
      <c r="I167" s="388" t="s">
        <v>50</v>
      </c>
      <c r="J167" s="379" t="s">
        <v>443</v>
      </c>
      <c r="K167" s="379" t="s">
        <v>443</v>
      </c>
      <c r="L167" s="379" t="s">
        <v>443</v>
      </c>
      <c r="M167" s="379" t="s">
        <v>443</v>
      </c>
      <c r="N167" s="379" t="s">
        <v>443</v>
      </c>
      <c r="O167" s="379" t="s">
        <v>443</v>
      </c>
      <c r="P167" s="379" t="s">
        <v>443</v>
      </c>
      <c r="Q167" s="379" t="s">
        <v>443</v>
      </c>
      <c r="R167" s="379" t="s">
        <v>1882</v>
      </c>
      <c r="S167" s="379" t="s">
        <v>443</v>
      </c>
      <c r="T167" s="379" t="s">
        <v>35</v>
      </c>
      <c r="U167" s="379" t="s">
        <v>443</v>
      </c>
      <c r="V167" s="379" t="s">
        <v>443</v>
      </c>
      <c r="W167" s="379" t="s">
        <v>443</v>
      </c>
    </row>
    <row r="168" spans="1:23" s="381" customFormat="1" ht="45" customHeight="1" x14ac:dyDescent="0.25">
      <c r="A168" s="383" t="s">
        <v>2312</v>
      </c>
      <c r="B168" s="383" t="s">
        <v>1694</v>
      </c>
      <c r="C168" s="408" t="s">
        <v>2311</v>
      </c>
      <c r="D168" s="384"/>
      <c r="E168" s="385" t="s">
        <v>590</v>
      </c>
      <c r="F168" s="386" t="s">
        <v>2495</v>
      </c>
      <c r="G168" s="88">
        <v>15</v>
      </c>
      <c r="H168" s="387" t="s">
        <v>30</v>
      </c>
      <c r="I168" s="388" t="s">
        <v>69</v>
      </c>
      <c r="J168" s="379" t="s">
        <v>443</v>
      </c>
      <c r="K168" s="379" t="s">
        <v>443</v>
      </c>
      <c r="L168" s="379" t="s">
        <v>443</v>
      </c>
      <c r="M168" s="379" t="s">
        <v>443</v>
      </c>
      <c r="N168" s="379" t="s">
        <v>443</v>
      </c>
      <c r="O168" s="379" t="s">
        <v>443</v>
      </c>
      <c r="P168" s="379" t="s">
        <v>443</v>
      </c>
      <c r="Q168" s="379" t="s">
        <v>1882</v>
      </c>
      <c r="R168" s="379" t="s">
        <v>443</v>
      </c>
      <c r="S168" s="379" t="s">
        <v>443</v>
      </c>
      <c r="T168" s="379" t="s">
        <v>443</v>
      </c>
      <c r="U168" s="379" t="s">
        <v>443</v>
      </c>
      <c r="V168" s="379" t="s">
        <v>443</v>
      </c>
      <c r="W168" s="420" t="s">
        <v>35</v>
      </c>
    </row>
    <row r="169" spans="1:23" s="381" customFormat="1" ht="45" customHeight="1" x14ac:dyDescent="0.25">
      <c r="A169" s="414" t="s">
        <v>2314</v>
      </c>
      <c r="B169" s="383" t="s">
        <v>60</v>
      </c>
      <c r="C169" s="409" t="s">
        <v>1701</v>
      </c>
      <c r="D169" s="434">
        <v>43221</v>
      </c>
      <c r="E169" s="385" t="s">
        <v>590</v>
      </c>
      <c r="F169" s="386" t="s">
        <v>2496</v>
      </c>
      <c r="G169" s="88"/>
      <c r="H169" s="387" t="s">
        <v>19</v>
      </c>
      <c r="I169" s="415" t="s">
        <v>20</v>
      </c>
      <c r="J169" s="379" t="s">
        <v>443</v>
      </c>
      <c r="K169" s="379" t="s">
        <v>443</v>
      </c>
      <c r="L169" s="379" t="s">
        <v>443</v>
      </c>
      <c r="M169" s="379" t="s">
        <v>443</v>
      </c>
      <c r="N169" s="379" t="s">
        <v>443</v>
      </c>
      <c r="O169" s="379" t="s">
        <v>1882</v>
      </c>
      <c r="P169" s="379" t="s">
        <v>443</v>
      </c>
      <c r="Q169" s="379" t="s">
        <v>443</v>
      </c>
      <c r="R169" s="379" t="s">
        <v>443</v>
      </c>
      <c r="S169" s="379" t="s">
        <v>443</v>
      </c>
      <c r="T169" s="379" t="s">
        <v>443</v>
      </c>
      <c r="U169" s="379" t="s">
        <v>443</v>
      </c>
      <c r="V169" s="379" t="s">
        <v>443</v>
      </c>
      <c r="W169" s="379" t="s">
        <v>443</v>
      </c>
    </row>
    <row r="170" spans="1:23" s="381" customFormat="1" ht="45" customHeight="1" x14ac:dyDescent="0.25">
      <c r="A170" s="414" t="s">
        <v>2497</v>
      </c>
      <c r="B170" s="383" t="s">
        <v>1705</v>
      </c>
      <c r="C170" s="558" t="s">
        <v>2498</v>
      </c>
      <c r="D170" s="434">
        <v>44348</v>
      </c>
      <c r="E170" s="532" t="s">
        <v>66</v>
      </c>
      <c r="F170" s="386" t="s">
        <v>2499</v>
      </c>
      <c r="G170" s="140"/>
      <c r="H170" s="387" t="s">
        <v>2385</v>
      </c>
      <c r="I170" s="415" t="s">
        <v>40</v>
      </c>
      <c r="J170" s="379" t="s">
        <v>443</v>
      </c>
      <c r="K170" s="420" t="s">
        <v>35</v>
      </c>
      <c r="L170" s="420" t="s">
        <v>35</v>
      </c>
      <c r="M170" s="420" t="s">
        <v>35</v>
      </c>
      <c r="N170" s="420" t="s">
        <v>35</v>
      </c>
      <c r="O170" s="420" t="s">
        <v>35</v>
      </c>
      <c r="P170" s="420" t="s">
        <v>35</v>
      </c>
      <c r="Q170" s="420" t="s">
        <v>35</v>
      </c>
      <c r="R170" s="420" t="s">
        <v>35</v>
      </c>
      <c r="S170" s="420" t="s">
        <v>35</v>
      </c>
      <c r="T170" s="420" t="s">
        <v>35</v>
      </c>
      <c r="U170" s="420"/>
      <c r="V170" s="420"/>
      <c r="W170" s="420" t="s">
        <v>35</v>
      </c>
    </row>
    <row r="171" spans="1:23" s="381" customFormat="1" ht="61.5" customHeight="1" x14ac:dyDescent="0.25">
      <c r="A171" s="383" t="s">
        <v>1707</v>
      </c>
      <c r="B171" s="435" t="s">
        <v>1708</v>
      </c>
      <c r="C171" s="408" t="s">
        <v>2311</v>
      </c>
      <c r="D171" s="401">
        <v>44094</v>
      </c>
      <c r="E171" s="385" t="s">
        <v>590</v>
      </c>
      <c r="F171" s="386" t="s">
        <v>2500</v>
      </c>
      <c r="G171" s="140"/>
      <c r="H171" s="387" t="s">
        <v>19</v>
      </c>
      <c r="I171" s="388" t="s">
        <v>20</v>
      </c>
      <c r="J171" s="379" t="s">
        <v>443</v>
      </c>
      <c r="K171" s="379" t="s">
        <v>443</v>
      </c>
      <c r="L171" s="379" t="s">
        <v>443</v>
      </c>
      <c r="M171" s="379" t="s">
        <v>443</v>
      </c>
      <c r="N171" s="379" t="s">
        <v>443</v>
      </c>
      <c r="O171" s="379" t="s">
        <v>443</v>
      </c>
      <c r="P171" s="420" t="s">
        <v>1882</v>
      </c>
      <c r="Q171" s="379" t="s">
        <v>443</v>
      </c>
      <c r="R171" s="379" t="s">
        <v>443</v>
      </c>
      <c r="S171" s="379" t="s">
        <v>443</v>
      </c>
      <c r="T171" s="379" t="s">
        <v>443</v>
      </c>
      <c r="U171" s="379" t="s">
        <v>443</v>
      </c>
      <c r="V171" s="379" t="s">
        <v>443</v>
      </c>
      <c r="W171" s="379" t="s">
        <v>443</v>
      </c>
    </row>
    <row r="172" spans="1:23" s="381" customFormat="1" ht="45" customHeight="1" x14ac:dyDescent="0.25">
      <c r="A172" s="383" t="s">
        <v>2501</v>
      </c>
      <c r="B172" s="382" t="s">
        <v>1718</v>
      </c>
      <c r="C172" s="408" t="s">
        <v>2311</v>
      </c>
      <c r="D172" s="401">
        <v>44209</v>
      </c>
      <c r="E172" s="385" t="s">
        <v>590</v>
      </c>
      <c r="F172" s="386" t="s">
        <v>2502</v>
      </c>
      <c r="G172" s="88"/>
      <c r="H172" s="387" t="s">
        <v>30</v>
      </c>
      <c r="I172" s="388" t="s">
        <v>72</v>
      </c>
      <c r="J172" s="379" t="s">
        <v>443</v>
      </c>
      <c r="K172" s="379" t="s">
        <v>443</v>
      </c>
      <c r="L172" s="379" t="s">
        <v>443</v>
      </c>
      <c r="M172" s="379" t="s">
        <v>443</v>
      </c>
      <c r="N172" s="379" t="s">
        <v>443</v>
      </c>
      <c r="O172" s="379" t="s">
        <v>443</v>
      </c>
      <c r="P172" s="379" t="s">
        <v>443</v>
      </c>
      <c r="Q172" s="379" t="s">
        <v>443</v>
      </c>
      <c r="R172" s="379" t="s">
        <v>443</v>
      </c>
      <c r="S172" s="379" t="s">
        <v>443</v>
      </c>
      <c r="T172" s="379" t="s">
        <v>443</v>
      </c>
      <c r="U172" s="379" t="s">
        <v>443</v>
      </c>
      <c r="V172" s="420" t="s">
        <v>35</v>
      </c>
      <c r="W172" s="420" t="s">
        <v>35</v>
      </c>
    </row>
    <row r="173" spans="1:23" s="381" customFormat="1" ht="45" customHeight="1" x14ac:dyDescent="0.25">
      <c r="A173" s="417" t="s">
        <v>2320</v>
      </c>
      <c r="B173" s="417" t="s">
        <v>60</v>
      </c>
      <c r="C173" s="408" t="s">
        <v>2311</v>
      </c>
      <c r="D173" s="386"/>
      <c r="E173" s="385" t="s">
        <v>590</v>
      </c>
      <c r="F173" s="394" t="s">
        <v>2503</v>
      </c>
      <c r="G173" s="89">
        <v>14</v>
      </c>
      <c r="H173" s="395" t="s">
        <v>30</v>
      </c>
      <c r="I173" s="461" t="s">
        <v>87</v>
      </c>
      <c r="J173" s="379" t="s">
        <v>443</v>
      </c>
      <c r="K173" s="379" t="s">
        <v>443</v>
      </c>
      <c r="L173" s="379" t="s">
        <v>443</v>
      </c>
      <c r="M173" s="379" t="s">
        <v>443</v>
      </c>
      <c r="N173" s="379" t="s">
        <v>443</v>
      </c>
      <c r="O173" s="379" t="s">
        <v>443</v>
      </c>
      <c r="P173" s="379" t="s">
        <v>443</v>
      </c>
      <c r="Q173" s="379" t="s">
        <v>443</v>
      </c>
      <c r="R173" s="379" t="s">
        <v>443</v>
      </c>
      <c r="S173" s="379" t="s">
        <v>443</v>
      </c>
      <c r="T173" s="379" t="s">
        <v>443</v>
      </c>
      <c r="U173" s="379" t="s">
        <v>443</v>
      </c>
      <c r="V173" s="379" t="s">
        <v>1882</v>
      </c>
      <c r="W173" s="420" t="s">
        <v>35</v>
      </c>
    </row>
    <row r="174" spans="1:23" s="381" customFormat="1" ht="15" x14ac:dyDescent="0.25">
      <c r="A174" s="399" t="s">
        <v>2504</v>
      </c>
      <c r="B174" s="429" t="s">
        <v>1725</v>
      </c>
      <c r="C174" s="414" t="s">
        <v>2311</v>
      </c>
      <c r="D174" s="430">
        <v>43604</v>
      </c>
      <c r="E174" s="402" t="s">
        <v>590</v>
      </c>
      <c r="F174" s="403" t="s">
        <v>408</v>
      </c>
      <c r="G174" s="194" t="s">
        <v>19</v>
      </c>
      <c r="H174" s="431" t="s">
        <v>19</v>
      </c>
      <c r="I174" s="388" t="s">
        <v>72</v>
      </c>
      <c r="J174" s="379" t="s">
        <v>443</v>
      </c>
      <c r="K174" s="379" t="s">
        <v>443</v>
      </c>
      <c r="L174" s="379" t="s">
        <v>443</v>
      </c>
      <c r="M174" s="379" t="s">
        <v>443</v>
      </c>
      <c r="N174" s="379" t="s">
        <v>443</v>
      </c>
      <c r="O174" s="379" t="s">
        <v>443</v>
      </c>
      <c r="P174" s="379" t="s">
        <v>443</v>
      </c>
      <c r="Q174" s="379" t="s">
        <v>443</v>
      </c>
      <c r="R174" s="379" t="s">
        <v>443</v>
      </c>
      <c r="S174" s="379" t="s">
        <v>443</v>
      </c>
      <c r="T174" s="379" t="s">
        <v>443</v>
      </c>
      <c r="U174" s="379" t="s">
        <v>1882</v>
      </c>
      <c r="V174" s="379" t="s">
        <v>443</v>
      </c>
      <c r="W174" s="379" t="s">
        <v>443</v>
      </c>
    </row>
    <row r="175" spans="1:23" s="381" customFormat="1" ht="45" customHeight="1" x14ac:dyDescent="0.25">
      <c r="A175" s="382" t="s">
        <v>2505</v>
      </c>
      <c r="B175" s="383" t="s">
        <v>638</v>
      </c>
      <c r="C175" s="408" t="s">
        <v>2311</v>
      </c>
      <c r="D175" s="401">
        <v>43378</v>
      </c>
      <c r="E175" s="385" t="s">
        <v>590</v>
      </c>
      <c r="F175" s="386" t="s">
        <v>2506</v>
      </c>
      <c r="G175" s="9"/>
      <c r="H175" s="413" t="s">
        <v>19</v>
      </c>
      <c r="I175" s="388" t="s">
        <v>50</v>
      </c>
      <c r="J175" s="379" t="s">
        <v>443</v>
      </c>
      <c r="K175" s="379" t="s">
        <v>443</v>
      </c>
      <c r="L175" s="379" t="s">
        <v>443</v>
      </c>
      <c r="M175" s="379" t="s">
        <v>443</v>
      </c>
      <c r="N175" s="379" t="s">
        <v>443</v>
      </c>
      <c r="O175" s="379" t="s">
        <v>443</v>
      </c>
      <c r="P175" s="379" t="s">
        <v>443</v>
      </c>
      <c r="Q175" s="379" t="s">
        <v>443</v>
      </c>
      <c r="R175" s="379" t="s">
        <v>443</v>
      </c>
      <c r="S175" s="379" t="s">
        <v>443</v>
      </c>
      <c r="T175" s="379" t="s">
        <v>443</v>
      </c>
      <c r="U175" s="379" t="s">
        <v>443</v>
      </c>
      <c r="V175" s="379" t="s">
        <v>443</v>
      </c>
      <c r="W175" s="379" t="s">
        <v>443</v>
      </c>
    </row>
    <row r="176" spans="1:23" s="381" customFormat="1" ht="45" customHeight="1" x14ac:dyDescent="0.25">
      <c r="A176" s="414" t="s">
        <v>88</v>
      </c>
      <c r="B176" s="383" t="s">
        <v>99</v>
      </c>
      <c r="C176" s="408" t="s">
        <v>2311</v>
      </c>
      <c r="D176" s="384"/>
      <c r="E176" s="385" t="s">
        <v>590</v>
      </c>
      <c r="F176" s="386" t="s">
        <v>2507</v>
      </c>
      <c r="G176" s="88">
        <v>13</v>
      </c>
      <c r="H176" s="387" t="s">
        <v>30</v>
      </c>
      <c r="I176" s="415" t="s">
        <v>1948</v>
      </c>
      <c r="J176" s="379" t="s">
        <v>443</v>
      </c>
      <c r="K176" s="379" t="s">
        <v>443</v>
      </c>
      <c r="L176" s="379" t="s">
        <v>443</v>
      </c>
      <c r="M176" s="379" t="s">
        <v>443</v>
      </c>
      <c r="N176" s="379" t="s">
        <v>443</v>
      </c>
      <c r="O176" s="379" t="s">
        <v>443</v>
      </c>
      <c r="P176" s="379" t="s">
        <v>443</v>
      </c>
      <c r="Q176" s="379" t="s">
        <v>443</v>
      </c>
      <c r="R176" s="379" t="s">
        <v>443</v>
      </c>
      <c r="S176" s="379" t="s">
        <v>443</v>
      </c>
      <c r="T176" s="379" t="s">
        <v>443</v>
      </c>
      <c r="U176" s="379" t="s">
        <v>443</v>
      </c>
      <c r="V176" s="379" t="s">
        <v>443</v>
      </c>
      <c r="W176" s="420" t="s">
        <v>35</v>
      </c>
    </row>
    <row r="177" spans="1:23" s="381" customFormat="1" ht="45" customHeight="1" x14ac:dyDescent="0.25">
      <c r="A177" s="383" t="s">
        <v>1749</v>
      </c>
      <c r="B177" s="383" t="s">
        <v>505</v>
      </c>
      <c r="C177" s="451" t="s">
        <v>762</v>
      </c>
      <c r="D177" s="401">
        <v>44002</v>
      </c>
      <c r="E177" s="385" t="s">
        <v>590</v>
      </c>
      <c r="F177" s="386" t="s">
        <v>2508</v>
      </c>
      <c r="G177" s="88"/>
      <c r="H177" s="387" t="s">
        <v>2385</v>
      </c>
      <c r="I177" s="388" t="s">
        <v>25</v>
      </c>
      <c r="J177" s="379" t="s">
        <v>443</v>
      </c>
      <c r="K177" s="379" t="s">
        <v>443</v>
      </c>
      <c r="L177" s="379" t="s">
        <v>443</v>
      </c>
      <c r="M177" s="453" t="s">
        <v>443</v>
      </c>
      <c r="N177" s="453" t="s">
        <v>443</v>
      </c>
      <c r="O177" s="453" t="s">
        <v>443</v>
      </c>
      <c r="P177" s="453" t="s">
        <v>443</v>
      </c>
      <c r="Q177" s="453" t="s">
        <v>443</v>
      </c>
      <c r="R177" s="379" t="s">
        <v>1882</v>
      </c>
      <c r="S177" s="453" t="s">
        <v>443</v>
      </c>
      <c r="T177" s="453" t="s">
        <v>443</v>
      </c>
      <c r="U177" s="453" t="s">
        <v>443</v>
      </c>
      <c r="V177" s="453" t="s">
        <v>443</v>
      </c>
      <c r="W177" s="379" t="s">
        <v>443</v>
      </c>
    </row>
    <row r="178" spans="1:23" ht="45" customHeight="1" x14ac:dyDescent="0.25">
      <c r="A178" s="383" t="s">
        <v>1755</v>
      </c>
      <c r="B178" s="383" t="s">
        <v>1756</v>
      </c>
      <c r="C178" s="409" t="s">
        <v>2049</v>
      </c>
      <c r="D178" s="384"/>
      <c r="E178" s="385" t="s">
        <v>590</v>
      </c>
      <c r="F178" s="386" t="s">
        <v>287</v>
      </c>
      <c r="G178" s="140">
        <v>29</v>
      </c>
      <c r="H178" s="387" t="s">
        <v>2306</v>
      </c>
      <c r="I178" s="378" t="s">
        <v>87</v>
      </c>
      <c r="J178" s="453" t="s">
        <v>443</v>
      </c>
      <c r="K178" s="453" t="s">
        <v>443</v>
      </c>
      <c r="L178" s="453" t="s">
        <v>443</v>
      </c>
      <c r="M178" s="379" t="s">
        <v>443</v>
      </c>
      <c r="N178" s="379" t="s">
        <v>443</v>
      </c>
      <c r="O178" s="379" t="s">
        <v>443</v>
      </c>
      <c r="P178" s="379" t="s">
        <v>443</v>
      </c>
      <c r="Q178" s="379" t="s">
        <v>443</v>
      </c>
      <c r="R178" s="379" t="s">
        <v>443</v>
      </c>
      <c r="S178" s="379" t="s">
        <v>443</v>
      </c>
      <c r="T178" s="379" t="s">
        <v>443</v>
      </c>
      <c r="U178" s="379" t="s">
        <v>443</v>
      </c>
      <c r="V178" s="379" t="s">
        <v>1882</v>
      </c>
      <c r="W178" s="379" t="s">
        <v>443</v>
      </c>
    </row>
    <row r="179" spans="1:23" ht="45" customHeight="1" x14ac:dyDescent="0.25">
      <c r="A179" s="408" t="s">
        <v>274</v>
      </c>
      <c r="B179" s="383" t="s">
        <v>1767</v>
      </c>
      <c r="C179" s="408" t="s">
        <v>2311</v>
      </c>
      <c r="D179" s="401">
        <v>41456</v>
      </c>
      <c r="E179" s="385" t="s">
        <v>590</v>
      </c>
      <c r="F179" s="386" t="s">
        <v>276</v>
      </c>
      <c r="G179" s="88">
        <v>30</v>
      </c>
      <c r="H179" s="387" t="s">
        <v>2306</v>
      </c>
      <c r="I179" s="415" t="s">
        <v>72</v>
      </c>
      <c r="J179" s="379" t="s">
        <v>443</v>
      </c>
      <c r="K179" s="379" t="s">
        <v>443</v>
      </c>
      <c r="L179" s="379" t="s">
        <v>443</v>
      </c>
      <c r="M179" s="379" t="s">
        <v>443</v>
      </c>
      <c r="N179" s="379" t="s">
        <v>443</v>
      </c>
      <c r="O179" s="379" t="s">
        <v>443</v>
      </c>
      <c r="P179" s="379" t="s">
        <v>443</v>
      </c>
      <c r="Q179" s="379" t="s">
        <v>443</v>
      </c>
      <c r="R179" s="379" t="s">
        <v>443</v>
      </c>
      <c r="S179" s="379" t="s">
        <v>443</v>
      </c>
      <c r="T179" s="379" t="s">
        <v>443</v>
      </c>
      <c r="U179" s="379" t="s">
        <v>1882</v>
      </c>
      <c r="V179" s="379" t="s">
        <v>443</v>
      </c>
      <c r="W179" s="379" t="s">
        <v>443</v>
      </c>
    </row>
    <row r="180" spans="1:23" ht="45" customHeight="1" x14ac:dyDescent="0.25">
      <c r="A180" s="383" t="s">
        <v>2329</v>
      </c>
      <c r="B180" s="383" t="s">
        <v>1775</v>
      </c>
      <c r="C180" s="408" t="s">
        <v>2311</v>
      </c>
      <c r="D180" s="401">
        <v>42401</v>
      </c>
      <c r="E180" s="385" t="s">
        <v>590</v>
      </c>
      <c r="F180" s="386" t="s">
        <v>300</v>
      </c>
      <c r="G180" s="88"/>
      <c r="H180" s="387" t="s">
        <v>2306</v>
      </c>
      <c r="I180" s="388" t="s">
        <v>31</v>
      </c>
      <c r="J180" s="379" t="s">
        <v>443</v>
      </c>
      <c r="K180" s="379" t="s">
        <v>443</v>
      </c>
      <c r="L180" s="379" t="s">
        <v>443</v>
      </c>
      <c r="M180" s="379" t="s">
        <v>443</v>
      </c>
      <c r="N180" s="379" t="s">
        <v>443</v>
      </c>
      <c r="O180" s="379" t="s">
        <v>443</v>
      </c>
      <c r="P180" s="379" t="s">
        <v>443</v>
      </c>
      <c r="Q180" s="379" t="s">
        <v>443</v>
      </c>
      <c r="R180" s="379" t="s">
        <v>443</v>
      </c>
      <c r="S180" s="379" t="s">
        <v>1882</v>
      </c>
      <c r="T180" s="379" t="s">
        <v>443</v>
      </c>
      <c r="U180" s="379" t="s">
        <v>443</v>
      </c>
      <c r="V180" s="379" t="s">
        <v>443</v>
      </c>
      <c r="W180" s="379" t="s">
        <v>443</v>
      </c>
    </row>
    <row r="181" spans="1:23" s="381" customFormat="1" ht="45" customHeight="1" x14ac:dyDescent="0.25">
      <c r="A181" s="383" t="s">
        <v>2509</v>
      </c>
      <c r="B181" s="383" t="s">
        <v>638</v>
      </c>
      <c r="C181" s="408" t="s">
        <v>2510</v>
      </c>
      <c r="D181" s="384"/>
      <c r="E181" s="532" t="s">
        <v>66</v>
      </c>
      <c r="F181" s="386" t="s">
        <v>484</v>
      </c>
      <c r="G181" s="88">
        <v>23</v>
      </c>
      <c r="H181" s="387" t="s">
        <v>19</v>
      </c>
      <c r="I181" s="388" t="s">
        <v>53</v>
      </c>
      <c r="J181" s="379" t="s">
        <v>443</v>
      </c>
      <c r="K181" s="379" t="s">
        <v>443</v>
      </c>
      <c r="L181" s="379" t="s">
        <v>443</v>
      </c>
      <c r="M181" s="379" t="s">
        <v>443</v>
      </c>
      <c r="N181" s="379" t="s">
        <v>443</v>
      </c>
      <c r="O181" s="379" t="s">
        <v>443</v>
      </c>
      <c r="P181" s="420" t="s">
        <v>35</v>
      </c>
      <c r="Q181" s="420" t="s">
        <v>35</v>
      </c>
      <c r="R181" s="420" t="s">
        <v>35</v>
      </c>
      <c r="S181" s="420" t="s">
        <v>35</v>
      </c>
      <c r="T181" s="420" t="s">
        <v>35</v>
      </c>
      <c r="U181" s="420"/>
      <c r="V181" s="420"/>
      <c r="W181" s="420" t="s">
        <v>35</v>
      </c>
    </row>
    <row r="182" spans="1:23" s="381" customFormat="1" ht="45" customHeight="1" x14ac:dyDescent="0.25">
      <c r="A182" s="383" t="s">
        <v>2330</v>
      </c>
      <c r="B182" s="383" t="s">
        <v>60</v>
      </c>
      <c r="C182" s="409" t="s">
        <v>1701</v>
      </c>
      <c r="D182" s="384"/>
      <c r="E182" s="385" t="s">
        <v>590</v>
      </c>
      <c r="F182" s="386" t="s">
        <v>2511</v>
      </c>
      <c r="G182" s="88">
        <v>9</v>
      </c>
      <c r="H182" s="387" t="s">
        <v>30</v>
      </c>
      <c r="I182" s="388" t="s">
        <v>25</v>
      </c>
      <c r="J182" s="379" t="s">
        <v>443</v>
      </c>
      <c r="K182" s="379" t="s">
        <v>443</v>
      </c>
      <c r="L182" s="379" t="s">
        <v>443</v>
      </c>
      <c r="M182" s="379" t="s">
        <v>443</v>
      </c>
      <c r="N182" s="379" t="s">
        <v>443</v>
      </c>
      <c r="O182" s="379" t="s">
        <v>443</v>
      </c>
      <c r="P182" s="379" t="s">
        <v>1882</v>
      </c>
      <c r="Q182" s="379" t="s">
        <v>443</v>
      </c>
      <c r="R182" s="379" t="s">
        <v>443</v>
      </c>
      <c r="S182" s="379" t="s">
        <v>443</v>
      </c>
      <c r="T182" s="379" t="s">
        <v>443</v>
      </c>
      <c r="U182" s="379" t="s">
        <v>443</v>
      </c>
      <c r="V182" s="379" t="s">
        <v>443</v>
      </c>
      <c r="W182" s="420" t="s">
        <v>35</v>
      </c>
    </row>
    <row r="183" spans="1:23" s="397" customFormat="1" ht="45" customHeight="1" x14ac:dyDescent="0.25">
      <c r="A183" s="383" t="s">
        <v>1783</v>
      </c>
      <c r="B183" s="382" t="s">
        <v>60</v>
      </c>
      <c r="C183" s="409" t="s">
        <v>1176</v>
      </c>
      <c r="D183" s="384"/>
      <c r="E183" s="385" t="s">
        <v>590</v>
      </c>
      <c r="F183" s="386" t="s">
        <v>2512</v>
      </c>
      <c r="G183" s="88">
        <v>12</v>
      </c>
      <c r="H183" s="387" t="s">
        <v>30</v>
      </c>
      <c r="I183" s="388" t="s">
        <v>69</v>
      </c>
      <c r="J183" s="379" t="s">
        <v>443</v>
      </c>
      <c r="K183" s="379" t="s">
        <v>443</v>
      </c>
      <c r="L183" s="379" t="s">
        <v>443</v>
      </c>
      <c r="M183" s="379" t="s">
        <v>443</v>
      </c>
      <c r="N183" s="379" t="s">
        <v>443</v>
      </c>
      <c r="O183" s="379" t="s">
        <v>443</v>
      </c>
      <c r="P183" s="379" t="s">
        <v>443</v>
      </c>
      <c r="Q183" s="379" t="s">
        <v>443</v>
      </c>
      <c r="R183" s="379" t="s">
        <v>1882</v>
      </c>
      <c r="S183" s="379" t="s">
        <v>443</v>
      </c>
      <c r="T183" s="379" t="s">
        <v>443</v>
      </c>
      <c r="U183" s="379" t="s">
        <v>443</v>
      </c>
      <c r="V183" s="379" t="s">
        <v>443</v>
      </c>
      <c r="W183" s="420" t="s">
        <v>35</v>
      </c>
    </row>
    <row r="184" spans="1:23" s="397" customFormat="1" ht="45" customHeight="1" x14ac:dyDescent="0.25">
      <c r="A184" s="390" t="s">
        <v>1794</v>
      </c>
      <c r="B184" s="391" t="s">
        <v>1795</v>
      </c>
      <c r="C184" s="414" t="s">
        <v>2311</v>
      </c>
      <c r="D184" s="393">
        <v>44409</v>
      </c>
      <c r="E184" s="385" t="s">
        <v>590</v>
      </c>
      <c r="F184" s="394" t="s">
        <v>2513</v>
      </c>
      <c r="G184" s="89"/>
      <c r="H184" s="387" t="s">
        <v>2385</v>
      </c>
      <c r="I184" s="396" t="s">
        <v>40</v>
      </c>
      <c r="J184" s="379" t="s">
        <v>443</v>
      </c>
      <c r="K184" s="379" t="s">
        <v>443</v>
      </c>
      <c r="L184" s="448" t="s">
        <v>1882</v>
      </c>
      <c r="M184" s="453" t="s">
        <v>443</v>
      </c>
      <c r="N184" s="453" t="s">
        <v>443</v>
      </c>
      <c r="O184" s="453" t="s">
        <v>443</v>
      </c>
      <c r="P184" s="453" t="s">
        <v>443</v>
      </c>
      <c r="Q184" s="453" t="s">
        <v>443</v>
      </c>
      <c r="R184" s="453" t="s">
        <v>443</v>
      </c>
      <c r="S184" s="453" t="s">
        <v>443</v>
      </c>
      <c r="T184" s="453" t="s">
        <v>443</v>
      </c>
      <c r="U184" s="453" t="s">
        <v>443</v>
      </c>
      <c r="V184" s="453" t="s">
        <v>443</v>
      </c>
      <c r="W184" s="379" t="s">
        <v>443</v>
      </c>
    </row>
    <row r="185" spans="1:23" s="381" customFormat="1" ht="45" customHeight="1" x14ac:dyDescent="0.25">
      <c r="A185" s="383" t="s">
        <v>1797</v>
      </c>
      <c r="B185" s="382" t="s">
        <v>1646</v>
      </c>
      <c r="C185" s="414" t="s">
        <v>2442</v>
      </c>
      <c r="D185" s="401">
        <v>44572</v>
      </c>
      <c r="E185" s="385" t="s">
        <v>590</v>
      </c>
      <c r="F185" s="386" t="s">
        <v>2514</v>
      </c>
      <c r="G185" s="89"/>
      <c r="H185" s="387" t="s">
        <v>2385</v>
      </c>
      <c r="I185" s="396" t="s">
        <v>25</v>
      </c>
      <c r="J185" s="454" t="s">
        <v>35</v>
      </c>
      <c r="K185" s="454" t="s">
        <v>35</v>
      </c>
      <c r="L185" s="379" t="s">
        <v>443</v>
      </c>
      <c r="M185" s="453" t="s">
        <v>443</v>
      </c>
      <c r="N185" s="453" t="s">
        <v>443</v>
      </c>
      <c r="O185" s="453" t="s">
        <v>443</v>
      </c>
      <c r="P185" s="448" t="s">
        <v>1882</v>
      </c>
      <c r="Q185" s="453" t="s">
        <v>443</v>
      </c>
      <c r="R185" s="453" t="s">
        <v>443</v>
      </c>
      <c r="S185" s="453" t="s">
        <v>443</v>
      </c>
      <c r="T185" s="453" t="s">
        <v>443</v>
      </c>
      <c r="U185" s="453" t="s">
        <v>443</v>
      </c>
      <c r="V185" s="453" t="s">
        <v>443</v>
      </c>
      <c r="W185" s="379" t="s">
        <v>443</v>
      </c>
    </row>
    <row r="186" spans="1:23" s="381" customFormat="1" ht="45" customHeight="1" x14ac:dyDescent="0.25">
      <c r="A186" s="383" t="s">
        <v>1799</v>
      </c>
      <c r="B186" s="383" t="s">
        <v>1949</v>
      </c>
      <c r="C186" s="451" t="s">
        <v>2515</v>
      </c>
      <c r="D186" s="401">
        <v>43831</v>
      </c>
      <c r="E186" s="385" t="s">
        <v>590</v>
      </c>
      <c r="F186" s="386" t="s">
        <v>2516</v>
      </c>
      <c r="G186" s="47"/>
      <c r="H186" s="387" t="s">
        <v>2385</v>
      </c>
      <c r="I186" s="396" t="s">
        <v>53</v>
      </c>
      <c r="J186" s="453" t="s">
        <v>443</v>
      </c>
      <c r="K186" s="453" t="s">
        <v>443</v>
      </c>
      <c r="L186" s="453" t="s">
        <v>443</v>
      </c>
      <c r="M186" s="453" t="s">
        <v>443</v>
      </c>
      <c r="N186" s="379" t="s">
        <v>1882</v>
      </c>
      <c r="O186" s="453" t="s">
        <v>443</v>
      </c>
      <c r="P186" s="453" t="s">
        <v>443</v>
      </c>
      <c r="Q186" s="453" t="s">
        <v>443</v>
      </c>
      <c r="R186" s="453" t="s">
        <v>443</v>
      </c>
      <c r="S186" s="453" t="s">
        <v>443</v>
      </c>
      <c r="T186" s="453" t="s">
        <v>443</v>
      </c>
      <c r="U186" s="453" t="s">
        <v>443</v>
      </c>
      <c r="V186" s="453" t="s">
        <v>443</v>
      </c>
      <c r="W186" s="379" t="s">
        <v>443</v>
      </c>
    </row>
    <row r="187" spans="1:23" ht="45" customHeight="1" x14ac:dyDescent="0.25">
      <c r="A187" s="406" t="s">
        <v>2335</v>
      </c>
      <c r="B187" s="426" t="s">
        <v>1805</v>
      </c>
      <c r="C187" s="408" t="s">
        <v>2311</v>
      </c>
      <c r="D187" s="401">
        <v>42767</v>
      </c>
      <c r="E187" s="385" t="s">
        <v>590</v>
      </c>
      <c r="F187" s="386" t="s">
        <v>2517</v>
      </c>
      <c r="G187" s="48"/>
      <c r="H187" s="387" t="s">
        <v>2306</v>
      </c>
      <c r="I187" s="449" t="s">
        <v>53</v>
      </c>
      <c r="J187" s="453" t="s">
        <v>443</v>
      </c>
      <c r="K187" s="453" t="s">
        <v>443</v>
      </c>
      <c r="L187" s="453" t="s">
        <v>443</v>
      </c>
      <c r="M187" s="379" t="s">
        <v>443</v>
      </c>
      <c r="N187" s="379" t="s">
        <v>1882</v>
      </c>
      <c r="O187" s="379" t="s">
        <v>443</v>
      </c>
      <c r="P187" s="379" t="s">
        <v>443</v>
      </c>
      <c r="Q187" s="379" t="s">
        <v>443</v>
      </c>
      <c r="R187" s="379" t="s">
        <v>443</v>
      </c>
      <c r="S187" s="379" t="s">
        <v>443</v>
      </c>
      <c r="T187" s="379" t="s">
        <v>443</v>
      </c>
      <c r="U187" s="379" t="s">
        <v>443</v>
      </c>
      <c r="V187" s="379" t="s">
        <v>443</v>
      </c>
      <c r="W187" s="379" t="s">
        <v>443</v>
      </c>
    </row>
    <row r="188" spans="1:23" s="381" customFormat="1" ht="45" customHeight="1" x14ac:dyDescent="0.25">
      <c r="A188" s="383" t="s">
        <v>2337</v>
      </c>
      <c r="B188" s="383" t="s">
        <v>297</v>
      </c>
      <c r="C188" s="408" t="s">
        <v>2311</v>
      </c>
      <c r="D188" s="401">
        <v>42005</v>
      </c>
      <c r="E188" s="385" t="s">
        <v>590</v>
      </c>
      <c r="F188" s="386" t="s">
        <v>1811</v>
      </c>
      <c r="G188" s="315"/>
      <c r="H188" s="387" t="s">
        <v>24</v>
      </c>
      <c r="I188" s="388" t="s">
        <v>20</v>
      </c>
      <c r="J188" s="379" t="s">
        <v>443</v>
      </c>
      <c r="K188" s="379" t="s">
        <v>443</v>
      </c>
      <c r="L188" s="379" t="s">
        <v>443</v>
      </c>
      <c r="M188" s="379" t="s">
        <v>443</v>
      </c>
      <c r="N188" s="379" t="s">
        <v>443</v>
      </c>
      <c r="O188" s="379" t="s">
        <v>1882</v>
      </c>
      <c r="P188" s="379" t="s">
        <v>443</v>
      </c>
      <c r="Q188" s="379" t="s">
        <v>443</v>
      </c>
      <c r="R188" s="379" t="s">
        <v>443</v>
      </c>
      <c r="S188" s="379" t="s">
        <v>443</v>
      </c>
      <c r="T188" s="379" t="s">
        <v>443</v>
      </c>
      <c r="U188" s="379" t="s">
        <v>443</v>
      </c>
      <c r="V188" s="379" t="s">
        <v>443</v>
      </c>
      <c r="W188" s="535" t="s">
        <v>2364</v>
      </c>
    </row>
    <row r="189" spans="1:23" s="381" customFormat="1" ht="45" customHeight="1" x14ac:dyDescent="0.25">
      <c r="A189" s="383" t="s">
        <v>1816</v>
      </c>
      <c r="B189" s="383" t="s">
        <v>1818</v>
      </c>
      <c r="C189" s="409" t="s">
        <v>1819</v>
      </c>
      <c r="D189" s="401">
        <v>44348</v>
      </c>
      <c r="E189" s="385" t="s">
        <v>590</v>
      </c>
      <c r="F189" s="386" t="s">
        <v>1820</v>
      </c>
      <c r="G189" s="315"/>
      <c r="H189" s="387" t="s">
        <v>2363</v>
      </c>
      <c r="I189" s="388" t="s">
        <v>20</v>
      </c>
      <c r="J189" s="379" t="s">
        <v>443</v>
      </c>
      <c r="K189" s="379" t="s">
        <v>443</v>
      </c>
      <c r="L189" s="379" t="s">
        <v>443</v>
      </c>
      <c r="M189" s="379" t="s">
        <v>443</v>
      </c>
      <c r="N189" s="379" t="s">
        <v>443</v>
      </c>
      <c r="O189" s="379" t="s">
        <v>443</v>
      </c>
      <c r="P189" s="379" t="s">
        <v>443</v>
      </c>
      <c r="Q189" s="379" t="s">
        <v>443</v>
      </c>
      <c r="R189" s="379" t="s">
        <v>1882</v>
      </c>
      <c r="S189" s="379" t="s">
        <v>443</v>
      </c>
      <c r="T189" s="379" t="s">
        <v>443</v>
      </c>
      <c r="U189" s="379" t="s">
        <v>443</v>
      </c>
      <c r="V189" s="379" t="s">
        <v>443</v>
      </c>
      <c r="W189" s="535" t="s">
        <v>2364</v>
      </c>
    </row>
    <row r="190" spans="1:23" s="381" customFormat="1" ht="45" customHeight="1" x14ac:dyDescent="0.25">
      <c r="A190" s="383" t="s">
        <v>1816</v>
      </c>
      <c r="B190" s="383" t="s">
        <v>989</v>
      </c>
      <c r="C190" s="533" t="s">
        <v>1817</v>
      </c>
      <c r="D190" s="401">
        <v>44063</v>
      </c>
      <c r="E190" s="385" t="s">
        <v>590</v>
      </c>
      <c r="F190" s="386" t="s">
        <v>827</v>
      </c>
      <c r="G190" s="299"/>
      <c r="H190" s="387" t="s">
        <v>2383</v>
      </c>
      <c r="I190" s="388" t="s">
        <v>87</v>
      </c>
      <c r="J190" s="379" t="s">
        <v>1882</v>
      </c>
      <c r="K190" s="537" t="s">
        <v>2364</v>
      </c>
      <c r="L190" s="379" t="s">
        <v>443</v>
      </c>
      <c r="M190" s="379" t="s">
        <v>443</v>
      </c>
      <c r="N190" s="379" t="s">
        <v>443</v>
      </c>
      <c r="O190" s="379" t="s">
        <v>443</v>
      </c>
      <c r="P190" s="379" t="s">
        <v>443</v>
      </c>
      <c r="Q190" s="379" t="s">
        <v>443</v>
      </c>
      <c r="R190" s="379" t="s">
        <v>443</v>
      </c>
      <c r="S190" s="379" t="s">
        <v>443</v>
      </c>
      <c r="T190" s="379" t="s">
        <v>443</v>
      </c>
      <c r="U190" s="379" t="s">
        <v>443</v>
      </c>
      <c r="V190" s="379" t="s">
        <v>1882</v>
      </c>
      <c r="W190" s="565" t="s">
        <v>2364</v>
      </c>
    </row>
    <row r="191" spans="1:23" s="381" customFormat="1" ht="45" customHeight="1" x14ac:dyDescent="0.25">
      <c r="A191" s="383" t="s">
        <v>1821</v>
      </c>
      <c r="B191" s="383" t="s">
        <v>1104</v>
      </c>
      <c r="C191" s="451" t="s">
        <v>762</v>
      </c>
      <c r="D191" s="401">
        <v>43797</v>
      </c>
      <c r="E191" s="385" t="s">
        <v>590</v>
      </c>
      <c r="F191" s="386" t="s">
        <v>1822</v>
      </c>
      <c r="G191" s="315"/>
      <c r="H191" s="387" t="s">
        <v>2363</v>
      </c>
      <c r="I191" s="388" t="s">
        <v>25</v>
      </c>
      <c r="J191" s="379" t="s">
        <v>443</v>
      </c>
      <c r="K191" s="379" t="s">
        <v>443</v>
      </c>
      <c r="L191" s="379" t="s">
        <v>443</v>
      </c>
      <c r="M191" s="379" t="s">
        <v>443</v>
      </c>
      <c r="N191" s="379" t="s">
        <v>443</v>
      </c>
      <c r="O191" s="379" t="s">
        <v>443</v>
      </c>
      <c r="P191" s="379" t="s">
        <v>443</v>
      </c>
      <c r="Q191" s="379" t="s">
        <v>443</v>
      </c>
      <c r="R191" s="379" t="s">
        <v>443</v>
      </c>
      <c r="S191" s="379" t="s">
        <v>1882</v>
      </c>
      <c r="T191" s="379" t="s">
        <v>443</v>
      </c>
      <c r="U191" s="379" t="s">
        <v>443</v>
      </c>
      <c r="V191" s="379" t="s">
        <v>443</v>
      </c>
      <c r="W191" s="535" t="s">
        <v>2364</v>
      </c>
    </row>
    <row r="192" spans="1:23" s="381" customFormat="1" ht="45" customHeight="1" x14ac:dyDescent="0.25">
      <c r="A192" s="383" t="s">
        <v>1830</v>
      </c>
      <c r="B192" s="382" t="s">
        <v>60</v>
      </c>
      <c r="C192" s="409" t="s">
        <v>1832</v>
      </c>
      <c r="D192" s="401">
        <v>44228</v>
      </c>
      <c r="E192" s="385" t="s">
        <v>590</v>
      </c>
      <c r="F192" s="386" t="s">
        <v>1833</v>
      </c>
      <c r="G192" s="315"/>
      <c r="H192" s="387" t="s">
        <v>2363</v>
      </c>
      <c r="I192" s="388" t="s">
        <v>53</v>
      </c>
      <c r="J192" s="379" t="s">
        <v>443</v>
      </c>
      <c r="K192" s="379" t="s">
        <v>443</v>
      </c>
      <c r="L192" s="379" t="s">
        <v>443</v>
      </c>
      <c r="M192" s="379" t="s">
        <v>443</v>
      </c>
      <c r="N192" s="379" t="s">
        <v>1882</v>
      </c>
      <c r="O192" s="379" t="s">
        <v>443</v>
      </c>
      <c r="P192" s="379" t="s">
        <v>443</v>
      </c>
      <c r="Q192" s="379" t="s">
        <v>443</v>
      </c>
      <c r="R192" s="379" t="s">
        <v>443</v>
      </c>
      <c r="S192" s="379" t="s">
        <v>35</v>
      </c>
      <c r="T192" s="379" t="s">
        <v>443</v>
      </c>
      <c r="U192" s="379" t="s">
        <v>443</v>
      </c>
      <c r="V192" s="379" t="s">
        <v>443</v>
      </c>
      <c r="W192" s="535" t="s">
        <v>2364</v>
      </c>
    </row>
    <row r="193" spans="1:23" s="381" customFormat="1" ht="45" customHeight="1" x14ac:dyDescent="0.25">
      <c r="A193" s="383" t="s">
        <v>1846</v>
      </c>
      <c r="B193" s="382" t="s">
        <v>60</v>
      </c>
      <c r="C193" s="409" t="s">
        <v>1847</v>
      </c>
      <c r="D193" s="401">
        <v>44713</v>
      </c>
      <c r="E193" s="385" t="s">
        <v>590</v>
      </c>
      <c r="F193" s="386" t="s">
        <v>827</v>
      </c>
      <c r="G193" s="315"/>
      <c r="H193" s="387" t="s">
        <v>2383</v>
      </c>
      <c r="I193" s="388" t="s">
        <v>45</v>
      </c>
      <c r="J193" s="420" t="s">
        <v>35</v>
      </c>
      <c r="K193" s="420" t="s">
        <v>35</v>
      </c>
      <c r="L193" s="420" t="s">
        <v>35</v>
      </c>
      <c r="M193" s="420" t="s">
        <v>35</v>
      </c>
      <c r="N193" s="420" t="s">
        <v>35</v>
      </c>
      <c r="O193" s="420" t="s">
        <v>35</v>
      </c>
      <c r="P193" s="420" t="s">
        <v>35</v>
      </c>
      <c r="Q193" s="379" t="s">
        <v>443</v>
      </c>
      <c r="R193" s="379" t="s">
        <v>443</v>
      </c>
      <c r="S193" s="379" t="s">
        <v>443</v>
      </c>
      <c r="T193" s="379" t="s">
        <v>443</v>
      </c>
      <c r="U193" s="379" t="s">
        <v>443</v>
      </c>
      <c r="V193" s="379" t="s">
        <v>443</v>
      </c>
      <c r="W193" s="565" t="s">
        <v>2364</v>
      </c>
    </row>
    <row r="194" spans="1:23" s="381" customFormat="1" ht="45" customHeight="1" x14ac:dyDescent="0.25">
      <c r="A194" s="383" t="s">
        <v>1858</v>
      </c>
      <c r="B194" s="383" t="s">
        <v>1348</v>
      </c>
      <c r="C194" s="451" t="s">
        <v>762</v>
      </c>
      <c r="D194" s="401">
        <v>43831</v>
      </c>
      <c r="E194" s="385" t="s">
        <v>590</v>
      </c>
      <c r="F194" s="386" t="s">
        <v>1859</v>
      </c>
      <c r="G194" s="315"/>
      <c r="H194" s="387" t="s">
        <v>2363</v>
      </c>
      <c r="I194" s="388" t="s">
        <v>45</v>
      </c>
      <c r="J194" s="379" t="s">
        <v>443</v>
      </c>
      <c r="K194" s="379" t="s">
        <v>443</v>
      </c>
      <c r="L194" s="379" t="s">
        <v>443</v>
      </c>
      <c r="M194" s="379" t="s">
        <v>1882</v>
      </c>
      <c r="N194" s="379" t="s">
        <v>443</v>
      </c>
      <c r="O194" s="379" t="s">
        <v>443</v>
      </c>
      <c r="P194" s="379" t="s">
        <v>443</v>
      </c>
      <c r="Q194" s="379" t="s">
        <v>443</v>
      </c>
      <c r="R194" s="379" t="s">
        <v>443</v>
      </c>
      <c r="S194" s="379" t="s">
        <v>443</v>
      </c>
      <c r="T194" s="379" t="s">
        <v>443</v>
      </c>
      <c r="U194" s="379" t="s">
        <v>443</v>
      </c>
      <c r="V194" s="379" t="s">
        <v>443</v>
      </c>
      <c r="W194" s="535" t="s">
        <v>2364</v>
      </c>
    </row>
  </sheetData>
  <autoFilter ref="A1:W194" xr:uid="{00000000-0009-0000-0000-000003000000}">
    <sortState xmlns:xlrd2="http://schemas.microsoft.com/office/spreadsheetml/2017/richdata2" ref="A2:W194">
      <sortCondition ref="A1:A194"/>
    </sortState>
  </autoFilter>
  <conditionalFormatting sqref="I35">
    <cfRule type="cellIs" dxfId="2838" priority="473" operator="equal">
      <formula>"ANNUAL"</formula>
    </cfRule>
  </conditionalFormatting>
  <conditionalFormatting sqref="J1:J10">
    <cfRule type="cellIs" dxfId="2837" priority="336" operator="equal">
      <formula>"ANNUAL"</formula>
    </cfRule>
  </conditionalFormatting>
  <conditionalFormatting sqref="J38:J44">
    <cfRule type="cellIs" dxfId="2836" priority="351" operator="equal">
      <formula>"ANNUAL"</formula>
    </cfRule>
  </conditionalFormatting>
  <conditionalFormatting sqref="J53:J68">
    <cfRule type="cellIs" dxfId="2835" priority="150" operator="equal">
      <formula>"ANNUAL"</formula>
    </cfRule>
  </conditionalFormatting>
  <conditionalFormatting sqref="J71:J92">
    <cfRule type="cellIs" dxfId="2834" priority="345" operator="equal">
      <formula>"ANNUAL"</formula>
    </cfRule>
  </conditionalFormatting>
  <conditionalFormatting sqref="J94:J113">
    <cfRule type="cellIs" dxfId="2833" priority="120" operator="equal">
      <formula>"ANNUAL"</formula>
    </cfRule>
  </conditionalFormatting>
  <conditionalFormatting sqref="J115:J132 J136:J148">
    <cfRule type="cellIs" dxfId="2832" priority="335" operator="equal">
      <formula>"ANNUAL"</formula>
    </cfRule>
  </conditionalFormatting>
  <conditionalFormatting sqref="J150:J194">
    <cfRule type="cellIs" dxfId="2831" priority="334" operator="equal">
      <formula>"ANNUAL"</formula>
    </cfRule>
  </conditionalFormatting>
  <conditionalFormatting sqref="J149:P149">
    <cfRule type="cellIs" dxfId="2830" priority="355" operator="equal">
      <formula>"ANNUAL"</formula>
    </cfRule>
  </conditionalFormatting>
  <conditionalFormatting sqref="J93:S93">
    <cfRule type="cellIs" dxfId="2829" priority="148" operator="equal">
      <formula>"ANNUAL"</formula>
    </cfRule>
  </conditionalFormatting>
  <conditionalFormatting sqref="J133:U134">
    <cfRule type="cellIs" dxfId="2828" priority="80" operator="equal">
      <formula>"ANNUAL"</formula>
    </cfRule>
  </conditionalFormatting>
  <conditionalFormatting sqref="J19:V29">
    <cfRule type="cellIs" dxfId="2827" priority="13" operator="equal">
      <formula>"ANNUAL"</formula>
    </cfRule>
  </conditionalFormatting>
  <conditionalFormatting sqref="J37:V37">
    <cfRule type="cellIs" dxfId="2826" priority="125" operator="equal">
      <formula>"ANNUAL"</formula>
    </cfRule>
  </conditionalFormatting>
  <conditionalFormatting sqref="J36:W36">
    <cfRule type="cellIs" dxfId="2825" priority="452" operator="equal">
      <formula>"ANNUAL"</formula>
    </cfRule>
  </conditionalFormatting>
  <conditionalFormatting sqref="J45:W52">
    <cfRule type="cellIs" dxfId="2824" priority="9" operator="equal">
      <formula>"ANNUAL"</formula>
    </cfRule>
  </conditionalFormatting>
  <conditionalFormatting sqref="K2:K10 J30:K35 K53:K59 K78:K88">
    <cfRule type="cellIs" dxfId="2823" priority="300" operator="equal">
      <formula>"ANNUAL"</formula>
    </cfRule>
  </conditionalFormatting>
  <conditionalFormatting sqref="K41:K44">
    <cfRule type="cellIs" dxfId="2822" priority="322" operator="equal">
      <formula>"ANNUAL"</formula>
    </cfRule>
  </conditionalFormatting>
  <conditionalFormatting sqref="K94:K96 K138:K146">
    <cfRule type="cellIs" dxfId="2821" priority="299" operator="equal">
      <formula>"ANNUAL"</formula>
    </cfRule>
  </conditionalFormatting>
  <conditionalFormatting sqref="K150:K162">
    <cfRule type="cellIs" dxfId="2820" priority="298" operator="equal">
      <formula>"ANNUAL"</formula>
    </cfRule>
  </conditionalFormatting>
  <conditionalFormatting sqref="K172:K178">
    <cfRule type="cellIs" dxfId="2819" priority="320" operator="equal">
      <formula>"ANNUAL"</formula>
    </cfRule>
  </conditionalFormatting>
  <conditionalFormatting sqref="K60:L63">
    <cfRule type="cellIs" dxfId="2818" priority="297" operator="equal">
      <formula>"ANNUAL"</formula>
    </cfRule>
  </conditionalFormatting>
  <conditionalFormatting sqref="K97:L102 K106:L112">
    <cfRule type="cellIs" dxfId="2817" priority="293" operator="equal">
      <formula>"ANNUAL"</formula>
    </cfRule>
  </conditionalFormatting>
  <conditionalFormatting sqref="K118:L132 L143:L146">
    <cfRule type="cellIs" dxfId="2816" priority="288" operator="equal">
      <formula>"ANNUAL"</formula>
    </cfRule>
  </conditionalFormatting>
  <conditionalFormatting sqref="K165:L171">
    <cfRule type="cellIs" dxfId="2815" priority="296" operator="equal">
      <formula>"ANNUAL"</formula>
    </cfRule>
  </conditionalFormatting>
  <conditionalFormatting sqref="K136:M136 L138:M141">
    <cfRule type="cellIs" dxfId="2814" priority="265" operator="equal">
      <formula>"ANNUAL"</formula>
    </cfRule>
  </conditionalFormatting>
  <conditionalFormatting sqref="K148:P148">
    <cfRule type="cellIs" dxfId="2813" priority="188" operator="equal">
      <formula>"ANNUAL"</formula>
    </cfRule>
  </conditionalFormatting>
  <conditionalFormatting sqref="K193:P194">
    <cfRule type="cellIs" dxfId="2812" priority="189" operator="equal">
      <formula>"ANNUAL"</formula>
    </cfRule>
  </conditionalFormatting>
  <conditionalFormatting sqref="K104:Q105">
    <cfRule type="cellIs" dxfId="2811" priority="178" operator="equal">
      <formula>"ANNUAL"</formula>
    </cfRule>
  </conditionalFormatting>
  <conditionalFormatting sqref="K38:S40">
    <cfRule type="cellIs" dxfId="2810" priority="134" operator="equal">
      <formula>"ANNUAL"</formula>
    </cfRule>
  </conditionalFormatting>
  <conditionalFormatting sqref="K92:S92">
    <cfRule type="cellIs" dxfId="2809" priority="116" operator="equal">
      <formula>"ANNUAL"</formula>
    </cfRule>
  </conditionalFormatting>
  <conditionalFormatting sqref="K103:U103">
    <cfRule type="cellIs" dxfId="2808" priority="119" operator="equal">
      <formula>"ANNUAL"</formula>
    </cfRule>
  </conditionalFormatting>
  <conditionalFormatting sqref="K1:W1 M59:W59 M63:W63 L78 L84:M84 M88:W88 L96:V96 S97:W99 M102:W102 M112:W112 K117:M117 J135:M135 S136:W136 K137:W137 P139:Q139 R139:W141 L142:W142 M144:W144 K147:W147 L158:W158 N162:S163 K163:L163 K164:Q164 L173:M173 M176:W176 K179:M180 M187:W187 S188:W188 K195:W1048576">
    <cfRule type="cellIs" dxfId="2807" priority="475" operator="equal">
      <formula>"ANNUAL"</formula>
    </cfRule>
  </conditionalFormatting>
  <conditionalFormatting sqref="K64:W68 J69:W70 L79:W83 N84:W87">
    <cfRule type="cellIs" dxfId="2806" priority="8" operator="equal">
      <formula>"ANNUAL"</formula>
    </cfRule>
  </conditionalFormatting>
  <conditionalFormatting sqref="K71:W71">
    <cfRule type="cellIs" dxfId="2805" priority="326" operator="equal">
      <formula>"ANNUAL"</formula>
    </cfRule>
  </conditionalFormatting>
  <conditionalFormatting sqref="K90:W91">
    <cfRule type="cellIs" dxfId="2804" priority="289" operator="equal">
      <formula>"ANNUAL"</formula>
    </cfRule>
  </conditionalFormatting>
  <conditionalFormatting sqref="L41:L42">
    <cfRule type="cellIs" dxfId="2803" priority="304" operator="equal">
      <formula>"ANNUAL"</formula>
    </cfRule>
  </conditionalFormatting>
  <conditionalFormatting sqref="L57:L59 K72:L77">
    <cfRule type="cellIs" dxfId="2802" priority="290" operator="equal">
      <formula>"ANNUAL"</formula>
    </cfRule>
  </conditionalFormatting>
  <conditionalFormatting sqref="L85:L88">
    <cfRule type="cellIs" dxfId="2801" priority="303" operator="equal">
      <formula>"ANNUAL"</formula>
    </cfRule>
  </conditionalFormatting>
  <conditionalFormatting sqref="L159:L162 K181:L192">
    <cfRule type="cellIs" dxfId="2800" priority="287" operator="equal">
      <formula>"ANNUAL"</formula>
    </cfRule>
  </conditionalFormatting>
  <conditionalFormatting sqref="L172">
    <cfRule type="cellIs" dxfId="2799" priority="309" operator="equal">
      <formula>"ANNUAL"</formula>
    </cfRule>
  </conditionalFormatting>
  <conditionalFormatting sqref="L174:L178">
    <cfRule type="cellIs" dxfId="2798" priority="302" operator="equal">
      <formula>"ANNUAL"</formula>
    </cfRule>
  </conditionalFormatting>
  <conditionalFormatting sqref="L7:O10">
    <cfRule type="cellIs" dxfId="2797" priority="236" operator="equal">
      <formula>"ANNUAL"</formula>
    </cfRule>
  </conditionalFormatting>
  <conditionalFormatting sqref="L150:O157">
    <cfRule type="cellIs" dxfId="2796" priority="219" operator="equal">
      <formula>"ANNUAL"</formula>
    </cfRule>
  </conditionalFormatting>
  <conditionalFormatting sqref="L94:R95">
    <cfRule type="cellIs" dxfId="2795" priority="137" operator="equal">
      <formula>"ANNUAL"</formula>
    </cfRule>
  </conditionalFormatting>
  <conditionalFormatting sqref="L30:V31">
    <cfRule type="cellIs" dxfId="2794" priority="39" operator="equal">
      <formula>"ANNUAL"</formula>
    </cfRule>
  </conditionalFormatting>
  <conditionalFormatting sqref="L2:W6">
    <cfRule type="cellIs" dxfId="2793" priority="162" operator="equal">
      <formula>"ANNUAL"</formula>
    </cfRule>
  </conditionalFormatting>
  <conditionalFormatting sqref="L32:W35">
    <cfRule type="cellIs" dxfId="2792" priority="14" operator="equal">
      <formula>"ANNUAL"</formula>
    </cfRule>
  </conditionalFormatting>
  <conditionalFormatting sqref="L53:W56 W57:W62 W89:W100 S107:W111 K114:W116 N117:W129 V133:W135">
    <cfRule type="cellIs" dxfId="2791" priority="5" operator="equal">
      <formula>"ANNUAL"</formula>
    </cfRule>
  </conditionalFormatting>
  <conditionalFormatting sqref="M85:M87">
    <cfRule type="cellIs" dxfId="2790" priority="279" operator="equal">
      <formula>"ANNUAL"</formula>
    </cfRule>
  </conditionalFormatting>
  <conditionalFormatting sqref="M118:M129">
    <cfRule type="cellIs" dxfId="2789" priority="254" operator="equal">
      <formula>"ANNUAL"</formula>
    </cfRule>
  </conditionalFormatting>
  <conditionalFormatting sqref="M143">
    <cfRule type="cellIs" dxfId="2788" priority="272" operator="equal">
      <formula>"ANNUAL"</formula>
    </cfRule>
  </conditionalFormatting>
  <conditionalFormatting sqref="M159:M163 M171:M172">
    <cfRule type="cellIs" dxfId="2787" priority="262" operator="equal">
      <formula>"ANNUAL"</formula>
    </cfRule>
  </conditionalFormatting>
  <conditionalFormatting sqref="M177:M178">
    <cfRule type="cellIs" dxfId="2786" priority="278" operator="equal">
      <formula>"ANNUAL"</formula>
    </cfRule>
  </conditionalFormatting>
  <conditionalFormatting sqref="M181:M186">
    <cfRule type="cellIs" dxfId="2785" priority="261" operator="equal">
      <formula>"ANNUAL"</formula>
    </cfRule>
  </conditionalFormatting>
  <conditionalFormatting sqref="M97:O101">
    <cfRule type="cellIs" dxfId="2784" priority="224" operator="equal">
      <formula>"ANNUAL"</formula>
    </cfRule>
  </conditionalFormatting>
  <conditionalFormatting sqref="M188:P192">
    <cfRule type="cellIs" dxfId="2783" priority="190" operator="equal">
      <formula>"ANNUAL"</formula>
    </cfRule>
  </conditionalFormatting>
  <conditionalFormatting sqref="M165:Q167">
    <cfRule type="cellIs" dxfId="2782" priority="163" operator="equal">
      <formula>"ANNUAL"</formula>
    </cfRule>
  </conditionalFormatting>
  <conditionalFormatting sqref="M41:S41">
    <cfRule type="cellIs" dxfId="2781" priority="181" operator="equal">
      <formula>"ANNUAL"</formula>
    </cfRule>
  </conditionalFormatting>
  <conditionalFormatting sqref="M57:V58 K89:V89">
    <cfRule type="cellIs" dxfId="2780" priority="24" operator="equal">
      <formula>"ANNUAL"</formula>
    </cfRule>
  </conditionalFormatting>
  <conditionalFormatting sqref="M60:V62">
    <cfRule type="cellIs" dxfId="2779" priority="28" operator="equal">
      <formula>"ANNUAL"</formula>
    </cfRule>
  </conditionalFormatting>
  <conditionalFormatting sqref="M145:V146 S148:V153">
    <cfRule type="cellIs" dxfId="2778" priority="22" operator="equal">
      <formula>"ANNUAL"</formula>
    </cfRule>
  </conditionalFormatting>
  <conditionalFormatting sqref="M42:W42">
    <cfRule type="cellIs" dxfId="2777" priority="204" operator="equal">
      <formula>"ANNUAL"</formula>
    </cfRule>
  </conditionalFormatting>
  <conditionalFormatting sqref="M72:W78">
    <cfRule type="cellIs" dxfId="2776" priority="2" operator="equal">
      <formula>"ANNUAL"</formula>
    </cfRule>
  </conditionalFormatting>
  <conditionalFormatting sqref="M130:W132">
    <cfRule type="cellIs" dxfId="2775" priority="153" operator="equal">
      <formula>"ANNUAL"</formula>
    </cfRule>
  </conditionalFormatting>
  <conditionalFormatting sqref="N138:O143">
    <cfRule type="cellIs" dxfId="2774" priority="220" operator="equal">
      <formula>"ANNUAL"</formula>
    </cfRule>
  </conditionalFormatting>
  <conditionalFormatting sqref="N171:Q173 M174:Q175">
    <cfRule type="cellIs" dxfId="2773" priority="183" operator="equal">
      <formula>"ANNUAL"</formula>
    </cfRule>
  </conditionalFormatting>
  <conditionalFormatting sqref="N135:R136">
    <cfRule type="cellIs" dxfId="2772" priority="141" operator="equal">
      <formula>"ANNUAL"</formula>
    </cfRule>
  </conditionalFormatting>
  <conditionalFormatting sqref="N159:W161 M168:W170 R171:W175">
    <cfRule type="cellIs" dxfId="2771" priority="15" operator="equal">
      <formula>"ANNUAL"</formula>
    </cfRule>
  </conditionalFormatting>
  <conditionalFormatting sqref="N177:W186">
    <cfRule type="cellIs" dxfId="2770" priority="6" operator="equal">
      <formula>"ANNUAL"</formula>
    </cfRule>
  </conditionalFormatting>
  <conditionalFormatting sqref="P140:P141">
    <cfRule type="cellIs" dxfId="2769" priority="409" operator="equal">
      <formula>"ANNUAL"</formula>
    </cfRule>
  </conditionalFormatting>
  <conditionalFormatting sqref="P143">
    <cfRule type="cellIs" dxfId="2768" priority="191" operator="equal">
      <formula>"ANNUAL"</formula>
    </cfRule>
  </conditionalFormatting>
  <conditionalFormatting sqref="P150:P153">
    <cfRule type="cellIs" dxfId="2767" priority="215" operator="equal">
      <formula>"ANNUAL"</formula>
    </cfRule>
  </conditionalFormatting>
  <conditionalFormatting sqref="P97:R100">
    <cfRule type="cellIs" dxfId="2766" priority="143" operator="equal">
      <formula>"ANNUAL"</formula>
    </cfRule>
  </conditionalFormatting>
  <conditionalFormatting sqref="P7:V7">
    <cfRule type="cellIs" dxfId="2765" priority="192" operator="equal">
      <formula>"ANNUAL"</formula>
    </cfRule>
  </conditionalFormatting>
  <conditionalFormatting sqref="P9:V10">
    <cfRule type="cellIs" dxfId="2764" priority="73" operator="equal">
      <formula>"ANNUAL"</formula>
    </cfRule>
  </conditionalFormatting>
  <conditionalFormatting sqref="P8:W8">
    <cfRule type="cellIs" dxfId="2763" priority="200" operator="equal">
      <formula>"ANNUAL"</formula>
    </cfRule>
  </conditionalFormatting>
  <conditionalFormatting sqref="P101:W101 M106:Q111">
    <cfRule type="cellIs" dxfId="2762" priority="174" operator="equal">
      <formula>"ANNUAL"</formula>
    </cfRule>
  </conditionalFormatting>
  <conditionalFormatting sqref="P138:W138">
    <cfRule type="cellIs" dxfId="2761" priority="140" operator="equal">
      <formula>"ANNUAL"</formula>
    </cfRule>
  </conditionalFormatting>
  <conditionalFormatting sqref="Q140:Q143">
    <cfRule type="cellIs" dxfId="2760" priority="169" operator="equal">
      <formula>"ANNUAL"</formula>
    </cfRule>
  </conditionalFormatting>
  <conditionalFormatting sqref="Q148:Q153 P154:Q157">
    <cfRule type="cellIs" dxfId="2759" priority="168" operator="equal">
      <formula>"ANNUAL"</formula>
    </cfRule>
  </conditionalFormatting>
  <conditionalFormatting sqref="Q188:R194">
    <cfRule type="cellIs" dxfId="2758" priority="135" operator="equal">
      <formula>"ANNUAL"</formula>
    </cfRule>
  </conditionalFormatting>
  <conditionalFormatting sqref="R104:R111">
    <cfRule type="cellIs" dxfId="2757" priority="142" operator="equal">
      <formula>"ANNUAL"</formula>
    </cfRule>
  </conditionalFormatting>
  <conditionalFormatting sqref="R148:R157">
    <cfRule type="cellIs" dxfId="2756" priority="136" operator="equal">
      <formula>"ANNUAL"</formula>
    </cfRule>
  </conditionalFormatting>
  <conditionalFormatting sqref="R164:S167">
    <cfRule type="cellIs" dxfId="2755" priority="117" operator="equal">
      <formula>"ANNUAL"</formula>
    </cfRule>
  </conditionalFormatting>
  <conditionalFormatting sqref="R143:W143">
    <cfRule type="cellIs" dxfId="2754" priority="1" operator="equal">
      <formula>"ANNUAL"</formula>
    </cfRule>
  </conditionalFormatting>
  <conditionalFormatting sqref="S94:S100">
    <cfRule type="cellIs" dxfId="2753" priority="115" operator="equal">
      <formula>"ANNUAL"</formula>
    </cfRule>
  </conditionalFormatting>
  <conditionalFormatting sqref="S104:U106">
    <cfRule type="cellIs" dxfId="2752" priority="86" operator="equal">
      <formula>"ANNUAL"</formula>
    </cfRule>
  </conditionalFormatting>
  <conditionalFormatting sqref="S135:U135">
    <cfRule type="cellIs" dxfId="2751" priority="95" operator="equal">
      <formula>"ANNUAL"</formula>
    </cfRule>
  </conditionalFormatting>
  <conditionalFormatting sqref="S189:V194">
    <cfRule type="cellIs" dxfId="2750" priority="21" operator="equal">
      <formula>"ANNUAL"</formula>
    </cfRule>
  </conditionalFormatting>
  <conditionalFormatting sqref="S154:W157">
    <cfRule type="cellIs" dxfId="2749" priority="16" operator="equal">
      <formula>"ANNUAL"</formula>
    </cfRule>
  </conditionalFormatting>
  <conditionalFormatting sqref="T38:V41 L43:W44">
    <cfRule type="cellIs" dxfId="2748" priority="67" operator="equal">
      <formula>"ANNUAL"</formula>
    </cfRule>
  </conditionalFormatting>
  <conditionalFormatting sqref="T92:V95">
    <cfRule type="cellIs" dxfId="2747" priority="23" operator="equal">
      <formula>"ANNUAL"</formula>
    </cfRule>
  </conditionalFormatting>
  <conditionalFormatting sqref="T100:V100">
    <cfRule type="cellIs" dxfId="2746" priority="34" operator="equal">
      <formula>"ANNUAL"</formula>
    </cfRule>
  </conditionalFormatting>
  <conditionalFormatting sqref="T162:W167 W188:W194">
    <cfRule type="cellIs" dxfId="2745" priority="4" operator="equal">
      <formula>"ANNUAL"</formula>
    </cfRule>
  </conditionalFormatting>
  <conditionalFormatting sqref="V103:W106 W145:W153">
    <cfRule type="cellIs" dxfId="2744" priority="7" operator="equal">
      <formula>"ANNUAL"</formula>
    </cfRule>
  </conditionalFormatting>
  <conditionalFormatting sqref="W7:W10 J11:W18">
    <cfRule type="cellIs" dxfId="2743" priority="18" operator="equal">
      <formula>"ANNUAL"</formula>
    </cfRule>
  </conditionalFormatting>
  <conditionalFormatting sqref="W16:W31">
    <cfRule type="cellIs" dxfId="2742" priority="3" operator="equal">
      <formula>"ANNUAL"</formula>
    </cfRule>
  </conditionalFormatting>
  <conditionalFormatting sqref="W37:W41">
    <cfRule type="cellIs" dxfId="2741" priority="10" operator="equal">
      <formula>"ANNUAL"</formula>
    </cfRule>
  </conditionalFormatting>
  <pageMargins left="0.23622047244094491" right="0.23622047244094491" top="0.78" bottom="0.15748031496062992" header="0.15748031496062992" footer="0.51181102362204722"/>
  <pageSetup scale="54" fitToHeight="0" orientation="landscape" r:id="rId1"/>
  <headerFooter alignWithMargins="0">
    <oddHeader>&amp;CMONTHLY FIRE ALARM SYSTEM TESTING - NOVEMBER 2015-OCTOBER 2016</oddHead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9">
    <tabColor theme="6" tint="-0.499984740745262"/>
    <pageSetUpPr fitToPage="1"/>
  </sheetPr>
  <dimension ref="A1:U184"/>
  <sheetViews>
    <sheetView showGridLines="0" view="pageBreakPreview" zoomScale="85" zoomScaleNormal="85" zoomScaleSheetLayoutView="85" workbookViewId="0">
      <pane xSplit="9" ySplit="1" topLeftCell="J25" activePane="bottomRight" state="frozen"/>
      <selection pane="topRight" activeCell="F28" sqref="F28"/>
      <selection pane="bottomLeft" activeCell="F28" sqref="F28"/>
      <selection pane="bottomRight" activeCell="F28" sqref="F28"/>
    </sheetView>
  </sheetViews>
  <sheetFormatPr defaultColWidth="9.140625" defaultRowHeight="12.75" x14ac:dyDescent="0.2"/>
  <cols>
    <col min="1" max="1" width="20.140625" style="501" customWidth="1"/>
    <col min="2" max="2" width="19.140625" style="501" customWidth="1"/>
    <col min="3" max="3" width="18.140625" style="503" customWidth="1"/>
    <col min="4" max="4" width="12.42578125" style="504" customWidth="1"/>
    <col min="5" max="5" width="14.7109375" style="503" customWidth="1"/>
    <col min="6" max="6" width="11.7109375" style="505" customWidth="1"/>
    <col min="7" max="7" width="10.140625" style="47" customWidth="1"/>
    <col min="8" max="8" width="6" style="506" customWidth="1"/>
    <col min="9" max="9" width="8.28515625" style="501" customWidth="1"/>
    <col min="10" max="10" width="9.42578125" style="501" customWidth="1"/>
    <col min="11" max="21" width="9.140625" style="506"/>
    <col min="22" max="16384" width="9.140625" style="501"/>
  </cols>
  <sheetData>
    <row r="1" spans="1:21" ht="60" customHeight="1" x14ac:dyDescent="0.25">
      <c r="A1" s="463" t="s">
        <v>1</v>
      </c>
      <c r="B1" s="439" t="s">
        <v>581</v>
      </c>
      <c r="C1" s="439" t="s">
        <v>582</v>
      </c>
      <c r="D1" s="439" t="s">
        <v>585</v>
      </c>
      <c r="E1" s="439" t="s">
        <v>217</v>
      </c>
      <c r="F1" s="439" t="s">
        <v>223</v>
      </c>
      <c r="G1" s="182" t="s">
        <v>2039</v>
      </c>
      <c r="H1" s="439" t="s">
        <v>3</v>
      </c>
      <c r="I1" s="463" t="s">
        <v>4</v>
      </c>
      <c r="J1" s="476">
        <v>44136</v>
      </c>
      <c r="K1" s="476">
        <v>44166</v>
      </c>
      <c r="L1" s="523">
        <v>44197</v>
      </c>
      <c r="M1" s="523">
        <v>44228</v>
      </c>
      <c r="N1" s="523">
        <v>44256</v>
      </c>
      <c r="O1" s="523">
        <v>44287</v>
      </c>
      <c r="P1" s="523">
        <v>44317</v>
      </c>
      <c r="Q1" s="523">
        <v>44348</v>
      </c>
      <c r="R1" s="523">
        <v>44378</v>
      </c>
      <c r="S1" s="523">
        <v>44409</v>
      </c>
      <c r="T1" s="523">
        <v>44440</v>
      </c>
      <c r="U1" s="523">
        <v>44470</v>
      </c>
    </row>
    <row r="2" spans="1:21" s="381" customFormat="1" ht="45" customHeight="1" x14ac:dyDescent="0.25">
      <c r="A2" s="382" t="s">
        <v>586</v>
      </c>
      <c r="B2" s="383" t="s">
        <v>587</v>
      </c>
      <c r="C2" s="451" t="s">
        <v>2518</v>
      </c>
      <c r="D2" s="401">
        <v>41214</v>
      </c>
      <c r="E2" s="385" t="s">
        <v>590</v>
      </c>
      <c r="F2" s="386" t="s">
        <v>591</v>
      </c>
      <c r="G2" s="88"/>
      <c r="H2" s="387" t="s">
        <v>2363</v>
      </c>
      <c r="I2" s="388" t="s">
        <v>2519</v>
      </c>
      <c r="J2" s="379" t="s">
        <v>443</v>
      </c>
      <c r="K2" s="536" t="s">
        <v>2520</v>
      </c>
      <c r="L2" s="379" t="s">
        <v>443</v>
      </c>
      <c r="M2" s="379" t="s">
        <v>1882</v>
      </c>
      <c r="N2" s="379" t="s">
        <v>443</v>
      </c>
      <c r="O2" s="379" t="s">
        <v>443</v>
      </c>
      <c r="P2" s="379" t="s">
        <v>443</v>
      </c>
      <c r="Q2" s="379" t="s">
        <v>443</v>
      </c>
      <c r="R2" s="379" t="s">
        <v>443</v>
      </c>
      <c r="S2" s="379" t="s">
        <v>443</v>
      </c>
      <c r="T2" s="379" t="s">
        <v>443</v>
      </c>
      <c r="U2" s="379" t="s">
        <v>443</v>
      </c>
    </row>
    <row r="3" spans="1:21" s="381" customFormat="1" ht="45" customHeight="1" x14ac:dyDescent="0.25">
      <c r="A3" s="382" t="s">
        <v>593</v>
      </c>
      <c r="B3" s="382" t="s">
        <v>152</v>
      </c>
      <c r="C3" s="414" t="s">
        <v>2311</v>
      </c>
      <c r="D3" s="401">
        <v>41730</v>
      </c>
      <c r="E3" s="385" t="s">
        <v>590</v>
      </c>
      <c r="F3" s="386" t="s">
        <v>595</v>
      </c>
      <c r="G3" s="88"/>
      <c r="H3" s="387" t="s">
        <v>24</v>
      </c>
      <c r="I3" s="388" t="s">
        <v>2521</v>
      </c>
      <c r="J3" s="379" t="s">
        <v>443</v>
      </c>
      <c r="K3" s="379" t="s">
        <v>443</v>
      </c>
      <c r="L3" s="379" t="s">
        <v>443</v>
      </c>
      <c r="M3" s="379" t="s">
        <v>443</v>
      </c>
      <c r="N3" s="379" t="s">
        <v>443</v>
      </c>
      <c r="O3" s="379" t="s">
        <v>1882</v>
      </c>
      <c r="P3" s="379" t="s">
        <v>443</v>
      </c>
      <c r="Q3" s="420" t="s">
        <v>35</v>
      </c>
      <c r="R3" s="379" t="s">
        <v>443</v>
      </c>
      <c r="S3" s="379" t="s">
        <v>443</v>
      </c>
      <c r="T3" s="379" t="s">
        <v>443</v>
      </c>
      <c r="U3" s="379" t="s">
        <v>443</v>
      </c>
    </row>
    <row r="4" spans="1:21" s="381" customFormat="1" ht="45" customHeight="1" x14ac:dyDescent="0.25">
      <c r="A4" s="382" t="s">
        <v>2048</v>
      </c>
      <c r="B4" s="383" t="s">
        <v>62</v>
      </c>
      <c r="C4" s="409" t="s">
        <v>1176</v>
      </c>
      <c r="D4" s="401">
        <v>40787</v>
      </c>
      <c r="E4" s="385" t="s">
        <v>590</v>
      </c>
      <c r="F4" s="386" t="s">
        <v>392</v>
      </c>
      <c r="G4" s="140">
        <v>16</v>
      </c>
      <c r="H4" s="387" t="s">
        <v>19</v>
      </c>
      <c r="I4" s="415" t="s">
        <v>2522</v>
      </c>
      <c r="J4" s="379" t="s">
        <v>443</v>
      </c>
      <c r="K4" s="379" t="s">
        <v>443</v>
      </c>
      <c r="L4" s="379" t="s">
        <v>443</v>
      </c>
      <c r="M4" s="379" t="s">
        <v>443</v>
      </c>
      <c r="N4" s="379" t="s">
        <v>1882</v>
      </c>
      <c r="O4" s="379" t="s">
        <v>443</v>
      </c>
      <c r="P4" s="379" t="s">
        <v>443</v>
      </c>
      <c r="Q4" s="379" t="s">
        <v>443</v>
      </c>
      <c r="R4" s="379" t="s">
        <v>443</v>
      </c>
      <c r="S4" s="379" t="s">
        <v>443</v>
      </c>
      <c r="T4" s="379" t="s">
        <v>443</v>
      </c>
      <c r="U4" s="379" t="s">
        <v>443</v>
      </c>
    </row>
    <row r="5" spans="1:21" s="381" customFormat="1" ht="45" customHeight="1" x14ac:dyDescent="0.25">
      <c r="A5" s="382" t="s">
        <v>607</v>
      </c>
      <c r="B5" s="382" t="s">
        <v>608</v>
      </c>
      <c r="C5" s="414" t="s">
        <v>2311</v>
      </c>
      <c r="D5" s="401">
        <v>43313</v>
      </c>
      <c r="E5" s="385" t="s">
        <v>590</v>
      </c>
      <c r="F5" s="386" t="s">
        <v>2365</v>
      </c>
      <c r="G5" s="140"/>
      <c r="H5" s="387" t="s">
        <v>30</v>
      </c>
      <c r="I5" s="388" t="s">
        <v>2523</v>
      </c>
      <c r="J5" s="379" t="s">
        <v>443</v>
      </c>
      <c r="K5" s="379" t="s">
        <v>443</v>
      </c>
      <c r="L5" s="379" t="s">
        <v>443</v>
      </c>
      <c r="M5" s="379" t="s">
        <v>443</v>
      </c>
      <c r="N5" s="379" t="s">
        <v>443</v>
      </c>
      <c r="O5" s="379" t="s">
        <v>443</v>
      </c>
      <c r="P5" s="379" t="s">
        <v>443</v>
      </c>
      <c r="Q5" s="379" t="s">
        <v>443</v>
      </c>
      <c r="R5" s="379" t="s">
        <v>1882</v>
      </c>
      <c r="S5" s="379" t="s">
        <v>443</v>
      </c>
      <c r="T5" s="379" t="s">
        <v>443</v>
      </c>
      <c r="U5" s="379" t="s">
        <v>443</v>
      </c>
    </row>
    <row r="6" spans="1:21" s="381" customFormat="1" ht="45" customHeight="1" x14ac:dyDescent="0.25">
      <c r="A6" s="382" t="s">
        <v>623</v>
      </c>
      <c r="B6" s="382" t="s">
        <v>624</v>
      </c>
      <c r="C6" s="414" t="s">
        <v>2311</v>
      </c>
      <c r="D6" s="401">
        <v>44174</v>
      </c>
      <c r="E6" s="385" t="s">
        <v>590</v>
      </c>
      <c r="F6" s="386" t="s">
        <v>2366</v>
      </c>
      <c r="G6" s="140"/>
      <c r="H6" s="387" t="s">
        <v>30</v>
      </c>
      <c r="I6" s="388" t="s">
        <v>2524</v>
      </c>
      <c r="J6" s="379" t="s">
        <v>443</v>
      </c>
      <c r="K6" s="379" t="s">
        <v>443</v>
      </c>
      <c r="L6" s="379" t="s">
        <v>443</v>
      </c>
      <c r="M6" s="379" t="s">
        <v>443</v>
      </c>
      <c r="N6" s="379" t="s">
        <v>443</v>
      </c>
      <c r="O6" s="379" t="s">
        <v>443</v>
      </c>
      <c r="P6" s="379" t="s">
        <v>1882</v>
      </c>
      <c r="Q6" s="379" t="s">
        <v>443</v>
      </c>
      <c r="R6" s="379" t="s">
        <v>443</v>
      </c>
      <c r="S6" s="379" t="s">
        <v>443</v>
      </c>
      <c r="T6" s="379" t="s">
        <v>443</v>
      </c>
      <c r="U6" s="379" t="s">
        <v>443</v>
      </c>
    </row>
    <row r="7" spans="1:21" s="381" customFormat="1" ht="45" customHeight="1" x14ac:dyDescent="0.25">
      <c r="A7" s="382" t="s">
        <v>2055</v>
      </c>
      <c r="B7" s="382" t="s">
        <v>1845</v>
      </c>
      <c r="C7" s="409" t="s">
        <v>1879</v>
      </c>
      <c r="D7" s="401">
        <v>44228</v>
      </c>
      <c r="E7" s="385" t="s">
        <v>590</v>
      </c>
      <c r="F7" s="386" t="s">
        <v>2367</v>
      </c>
      <c r="G7" s="140"/>
      <c r="H7" s="387" t="s">
        <v>2363</v>
      </c>
      <c r="I7" s="388" t="s">
        <v>2522</v>
      </c>
      <c r="J7" s="420" t="s">
        <v>35</v>
      </c>
      <c r="K7" s="420" t="s">
        <v>35</v>
      </c>
      <c r="L7" s="420" t="s">
        <v>35</v>
      </c>
      <c r="M7" s="379" t="s">
        <v>443</v>
      </c>
      <c r="N7" s="379" t="s">
        <v>1882</v>
      </c>
      <c r="O7" s="379" t="s">
        <v>443</v>
      </c>
      <c r="P7" s="379" t="s">
        <v>443</v>
      </c>
      <c r="Q7" s="379" t="s">
        <v>443</v>
      </c>
      <c r="R7" s="379" t="s">
        <v>443</v>
      </c>
      <c r="S7" s="379" t="s">
        <v>443</v>
      </c>
      <c r="T7" s="379" t="s">
        <v>443</v>
      </c>
      <c r="U7" s="379" t="s">
        <v>443</v>
      </c>
    </row>
    <row r="8" spans="1:21" s="381" customFormat="1" ht="45" customHeight="1" x14ac:dyDescent="0.25">
      <c r="A8" s="464" t="s">
        <v>2058</v>
      </c>
      <c r="B8" s="464" t="s">
        <v>99</v>
      </c>
      <c r="C8" s="451" t="s">
        <v>2525</v>
      </c>
      <c r="D8" s="445"/>
      <c r="E8" s="465" t="s">
        <v>590</v>
      </c>
      <c r="F8" s="441" t="s">
        <v>465</v>
      </c>
      <c r="G8" s="100"/>
      <c r="H8" s="466" t="s">
        <v>24</v>
      </c>
      <c r="I8" s="524" t="s">
        <v>2368</v>
      </c>
      <c r="J8" s="379" t="s">
        <v>443</v>
      </c>
      <c r="K8" s="379" t="s">
        <v>443</v>
      </c>
      <c r="L8" s="379" t="s">
        <v>443</v>
      </c>
      <c r="M8" s="379" t="s">
        <v>443</v>
      </c>
      <c r="N8" s="379" t="s">
        <v>443</v>
      </c>
      <c r="O8" s="379" t="s">
        <v>443</v>
      </c>
      <c r="P8" s="379" t="s">
        <v>443</v>
      </c>
      <c r="Q8" s="420" t="s">
        <v>35</v>
      </c>
      <c r="R8" s="379" t="s">
        <v>443</v>
      </c>
      <c r="S8" s="379" t="s">
        <v>443</v>
      </c>
      <c r="T8" s="379" t="s">
        <v>443</v>
      </c>
      <c r="U8" s="379" t="s">
        <v>443</v>
      </c>
    </row>
    <row r="9" spans="1:21" s="381" customFormat="1" ht="45" customHeight="1" x14ac:dyDescent="0.25">
      <c r="A9" s="382" t="s">
        <v>637</v>
      </c>
      <c r="B9" s="383" t="s">
        <v>638</v>
      </c>
      <c r="C9" s="414" t="s">
        <v>2311</v>
      </c>
      <c r="D9" s="384"/>
      <c r="E9" s="385" t="s">
        <v>590</v>
      </c>
      <c r="F9" s="386" t="s">
        <v>336</v>
      </c>
      <c r="G9" s="88">
        <v>19</v>
      </c>
      <c r="H9" s="387" t="s">
        <v>19</v>
      </c>
      <c r="I9" s="415" t="s">
        <v>1926</v>
      </c>
      <c r="J9" s="379" t="s">
        <v>443</v>
      </c>
      <c r="K9" s="379" t="s">
        <v>1882</v>
      </c>
      <c r="L9" s="379" t="s">
        <v>443</v>
      </c>
      <c r="M9" s="379" t="s">
        <v>443</v>
      </c>
      <c r="N9" s="379" t="s">
        <v>443</v>
      </c>
      <c r="O9" s="379" t="s">
        <v>443</v>
      </c>
      <c r="P9" s="379" t="s">
        <v>443</v>
      </c>
      <c r="Q9" s="379" t="s">
        <v>443</v>
      </c>
      <c r="R9" s="379" t="s">
        <v>443</v>
      </c>
      <c r="S9" s="379" t="s">
        <v>443</v>
      </c>
      <c r="T9" s="379" t="s">
        <v>443</v>
      </c>
      <c r="U9" s="379" t="s">
        <v>443</v>
      </c>
    </row>
    <row r="10" spans="1:21" s="397" customFormat="1" ht="45" customHeight="1" x14ac:dyDescent="0.25">
      <c r="A10" s="383" t="s">
        <v>2370</v>
      </c>
      <c r="B10" s="382" t="s">
        <v>60</v>
      </c>
      <c r="C10" s="409" t="s">
        <v>2526</v>
      </c>
      <c r="D10" s="401">
        <v>41214</v>
      </c>
      <c r="E10" s="385" t="s">
        <v>590</v>
      </c>
      <c r="F10" s="386" t="s">
        <v>2371</v>
      </c>
      <c r="G10" s="89">
        <v>20</v>
      </c>
      <c r="H10" s="387" t="s">
        <v>19</v>
      </c>
      <c r="I10" s="388" t="s">
        <v>2521</v>
      </c>
      <c r="J10" s="379" t="s">
        <v>443</v>
      </c>
      <c r="K10" s="379" t="s">
        <v>443</v>
      </c>
      <c r="L10" s="379" t="s">
        <v>443</v>
      </c>
      <c r="M10" s="379" t="s">
        <v>443</v>
      </c>
      <c r="N10" s="379" t="s">
        <v>443</v>
      </c>
      <c r="O10" s="539" t="s">
        <v>2527</v>
      </c>
      <c r="P10" s="379" t="s">
        <v>443</v>
      </c>
      <c r="Q10" s="379" t="s">
        <v>443</v>
      </c>
      <c r="R10" s="379" t="s">
        <v>443</v>
      </c>
      <c r="S10" s="379" t="s">
        <v>443</v>
      </c>
      <c r="T10" s="379" t="s">
        <v>443</v>
      </c>
      <c r="U10" s="379" t="s">
        <v>443</v>
      </c>
    </row>
    <row r="11" spans="1:21" s="502" customFormat="1" ht="45" customHeight="1" x14ac:dyDescent="0.25">
      <c r="A11" s="372" t="s">
        <v>269</v>
      </c>
      <c r="B11" s="372" t="s">
        <v>119</v>
      </c>
      <c r="C11" s="414" t="s">
        <v>2311</v>
      </c>
      <c r="D11" s="384"/>
      <c r="E11" s="385" t="s">
        <v>590</v>
      </c>
      <c r="F11" s="386" t="s">
        <v>270</v>
      </c>
      <c r="G11" s="140">
        <v>19</v>
      </c>
      <c r="H11" s="387" t="s">
        <v>2306</v>
      </c>
      <c r="I11" s="378" t="s">
        <v>2528</v>
      </c>
      <c r="J11" s="379" t="s">
        <v>443</v>
      </c>
      <c r="K11" s="453" t="s">
        <v>443</v>
      </c>
      <c r="L11" s="379" t="s">
        <v>443</v>
      </c>
      <c r="M11" s="379" t="s">
        <v>443</v>
      </c>
      <c r="N11" s="379" t="s">
        <v>443</v>
      </c>
      <c r="O11" s="379" t="s">
        <v>443</v>
      </c>
      <c r="P11" s="453" t="s">
        <v>443</v>
      </c>
      <c r="Q11" s="453" t="s">
        <v>443</v>
      </c>
      <c r="R11" s="453" t="s">
        <v>443</v>
      </c>
      <c r="S11" s="379" t="s">
        <v>443</v>
      </c>
      <c r="T11" s="379" t="s">
        <v>1882</v>
      </c>
      <c r="U11" s="379" t="s">
        <v>443</v>
      </c>
    </row>
    <row r="12" spans="1:21" s="502" customFormat="1" ht="45" customHeight="1" x14ac:dyDescent="0.25">
      <c r="A12" s="383" t="s">
        <v>2066</v>
      </c>
      <c r="B12" s="383" t="s">
        <v>665</v>
      </c>
      <c r="C12" s="414" t="s">
        <v>2311</v>
      </c>
      <c r="D12" s="393">
        <v>44075</v>
      </c>
      <c r="E12" s="402" t="s">
        <v>590</v>
      </c>
      <c r="F12" s="386" t="s">
        <v>666</v>
      </c>
      <c r="G12" s="140"/>
      <c r="H12" s="387" t="s">
        <v>24</v>
      </c>
      <c r="I12" s="388" t="s">
        <v>2522</v>
      </c>
      <c r="J12" s="379" t="s">
        <v>443</v>
      </c>
      <c r="K12" s="379" t="s">
        <v>443</v>
      </c>
      <c r="L12" s="379" t="s">
        <v>443</v>
      </c>
      <c r="M12" s="379" t="s">
        <v>443</v>
      </c>
      <c r="N12" s="379" t="s">
        <v>1882</v>
      </c>
      <c r="O12" s="379" t="s">
        <v>443</v>
      </c>
      <c r="P12" s="379" t="s">
        <v>443</v>
      </c>
      <c r="Q12" s="420" t="s">
        <v>35</v>
      </c>
      <c r="R12" s="379" t="s">
        <v>443</v>
      </c>
      <c r="S12" s="379" t="s">
        <v>443</v>
      </c>
      <c r="T12" s="379" t="s">
        <v>443</v>
      </c>
      <c r="U12" s="379" t="s">
        <v>443</v>
      </c>
    </row>
    <row r="13" spans="1:21" s="502" customFormat="1" ht="45" customHeight="1" x14ac:dyDescent="0.25">
      <c r="A13" s="429" t="s">
        <v>2068</v>
      </c>
      <c r="B13" s="382" t="s">
        <v>152</v>
      </c>
      <c r="C13" s="414" t="s">
        <v>2311</v>
      </c>
      <c r="D13" s="430">
        <v>42186</v>
      </c>
      <c r="E13" s="402" t="s">
        <v>590</v>
      </c>
      <c r="F13" s="403" t="s">
        <v>2372</v>
      </c>
      <c r="G13" s="193"/>
      <c r="H13" s="387" t="s">
        <v>2306</v>
      </c>
      <c r="I13" s="404" t="s">
        <v>2529</v>
      </c>
      <c r="J13" s="379" t="s">
        <v>443</v>
      </c>
      <c r="K13" s="453" t="s">
        <v>443</v>
      </c>
      <c r="L13" s="379" t="s">
        <v>443</v>
      </c>
      <c r="M13" s="379" t="s">
        <v>443</v>
      </c>
      <c r="N13" s="379" t="s">
        <v>443</v>
      </c>
      <c r="O13" s="379" t="s">
        <v>443</v>
      </c>
      <c r="P13" s="379" t="s">
        <v>443</v>
      </c>
      <c r="Q13" s="379" t="s">
        <v>443</v>
      </c>
      <c r="R13" s="453" t="s">
        <v>443</v>
      </c>
      <c r="S13" s="453" t="s">
        <v>443</v>
      </c>
      <c r="T13" s="379" t="s">
        <v>443</v>
      </c>
      <c r="U13" s="379" t="s">
        <v>1882</v>
      </c>
    </row>
    <row r="14" spans="1:21" s="397" customFormat="1" ht="45" customHeight="1" x14ac:dyDescent="0.25">
      <c r="A14" s="398" t="s">
        <v>2530</v>
      </c>
      <c r="B14" s="399" t="s">
        <v>180</v>
      </c>
      <c r="C14" s="414" t="s">
        <v>2531</v>
      </c>
      <c r="D14" s="401">
        <v>41426</v>
      </c>
      <c r="E14" s="522" t="s">
        <v>2532</v>
      </c>
      <c r="F14" s="403" t="s">
        <v>523</v>
      </c>
      <c r="G14" s="193">
        <v>4</v>
      </c>
      <c r="H14" s="387" t="s">
        <v>19</v>
      </c>
      <c r="I14" s="404" t="s">
        <v>1889</v>
      </c>
      <c r="J14" s="379" t="s">
        <v>443</v>
      </c>
      <c r="K14" s="379" t="s">
        <v>443</v>
      </c>
      <c r="L14" s="420" t="s">
        <v>35</v>
      </c>
      <c r="M14" s="420" t="s">
        <v>35</v>
      </c>
      <c r="N14" s="420" t="s">
        <v>35</v>
      </c>
      <c r="O14" s="420" t="s">
        <v>35</v>
      </c>
      <c r="P14" s="420" t="s">
        <v>35</v>
      </c>
      <c r="Q14" s="420" t="s">
        <v>35</v>
      </c>
      <c r="R14" s="420" t="s">
        <v>35</v>
      </c>
      <c r="S14" s="420" t="s">
        <v>35</v>
      </c>
      <c r="T14" s="420" t="s">
        <v>35</v>
      </c>
      <c r="U14" s="420" t="s">
        <v>35</v>
      </c>
    </row>
    <row r="15" spans="1:21" s="381" customFormat="1" ht="45" customHeight="1" x14ac:dyDescent="0.25">
      <c r="A15" s="382" t="s">
        <v>2070</v>
      </c>
      <c r="B15" s="383" t="s">
        <v>49</v>
      </c>
      <c r="C15" s="414" t="s">
        <v>2311</v>
      </c>
      <c r="D15" s="401">
        <v>42476</v>
      </c>
      <c r="E15" s="385" t="s">
        <v>590</v>
      </c>
      <c r="F15" s="386" t="s">
        <v>2373</v>
      </c>
      <c r="G15" s="88"/>
      <c r="H15" s="387" t="s">
        <v>19</v>
      </c>
      <c r="I15" s="388" t="s">
        <v>2522</v>
      </c>
      <c r="J15" s="379" t="s">
        <v>443</v>
      </c>
      <c r="K15" s="379" t="s">
        <v>443</v>
      </c>
      <c r="L15" s="379" t="s">
        <v>443</v>
      </c>
      <c r="M15" s="379" t="s">
        <v>443</v>
      </c>
      <c r="N15" s="379" t="s">
        <v>1882</v>
      </c>
      <c r="O15" s="379" t="s">
        <v>443</v>
      </c>
      <c r="P15" s="379" t="s">
        <v>443</v>
      </c>
      <c r="Q15" s="379" t="s">
        <v>443</v>
      </c>
      <c r="R15" s="379" t="s">
        <v>443</v>
      </c>
      <c r="S15" s="379" t="s">
        <v>443</v>
      </c>
      <c r="T15" s="379" t="s">
        <v>443</v>
      </c>
      <c r="U15" s="379" t="s">
        <v>443</v>
      </c>
    </row>
    <row r="16" spans="1:21" ht="45" customHeight="1" x14ac:dyDescent="0.25">
      <c r="A16" s="383" t="s">
        <v>2071</v>
      </c>
      <c r="B16" s="383" t="s">
        <v>99</v>
      </c>
      <c r="C16" s="414" t="s">
        <v>2311</v>
      </c>
      <c r="D16" s="401">
        <v>41791</v>
      </c>
      <c r="E16" s="385" t="s">
        <v>590</v>
      </c>
      <c r="F16" s="386" t="s">
        <v>2375</v>
      </c>
      <c r="G16" s="88">
        <v>21</v>
      </c>
      <c r="H16" s="387" t="s">
        <v>2306</v>
      </c>
      <c r="I16" s="388" t="s">
        <v>2529</v>
      </c>
      <c r="J16" s="379" t="s">
        <v>443</v>
      </c>
      <c r="K16" s="453" t="s">
        <v>443</v>
      </c>
      <c r="L16" s="379" t="s">
        <v>443</v>
      </c>
      <c r="M16" s="379" t="s">
        <v>443</v>
      </c>
      <c r="N16" s="379" t="s">
        <v>443</v>
      </c>
      <c r="O16" s="379" t="s">
        <v>443</v>
      </c>
      <c r="P16" s="379" t="s">
        <v>443</v>
      </c>
      <c r="Q16" s="379" t="s">
        <v>443</v>
      </c>
      <c r="R16" s="453" t="s">
        <v>443</v>
      </c>
      <c r="S16" s="453" t="s">
        <v>443</v>
      </c>
      <c r="T16" s="379" t="s">
        <v>443</v>
      </c>
      <c r="U16" s="379" t="s">
        <v>1882</v>
      </c>
    </row>
    <row r="17" spans="1:21" s="381" customFormat="1" ht="45" customHeight="1" x14ac:dyDescent="0.25">
      <c r="A17" s="408" t="s">
        <v>2072</v>
      </c>
      <c r="B17" s="383" t="s">
        <v>99</v>
      </c>
      <c r="C17" s="414" t="s">
        <v>2311</v>
      </c>
      <c r="D17" s="401">
        <v>41821</v>
      </c>
      <c r="E17" s="385" t="s">
        <v>590</v>
      </c>
      <c r="F17" s="386" t="s">
        <v>454</v>
      </c>
      <c r="G17" s="9">
        <v>17</v>
      </c>
      <c r="H17" s="387" t="s">
        <v>30</v>
      </c>
      <c r="I17" s="388" t="s">
        <v>2522</v>
      </c>
      <c r="J17" s="379" t="s">
        <v>443</v>
      </c>
      <c r="K17" s="379" t="s">
        <v>443</v>
      </c>
      <c r="L17" s="379" t="s">
        <v>443</v>
      </c>
      <c r="M17" s="379" t="s">
        <v>443</v>
      </c>
      <c r="N17" s="379" t="s">
        <v>1882</v>
      </c>
      <c r="O17" s="379" t="s">
        <v>443</v>
      </c>
      <c r="P17" s="379" t="s">
        <v>443</v>
      </c>
      <c r="Q17" s="379" t="s">
        <v>443</v>
      </c>
      <c r="R17" s="379" t="s">
        <v>443</v>
      </c>
      <c r="S17" s="379" t="s">
        <v>443</v>
      </c>
      <c r="T17" s="379" t="s">
        <v>443</v>
      </c>
      <c r="U17" s="379" t="s">
        <v>443</v>
      </c>
    </row>
    <row r="18" spans="1:21" s="381" customFormat="1" ht="45" customHeight="1" x14ac:dyDescent="0.25">
      <c r="A18" s="383" t="s">
        <v>2075</v>
      </c>
      <c r="B18" s="383" t="s">
        <v>119</v>
      </c>
      <c r="C18" s="414" t="s">
        <v>2311</v>
      </c>
      <c r="D18" s="401">
        <v>42256</v>
      </c>
      <c r="E18" s="385" t="s">
        <v>590</v>
      </c>
      <c r="F18" s="386" t="s">
        <v>2533</v>
      </c>
      <c r="G18" s="88">
        <v>10</v>
      </c>
      <c r="H18" s="387" t="s">
        <v>30</v>
      </c>
      <c r="I18" s="388" t="s">
        <v>2534</v>
      </c>
      <c r="J18" s="379" t="s">
        <v>443</v>
      </c>
      <c r="K18" s="379" t="s">
        <v>443</v>
      </c>
      <c r="L18" s="379" t="s">
        <v>443</v>
      </c>
      <c r="M18" s="379" t="s">
        <v>443</v>
      </c>
      <c r="N18" s="379" t="s">
        <v>443</v>
      </c>
      <c r="O18" s="379" t="s">
        <v>443</v>
      </c>
      <c r="P18" s="379" t="s">
        <v>443</v>
      </c>
      <c r="Q18" s="379" t="s">
        <v>443</v>
      </c>
      <c r="R18" s="379" t="s">
        <v>443</v>
      </c>
      <c r="S18" s="379" t="s">
        <v>1882</v>
      </c>
      <c r="T18" s="379" t="s">
        <v>443</v>
      </c>
      <c r="U18" s="379" t="s">
        <v>443</v>
      </c>
    </row>
    <row r="19" spans="1:21" s="381" customFormat="1" ht="45" customHeight="1" x14ac:dyDescent="0.25">
      <c r="A19" s="383" t="s">
        <v>101</v>
      </c>
      <c r="B19" s="383" t="s">
        <v>212</v>
      </c>
      <c r="C19" s="383"/>
      <c r="D19" s="384"/>
      <c r="E19" s="532" t="s">
        <v>2535</v>
      </c>
      <c r="F19" s="386" t="s">
        <v>459</v>
      </c>
      <c r="G19" s="88">
        <v>18</v>
      </c>
      <c r="H19" s="387" t="s">
        <v>30</v>
      </c>
      <c r="I19" s="388" t="s">
        <v>2519</v>
      </c>
      <c r="J19" s="379" t="s">
        <v>443</v>
      </c>
      <c r="K19" s="420" t="s">
        <v>35</v>
      </c>
      <c r="L19" s="420" t="s">
        <v>35</v>
      </c>
      <c r="M19" s="420" t="s">
        <v>35</v>
      </c>
      <c r="N19" s="420" t="s">
        <v>35</v>
      </c>
      <c r="O19" s="420" t="s">
        <v>35</v>
      </c>
      <c r="P19" s="420" t="s">
        <v>35</v>
      </c>
      <c r="Q19" s="420" t="s">
        <v>35</v>
      </c>
      <c r="R19" s="420" t="s">
        <v>35</v>
      </c>
      <c r="S19" s="420" t="s">
        <v>35</v>
      </c>
      <c r="T19" s="420" t="s">
        <v>35</v>
      </c>
      <c r="U19" s="420" t="s">
        <v>35</v>
      </c>
    </row>
    <row r="20" spans="1:21" ht="45" customHeight="1" x14ac:dyDescent="0.25">
      <c r="A20" s="408" t="s">
        <v>2380</v>
      </c>
      <c r="B20" s="382" t="s">
        <v>700</v>
      </c>
      <c r="C20" s="414" t="s">
        <v>2311</v>
      </c>
      <c r="D20" s="434">
        <v>43891</v>
      </c>
      <c r="E20" s="385" t="s">
        <v>590</v>
      </c>
      <c r="F20" s="386" t="s">
        <v>2381</v>
      </c>
      <c r="G20" s="88"/>
      <c r="H20" s="387" t="s">
        <v>2306</v>
      </c>
      <c r="I20" s="415" t="s">
        <v>2524</v>
      </c>
      <c r="J20" s="379" t="s">
        <v>443</v>
      </c>
      <c r="K20" s="453" t="s">
        <v>443</v>
      </c>
      <c r="L20" s="379" t="s">
        <v>443</v>
      </c>
      <c r="M20" s="379" t="s">
        <v>443</v>
      </c>
      <c r="N20" s="379" t="s">
        <v>443</v>
      </c>
      <c r="O20" s="379" t="s">
        <v>443</v>
      </c>
      <c r="P20" s="379" t="s">
        <v>1882</v>
      </c>
      <c r="Q20" s="379" t="s">
        <v>443</v>
      </c>
      <c r="R20" s="453" t="s">
        <v>443</v>
      </c>
      <c r="S20" s="453" t="s">
        <v>443</v>
      </c>
      <c r="T20" s="379" t="s">
        <v>443</v>
      </c>
      <c r="U20" s="379" t="s">
        <v>443</v>
      </c>
    </row>
    <row r="21" spans="1:21" s="381" customFormat="1" ht="45" customHeight="1" x14ac:dyDescent="0.25">
      <c r="A21" s="464" t="s">
        <v>721</v>
      </c>
      <c r="B21" s="464" t="s">
        <v>99</v>
      </c>
      <c r="C21" s="414" t="s">
        <v>2311</v>
      </c>
      <c r="D21" s="401">
        <v>42689</v>
      </c>
      <c r="E21" s="465" t="s">
        <v>590</v>
      </c>
      <c r="F21" s="441" t="s">
        <v>722</v>
      </c>
      <c r="G21" s="100"/>
      <c r="H21" s="466" t="s">
        <v>24</v>
      </c>
      <c r="I21" s="449" t="s">
        <v>2523</v>
      </c>
      <c r="J21" s="379" t="s">
        <v>443</v>
      </c>
      <c r="K21" s="379" t="s">
        <v>443</v>
      </c>
      <c r="L21" s="379" t="s">
        <v>443</v>
      </c>
      <c r="M21" s="379" t="s">
        <v>443</v>
      </c>
      <c r="N21" s="379" t="s">
        <v>443</v>
      </c>
      <c r="O21" s="379" t="s">
        <v>443</v>
      </c>
      <c r="P21" s="379" t="s">
        <v>443</v>
      </c>
      <c r="Q21" s="420" t="s">
        <v>35</v>
      </c>
      <c r="R21" s="379" t="s">
        <v>1882</v>
      </c>
      <c r="S21" s="379" t="s">
        <v>443</v>
      </c>
      <c r="T21" s="379" t="s">
        <v>443</v>
      </c>
      <c r="U21" s="379" t="s">
        <v>443</v>
      </c>
    </row>
    <row r="22" spans="1:21" s="381" customFormat="1" ht="45" customHeight="1" x14ac:dyDescent="0.25">
      <c r="A22" s="383" t="s">
        <v>86</v>
      </c>
      <c r="B22" s="383" t="s">
        <v>758</v>
      </c>
      <c r="C22" s="414" t="s">
        <v>2311</v>
      </c>
      <c r="D22" s="384"/>
      <c r="E22" s="385" t="s">
        <v>590</v>
      </c>
      <c r="F22" s="386" t="s">
        <v>444</v>
      </c>
      <c r="G22" s="88"/>
      <c r="H22" s="387" t="s">
        <v>24</v>
      </c>
      <c r="I22" s="388" t="s">
        <v>2519</v>
      </c>
      <c r="J22" s="379" t="s">
        <v>443</v>
      </c>
      <c r="K22" s="379" t="s">
        <v>443</v>
      </c>
      <c r="L22" s="379" t="s">
        <v>443</v>
      </c>
      <c r="M22" s="379" t="s">
        <v>1882</v>
      </c>
      <c r="N22" s="379" t="s">
        <v>443</v>
      </c>
      <c r="O22" s="379" t="s">
        <v>443</v>
      </c>
      <c r="P22" s="379" t="s">
        <v>443</v>
      </c>
      <c r="Q22" s="420" t="s">
        <v>35</v>
      </c>
      <c r="R22" s="379" t="s">
        <v>443</v>
      </c>
      <c r="S22" s="379" t="s">
        <v>443</v>
      </c>
      <c r="T22" s="379" t="s">
        <v>443</v>
      </c>
      <c r="U22" s="379" t="s">
        <v>443</v>
      </c>
    </row>
    <row r="23" spans="1:21" s="381" customFormat="1" ht="45" customHeight="1" x14ac:dyDescent="0.25">
      <c r="A23" s="383" t="s">
        <v>2094</v>
      </c>
      <c r="B23" s="383" t="s">
        <v>152</v>
      </c>
      <c r="C23" s="451" t="s">
        <v>762</v>
      </c>
      <c r="D23" s="401">
        <v>44378</v>
      </c>
      <c r="E23" s="385" t="s">
        <v>590</v>
      </c>
      <c r="F23" s="386" t="s">
        <v>2384</v>
      </c>
      <c r="G23" s="88"/>
      <c r="H23" s="387" t="s">
        <v>2385</v>
      </c>
      <c r="I23" s="388" t="s">
        <v>2521</v>
      </c>
      <c r="J23" s="454" t="s">
        <v>35</v>
      </c>
      <c r="K23" s="454" t="s">
        <v>35</v>
      </c>
      <c r="L23" s="454" t="s">
        <v>35</v>
      </c>
      <c r="M23" s="454" t="s">
        <v>35</v>
      </c>
      <c r="N23" s="454" t="s">
        <v>35</v>
      </c>
      <c r="O23" s="454" t="s">
        <v>35</v>
      </c>
      <c r="P23" s="454" t="s">
        <v>35</v>
      </c>
      <c r="Q23" s="454" t="s">
        <v>35</v>
      </c>
      <c r="R23" s="379" t="s">
        <v>443</v>
      </c>
      <c r="S23" s="379" t="s">
        <v>443</v>
      </c>
      <c r="T23" s="379" t="s">
        <v>443</v>
      </c>
      <c r="U23" s="379" t="s">
        <v>443</v>
      </c>
    </row>
    <row r="24" spans="1:21" s="381" customFormat="1" ht="45" customHeight="1" x14ac:dyDescent="0.25">
      <c r="A24" s="383" t="s">
        <v>784</v>
      </c>
      <c r="B24" s="383" t="s">
        <v>785</v>
      </c>
      <c r="C24" s="414" t="s">
        <v>2311</v>
      </c>
      <c r="D24" s="401">
        <v>41791</v>
      </c>
      <c r="E24" s="385" t="s">
        <v>590</v>
      </c>
      <c r="F24" s="386" t="s">
        <v>300</v>
      </c>
      <c r="G24" s="88"/>
      <c r="H24" s="387" t="s">
        <v>19</v>
      </c>
      <c r="I24" s="415" t="s">
        <v>2536</v>
      </c>
      <c r="J24" s="379" t="s">
        <v>443</v>
      </c>
      <c r="K24" s="379" t="s">
        <v>443</v>
      </c>
      <c r="L24" s="407" t="s">
        <v>1882</v>
      </c>
      <c r="M24" s="379" t="s">
        <v>443</v>
      </c>
      <c r="N24" s="379" t="s">
        <v>443</v>
      </c>
      <c r="O24" s="379" t="s">
        <v>443</v>
      </c>
      <c r="P24" s="379" t="s">
        <v>443</v>
      </c>
      <c r="Q24" s="379" t="s">
        <v>443</v>
      </c>
      <c r="R24" s="379" t="s">
        <v>443</v>
      </c>
      <c r="S24" s="379" t="s">
        <v>443</v>
      </c>
      <c r="T24" s="454" t="s">
        <v>35</v>
      </c>
      <c r="U24" s="379" t="s">
        <v>443</v>
      </c>
    </row>
    <row r="25" spans="1:21" s="381" customFormat="1" ht="45" customHeight="1" x14ac:dyDescent="0.25">
      <c r="A25" s="382" t="s">
        <v>22</v>
      </c>
      <c r="B25" s="383" t="s">
        <v>790</v>
      </c>
      <c r="C25" s="414" t="s">
        <v>2311</v>
      </c>
      <c r="D25" s="384"/>
      <c r="E25" s="385" t="s">
        <v>590</v>
      </c>
      <c r="F25" s="386" t="s">
        <v>503</v>
      </c>
      <c r="G25" s="140"/>
      <c r="H25" s="387" t="s">
        <v>24</v>
      </c>
      <c r="I25" s="378" t="s">
        <v>2529</v>
      </c>
      <c r="J25" s="379" t="s">
        <v>443</v>
      </c>
      <c r="K25" s="379" t="s">
        <v>443</v>
      </c>
      <c r="L25" s="379" t="s">
        <v>443</v>
      </c>
      <c r="M25" s="379" t="s">
        <v>443</v>
      </c>
      <c r="N25" s="379" t="s">
        <v>443</v>
      </c>
      <c r="O25" s="379" t="s">
        <v>443</v>
      </c>
      <c r="P25" s="379" t="s">
        <v>443</v>
      </c>
      <c r="Q25" s="420" t="s">
        <v>35</v>
      </c>
      <c r="R25" s="379" t="s">
        <v>443</v>
      </c>
      <c r="S25" s="379" t="s">
        <v>443</v>
      </c>
      <c r="T25" s="379" t="s">
        <v>443</v>
      </c>
      <c r="U25" s="379" t="s">
        <v>1882</v>
      </c>
    </row>
    <row r="26" spans="1:21" s="381" customFormat="1" ht="45" customHeight="1" x14ac:dyDescent="0.25">
      <c r="A26" s="414" t="s">
        <v>2105</v>
      </c>
      <c r="B26" s="414" t="s">
        <v>297</v>
      </c>
      <c r="C26" s="414" t="s">
        <v>2537</v>
      </c>
      <c r="D26" s="467">
        <v>41640</v>
      </c>
      <c r="E26" s="531" t="s">
        <v>2538</v>
      </c>
      <c r="F26" s="386" t="s">
        <v>2539</v>
      </c>
      <c r="G26" s="88"/>
      <c r="H26" s="387" t="s">
        <v>2385</v>
      </c>
      <c r="I26" s="388" t="s">
        <v>40</v>
      </c>
      <c r="J26" s="379" t="s">
        <v>443</v>
      </c>
      <c r="K26" s="379" t="s">
        <v>443</v>
      </c>
      <c r="L26" s="420" t="s">
        <v>35</v>
      </c>
      <c r="M26" s="420" t="s">
        <v>35</v>
      </c>
      <c r="N26" s="420" t="s">
        <v>35</v>
      </c>
      <c r="O26" s="420" t="s">
        <v>35</v>
      </c>
      <c r="P26" s="420" t="s">
        <v>35</v>
      </c>
      <c r="Q26" s="420" t="s">
        <v>35</v>
      </c>
      <c r="R26" s="420" t="s">
        <v>35</v>
      </c>
      <c r="S26" s="420" t="s">
        <v>35</v>
      </c>
      <c r="T26" s="420" t="s">
        <v>35</v>
      </c>
      <c r="U26" s="420" t="s">
        <v>35</v>
      </c>
    </row>
    <row r="27" spans="1:21" s="381" customFormat="1" ht="45" customHeight="1" x14ac:dyDescent="0.25">
      <c r="A27" s="383" t="s">
        <v>806</v>
      </c>
      <c r="B27" s="383" t="s">
        <v>297</v>
      </c>
      <c r="C27" s="414" t="s">
        <v>2311</v>
      </c>
      <c r="D27" s="401">
        <v>42005</v>
      </c>
      <c r="E27" s="385" t="s">
        <v>590</v>
      </c>
      <c r="F27" s="386" t="s">
        <v>2540</v>
      </c>
      <c r="G27" s="88">
        <v>11</v>
      </c>
      <c r="H27" s="387" t="s">
        <v>30</v>
      </c>
      <c r="I27" s="388" t="s">
        <v>2522</v>
      </c>
      <c r="J27" s="379" t="s">
        <v>443</v>
      </c>
      <c r="K27" s="379" t="s">
        <v>443</v>
      </c>
      <c r="L27" s="379" t="s">
        <v>443</v>
      </c>
      <c r="M27" s="379" t="s">
        <v>443</v>
      </c>
      <c r="N27" s="379" t="s">
        <v>1882</v>
      </c>
      <c r="O27" s="379" t="s">
        <v>443</v>
      </c>
      <c r="P27" s="379" t="s">
        <v>443</v>
      </c>
      <c r="Q27" s="379" t="s">
        <v>443</v>
      </c>
      <c r="R27" s="379" t="s">
        <v>443</v>
      </c>
      <c r="S27" s="379" t="s">
        <v>443</v>
      </c>
      <c r="T27" s="379" t="s">
        <v>443</v>
      </c>
      <c r="U27" s="379" t="s">
        <v>443</v>
      </c>
    </row>
    <row r="28" spans="1:21" ht="45" customHeight="1" x14ac:dyDescent="0.25">
      <c r="A28" s="408" t="s">
        <v>265</v>
      </c>
      <c r="B28" s="383" t="s">
        <v>107</v>
      </c>
      <c r="C28" s="414" t="s">
        <v>2311</v>
      </c>
      <c r="D28" s="384"/>
      <c r="E28" s="385" t="s">
        <v>590</v>
      </c>
      <c r="F28" s="386" t="s">
        <v>266</v>
      </c>
      <c r="G28" s="88">
        <v>17</v>
      </c>
      <c r="H28" s="387" t="s">
        <v>2306</v>
      </c>
      <c r="I28" s="388" t="s">
        <v>2521</v>
      </c>
      <c r="J28" s="379" t="s">
        <v>443</v>
      </c>
      <c r="K28" s="453" t="s">
        <v>443</v>
      </c>
      <c r="L28" s="379" t="s">
        <v>443</v>
      </c>
      <c r="M28" s="379" t="s">
        <v>443</v>
      </c>
      <c r="N28" s="379" t="s">
        <v>443</v>
      </c>
      <c r="O28" s="379" t="s">
        <v>1882</v>
      </c>
      <c r="P28" s="379" t="s">
        <v>443</v>
      </c>
      <c r="Q28" s="379" t="s">
        <v>443</v>
      </c>
      <c r="R28" s="453" t="s">
        <v>443</v>
      </c>
      <c r="S28" s="453" t="s">
        <v>443</v>
      </c>
      <c r="T28" s="379" t="s">
        <v>443</v>
      </c>
      <c r="U28" s="379" t="s">
        <v>443</v>
      </c>
    </row>
    <row r="29" spans="1:21" ht="45" customHeight="1" x14ac:dyDescent="0.25">
      <c r="A29" s="408" t="s">
        <v>2387</v>
      </c>
      <c r="B29" s="383" t="s">
        <v>2388</v>
      </c>
      <c r="C29" s="414" t="s">
        <v>2311</v>
      </c>
      <c r="D29" s="401">
        <v>44287</v>
      </c>
      <c r="E29" s="385" t="s">
        <v>590</v>
      </c>
      <c r="F29" s="386" t="s">
        <v>827</v>
      </c>
      <c r="G29" s="88"/>
      <c r="H29" s="387" t="s">
        <v>19</v>
      </c>
      <c r="I29" s="388" t="s">
        <v>2536</v>
      </c>
      <c r="J29" s="454" t="s">
        <v>35</v>
      </c>
      <c r="K29" s="454" t="s">
        <v>35</v>
      </c>
      <c r="L29" s="454" t="s">
        <v>35</v>
      </c>
      <c r="M29" s="454" t="s">
        <v>35</v>
      </c>
      <c r="N29" s="454" t="s">
        <v>35</v>
      </c>
      <c r="O29" s="453" t="s">
        <v>443</v>
      </c>
      <c r="P29" s="453" t="s">
        <v>443</v>
      </c>
      <c r="Q29" s="453" t="s">
        <v>443</v>
      </c>
      <c r="R29" s="379" t="s">
        <v>443</v>
      </c>
      <c r="S29" s="379" t="s">
        <v>443</v>
      </c>
      <c r="T29" s="379" t="s">
        <v>443</v>
      </c>
      <c r="U29" s="379" t="s">
        <v>443</v>
      </c>
    </row>
    <row r="30" spans="1:21" ht="45" customHeight="1" x14ac:dyDescent="0.25">
      <c r="A30" s="408" t="s">
        <v>2389</v>
      </c>
      <c r="B30" s="383" t="s">
        <v>99</v>
      </c>
      <c r="C30" s="414" t="s">
        <v>2311</v>
      </c>
      <c r="D30" s="401">
        <v>44348</v>
      </c>
      <c r="E30" s="385" t="s">
        <v>590</v>
      </c>
      <c r="F30" s="386" t="s">
        <v>829</v>
      </c>
      <c r="G30" s="88"/>
      <c r="H30" s="387" t="s">
        <v>2363</v>
      </c>
      <c r="I30" s="388" t="s">
        <v>2521</v>
      </c>
      <c r="J30" s="454" t="s">
        <v>35</v>
      </c>
      <c r="K30" s="454" t="s">
        <v>35</v>
      </c>
      <c r="L30" s="454" t="s">
        <v>35</v>
      </c>
      <c r="M30" s="454" t="s">
        <v>35</v>
      </c>
      <c r="N30" s="454" t="s">
        <v>35</v>
      </c>
      <c r="O30" s="454" t="s">
        <v>35</v>
      </c>
      <c r="P30" s="454" t="s">
        <v>35</v>
      </c>
      <c r="Q30" s="379" t="s">
        <v>443</v>
      </c>
      <c r="R30" s="379" t="s">
        <v>443</v>
      </c>
      <c r="S30" s="379" t="s">
        <v>443</v>
      </c>
      <c r="T30" s="379" t="s">
        <v>443</v>
      </c>
      <c r="U30" s="379" t="s">
        <v>443</v>
      </c>
    </row>
    <row r="31" spans="1:21" ht="45" customHeight="1" x14ac:dyDescent="0.25">
      <c r="A31" s="383" t="s">
        <v>37</v>
      </c>
      <c r="B31" s="383" t="s">
        <v>119</v>
      </c>
      <c r="C31" s="414" t="s">
        <v>2311</v>
      </c>
      <c r="D31" s="401"/>
      <c r="E31" s="385" t="s">
        <v>590</v>
      </c>
      <c r="F31" s="386" t="s">
        <v>283</v>
      </c>
      <c r="G31" s="88">
        <v>27</v>
      </c>
      <c r="H31" s="387" t="s">
        <v>2306</v>
      </c>
      <c r="I31" s="388" t="s">
        <v>2541</v>
      </c>
      <c r="J31" s="379" t="s">
        <v>443</v>
      </c>
      <c r="K31" s="453" t="s">
        <v>443</v>
      </c>
      <c r="L31" s="379" t="s">
        <v>443</v>
      </c>
      <c r="M31" s="379" t="s">
        <v>443</v>
      </c>
      <c r="N31" s="379" t="s">
        <v>443</v>
      </c>
      <c r="O31" s="379" t="s">
        <v>443</v>
      </c>
      <c r="P31" s="379" t="s">
        <v>443</v>
      </c>
      <c r="Q31" s="379" t="s">
        <v>1882</v>
      </c>
      <c r="R31" s="453" t="s">
        <v>443</v>
      </c>
      <c r="S31" s="453" t="s">
        <v>443</v>
      </c>
      <c r="T31" s="379" t="s">
        <v>443</v>
      </c>
      <c r="U31" s="379" t="s">
        <v>443</v>
      </c>
    </row>
    <row r="32" spans="1:21" s="381" customFormat="1" ht="45" customHeight="1" x14ac:dyDescent="0.25">
      <c r="A32" s="408" t="s">
        <v>2542</v>
      </c>
      <c r="B32" s="382" t="s">
        <v>2543</v>
      </c>
      <c r="C32" s="530" t="s">
        <v>2544</v>
      </c>
      <c r="D32" s="410"/>
      <c r="E32" s="522" t="s">
        <v>2532</v>
      </c>
      <c r="F32" s="394" t="s">
        <v>387</v>
      </c>
      <c r="G32" s="89">
        <v>18</v>
      </c>
      <c r="H32" s="395" t="s">
        <v>19</v>
      </c>
      <c r="I32" s="388" t="s">
        <v>2545</v>
      </c>
      <c r="J32" s="379" t="s">
        <v>443</v>
      </c>
      <c r="K32" s="379" t="s">
        <v>443</v>
      </c>
      <c r="L32" s="420" t="s">
        <v>35</v>
      </c>
      <c r="M32" s="420" t="s">
        <v>35</v>
      </c>
      <c r="N32" s="420" t="s">
        <v>35</v>
      </c>
      <c r="O32" s="420" t="s">
        <v>35</v>
      </c>
      <c r="P32" s="420" t="s">
        <v>35</v>
      </c>
      <c r="Q32" s="420" t="s">
        <v>35</v>
      </c>
      <c r="R32" s="420" t="s">
        <v>35</v>
      </c>
      <c r="S32" s="420" t="s">
        <v>35</v>
      </c>
      <c r="T32" s="420" t="s">
        <v>35</v>
      </c>
      <c r="U32" s="420" t="s">
        <v>35</v>
      </c>
    </row>
    <row r="33" spans="1:21" customFormat="1" ht="26.1" customHeight="1" x14ac:dyDescent="0.25">
      <c r="A33" s="197" t="s">
        <v>2546</v>
      </c>
      <c r="B33" s="197" t="s">
        <v>2547</v>
      </c>
      <c r="C33" s="527" t="s">
        <v>2548</v>
      </c>
      <c r="D33" s="245">
        <v>43800</v>
      </c>
      <c r="E33" s="195" t="s">
        <v>2549</v>
      </c>
      <c r="F33" s="251" t="s">
        <v>1012</v>
      </c>
      <c r="G33" s="299"/>
      <c r="H33" s="194" t="s">
        <v>2383</v>
      </c>
      <c r="I33" s="281" t="s">
        <v>72</v>
      </c>
      <c r="J33" s="379" t="s">
        <v>443</v>
      </c>
      <c r="K33" s="320" t="s">
        <v>1919</v>
      </c>
      <c r="L33" s="267" t="s">
        <v>443</v>
      </c>
      <c r="M33" s="267" t="s">
        <v>2550</v>
      </c>
      <c r="N33" s="267" t="s">
        <v>2550</v>
      </c>
      <c r="O33" s="267"/>
      <c r="P33" s="267"/>
      <c r="Q33" s="267"/>
      <c r="R33" s="267"/>
      <c r="S33" s="364"/>
      <c r="T33" s="528"/>
      <c r="U33" s="267"/>
    </row>
    <row r="34" spans="1:21" customFormat="1" ht="30" x14ac:dyDescent="0.25">
      <c r="A34" s="383" t="s">
        <v>2116</v>
      </c>
      <c r="B34" s="383" t="s">
        <v>840</v>
      </c>
      <c r="C34" s="451" t="s">
        <v>2551</v>
      </c>
      <c r="D34" s="401">
        <v>44185</v>
      </c>
      <c r="E34" s="411" t="s">
        <v>590</v>
      </c>
      <c r="F34" s="386" t="s">
        <v>1012</v>
      </c>
      <c r="G34" s="526"/>
      <c r="H34" s="387" t="s">
        <v>2363</v>
      </c>
      <c r="I34" s="388" t="s">
        <v>2536</v>
      </c>
      <c r="J34" s="379" t="s">
        <v>35</v>
      </c>
      <c r="K34" s="536" t="s">
        <v>2520</v>
      </c>
      <c r="L34" s="379" t="s">
        <v>1882</v>
      </c>
      <c r="M34" s="379" t="s">
        <v>443</v>
      </c>
      <c r="N34" s="379" t="s">
        <v>443</v>
      </c>
      <c r="O34" s="379" t="s">
        <v>443</v>
      </c>
      <c r="P34" s="379" t="s">
        <v>443</v>
      </c>
      <c r="Q34" s="379" t="s">
        <v>443</v>
      </c>
      <c r="R34" s="379" t="s">
        <v>443</v>
      </c>
      <c r="S34" s="379" t="s">
        <v>443</v>
      </c>
      <c r="T34" s="379" t="s">
        <v>443</v>
      </c>
      <c r="U34" s="379" t="s">
        <v>443</v>
      </c>
    </row>
    <row r="35" spans="1:21" customFormat="1" ht="30" x14ac:dyDescent="0.25">
      <c r="A35" s="383" t="s">
        <v>2124</v>
      </c>
      <c r="B35" s="383" t="s">
        <v>2125</v>
      </c>
      <c r="C35" s="414" t="s">
        <v>2311</v>
      </c>
      <c r="D35" s="401">
        <v>41091</v>
      </c>
      <c r="E35" s="385" t="s">
        <v>590</v>
      </c>
      <c r="F35" s="386" t="s">
        <v>334</v>
      </c>
      <c r="G35" s="541">
        <v>7</v>
      </c>
      <c r="H35" s="387" t="s">
        <v>30</v>
      </c>
      <c r="I35" s="388" t="s">
        <v>2521</v>
      </c>
      <c r="J35" s="453" t="s">
        <v>443</v>
      </c>
      <c r="K35" s="379" t="s">
        <v>443</v>
      </c>
      <c r="L35" s="379" t="s">
        <v>443</v>
      </c>
      <c r="M35" s="379" t="s">
        <v>443</v>
      </c>
      <c r="N35" s="379" t="s">
        <v>443</v>
      </c>
      <c r="O35" s="379" t="s">
        <v>1882</v>
      </c>
      <c r="P35" s="379" t="s">
        <v>443</v>
      </c>
      <c r="Q35" s="379" t="s">
        <v>443</v>
      </c>
      <c r="R35" s="379" t="s">
        <v>443</v>
      </c>
      <c r="S35" s="379" t="s">
        <v>443</v>
      </c>
      <c r="T35" s="379" t="s">
        <v>443</v>
      </c>
      <c r="U35" s="379" t="s">
        <v>443</v>
      </c>
    </row>
    <row r="36" spans="1:21" s="381" customFormat="1" ht="45" customHeight="1" x14ac:dyDescent="0.25">
      <c r="A36" s="390" t="s">
        <v>2129</v>
      </c>
      <c r="B36" s="372" t="s">
        <v>859</v>
      </c>
      <c r="C36" s="408" t="s">
        <v>2311</v>
      </c>
      <c r="D36" s="393">
        <v>44337</v>
      </c>
      <c r="E36" s="411" t="s">
        <v>590</v>
      </c>
      <c r="F36" s="394" t="s">
        <v>827</v>
      </c>
      <c r="G36" s="299"/>
      <c r="H36" s="395" t="s">
        <v>2385</v>
      </c>
      <c r="I36" s="396" t="s">
        <v>2521</v>
      </c>
      <c r="J36" s="420" t="s">
        <v>35</v>
      </c>
      <c r="K36" s="537" t="s">
        <v>35</v>
      </c>
      <c r="L36" s="537" t="s">
        <v>35</v>
      </c>
      <c r="M36" s="537" t="s">
        <v>35</v>
      </c>
      <c r="N36" s="537" t="s">
        <v>35</v>
      </c>
      <c r="O36" s="423" t="s">
        <v>1882</v>
      </c>
      <c r="P36" s="423" t="s">
        <v>443</v>
      </c>
      <c r="Q36" s="379" t="s">
        <v>443</v>
      </c>
      <c r="R36" s="379" t="s">
        <v>443</v>
      </c>
      <c r="S36" s="379" t="s">
        <v>443</v>
      </c>
      <c r="T36" s="379" t="s">
        <v>443</v>
      </c>
      <c r="U36" s="423" t="s">
        <v>443</v>
      </c>
    </row>
    <row r="37" spans="1:21" ht="45" customHeight="1" x14ac:dyDescent="0.25">
      <c r="A37" s="390" t="s">
        <v>296</v>
      </c>
      <c r="B37" s="383" t="s">
        <v>297</v>
      </c>
      <c r="C37" s="383" t="s">
        <v>2552</v>
      </c>
      <c r="D37" s="393">
        <v>41548</v>
      </c>
      <c r="E37" s="531" t="s">
        <v>2538</v>
      </c>
      <c r="F37" s="394" t="s">
        <v>298</v>
      </c>
      <c r="G37" s="89">
        <v>16</v>
      </c>
      <c r="H37" s="395" t="s">
        <v>2385</v>
      </c>
      <c r="I37" s="388" t="s">
        <v>50</v>
      </c>
      <c r="J37" s="379" t="s">
        <v>443</v>
      </c>
      <c r="K37" s="379" t="s">
        <v>443</v>
      </c>
      <c r="L37" s="420" t="s">
        <v>35</v>
      </c>
      <c r="M37" s="420" t="s">
        <v>35</v>
      </c>
      <c r="N37" s="420" t="s">
        <v>35</v>
      </c>
      <c r="O37" s="420" t="s">
        <v>35</v>
      </c>
      <c r="P37" s="420" t="s">
        <v>35</v>
      </c>
      <c r="Q37" s="420" t="s">
        <v>35</v>
      </c>
      <c r="R37" s="420" t="s">
        <v>35</v>
      </c>
      <c r="S37" s="420" t="s">
        <v>35</v>
      </c>
      <c r="T37" s="420" t="s">
        <v>35</v>
      </c>
      <c r="U37" s="420" t="s">
        <v>35</v>
      </c>
    </row>
    <row r="38" spans="1:21" ht="45" customHeight="1" x14ac:dyDescent="0.25">
      <c r="A38" s="390" t="s">
        <v>863</v>
      </c>
      <c r="B38" s="383" t="s">
        <v>119</v>
      </c>
      <c r="C38" s="414" t="s">
        <v>2311</v>
      </c>
      <c r="D38" s="393">
        <v>44185</v>
      </c>
      <c r="E38" s="411" t="s">
        <v>590</v>
      </c>
      <c r="F38" s="394" t="s">
        <v>2391</v>
      </c>
      <c r="G38" s="140"/>
      <c r="H38" s="395" t="s">
        <v>2385</v>
      </c>
      <c r="I38" s="388" t="s">
        <v>2534</v>
      </c>
      <c r="J38" s="379" t="s">
        <v>443</v>
      </c>
      <c r="K38" s="379" t="s">
        <v>443</v>
      </c>
      <c r="L38" s="420" t="s">
        <v>35</v>
      </c>
      <c r="M38" s="379" t="s">
        <v>443</v>
      </c>
      <c r="N38" s="379" t="s">
        <v>443</v>
      </c>
      <c r="O38" s="379" t="s">
        <v>443</v>
      </c>
      <c r="P38" s="379" t="s">
        <v>443</v>
      </c>
      <c r="Q38" s="379" t="s">
        <v>443</v>
      </c>
      <c r="R38" s="379" t="s">
        <v>443</v>
      </c>
      <c r="S38" s="379" t="s">
        <v>1882</v>
      </c>
      <c r="T38" s="379" t="s">
        <v>443</v>
      </c>
      <c r="U38" s="379" t="s">
        <v>443</v>
      </c>
    </row>
    <row r="39" spans="1:21" s="381" customFormat="1" ht="45" customHeight="1" x14ac:dyDescent="0.25">
      <c r="A39" s="383" t="s">
        <v>866</v>
      </c>
      <c r="B39" s="383" t="s">
        <v>758</v>
      </c>
      <c r="C39" s="414" t="s">
        <v>2311</v>
      </c>
      <c r="D39" s="401">
        <v>43497</v>
      </c>
      <c r="E39" s="385" t="s">
        <v>590</v>
      </c>
      <c r="F39" s="529" t="s">
        <v>867</v>
      </c>
      <c r="G39" s="337"/>
      <c r="H39" s="413" t="s">
        <v>19</v>
      </c>
      <c r="I39" s="388" t="s">
        <v>2522</v>
      </c>
      <c r="J39" s="379" t="s">
        <v>443</v>
      </c>
      <c r="K39" s="379" t="s">
        <v>443</v>
      </c>
      <c r="L39" s="379" t="s">
        <v>443</v>
      </c>
      <c r="M39" s="379" t="s">
        <v>443</v>
      </c>
      <c r="N39" s="379" t="s">
        <v>1882</v>
      </c>
      <c r="O39" s="379" t="s">
        <v>443</v>
      </c>
      <c r="P39" s="379" t="s">
        <v>443</v>
      </c>
      <c r="Q39" s="379" t="s">
        <v>443</v>
      </c>
      <c r="R39" s="379" t="s">
        <v>443</v>
      </c>
      <c r="S39" s="379" t="s">
        <v>443</v>
      </c>
      <c r="T39" s="379" t="s">
        <v>443</v>
      </c>
      <c r="U39" s="379" t="s">
        <v>443</v>
      </c>
    </row>
    <row r="40" spans="1:21" customFormat="1" ht="30" customHeight="1" x14ac:dyDescent="0.25">
      <c r="A40" s="383" t="s">
        <v>874</v>
      </c>
      <c r="B40" s="383" t="s">
        <v>875</v>
      </c>
      <c r="C40" s="414" t="s">
        <v>2311</v>
      </c>
      <c r="D40" s="401">
        <v>44167</v>
      </c>
      <c r="E40" s="385" t="s">
        <v>590</v>
      </c>
      <c r="F40" s="386" t="s">
        <v>2392</v>
      </c>
      <c r="G40" s="555" t="s">
        <v>19</v>
      </c>
      <c r="H40" s="413" t="s">
        <v>19</v>
      </c>
      <c r="I40" s="524" t="s">
        <v>2534</v>
      </c>
      <c r="J40" s="454" t="s">
        <v>35</v>
      </c>
      <c r="K40" s="379" t="s">
        <v>443</v>
      </c>
      <c r="L40" s="379" t="s">
        <v>443</v>
      </c>
      <c r="M40" s="379" t="s">
        <v>443</v>
      </c>
      <c r="N40" s="379" t="s">
        <v>443</v>
      </c>
      <c r="O40" s="379" t="s">
        <v>443</v>
      </c>
      <c r="P40" s="379" t="s">
        <v>443</v>
      </c>
      <c r="Q40" s="379" t="s">
        <v>443</v>
      </c>
      <c r="R40" s="379" t="s">
        <v>443</v>
      </c>
      <c r="S40" s="379" t="s">
        <v>1882</v>
      </c>
      <c r="T40" s="379" t="s">
        <v>443</v>
      </c>
      <c r="U40" s="379" t="s">
        <v>443</v>
      </c>
    </row>
    <row r="41" spans="1:21" s="381" customFormat="1" ht="45" customHeight="1" x14ac:dyDescent="0.25">
      <c r="A41" s="408" t="s">
        <v>112</v>
      </c>
      <c r="B41" s="383" t="s">
        <v>212</v>
      </c>
      <c r="C41" s="414" t="s">
        <v>2311</v>
      </c>
      <c r="D41" s="401">
        <v>40483</v>
      </c>
      <c r="E41" s="411" t="s">
        <v>590</v>
      </c>
      <c r="F41" s="386" t="s">
        <v>2553</v>
      </c>
      <c r="G41" s="88">
        <v>22</v>
      </c>
      <c r="H41" s="387" t="s">
        <v>30</v>
      </c>
      <c r="I41" s="388" t="s">
        <v>1926</v>
      </c>
      <c r="J41" s="379" t="s">
        <v>443</v>
      </c>
      <c r="K41" s="539" t="s">
        <v>2527</v>
      </c>
      <c r="L41" s="379" t="s">
        <v>443</v>
      </c>
      <c r="M41" s="379" t="s">
        <v>443</v>
      </c>
      <c r="N41" s="379" t="s">
        <v>443</v>
      </c>
      <c r="O41" s="379" t="s">
        <v>443</v>
      </c>
      <c r="P41" s="379" t="s">
        <v>443</v>
      </c>
      <c r="Q41" s="379" t="s">
        <v>443</v>
      </c>
      <c r="R41" s="379" t="s">
        <v>443</v>
      </c>
      <c r="S41" s="379" t="s">
        <v>443</v>
      </c>
      <c r="T41" s="379" t="s">
        <v>443</v>
      </c>
      <c r="U41" s="379" t="s">
        <v>443</v>
      </c>
    </row>
    <row r="42" spans="1:21" s="381" customFormat="1" ht="45" customHeight="1" x14ac:dyDescent="0.25">
      <c r="A42" s="408" t="s">
        <v>2395</v>
      </c>
      <c r="B42" s="383" t="s">
        <v>1805</v>
      </c>
      <c r="C42" s="414" t="s">
        <v>1691</v>
      </c>
      <c r="D42" s="401">
        <v>44228</v>
      </c>
      <c r="E42" s="411" t="s">
        <v>590</v>
      </c>
      <c r="F42" s="529" t="s">
        <v>2396</v>
      </c>
      <c r="G42" s="88"/>
      <c r="H42" s="387" t="s">
        <v>19</v>
      </c>
      <c r="I42" s="388" t="s">
        <v>2534</v>
      </c>
      <c r="J42" s="454" t="s">
        <v>35</v>
      </c>
      <c r="K42" s="420" t="s">
        <v>35</v>
      </c>
      <c r="L42" s="420" t="s">
        <v>35</v>
      </c>
      <c r="M42" s="379" t="s">
        <v>443</v>
      </c>
      <c r="N42" s="379" t="s">
        <v>443</v>
      </c>
      <c r="O42" s="379" t="s">
        <v>443</v>
      </c>
      <c r="P42" s="379" t="s">
        <v>443</v>
      </c>
      <c r="Q42" s="379" t="s">
        <v>443</v>
      </c>
      <c r="R42" s="379" t="s">
        <v>443</v>
      </c>
      <c r="S42" s="539" t="s">
        <v>2527</v>
      </c>
      <c r="T42" s="379" t="s">
        <v>443</v>
      </c>
      <c r="U42" s="379" t="s">
        <v>443</v>
      </c>
    </row>
    <row r="43" spans="1:21" ht="45" customHeight="1" x14ac:dyDescent="0.25">
      <c r="A43" s="382" t="s">
        <v>894</v>
      </c>
      <c r="B43" s="382" t="s">
        <v>152</v>
      </c>
      <c r="C43" s="408" t="s">
        <v>2311</v>
      </c>
      <c r="D43" s="401">
        <v>42036</v>
      </c>
      <c r="E43" s="385" t="s">
        <v>590</v>
      </c>
      <c r="F43" s="386" t="s">
        <v>2397</v>
      </c>
      <c r="G43" s="88"/>
      <c r="H43" s="387" t="s">
        <v>2385</v>
      </c>
      <c r="I43" s="388" t="s">
        <v>2529</v>
      </c>
      <c r="J43" s="379" t="s">
        <v>443</v>
      </c>
      <c r="K43" s="379" t="s">
        <v>443</v>
      </c>
      <c r="L43" s="379" t="s">
        <v>443</v>
      </c>
      <c r="M43" s="379" t="s">
        <v>443</v>
      </c>
      <c r="N43" s="379" t="s">
        <v>443</v>
      </c>
      <c r="O43" s="379" t="s">
        <v>443</v>
      </c>
      <c r="P43" s="379" t="s">
        <v>443</v>
      </c>
      <c r="Q43" s="379" t="s">
        <v>443</v>
      </c>
      <c r="R43" s="379" t="s">
        <v>443</v>
      </c>
      <c r="S43" s="379" t="s">
        <v>443</v>
      </c>
      <c r="T43" s="379" t="s">
        <v>443</v>
      </c>
      <c r="U43" s="379" t="s">
        <v>1882</v>
      </c>
    </row>
    <row r="44" spans="1:21" s="381" customFormat="1" ht="45" customHeight="1" x14ac:dyDescent="0.25">
      <c r="A44" s="382" t="s">
        <v>904</v>
      </c>
      <c r="B44" s="382" t="s">
        <v>905</v>
      </c>
      <c r="C44" s="408" t="s">
        <v>2311</v>
      </c>
      <c r="D44" s="401">
        <v>44002</v>
      </c>
      <c r="E44" s="385" t="s">
        <v>590</v>
      </c>
      <c r="F44" s="386" t="s">
        <v>2400</v>
      </c>
      <c r="G44" s="88"/>
      <c r="H44" s="387" t="s">
        <v>2385</v>
      </c>
      <c r="I44" s="388" t="s">
        <v>2536</v>
      </c>
      <c r="J44" s="379" t="s">
        <v>443</v>
      </c>
      <c r="K44" s="379" t="s">
        <v>443</v>
      </c>
      <c r="L44" s="539" t="s">
        <v>2527</v>
      </c>
      <c r="M44" s="379" t="s">
        <v>443</v>
      </c>
      <c r="N44" s="379" t="s">
        <v>443</v>
      </c>
      <c r="O44" s="379" t="s">
        <v>443</v>
      </c>
      <c r="P44" s="379" t="s">
        <v>443</v>
      </c>
      <c r="Q44" s="379" t="s">
        <v>443</v>
      </c>
      <c r="R44" s="379" t="s">
        <v>443</v>
      </c>
      <c r="S44" s="379" t="s">
        <v>443</v>
      </c>
      <c r="T44" s="379" t="s">
        <v>443</v>
      </c>
      <c r="U44" s="379" t="s">
        <v>443</v>
      </c>
    </row>
    <row r="45" spans="1:21" ht="45" customHeight="1" x14ac:dyDescent="0.25">
      <c r="A45" s="383" t="s">
        <v>245</v>
      </c>
      <c r="B45" s="383" t="s">
        <v>113</v>
      </c>
      <c r="C45" s="414" t="s">
        <v>2311</v>
      </c>
      <c r="D45" s="384"/>
      <c r="E45" s="385" t="s">
        <v>590</v>
      </c>
      <c r="F45" s="386" t="s">
        <v>246</v>
      </c>
      <c r="G45" s="88">
        <v>6</v>
      </c>
      <c r="H45" s="387" t="s">
        <v>2385</v>
      </c>
      <c r="I45" s="388" t="s">
        <v>2524</v>
      </c>
      <c r="J45" s="379" t="s">
        <v>443</v>
      </c>
      <c r="K45" s="379" t="s">
        <v>443</v>
      </c>
      <c r="L45" s="379" t="s">
        <v>443</v>
      </c>
      <c r="M45" s="379" t="s">
        <v>443</v>
      </c>
      <c r="N45" s="379" t="s">
        <v>443</v>
      </c>
      <c r="O45" s="379" t="s">
        <v>443</v>
      </c>
      <c r="P45" s="539" t="s">
        <v>2527</v>
      </c>
      <c r="Q45" s="379" t="s">
        <v>443</v>
      </c>
      <c r="R45" s="379" t="s">
        <v>443</v>
      </c>
      <c r="S45" s="379" t="s">
        <v>443</v>
      </c>
      <c r="T45" s="379" t="s">
        <v>443</v>
      </c>
      <c r="U45" s="379" t="s">
        <v>443</v>
      </c>
    </row>
    <row r="46" spans="1:21" s="381" customFormat="1" ht="45" customHeight="1" x14ac:dyDescent="0.25">
      <c r="A46" s="382" t="s">
        <v>2401</v>
      </c>
      <c r="B46" s="382" t="s">
        <v>2402</v>
      </c>
      <c r="C46" s="414" t="s">
        <v>2311</v>
      </c>
      <c r="D46" s="384"/>
      <c r="E46" s="385" t="s">
        <v>590</v>
      </c>
      <c r="F46" s="386" t="s">
        <v>481</v>
      </c>
      <c r="G46" s="88">
        <v>21</v>
      </c>
      <c r="H46" s="387" t="s">
        <v>30</v>
      </c>
      <c r="I46" s="388" t="s">
        <v>2534</v>
      </c>
      <c r="J46" s="379" t="s">
        <v>443</v>
      </c>
      <c r="K46" s="379" t="s">
        <v>443</v>
      </c>
      <c r="L46" s="379" t="s">
        <v>443</v>
      </c>
      <c r="M46" s="379" t="s">
        <v>443</v>
      </c>
      <c r="N46" s="379" t="s">
        <v>443</v>
      </c>
      <c r="O46" s="379" t="s">
        <v>443</v>
      </c>
      <c r="P46" s="379" t="s">
        <v>443</v>
      </c>
      <c r="Q46" s="379" t="s">
        <v>443</v>
      </c>
      <c r="R46" s="379" t="s">
        <v>443</v>
      </c>
      <c r="S46" s="379" t="s">
        <v>1882</v>
      </c>
      <c r="T46" s="379" t="s">
        <v>443</v>
      </c>
      <c r="U46" s="379" t="s">
        <v>443</v>
      </c>
    </row>
    <row r="47" spans="1:21" ht="45" customHeight="1" x14ac:dyDescent="0.25">
      <c r="A47" s="382" t="s">
        <v>2405</v>
      </c>
      <c r="B47" s="383" t="s">
        <v>2406</v>
      </c>
      <c r="C47" s="414" t="s">
        <v>2311</v>
      </c>
      <c r="D47" s="401">
        <v>43800</v>
      </c>
      <c r="E47" s="385" t="s">
        <v>590</v>
      </c>
      <c r="F47" s="386" t="s">
        <v>2408</v>
      </c>
      <c r="G47" s="88"/>
      <c r="H47" s="387" t="s">
        <v>2306</v>
      </c>
      <c r="I47" s="388" t="s">
        <v>2536</v>
      </c>
      <c r="J47" s="379" t="s">
        <v>443</v>
      </c>
      <c r="K47" s="453" t="s">
        <v>443</v>
      </c>
      <c r="L47" s="539" t="s">
        <v>2527</v>
      </c>
      <c r="M47" s="379" t="s">
        <v>443</v>
      </c>
      <c r="N47" s="379" t="s">
        <v>443</v>
      </c>
      <c r="O47" s="379" t="s">
        <v>443</v>
      </c>
      <c r="P47" s="379" t="s">
        <v>443</v>
      </c>
      <c r="Q47" s="379" t="s">
        <v>443</v>
      </c>
      <c r="R47" s="453" t="s">
        <v>443</v>
      </c>
      <c r="S47" s="453" t="s">
        <v>443</v>
      </c>
      <c r="T47" s="379" t="s">
        <v>443</v>
      </c>
      <c r="U47" s="379" t="s">
        <v>443</v>
      </c>
    </row>
    <row r="48" spans="1:21" ht="45" customHeight="1" x14ac:dyDescent="0.25">
      <c r="A48" s="383" t="s">
        <v>1830</v>
      </c>
      <c r="B48" s="382" t="s">
        <v>60</v>
      </c>
      <c r="C48" s="409" t="s">
        <v>1819</v>
      </c>
      <c r="D48" s="401">
        <v>44228</v>
      </c>
      <c r="E48" s="385" t="s">
        <v>590</v>
      </c>
      <c r="F48" s="386" t="s">
        <v>827</v>
      </c>
      <c r="G48" s="140"/>
      <c r="H48" s="387" t="s">
        <v>2363</v>
      </c>
      <c r="I48" s="388" t="s">
        <v>2536</v>
      </c>
      <c r="J48" s="420" t="s">
        <v>35</v>
      </c>
      <c r="K48" s="535" t="s">
        <v>35</v>
      </c>
      <c r="L48" s="535" t="s">
        <v>35</v>
      </c>
      <c r="M48" s="379" t="s">
        <v>443</v>
      </c>
      <c r="N48" s="379" t="s">
        <v>443</v>
      </c>
      <c r="O48" s="379" t="s">
        <v>443</v>
      </c>
      <c r="P48" s="379" t="s">
        <v>443</v>
      </c>
      <c r="Q48" s="379" t="s">
        <v>443</v>
      </c>
      <c r="R48" s="379" t="s">
        <v>443</v>
      </c>
      <c r="S48" s="379" t="s">
        <v>443</v>
      </c>
      <c r="T48" s="448"/>
      <c r="U48" s="379"/>
    </row>
    <row r="49" spans="1:21" s="381" customFormat="1" ht="45" customHeight="1" x14ac:dyDescent="0.25">
      <c r="A49" s="382" t="s">
        <v>945</v>
      </c>
      <c r="B49" s="382" t="s">
        <v>152</v>
      </c>
      <c r="C49" s="414" t="s">
        <v>2311</v>
      </c>
      <c r="D49" s="401">
        <v>42036</v>
      </c>
      <c r="E49" s="385" t="s">
        <v>590</v>
      </c>
      <c r="F49" s="386" t="s">
        <v>2409</v>
      </c>
      <c r="G49" s="88"/>
      <c r="H49" s="387" t="s">
        <v>2385</v>
      </c>
      <c r="I49" s="388" t="s">
        <v>2534</v>
      </c>
      <c r="J49" s="379" t="s">
        <v>443</v>
      </c>
      <c r="K49" s="379" t="s">
        <v>443</v>
      </c>
      <c r="L49" s="379" t="s">
        <v>443</v>
      </c>
      <c r="M49" s="379" t="s">
        <v>443</v>
      </c>
      <c r="N49" s="379" t="s">
        <v>443</v>
      </c>
      <c r="O49" s="379" t="s">
        <v>443</v>
      </c>
      <c r="P49" s="379" t="s">
        <v>443</v>
      </c>
      <c r="Q49" s="379" t="s">
        <v>443</v>
      </c>
      <c r="R49" s="379" t="s">
        <v>443</v>
      </c>
      <c r="S49" s="379" t="s">
        <v>1882</v>
      </c>
      <c r="T49" s="379" t="s">
        <v>443</v>
      </c>
      <c r="U49" s="379" t="s">
        <v>443</v>
      </c>
    </row>
    <row r="50" spans="1:21" s="381" customFormat="1" ht="45" customHeight="1" x14ac:dyDescent="0.25">
      <c r="A50" s="383" t="s">
        <v>2151</v>
      </c>
      <c r="B50" s="383" t="s">
        <v>948</v>
      </c>
      <c r="C50" s="414" t="s">
        <v>2311</v>
      </c>
      <c r="D50" s="401">
        <v>42248</v>
      </c>
      <c r="E50" s="385" t="s">
        <v>590</v>
      </c>
      <c r="F50" s="386" t="s">
        <v>2554</v>
      </c>
      <c r="G50" s="140">
        <v>8</v>
      </c>
      <c r="H50" s="387" t="s">
        <v>30</v>
      </c>
      <c r="I50" s="388" t="s">
        <v>2519</v>
      </c>
      <c r="J50" s="379" t="s">
        <v>443</v>
      </c>
      <c r="K50" s="379" t="s">
        <v>443</v>
      </c>
      <c r="L50" s="379" t="s">
        <v>443</v>
      </c>
      <c r="M50" s="539" t="s">
        <v>2527</v>
      </c>
      <c r="N50" s="379" t="s">
        <v>443</v>
      </c>
      <c r="O50" s="379" t="s">
        <v>443</v>
      </c>
      <c r="P50" s="379" t="s">
        <v>443</v>
      </c>
      <c r="Q50" s="379" t="s">
        <v>443</v>
      </c>
      <c r="R50" s="379" t="s">
        <v>443</v>
      </c>
      <c r="S50" s="379" t="s">
        <v>443</v>
      </c>
      <c r="T50" s="379" t="s">
        <v>443</v>
      </c>
      <c r="U50" s="379" t="s">
        <v>443</v>
      </c>
    </row>
    <row r="51" spans="1:21" s="381" customFormat="1" ht="45" customHeight="1" x14ac:dyDescent="0.25">
      <c r="A51" s="408" t="s">
        <v>2153</v>
      </c>
      <c r="B51" s="383" t="s">
        <v>956</v>
      </c>
      <c r="C51" s="414" t="s">
        <v>2311</v>
      </c>
      <c r="D51" s="401">
        <v>42719</v>
      </c>
      <c r="E51" s="385" t="s">
        <v>590</v>
      </c>
      <c r="F51" s="386" t="s">
        <v>2555</v>
      </c>
      <c r="G51" s="140">
        <v>20</v>
      </c>
      <c r="H51" s="387" t="s">
        <v>30</v>
      </c>
      <c r="I51" s="388" t="s">
        <v>2522</v>
      </c>
      <c r="J51" s="453" t="s">
        <v>443</v>
      </c>
      <c r="K51" s="453" t="s">
        <v>443</v>
      </c>
      <c r="L51" s="379" t="s">
        <v>443</v>
      </c>
      <c r="M51" s="420" t="s">
        <v>35</v>
      </c>
      <c r="N51" s="379" t="s">
        <v>1882</v>
      </c>
      <c r="O51" s="379" t="s">
        <v>443</v>
      </c>
      <c r="P51" s="379" t="s">
        <v>443</v>
      </c>
      <c r="Q51" s="379" t="s">
        <v>443</v>
      </c>
      <c r="R51" s="379" t="s">
        <v>443</v>
      </c>
      <c r="S51" s="379" t="s">
        <v>443</v>
      </c>
      <c r="T51" s="379" t="s">
        <v>443</v>
      </c>
      <c r="U51" s="379" t="s">
        <v>443</v>
      </c>
    </row>
    <row r="52" spans="1:21" ht="45" customHeight="1" x14ac:dyDescent="0.25">
      <c r="A52" s="408" t="s">
        <v>2154</v>
      </c>
      <c r="B52" s="383" t="s">
        <v>662</v>
      </c>
      <c r="C52" s="414" t="s">
        <v>2311</v>
      </c>
      <c r="D52" s="401">
        <v>44185</v>
      </c>
      <c r="E52" s="385" t="s">
        <v>590</v>
      </c>
      <c r="F52" s="386" t="s">
        <v>2412</v>
      </c>
      <c r="G52" s="88"/>
      <c r="H52" s="387" t="s">
        <v>2306</v>
      </c>
      <c r="I52" s="388" t="s">
        <v>2523</v>
      </c>
      <c r="J52" s="420" t="s">
        <v>35</v>
      </c>
      <c r="K52" s="453" t="s">
        <v>443</v>
      </c>
      <c r="L52" s="379" t="s">
        <v>443</v>
      </c>
      <c r="M52" s="379" t="s">
        <v>443</v>
      </c>
      <c r="N52" s="379" t="s">
        <v>443</v>
      </c>
      <c r="O52" s="379" t="s">
        <v>443</v>
      </c>
      <c r="P52" s="379" t="s">
        <v>443</v>
      </c>
      <c r="Q52" s="379" t="s">
        <v>443</v>
      </c>
      <c r="R52" s="539" t="s">
        <v>2527</v>
      </c>
      <c r="S52" s="453" t="s">
        <v>443</v>
      </c>
      <c r="T52" s="448" t="s">
        <v>443</v>
      </c>
      <c r="U52" s="379" t="s">
        <v>443</v>
      </c>
    </row>
    <row r="53" spans="1:21" ht="45" customHeight="1" x14ac:dyDescent="0.25">
      <c r="A53" s="414" t="s">
        <v>961</v>
      </c>
      <c r="B53" s="383" t="s">
        <v>113</v>
      </c>
      <c r="C53" s="414" t="s">
        <v>2311</v>
      </c>
      <c r="D53" s="401">
        <v>42826</v>
      </c>
      <c r="E53" s="385" t="s">
        <v>590</v>
      </c>
      <c r="F53" s="441" t="s">
        <v>2413</v>
      </c>
      <c r="G53" s="9"/>
      <c r="H53" s="387" t="s">
        <v>2306</v>
      </c>
      <c r="I53" s="388" t="s">
        <v>2523</v>
      </c>
      <c r="J53" s="379" t="s">
        <v>443</v>
      </c>
      <c r="K53" s="379" t="s">
        <v>443</v>
      </c>
      <c r="L53" s="379" t="s">
        <v>443</v>
      </c>
      <c r="M53" s="379" t="s">
        <v>443</v>
      </c>
      <c r="N53" s="379" t="s">
        <v>443</v>
      </c>
      <c r="O53" s="379" t="s">
        <v>443</v>
      </c>
      <c r="P53" s="379" t="s">
        <v>443</v>
      </c>
      <c r="Q53" s="379" t="s">
        <v>443</v>
      </c>
      <c r="R53" s="379" t="s">
        <v>1882</v>
      </c>
      <c r="S53" s="379" t="s">
        <v>443</v>
      </c>
      <c r="T53" s="379" t="s">
        <v>443</v>
      </c>
      <c r="U53" s="379" t="s">
        <v>443</v>
      </c>
    </row>
    <row r="54" spans="1:21" s="381" customFormat="1" ht="45" customHeight="1" x14ac:dyDescent="0.25">
      <c r="A54" s="399" t="s">
        <v>261</v>
      </c>
      <c r="B54" s="372" t="s">
        <v>948</v>
      </c>
      <c r="C54" s="414" t="s">
        <v>2311</v>
      </c>
      <c r="D54" s="440"/>
      <c r="E54" s="385" t="s">
        <v>590</v>
      </c>
      <c r="F54" s="403" t="s">
        <v>262</v>
      </c>
      <c r="G54" s="193">
        <v>15</v>
      </c>
      <c r="H54" s="431" t="s">
        <v>2385</v>
      </c>
      <c r="I54" s="388" t="s">
        <v>2521</v>
      </c>
      <c r="J54" s="379" t="s">
        <v>443</v>
      </c>
      <c r="K54" s="379" t="s">
        <v>443</v>
      </c>
      <c r="L54" s="379" t="s">
        <v>443</v>
      </c>
      <c r="M54" s="379" t="s">
        <v>443</v>
      </c>
      <c r="N54" s="379" t="s">
        <v>443</v>
      </c>
      <c r="O54" s="379" t="s">
        <v>1882</v>
      </c>
      <c r="P54" s="379" t="s">
        <v>443</v>
      </c>
      <c r="Q54" s="379" t="s">
        <v>443</v>
      </c>
      <c r="R54" s="379" t="s">
        <v>443</v>
      </c>
      <c r="S54" s="379" t="s">
        <v>443</v>
      </c>
      <c r="T54" s="379" t="s">
        <v>443</v>
      </c>
      <c r="U54" s="379" t="s">
        <v>443</v>
      </c>
    </row>
    <row r="55" spans="1:21" s="381" customFormat="1" ht="45" customHeight="1" x14ac:dyDescent="0.25">
      <c r="A55" s="382" t="s">
        <v>2161</v>
      </c>
      <c r="B55" s="382" t="s">
        <v>980</v>
      </c>
      <c r="C55" s="414" t="s">
        <v>2311</v>
      </c>
      <c r="D55" s="401">
        <v>43862</v>
      </c>
      <c r="E55" s="385" t="s">
        <v>590</v>
      </c>
      <c r="F55" s="386" t="s">
        <v>981</v>
      </c>
      <c r="G55" s="88"/>
      <c r="H55" s="387" t="s">
        <v>24</v>
      </c>
      <c r="I55" s="388" t="s">
        <v>2536</v>
      </c>
      <c r="J55" s="379" t="s">
        <v>443</v>
      </c>
      <c r="K55" s="379" t="s">
        <v>443</v>
      </c>
      <c r="L55" s="379" t="s">
        <v>1882</v>
      </c>
      <c r="M55" s="379" t="s">
        <v>443</v>
      </c>
      <c r="N55" s="379" t="s">
        <v>443</v>
      </c>
      <c r="O55" s="379" t="s">
        <v>443</v>
      </c>
      <c r="P55" s="379" t="s">
        <v>443</v>
      </c>
      <c r="Q55" s="420" t="s">
        <v>35</v>
      </c>
      <c r="R55" s="379" t="s">
        <v>443</v>
      </c>
      <c r="S55" s="379" t="s">
        <v>443</v>
      </c>
      <c r="T55" s="379" t="s">
        <v>443</v>
      </c>
      <c r="U55" s="379" t="s">
        <v>443</v>
      </c>
    </row>
    <row r="56" spans="1:21" s="381" customFormat="1" ht="45" customHeight="1" x14ac:dyDescent="0.25">
      <c r="A56" s="382" t="s">
        <v>985</v>
      </c>
      <c r="B56" s="382" t="s">
        <v>758</v>
      </c>
      <c r="C56" s="414" t="s">
        <v>2311</v>
      </c>
      <c r="D56" s="401">
        <v>43422</v>
      </c>
      <c r="E56" s="385" t="s">
        <v>590</v>
      </c>
      <c r="F56" s="386" t="s">
        <v>986</v>
      </c>
      <c r="G56" s="88"/>
      <c r="H56" s="387" t="s">
        <v>24</v>
      </c>
      <c r="I56" s="388" t="s">
        <v>2556</v>
      </c>
      <c r="J56" s="453" t="s">
        <v>1882</v>
      </c>
      <c r="K56" s="379" t="s">
        <v>443</v>
      </c>
      <c r="L56" s="379" t="s">
        <v>443</v>
      </c>
      <c r="M56" s="379" t="s">
        <v>443</v>
      </c>
      <c r="N56" s="379" t="s">
        <v>443</v>
      </c>
      <c r="O56" s="379" t="s">
        <v>443</v>
      </c>
      <c r="P56" s="379" t="s">
        <v>443</v>
      </c>
      <c r="Q56" s="420" t="s">
        <v>35</v>
      </c>
      <c r="R56" s="379" t="s">
        <v>443</v>
      </c>
      <c r="S56" s="379" t="s">
        <v>443</v>
      </c>
      <c r="T56" s="379" t="s">
        <v>443</v>
      </c>
      <c r="U56" s="379" t="s">
        <v>443</v>
      </c>
    </row>
    <row r="57" spans="1:21" ht="45" customHeight="1" x14ac:dyDescent="0.25">
      <c r="A57" s="382" t="s">
        <v>2162</v>
      </c>
      <c r="B57" s="382" t="s">
        <v>989</v>
      </c>
      <c r="C57" s="533" t="s">
        <v>990</v>
      </c>
      <c r="D57" s="401">
        <v>44278</v>
      </c>
      <c r="E57" s="385" t="s">
        <v>590</v>
      </c>
      <c r="F57" s="386" t="s">
        <v>827</v>
      </c>
      <c r="G57" s="88"/>
      <c r="H57" s="387" t="s">
        <v>2383</v>
      </c>
      <c r="I57" s="388" t="s">
        <v>2529</v>
      </c>
      <c r="J57" s="420" t="s">
        <v>35</v>
      </c>
      <c r="K57" s="420" t="s">
        <v>35</v>
      </c>
      <c r="L57" s="420" t="s">
        <v>35</v>
      </c>
      <c r="M57" s="420" t="s">
        <v>35</v>
      </c>
      <c r="N57" s="379" t="s">
        <v>443</v>
      </c>
      <c r="O57" s="379" t="s">
        <v>443</v>
      </c>
      <c r="P57" s="379" t="s">
        <v>443</v>
      </c>
      <c r="Q57" s="379" t="s">
        <v>443</v>
      </c>
      <c r="R57" s="379" t="s">
        <v>443</v>
      </c>
      <c r="S57" s="379" t="s">
        <v>443</v>
      </c>
      <c r="T57" s="379" t="s">
        <v>443</v>
      </c>
      <c r="U57" s="379" t="s">
        <v>1882</v>
      </c>
    </row>
    <row r="58" spans="1:21" s="381" customFormat="1" ht="45" customHeight="1" x14ac:dyDescent="0.25">
      <c r="A58" s="383" t="s">
        <v>104</v>
      </c>
      <c r="B58" s="383" t="s">
        <v>948</v>
      </c>
      <c r="C58" s="414" t="s">
        <v>2311</v>
      </c>
      <c r="D58" s="384"/>
      <c r="E58" s="385" t="s">
        <v>590</v>
      </c>
      <c r="F58" s="386" t="s">
        <v>241</v>
      </c>
      <c r="G58" s="88">
        <v>5</v>
      </c>
      <c r="H58" s="387" t="s">
        <v>2385</v>
      </c>
      <c r="I58" s="388" t="s">
        <v>2541</v>
      </c>
      <c r="J58" s="379" t="s">
        <v>443</v>
      </c>
      <c r="K58" s="379" t="s">
        <v>443</v>
      </c>
      <c r="L58" s="379" t="s">
        <v>443</v>
      </c>
      <c r="M58" s="379" t="s">
        <v>443</v>
      </c>
      <c r="N58" s="379" t="s">
        <v>443</v>
      </c>
      <c r="O58" s="379" t="s">
        <v>443</v>
      </c>
      <c r="P58" s="379" t="s">
        <v>443</v>
      </c>
      <c r="Q58" s="539" t="s">
        <v>2527</v>
      </c>
      <c r="R58" s="379" t="s">
        <v>443</v>
      </c>
      <c r="S58" s="379" t="s">
        <v>443</v>
      </c>
      <c r="T58" s="379" t="s">
        <v>443</v>
      </c>
      <c r="U58" s="379" t="s">
        <v>443</v>
      </c>
    </row>
    <row r="59" spans="1:21" s="381" customFormat="1" ht="45" customHeight="1" x14ac:dyDescent="0.25">
      <c r="A59" s="383" t="s">
        <v>2415</v>
      </c>
      <c r="B59" s="383" t="s">
        <v>840</v>
      </c>
      <c r="C59" s="451" t="s">
        <v>2551</v>
      </c>
      <c r="D59" s="401">
        <v>43831</v>
      </c>
      <c r="E59" s="385" t="s">
        <v>590</v>
      </c>
      <c r="F59" s="386" t="s">
        <v>1012</v>
      </c>
      <c r="G59" s="299"/>
      <c r="H59" s="387" t="s">
        <v>2363</v>
      </c>
      <c r="I59" s="388" t="s">
        <v>2524</v>
      </c>
      <c r="J59" s="379" t="s">
        <v>443</v>
      </c>
      <c r="K59" s="546" t="s">
        <v>2520</v>
      </c>
      <c r="L59" s="379" t="s">
        <v>443</v>
      </c>
      <c r="M59" s="379" t="s">
        <v>443</v>
      </c>
      <c r="N59" s="379" t="s">
        <v>443</v>
      </c>
      <c r="O59" s="379" t="s">
        <v>443</v>
      </c>
      <c r="P59" s="379" t="s">
        <v>1882</v>
      </c>
      <c r="Q59" s="379" t="s">
        <v>443</v>
      </c>
      <c r="R59" s="453" t="s">
        <v>443</v>
      </c>
      <c r="S59" s="453" t="s">
        <v>443</v>
      </c>
      <c r="T59" s="379" t="s">
        <v>443</v>
      </c>
      <c r="U59" s="379" t="s">
        <v>443</v>
      </c>
    </row>
    <row r="60" spans="1:21" s="381" customFormat="1" ht="45" customHeight="1" x14ac:dyDescent="0.25">
      <c r="A60" s="383" t="s">
        <v>2174</v>
      </c>
      <c r="B60" s="383" t="s">
        <v>1028</v>
      </c>
      <c r="C60" s="414" t="s">
        <v>2311</v>
      </c>
      <c r="D60" s="401">
        <v>41730</v>
      </c>
      <c r="E60" s="385" t="s">
        <v>590</v>
      </c>
      <c r="F60" s="386" t="s">
        <v>2416</v>
      </c>
      <c r="G60" s="88">
        <v>19</v>
      </c>
      <c r="H60" s="387" t="s">
        <v>2306</v>
      </c>
      <c r="I60" s="388" t="s">
        <v>2524</v>
      </c>
      <c r="J60" s="453" t="s">
        <v>443</v>
      </c>
      <c r="K60" s="379" t="s">
        <v>443</v>
      </c>
      <c r="L60" s="379" t="s">
        <v>443</v>
      </c>
      <c r="M60" s="379" t="s">
        <v>443</v>
      </c>
      <c r="N60" s="379" t="s">
        <v>443</v>
      </c>
      <c r="O60" s="379" t="s">
        <v>443</v>
      </c>
      <c r="P60" s="379" t="s">
        <v>1882</v>
      </c>
      <c r="Q60" s="379" t="s">
        <v>443</v>
      </c>
      <c r="R60" s="379" t="s">
        <v>443</v>
      </c>
      <c r="S60" s="379" t="s">
        <v>443</v>
      </c>
      <c r="T60" s="448" t="s">
        <v>443</v>
      </c>
      <c r="U60" s="379" t="s">
        <v>443</v>
      </c>
    </row>
    <row r="61" spans="1:21" ht="45" customHeight="1" x14ac:dyDescent="0.25">
      <c r="A61" s="383" t="s">
        <v>2178</v>
      </c>
      <c r="B61" s="382" t="s">
        <v>989</v>
      </c>
      <c r="C61" s="533" t="s">
        <v>1037</v>
      </c>
      <c r="D61" s="401">
        <v>44287</v>
      </c>
      <c r="E61" s="385" t="s">
        <v>590</v>
      </c>
      <c r="F61" s="386" t="s">
        <v>827</v>
      </c>
      <c r="G61" s="88"/>
      <c r="H61" s="387" t="s">
        <v>2383</v>
      </c>
      <c r="I61" s="388" t="s">
        <v>2522</v>
      </c>
      <c r="J61" s="420" t="s">
        <v>35</v>
      </c>
      <c r="K61" s="420" t="s">
        <v>35</v>
      </c>
      <c r="L61" s="420" t="s">
        <v>35</v>
      </c>
      <c r="M61" s="420" t="s">
        <v>35</v>
      </c>
      <c r="N61" s="379" t="s">
        <v>1882</v>
      </c>
      <c r="O61" s="379" t="s">
        <v>443</v>
      </c>
      <c r="P61" s="379" t="s">
        <v>443</v>
      </c>
      <c r="Q61" s="379" t="s">
        <v>443</v>
      </c>
      <c r="R61" s="379" t="s">
        <v>443</v>
      </c>
      <c r="S61" s="379" t="s">
        <v>443</v>
      </c>
      <c r="T61" s="379" t="s">
        <v>443</v>
      </c>
      <c r="U61" s="379" t="s">
        <v>443</v>
      </c>
    </row>
    <row r="62" spans="1:21" ht="45" customHeight="1" x14ac:dyDescent="0.25">
      <c r="A62" s="408" t="s">
        <v>68</v>
      </c>
      <c r="B62" s="382" t="s">
        <v>60</v>
      </c>
      <c r="C62" s="409" t="s">
        <v>1176</v>
      </c>
      <c r="D62" s="384"/>
      <c r="E62" s="385" t="s">
        <v>590</v>
      </c>
      <c r="F62" s="386" t="s">
        <v>232</v>
      </c>
      <c r="G62" s="140">
        <v>3</v>
      </c>
      <c r="H62" s="387" t="s">
        <v>2385</v>
      </c>
      <c r="I62" s="415" t="s">
        <v>2557</v>
      </c>
      <c r="J62" s="379" t="s">
        <v>1882</v>
      </c>
      <c r="K62" s="453" t="s">
        <v>443</v>
      </c>
      <c r="L62" s="379" t="s">
        <v>443</v>
      </c>
      <c r="M62" s="379" t="s">
        <v>443</v>
      </c>
      <c r="N62" s="379" t="s">
        <v>443</v>
      </c>
      <c r="O62" s="379" t="s">
        <v>443</v>
      </c>
      <c r="P62" s="379" t="s">
        <v>443</v>
      </c>
      <c r="Q62" s="379" t="s">
        <v>443</v>
      </c>
      <c r="R62" s="379" t="s">
        <v>443</v>
      </c>
      <c r="S62" s="379" t="s">
        <v>443</v>
      </c>
      <c r="T62" s="379" t="s">
        <v>443</v>
      </c>
      <c r="U62" s="379" t="s">
        <v>1882</v>
      </c>
    </row>
    <row r="63" spans="1:21" ht="45" customHeight="1" x14ac:dyDescent="0.25">
      <c r="A63" s="408" t="s">
        <v>2180</v>
      </c>
      <c r="B63" s="382" t="s">
        <v>989</v>
      </c>
      <c r="C63" s="533" t="s">
        <v>1042</v>
      </c>
      <c r="D63" s="471">
        <v>44185</v>
      </c>
      <c r="E63" s="385" t="s">
        <v>590</v>
      </c>
      <c r="F63" s="386" t="s">
        <v>827</v>
      </c>
      <c r="G63" s="140"/>
      <c r="H63" s="387" t="s">
        <v>2383</v>
      </c>
      <c r="I63" s="388" t="s">
        <v>2519</v>
      </c>
      <c r="J63" s="453" t="s">
        <v>443</v>
      </c>
      <c r="K63" s="453" t="s">
        <v>443</v>
      </c>
      <c r="L63" s="379" t="s">
        <v>443</v>
      </c>
      <c r="M63" s="539" t="s">
        <v>2527</v>
      </c>
      <c r="N63" s="379" t="s">
        <v>443</v>
      </c>
      <c r="O63" s="379" t="s">
        <v>443</v>
      </c>
      <c r="P63" s="379" t="s">
        <v>443</v>
      </c>
      <c r="Q63" s="379" t="s">
        <v>443</v>
      </c>
      <c r="R63" s="453" t="s">
        <v>443</v>
      </c>
      <c r="S63" s="453" t="s">
        <v>443</v>
      </c>
      <c r="T63" s="379" t="s">
        <v>443</v>
      </c>
      <c r="U63" s="379" t="s">
        <v>443</v>
      </c>
    </row>
    <row r="64" spans="1:21" s="381" customFormat="1" ht="45" customHeight="1" x14ac:dyDescent="0.25">
      <c r="A64" s="383" t="s">
        <v>1043</v>
      </c>
      <c r="B64" s="383" t="s">
        <v>2417</v>
      </c>
      <c r="C64" s="408" t="s">
        <v>2311</v>
      </c>
      <c r="D64" s="401">
        <v>44044</v>
      </c>
      <c r="E64" s="385" t="s">
        <v>590</v>
      </c>
      <c r="F64" s="386" t="s">
        <v>2418</v>
      </c>
      <c r="G64" s="9" t="s">
        <v>2181</v>
      </c>
      <c r="H64" s="387" t="s">
        <v>2306</v>
      </c>
      <c r="I64" s="449" t="s">
        <v>2536</v>
      </c>
      <c r="J64" s="379" t="s">
        <v>443</v>
      </c>
      <c r="K64" s="379" t="s">
        <v>443</v>
      </c>
      <c r="L64" s="539" t="s">
        <v>2527</v>
      </c>
      <c r="M64" s="379" t="s">
        <v>443</v>
      </c>
      <c r="N64" s="379" t="s">
        <v>443</v>
      </c>
      <c r="O64" s="379" t="s">
        <v>443</v>
      </c>
      <c r="P64" s="379" t="s">
        <v>443</v>
      </c>
      <c r="Q64" s="379" t="s">
        <v>443</v>
      </c>
      <c r="R64" s="379" t="s">
        <v>443</v>
      </c>
      <c r="S64" s="379" t="s">
        <v>443</v>
      </c>
      <c r="T64" s="379" t="s">
        <v>443</v>
      </c>
      <c r="U64" s="379" t="s">
        <v>443</v>
      </c>
    </row>
    <row r="65" spans="1:21" ht="45" customHeight="1" x14ac:dyDescent="0.25">
      <c r="A65" s="382" t="s">
        <v>1046</v>
      </c>
      <c r="B65" s="382" t="s">
        <v>152</v>
      </c>
      <c r="C65" s="414" t="s">
        <v>2311</v>
      </c>
      <c r="D65" s="401">
        <v>41852</v>
      </c>
      <c r="E65" s="385" t="s">
        <v>590</v>
      </c>
      <c r="F65" s="386" t="s">
        <v>2419</v>
      </c>
      <c r="G65" s="88"/>
      <c r="H65" s="387" t="s">
        <v>24</v>
      </c>
      <c r="I65" s="388" t="s">
        <v>2536</v>
      </c>
      <c r="J65" s="379" t="s">
        <v>443</v>
      </c>
      <c r="K65" s="453" t="s">
        <v>443</v>
      </c>
      <c r="L65" s="379" t="s">
        <v>1882</v>
      </c>
      <c r="M65" s="379" t="s">
        <v>443</v>
      </c>
      <c r="N65" s="379" t="s">
        <v>443</v>
      </c>
      <c r="O65" s="379" t="s">
        <v>443</v>
      </c>
      <c r="P65" s="379" t="s">
        <v>443</v>
      </c>
      <c r="Q65" s="420" t="s">
        <v>35</v>
      </c>
      <c r="R65" s="453" t="s">
        <v>443</v>
      </c>
      <c r="S65" s="453" t="s">
        <v>443</v>
      </c>
      <c r="T65" s="379" t="s">
        <v>1882</v>
      </c>
      <c r="U65" s="420" t="s">
        <v>35</v>
      </c>
    </row>
    <row r="66" spans="1:21" ht="45" customHeight="1" x14ac:dyDescent="0.25">
      <c r="A66" s="383" t="s">
        <v>2182</v>
      </c>
      <c r="B66" s="383" t="s">
        <v>49</v>
      </c>
      <c r="C66" s="414" t="s">
        <v>2311</v>
      </c>
      <c r="D66" s="401">
        <v>41821</v>
      </c>
      <c r="E66" s="385" t="s">
        <v>590</v>
      </c>
      <c r="F66" s="386" t="s">
        <v>2420</v>
      </c>
      <c r="G66" s="88">
        <v>12</v>
      </c>
      <c r="H66" s="387" t="s">
        <v>2306</v>
      </c>
      <c r="I66" s="388" t="s">
        <v>2541</v>
      </c>
      <c r="J66" s="379" t="s">
        <v>443</v>
      </c>
      <c r="K66" s="379" t="s">
        <v>443</v>
      </c>
      <c r="L66" s="379" t="s">
        <v>443</v>
      </c>
      <c r="M66" s="379" t="s">
        <v>443</v>
      </c>
      <c r="N66" s="379" t="s">
        <v>443</v>
      </c>
      <c r="O66" s="379" t="s">
        <v>443</v>
      </c>
      <c r="P66" s="379" t="s">
        <v>443</v>
      </c>
      <c r="Q66" s="379" t="s">
        <v>1882</v>
      </c>
      <c r="R66" s="379" t="s">
        <v>443</v>
      </c>
      <c r="S66" s="379" t="s">
        <v>443</v>
      </c>
      <c r="T66" s="379" t="s">
        <v>443</v>
      </c>
      <c r="U66" s="551" t="s">
        <v>2558</v>
      </c>
    </row>
    <row r="67" spans="1:21" s="381" customFormat="1" ht="45" customHeight="1" x14ac:dyDescent="0.25">
      <c r="A67" s="383" t="s">
        <v>257</v>
      </c>
      <c r="B67" s="383" t="s">
        <v>152</v>
      </c>
      <c r="C67" s="414" t="s">
        <v>2311</v>
      </c>
      <c r="D67" s="384"/>
      <c r="E67" s="385" t="s">
        <v>590</v>
      </c>
      <c r="F67" s="386" t="s">
        <v>258</v>
      </c>
      <c r="G67" s="88">
        <v>13</v>
      </c>
      <c r="H67" s="387" t="s">
        <v>2385</v>
      </c>
      <c r="I67" s="388" t="s">
        <v>2523</v>
      </c>
      <c r="J67" s="379" t="s">
        <v>443</v>
      </c>
      <c r="K67" s="379" t="s">
        <v>443</v>
      </c>
      <c r="L67" s="379" t="s">
        <v>443</v>
      </c>
      <c r="M67" s="379" t="s">
        <v>443</v>
      </c>
      <c r="N67" s="379" t="s">
        <v>443</v>
      </c>
      <c r="O67" s="379" t="s">
        <v>443</v>
      </c>
      <c r="P67" s="379" t="s">
        <v>443</v>
      </c>
      <c r="Q67" s="379" t="s">
        <v>443</v>
      </c>
      <c r="R67" s="379" t="s">
        <v>1882</v>
      </c>
      <c r="S67" s="379" t="s">
        <v>443</v>
      </c>
      <c r="T67" s="379" t="s">
        <v>443</v>
      </c>
      <c r="U67" s="379" t="s">
        <v>443</v>
      </c>
    </row>
    <row r="68" spans="1:21" ht="45" customHeight="1" x14ac:dyDescent="0.25">
      <c r="A68" s="408" t="s">
        <v>2421</v>
      </c>
      <c r="B68" s="382" t="s">
        <v>2422</v>
      </c>
      <c r="C68" s="409" t="s">
        <v>2559</v>
      </c>
      <c r="D68" s="434">
        <v>43132</v>
      </c>
      <c r="E68" s="385" t="s">
        <v>590</v>
      </c>
      <c r="F68" s="386" t="s">
        <v>2425</v>
      </c>
      <c r="G68" s="88"/>
      <c r="H68" s="387" t="s">
        <v>30</v>
      </c>
      <c r="I68" s="404" t="s">
        <v>2524</v>
      </c>
      <c r="J68" s="379" t="s">
        <v>443</v>
      </c>
      <c r="K68" s="453" t="s">
        <v>443</v>
      </c>
      <c r="L68" s="379" t="s">
        <v>443</v>
      </c>
      <c r="M68" s="379" t="s">
        <v>443</v>
      </c>
      <c r="N68" s="379" t="s">
        <v>443</v>
      </c>
      <c r="O68" s="379" t="s">
        <v>443</v>
      </c>
      <c r="P68" s="539" t="s">
        <v>2527</v>
      </c>
      <c r="Q68" s="379" t="s">
        <v>443</v>
      </c>
      <c r="R68" s="453" t="s">
        <v>443</v>
      </c>
      <c r="S68" s="453" t="s">
        <v>443</v>
      </c>
      <c r="T68" s="379" t="s">
        <v>443</v>
      </c>
      <c r="U68" s="379" t="s">
        <v>443</v>
      </c>
    </row>
    <row r="69" spans="1:21" s="381" customFormat="1" ht="45" customHeight="1" x14ac:dyDescent="0.25">
      <c r="A69" s="383" t="s">
        <v>1070</v>
      </c>
      <c r="B69" s="383" t="s">
        <v>152</v>
      </c>
      <c r="C69" s="414" t="s">
        <v>2311</v>
      </c>
      <c r="D69" s="401">
        <v>43800</v>
      </c>
      <c r="E69" s="385" t="s">
        <v>590</v>
      </c>
      <c r="F69" s="386" t="s">
        <v>2429</v>
      </c>
      <c r="G69" s="140"/>
      <c r="H69" s="387" t="s">
        <v>2306</v>
      </c>
      <c r="I69" s="388" t="s">
        <v>1898</v>
      </c>
      <c r="J69" s="539" t="s">
        <v>2527</v>
      </c>
      <c r="K69" s="379" t="s">
        <v>443</v>
      </c>
      <c r="L69" s="379" t="s">
        <v>443</v>
      </c>
      <c r="M69" s="379" t="s">
        <v>443</v>
      </c>
      <c r="N69" s="379" t="s">
        <v>443</v>
      </c>
      <c r="O69" s="379" t="s">
        <v>443</v>
      </c>
      <c r="P69" s="379" t="s">
        <v>443</v>
      </c>
      <c r="Q69" s="379" t="s">
        <v>443</v>
      </c>
      <c r="R69" s="379" t="s">
        <v>443</v>
      </c>
      <c r="S69" s="379" t="s">
        <v>443</v>
      </c>
      <c r="T69" s="379" t="s">
        <v>443</v>
      </c>
      <c r="U69" s="379" t="s">
        <v>443</v>
      </c>
    </row>
    <row r="70" spans="1:21" s="381" customFormat="1" ht="15" x14ac:dyDescent="0.25">
      <c r="A70" s="382" t="s">
        <v>184</v>
      </c>
      <c r="B70" s="383" t="s">
        <v>185</v>
      </c>
      <c r="C70" s="414" t="s">
        <v>2311</v>
      </c>
      <c r="D70" s="401">
        <v>42558</v>
      </c>
      <c r="E70" s="385" t="s">
        <v>590</v>
      </c>
      <c r="F70" s="386" t="s">
        <v>488</v>
      </c>
      <c r="G70" s="140">
        <v>22</v>
      </c>
      <c r="H70" s="387" t="s">
        <v>19</v>
      </c>
      <c r="I70" s="415" t="s">
        <v>2536</v>
      </c>
      <c r="J70" s="379" t="s">
        <v>443</v>
      </c>
      <c r="K70" s="379" t="s">
        <v>443</v>
      </c>
      <c r="L70" s="379" t="s">
        <v>1882</v>
      </c>
      <c r="M70" s="379" t="s">
        <v>443</v>
      </c>
      <c r="N70" s="379" t="s">
        <v>443</v>
      </c>
      <c r="O70" s="379" t="s">
        <v>443</v>
      </c>
      <c r="P70" s="379" t="s">
        <v>443</v>
      </c>
      <c r="Q70" s="379" t="s">
        <v>443</v>
      </c>
      <c r="R70" s="379" t="s">
        <v>443</v>
      </c>
      <c r="S70" s="379" t="s">
        <v>443</v>
      </c>
      <c r="T70" s="379" t="s">
        <v>443</v>
      </c>
      <c r="U70" s="379" t="s">
        <v>443</v>
      </c>
    </row>
    <row r="71" spans="1:21" s="381" customFormat="1" ht="45" customHeight="1" x14ac:dyDescent="0.25">
      <c r="A71" s="382" t="s">
        <v>2189</v>
      </c>
      <c r="B71" s="383" t="s">
        <v>840</v>
      </c>
      <c r="C71" s="451" t="s">
        <v>2551</v>
      </c>
      <c r="D71" s="401">
        <v>44189</v>
      </c>
      <c r="E71" s="385" t="s">
        <v>590</v>
      </c>
      <c r="F71" s="386" t="s">
        <v>1081</v>
      </c>
      <c r="G71" s="88"/>
      <c r="H71" s="387" t="s">
        <v>2363</v>
      </c>
      <c r="I71" s="415" t="s">
        <v>2523</v>
      </c>
      <c r="J71" s="379" t="s">
        <v>35</v>
      </c>
      <c r="K71" s="536" t="s">
        <v>2520</v>
      </c>
      <c r="L71" s="379" t="s">
        <v>443</v>
      </c>
      <c r="M71" s="379" t="s">
        <v>443</v>
      </c>
      <c r="N71" s="379" t="s">
        <v>443</v>
      </c>
      <c r="O71" s="379" t="s">
        <v>443</v>
      </c>
      <c r="P71" s="379" t="s">
        <v>443</v>
      </c>
      <c r="Q71" s="379" t="s">
        <v>443</v>
      </c>
      <c r="R71" s="379" t="s">
        <v>1882</v>
      </c>
      <c r="S71" s="379" t="s">
        <v>443</v>
      </c>
      <c r="T71" s="379" t="s">
        <v>443</v>
      </c>
      <c r="U71" s="379" t="s">
        <v>443</v>
      </c>
    </row>
    <row r="72" spans="1:21" s="381" customFormat="1" ht="45" customHeight="1" x14ac:dyDescent="0.25">
      <c r="A72" s="414" t="s">
        <v>1082</v>
      </c>
      <c r="B72" s="383" t="s">
        <v>89</v>
      </c>
      <c r="C72" s="414" t="s">
        <v>2311</v>
      </c>
      <c r="D72" s="401">
        <v>41426</v>
      </c>
      <c r="E72" s="385" t="s">
        <v>590</v>
      </c>
      <c r="F72" s="386" t="s">
        <v>2430</v>
      </c>
      <c r="G72" s="88">
        <v>24</v>
      </c>
      <c r="H72" s="387" t="s">
        <v>19</v>
      </c>
      <c r="I72" s="415" t="s">
        <v>2523</v>
      </c>
      <c r="J72" s="453" t="s">
        <v>443</v>
      </c>
      <c r="K72" s="379" t="s">
        <v>443</v>
      </c>
      <c r="L72" s="379" t="s">
        <v>443</v>
      </c>
      <c r="M72" s="379" t="s">
        <v>443</v>
      </c>
      <c r="N72" s="379" t="s">
        <v>443</v>
      </c>
      <c r="O72" s="379" t="s">
        <v>443</v>
      </c>
      <c r="P72" s="379" t="s">
        <v>443</v>
      </c>
      <c r="Q72" s="379" t="s">
        <v>443</v>
      </c>
      <c r="R72" s="539" t="s">
        <v>2527</v>
      </c>
      <c r="S72" s="379" t="s">
        <v>443</v>
      </c>
      <c r="T72" s="379" t="s">
        <v>443</v>
      </c>
      <c r="U72" s="379" t="s">
        <v>443</v>
      </c>
    </row>
    <row r="73" spans="1:21" s="381" customFormat="1" ht="45" customHeight="1" x14ac:dyDescent="0.25">
      <c r="A73" s="414" t="s">
        <v>1089</v>
      </c>
      <c r="B73" s="383" t="s">
        <v>989</v>
      </c>
      <c r="C73" s="533" t="s">
        <v>1037</v>
      </c>
      <c r="D73" s="401">
        <v>44287</v>
      </c>
      <c r="E73" s="385" t="s">
        <v>590</v>
      </c>
      <c r="F73" s="386" t="s">
        <v>827</v>
      </c>
      <c r="G73" s="88"/>
      <c r="H73" s="387" t="s">
        <v>2383</v>
      </c>
      <c r="I73" s="388" t="s">
        <v>2528</v>
      </c>
      <c r="J73" s="420" t="s">
        <v>35</v>
      </c>
      <c r="K73" s="454" t="s">
        <v>35</v>
      </c>
      <c r="L73" s="420" t="s">
        <v>35</v>
      </c>
      <c r="M73" s="420" t="s">
        <v>35</v>
      </c>
      <c r="N73" s="420" t="s">
        <v>35</v>
      </c>
      <c r="O73" s="379" t="s">
        <v>443</v>
      </c>
      <c r="P73" s="379" t="s">
        <v>443</v>
      </c>
      <c r="Q73" s="379" t="s">
        <v>443</v>
      </c>
      <c r="R73" s="420" t="s">
        <v>35</v>
      </c>
      <c r="S73" s="453" t="s">
        <v>443</v>
      </c>
      <c r="T73" s="379" t="s">
        <v>1882</v>
      </c>
      <c r="U73" s="379" t="s">
        <v>443</v>
      </c>
    </row>
    <row r="74" spans="1:21" s="381" customFormat="1" ht="45" customHeight="1" x14ac:dyDescent="0.25">
      <c r="A74" s="408" t="s">
        <v>127</v>
      </c>
      <c r="B74" s="383" t="s">
        <v>119</v>
      </c>
      <c r="C74" s="414" t="s">
        <v>2311</v>
      </c>
      <c r="D74" s="384"/>
      <c r="E74" s="385" t="s">
        <v>590</v>
      </c>
      <c r="F74" s="386" t="s">
        <v>2431</v>
      </c>
      <c r="G74" s="88">
        <v>5</v>
      </c>
      <c r="H74" s="387" t="s">
        <v>2306</v>
      </c>
      <c r="I74" s="388" t="s">
        <v>1889</v>
      </c>
      <c r="J74" s="379" t="s">
        <v>443</v>
      </c>
      <c r="K74" s="379" t="s">
        <v>443</v>
      </c>
      <c r="L74" s="379" t="s">
        <v>443</v>
      </c>
      <c r="M74" s="379" t="s">
        <v>443</v>
      </c>
      <c r="N74" s="379" t="s">
        <v>443</v>
      </c>
      <c r="O74" s="379" t="s">
        <v>443</v>
      </c>
      <c r="P74" s="420" t="s">
        <v>35</v>
      </c>
      <c r="Q74" s="420" t="s">
        <v>35</v>
      </c>
      <c r="R74" s="420" t="s">
        <v>35</v>
      </c>
      <c r="S74" s="379" t="s">
        <v>443</v>
      </c>
      <c r="T74" s="379" t="s">
        <v>443</v>
      </c>
      <c r="U74" s="379" t="s">
        <v>443</v>
      </c>
    </row>
    <row r="75" spans="1:21" s="381" customFormat="1" ht="45" customHeight="1" x14ac:dyDescent="0.25">
      <c r="A75" s="408" t="s">
        <v>2432</v>
      </c>
      <c r="B75" s="383" t="s">
        <v>840</v>
      </c>
      <c r="C75" s="451" t="s">
        <v>2551</v>
      </c>
      <c r="D75" s="401">
        <v>44189</v>
      </c>
      <c r="E75" s="385" t="s">
        <v>590</v>
      </c>
      <c r="F75" s="386" t="s">
        <v>1097</v>
      </c>
      <c r="G75" s="88"/>
      <c r="H75" s="387" t="s">
        <v>2363</v>
      </c>
      <c r="I75" s="388" t="s">
        <v>2536</v>
      </c>
      <c r="J75" s="379" t="s">
        <v>35</v>
      </c>
      <c r="K75" s="536" t="s">
        <v>2520</v>
      </c>
      <c r="L75" s="379" t="s">
        <v>1882</v>
      </c>
      <c r="M75" s="379" t="s">
        <v>443</v>
      </c>
      <c r="N75" s="379" t="s">
        <v>443</v>
      </c>
      <c r="O75" s="379" t="s">
        <v>443</v>
      </c>
      <c r="P75" s="379" t="s">
        <v>443</v>
      </c>
      <c r="Q75" s="379" t="s">
        <v>443</v>
      </c>
      <c r="R75" s="379" t="s">
        <v>443</v>
      </c>
      <c r="S75" s="379" t="s">
        <v>443</v>
      </c>
      <c r="T75" s="379" t="s">
        <v>443</v>
      </c>
      <c r="U75" s="379" t="s">
        <v>443</v>
      </c>
    </row>
    <row r="76" spans="1:21" s="381" customFormat="1" ht="45" customHeight="1" x14ac:dyDescent="0.25">
      <c r="A76" s="372" t="s">
        <v>1098</v>
      </c>
      <c r="B76" s="372" t="s">
        <v>840</v>
      </c>
      <c r="C76" s="451" t="s">
        <v>2551</v>
      </c>
      <c r="D76" s="374">
        <v>43881</v>
      </c>
      <c r="E76" s="375" t="s">
        <v>590</v>
      </c>
      <c r="F76" s="376" t="s">
        <v>1099</v>
      </c>
      <c r="G76" s="545"/>
      <c r="H76" s="387" t="s">
        <v>2363</v>
      </c>
      <c r="I76" s="378" t="s">
        <v>2536</v>
      </c>
      <c r="J76" s="379" t="s">
        <v>443</v>
      </c>
      <c r="K76" s="536" t="s">
        <v>2520</v>
      </c>
      <c r="L76" s="379" t="s">
        <v>1882</v>
      </c>
      <c r="M76" s="379" t="s">
        <v>443</v>
      </c>
      <c r="N76" s="379" t="s">
        <v>443</v>
      </c>
      <c r="O76" s="379" t="s">
        <v>443</v>
      </c>
      <c r="P76" s="379" t="s">
        <v>443</v>
      </c>
      <c r="Q76" s="379" t="s">
        <v>443</v>
      </c>
      <c r="R76" s="379" t="s">
        <v>443</v>
      </c>
      <c r="S76" s="379" t="s">
        <v>443</v>
      </c>
      <c r="T76" s="379" t="s">
        <v>443</v>
      </c>
      <c r="U76" s="379" t="s">
        <v>443</v>
      </c>
    </row>
    <row r="77" spans="1:21" ht="45" customHeight="1" x14ac:dyDescent="0.25">
      <c r="A77" s="383" t="s">
        <v>1103</v>
      </c>
      <c r="B77" s="383" t="s">
        <v>1104</v>
      </c>
      <c r="C77" s="414" t="s">
        <v>2311</v>
      </c>
      <c r="D77" s="401">
        <v>43391</v>
      </c>
      <c r="E77" s="385" t="s">
        <v>590</v>
      </c>
      <c r="F77" s="386" t="s">
        <v>2560</v>
      </c>
      <c r="G77" s="88"/>
      <c r="H77" s="387" t="s">
        <v>30</v>
      </c>
      <c r="I77" s="388" t="s">
        <v>2534</v>
      </c>
      <c r="J77" s="379" t="s">
        <v>443</v>
      </c>
      <c r="K77" s="453" t="s">
        <v>443</v>
      </c>
      <c r="L77" s="379" t="s">
        <v>443</v>
      </c>
      <c r="M77" s="379" t="s">
        <v>443</v>
      </c>
      <c r="N77" s="379" t="s">
        <v>443</v>
      </c>
      <c r="O77" s="379" t="s">
        <v>443</v>
      </c>
      <c r="P77" s="379" t="s">
        <v>443</v>
      </c>
      <c r="Q77" s="379" t="s">
        <v>443</v>
      </c>
      <c r="R77" s="453" t="s">
        <v>443</v>
      </c>
      <c r="S77" s="379" t="s">
        <v>1882</v>
      </c>
      <c r="T77" s="379" t="s">
        <v>443</v>
      </c>
      <c r="U77" s="379" t="s">
        <v>443</v>
      </c>
    </row>
    <row r="78" spans="1:21" ht="45" customHeight="1" x14ac:dyDescent="0.25">
      <c r="A78" s="382" t="s">
        <v>1107</v>
      </c>
      <c r="B78" s="383" t="s">
        <v>119</v>
      </c>
      <c r="C78" s="414" t="s">
        <v>2311</v>
      </c>
      <c r="D78" s="401">
        <v>41456</v>
      </c>
      <c r="E78" s="385" t="s">
        <v>590</v>
      </c>
      <c r="F78" s="386" t="s">
        <v>256</v>
      </c>
      <c r="G78" s="88">
        <v>11</v>
      </c>
      <c r="H78" s="387" t="s">
        <v>2306</v>
      </c>
      <c r="I78" s="388" t="s">
        <v>2534</v>
      </c>
      <c r="J78" s="420" t="s">
        <v>35</v>
      </c>
      <c r="K78" s="379" t="s">
        <v>443</v>
      </c>
      <c r="L78" s="379" t="s">
        <v>443</v>
      </c>
      <c r="M78" s="379" t="s">
        <v>443</v>
      </c>
      <c r="N78" s="379" t="s">
        <v>443</v>
      </c>
      <c r="O78" s="379" t="s">
        <v>443</v>
      </c>
      <c r="P78" s="379" t="s">
        <v>443</v>
      </c>
      <c r="Q78" s="379" t="s">
        <v>443</v>
      </c>
      <c r="R78" s="379" t="s">
        <v>443</v>
      </c>
      <c r="S78" s="379" t="s">
        <v>1882</v>
      </c>
      <c r="T78" s="379" t="s">
        <v>443</v>
      </c>
      <c r="U78" s="379" t="s">
        <v>443</v>
      </c>
    </row>
    <row r="79" spans="1:21" s="381" customFormat="1" ht="45" customHeight="1" x14ac:dyDescent="0.25">
      <c r="A79" s="383" t="s">
        <v>2197</v>
      </c>
      <c r="B79" s="383" t="s">
        <v>49</v>
      </c>
      <c r="C79" s="414" t="s">
        <v>2311</v>
      </c>
      <c r="D79" s="384"/>
      <c r="E79" s="385" t="s">
        <v>590</v>
      </c>
      <c r="F79" s="386" t="s">
        <v>300</v>
      </c>
      <c r="G79" s="88">
        <v>1</v>
      </c>
      <c r="H79" s="387" t="s">
        <v>19</v>
      </c>
      <c r="I79" s="388" t="s">
        <v>2523</v>
      </c>
      <c r="J79" s="379" t="s">
        <v>443</v>
      </c>
      <c r="K79" s="379" t="s">
        <v>443</v>
      </c>
      <c r="L79" s="379" t="s">
        <v>443</v>
      </c>
      <c r="M79" s="379" t="s">
        <v>443</v>
      </c>
      <c r="N79" s="379" t="s">
        <v>443</v>
      </c>
      <c r="O79" s="379" t="s">
        <v>443</v>
      </c>
      <c r="P79" s="379" t="s">
        <v>443</v>
      </c>
      <c r="Q79" s="379" t="s">
        <v>443</v>
      </c>
      <c r="R79" s="379" t="s">
        <v>1882</v>
      </c>
      <c r="S79" s="379" t="s">
        <v>443</v>
      </c>
      <c r="T79" s="379" t="s">
        <v>443</v>
      </c>
      <c r="U79" s="379" t="s">
        <v>443</v>
      </c>
    </row>
    <row r="80" spans="1:21" s="381" customFormat="1" ht="45" customHeight="1" x14ac:dyDescent="0.25">
      <c r="A80" s="382" t="s">
        <v>2434</v>
      </c>
      <c r="B80" s="383" t="s">
        <v>99</v>
      </c>
      <c r="C80" s="451" t="s">
        <v>2561</v>
      </c>
      <c r="D80" s="401">
        <v>44429</v>
      </c>
      <c r="E80" s="385" t="s">
        <v>590</v>
      </c>
      <c r="F80" s="386"/>
      <c r="G80" s="88"/>
      <c r="H80" s="387" t="s">
        <v>24</v>
      </c>
      <c r="I80" s="388" t="s">
        <v>2556</v>
      </c>
      <c r="J80" s="454" t="s">
        <v>35</v>
      </c>
      <c r="K80" s="420" t="s">
        <v>35</v>
      </c>
      <c r="L80" s="420" t="s">
        <v>35</v>
      </c>
      <c r="M80" s="420" t="s">
        <v>35</v>
      </c>
      <c r="N80" s="420" t="s">
        <v>35</v>
      </c>
      <c r="O80" s="420" t="s">
        <v>35</v>
      </c>
      <c r="P80" s="420" t="s">
        <v>35</v>
      </c>
      <c r="Q80" s="420" t="s">
        <v>35</v>
      </c>
      <c r="R80" s="420" t="s">
        <v>35</v>
      </c>
      <c r="S80" s="379" t="s">
        <v>443</v>
      </c>
      <c r="T80" s="379" t="s">
        <v>443</v>
      </c>
      <c r="U80" s="379" t="s">
        <v>443</v>
      </c>
    </row>
    <row r="81" spans="1:21" ht="45" customHeight="1" x14ac:dyDescent="0.25">
      <c r="A81" s="383" t="s">
        <v>1126</v>
      </c>
      <c r="B81" s="383" t="s">
        <v>2562</v>
      </c>
      <c r="C81" s="414" t="s">
        <v>1128</v>
      </c>
      <c r="D81" s="401">
        <v>44409</v>
      </c>
      <c r="E81" s="385" t="s">
        <v>590</v>
      </c>
      <c r="F81" s="386" t="s">
        <v>2427</v>
      </c>
      <c r="G81" s="88"/>
      <c r="H81" s="387" t="s">
        <v>2385</v>
      </c>
      <c r="I81" s="388" t="s">
        <v>1926</v>
      </c>
      <c r="J81" s="454" t="s">
        <v>35</v>
      </c>
      <c r="K81" s="454" t="s">
        <v>35</v>
      </c>
      <c r="L81" s="420" t="s">
        <v>35</v>
      </c>
      <c r="M81" s="420" t="s">
        <v>35</v>
      </c>
      <c r="N81" s="420" t="s">
        <v>35</v>
      </c>
      <c r="O81" s="420" t="s">
        <v>35</v>
      </c>
      <c r="P81" s="420" t="s">
        <v>35</v>
      </c>
      <c r="Q81" s="420" t="s">
        <v>35</v>
      </c>
      <c r="R81" s="454" t="s">
        <v>35</v>
      </c>
      <c r="S81" s="453" t="s">
        <v>443</v>
      </c>
      <c r="T81" s="379" t="s">
        <v>443</v>
      </c>
      <c r="U81" s="379" t="s">
        <v>443</v>
      </c>
    </row>
    <row r="82" spans="1:21" ht="45" customHeight="1" x14ac:dyDescent="0.25">
      <c r="A82" s="383" t="s">
        <v>1132</v>
      </c>
      <c r="B82" s="383" t="s">
        <v>297</v>
      </c>
      <c r="C82" s="414" t="s">
        <v>2311</v>
      </c>
      <c r="D82" s="401">
        <v>42005</v>
      </c>
      <c r="E82" s="385" t="s">
        <v>590</v>
      </c>
      <c r="F82" s="386" t="s">
        <v>2437</v>
      </c>
      <c r="G82" s="88"/>
      <c r="H82" s="387" t="s">
        <v>2306</v>
      </c>
      <c r="I82" s="388" t="s">
        <v>2536</v>
      </c>
      <c r="J82" s="379" t="s">
        <v>443</v>
      </c>
      <c r="K82" s="453" t="s">
        <v>443</v>
      </c>
      <c r="L82" s="379" t="s">
        <v>1882</v>
      </c>
      <c r="M82" s="379" t="s">
        <v>443</v>
      </c>
      <c r="N82" s="379" t="s">
        <v>443</v>
      </c>
      <c r="O82" s="379" t="s">
        <v>443</v>
      </c>
      <c r="P82" s="379" t="s">
        <v>443</v>
      </c>
      <c r="Q82" s="379" t="s">
        <v>443</v>
      </c>
      <c r="R82" s="453" t="s">
        <v>443</v>
      </c>
      <c r="S82" s="453" t="s">
        <v>443</v>
      </c>
      <c r="T82" s="379" t="s">
        <v>443</v>
      </c>
      <c r="U82" s="379" t="s">
        <v>443</v>
      </c>
    </row>
    <row r="83" spans="1:21" ht="45" customHeight="1" x14ac:dyDescent="0.25">
      <c r="A83" s="371" t="s">
        <v>279</v>
      </c>
      <c r="B83" s="372" t="s">
        <v>197</v>
      </c>
      <c r="C83" s="550" t="s">
        <v>2311</v>
      </c>
      <c r="D83" s="440"/>
      <c r="E83" s="385" t="s">
        <v>590</v>
      </c>
      <c r="F83" s="376" t="s">
        <v>280</v>
      </c>
      <c r="G83" s="88">
        <v>24</v>
      </c>
      <c r="H83" s="387" t="s">
        <v>2306</v>
      </c>
      <c r="I83" s="388" t="s">
        <v>2519</v>
      </c>
      <c r="J83" s="379" t="s">
        <v>443</v>
      </c>
      <c r="K83" s="453" t="s">
        <v>443</v>
      </c>
      <c r="L83" s="379" t="s">
        <v>443</v>
      </c>
      <c r="M83" s="539" t="s">
        <v>2527</v>
      </c>
      <c r="N83" s="379" t="s">
        <v>443</v>
      </c>
      <c r="O83" s="379" t="s">
        <v>443</v>
      </c>
      <c r="P83" s="379" t="s">
        <v>443</v>
      </c>
      <c r="Q83" s="379" t="s">
        <v>443</v>
      </c>
      <c r="R83" s="379" t="s">
        <v>443</v>
      </c>
      <c r="S83" s="453" t="s">
        <v>443</v>
      </c>
      <c r="T83" s="379" t="s">
        <v>443</v>
      </c>
      <c r="U83" s="379" t="s">
        <v>443</v>
      </c>
    </row>
    <row r="84" spans="1:21" ht="45" customHeight="1" x14ac:dyDescent="0.25">
      <c r="A84" s="383" t="s">
        <v>2438</v>
      </c>
      <c r="B84" s="383" t="s">
        <v>119</v>
      </c>
      <c r="C84" s="414" t="s">
        <v>2439</v>
      </c>
      <c r="D84" s="384"/>
      <c r="E84" s="385" t="s">
        <v>590</v>
      </c>
      <c r="F84" s="386" t="s">
        <v>254</v>
      </c>
      <c r="G84" s="88">
        <v>10</v>
      </c>
      <c r="H84" s="387" t="s">
        <v>2306</v>
      </c>
      <c r="I84" s="388" t="s">
        <v>2524</v>
      </c>
      <c r="J84" s="420" t="s">
        <v>35</v>
      </c>
      <c r="K84" s="379" t="s">
        <v>443</v>
      </c>
      <c r="L84" s="420" t="s">
        <v>35</v>
      </c>
      <c r="M84" s="379" t="s">
        <v>443</v>
      </c>
      <c r="N84" s="420" t="s">
        <v>35</v>
      </c>
      <c r="O84" s="379" t="s">
        <v>443</v>
      </c>
      <c r="P84" s="420" t="s">
        <v>1882</v>
      </c>
      <c r="Q84" s="379" t="s">
        <v>443</v>
      </c>
      <c r="R84" s="420" t="s">
        <v>35</v>
      </c>
      <c r="S84" s="379" t="s">
        <v>443</v>
      </c>
      <c r="T84" s="420" t="s">
        <v>35</v>
      </c>
      <c r="U84" s="379" t="s">
        <v>443</v>
      </c>
    </row>
    <row r="85" spans="1:21" ht="45" customHeight="1" x14ac:dyDescent="0.25">
      <c r="A85" s="383" t="s">
        <v>259</v>
      </c>
      <c r="B85" s="383" t="s">
        <v>948</v>
      </c>
      <c r="C85" s="414" t="s">
        <v>2311</v>
      </c>
      <c r="D85" s="401">
        <v>41214</v>
      </c>
      <c r="E85" s="385" t="s">
        <v>590</v>
      </c>
      <c r="F85" s="386" t="s">
        <v>260</v>
      </c>
      <c r="G85" s="88">
        <v>14</v>
      </c>
      <c r="H85" s="387" t="s">
        <v>2385</v>
      </c>
      <c r="I85" s="388" t="s">
        <v>2521</v>
      </c>
      <c r="J85" s="379" t="s">
        <v>443</v>
      </c>
      <c r="K85" s="379" t="s">
        <v>443</v>
      </c>
      <c r="L85" s="379" t="s">
        <v>443</v>
      </c>
      <c r="M85" s="379" t="s">
        <v>443</v>
      </c>
      <c r="N85" s="379" t="s">
        <v>443</v>
      </c>
      <c r="O85" s="379" t="s">
        <v>1882</v>
      </c>
      <c r="P85" s="379" t="s">
        <v>443</v>
      </c>
      <c r="Q85" s="379" t="s">
        <v>443</v>
      </c>
      <c r="R85" s="453" t="s">
        <v>443</v>
      </c>
      <c r="S85" s="453" t="s">
        <v>443</v>
      </c>
      <c r="T85" s="379" t="s">
        <v>443</v>
      </c>
      <c r="U85" s="379" t="s">
        <v>443</v>
      </c>
    </row>
    <row r="86" spans="1:21" s="381" customFormat="1" ht="45" customHeight="1" x14ac:dyDescent="0.25">
      <c r="A86" s="408" t="s">
        <v>251</v>
      </c>
      <c r="B86" s="444" t="s">
        <v>60</v>
      </c>
      <c r="C86" s="409" t="s">
        <v>1176</v>
      </c>
      <c r="D86" s="445"/>
      <c r="E86" s="385" t="s">
        <v>590</v>
      </c>
      <c r="F86" s="386" t="s">
        <v>252</v>
      </c>
      <c r="G86" s="88">
        <v>9</v>
      </c>
      <c r="H86" s="387" t="s">
        <v>2306</v>
      </c>
      <c r="I86" s="388" t="s">
        <v>2522</v>
      </c>
      <c r="J86" s="379" t="s">
        <v>443</v>
      </c>
      <c r="K86" s="379" t="s">
        <v>443</v>
      </c>
      <c r="L86" s="379" t="s">
        <v>443</v>
      </c>
      <c r="M86" s="379" t="s">
        <v>443</v>
      </c>
      <c r="N86" s="379" t="s">
        <v>1882</v>
      </c>
      <c r="O86" s="420" t="s">
        <v>35</v>
      </c>
      <c r="P86" s="379" t="s">
        <v>443</v>
      </c>
      <c r="Q86" s="379" t="s">
        <v>443</v>
      </c>
      <c r="R86" s="379" t="s">
        <v>443</v>
      </c>
      <c r="S86" s="379" t="s">
        <v>443</v>
      </c>
      <c r="T86" s="379" t="s">
        <v>443</v>
      </c>
      <c r="U86" s="379" t="s">
        <v>443</v>
      </c>
    </row>
    <row r="87" spans="1:21" ht="45" customHeight="1" x14ac:dyDescent="0.25">
      <c r="A87" s="408" t="s">
        <v>2440</v>
      </c>
      <c r="B87" s="382" t="s">
        <v>1179</v>
      </c>
      <c r="C87" s="451" t="s">
        <v>762</v>
      </c>
      <c r="D87" s="434">
        <v>43709</v>
      </c>
      <c r="E87" s="385" t="s">
        <v>590</v>
      </c>
      <c r="F87" s="386" t="s">
        <v>1180</v>
      </c>
      <c r="G87" s="88"/>
      <c r="H87" s="387" t="s">
        <v>2363</v>
      </c>
      <c r="I87" s="388" t="s">
        <v>1898</v>
      </c>
      <c r="J87" s="379" t="s">
        <v>1882</v>
      </c>
      <c r="K87" s="536" t="s">
        <v>2520</v>
      </c>
      <c r="L87" s="379" t="s">
        <v>443</v>
      </c>
      <c r="M87" s="379" t="s">
        <v>443</v>
      </c>
      <c r="N87" s="379" t="s">
        <v>443</v>
      </c>
      <c r="O87" s="379" t="s">
        <v>443</v>
      </c>
      <c r="P87" s="379" t="s">
        <v>443</v>
      </c>
      <c r="Q87" s="379" t="s">
        <v>443</v>
      </c>
      <c r="R87" s="453" t="s">
        <v>443</v>
      </c>
      <c r="S87" s="454" t="s">
        <v>35</v>
      </c>
      <c r="T87" s="379" t="s">
        <v>443</v>
      </c>
      <c r="U87" s="379" t="s">
        <v>443</v>
      </c>
    </row>
    <row r="88" spans="1:21" ht="45" customHeight="1" x14ac:dyDescent="0.25">
      <c r="A88" s="408" t="s">
        <v>70</v>
      </c>
      <c r="B88" s="382" t="s">
        <v>62</v>
      </c>
      <c r="C88" s="409" t="s">
        <v>1176</v>
      </c>
      <c r="D88" s="384"/>
      <c r="E88" s="385" t="s">
        <v>590</v>
      </c>
      <c r="F88" s="386" t="s">
        <v>278</v>
      </c>
      <c r="G88" s="140">
        <v>23</v>
      </c>
      <c r="H88" s="387" t="s">
        <v>2306</v>
      </c>
      <c r="I88" s="388" t="s">
        <v>2519</v>
      </c>
      <c r="J88" s="379" t="s">
        <v>443</v>
      </c>
      <c r="K88" s="454" t="s">
        <v>35</v>
      </c>
      <c r="L88" s="379" t="s">
        <v>443</v>
      </c>
      <c r="M88" s="379" t="s">
        <v>1882</v>
      </c>
      <c r="N88" s="379" t="s">
        <v>443</v>
      </c>
      <c r="O88" s="379" t="s">
        <v>443</v>
      </c>
      <c r="P88" s="379" t="s">
        <v>443</v>
      </c>
      <c r="Q88" s="379" t="s">
        <v>443</v>
      </c>
      <c r="R88" s="453" t="s">
        <v>443</v>
      </c>
      <c r="S88" s="453" t="s">
        <v>443</v>
      </c>
      <c r="T88" s="379" t="s">
        <v>443</v>
      </c>
      <c r="U88" s="379" t="s">
        <v>443</v>
      </c>
    </row>
    <row r="89" spans="1:21" s="381" customFormat="1" ht="45" customHeight="1" x14ac:dyDescent="0.25">
      <c r="A89" s="383" t="s">
        <v>1189</v>
      </c>
      <c r="B89" s="383" t="s">
        <v>297</v>
      </c>
      <c r="C89" s="414" t="s">
        <v>2311</v>
      </c>
      <c r="D89" s="401">
        <v>42005</v>
      </c>
      <c r="E89" s="385" t="s">
        <v>590</v>
      </c>
      <c r="F89" s="386" t="s">
        <v>2441</v>
      </c>
      <c r="G89" s="140"/>
      <c r="H89" s="387" t="s">
        <v>2306</v>
      </c>
      <c r="I89" s="388" t="s">
        <v>2536</v>
      </c>
      <c r="J89" s="379" t="s">
        <v>443</v>
      </c>
      <c r="K89" s="379" t="s">
        <v>443</v>
      </c>
      <c r="L89" s="379" t="s">
        <v>1882</v>
      </c>
      <c r="M89" s="379" t="s">
        <v>443</v>
      </c>
      <c r="N89" s="379" t="s">
        <v>443</v>
      </c>
      <c r="O89" s="379" t="s">
        <v>443</v>
      </c>
      <c r="P89" s="379" t="s">
        <v>443</v>
      </c>
      <c r="Q89" s="379" t="s">
        <v>443</v>
      </c>
      <c r="R89" s="379" t="s">
        <v>443</v>
      </c>
      <c r="S89" s="379" t="s">
        <v>443</v>
      </c>
      <c r="T89" s="379" t="s">
        <v>443</v>
      </c>
      <c r="U89" s="379" t="s">
        <v>443</v>
      </c>
    </row>
    <row r="90" spans="1:21" s="381" customFormat="1" ht="45" customHeight="1" x14ac:dyDescent="0.25">
      <c r="A90" s="383" t="s">
        <v>1193</v>
      </c>
      <c r="B90" s="383" t="s">
        <v>758</v>
      </c>
      <c r="C90" s="451" t="s">
        <v>762</v>
      </c>
      <c r="D90" s="401">
        <v>44063</v>
      </c>
      <c r="E90" s="385" t="s">
        <v>590</v>
      </c>
      <c r="F90" s="386" t="s">
        <v>1194</v>
      </c>
      <c r="G90" s="88"/>
      <c r="H90" s="387" t="s">
        <v>2363</v>
      </c>
      <c r="I90" s="388" t="s">
        <v>2536</v>
      </c>
      <c r="J90" s="379" t="s">
        <v>443</v>
      </c>
      <c r="K90" s="536" t="s">
        <v>2520</v>
      </c>
      <c r="L90" s="379" t="s">
        <v>1882</v>
      </c>
      <c r="M90" s="379" t="s">
        <v>443</v>
      </c>
      <c r="N90" s="379" t="s">
        <v>443</v>
      </c>
      <c r="O90" s="379" t="s">
        <v>443</v>
      </c>
      <c r="P90" s="379" t="s">
        <v>443</v>
      </c>
      <c r="Q90" s="379" t="s">
        <v>443</v>
      </c>
      <c r="R90" s="379" t="s">
        <v>443</v>
      </c>
      <c r="S90" s="379" t="s">
        <v>443</v>
      </c>
      <c r="T90" s="379" t="s">
        <v>443</v>
      </c>
      <c r="U90" s="379" t="s">
        <v>443</v>
      </c>
    </row>
    <row r="91" spans="1:21" s="381" customFormat="1" ht="45" customHeight="1" x14ac:dyDescent="0.25">
      <c r="A91" s="383" t="s">
        <v>1219</v>
      </c>
      <c r="B91" s="383" t="s">
        <v>1396</v>
      </c>
      <c r="C91" s="451" t="s">
        <v>762</v>
      </c>
      <c r="D91" s="401">
        <v>43983</v>
      </c>
      <c r="E91" s="385" t="s">
        <v>590</v>
      </c>
      <c r="F91" s="386" t="s">
        <v>1220</v>
      </c>
      <c r="G91" s="88"/>
      <c r="H91" s="387" t="s">
        <v>2363</v>
      </c>
      <c r="I91" s="388" t="s">
        <v>2524</v>
      </c>
      <c r="J91" s="453" t="s">
        <v>443</v>
      </c>
      <c r="K91" s="546" t="s">
        <v>2520</v>
      </c>
      <c r="L91" s="379" t="s">
        <v>443</v>
      </c>
      <c r="M91" s="379" t="s">
        <v>443</v>
      </c>
      <c r="N91" s="379" t="s">
        <v>443</v>
      </c>
      <c r="O91" s="379" t="s">
        <v>443</v>
      </c>
      <c r="P91" s="539" t="s">
        <v>2527</v>
      </c>
      <c r="Q91" s="379" t="s">
        <v>443</v>
      </c>
      <c r="R91" s="379" t="s">
        <v>443</v>
      </c>
      <c r="S91" s="379" t="s">
        <v>443</v>
      </c>
      <c r="T91" s="379" t="s">
        <v>443</v>
      </c>
      <c r="U91" s="379" t="s">
        <v>443</v>
      </c>
    </row>
    <row r="92" spans="1:21" ht="45" customHeight="1" x14ac:dyDescent="0.25">
      <c r="A92" s="383" t="s">
        <v>2443</v>
      </c>
      <c r="B92" s="383" t="s">
        <v>1227</v>
      </c>
      <c r="C92" s="451" t="s">
        <v>762</v>
      </c>
      <c r="D92" s="401">
        <v>44197</v>
      </c>
      <c r="E92" s="385" t="s">
        <v>590</v>
      </c>
      <c r="F92" s="386" t="s">
        <v>1228</v>
      </c>
      <c r="G92" s="88"/>
      <c r="H92" s="387" t="s">
        <v>2363</v>
      </c>
      <c r="I92" s="388" t="s">
        <v>1926</v>
      </c>
      <c r="J92" s="420" t="s">
        <v>35</v>
      </c>
      <c r="K92" s="538" t="s">
        <v>35</v>
      </c>
      <c r="L92" s="379" t="s">
        <v>443</v>
      </c>
      <c r="M92" s="379" t="s">
        <v>443</v>
      </c>
      <c r="N92" s="379" t="s">
        <v>443</v>
      </c>
      <c r="O92" s="379" t="s">
        <v>443</v>
      </c>
      <c r="P92" s="379" t="s">
        <v>443</v>
      </c>
      <c r="Q92" s="379" t="s">
        <v>443</v>
      </c>
      <c r="R92" s="453" t="s">
        <v>443</v>
      </c>
      <c r="S92" s="453" t="s">
        <v>443</v>
      </c>
      <c r="T92" s="379" t="s">
        <v>443</v>
      </c>
      <c r="U92" s="379" t="s">
        <v>443</v>
      </c>
    </row>
    <row r="93" spans="1:21" s="381" customFormat="1" ht="45" customHeight="1" x14ac:dyDescent="0.25">
      <c r="A93" s="383" t="s">
        <v>1254</v>
      </c>
      <c r="B93" s="383" t="s">
        <v>948</v>
      </c>
      <c r="C93" s="414" t="s">
        <v>2311</v>
      </c>
      <c r="D93" s="401">
        <v>44002</v>
      </c>
      <c r="E93" s="385" t="s">
        <v>590</v>
      </c>
      <c r="F93" s="386" t="s">
        <v>2444</v>
      </c>
      <c r="G93" s="88"/>
      <c r="H93" s="387" t="s">
        <v>2306</v>
      </c>
      <c r="I93" s="388" t="s">
        <v>2522</v>
      </c>
      <c r="J93" s="379" t="s">
        <v>443</v>
      </c>
      <c r="K93" s="379" t="s">
        <v>443</v>
      </c>
      <c r="L93" s="379" t="s">
        <v>443</v>
      </c>
      <c r="M93" s="379" t="s">
        <v>443</v>
      </c>
      <c r="N93" s="379" t="s">
        <v>1882</v>
      </c>
      <c r="O93" s="420" t="s">
        <v>35</v>
      </c>
      <c r="P93" s="379" t="s">
        <v>443</v>
      </c>
      <c r="Q93" s="379" t="s">
        <v>443</v>
      </c>
      <c r="R93" s="379" t="s">
        <v>443</v>
      </c>
      <c r="S93" s="379" t="s">
        <v>443</v>
      </c>
      <c r="T93" s="379" t="s">
        <v>443</v>
      </c>
      <c r="U93" s="379" t="s">
        <v>443</v>
      </c>
    </row>
    <row r="94" spans="1:21" s="381" customFormat="1" ht="46.5" customHeight="1" x14ac:dyDescent="0.25">
      <c r="A94" s="383" t="s">
        <v>2221</v>
      </c>
      <c r="B94" s="383" t="s">
        <v>99</v>
      </c>
      <c r="C94" s="414" t="s">
        <v>2311</v>
      </c>
      <c r="D94" s="401">
        <v>42353</v>
      </c>
      <c r="E94" s="385" t="s">
        <v>590</v>
      </c>
      <c r="F94" s="386" t="s">
        <v>321</v>
      </c>
      <c r="G94" s="88"/>
      <c r="H94" s="387" t="s">
        <v>24</v>
      </c>
      <c r="I94" s="388" t="s">
        <v>1926</v>
      </c>
      <c r="J94" s="379" t="s">
        <v>443</v>
      </c>
      <c r="K94" s="379" t="s">
        <v>1882</v>
      </c>
      <c r="L94" s="379" t="s">
        <v>443</v>
      </c>
      <c r="M94" s="379" t="s">
        <v>443</v>
      </c>
      <c r="N94" s="379" t="s">
        <v>443</v>
      </c>
      <c r="O94" s="379" t="s">
        <v>443</v>
      </c>
      <c r="P94" s="379" t="s">
        <v>443</v>
      </c>
      <c r="Q94" s="420" t="s">
        <v>35</v>
      </c>
      <c r="R94" s="379" t="s">
        <v>443</v>
      </c>
      <c r="S94" s="379" t="s">
        <v>443</v>
      </c>
      <c r="T94" s="420" t="s">
        <v>35</v>
      </c>
      <c r="U94" s="420" t="s">
        <v>35</v>
      </c>
    </row>
    <row r="95" spans="1:21" s="381" customFormat="1" ht="45" customHeight="1" x14ac:dyDescent="0.25">
      <c r="A95" s="408" t="s">
        <v>1264</v>
      </c>
      <c r="B95" s="383" t="s">
        <v>1265</v>
      </c>
      <c r="C95" s="414" t="s">
        <v>2311</v>
      </c>
      <c r="D95" s="401">
        <v>43831</v>
      </c>
      <c r="E95" s="385" t="s">
        <v>590</v>
      </c>
      <c r="F95" s="386" t="s">
        <v>1266</v>
      </c>
      <c r="G95" s="88"/>
      <c r="H95" s="387" t="s">
        <v>24</v>
      </c>
      <c r="I95" s="388" t="s">
        <v>2519</v>
      </c>
      <c r="J95" s="379" t="s">
        <v>443</v>
      </c>
      <c r="K95" s="379" t="s">
        <v>443</v>
      </c>
      <c r="L95" s="379" t="s">
        <v>443</v>
      </c>
      <c r="M95" s="448" t="s">
        <v>1882</v>
      </c>
      <c r="N95" s="379" t="s">
        <v>443</v>
      </c>
      <c r="O95" s="379" t="s">
        <v>443</v>
      </c>
      <c r="P95" s="379" t="s">
        <v>443</v>
      </c>
      <c r="Q95" s="420" t="s">
        <v>35</v>
      </c>
      <c r="R95" s="379" t="s">
        <v>443</v>
      </c>
      <c r="S95" s="379" t="s">
        <v>443</v>
      </c>
      <c r="T95" s="379" t="s">
        <v>443</v>
      </c>
      <c r="U95" s="379" t="s">
        <v>443</v>
      </c>
    </row>
    <row r="96" spans="1:21" s="381" customFormat="1" ht="45" customHeight="1" x14ac:dyDescent="0.25">
      <c r="A96" s="383" t="s">
        <v>1271</v>
      </c>
      <c r="B96" s="383" t="s">
        <v>758</v>
      </c>
      <c r="C96" s="414" t="s">
        <v>2311</v>
      </c>
      <c r="D96" s="434">
        <v>43040</v>
      </c>
      <c r="E96" s="385" t="s">
        <v>590</v>
      </c>
      <c r="F96" s="386" t="s">
        <v>1272</v>
      </c>
      <c r="G96" s="88"/>
      <c r="H96" s="387" t="s">
        <v>24</v>
      </c>
      <c r="I96" s="388" t="s">
        <v>2519</v>
      </c>
      <c r="J96" s="453" t="s">
        <v>443</v>
      </c>
      <c r="K96" s="379" t="s">
        <v>443</v>
      </c>
      <c r="L96" s="379" t="s">
        <v>443</v>
      </c>
      <c r="M96" s="379" t="s">
        <v>1882</v>
      </c>
      <c r="N96" s="379" t="s">
        <v>443</v>
      </c>
      <c r="O96" s="379" t="s">
        <v>443</v>
      </c>
      <c r="P96" s="379" t="s">
        <v>443</v>
      </c>
      <c r="Q96" s="420" t="s">
        <v>35</v>
      </c>
      <c r="R96" s="379" t="s">
        <v>443</v>
      </c>
      <c r="S96" s="379" t="s">
        <v>443</v>
      </c>
      <c r="T96" s="379" t="s">
        <v>443</v>
      </c>
      <c r="U96" s="379" t="s">
        <v>443</v>
      </c>
    </row>
    <row r="97" spans="1:21" s="381" customFormat="1" ht="45" customHeight="1" x14ac:dyDescent="0.25">
      <c r="A97" s="383" t="s">
        <v>1283</v>
      </c>
      <c r="B97" s="383" t="s">
        <v>989</v>
      </c>
      <c r="C97" s="553" t="s">
        <v>1284</v>
      </c>
      <c r="D97" s="434">
        <v>44317</v>
      </c>
      <c r="E97" s="385" t="s">
        <v>590</v>
      </c>
      <c r="F97" s="386" t="s">
        <v>2500</v>
      </c>
      <c r="G97" s="88"/>
      <c r="H97" s="387" t="s">
        <v>2383</v>
      </c>
      <c r="I97" s="388" t="s">
        <v>2521</v>
      </c>
      <c r="J97" s="420" t="s">
        <v>35</v>
      </c>
      <c r="K97" s="420" t="s">
        <v>35</v>
      </c>
      <c r="L97" s="420" t="s">
        <v>35</v>
      </c>
      <c r="M97" s="420" t="s">
        <v>35</v>
      </c>
      <c r="N97" s="420" t="s">
        <v>35</v>
      </c>
      <c r="O97" s="379" t="s">
        <v>1882</v>
      </c>
      <c r="P97" s="379" t="s">
        <v>443</v>
      </c>
      <c r="Q97" s="379" t="s">
        <v>443</v>
      </c>
      <c r="R97" s="379" t="s">
        <v>443</v>
      </c>
      <c r="S97" s="379" t="s">
        <v>443</v>
      </c>
      <c r="T97" s="379" t="s">
        <v>443</v>
      </c>
      <c r="U97" s="379" t="s">
        <v>443</v>
      </c>
    </row>
    <row r="98" spans="1:21" s="381" customFormat="1" ht="45" customHeight="1" x14ac:dyDescent="0.25">
      <c r="A98" s="383" t="s">
        <v>208</v>
      </c>
      <c r="B98" s="383" t="s">
        <v>119</v>
      </c>
      <c r="C98" s="408" t="s">
        <v>2311</v>
      </c>
      <c r="D98" s="384"/>
      <c r="E98" s="385" t="s">
        <v>590</v>
      </c>
      <c r="F98" s="386" t="s">
        <v>2225</v>
      </c>
      <c r="G98" s="89"/>
      <c r="H98" s="387" t="s">
        <v>24</v>
      </c>
      <c r="I98" s="388" t="s">
        <v>2521</v>
      </c>
      <c r="J98" s="379" t="s">
        <v>443</v>
      </c>
      <c r="K98" s="453" t="s">
        <v>443</v>
      </c>
      <c r="L98" s="420" t="s">
        <v>35</v>
      </c>
      <c r="M98" s="379" t="s">
        <v>443</v>
      </c>
      <c r="N98" s="379" t="s">
        <v>443</v>
      </c>
      <c r="O98" s="379" t="s">
        <v>1882</v>
      </c>
      <c r="P98" s="379" t="s">
        <v>443</v>
      </c>
      <c r="Q98" s="420" t="s">
        <v>35</v>
      </c>
      <c r="R98" s="453" t="s">
        <v>443</v>
      </c>
      <c r="S98" s="453" t="s">
        <v>443</v>
      </c>
      <c r="T98" s="379" t="s">
        <v>443</v>
      </c>
      <c r="U98" s="379" t="s">
        <v>443</v>
      </c>
    </row>
    <row r="99" spans="1:21" s="381" customFormat="1" ht="45" customHeight="1" x14ac:dyDescent="0.25">
      <c r="A99" s="383" t="s">
        <v>211</v>
      </c>
      <c r="B99" s="383" t="s">
        <v>1300</v>
      </c>
      <c r="C99" s="414" t="s">
        <v>2311</v>
      </c>
      <c r="D99" s="384"/>
      <c r="E99" s="385" t="s">
        <v>590</v>
      </c>
      <c r="F99" s="386" t="s">
        <v>2445</v>
      </c>
      <c r="G99" s="140">
        <v>6</v>
      </c>
      <c r="H99" s="387" t="s">
        <v>2306</v>
      </c>
      <c r="I99" s="388" t="s">
        <v>2536</v>
      </c>
      <c r="J99" s="453" t="s">
        <v>443</v>
      </c>
      <c r="K99" s="379" t="s">
        <v>443</v>
      </c>
      <c r="L99" s="379" t="s">
        <v>1882</v>
      </c>
      <c r="M99" s="379" t="s">
        <v>443</v>
      </c>
      <c r="N99" s="379" t="s">
        <v>443</v>
      </c>
      <c r="O99" s="379" t="s">
        <v>443</v>
      </c>
      <c r="P99" s="379" t="s">
        <v>443</v>
      </c>
      <c r="Q99" s="379" t="s">
        <v>443</v>
      </c>
      <c r="R99" s="379" t="s">
        <v>443</v>
      </c>
      <c r="S99" s="379" t="s">
        <v>443</v>
      </c>
      <c r="T99" s="379" t="s">
        <v>443</v>
      </c>
      <c r="U99" s="379" t="s">
        <v>443</v>
      </c>
    </row>
    <row r="100" spans="1:21" s="381" customFormat="1" ht="45" customHeight="1" x14ac:dyDescent="0.25">
      <c r="A100" s="383" t="s">
        <v>2447</v>
      </c>
      <c r="B100" s="383" t="s">
        <v>2448</v>
      </c>
      <c r="C100" s="451" t="s">
        <v>762</v>
      </c>
      <c r="D100" s="471">
        <v>44185</v>
      </c>
      <c r="E100" s="385" t="s">
        <v>590</v>
      </c>
      <c r="F100" s="386" t="s">
        <v>300</v>
      </c>
      <c r="G100" s="140"/>
      <c r="H100" s="387" t="s">
        <v>2385</v>
      </c>
      <c r="I100" s="388" t="s">
        <v>2524</v>
      </c>
      <c r="J100" s="420" t="s">
        <v>35</v>
      </c>
      <c r="K100" s="379" t="s">
        <v>443</v>
      </c>
      <c r="L100" s="379" t="s">
        <v>443</v>
      </c>
      <c r="M100" s="379" t="s">
        <v>443</v>
      </c>
      <c r="N100" s="379" t="s">
        <v>443</v>
      </c>
      <c r="O100" s="379" t="s">
        <v>443</v>
      </c>
      <c r="P100" s="379" t="s">
        <v>1882</v>
      </c>
      <c r="Q100" s="379" t="s">
        <v>443</v>
      </c>
      <c r="R100" s="379" t="s">
        <v>443</v>
      </c>
      <c r="S100" s="379" t="s">
        <v>443</v>
      </c>
      <c r="T100" s="379" t="s">
        <v>443</v>
      </c>
      <c r="U100" s="379" t="s">
        <v>443</v>
      </c>
    </row>
    <row r="101" spans="1:21" s="381" customFormat="1" ht="45" customHeight="1" x14ac:dyDescent="0.25">
      <c r="A101" s="429" t="s">
        <v>1324</v>
      </c>
      <c r="B101" s="399" t="s">
        <v>1325</v>
      </c>
      <c r="C101" s="409" t="s">
        <v>2563</v>
      </c>
      <c r="D101" s="430">
        <v>42933</v>
      </c>
      <c r="E101" s="402" t="s">
        <v>590</v>
      </c>
      <c r="F101" s="403" t="s">
        <v>300</v>
      </c>
      <c r="G101" s="193"/>
      <c r="H101" s="431" t="s">
        <v>2385</v>
      </c>
      <c r="I101" s="404" t="s">
        <v>2521</v>
      </c>
      <c r="J101" s="379" t="s">
        <v>443</v>
      </c>
      <c r="K101" s="420" t="s">
        <v>35</v>
      </c>
      <c r="L101" s="420" t="s">
        <v>35</v>
      </c>
      <c r="M101" s="379" t="s">
        <v>443</v>
      </c>
      <c r="N101" s="379" t="s">
        <v>443</v>
      </c>
      <c r="O101" s="379" t="s">
        <v>1882</v>
      </c>
      <c r="P101" s="416" t="s">
        <v>35</v>
      </c>
      <c r="Q101" s="379" t="s">
        <v>443</v>
      </c>
      <c r="R101" s="379" t="s">
        <v>443</v>
      </c>
      <c r="S101" s="379" t="s">
        <v>443</v>
      </c>
      <c r="T101" s="379" t="s">
        <v>443</v>
      </c>
      <c r="U101" s="379" t="s">
        <v>443</v>
      </c>
    </row>
    <row r="102" spans="1:21" s="381" customFormat="1" ht="45" customHeight="1" x14ac:dyDescent="0.25">
      <c r="A102" s="399" t="s">
        <v>2452</v>
      </c>
      <c r="B102" s="399" t="s">
        <v>152</v>
      </c>
      <c r="C102" s="408" t="s">
        <v>2311</v>
      </c>
      <c r="D102" s="468"/>
      <c r="E102" s="402" t="s">
        <v>590</v>
      </c>
      <c r="F102" s="386" t="s">
        <v>517</v>
      </c>
      <c r="G102" s="193"/>
      <c r="H102" s="431" t="s">
        <v>24</v>
      </c>
      <c r="I102" s="404" t="s">
        <v>2522</v>
      </c>
      <c r="J102" s="379" t="s">
        <v>443</v>
      </c>
      <c r="K102" s="379" t="s">
        <v>443</v>
      </c>
      <c r="L102" s="379" t="s">
        <v>443</v>
      </c>
      <c r="M102" s="379" t="s">
        <v>443</v>
      </c>
      <c r="N102" s="379" t="s">
        <v>1882</v>
      </c>
      <c r="O102" s="379" t="s">
        <v>443</v>
      </c>
      <c r="P102" s="379" t="s">
        <v>443</v>
      </c>
      <c r="Q102" s="420" t="s">
        <v>35</v>
      </c>
      <c r="R102" s="379" t="s">
        <v>443</v>
      </c>
      <c r="S102" s="379" t="s">
        <v>443</v>
      </c>
      <c r="T102" s="379" t="s">
        <v>443</v>
      </c>
      <c r="U102" s="379" t="s">
        <v>443</v>
      </c>
    </row>
    <row r="103" spans="1:21" s="381" customFormat="1" ht="45" customHeight="1" x14ac:dyDescent="0.25">
      <c r="A103" s="383" t="s">
        <v>2564</v>
      </c>
      <c r="B103" s="383" t="s">
        <v>989</v>
      </c>
      <c r="C103" s="533" t="s">
        <v>1332</v>
      </c>
      <c r="D103" s="471">
        <v>44217</v>
      </c>
      <c r="E103" s="385" t="s">
        <v>590</v>
      </c>
      <c r="F103" s="386" t="s">
        <v>827</v>
      </c>
      <c r="G103" s="193"/>
      <c r="H103" s="387" t="s">
        <v>2383</v>
      </c>
      <c r="I103" s="388" t="s">
        <v>2541</v>
      </c>
      <c r="J103" s="379" t="s">
        <v>443</v>
      </c>
      <c r="K103" s="379" t="s">
        <v>443</v>
      </c>
      <c r="L103" s="379" t="s">
        <v>443</v>
      </c>
      <c r="M103" s="379" t="s">
        <v>443</v>
      </c>
      <c r="N103" s="379" t="s">
        <v>443</v>
      </c>
      <c r="O103" s="379" t="s">
        <v>443</v>
      </c>
      <c r="P103" s="379" t="s">
        <v>443</v>
      </c>
      <c r="Q103" s="379" t="s">
        <v>1882</v>
      </c>
      <c r="R103" s="379" t="s">
        <v>443</v>
      </c>
      <c r="S103" s="379" t="s">
        <v>443</v>
      </c>
      <c r="T103" s="379" t="s">
        <v>443</v>
      </c>
      <c r="U103" s="379" t="s">
        <v>443</v>
      </c>
    </row>
    <row r="104" spans="1:21" s="381" customFormat="1" ht="45" customHeight="1" x14ac:dyDescent="0.25">
      <c r="A104" s="383" t="s">
        <v>1337</v>
      </c>
      <c r="B104" s="383" t="s">
        <v>638</v>
      </c>
      <c r="C104" s="408" t="s">
        <v>2311</v>
      </c>
      <c r="D104" s="445"/>
      <c r="E104" s="385" t="s">
        <v>590</v>
      </c>
      <c r="F104" s="386" t="s">
        <v>382</v>
      </c>
      <c r="G104" s="193"/>
      <c r="H104" s="387" t="s">
        <v>24</v>
      </c>
      <c r="I104" s="388" t="s">
        <v>2529</v>
      </c>
      <c r="J104" s="379" t="s">
        <v>443</v>
      </c>
      <c r="K104" s="379" t="s">
        <v>443</v>
      </c>
      <c r="L104" s="379" t="s">
        <v>443</v>
      </c>
      <c r="M104" s="379" t="s">
        <v>443</v>
      </c>
      <c r="N104" s="379" t="s">
        <v>443</v>
      </c>
      <c r="O104" s="379" t="s">
        <v>443</v>
      </c>
      <c r="P104" s="379" t="s">
        <v>443</v>
      </c>
      <c r="Q104" s="420" t="s">
        <v>35</v>
      </c>
      <c r="R104" s="379" t="s">
        <v>443</v>
      </c>
      <c r="S104" s="379" t="s">
        <v>443</v>
      </c>
      <c r="T104" s="379" t="s">
        <v>443</v>
      </c>
      <c r="U104" s="379" t="s">
        <v>1882</v>
      </c>
    </row>
    <row r="105" spans="1:21" s="381" customFormat="1" ht="38.25" x14ac:dyDescent="0.25">
      <c r="A105" s="383" t="s">
        <v>2565</v>
      </c>
      <c r="B105" s="383" t="s">
        <v>152</v>
      </c>
      <c r="C105" s="533" t="s">
        <v>2566</v>
      </c>
      <c r="D105" s="401">
        <v>44002</v>
      </c>
      <c r="E105" s="532" t="s">
        <v>2567</v>
      </c>
      <c r="F105" s="386" t="s">
        <v>2568</v>
      </c>
      <c r="G105" s="9" t="s">
        <v>2383</v>
      </c>
      <c r="H105" s="387" t="s">
        <v>2363</v>
      </c>
      <c r="I105" s="388" t="s">
        <v>45</v>
      </c>
      <c r="J105" s="379" t="s">
        <v>443</v>
      </c>
      <c r="K105" s="534"/>
      <c r="L105" s="379"/>
      <c r="M105" s="379"/>
      <c r="N105" s="389"/>
      <c r="O105" s="379"/>
      <c r="P105" s="379"/>
      <c r="Q105" s="379"/>
      <c r="R105" s="379"/>
      <c r="S105" s="379"/>
      <c r="T105" s="379"/>
      <c r="U105" s="379"/>
    </row>
    <row r="106" spans="1:21" s="381" customFormat="1" ht="45" customHeight="1" x14ac:dyDescent="0.25">
      <c r="A106" s="383" t="s">
        <v>2453</v>
      </c>
      <c r="B106" s="383" t="s">
        <v>1348</v>
      </c>
      <c r="C106" s="408" t="s">
        <v>2311</v>
      </c>
      <c r="D106" s="401">
        <v>43831</v>
      </c>
      <c r="E106" s="385" t="s">
        <v>590</v>
      </c>
      <c r="F106" s="386" t="s">
        <v>1349</v>
      </c>
      <c r="G106" s="88"/>
      <c r="H106" s="387" t="s">
        <v>24</v>
      </c>
      <c r="I106" s="388" t="s">
        <v>2523</v>
      </c>
      <c r="J106" s="379" t="s">
        <v>443</v>
      </c>
      <c r="K106" s="379" t="s">
        <v>443</v>
      </c>
      <c r="L106" s="379" t="s">
        <v>443</v>
      </c>
      <c r="M106" s="379" t="s">
        <v>443</v>
      </c>
      <c r="N106" s="379" t="s">
        <v>443</v>
      </c>
      <c r="O106" s="379" t="s">
        <v>443</v>
      </c>
      <c r="P106" s="379" t="s">
        <v>443</v>
      </c>
      <c r="Q106" s="420" t="s">
        <v>35</v>
      </c>
      <c r="R106" s="379" t="s">
        <v>443</v>
      </c>
      <c r="S106" s="379" t="s">
        <v>443</v>
      </c>
      <c r="T106" s="379" t="s">
        <v>443</v>
      </c>
      <c r="U106" s="379" t="s">
        <v>443</v>
      </c>
    </row>
    <row r="107" spans="1:21" s="381" customFormat="1" ht="45" customHeight="1" x14ac:dyDescent="0.25">
      <c r="A107" s="383" t="s">
        <v>2456</v>
      </c>
      <c r="B107" s="383" t="s">
        <v>89</v>
      </c>
      <c r="C107" s="408" t="s">
        <v>2311</v>
      </c>
      <c r="D107" s="446">
        <v>43831</v>
      </c>
      <c r="E107" s="385" t="s">
        <v>590</v>
      </c>
      <c r="F107" s="386" t="s">
        <v>2460</v>
      </c>
      <c r="G107" s="88"/>
      <c r="H107" s="387" t="s">
        <v>24</v>
      </c>
      <c r="I107" s="388" t="s">
        <v>2521</v>
      </c>
      <c r="J107" s="379" t="s">
        <v>443</v>
      </c>
      <c r="K107" s="379" t="s">
        <v>443</v>
      </c>
      <c r="L107" s="379" t="s">
        <v>443</v>
      </c>
      <c r="M107" s="379" t="s">
        <v>443</v>
      </c>
      <c r="N107" s="379" t="s">
        <v>443</v>
      </c>
      <c r="O107" s="379" t="s">
        <v>1882</v>
      </c>
      <c r="P107" s="379" t="s">
        <v>443</v>
      </c>
      <c r="Q107" s="420" t="s">
        <v>35</v>
      </c>
      <c r="R107" s="379" t="s">
        <v>443</v>
      </c>
      <c r="S107" s="379" t="s">
        <v>443</v>
      </c>
      <c r="T107" s="379" t="s">
        <v>443</v>
      </c>
      <c r="U107" s="379" t="s">
        <v>443</v>
      </c>
    </row>
    <row r="108" spans="1:21" s="381" customFormat="1" ht="45" customHeight="1" x14ac:dyDescent="0.25">
      <c r="A108" s="383" t="s">
        <v>2239</v>
      </c>
      <c r="B108" s="383" t="s">
        <v>60</v>
      </c>
      <c r="C108" s="409" t="s">
        <v>1176</v>
      </c>
      <c r="D108" s="384"/>
      <c r="E108" s="385" t="s">
        <v>590</v>
      </c>
      <c r="F108" s="386" t="s">
        <v>1370</v>
      </c>
      <c r="G108" s="88"/>
      <c r="H108" s="387" t="s">
        <v>24</v>
      </c>
      <c r="I108" s="388" t="s">
        <v>2541</v>
      </c>
      <c r="J108" s="379" t="s">
        <v>443</v>
      </c>
      <c r="K108" s="379" t="s">
        <v>443</v>
      </c>
      <c r="L108" s="379" t="s">
        <v>443</v>
      </c>
      <c r="M108" s="379" t="s">
        <v>443</v>
      </c>
      <c r="N108" s="379" t="s">
        <v>443</v>
      </c>
      <c r="O108" s="379" t="s">
        <v>443</v>
      </c>
      <c r="P108" s="379" t="s">
        <v>443</v>
      </c>
      <c r="Q108" s="379" t="s">
        <v>1882</v>
      </c>
      <c r="R108" s="416" t="s">
        <v>35</v>
      </c>
      <c r="S108" s="379" t="s">
        <v>443</v>
      </c>
      <c r="T108" s="379" t="s">
        <v>443</v>
      </c>
      <c r="U108" s="379" t="s">
        <v>443</v>
      </c>
    </row>
    <row r="109" spans="1:21" ht="45" customHeight="1" x14ac:dyDescent="0.25">
      <c r="A109" s="383" t="s">
        <v>1381</v>
      </c>
      <c r="B109" s="383" t="s">
        <v>989</v>
      </c>
      <c r="C109" s="533" t="s">
        <v>1382</v>
      </c>
      <c r="D109" s="471">
        <v>44185</v>
      </c>
      <c r="E109" s="385" t="s">
        <v>590</v>
      </c>
      <c r="F109" s="386" t="s">
        <v>827</v>
      </c>
      <c r="G109" s="88"/>
      <c r="H109" s="387" t="s">
        <v>2383</v>
      </c>
      <c r="I109" s="388" t="s">
        <v>2528</v>
      </c>
      <c r="J109" s="379" t="s">
        <v>443</v>
      </c>
      <c r="K109" s="454" t="s">
        <v>35</v>
      </c>
      <c r="L109" s="379" t="s">
        <v>443</v>
      </c>
      <c r="M109" s="379" t="s">
        <v>443</v>
      </c>
      <c r="N109" s="379" t="s">
        <v>443</v>
      </c>
      <c r="O109" s="379" t="s">
        <v>443</v>
      </c>
      <c r="P109" s="379" t="s">
        <v>443</v>
      </c>
      <c r="Q109" s="379" t="s">
        <v>443</v>
      </c>
      <c r="R109" s="454" t="s">
        <v>35</v>
      </c>
      <c r="S109" s="379" t="s">
        <v>443</v>
      </c>
      <c r="T109" s="379" t="s">
        <v>1882</v>
      </c>
      <c r="U109" s="379" t="s">
        <v>443</v>
      </c>
    </row>
    <row r="110" spans="1:21" s="381" customFormat="1" ht="45" customHeight="1" x14ac:dyDescent="0.25">
      <c r="A110" s="383" t="s">
        <v>284</v>
      </c>
      <c r="B110" s="408" t="s">
        <v>2463</v>
      </c>
      <c r="C110" s="408" t="s">
        <v>2569</v>
      </c>
      <c r="D110" s="446">
        <v>42353</v>
      </c>
      <c r="E110" s="385" t="s">
        <v>590</v>
      </c>
      <c r="F110" s="386" t="s">
        <v>285</v>
      </c>
      <c r="G110" s="88">
        <v>28</v>
      </c>
      <c r="H110" s="387" t="s">
        <v>2306</v>
      </c>
      <c r="I110" s="388" t="s">
        <v>2528</v>
      </c>
      <c r="J110" s="379" t="s">
        <v>443</v>
      </c>
      <c r="K110" s="379" t="s">
        <v>443</v>
      </c>
      <c r="L110" s="379" t="s">
        <v>443</v>
      </c>
      <c r="M110" s="379" t="s">
        <v>443</v>
      </c>
      <c r="N110" s="379" t="s">
        <v>443</v>
      </c>
      <c r="O110" s="379" t="s">
        <v>443</v>
      </c>
      <c r="P110" s="379" t="s">
        <v>443</v>
      </c>
      <c r="Q110" s="379" t="s">
        <v>443</v>
      </c>
      <c r="R110" s="379" t="s">
        <v>443</v>
      </c>
      <c r="S110" s="379" t="s">
        <v>443</v>
      </c>
      <c r="T110" s="379" t="s">
        <v>1882</v>
      </c>
      <c r="U110" s="379" t="s">
        <v>443</v>
      </c>
    </row>
    <row r="111" spans="1:21" s="381" customFormat="1" ht="45" customHeight="1" x14ac:dyDescent="0.25">
      <c r="A111" s="390" t="s">
        <v>1393</v>
      </c>
      <c r="B111" s="390" t="s">
        <v>99</v>
      </c>
      <c r="C111" s="408" t="s">
        <v>2311</v>
      </c>
      <c r="D111" s="554">
        <v>43971</v>
      </c>
      <c r="E111" s="411" t="s">
        <v>590</v>
      </c>
      <c r="F111" s="394" t="s">
        <v>2570</v>
      </c>
      <c r="G111" s="89"/>
      <c r="H111" s="395" t="s">
        <v>24</v>
      </c>
      <c r="I111" s="396" t="s">
        <v>2536</v>
      </c>
      <c r="J111" s="379" t="s">
        <v>443</v>
      </c>
      <c r="K111" s="379" t="s">
        <v>443</v>
      </c>
      <c r="L111" s="379" t="s">
        <v>1882</v>
      </c>
      <c r="M111" s="379" t="s">
        <v>443</v>
      </c>
      <c r="N111" s="379" t="s">
        <v>443</v>
      </c>
      <c r="O111" s="379" t="s">
        <v>443</v>
      </c>
      <c r="P111" s="379" t="s">
        <v>443</v>
      </c>
      <c r="Q111" s="420" t="s">
        <v>35</v>
      </c>
      <c r="R111" s="379" t="s">
        <v>443</v>
      </c>
      <c r="S111" s="379" t="s">
        <v>443</v>
      </c>
      <c r="T111" s="379" t="s">
        <v>443</v>
      </c>
      <c r="U111" s="379" t="s">
        <v>443</v>
      </c>
    </row>
    <row r="112" spans="1:21" s="381" customFormat="1" ht="45" customHeight="1" x14ac:dyDescent="0.25">
      <c r="A112" s="406" t="s">
        <v>1401</v>
      </c>
      <c r="B112" s="383" t="s">
        <v>758</v>
      </c>
      <c r="C112" s="408" t="s">
        <v>2311</v>
      </c>
      <c r="D112" s="434">
        <v>42522</v>
      </c>
      <c r="E112" s="411" t="s">
        <v>590</v>
      </c>
      <c r="F112" s="386" t="s">
        <v>1402</v>
      </c>
      <c r="G112" s="140"/>
      <c r="H112" s="413" t="s">
        <v>24</v>
      </c>
      <c r="I112" s="388" t="s">
        <v>2536</v>
      </c>
      <c r="J112" s="453" t="s">
        <v>443</v>
      </c>
      <c r="K112" s="379" t="s">
        <v>443</v>
      </c>
      <c r="L112" s="379" t="s">
        <v>1882</v>
      </c>
      <c r="M112" s="379" t="s">
        <v>443</v>
      </c>
      <c r="N112" s="379" t="s">
        <v>443</v>
      </c>
      <c r="O112" s="379" t="s">
        <v>443</v>
      </c>
      <c r="P112" s="379" t="s">
        <v>443</v>
      </c>
      <c r="Q112" s="420" t="s">
        <v>35</v>
      </c>
      <c r="R112" s="379" t="s">
        <v>443</v>
      </c>
      <c r="S112" s="379" t="s">
        <v>443</v>
      </c>
      <c r="T112" s="379" t="s">
        <v>443</v>
      </c>
      <c r="U112" s="379" t="s">
        <v>443</v>
      </c>
    </row>
    <row r="113" spans="1:21" s="381" customFormat="1" ht="45" customHeight="1" x14ac:dyDescent="0.25">
      <c r="A113" s="406" t="s">
        <v>1407</v>
      </c>
      <c r="B113" s="383" t="s">
        <v>99</v>
      </c>
      <c r="C113" s="451" t="s">
        <v>762</v>
      </c>
      <c r="D113" s="434">
        <v>44348</v>
      </c>
      <c r="E113" s="385" t="s">
        <v>590</v>
      </c>
      <c r="F113" s="386" t="s">
        <v>2571</v>
      </c>
      <c r="G113" s="140"/>
      <c r="H113" s="413" t="s">
        <v>2383</v>
      </c>
      <c r="I113" s="388" t="s">
        <v>2524</v>
      </c>
      <c r="J113" s="420" t="s">
        <v>35</v>
      </c>
      <c r="K113" s="420" t="s">
        <v>35</v>
      </c>
      <c r="L113" s="420" t="s">
        <v>35</v>
      </c>
      <c r="M113" s="420" t="s">
        <v>35</v>
      </c>
      <c r="N113" s="420" t="s">
        <v>35</v>
      </c>
      <c r="O113" s="420" t="s">
        <v>35</v>
      </c>
      <c r="P113" s="420" t="s">
        <v>35</v>
      </c>
      <c r="Q113" s="379" t="s">
        <v>443</v>
      </c>
      <c r="R113" s="379" t="s">
        <v>443</v>
      </c>
      <c r="S113" s="379" t="s">
        <v>443</v>
      </c>
      <c r="T113" s="379" t="s">
        <v>443</v>
      </c>
      <c r="U113" s="379" t="s">
        <v>443</v>
      </c>
    </row>
    <row r="114" spans="1:21" s="381" customFormat="1" ht="45" customHeight="1" x14ac:dyDescent="0.25">
      <c r="A114" s="408" t="s">
        <v>1428</v>
      </c>
      <c r="B114" s="383" t="s">
        <v>638</v>
      </c>
      <c r="C114" s="408" t="s">
        <v>2311</v>
      </c>
      <c r="D114" s="401">
        <v>42370</v>
      </c>
      <c r="E114" s="385" t="s">
        <v>590</v>
      </c>
      <c r="F114" s="386" t="s">
        <v>416</v>
      </c>
      <c r="G114" s="140"/>
      <c r="H114" s="387" t="s">
        <v>24</v>
      </c>
      <c r="I114" s="388" t="s">
        <v>2521</v>
      </c>
      <c r="J114" s="379" t="s">
        <v>443</v>
      </c>
      <c r="K114" s="379" t="s">
        <v>443</v>
      </c>
      <c r="L114" s="379" t="s">
        <v>443</v>
      </c>
      <c r="M114" s="379" t="s">
        <v>443</v>
      </c>
      <c r="N114" s="379" t="s">
        <v>443</v>
      </c>
      <c r="O114" s="379" t="s">
        <v>1882</v>
      </c>
      <c r="P114" s="379" t="s">
        <v>443</v>
      </c>
      <c r="Q114" s="420" t="s">
        <v>35</v>
      </c>
      <c r="R114" s="379" t="s">
        <v>443</v>
      </c>
      <c r="S114" s="379" t="s">
        <v>443</v>
      </c>
      <c r="T114" s="379" t="s">
        <v>443</v>
      </c>
      <c r="U114" s="379" t="s">
        <v>443</v>
      </c>
    </row>
    <row r="115" spans="1:21" s="381" customFormat="1" ht="45" customHeight="1" x14ac:dyDescent="0.25">
      <c r="A115" s="408" t="s">
        <v>2249</v>
      </c>
      <c r="B115" s="383" t="s">
        <v>60</v>
      </c>
      <c r="C115" s="409" t="s">
        <v>1176</v>
      </c>
      <c r="D115" s="401">
        <v>44166</v>
      </c>
      <c r="E115" s="385" t="s">
        <v>590</v>
      </c>
      <c r="F115" s="386" t="s">
        <v>1430</v>
      </c>
      <c r="G115" s="88"/>
      <c r="H115" s="387" t="s">
        <v>24</v>
      </c>
      <c r="I115" s="388" t="s">
        <v>2523</v>
      </c>
      <c r="J115" s="420" t="s">
        <v>35</v>
      </c>
      <c r="K115" s="379" t="s">
        <v>443</v>
      </c>
      <c r="L115" s="379" t="s">
        <v>443</v>
      </c>
      <c r="M115" s="379" t="s">
        <v>443</v>
      </c>
      <c r="N115" s="379" t="s">
        <v>443</v>
      </c>
      <c r="O115" s="379" t="s">
        <v>443</v>
      </c>
      <c r="P115" s="379" t="s">
        <v>443</v>
      </c>
      <c r="Q115" s="420" t="s">
        <v>35</v>
      </c>
      <c r="R115" s="379" t="s">
        <v>1882</v>
      </c>
      <c r="S115" s="379" t="s">
        <v>443</v>
      </c>
      <c r="T115" s="379" t="s">
        <v>443</v>
      </c>
      <c r="U115" s="379" t="s">
        <v>443</v>
      </c>
    </row>
    <row r="116" spans="1:21" ht="45" customHeight="1" x14ac:dyDescent="0.25">
      <c r="A116" s="408" t="s">
        <v>1431</v>
      </c>
      <c r="B116" s="383" t="s">
        <v>638</v>
      </c>
      <c r="C116" s="408" t="s">
        <v>2311</v>
      </c>
      <c r="D116" s="401">
        <v>42370</v>
      </c>
      <c r="E116" s="385" t="s">
        <v>590</v>
      </c>
      <c r="F116" s="386" t="s">
        <v>416</v>
      </c>
      <c r="G116" s="88"/>
      <c r="H116" s="387" t="s">
        <v>24</v>
      </c>
      <c r="I116" s="388" t="s">
        <v>2521</v>
      </c>
      <c r="J116" s="379" t="s">
        <v>443</v>
      </c>
      <c r="K116" s="453" t="s">
        <v>443</v>
      </c>
      <c r="L116" s="379" t="s">
        <v>443</v>
      </c>
      <c r="M116" s="379" t="s">
        <v>443</v>
      </c>
      <c r="N116" s="379" t="s">
        <v>443</v>
      </c>
      <c r="O116" s="379" t="s">
        <v>1882</v>
      </c>
      <c r="P116" s="379" t="s">
        <v>443</v>
      </c>
      <c r="Q116" s="420" t="s">
        <v>35</v>
      </c>
      <c r="R116" s="379" t="s">
        <v>443</v>
      </c>
      <c r="S116" s="379" t="s">
        <v>443</v>
      </c>
      <c r="T116" s="379" t="s">
        <v>443</v>
      </c>
      <c r="U116" s="379" t="s">
        <v>443</v>
      </c>
    </row>
    <row r="117" spans="1:21" ht="45" customHeight="1" x14ac:dyDescent="0.25">
      <c r="A117" s="390" t="s">
        <v>102</v>
      </c>
      <c r="B117" s="383" t="s">
        <v>1396</v>
      </c>
      <c r="C117" s="408" t="s">
        <v>2311</v>
      </c>
      <c r="D117" s="384"/>
      <c r="E117" s="385" t="s">
        <v>590</v>
      </c>
      <c r="F117" s="386" t="s">
        <v>273</v>
      </c>
      <c r="G117" s="89">
        <v>22</v>
      </c>
      <c r="H117" s="387" t="s">
        <v>2306</v>
      </c>
      <c r="I117" s="396" t="s">
        <v>2523</v>
      </c>
      <c r="J117" s="379" t="s">
        <v>443</v>
      </c>
      <c r="K117" s="453" t="s">
        <v>443</v>
      </c>
      <c r="L117" s="379" t="s">
        <v>443</v>
      </c>
      <c r="M117" s="379" t="s">
        <v>443</v>
      </c>
      <c r="N117" s="379" t="s">
        <v>443</v>
      </c>
      <c r="O117" s="379" t="s">
        <v>443</v>
      </c>
      <c r="P117" s="379" t="s">
        <v>443</v>
      </c>
      <c r="Q117" s="379" t="s">
        <v>443</v>
      </c>
      <c r="R117" s="542" t="s">
        <v>2527</v>
      </c>
      <c r="S117" s="453" t="s">
        <v>443</v>
      </c>
      <c r="T117" s="379" t="s">
        <v>443</v>
      </c>
      <c r="U117" s="379" t="s">
        <v>443</v>
      </c>
    </row>
    <row r="118" spans="1:21" ht="45" customHeight="1" x14ac:dyDescent="0.25">
      <c r="A118" s="383" t="s">
        <v>291</v>
      </c>
      <c r="B118" s="408" t="s">
        <v>2463</v>
      </c>
      <c r="C118" s="408" t="s">
        <v>2569</v>
      </c>
      <c r="D118" s="446">
        <v>42353</v>
      </c>
      <c r="E118" s="385" t="s">
        <v>590</v>
      </c>
      <c r="F118" s="386" t="s">
        <v>292</v>
      </c>
      <c r="G118" s="193">
        <v>33</v>
      </c>
      <c r="H118" s="387" t="s">
        <v>2306</v>
      </c>
      <c r="I118" s="388" t="s">
        <v>2541</v>
      </c>
      <c r="J118" s="379" t="s">
        <v>443</v>
      </c>
      <c r="K118" s="453" t="s">
        <v>443</v>
      </c>
      <c r="L118" s="379" t="s">
        <v>443</v>
      </c>
      <c r="M118" s="379" t="s">
        <v>443</v>
      </c>
      <c r="N118" s="379" t="s">
        <v>443</v>
      </c>
      <c r="O118" s="379" t="s">
        <v>443</v>
      </c>
      <c r="P118" s="379" t="s">
        <v>443</v>
      </c>
      <c r="Q118" s="379" t="s">
        <v>1882</v>
      </c>
      <c r="R118" s="453" t="s">
        <v>443</v>
      </c>
      <c r="S118" s="453" t="s">
        <v>443</v>
      </c>
      <c r="T118" s="379" t="s">
        <v>443</v>
      </c>
      <c r="U118" s="379" t="s">
        <v>443</v>
      </c>
    </row>
    <row r="119" spans="1:21" ht="45" customHeight="1" x14ac:dyDescent="0.25">
      <c r="A119" s="383" t="s">
        <v>214</v>
      </c>
      <c r="B119" s="383" t="s">
        <v>99</v>
      </c>
      <c r="C119" s="408" t="s">
        <v>2311</v>
      </c>
      <c r="D119" s="384"/>
      <c r="E119" s="385" t="s">
        <v>590</v>
      </c>
      <c r="F119" s="386" t="s">
        <v>288</v>
      </c>
      <c r="G119" s="88">
        <v>32</v>
      </c>
      <c r="H119" s="387" t="s">
        <v>2306</v>
      </c>
      <c r="I119" s="388" t="s">
        <v>2524</v>
      </c>
      <c r="J119" s="379" t="s">
        <v>443</v>
      </c>
      <c r="K119" s="453" t="s">
        <v>443</v>
      </c>
      <c r="L119" s="379" t="s">
        <v>443</v>
      </c>
      <c r="M119" s="379" t="s">
        <v>443</v>
      </c>
      <c r="N119" s="379" t="s">
        <v>443</v>
      </c>
      <c r="O119" s="379" t="s">
        <v>443</v>
      </c>
      <c r="P119" s="379" t="s">
        <v>1882</v>
      </c>
      <c r="Q119" s="379" t="s">
        <v>443</v>
      </c>
      <c r="R119" s="453" t="s">
        <v>443</v>
      </c>
      <c r="S119" s="453" t="s">
        <v>443</v>
      </c>
      <c r="T119" s="379" t="s">
        <v>443</v>
      </c>
      <c r="U119" s="379" t="s">
        <v>443</v>
      </c>
    </row>
    <row r="120" spans="1:21" s="381" customFormat="1" ht="45" customHeight="1" x14ac:dyDescent="0.25">
      <c r="A120" s="383" t="s">
        <v>289</v>
      </c>
      <c r="B120" s="408" t="s">
        <v>2463</v>
      </c>
      <c r="C120" s="408" t="s">
        <v>2569</v>
      </c>
      <c r="D120" s="446">
        <v>42353</v>
      </c>
      <c r="E120" s="385" t="s">
        <v>590</v>
      </c>
      <c r="F120" s="386" t="s">
        <v>290</v>
      </c>
      <c r="G120" s="193">
        <v>34</v>
      </c>
      <c r="H120" s="387" t="s">
        <v>2306</v>
      </c>
      <c r="I120" s="388" t="s">
        <v>2524</v>
      </c>
      <c r="J120" s="379" t="s">
        <v>443</v>
      </c>
      <c r="K120" s="379" t="s">
        <v>443</v>
      </c>
      <c r="L120" s="379" t="s">
        <v>443</v>
      </c>
      <c r="M120" s="379" t="s">
        <v>443</v>
      </c>
      <c r="N120" s="379" t="s">
        <v>443</v>
      </c>
      <c r="O120" s="379" t="s">
        <v>443</v>
      </c>
      <c r="P120" s="379" t="s">
        <v>1882</v>
      </c>
      <c r="Q120" s="379" t="s">
        <v>443</v>
      </c>
      <c r="R120" s="379" t="s">
        <v>443</v>
      </c>
      <c r="S120" s="379" t="s">
        <v>443</v>
      </c>
      <c r="T120" s="379" t="s">
        <v>443</v>
      </c>
      <c r="U120" s="379" t="s">
        <v>443</v>
      </c>
    </row>
    <row r="121" spans="1:21" s="381" customFormat="1" ht="45" customHeight="1" x14ac:dyDescent="0.25">
      <c r="A121" s="408" t="s">
        <v>1458</v>
      </c>
      <c r="B121" s="382" t="s">
        <v>60</v>
      </c>
      <c r="C121" s="409" t="s">
        <v>1176</v>
      </c>
      <c r="D121" s="393">
        <v>43617</v>
      </c>
      <c r="E121" s="385" t="s">
        <v>590</v>
      </c>
      <c r="F121" s="386" t="s">
        <v>1460</v>
      </c>
      <c r="G121" s="193"/>
      <c r="H121" s="387" t="s">
        <v>2363</v>
      </c>
      <c r="I121" s="396" t="s">
        <v>2519</v>
      </c>
      <c r="J121" s="379" t="s">
        <v>443</v>
      </c>
      <c r="K121" s="536" t="s">
        <v>2520</v>
      </c>
      <c r="L121" s="379" t="s">
        <v>443</v>
      </c>
      <c r="M121" s="379" t="s">
        <v>1882</v>
      </c>
      <c r="N121" s="379" t="s">
        <v>443</v>
      </c>
      <c r="O121" s="379" t="s">
        <v>443</v>
      </c>
      <c r="P121" s="379" t="s">
        <v>443</v>
      </c>
      <c r="Q121" s="379" t="s">
        <v>443</v>
      </c>
      <c r="R121" s="379" t="s">
        <v>443</v>
      </c>
      <c r="S121" s="379" t="s">
        <v>443</v>
      </c>
      <c r="T121" s="379" t="s">
        <v>443</v>
      </c>
      <c r="U121" s="379" t="s">
        <v>443</v>
      </c>
    </row>
    <row r="122" spans="1:21" s="381" customFormat="1" ht="45" customHeight="1" x14ac:dyDescent="0.25">
      <c r="A122" s="383" t="s">
        <v>1461</v>
      </c>
      <c r="B122" s="383" t="s">
        <v>1462</v>
      </c>
      <c r="C122" s="414" t="s">
        <v>2311</v>
      </c>
      <c r="D122" s="401">
        <v>43971</v>
      </c>
      <c r="E122" s="385" t="s">
        <v>590</v>
      </c>
      <c r="F122" s="386" t="s">
        <v>827</v>
      </c>
      <c r="G122" s="299"/>
      <c r="H122" s="387" t="s">
        <v>2363</v>
      </c>
      <c r="I122" s="388" t="s">
        <v>2519</v>
      </c>
      <c r="J122" s="379" t="s">
        <v>443</v>
      </c>
      <c r="K122" s="536" t="s">
        <v>2520</v>
      </c>
      <c r="L122" s="379" t="s">
        <v>443</v>
      </c>
      <c r="M122" s="379" t="s">
        <v>1882</v>
      </c>
      <c r="N122" s="379" t="s">
        <v>443</v>
      </c>
      <c r="O122" s="379" t="s">
        <v>443</v>
      </c>
      <c r="P122" s="379" t="s">
        <v>443</v>
      </c>
      <c r="Q122" s="379" t="s">
        <v>443</v>
      </c>
      <c r="R122" s="379" t="s">
        <v>443</v>
      </c>
      <c r="S122" s="379" t="s">
        <v>443</v>
      </c>
      <c r="T122" s="379" t="s">
        <v>443</v>
      </c>
      <c r="U122" s="379" t="s">
        <v>443</v>
      </c>
    </row>
    <row r="123" spans="1:21" s="381" customFormat="1" ht="45" customHeight="1" x14ac:dyDescent="0.25">
      <c r="A123" s="414" t="s">
        <v>2253</v>
      </c>
      <c r="B123" s="383" t="s">
        <v>89</v>
      </c>
      <c r="C123" s="451" t="s">
        <v>2254</v>
      </c>
      <c r="D123" s="401">
        <v>44256</v>
      </c>
      <c r="E123" s="385" t="s">
        <v>590</v>
      </c>
      <c r="F123" s="386" t="s">
        <v>2465</v>
      </c>
      <c r="G123" s="88"/>
      <c r="H123" s="387" t="s">
        <v>2363</v>
      </c>
      <c r="I123" s="388" t="s">
        <v>2519</v>
      </c>
      <c r="J123" s="454" t="s">
        <v>35</v>
      </c>
      <c r="K123" s="454" t="s">
        <v>35</v>
      </c>
      <c r="L123" s="454" t="s">
        <v>35</v>
      </c>
      <c r="M123" s="454" t="s">
        <v>35</v>
      </c>
      <c r="N123" s="379" t="s">
        <v>443</v>
      </c>
      <c r="O123" s="379" t="s">
        <v>443</v>
      </c>
      <c r="P123" s="379" t="s">
        <v>443</v>
      </c>
      <c r="Q123" s="379" t="s">
        <v>443</v>
      </c>
      <c r="R123" s="379" t="s">
        <v>443</v>
      </c>
      <c r="S123" s="379" t="s">
        <v>443</v>
      </c>
      <c r="T123" s="379" t="s">
        <v>443</v>
      </c>
      <c r="U123" s="448" t="s">
        <v>1882</v>
      </c>
    </row>
    <row r="124" spans="1:21" s="381" customFormat="1" ht="45" customHeight="1" x14ac:dyDescent="0.25">
      <c r="A124" s="414" t="s">
        <v>2257</v>
      </c>
      <c r="B124" s="383" t="s">
        <v>638</v>
      </c>
      <c r="C124" s="414" t="s">
        <v>2311</v>
      </c>
      <c r="D124" s="401">
        <v>41214</v>
      </c>
      <c r="E124" s="385" t="s">
        <v>590</v>
      </c>
      <c r="F124" s="386" t="s">
        <v>2466</v>
      </c>
      <c r="G124" s="88">
        <v>5</v>
      </c>
      <c r="H124" s="387" t="s">
        <v>30</v>
      </c>
      <c r="I124" s="388" t="s">
        <v>2519</v>
      </c>
      <c r="J124" s="453" t="s">
        <v>443</v>
      </c>
      <c r="K124" s="453" t="s">
        <v>443</v>
      </c>
      <c r="L124" s="453" t="s">
        <v>443</v>
      </c>
      <c r="M124" s="542" t="s">
        <v>2527</v>
      </c>
      <c r="N124" s="453" t="s">
        <v>443</v>
      </c>
      <c r="O124" s="453" t="s">
        <v>443</v>
      </c>
      <c r="P124" s="379" t="s">
        <v>443</v>
      </c>
      <c r="Q124" s="379" t="s">
        <v>443</v>
      </c>
      <c r="R124" s="379" t="s">
        <v>443</v>
      </c>
      <c r="S124" s="379" t="s">
        <v>443</v>
      </c>
      <c r="T124" s="379" t="s">
        <v>443</v>
      </c>
      <c r="U124" s="379" t="s">
        <v>443</v>
      </c>
    </row>
    <row r="125" spans="1:21" ht="45" customHeight="1" x14ac:dyDescent="0.25">
      <c r="A125" s="414" t="s">
        <v>2467</v>
      </c>
      <c r="B125" s="383" t="s">
        <v>859</v>
      </c>
      <c r="C125" s="414" t="s">
        <v>2311</v>
      </c>
      <c r="D125" s="401">
        <v>44337</v>
      </c>
      <c r="E125" s="385" t="s">
        <v>590</v>
      </c>
      <c r="F125" s="386" t="s">
        <v>827</v>
      </c>
      <c r="G125" s="88"/>
      <c r="H125" s="387" t="s">
        <v>2385</v>
      </c>
      <c r="I125" s="388" t="s">
        <v>2521</v>
      </c>
      <c r="J125" s="420" t="s">
        <v>35</v>
      </c>
      <c r="K125" s="454" t="s">
        <v>35</v>
      </c>
      <c r="L125" s="420" t="s">
        <v>35</v>
      </c>
      <c r="M125" s="420" t="s">
        <v>35</v>
      </c>
      <c r="N125" s="420" t="s">
        <v>35</v>
      </c>
      <c r="O125" s="420" t="s">
        <v>35</v>
      </c>
      <c r="P125" s="379" t="s">
        <v>443</v>
      </c>
      <c r="Q125" s="379" t="s">
        <v>443</v>
      </c>
      <c r="R125" s="453" t="s">
        <v>443</v>
      </c>
      <c r="S125" s="453" t="s">
        <v>443</v>
      </c>
      <c r="T125" s="379" t="s">
        <v>443</v>
      </c>
      <c r="U125" s="379" t="s">
        <v>443</v>
      </c>
    </row>
    <row r="126" spans="1:21" s="381" customFormat="1" ht="45" customHeight="1" x14ac:dyDescent="0.25">
      <c r="A126" s="383" t="s">
        <v>210</v>
      </c>
      <c r="B126" s="383" t="s">
        <v>49</v>
      </c>
      <c r="C126" s="414" t="s">
        <v>2311</v>
      </c>
      <c r="D126" s="384"/>
      <c r="E126" s="385" t="s">
        <v>590</v>
      </c>
      <c r="F126" s="386" t="s">
        <v>282</v>
      </c>
      <c r="G126" s="88">
        <v>24</v>
      </c>
      <c r="H126" s="387" t="s">
        <v>2306</v>
      </c>
      <c r="I126" s="388" t="s">
        <v>2536</v>
      </c>
      <c r="J126" s="379" t="s">
        <v>443</v>
      </c>
      <c r="K126" s="379" t="s">
        <v>443</v>
      </c>
      <c r="L126" s="379" t="s">
        <v>1882</v>
      </c>
      <c r="M126" s="379" t="s">
        <v>443</v>
      </c>
      <c r="N126" s="379" t="s">
        <v>443</v>
      </c>
      <c r="O126" s="379" t="s">
        <v>443</v>
      </c>
      <c r="P126" s="379" t="s">
        <v>443</v>
      </c>
      <c r="Q126" s="379" t="s">
        <v>443</v>
      </c>
      <c r="R126" s="379" t="s">
        <v>443</v>
      </c>
      <c r="S126" s="379" t="s">
        <v>443</v>
      </c>
      <c r="T126" s="379" t="s">
        <v>443</v>
      </c>
      <c r="U126" s="379" t="s">
        <v>443</v>
      </c>
    </row>
    <row r="127" spans="1:21" s="381" customFormat="1" ht="45" customHeight="1" x14ac:dyDescent="0.25">
      <c r="A127" s="382" t="s">
        <v>2264</v>
      </c>
      <c r="B127" s="383" t="s">
        <v>1766</v>
      </c>
      <c r="C127" s="414" t="s">
        <v>2311</v>
      </c>
      <c r="D127" s="401">
        <v>43361</v>
      </c>
      <c r="E127" s="385" t="s">
        <v>590</v>
      </c>
      <c r="F127" s="386" t="s">
        <v>1514</v>
      </c>
      <c r="G127" s="299"/>
      <c r="H127" s="387" t="s">
        <v>24</v>
      </c>
      <c r="I127" s="388" t="s">
        <v>2528</v>
      </c>
      <c r="J127" s="379" t="s">
        <v>443</v>
      </c>
      <c r="K127" s="379" t="s">
        <v>443</v>
      </c>
      <c r="L127" s="379" t="s">
        <v>443</v>
      </c>
      <c r="M127" s="379" t="s">
        <v>443</v>
      </c>
      <c r="N127" s="379" t="s">
        <v>443</v>
      </c>
      <c r="O127" s="379" t="s">
        <v>443</v>
      </c>
      <c r="P127" s="379" t="s">
        <v>443</v>
      </c>
      <c r="Q127" s="420" t="s">
        <v>35</v>
      </c>
      <c r="R127" s="379" t="s">
        <v>443</v>
      </c>
      <c r="S127" s="379" t="s">
        <v>443</v>
      </c>
      <c r="T127" s="379" t="s">
        <v>1882</v>
      </c>
      <c r="U127" s="379" t="s">
        <v>443</v>
      </c>
    </row>
    <row r="128" spans="1:21" s="381" customFormat="1" ht="45" customHeight="1" x14ac:dyDescent="0.25">
      <c r="A128" s="429" t="s">
        <v>32</v>
      </c>
      <c r="B128" s="399" t="s">
        <v>2472</v>
      </c>
      <c r="C128" s="414" t="s">
        <v>2311</v>
      </c>
      <c r="D128" s="468"/>
      <c r="E128" s="402" t="s">
        <v>590</v>
      </c>
      <c r="F128" s="403" t="s">
        <v>468</v>
      </c>
      <c r="G128" s="193">
        <v>25</v>
      </c>
      <c r="H128" s="431" t="s">
        <v>30</v>
      </c>
      <c r="I128" s="404" t="s">
        <v>1898</v>
      </c>
      <c r="J128" s="379" t="s">
        <v>1882</v>
      </c>
      <c r="K128" s="379" t="s">
        <v>443</v>
      </c>
      <c r="L128" s="379" t="s">
        <v>443</v>
      </c>
      <c r="M128" s="379" t="s">
        <v>443</v>
      </c>
      <c r="N128" s="379" t="s">
        <v>443</v>
      </c>
      <c r="O128" s="379" t="s">
        <v>443</v>
      </c>
      <c r="P128" s="379" t="s">
        <v>443</v>
      </c>
      <c r="Q128" s="379" t="s">
        <v>443</v>
      </c>
      <c r="R128" s="379" t="s">
        <v>443</v>
      </c>
      <c r="S128" s="379" t="s">
        <v>443</v>
      </c>
      <c r="T128" s="379" t="s">
        <v>443</v>
      </c>
      <c r="U128" s="379" t="s">
        <v>443</v>
      </c>
    </row>
    <row r="129" spans="1:21" ht="45" customHeight="1" x14ac:dyDescent="0.25">
      <c r="A129" s="383" t="s">
        <v>54</v>
      </c>
      <c r="B129" s="383" t="s">
        <v>55</v>
      </c>
      <c r="C129" s="414" t="s">
        <v>2311</v>
      </c>
      <c r="D129" s="384"/>
      <c r="E129" s="385" t="s">
        <v>590</v>
      </c>
      <c r="F129" s="386" t="s">
        <v>509</v>
      </c>
      <c r="G129" s="88"/>
      <c r="H129" s="387" t="s">
        <v>24</v>
      </c>
      <c r="I129" s="388" t="s">
        <v>2521</v>
      </c>
      <c r="J129" s="379" t="s">
        <v>443</v>
      </c>
      <c r="K129" s="453" t="s">
        <v>443</v>
      </c>
      <c r="L129" s="379" t="s">
        <v>443</v>
      </c>
      <c r="M129" s="379" t="s">
        <v>443</v>
      </c>
      <c r="N129" s="420" t="s">
        <v>35</v>
      </c>
      <c r="O129" s="379" t="s">
        <v>1882</v>
      </c>
      <c r="P129" s="379" t="s">
        <v>443</v>
      </c>
      <c r="Q129" s="420" t="s">
        <v>35</v>
      </c>
      <c r="R129" s="453" t="s">
        <v>443</v>
      </c>
      <c r="S129" s="453" t="s">
        <v>443</v>
      </c>
      <c r="T129" s="379" t="s">
        <v>443</v>
      </c>
      <c r="U129" s="379" t="s">
        <v>443</v>
      </c>
    </row>
    <row r="130" spans="1:21" ht="45" customHeight="1" x14ac:dyDescent="0.25">
      <c r="A130" s="383" t="s">
        <v>293</v>
      </c>
      <c r="B130" s="383" t="s">
        <v>948</v>
      </c>
      <c r="C130" s="414" t="s">
        <v>2311</v>
      </c>
      <c r="D130" s="401">
        <v>41334</v>
      </c>
      <c r="E130" s="385" t="s">
        <v>590</v>
      </c>
      <c r="F130" s="386" t="s">
        <v>294</v>
      </c>
      <c r="G130" s="88">
        <v>35</v>
      </c>
      <c r="H130" s="387" t="s">
        <v>2306</v>
      </c>
      <c r="I130" s="388" t="s">
        <v>2536</v>
      </c>
      <c r="J130" s="379" t="s">
        <v>443</v>
      </c>
      <c r="K130" s="453" t="s">
        <v>443</v>
      </c>
      <c r="L130" s="539" t="s">
        <v>2527</v>
      </c>
      <c r="M130" s="379" t="s">
        <v>443</v>
      </c>
      <c r="N130" s="379" t="s">
        <v>443</v>
      </c>
      <c r="O130" s="379" t="s">
        <v>443</v>
      </c>
      <c r="P130" s="379" t="s">
        <v>443</v>
      </c>
      <c r="Q130" s="379" t="s">
        <v>443</v>
      </c>
      <c r="R130" s="453" t="s">
        <v>443</v>
      </c>
      <c r="S130" s="453" t="s">
        <v>443</v>
      </c>
      <c r="T130" s="379" t="s">
        <v>443</v>
      </c>
      <c r="U130" s="379" t="s">
        <v>443</v>
      </c>
    </row>
    <row r="131" spans="1:21" s="381" customFormat="1" ht="45" x14ac:dyDescent="0.25">
      <c r="A131" s="390" t="s">
        <v>271</v>
      </c>
      <c r="B131" s="390" t="s">
        <v>49</v>
      </c>
      <c r="C131" s="417" t="s">
        <v>2311</v>
      </c>
      <c r="D131" s="410"/>
      <c r="E131" s="402" t="s">
        <v>590</v>
      </c>
      <c r="F131" s="394" t="s">
        <v>272</v>
      </c>
      <c r="G131" s="89">
        <v>20</v>
      </c>
      <c r="H131" s="395" t="s">
        <v>2306</v>
      </c>
      <c r="I131" s="396" t="s">
        <v>2522</v>
      </c>
      <c r="J131" s="379" t="s">
        <v>443</v>
      </c>
      <c r="K131" s="379" t="s">
        <v>443</v>
      </c>
      <c r="L131" s="379" t="s">
        <v>443</v>
      </c>
      <c r="M131" s="379" t="s">
        <v>443</v>
      </c>
      <c r="N131" s="539" t="s">
        <v>2527</v>
      </c>
      <c r="O131" s="379" t="s">
        <v>443</v>
      </c>
      <c r="P131" s="379" t="s">
        <v>443</v>
      </c>
      <c r="Q131" s="379" t="s">
        <v>443</v>
      </c>
      <c r="R131" s="379" t="s">
        <v>443</v>
      </c>
      <c r="S131" s="379" t="s">
        <v>443</v>
      </c>
      <c r="T131" s="379" t="s">
        <v>443</v>
      </c>
      <c r="U131" s="379" t="s">
        <v>443</v>
      </c>
    </row>
    <row r="132" spans="1:21" ht="45" customHeight="1" x14ac:dyDescent="0.25">
      <c r="A132" s="414" t="s">
        <v>2572</v>
      </c>
      <c r="B132" s="382" t="s">
        <v>2543</v>
      </c>
      <c r="C132" s="543" t="s">
        <v>2544</v>
      </c>
      <c r="D132" s="384"/>
      <c r="E132" s="525" t="s">
        <v>66</v>
      </c>
      <c r="F132" s="386" t="s">
        <v>343</v>
      </c>
      <c r="G132" s="88">
        <v>14</v>
      </c>
      <c r="H132" s="387" t="s">
        <v>19</v>
      </c>
      <c r="I132" s="388" t="s">
        <v>1908</v>
      </c>
      <c r="J132" s="379" t="s">
        <v>443</v>
      </c>
      <c r="K132" s="453" t="s">
        <v>443</v>
      </c>
      <c r="L132" s="420" t="s">
        <v>35</v>
      </c>
      <c r="M132" s="420" t="s">
        <v>35</v>
      </c>
      <c r="N132" s="420" t="s">
        <v>35</v>
      </c>
      <c r="O132" s="420" t="s">
        <v>35</v>
      </c>
      <c r="P132" s="420" t="s">
        <v>35</v>
      </c>
      <c r="Q132" s="420" t="s">
        <v>35</v>
      </c>
      <c r="R132" s="420" t="s">
        <v>35</v>
      </c>
      <c r="S132" s="420" t="s">
        <v>35</v>
      </c>
      <c r="T132" s="420" t="s">
        <v>35</v>
      </c>
      <c r="U132" s="420" t="s">
        <v>35</v>
      </c>
    </row>
    <row r="133" spans="1:21" ht="42" customHeight="1" x14ac:dyDescent="0.25">
      <c r="A133" s="408" t="s">
        <v>301</v>
      </c>
      <c r="B133" s="383" t="s">
        <v>1580</v>
      </c>
      <c r="C133" s="414" t="s">
        <v>2474</v>
      </c>
      <c r="D133" s="384"/>
      <c r="E133" s="385" t="s">
        <v>590</v>
      </c>
      <c r="F133" s="386" t="s">
        <v>300</v>
      </c>
      <c r="G133" s="88">
        <v>36</v>
      </c>
      <c r="H133" s="387" t="s">
        <v>2306</v>
      </c>
      <c r="I133" s="388" t="s">
        <v>2522</v>
      </c>
      <c r="J133" s="379" t="s">
        <v>443</v>
      </c>
      <c r="K133" s="379" t="s">
        <v>443</v>
      </c>
      <c r="L133" s="379" t="s">
        <v>443</v>
      </c>
      <c r="M133" s="379" t="s">
        <v>443</v>
      </c>
      <c r="N133" s="539" t="s">
        <v>2527</v>
      </c>
      <c r="O133" s="379" t="s">
        <v>443</v>
      </c>
      <c r="P133" s="379" t="s">
        <v>443</v>
      </c>
      <c r="Q133" s="379" t="s">
        <v>443</v>
      </c>
      <c r="R133" s="420" t="s">
        <v>35</v>
      </c>
      <c r="S133" s="420" t="s">
        <v>35</v>
      </c>
      <c r="T133" s="535" t="s">
        <v>35</v>
      </c>
      <c r="U133" s="379" t="s">
        <v>443</v>
      </c>
    </row>
    <row r="134" spans="1:21" ht="42" customHeight="1" x14ac:dyDescent="0.25">
      <c r="A134" s="408" t="s">
        <v>2277</v>
      </c>
      <c r="B134" s="383" t="s">
        <v>1529</v>
      </c>
      <c r="C134" s="408" t="s">
        <v>2311</v>
      </c>
      <c r="D134" s="499">
        <v>44136</v>
      </c>
      <c r="E134" s="385" t="s">
        <v>590</v>
      </c>
      <c r="F134" s="386" t="s">
        <v>2475</v>
      </c>
      <c r="G134" s="377"/>
      <c r="H134" s="387" t="s">
        <v>30</v>
      </c>
      <c r="I134" s="500" t="s">
        <v>2524</v>
      </c>
      <c r="J134" s="379" t="s">
        <v>443</v>
      </c>
      <c r="K134" s="379" t="s">
        <v>443</v>
      </c>
      <c r="L134" s="379" t="s">
        <v>443</v>
      </c>
      <c r="M134" s="379" t="s">
        <v>443</v>
      </c>
      <c r="N134" s="379" t="s">
        <v>443</v>
      </c>
      <c r="O134" s="379" t="s">
        <v>443</v>
      </c>
      <c r="P134" s="539" t="s">
        <v>2527</v>
      </c>
      <c r="Q134" s="379" t="s">
        <v>443</v>
      </c>
      <c r="R134" s="379" t="s">
        <v>443</v>
      </c>
      <c r="S134" s="379" t="s">
        <v>443</v>
      </c>
      <c r="T134" s="379" t="s">
        <v>443</v>
      </c>
      <c r="U134" s="379" t="s">
        <v>443</v>
      </c>
    </row>
    <row r="135" spans="1:21" s="381" customFormat="1" ht="42" customHeight="1" x14ac:dyDescent="0.25">
      <c r="A135" s="408" t="s">
        <v>1593</v>
      </c>
      <c r="B135" s="383" t="s">
        <v>89</v>
      </c>
      <c r="C135" s="414" t="s">
        <v>2311</v>
      </c>
      <c r="D135" s="499">
        <v>44094</v>
      </c>
      <c r="E135" s="385" t="s">
        <v>590</v>
      </c>
      <c r="F135" s="386" t="s">
        <v>1594</v>
      </c>
      <c r="G135" s="377"/>
      <c r="H135" s="387" t="s">
        <v>2363</v>
      </c>
      <c r="I135" s="500" t="s">
        <v>2541</v>
      </c>
      <c r="J135" s="379" t="s">
        <v>443</v>
      </c>
      <c r="K135" s="536" t="s">
        <v>2520</v>
      </c>
      <c r="L135" s="379" t="s">
        <v>443</v>
      </c>
      <c r="M135" s="379" t="s">
        <v>443</v>
      </c>
      <c r="N135" s="379" t="s">
        <v>443</v>
      </c>
      <c r="O135" s="379" t="s">
        <v>443</v>
      </c>
      <c r="P135" s="379" t="s">
        <v>443</v>
      </c>
      <c r="Q135" s="379" t="s">
        <v>1882</v>
      </c>
      <c r="R135" s="379" t="s">
        <v>443</v>
      </c>
      <c r="S135" s="379" t="s">
        <v>443</v>
      </c>
      <c r="T135" s="379" t="s">
        <v>443</v>
      </c>
      <c r="U135" s="379" t="s">
        <v>443</v>
      </c>
    </row>
    <row r="136" spans="1:21" s="381" customFormat="1" ht="45" customHeight="1" x14ac:dyDescent="0.25">
      <c r="A136" s="408" t="s">
        <v>2573</v>
      </c>
      <c r="B136" s="383" t="s">
        <v>2574</v>
      </c>
      <c r="C136" s="414" t="s">
        <v>2575</v>
      </c>
      <c r="D136" s="471">
        <v>44002</v>
      </c>
      <c r="E136" s="532" t="s">
        <v>66</v>
      </c>
      <c r="F136" s="386" t="s">
        <v>2576</v>
      </c>
      <c r="G136" s="88"/>
      <c r="H136" s="387" t="s">
        <v>19</v>
      </c>
      <c r="I136" s="388" t="s">
        <v>1881</v>
      </c>
      <c r="J136" s="379" t="s">
        <v>443</v>
      </c>
      <c r="K136" s="379" t="s">
        <v>443</v>
      </c>
      <c r="L136" s="379" t="s">
        <v>443</v>
      </c>
      <c r="M136" s="379" t="s">
        <v>443</v>
      </c>
      <c r="N136" s="379" t="s">
        <v>443</v>
      </c>
      <c r="O136" s="379" t="s">
        <v>443</v>
      </c>
      <c r="P136" s="379" t="s">
        <v>443</v>
      </c>
      <c r="Q136" s="420" t="s">
        <v>35</v>
      </c>
      <c r="R136" s="420" t="s">
        <v>35</v>
      </c>
      <c r="S136" s="420" t="s">
        <v>35</v>
      </c>
      <c r="T136" s="420" t="s">
        <v>35</v>
      </c>
      <c r="U136" s="420" t="s">
        <v>35</v>
      </c>
    </row>
    <row r="137" spans="1:21" s="381" customFormat="1" ht="45" customHeight="1" x14ac:dyDescent="0.25">
      <c r="A137" s="414" t="s">
        <v>2278</v>
      </c>
      <c r="B137" s="383" t="s">
        <v>49</v>
      </c>
      <c r="C137" s="414" t="s">
        <v>2311</v>
      </c>
      <c r="D137" s="384"/>
      <c r="E137" s="385" t="s">
        <v>590</v>
      </c>
      <c r="F137" s="386" t="s">
        <v>440</v>
      </c>
      <c r="G137" s="88">
        <v>24</v>
      </c>
      <c r="H137" s="387" t="s">
        <v>30</v>
      </c>
      <c r="I137" s="388" t="s">
        <v>2541</v>
      </c>
      <c r="J137" s="379" t="s">
        <v>443</v>
      </c>
      <c r="K137" s="379" t="s">
        <v>443</v>
      </c>
      <c r="L137" s="379" t="s">
        <v>443</v>
      </c>
      <c r="M137" s="379" t="s">
        <v>443</v>
      </c>
      <c r="N137" s="379" t="s">
        <v>443</v>
      </c>
      <c r="O137" s="379" t="s">
        <v>443</v>
      </c>
      <c r="P137" s="379" t="s">
        <v>443</v>
      </c>
      <c r="Q137" s="379" t="s">
        <v>1882</v>
      </c>
      <c r="R137" s="379" t="s">
        <v>443</v>
      </c>
      <c r="S137" s="379" t="s">
        <v>443</v>
      </c>
      <c r="T137" s="379" t="s">
        <v>443</v>
      </c>
      <c r="U137" s="379" t="s">
        <v>443</v>
      </c>
    </row>
    <row r="138" spans="1:21" s="381" customFormat="1" ht="45" customHeight="1" x14ac:dyDescent="0.25">
      <c r="A138" s="414" t="s">
        <v>2476</v>
      </c>
      <c r="B138" s="383" t="s">
        <v>152</v>
      </c>
      <c r="C138" s="451" t="s">
        <v>762</v>
      </c>
      <c r="D138" s="499">
        <v>44208</v>
      </c>
      <c r="E138" s="385" t="s">
        <v>590</v>
      </c>
      <c r="F138" s="386" t="s">
        <v>2477</v>
      </c>
      <c r="G138" s="88"/>
      <c r="H138" s="387" t="s">
        <v>2385</v>
      </c>
      <c r="I138" s="388" t="s">
        <v>2522</v>
      </c>
      <c r="J138" s="420" t="s">
        <v>35</v>
      </c>
      <c r="K138" s="420" t="s">
        <v>35</v>
      </c>
      <c r="L138" s="379" t="s">
        <v>443</v>
      </c>
      <c r="M138" s="379" t="s">
        <v>443</v>
      </c>
      <c r="N138" s="539" t="s">
        <v>2527</v>
      </c>
      <c r="O138" s="379" t="s">
        <v>443</v>
      </c>
      <c r="P138" s="379" t="s">
        <v>443</v>
      </c>
      <c r="Q138" s="379" t="s">
        <v>443</v>
      </c>
      <c r="R138" s="379" t="s">
        <v>443</v>
      </c>
      <c r="S138" s="379" t="s">
        <v>443</v>
      </c>
      <c r="T138" s="379" t="s">
        <v>443</v>
      </c>
      <c r="U138" s="379" t="s">
        <v>443</v>
      </c>
    </row>
    <row r="139" spans="1:21" ht="45" customHeight="1" x14ac:dyDescent="0.25">
      <c r="A139" s="414" t="s">
        <v>1604</v>
      </c>
      <c r="B139" s="383" t="s">
        <v>1141</v>
      </c>
      <c r="C139" s="451" t="s">
        <v>762</v>
      </c>
      <c r="D139" s="499">
        <v>44409</v>
      </c>
      <c r="E139" s="385" t="s">
        <v>590</v>
      </c>
      <c r="F139" s="386" t="s">
        <v>1605</v>
      </c>
      <c r="G139" s="88"/>
      <c r="H139" s="387" t="s">
        <v>2363</v>
      </c>
      <c r="I139" s="388" t="s">
        <v>2522</v>
      </c>
      <c r="J139" s="420" t="s">
        <v>35</v>
      </c>
      <c r="K139" s="454" t="s">
        <v>35</v>
      </c>
      <c r="L139" s="420" t="s">
        <v>35</v>
      </c>
      <c r="M139" s="420" t="s">
        <v>35</v>
      </c>
      <c r="N139" s="420" t="s">
        <v>35</v>
      </c>
      <c r="O139" s="420" t="s">
        <v>35</v>
      </c>
      <c r="P139" s="420" t="s">
        <v>35</v>
      </c>
      <c r="Q139" s="420" t="s">
        <v>35</v>
      </c>
      <c r="R139" s="454" t="s">
        <v>35</v>
      </c>
      <c r="S139" s="453" t="s">
        <v>443</v>
      </c>
      <c r="T139" s="379" t="s">
        <v>443</v>
      </c>
      <c r="U139" s="379" t="s">
        <v>443</v>
      </c>
    </row>
    <row r="140" spans="1:21" s="381" customFormat="1" ht="45" customHeight="1" x14ac:dyDescent="0.25">
      <c r="A140" s="383" t="s">
        <v>130</v>
      </c>
      <c r="B140" s="383" t="s">
        <v>1766</v>
      </c>
      <c r="C140" s="414" t="s">
        <v>2311</v>
      </c>
      <c r="D140" s="384"/>
      <c r="E140" s="385" t="s">
        <v>590</v>
      </c>
      <c r="F140" s="386" t="s">
        <v>281</v>
      </c>
      <c r="G140" s="88">
        <v>23</v>
      </c>
      <c r="H140" s="387" t="s">
        <v>2306</v>
      </c>
      <c r="I140" s="388" t="s">
        <v>2536</v>
      </c>
      <c r="J140" s="379" t="s">
        <v>443</v>
      </c>
      <c r="K140" s="379" t="s">
        <v>443</v>
      </c>
      <c r="L140" s="379" t="s">
        <v>1882</v>
      </c>
      <c r="M140" s="407" t="s">
        <v>443</v>
      </c>
      <c r="N140" s="379" t="s">
        <v>443</v>
      </c>
      <c r="O140" s="379" t="s">
        <v>443</v>
      </c>
      <c r="P140" s="379" t="s">
        <v>443</v>
      </c>
      <c r="Q140" s="379" t="s">
        <v>443</v>
      </c>
      <c r="R140" s="379" t="s">
        <v>443</v>
      </c>
      <c r="S140" s="379" t="s">
        <v>443</v>
      </c>
      <c r="T140" s="379" t="s">
        <v>443</v>
      </c>
      <c r="U140" s="379" t="s">
        <v>443</v>
      </c>
    </row>
    <row r="141" spans="1:21" s="381" customFormat="1" ht="45" customHeight="1" x14ac:dyDescent="0.25">
      <c r="A141" s="419" t="s">
        <v>2281</v>
      </c>
      <c r="B141" s="372" t="s">
        <v>777</v>
      </c>
      <c r="C141" s="414" t="s">
        <v>2311</v>
      </c>
      <c r="D141" s="374">
        <v>41153</v>
      </c>
      <c r="E141" s="375" t="s">
        <v>590</v>
      </c>
      <c r="F141" s="376" t="s">
        <v>779</v>
      </c>
      <c r="G141" s="140">
        <v>8</v>
      </c>
      <c r="H141" s="377" t="s">
        <v>19</v>
      </c>
      <c r="I141" s="548" t="s">
        <v>2519</v>
      </c>
      <c r="J141" s="379" t="s">
        <v>443</v>
      </c>
      <c r="K141" s="379" t="s">
        <v>443</v>
      </c>
      <c r="L141" s="379" t="s">
        <v>443</v>
      </c>
      <c r="M141" s="379" t="s">
        <v>1882</v>
      </c>
      <c r="N141" s="379" t="s">
        <v>443</v>
      </c>
      <c r="O141" s="424" t="s">
        <v>443</v>
      </c>
      <c r="P141" s="379" t="s">
        <v>443</v>
      </c>
      <c r="Q141" s="379" t="s">
        <v>443</v>
      </c>
      <c r="R141" s="379" t="s">
        <v>443</v>
      </c>
      <c r="S141" s="379" t="s">
        <v>443</v>
      </c>
      <c r="T141" s="379" t="s">
        <v>443</v>
      </c>
      <c r="U141" s="379" t="s">
        <v>443</v>
      </c>
    </row>
    <row r="142" spans="1:21" s="381" customFormat="1" ht="45" customHeight="1" x14ac:dyDescent="0.25">
      <c r="A142" s="382" t="s">
        <v>2480</v>
      </c>
      <c r="B142" s="383" t="s">
        <v>1942</v>
      </c>
      <c r="C142" s="414" t="s">
        <v>2311</v>
      </c>
      <c r="D142" s="544"/>
      <c r="E142" s="385" t="s">
        <v>590</v>
      </c>
      <c r="F142" s="386" t="s">
        <v>347</v>
      </c>
      <c r="G142" s="88">
        <v>3</v>
      </c>
      <c r="H142" s="387" t="s">
        <v>19</v>
      </c>
      <c r="I142" s="388" t="s">
        <v>2534</v>
      </c>
      <c r="J142" s="379" t="s">
        <v>443</v>
      </c>
      <c r="K142" s="379" t="s">
        <v>443</v>
      </c>
      <c r="L142" s="379" t="s">
        <v>443</v>
      </c>
      <c r="M142" s="379" t="s">
        <v>443</v>
      </c>
      <c r="N142" s="379" t="s">
        <v>443</v>
      </c>
      <c r="O142" s="420" t="s">
        <v>35</v>
      </c>
      <c r="P142" s="379" t="s">
        <v>443</v>
      </c>
      <c r="Q142" s="379" t="s">
        <v>443</v>
      </c>
      <c r="R142" s="379" t="s">
        <v>443</v>
      </c>
      <c r="S142" s="379" t="s">
        <v>1882</v>
      </c>
      <c r="T142" s="379" t="s">
        <v>443</v>
      </c>
      <c r="U142" s="379" t="s">
        <v>443</v>
      </c>
    </row>
    <row r="143" spans="1:21" s="381" customFormat="1" ht="45" customHeight="1" x14ac:dyDescent="0.25">
      <c r="A143" s="459" t="s">
        <v>2577</v>
      </c>
      <c r="B143" s="508" t="s">
        <v>1622</v>
      </c>
      <c r="C143" s="414" t="s">
        <v>2311</v>
      </c>
      <c r="D143" s="374">
        <v>42614</v>
      </c>
      <c r="E143" s="375" t="s">
        <v>590</v>
      </c>
      <c r="F143" s="376" t="s">
        <v>2481</v>
      </c>
      <c r="G143" s="556">
        <v>22</v>
      </c>
      <c r="H143" s="377" t="s">
        <v>19</v>
      </c>
      <c r="I143" s="378" t="s">
        <v>2534</v>
      </c>
      <c r="J143" s="379" t="s">
        <v>443</v>
      </c>
      <c r="K143" s="379" t="s">
        <v>443</v>
      </c>
      <c r="L143" s="379" t="s">
        <v>443</v>
      </c>
      <c r="M143" s="379" t="s">
        <v>443</v>
      </c>
      <c r="N143" s="379" t="s">
        <v>443</v>
      </c>
      <c r="O143" s="379" t="s">
        <v>443</v>
      </c>
      <c r="P143" s="379" t="s">
        <v>443</v>
      </c>
      <c r="Q143" s="379" t="s">
        <v>443</v>
      </c>
      <c r="R143" s="379" t="s">
        <v>443</v>
      </c>
      <c r="S143" s="379" t="s">
        <v>1882</v>
      </c>
      <c r="T143" s="379" t="s">
        <v>443</v>
      </c>
      <c r="U143" s="379" t="s">
        <v>443</v>
      </c>
    </row>
    <row r="144" spans="1:21" s="381" customFormat="1" ht="45" customHeight="1" x14ac:dyDescent="0.25">
      <c r="A144" s="408" t="s">
        <v>177</v>
      </c>
      <c r="B144" s="383" t="s">
        <v>178</v>
      </c>
      <c r="C144" s="414" t="s">
        <v>2311</v>
      </c>
      <c r="D144" s="401">
        <v>41061</v>
      </c>
      <c r="E144" s="385" t="s">
        <v>590</v>
      </c>
      <c r="F144" s="386" t="s">
        <v>779</v>
      </c>
      <c r="G144" s="88">
        <v>9</v>
      </c>
      <c r="H144" s="387" t="s">
        <v>19</v>
      </c>
      <c r="I144" s="415" t="s">
        <v>2536</v>
      </c>
      <c r="J144" s="379" t="s">
        <v>443</v>
      </c>
      <c r="K144" s="379" t="s">
        <v>443</v>
      </c>
      <c r="L144" s="379" t="s">
        <v>1882</v>
      </c>
      <c r="M144" s="379" t="s">
        <v>443</v>
      </c>
      <c r="N144" s="379" t="s">
        <v>443</v>
      </c>
      <c r="O144" s="379" t="s">
        <v>443</v>
      </c>
      <c r="P144" s="379" t="s">
        <v>443</v>
      </c>
      <c r="Q144" s="379" t="s">
        <v>443</v>
      </c>
      <c r="R144" s="379" t="s">
        <v>443</v>
      </c>
      <c r="S144" s="379" t="s">
        <v>443</v>
      </c>
      <c r="T144" s="379" t="s">
        <v>443</v>
      </c>
      <c r="U144" s="379" t="s">
        <v>443</v>
      </c>
    </row>
    <row r="145" spans="1:21" s="381" customFormat="1" ht="45" customHeight="1" x14ac:dyDescent="0.25">
      <c r="A145" s="382" t="s">
        <v>2284</v>
      </c>
      <c r="B145" s="383" t="s">
        <v>1627</v>
      </c>
      <c r="C145" s="414" t="s">
        <v>2311</v>
      </c>
      <c r="D145" s="401">
        <v>42237</v>
      </c>
      <c r="E145" s="385" t="s">
        <v>590</v>
      </c>
      <c r="F145" s="386" t="s">
        <v>495</v>
      </c>
      <c r="G145" s="88"/>
      <c r="H145" s="387" t="s">
        <v>24</v>
      </c>
      <c r="I145" s="388" t="s">
        <v>2522</v>
      </c>
      <c r="J145" s="379" t="s">
        <v>443</v>
      </c>
      <c r="K145" s="379" t="s">
        <v>443</v>
      </c>
      <c r="L145" s="379" t="s">
        <v>443</v>
      </c>
      <c r="M145" s="379" t="s">
        <v>443</v>
      </c>
      <c r="N145" s="539" t="s">
        <v>2527</v>
      </c>
      <c r="O145" s="379" t="s">
        <v>443</v>
      </c>
      <c r="P145" s="379" t="s">
        <v>443</v>
      </c>
      <c r="Q145" s="420" t="s">
        <v>35</v>
      </c>
      <c r="R145" s="379" t="s">
        <v>443</v>
      </c>
      <c r="S145" s="379" t="s">
        <v>443</v>
      </c>
      <c r="T145" s="379" t="s">
        <v>443</v>
      </c>
      <c r="U145" s="379" t="s">
        <v>443</v>
      </c>
    </row>
    <row r="146" spans="1:21" s="381" customFormat="1" ht="45" customHeight="1" x14ac:dyDescent="0.25">
      <c r="A146" s="382" t="s">
        <v>2285</v>
      </c>
      <c r="B146" s="382" t="s">
        <v>1631</v>
      </c>
      <c r="C146" s="409" t="s">
        <v>1176</v>
      </c>
      <c r="D146" s="401">
        <v>41654</v>
      </c>
      <c r="E146" s="385" t="s">
        <v>590</v>
      </c>
      <c r="F146" s="386" t="s">
        <v>2482</v>
      </c>
      <c r="G146" s="88">
        <v>20</v>
      </c>
      <c r="H146" s="387" t="s">
        <v>19</v>
      </c>
      <c r="I146" s="388" t="s">
        <v>2541</v>
      </c>
      <c r="J146" s="453" t="s">
        <v>443</v>
      </c>
      <c r="K146" s="379" t="s">
        <v>443</v>
      </c>
      <c r="L146" s="379" t="s">
        <v>443</v>
      </c>
      <c r="M146" s="379" t="s">
        <v>443</v>
      </c>
      <c r="N146" s="379" t="s">
        <v>443</v>
      </c>
      <c r="O146" s="379" t="s">
        <v>443</v>
      </c>
      <c r="P146" s="379" t="s">
        <v>443</v>
      </c>
      <c r="Q146" s="379" t="s">
        <v>1882</v>
      </c>
      <c r="R146" s="379" t="s">
        <v>443</v>
      </c>
      <c r="S146" s="379" t="s">
        <v>443</v>
      </c>
      <c r="T146" s="379" t="s">
        <v>443</v>
      </c>
      <c r="U146" s="379" t="s">
        <v>443</v>
      </c>
    </row>
    <row r="147" spans="1:21" s="381" customFormat="1" ht="45" customHeight="1" x14ac:dyDescent="0.25">
      <c r="A147" s="382" t="s">
        <v>2286</v>
      </c>
      <c r="B147" s="382" t="s">
        <v>89</v>
      </c>
      <c r="C147" s="451" t="s">
        <v>762</v>
      </c>
      <c r="D147" s="401">
        <v>44317</v>
      </c>
      <c r="E147" s="385" t="s">
        <v>590</v>
      </c>
      <c r="F147" s="386" t="s">
        <v>1634</v>
      </c>
      <c r="G147" s="88"/>
      <c r="H147" s="387" t="s">
        <v>2363</v>
      </c>
      <c r="I147" s="388" t="s">
        <v>2536</v>
      </c>
      <c r="J147" s="420" t="s">
        <v>35</v>
      </c>
      <c r="K147" s="420" t="s">
        <v>35</v>
      </c>
      <c r="L147" s="420" t="s">
        <v>35</v>
      </c>
      <c r="M147" s="420" t="s">
        <v>35</v>
      </c>
      <c r="N147" s="420" t="s">
        <v>35</v>
      </c>
      <c r="O147" s="420" t="s">
        <v>35</v>
      </c>
      <c r="P147" s="379" t="s">
        <v>443</v>
      </c>
      <c r="Q147" s="379" t="s">
        <v>443</v>
      </c>
      <c r="R147" s="379" t="s">
        <v>443</v>
      </c>
      <c r="S147" s="379" t="s">
        <v>443</v>
      </c>
      <c r="T147" s="379" t="s">
        <v>443</v>
      </c>
      <c r="U147" s="379" t="s">
        <v>443</v>
      </c>
    </row>
    <row r="148" spans="1:21" s="381" customFormat="1" ht="45" customHeight="1" x14ac:dyDescent="0.25">
      <c r="A148" s="382" t="s">
        <v>2287</v>
      </c>
      <c r="B148" s="382" t="s">
        <v>1636</v>
      </c>
      <c r="C148" s="408" t="s">
        <v>2311</v>
      </c>
      <c r="D148" s="384"/>
      <c r="E148" s="385" t="s">
        <v>590</v>
      </c>
      <c r="F148" s="386" t="s">
        <v>2481</v>
      </c>
      <c r="G148" s="140">
        <v>17</v>
      </c>
      <c r="H148" s="387" t="s">
        <v>19</v>
      </c>
      <c r="I148" s="388" t="s">
        <v>2534</v>
      </c>
      <c r="J148" s="379" t="s">
        <v>443</v>
      </c>
      <c r="K148" s="379" t="s">
        <v>443</v>
      </c>
      <c r="L148" s="379" t="s">
        <v>443</v>
      </c>
      <c r="M148" s="379" t="s">
        <v>443</v>
      </c>
      <c r="N148" s="379" t="s">
        <v>443</v>
      </c>
      <c r="O148" s="379" t="s">
        <v>443</v>
      </c>
      <c r="P148" s="379" t="s">
        <v>443</v>
      </c>
      <c r="Q148" s="379" t="s">
        <v>443</v>
      </c>
      <c r="R148" s="379" t="s">
        <v>443</v>
      </c>
      <c r="S148" s="379" t="s">
        <v>1882</v>
      </c>
      <c r="T148" s="379" t="s">
        <v>443</v>
      </c>
      <c r="U148" s="379" t="s">
        <v>443</v>
      </c>
    </row>
    <row r="149" spans="1:21" s="381" customFormat="1" ht="45" customHeight="1" x14ac:dyDescent="0.25">
      <c r="A149" s="382" t="s">
        <v>2289</v>
      </c>
      <c r="B149" s="406" t="s">
        <v>60</v>
      </c>
      <c r="C149" s="409" t="s">
        <v>1176</v>
      </c>
      <c r="D149" s="441"/>
      <c r="E149" s="385" t="s">
        <v>590</v>
      </c>
      <c r="F149" s="386" t="s">
        <v>2578</v>
      </c>
      <c r="G149" s="88">
        <v>1</v>
      </c>
      <c r="H149" s="387" t="s">
        <v>30</v>
      </c>
      <c r="I149" s="388" t="s">
        <v>1926</v>
      </c>
      <c r="J149" s="379" t="s">
        <v>443</v>
      </c>
      <c r="K149" s="379" t="s">
        <v>1882</v>
      </c>
      <c r="L149" s="379" t="s">
        <v>443</v>
      </c>
      <c r="M149" s="379" t="s">
        <v>443</v>
      </c>
      <c r="N149" s="379" t="s">
        <v>443</v>
      </c>
      <c r="O149" s="379" t="s">
        <v>443</v>
      </c>
      <c r="P149" s="424" t="s">
        <v>443</v>
      </c>
      <c r="Q149" s="379" t="s">
        <v>443</v>
      </c>
      <c r="R149" s="379" t="s">
        <v>443</v>
      </c>
      <c r="S149" s="379" t="s">
        <v>443</v>
      </c>
      <c r="T149" s="379" t="s">
        <v>443</v>
      </c>
      <c r="U149" s="379" t="s">
        <v>443</v>
      </c>
    </row>
    <row r="150" spans="1:21" s="381" customFormat="1" ht="45" customHeight="1" x14ac:dyDescent="0.25">
      <c r="A150" s="398" t="s">
        <v>1650</v>
      </c>
      <c r="B150" s="429" t="s">
        <v>2484</v>
      </c>
      <c r="C150" s="408" t="s">
        <v>2485</v>
      </c>
      <c r="D150" s="401">
        <v>41821</v>
      </c>
      <c r="E150" s="385" t="s">
        <v>590</v>
      </c>
      <c r="F150" s="386" t="s">
        <v>2486</v>
      </c>
      <c r="G150" s="193"/>
      <c r="H150" s="387" t="s">
        <v>19</v>
      </c>
      <c r="I150" s="388" t="s">
        <v>2524</v>
      </c>
      <c r="J150" s="379" t="s">
        <v>443</v>
      </c>
      <c r="K150" s="379" t="s">
        <v>443</v>
      </c>
      <c r="L150" s="379" t="s">
        <v>443</v>
      </c>
      <c r="M150" s="379" t="s">
        <v>443</v>
      </c>
      <c r="N150" s="379" t="s">
        <v>443</v>
      </c>
      <c r="O150" s="379" t="s">
        <v>443</v>
      </c>
      <c r="P150" s="424" t="s">
        <v>1882</v>
      </c>
      <c r="Q150" s="379" t="s">
        <v>443</v>
      </c>
      <c r="R150" s="379" t="s">
        <v>443</v>
      </c>
      <c r="S150" s="379" t="s">
        <v>443</v>
      </c>
      <c r="T150" s="379" t="s">
        <v>443</v>
      </c>
      <c r="U150" s="379" t="s">
        <v>443</v>
      </c>
    </row>
    <row r="151" spans="1:21" s="381" customFormat="1" ht="45" customHeight="1" x14ac:dyDescent="0.25">
      <c r="A151" s="382" t="s">
        <v>1652</v>
      </c>
      <c r="B151" s="383" t="s">
        <v>89</v>
      </c>
      <c r="C151" s="408" t="s">
        <v>2311</v>
      </c>
      <c r="D151" s="499">
        <v>44208</v>
      </c>
      <c r="E151" s="385" t="s">
        <v>590</v>
      </c>
      <c r="F151" s="386" t="s">
        <v>1653</v>
      </c>
      <c r="G151" s="88"/>
      <c r="H151" s="387" t="s">
        <v>2363</v>
      </c>
      <c r="I151" s="388" t="s">
        <v>2529</v>
      </c>
      <c r="J151" s="420" t="s">
        <v>35</v>
      </c>
      <c r="K151" s="420" t="s">
        <v>35</v>
      </c>
      <c r="L151" s="379" t="s">
        <v>443</v>
      </c>
      <c r="M151" s="379" t="s">
        <v>443</v>
      </c>
      <c r="N151" s="379" t="s">
        <v>443</v>
      </c>
      <c r="O151" s="379" t="s">
        <v>443</v>
      </c>
      <c r="P151" s="424" t="s">
        <v>443</v>
      </c>
      <c r="Q151" s="379" t="s">
        <v>443</v>
      </c>
      <c r="R151" s="379" t="s">
        <v>443</v>
      </c>
      <c r="S151" s="379" t="s">
        <v>443</v>
      </c>
      <c r="T151" s="379" t="s">
        <v>443</v>
      </c>
      <c r="U151" s="379" t="s">
        <v>1882</v>
      </c>
    </row>
    <row r="152" spans="1:21" s="381" customFormat="1" ht="45" customHeight="1" x14ac:dyDescent="0.25">
      <c r="A152" s="383" t="s">
        <v>2292</v>
      </c>
      <c r="B152" s="383" t="s">
        <v>1159</v>
      </c>
      <c r="C152" s="408" t="s">
        <v>2311</v>
      </c>
      <c r="D152" s="401">
        <v>42248</v>
      </c>
      <c r="E152" s="385" t="s">
        <v>590</v>
      </c>
      <c r="F152" s="386" t="s">
        <v>2487</v>
      </c>
      <c r="G152" s="140"/>
      <c r="H152" s="387" t="s">
        <v>19</v>
      </c>
      <c r="I152" s="388" t="s">
        <v>2523</v>
      </c>
      <c r="J152" s="379" t="s">
        <v>443</v>
      </c>
      <c r="K152" s="379" t="s">
        <v>443</v>
      </c>
      <c r="L152" s="379" t="s">
        <v>443</v>
      </c>
      <c r="M152" s="379" t="s">
        <v>443</v>
      </c>
      <c r="N152" s="379" t="s">
        <v>443</v>
      </c>
      <c r="O152" s="379" t="s">
        <v>443</v>
      </c>
      <c r="P152" s="379" t="s">
        <v>443</v>
      </c>
      <c r="Q152" s="379" t="s">
        <v>443</v>
      </c>
      <c r="R152" s="379" t="s">
        <v>1882</v>
      </c>
      <c r="S152" s="424" t="s">
        <v>443</v>
      </c>
      <c r="T152" s="379" t="s">
        <v>443</v>
      </c>
      <c r="U152" s="379" t="s">
        <v>443</v>
      </c>
    </row>
    <row r="153" spans="1:21" s="381" customFormat="1" ht="45" customHeight="1" x14ac:dyDescent="0.25">
      <c r="A153" s="383" t="s">
        <v>2579</v>
      </c>
      <c r="B153" s="383" t="s">
        <v>638</v>
      </c>
      <c r="C153" s="408" t="s">
        <v>2580</v>
      </c>
      <c r="D153" s="401">
        <v>42384</v>
      </c>
      <c r="E153" s="532" t="s">
        <v>66</v>
      </c>
      <c r="F153" s="386" t="s">
        <v>2581</v>
      </c>
      <c r="G153" s="88">
        <v>13</v>
      </c>
      <c r="H153" s="387" t="s">
        <v>19</v>
      </c>
      <c r="I153" s="388" t="s">
        <v>31</v>
      </c>
      <c r="J153" s="379" t="s">
        <v>443</v>
      </c>
      <c r="K153" s="379" t="s">
        <v>443</v>
      </c>
      <c r="L153" s="379" t="s">
        <v>443</v>
      </c>
      <c r="M153" s="379" t="s">
        <v>443</v>
      </c>
      <c r="N153" s="379" t="s">
        <v>443</v>
      </c>
      <c r="O153" s="420" t="s">
        <v>35</v>
      </c>
      <c r="P153" s="420" t="s">
        <v>35</v>
      </c>
      <c r="Q153" s="420" t="s">
        <v>35</v>
      </c>
      <c r="R153" s="420" t="s">
        <v>35</v>
      </c>
      <c r="S153" s="420" t="s">
        <v>35</v>
      </c>
      <c r="T153" s="420" t="s">
        <v>35</v>
      </c>
      <c r="U153" s="420" t="s">
        <v>35</v>
      </c>
    </row>
    <row r="154" spans="1:21" s="381" customFormat="1" ht="45" customHeight="1" x14ac:dyDescent="0.25">
      <c r="A154" s="390" t="s">
        <v>2296</v>
      </c>
      <c r="B154" s="390" t="s">
        <v>99</v>
      </c>
      <c r="C154" s="408" t="s">
        <v>2311</v>
      </c>
      <c r="D154" s="393"/>
      <c r="E154" s="411" t="s">
        <v>590</v>
      </c>
      <c r="F154" s="394" t="s">
        <v>2582</v>
      </c>
      <c r="G154" s="89">
        <v>24</v>
      </c>
      <c r="H154" s="387" t="s">
        <v>30</v>
      </c>
      <c r="I154" s="396" t="s">
        <v>2529</v>
      </c>
      <c r="J154" s="379" t="s">
        <v>1882</v>
      </c>
      <c r="K154" s="379" t="s">
        <v>443</v>
      </c>
      <c r="L154" s="379" t="s">
        <v>443</v>
      </c>
      <c r="M154" s="379" t="s">
        <v>443</v>
      </c>
      <c r="N154" s="379" t="s">
        <v>443</v>
      </c>
      <c r="O154" s="379" t="s">
        <v>443</v>
      </c>
      <c r="P154" s="424" t="s">
        <v>443</v>
      </c>
      <c r="Q154" s="379" t="s">
        <v>443</v>
      </c>
      <c r="R154" s="379" t="s">
        <v>443</v>
      </c>
      <c r="S154" s="379" t="s">
        <v>443</v>
      </c>
      <c r="T154" s="379" t="s">
        <v>443</v>
      </c>
      <c r="U154" s="379" t="s">
        <v>1882</v>
      </c>
    </row>
    <row r="155" spans="1:21" ht="45" customHeight="1" x14ac:dyDescent="0.25">
      <c r="A155" s="382" t="s">
        <v>29</v>
      </c>
      <c r="B155" s="383" t="s">
        <v>49</v>
      </c>
      <c r="C155" s="408" t="s">
        <v>2311</v>
      </c>
      <c r="D155" s="384"/>
      <c r="E155" s="385" t="s">
        <v>590</v>
      </c>
      <c r="F155" s="386" t="s">
        <v>400</v>
      </c>
      <c r="G155" s="88">
        <v>2</v>
      </c>
      <c r="H155" s="387" t="s">
        <v>30</v>
      </c>
      <c r="I155" s="388" t="s">
        <v>2583</v>
      </c>
      <c r="J155" s="379" t="s">
        <v>443</v>
      </c>
      <c r="K155" s="453" t="s">
        <v>443</v>
      </c>
      <c r="L155" s="453" t="s">
        <v>443</v>
      </c>
      <c r="M155" s="379" t="s">
        <v>443</v>
      </c>
      <c r="N155" s="379" t="s">
        <v>443</v>
      </c>
      <c r="O155" s="379" t="s">
        <v>443</v>
      </c>
      <c r="P155" s="424" t="s">
        <v>443</v>
      </c>
      <c r="Q155" s="379" t="s">
        <v>443</v>
      </c>
      <c r="R155" s="453" t="s">
        <v>443</v>
      </c>
      <c r="S155" s="453" t="s">
        <v>443</v>
      </c>
      <c r="T155" s="379" t="s">
        <v>443</v>
      </c>
      <c r="U155" s="379" t="s">
        <v>443</v>
      </c>
    </row>
    <row r="156" spans="1:21" ht="45" customHeight="1" x14ac:dyDescent="0.25">
      <c r="A156" s="383" t="s">
        <v>2299</v>
      </c>
      <c r="B156" s="383" t="s">
        <v>152</v>
      </c>
      <c r="C156" s="408" t="s">
        <v>2311</v>
      </c>
      <c r="D156" s="401">
        <v>41609</v>
      </c>
      <c r="E156" s="385" t="s">
        <v>590</v>
      </c>
      <c r="F156" s="386" t="s">
        <v>2491</v>
      </c>
      <c r="G156" s="88">
        <v>31</v>
      </c>
      <c r="H156" s="387" t="s">
        <v>2306</v>
      </c>
      <c r="I156" s="388" t="s">
        <v>2522</v>
      </c>
      <c r="J156" s="453" t="s">
        <v>443</v>
      </c>
      <c r="K156" s="453" t="s">
        <v>443</v>
      </c>
      <c r="L156" s="453" t="s">
        <v>443</v>
      </c>
      <c r="M156" s="453" t="s">
        <v>443</v>
      </c>
      <c r="N156" s="379" t="s">
        <v>1882</v>
      </c>
      <c r="O156" s="379" t="s">
        <v>443</v>
      </c>
      <c r="P156" s="379" t="s">
        <v>443</v>
      </c>
      <c r="Q156" s="379" t="s">
        <v>443</v>
      </c>
      <c r="R156" s="379" t="s">
        <v>443</v>
      </c>
      <c r="S156" s="379" t="s">
        <v>443</v>
      </c>
      <c r="T156" s="379" t="s">
        <v>443</v>
      </c>
      <c r="U156" s="379" t="s">
        <v>443</v>
      </c>
    </row>
    <row r="157" spans="1:21" customFormat="1" ht="40.5" customHeight="1" x14ac:dyDescent="0.25">
      <c r="A157" s="383" t="s">
        <v>2301</v>
      </c>
      <c r="B157" s="383" t="s">
        <v>989</v>
      </c>
      <c r="C157" s="533" t="s">
        <v>1677</v>
      </c>
      <c r="D157" s="401">
        <v>44256</v>
      </c>
      <c r="E157" s="385" t="s">
        <v>590</v>
      </c>
      <c r="F157" s="386" t="s">
        <v>827</v>
      </c>
      <c r="G157" s="88"/>
      <c r="H157" s="387" t="s">
        <v>2383</v>
      </c>
      <c r="I157" s="388" t="s">
        <v>2519</v>
      </c>
      <c r="J157" s="420" t="s">
        <v>35</v>
      </c>
      <c r="K157" s="420" t="s">
        <v>35</v>
      </c>
      <c r="L157" s="420" t="s">
        <v>35</v>
      </c>
      <c r="M157" s="420" t="s">
        <v>35</v>
      </c>
      <c r="N157" s="379" t="s">
        <v>443</v>
      </c>
      <c r="O157" s="379" t="s">
        <v>443</v>
      </c>
      <c r="P157" s="424" t="s">
        <v>443</v>
      </c>
      <c r="Q157" s="379" t="s">
        <v>443</v>
      </c>
      <c r="R157" s="379" t="s">
        <v>443</v>
      </c>
      <c r="S157" s="379" t="s">
        <v>443</v>
      </c>
      <c r="T157" s="379" t="s">
        <v>443</v>
      </c>
      <c r="U157" s="379" t="s">
        <v>443</v>
      </c>
    </row>
    <row r="158" spans="1:21" s="381" customFormat="1" ht="45" customHeight="1" x14ac:dyDescent="0.25">
      <c r="A158" s="383" t="s">
        <v>1685</v>
      </c>
      <c r="B158" s="383" t="s">
        <v>989</v>
      </c>
      <c r="C158" s="533" t="s">
        <v>1686</v>
      </c>
      <c r="D158" s="401">
        <v>44166</v>
      </c>
      <c r="E158" s="385" t="s">
        <v>590</v>
      </c>
      <c r="F158" s="386" t="s">
        <v>827</v>
      </c>
      <c r="G158" s="387" t="s">
        <v>2306</v>
      </c>
      <c r="H158" s="387" t="s">
        <v>2383</v>
      </c>
      <c r="I158" s="280" t="s">
        <v>2524</v>
      </c>
      <c r="J158" s="420" t="s">
        <v>35</v>
      </c>
      <c r="K158" s="420" t="s">
        <v>35</v>
      </c>
      <c r="L158" s="379" t="s">
        <v>443</v>
      </c>
      <c r="M158" s="379" t="s">
        <v>443</v>
      </c>
      <c r="N158" s="379" t="s">
        <v>443</v>
      </c>
      <c r="O158" s="379" t="s">
        <v>443</v>
      </c>
      <c r="P158" s="424" t="s">
        <v>1882</v>
      </c>
      <c r="Q158" s="379" t="s">
        <v>443</v>
      </c>
      <c r="R158" s="379" t="s">
        <v>443</v>
      </c>
      <c r="S158" s="379" t="s">
        <v>443</v>
      </c>
      <c r="T158" s="379" t="s">
        <v>443</v>
      </c>
      <c r="U158" s="379" t="s">
        <v>443</v>
      </c>
    </row>
    <row r="159" spans="1:21" s="381" customFormat="1" ht="45" customHeight="1" x14ac:dyDescent="0.25">
      <c r="A159" s="382" t="s">
        <v>1689</v>
      </c>
      <c r="B159" s="547" t="s">
        <v>2492</v>
      </c>
      <c r="C159" s="414" t="s">
        <v>2493</v>
      </c>
      <c r="D159" s="401">
        <v>42312</v>
      </c>
      <c r="E159" s="385" t="s">
        <v>590</v>
      </c>
      <c r="F159" s="386" t="s">
        <v>2494</v>
      </c>
      <c r="G159" s="88"/>
      <c r="H159" s="387" t="s">
        <v>19</v>
      </c>
      <c r="I159" s="388" t="s">
        <v>2521</v>
      </c>
      <c r="J159" s="540" t="s">
        <v>443</v>
      </c>
      <c r="K159" s="540" t="s">
        <v>443</v>
      </c>
      <c r="L159" s="540" t="s">
        <v>443</v>
      </c>
      <c r="M159" s="540" t="s">
        <v>443</v>
      </c>
      <c r="N159" s="540" t="s">
        <v>443</v>
      </c>
      <c r="O159" s="539" t="s">
        <v>2527</v>
      </c>
      <c r="P159" s="379" t="s">
        <v>443</v>
      </c>
      <c r="Q159" s="379" t="s">
        <v>443</v>
      </c>
      <c r="R159" s="379" t="s">
        <v>443</v>
      </c>
      <c r="S159" s="379" t="s">
        <v>443</v>
      </c>
      <c r="T159" s="379" t="s">
        <v>443</v>
      </c>
      <c r="U159" s="379" t="s">
        <v>443</v>
      </c>
    </row>
    <row r="160" spans="1:21" s="381" customFormat="1" ht="45" customHeight="1" x14ac:dyDescent="0.25">
      <c r="A160" s="383" t="s">
        <v>2312</v>
      </c>
      <c r="B160" s="383" t="s">
        <v>1694</v>
      </c>
      <c r="C160" s="408" t="s">
        <v>2311</v>
      </c>
      <c r="D160" s="384"/>
      <c r="E160" s="385" t="s">
        <v>590</v>
      </c>
      <c r="F160" s="386" t="s">
        <v>452</v>
      </c>
      <c r="G160" s="88">
        <v>15</v>
      </c>
      <c r="H160" s="387" t="s">
        <v>30</v>
      </c>
      <c r="I160" s="388" t="s">
        <v>2521</v>
      </c>
      <c r="J160" s="379" t="s">
        <v>443</v>
      </c>
      <c r="K160" s="379" t="s">
        <v>443</v>
      </c>
      <c r="L160" s="379" t="s">
        <v>443</v>
      </c>
      <c r="M160" s="379" t="s">
        <v>443</v>
      </c>
      <c r="N160" s="379" t="s">
        <v>443</v>
      </c>
      <c r="O160" s="539" t="s">
        <v>2527</v>
      </c>
      <c r="P160" s="379" t="s">
        <v>443</v>
      </c>
      <c r="Q160" s="379" t="s">
        <v>443</v>
      </c>
      <c r="R160" s="379" t="s">
        <v>443</v>
      </c>
      <c r="S160" s="379" t="s">
        <v>443</v>
      </c>
      <c r="T160" s="379" t="s">
        <v>443</v>
      </c>
      <c r="U160" s="379" t="s">
        <v>443</v>
      </c>
    </row>
    <row r="161" spans="1:21" s="381" customFormat="1" ht="45" customHeight="1" x14ac:dyDescent="0.25">
      <c r="A161" s="414" t="s">
        <v>2314</v>
      </c>
      <c r="B161" s="383" t="s">
        <v>60</v>
      </c>
      <c r="C161" s="409" t="s">
        <v>1701</v>
      </c>
      <c r="D161" s="434">
        <v>43221</v>
      </c>
      <c r="E161" s="385" t="s">
        <v>590</v>
      </c>
      <c r="F161" s="386" t="s">
        <v>2496</v>
      </c>
      <c r="G161" s="140"/>
      <c r="H161" s="387" t="s">
        <v>19</v>
      </c>
      <c r="I161" s="415" t="s">
        <v>2519</v>
      </c>
      <c r="J161" s="453" t="s">
        <v>443</v>
      </c>
      <c r="K161" s="379" t="s">
        <v>443</v>
      </c>
      <c r="L161" s="379" t="s">
        <v>443</v>
      </c>
      <c r="M161" s="539" t="s">
        <v>2527</v>
      </c>
      <c r="N161" s="379" t="s">
        <v>443</v>
      </c>
      <c r="O161" s="379" t="s">
        <v>443</v>
      </c>
      <c r="P161" s="379" t="s">
        <v>443</v>
      </c>
      <c r="Q161" s="379" t="s">
        <v>443</v>
      </c>
      <c r="R161" s="379" t="s">
        <v>443</v>
      </c>
      <c r="S161" s="379" t="s">
        <v>443</v>
      </c>
      <c r="T161" s="379" t="s">
        <v>443</v>
      </c>
      <c r="U161" s="379" t="s">
        <v>443</v>
      </c>
    </row>
    <row r="162" spans="1:21" s="381" customFormat="1" ht="45" customHeight="1" x14ac:dyDescent="0.25">
      <c r="A162" s="414" t="s">
        <v>2497</v>
      </c>
      <c r="B162" s="383" t="s">
        <v>1705</v>
      </c>
      <c r="C162" s="414" t="s">
        <v>2311</v>
      </c>
      <c r="D162" s="434">
        <v>44348</v>
      </c>
      <c r="E162" s="385" t="s">
        <v>590</v>
      </c>
      <c r="F162" s="386" t="s">
        <v>2499</v>
      </c>
      <c r="G162" s="140"/>
      <c r="H162" s="387" t="s">
        <v>2385</v>
      </c>
      <c r="I162" s="415" t="s">
        <v>2536</v>
      </c>
      <c r="J162" s="420" t="s">
        <v>35</v>
      </c>
      <c r="K162" s="420" t="s">
        <v>35</v>
      </c>
      <c r="L162" s="420" t="s">
        <v>35</v>
      </c>
      <c r="M162" s="420" t="s">
        <v>35</v>
      </c>
      <c r="N162" s="420" t="s">
        <v>35</v>
      </c>
      <c r="O162" s="420" t="s">
        <v>35</v>
      </c>
      <c r="P162" s="420" t="s">
        <v>35</v>
      </c>
      <c r="Q162" s="379" t="s">
        <v>443</v>
      </c>
      <c r="R162" s="379" t="s">
        <v>443</v>
      </c>
      <c r="S162" s="379" t="s">
        <v>443</v>
      </c>
      <c r="T162" s="379" t="s">
        <v>443</v>
      </c>
      <c r="U162" s="379" t="s">
        <v>443</v>
      </c>
    </row>
    <row r="163" spans="1:21" s="381" customFormat="1" ht="45" customHeight="1" x14ac:dyDescent="0.25">
      <c r="A163" s="383" t="s">
        <v>1707</v>
      </c>
      <c r="B163" s="435" t="s">
        <v>1708</v>
      </c>
      <c r="C163" s="408" t="s">
        <v>2311</v>
      </c>
      <c r="D163" s="401">
        <v>44094</v>
      </c>
      <c r="E163" s="385" t="s">
        <v>590</v>
      </c>
      <c r="F163" s="386" t="s">
        <v>2500</v>
      </c>
      <c r="G163" s="88"/>
      <c r="H163" s="387" t="s">
        <v>19</v>
      </c>
      <c r="I163" s="388" t="s">
        <v>2519</v>
      </c>
      <c r="J163" s="379" t="s">
        <v>443</v>
      </c>
      <c r="K163" s="379" t="s">
        <v>443</v>
      </c>
      <c r="L163" s="379" t="s">
        <v>443</v>
      </c>
      <c r="M163" s="539" t="s">
        <v>2527</v>
      </c>
      <c r="N163" s="379" t="s">
        <v>443</v>
      </c>
      <c r="O163" s="379" t="s">
        <v>443</v>
      </c>
      <c r="P163" s="379" t="s">
        <v>443</v>
      </c>
      <c r="Q163" s="379" t="s">
        <v>443</v>
      </c>
      <c r="R163" s="379" t="s">
        <v>443</v>
      </c>
      <c r="S163" s="379" t="s">
        <v>443</v>
      </c>
      <c r="T163" s="379" t="s">
        <v>443</v>
      </c>
      <c r="U163" s="379" t="s">
        <v>443</v>
      </c>
    </row>
    <row r="164" spans="1:21" s="381" customFormat="1" ht="45" customHeight="1" x14ac:dyDescent="0.25">
      <c r="A164" s="390" t="s">
        <v>2584</v>
      </c>
      <c r="B164" s="391" t="s">
        <v>2585</v>
      </c>
      <c r="C164" s="408" t="s">
        <v>2586</v>
      </c>
      <c r="D164" s="384"/>
      <c r="E164" s="532" t="s">
        <v>2587</v>
      </c>
      <c r="F164" s="394" t="s">
        <v>406</v>
      </c>
      <c r="G164" s="89">
        <v>11</v>
      </c>
      <c r="H164" s="395" t="s">
        <v>19</v>
      </c>
      <c r="I164" s="396" t="s">
        <v>1889</v>
      </c>
      <c r="J164" s="453" t="s">
        <v>443</v>
      </c>
      <c r="K164" s="453" t="s">
        <v>443</v>
      </c>
      <c r="L164" s="379" t="s">
        <v>443</v>
      </c>
      <c r="M164" s="379" t="s">
        <v>443</v>
      </c>
      <c r="N164" s="379" t="s">
        <v>443</v>
      </c>
      <c r="O164" s="379" t="s">
        <v>443</v>
      </c>
      <c r="P164" s="424" t="s">
        <v>443</v>
      </c>
      <c r="Q164" s="379" t="s">
        <v>443</v>
      </c>
      <c r="R164" s="379" t="s">
        <v>443</v>
      </c>
      <c r="S164" s="379" t="s">
        <v>443</v>
      </c>
      <c r="T164" s="379" t="s">
        <v>443</v>
      </c>
      <c r="U164" s="379" t="s">
        <v>443</v>
      </c>
    </row>
    <row r="165" spans="1:21" s="381" customFormat="1" ht="45" customHeight="1" x14ac:dyDescent="0.25">
      <c r="A165" s="390" t="s">
        <v>2501</v>
      </c>
      <c r="B165" s="391" t="s">
        <v>1718</v>
      </c>
      <c r="C165" s="408" t="s">
        <v>2311</v>
      </c>
      <c r="D165" s="401">
        <v>44209</v>
      </c>
      <c r="E165" s="411" t="s">
        <v>590</v>
      </c>
      <c r="F165" s="394" t="s">
        <v>2502</v>
      </c>
      <c r="G165" s="89"/>
      <c r="H165" s="395" t="s">
        <v>30</v>
      </c>
      <c r="I165" s="396" t="s">
        <v>2529</v>
      </c>
      <c r="J165" s="420" t="s">
        <v>35</v>
      </c>
      <c r="K165" s="420" t="s">
        <v>35</v>
      </c>
      <c r="L165" s="379" t="s">
        <v>443</v>
      </c>
      <c r="M165" s="379" t="s">
        <v>443</v>
      </c>
      <c r="N165" s="379" t="s">
        <v>443</v>
      </c>
      <c r="O165" s="379" t="s">
        <v>443</v>
      </c>
      <c r="P165" s="379" t="s">
        <v>443</v>
      </c>
      <c r="Q165" s="379" t="s">
        <v>443</v>
      </c>
      <c r="R165" s="453" t="s">
        <v>443</v>
      </c>
      <c r="S165" s="379" t="s">
        <v>443</v>
      </c>
      <c r="T165" s="379" t="s">
        <v>443</v>
      </c>
      <c r="U165" s="379" t="s">
        <v>1882</v>
      </c>
    </row>
    <row r="166" spans="1:21" s="381" customFormat="1" ht="45" customHeight="1" x14ac:dyDescent="0.25">
      <c r="A166" s="552" t="s">
        <v>2320</v>
      </c>
      <c r="B166" s="552" t="s">
        <v>94</v>
      </c>
      <c r="C166" s="408" t="s">
        <v>2311</v>
      </c>
      <c r="D166" s="403"/>
      <c r="E166" s="402" t="s">
        <v>590</v>
      </c>
      <c r="F166" s="403" t="s">
        <v>531</v>
      </c>
      <c r="G166" s="193">
        <v>14</v>
      </c>
      <c r="H166" s="431" t="s">
        <v>30</v>
      </c>
      <c r="I166" s="415" t="s">
        <v>2524</v>
      </c>
      <c r="J166" s="379" t="s">
        <v>443</v>
      </c>
      <c r="K166" s="379" t="s">
        <v>443</v>
      </c>
      <c r="L166" s="379" t="s">
        <v>443</v>
      </c>
      <c r="M166" s="379" t="s">
        <v>443</v>
      </c>
      <c r="N166" s="379" t="s">
        <v>443</v>
      </c>
      <c r="O166" s="379" t="s">
        <v>443</v>
      </c>
      <c r="P166" s="549" t="s">
        <v>2527</v>
      </c>
      <c r="Q166" s="379" t="s">
        <v>443</v>
      </c>
      <c r="R166" s="420" t="s">
        <v>35</v>
      </c>
      <c r="S166" s="379" t="s">
        <v>443</v>
      </c>
      <c r="T166" s="379" t="s">
        <v>443</v>
      </c>
      <c r="U166" s="379" t="s">
        <v>443</v>
      </c>
    </row>
    <row r="167" spans="1:21" s="381" customFormat="1" ht="45" customHeight="1" x14ac:dyDescent="0.25">
      <c r="A167" s="383" t="s">
        <v>2504</v>
      </c>
      <c r="B167" s="382" t="s">
        <v>1725</v>
      </c>
      <c r="C167" s="414" t="s">
        <v>2311</v>
      </c>
      <c r="D167" s="401">
        <v>43604</v>
      </c>
      <c r="E167" s="385" t="s">
        <v>590</v>
      </c>
      <c r="F167" s="386" t="s">
        <v>408</v>
      </c>
      <c r="G167" s="9" t="s">
        <v>19</v>
      </c>
      <c r="H167" s="387" t="s">
        <v>19</v>
      </c>
      <c r="I167" s="388" t="s">
        <v>2523</v>
      </c>
      <c r="J167" s="379" t="s">
        <v>443</v>
      </c>
      <c r="K167" s="379" t="s">
        <v>443</v>
      </c>
      <c r="L167" s="379" t="s">
        <v>443</v>
      </c>
      <c r="M167" s="379" t="s">
        <v>443</v>
      </c>
      <c r="N167" s="379" t="s">
        <v>443</v>
      </c>
      <c r="O167" s="379" t="s">
        <v>443</v>
      </c>
      <c r="P167" s="424" t="s">
        <v>443</v>
      </c>
      <c r="Q167" s="379" t="s">
        <v>443</v>
      </c>
      <c r="R167" s="379" t="s">
        <v>1882</v>
      </c>
      <c r="S167" s="379" t="s">
        <v>443</v>
      </c>
      <c r="T167" s="379" t="s">
        <v>443</v>
      </c>
      <c r="U167" s="379" t="s">
        <v>443</v>
      </c>
    </row>
    <row r="168" spans="1:21" s="381" customFormat="1" ht="45" customHeight="1" x14ac:dyDescent="0.25">
      <c r="A168" s="382" t="s">
        <v>2505</v>
      </c>
      <c r="B168" s="383" t="s">
        <v>638</v>
      </c>
      <c r="C168" s="408" t="s">
        <v>2311</v>
      </c>
      <c r="D168" s="401">
        <v>43378</v>
      </c>
      <c r="E168" s="385" t="s">
        <v>590</v>
      </c>
      <c r="F168" s="386" t="s">
        <v>2506</v>
      </c>
      <c r="G168" s="9"/>
      <c r="H168" s="413" t="s">
        <v>19</v>
      </c>
      <c r="I168" s="388" t="s">
        <v>2523</v>
      </c>
      <c r="J168" s="379" t="s">
        <v>443</v>
      </c>
      <c r="K168" s="379" t="s">
        <v>443</v>
      </c>
      <c r="L168" s="379" t="s">
        <v>443</v>
      </c>
      <c r="M168" s="379" t="s">
        <v>443</v>
      </c>
      <c r="N168" s="379" t="s">
        <v>443</v>
      </c>
      <c r="O168" s="379" t="s">
        <v>443</v>
      </c>
      <c r="P168" s="424" t="s">
        <v>443</v>
      </c>
      <c r="Q168" s="379" t="s">
        <v>443</v>
      </c>
      <c r="R168" s="379" t="s">
        <v>1882</v>
      </c>
      <c r="S168" s="379" t="s">
        <v>443</v>
      </c>
      <c r="T168" s="379" t="s">
        <v>443</v>
      </c>
      <c r="U168" s="379" t="s">
        <v>443</v>
      </c>
    </row>
    <row r="169" spans="1:21" s="381" customFormat="1" ht="45" customHeight="1" x14ac:dyDescent="0.25">
      <c r="A169" s="414" t="s">
        <v>88</v>
      </c>
      <c r="B169" s="383" t="s">
        <v>89</v>
      </c>
      <c r="C169" s="408" t="s">
        <v>2311</v>
      </c>
      <c r="D169" s="384"/>
      <c r="E169" s="385" t="s">
        <v>590</v>
      </c>
      <c r="F169" s="386" t="s">
        <v>533</v>
      </c>
      <c r="G169" s="88">
        <v>13</v>
      </c>
      <c r="H169" s="387" t="s">
        <v>30</v>
      </c>
      <c r="I169" s="415" t="s">
        <v>2588</v>
      </c>
      <c r="J169" s="379" t="s">
        <v>443</v>
      </c>
      <c r="K169" s="379" t="s">
        <v>443</v>
      </c>
      <c r="L169" s="379" t="s">
        <v>443</v>
      </c>
      <c r="M169" s="379" t="s">
        <v>443</v>
      </c>
      <c r="N169" s="379" t="s">
        <v>443</v>
      </c>
      <c r="O169" s="379" t="s">
        <v>443</v>
      </c>
      <c r="P169" s="379" t="s">
        <v>443</v>
      </c>
      <c r="Q169" s="379" t="s">
        <v>443</v>
      </c>
      <c r="R169" s="379" t="s">
        <v>443</v>
      </c>
      <c r="S169" s="379" t="s">
        <v>443</v>
      </c>
      <c r="T169" s="453" t="s">
        <v>443</v>
      </c>
      <c r="U169" s="379" t="s">
        <v>443</v>
      </c>
    </row>
    <row r="170" spans="1:21" ht="45" customHeight="1" x14ac:dyDescent="0.25">
      <c r="A170" s="372" t="s">
        <v>1749</v>
      </c>
      <c r="B170" s="372" t="s">
        <v>505</v>
      </c>
      <c r="C170" s="436" t="s">
        <v>762</v>
      </c>
      <c r="D170" s="374">
        <v>44002</v>
      </c>
      <c r="E170" s="375" t="s">
        <v>590</v>
      </c>
      <c r="F170" s="376" t="s">
        <v>2508</v>
      </c>
      <c r="G170" s="140"/>
      <c r="H170" s="387" t="s">
        <v>2385</v>
      </c>
      <c r="I170" s="378" t="s">
        <v>2524</v>
      </c>
      <c r="J170" s="379" t="s">
        <v>443</v>
      </c>
      <c r="K170" s="546" t="s">
        <v>2520</v>
      </c>
      <c r="L170" s="379" t="s">
        <v>443</v>
      </c>
      <c r="M170" s="379" t="s">
        <v>443</v>
      </c>
      <c r="N170" s="379" t="s">
        <v>443</v>
      </c>
      <c r="O170" s="379" t="s">
        <v>443</v>
      </c>
      <c r="P170" s="379" t="s">
        <v>1882</v>
      </c>
      <c r="Q170" s="379" t="s">
        <v>443</v>
      </c>
      <c r="R170" s="453" t="s">
        <v>443</v>
      </c>
      <c r="S170" s="379" t="s">
        <v>443</v>
      </c>
      <c r="T170" s="379" t="s">
        <v>443</v>
      </c>
      <c r="U170" s="379" t="s">
        <v>443</v>
      </c>
    </row>
    <row r="171" spans="1:21" ht="45" customHeight="1" x14ac:dyDescent="0.25">
      <c r="A171" s="383" t="s">
        <v>1755</v>
      </c>
      <c r="B171" s="383" t="s">
        <v>1756</v>
      </c>
      <c r="C171" s="409" t="s">
        <v>2049</v>
      </c>
      <c r="D171" s="384"/>
      <c r="E171" s="385" t="s">
        <v>590</v>
      </c>
      <c r="F171" s="386" t="s">
        <v>287</v>
      </c>
      <c r="G171" s="88">
        <v>29</v>
      </c>
      <c r="H171" s="387" t="s">
        <v>2306</v>
      </c>
      <c r="I171" s="388" t="s">
        <v>2534</v>
      </c>
      <c r="J171" s="379" t="s">
        <v>443</v>
      </c>
      <c r="K171" s="453" t="s">
        <v>443</v>
      </c>
      <c r="L171" s="379" t="s">
        <v>443</v>
      </c>
      <c r="M171" s="379" t="s">
        <v>443</v>
      </c>
      <c r="N171" s="379" t="s">
        <v>443</v>
      </c>
      <c r="O171" s="379" t="s">
        <v>443</v>
      </c>
      <c r="P171" s="379" t="s">
        <v>443</v>
      </c>
      <c r="Q171" s="379" t="s">
        <v>443</v>
      </c>
      <c r="R171" s="379" t="s">
        <v>443</v>
      </c>
      <c r="S171" s="453" t="s">
        <v>1882</v>
      </c>
      <c r="T171" s="379" t="s">
        <v>443</v>
      </c>
      <c r="U171" s="379" t="s">
        <v>443</v>
      </c>
    </row>
    <row r="172" spans="1:21" ht="45" customHeight="1" x14ac:dyDescent="0.25">
      <c r="A172" s="408" t="s">
        <v>274</v>
      </c>
      <c r="B172" s="383" t="s">
        <v>1767</v>
      </c>
      <c r="C172" s="408" t="s">
        <v>2311</v>
      </c>
      <c r="D172" s="401">
        <v>41456</v>
      </c>
      <c r="E172" s="385" t="s">
        <v>590</v>
      </c>
      <c r="F172" s="386" t="s">
        <v>276</v>
      </c>
      <c r="G172" s="88">
        <v>30</v>
      </c>
      <c r="H172" s="387" t="s">
        <v>2306</v>
      </c>
      <c r="I172" s="415" t="s">
        <v>2523</v>
      </c>
      <c r="J172" s="379" t="s">
        <v>443</v>
      </c>
      <c r="K172" s="453" t="s">
        <v>443</v>
      </c>
      <c r="L172" s="379" t="s">
        <v>443</v>
      </c>
      <c r="M172" s="379" t="s">
        <v>443</v>
      </c>
      <c r="N172" s="379" t="s">
        <v>443</v>
      </c>
      <c r="O172" s="379" t="s">
        <v>443</v>
      </c>
      <c r="P172" s="379" t="s">
        <v>443</v>
      </c>
      <c r="Q172" s="379" t="s">
        <v>443</v>
      </c>
      <c r="R172" s="379" t="s">
        <v>1882</v>
      </c>
      <c r="S172" s="453" t="s">
        <v>443</v>
      </c>
      <c r="T172" s="379" t="s">
        <v>443</v>
      </c>
      <c r="U172" s="379" t="s">
        <v>443</v>
      </c>
    </row>
    <row r="173" spans="1:21" s="381" customFormat="1" ht="45" customHeight="1" x14ac:dyDescent="0.25">
      <c r="A173" s="383" t="s">
        <v>2329</v>
      </c>
      <c r="B173" s="383" t="s">
        <v>1775</v>
      </c>
      <c r="C173" s="408" t="s">
        <v>2311</v>
      </c>
      <c r="D173" s="401">
        <v>42401</v>
      </c>
      <c r="E173" s="385" t="s">
        <v>590</v>
      </c>
      <c r="F173" s="386" t="s">
        <v>300</v>
      </c>
      <c r="G173" s="88"/>
      <c r="H173" s="387" t="s">
        <v>2306</v>
      </c>
      <c r="I173" s="388" t="s">
        <v>2523</v>
      </c>
      <c r="J173" s="379" t="s">
        <v>443</v>
      </c>
      <c r="K173" s="379" t="s">
        <v>443</v>
      </c>
      <c r="L173" s="379" t="s">
        <v>443</v>
      </c>
      <c r="M173" s="379" t="s">
        <v>443</v>
      </c>
      <c r="N173" s="379" t="s">
        <v>443</v>
      </c>
      <c r="O173" s="379" t="s">
        <v>443</v>
      </c>
      <c r="P173" s="379" t="s">
        <v>443</v>
      </c>
      <c r="Q173" s="379" t="s">
        <v>443</v>
      </c>
      <c r="R173" s="379" t="s">
        <v>1882</v>
      </c>
      <c r="S173" s="379" t="s">
        <v>443</v>
      </c>
      <c r="T173" s="379" t="s">
        <v>443</v>
      </c>
      <c r="U173" s="379" t="s">
        <v>443</v>
      </c>
    </row>
    <row r="174" spans="1:21" s="381" customFormat="1" ht="45" customHeight="1" x14ac:dyDescent="0.25">
      <c r="A174" s="383" t="s">
        <v>2509</v>
      </c>
      <c r="B174" s="383" t="s">
        <v>638</v>
      </c>
      <c r="C174" s="408" t="s">
        <v>2311</v>
      </c>
      <c r="D174" s="384"/>
      <c r="E174" s="385" t="s">
        <v>590</v>
      </c>
      <c r="F174" s="386" t="s">
        <v>484</v>
      </c>
      <c r="G174" s="88">
        <v>23</v>
      </c>
      <c r="H174" s="387" t="s">
        <v>19</v>
      </c>
      <c r="I174" s="388" t="s">
        <v>2589</v>
      </c>
      <c r="J174" s="420" t="s">
        <v>35</v>
      </c>
      <c r="K174" s="420" t="s">
        <v>35</v>
      </c>
      <c r="L174" s="420" t="s">
        <v>35</v>
      </c>
      <c r="M174" s="379" t="s">
        <v>443</v>
      </c>
      <c r="N174" s="539" t="s">
        <v>2527</v>
      </c>
      <c r="O174" s="379" t="s">
        <v>443</v>
      </c>
      <c r="P174" s="379" t="s">
        <v>443</v>
      </c>
      <c r="Q174" s="379" t="s">
        <v>443</v>
      </c>
      <c r="R174" s="379" t="s">
        <v>443</v>
      </c>
      <c r="S174" s="379" t="s">
        <v>443</v>
      </c>
      <c r="T174" s="379" t="s">
        <v>443</v>
      </c>
      <c r="U174" s="379" t="s">
        <v>443</v>
      </c>
    </row>
    <row r="175" spans="1:21" s="397" customFormat="1" ht="45" customHeight="1" x14ac:dyDescent="0.25">
      <c r="A175" s="383" t="s">
        <v>2330</v>
      </c>
      <c r="B175" s="383" t="s">
        <v>60</v>
      </c>
      <c r="C175" s="409" t="s">
        <v>1701</v>
      </c>
      <c r="D175" s="384"/>
      <c r="E175" s="385" t="s">
        <v>590</v>
      </c>
      <c r="F175" s="386" t="s">
        <v>512</v>
      </c>
      <c r="G175" s="88">
        <v>9</v>
      </c>
      <c r="H175" s="387" t="s">
        <v>30</v>
      </c>
      <c r="I175" s="388" t="s">
        <v>2522</v>
      </c>
      <c r="J175" s="379" t="s">
        <v>443</v>
      </c>
      <c r="K175" s="379" t="s">
        <v>443</v>
      </c>
      <c r="L175" s="379" t="s">
        <v>443</v>
      </c>
      <c r="M175" s="379" t="s">
        <v>443</v>
      </c>
      <c r="N175" s="379" t="s">
        <v>1882</v>
      </c>
      <c r="O175" s="379" t="s">
        <v>443</v>
      </c>
      <c r="P175" s="379" t="s">
        <v>443</v>
      </c>
      <c r="Q175" s="379" t="s">
        <v>443</v>
      </c>
      <c r="R175" s="379" t="s">
        <v>443</v>
      </c>
      <c r="S175" s="379" t="s">
        <v>443</v>
      </c>
      <c r="T175" s="379" t="s">
        <v>443</v>
      </c>
      <c r="U175" s="379" t="s">
        <v>443</v>
      </c>
    </row>
    <row r="176" spans="1:21" s="397" customFormat="1" ht="45" customHeight="1" x14ac:dyDescent="0.25">
      <c r="A176" s="390" t="s">
        <v>1783</v>
      </c>
      <c r="B176" s="391" t="s">
        <v>60</v>
      </c>
      <c r="C176" s="409" t="s">
        <v>1176</v>
      </c>
      <c r="D176" s="410"/>
      <c r="E176" s="385" t="s">
        <v>590</v>
      </c>
      <c r="F176" s="394" t="s">
        <v>2590</v>
      </c>
      <c r="G176" s="89">
        <v>12</v>
      </c>
      <c r="H176" s="387" t="s">
        <v>30</v>
      </c>
      <c r="I176" s="396" t="s">
        <v>2521</v>
      </c>
      <c r="J176" s="453" t="s">
        <v>443</v>
      </c>
      <c r="K176" s="379" t="s">
        <v>443</v>
      </c>
      <c r="L176" s="379" t="s">
        <v>443</v>
      </c>
      <c r="M176" s="379" t="s">
        <v>443</v>
      </c>
      <c r="N176" s="379" t="s">
        <v>443</v>
      </c>
      <c r="O176" s="539" t="s">
        <v>2527</v>
      </c>
      <c r="P176" s="379" t="s">
        <v>443</v>
      </c>
      <c r="Q176" s="379" t="s">
        <v>443</v>
      </c>
      <c r="R176" s="379" t="s">
        <v>443</v>
      </c>
      <c r="S176" s="379" t="s">
        <v>443</v>
      </c>
      <c r="T176" s="379" t="s">
        <v>443</v>
      </c>
      <c r="U176" s="379" t="s">
        <v>443</v>
      </c>
    </row>
    <row r="177" spans="1:21" s="381" customFormat="1" ht="45" customHeight="1" x14ac:dyDescent="0.25">
      <c r="A177" s="390" t="s">
        <v>1794</v>
      </c>
      <c r="B177" s="391" t="s">
        <v>1795</v>
      </c>
      <c r="C177" s="414" t="s">
        <v>2311</v>
      </c>
      <c r="D177" s="393">
        <v>44409</v>
      </c>
      <c r="E177" s="411" t="s">
        <v>590</v>
      </c>
      <c r="F177" s="394" t="s">
        <v>2513</v>
      </c>
      <c r="G177" s="89"/>
      <c r="H177" s="387" t="s">
        <v>2385</v>
      </c>
      <c r="I177" s="396" t="s">
        <v>1926</v>
      </c>
      <c r="J177" s="420" t="s">
        <v>35</v>
      </c>
      <c r="K177" s="535" t="s">
        <v>35</v>
      </c>
      <c r="L177" s="535" t="s">
        <v>35</v>
      </c>
      <c r="M177" s="535" t="s">
        <v>35</v>
      </c>
      <c r="N177" s="535" t="s">
        <v>35</v>
      </c>
      <c r="O177" s="535" t="s">
        <v>35</v>
      </c>
      <c r="P177" s="535" t="s">
        <v>35</v>
      </c>
      <c r="Q177" s="535" t="s">
        <v>35</v>
      </c>
      <c r="R177" s="535" t="s">
        <v>35</v>
      </c>
      <c r="S177" s="379" t="s">
        <v>443</v>
      </c>
      <c r="T177" s="379" t="s">
        <v>443</v>
      </c>
      <c r="U177" s="379" t="s">
        <v>443</v>
      </c>
    </row>
    <row r="178" spans="1:21" ht="45" customHeight="1" x14ac:dyDescent="0.25">
      <c r="A178" s="383" t="s">
        <v>1799</v>
      </c>
      <c r="B178" s="383" t="s">
        <v>2591</v>
      </c>
      <c r="C178" s="451" t="s">
        <v>2592</v>
      </c>
      <c r="D178" s="401">
        <v>43831</v>
      </c>
      <c r="E178" s="385" t="s">
        <v>590</v>
      </c>
      <c r="F178" s="386" t="s">
        <v>2516</v>
      </c>
      <c r="H178" s="387" t="s">
        <v>2385</v>
      </c>
      <c r="I178" s="388" t="s">
        <v>2536</v>
      </c>
      <c r="J178" s="379" t="s">
        <v>443</v>
      </c>
      <c r="K178" s="536" t="s">
        <v>2520</v>
      </c>
      <c r="L178" s="539" t="s">
        <v>2527</v>
      </c>
      <c r="M178" s="379" t="s">
        <v>443</v>
      </c>
      <c r="N178" s="379" t="s">
        <v>443</v>
      </c>
      <c r="O178" s="379" t="s">
        <v>443</v>
      </c>
      <c r="P178" s="379" t="s">
        <v>443</v>
      </c>
      <c r="Q178" s="379" t="s">
        <v>443</v>
      </c>
      <c r="R178" s="453" t="s">
        <v>443</v>
      </c>
      <c r="S178" s="453" t="s">
        <v>443</v>
      </c>
      <c r="T178" s="379" t="s">
        <v>443</v>
      </c>
      <c r="U178" s="379" t="s">
        <v>443</v>
      </c>
    </row>
    <row r="179" spans="1:21" s="381" customFormat="1" ht="45" customHeight="1" x14ac:dyDescent="0.25">
      <c r="A179" s="406" t="s">
        <v>2335</v>
      </c>
      <c r="B179" s="426" t="s">
        <v>1805</v>
      </c>
      <c r="C179" s="408" t="s">
        <v>2311</v>
      </c>
      <c r="D179" s="401">
        <v>42767</v>
      </c>
      <c r="E179" s="385" t="s">
        <v>590</v>
      </c>
      <c r="F179" s="386" t="s">
        <v>2517</v>
      </c>
      <c r="G179" s="48"/>
      <c r="H179" s="387" t="s">
        <v>2306</v>
      </c>
      <c r="I179" s="449" t="s">
        <v>2519</v>
      </c>
      <c r="J179" s="379" t="s">
        <v>443</v>
      </c>
      <c r="K179" s="379" t="s">
        <v>443</v>
      </c>
      <c r="L179" s="379" t="s">
        <v>443</v>
      </c>
      <c r="M179" s="379" t="s">
        <v>1882</v>
      </c>
      <c r="N179" s="379" t="s">
        <v>443</v>
      </c>
      <c r="O179" s="379" t="s">
        <v>443</v>
      </c>
      <c r="P179" s="379" t="s">
        <v>443</v>
      </c>
      <c r="Q179" s="379" t="s">
        <v>443</v>
      </c>
      <c r="R179" s="379" t="s">
        <v>443</v>
      </c>
      <c r="S179" s="379" t="s">
        <v>443</v>
      </c>
      <c r="T179" s="379" t="s">
        <v>443</v>
      </c>
      <c r="U179" s="379" t="s">
        <v>443</v>
      </c>
    </row>
    <row r="180" spans="1:21" s="381" customFormat="1" ht="45" customHeight="1" x14ac:dyDescent="0.25">
      <c r="A180" s="383" t="s">
        <v>2337</v>
      </c>
      <c r="B180" s="383" t="s">
        <v>297</v>
      </c>
      <c r="C180" s="408" t="s">
        <v>2311</v>
      </c>
      <c r="D180" s="401">
        <v>42005</v>
      </c>
      <c r="E180" s="385" t="s">
        <v>590</v>
      </c>
      <c r="F180" s="386" t="s">
        <v>1811</v>
      </c>
      <c r="G180" s="315"/>
      <c r="H180" s="387" t="s">
        <v>24</v>
      </c>
      <c r="I180" s="388" t="s">
        <v>2519</v>
      </c>
      <c r="J180" s="453" t="s">
        <v>443</v>
      </c>
      <c r="K180" s="379" t="s">
        <v>443</v>
      </c>
      <c r="L180" s="379" t="s">
        <v>443</v>
      </c>
      <c r="M180" s="379" t="s">
        <v>1882</v>
      </c>
      <c r="N180" s="379" t="s">
        <v>443</v>
      </c>
      <c r="O180" s="379" t="s">
        <v>443</v>
      </c>
      <c r="P180" s="379" t="s">
        <v>443</v>
      </c>
      <c r="Q180" s="420" t="s">
        <v>35</v>
      </c>
      <c r="R180" s="379" t="s">
        <v>443</v>
      </c>
      <c r="S180" s="379" t="s">
        <v>443</v>
      </c>
      <c r="T180" s="379" t="s">
        <v>443</v>
      </c>
      <c r="U180" s="379" t="s">
        <v>443</v>
      </c>
    </row>
    <row r="181" spans="1:21" s="381" customFormat="1" ht="45" customHeight="1" x14ac:dyDescent="0.25">
      <c r="A181" s="383" t="s">
        <v>1816</v>
      </c>
      <c r="B181" s="383" t="s">
        <v>1818</v>
      </c>
      <c r="C181" s="409" t="s">
        <v>1819</v>
      </c>
      <c r="D181" s="401">
        <v>44348</v>
      </c>
      <c r="E181" s="385" t="s">
        <v>590</v>
      </c>
      <c r="F181" s="386" t="s">
        <v>1820</v>
      </c>
      <c r="G181" s="88"/>
      <c r="H181" s="387" t="s">
        <v>2363</v>
      </c>
      <c r="I181" s="388" t="s">
        <v>2521</v>
      </c>
      <c r="J181" s="420" t="s">
        <v>35</v>
      </c>
      <c r="K181" s="535" t="s">
        <v>35</v>
      </c>
      <c r="L181" s="535" t="s">
        <v>35</v>
      </c>
      <c r="M181" s="535" t="s">
        <v>35</v>
      </c>
      <c r="N181" s="535" t="s">
        <v>35</v>
      </c>
      <c r="O181" s="535" t="s">
        <v>35</v>
      </c>
      <c r="P181" s="535" t="s">
        <v>35</v>
      </c>
      <c r="Q181" s="379" t="s">
        <v>443</v>
      </c>
      <c r="R181" s="379" t="s">
        <v>443</v>
      </c>
      <c r="S181" s="379" t="s">
        <v>443</v>
      </c>
      <c r="T181" s="379" t="s">
        <v>443</v>
      </c>
      <c r="U181" s="379" t="s">
        <v>443</v>
      </c>
    </row>
    <row r="182" spans="1:21" s="381" customFormat="1" ht="45" customHeight="1" x14ac:dyDescent="0.25">
      <c r="A182" s="383" t="s">
        <v>1816</v>
      </c>
      <c r="B182" s="383" t="s">
        <v>989</v>
      </c>
      <c r="C182" s="533" t="s">
        <v>1817</v>
      </c>
      <c r="D182" s="401">
        <v>44063</v>
      </c>
      <c r="E182" s="385" t="s">
        <v>590</v>
      </c>
      <c r="F182" s="386" t="s">
        <v>827</v>
      </c>
      <c r="G182" s="47"/>
      <c r="H182" s="387" t="s">
        <v>2383</v>
      </c>
      <c r="I182" s="388" t="s">
        <v>2556</v>
      </c>
      <c r="J182" s="379" t="s">
        <v>1882</v>
      </c>
      <c r="K182" s="534" t="s">
        <v>2520</v>
      </c>
      <c r="L182" s="379" t="s">
        <v>443</v>
      </c>
      <c r="M182" s="379" t="s">
        <v>443</v>
      </c>
      <c r="N182" s="379" t="s">
        <v>443</v>
      </c>
      <c r="O182" s="379" t="s">
        <v>443</v>
      </c>
      <c r="P182" s="379" t="s">
        <v>443</v>
      </c>
      <c r="Q182" s="379" t="s">
        <v>443</v>
      </c>
      <c r="R182" s="420" t="s">
        <v>35</v>
      </c>
      <c r="S182" s="379" t="s">
        <v>443</v>
      </c>
      <c r="T182" s="379" t="s">
        <v>443</v>
      </c>
      <c r="U182" s="379" t="s">
        <v>443</v>
      </c>
    </row>
    <row r="183" spans="1:21" s="381" customFormat="1" ht="45" customHeight="1" x14ac:dyDescent="0.25">
      <c r="A183" s="383" t="s">
        <v>1821</v>
      </c>
      <c r="B183" s="383" t="s">
        <v>1104</v>
      </c>
      <c r="C183" s="451" t="s">
        <v>762</v>
      </c>
      <c r="D183" s="401">
        <v>43797</v>
      </c>
      <c r="E183" s="385" t="s">
        <v>590</v>
      </c>
      <c r="F183" s="386" t="s">
        <v>1822</v>
      </c>
      <c r="G183" s="315"/>
      <c r="H183" s="387" t="s">
        <v>2363</v>
      </c>
      <c r="I183" s="388" t="s">
        <v>2524</v>
      </c>
      <c r="J183" s="453" t="s">
        <v>443</v>
      </c>
      <c r="K183" s="536" t="s">
        <v>2520</v>
      </c>
      <c r="L183" s="379" t="s">
        <v>443</v>
      </c>
      <c r="M183" s="379" t="s">
        <v>443</v>
      </c>
      <c r="N183" s="379" t="s">
        <v>443</v>
      </c>
      <c r="O183" s="379" t="s">
        <v>443</v>
      </c>
      <c r="P183" s="379" t="s">
        <v>1882</v>
      </c>
      <c r="Q183" s="379" t="s">
        <v>443</v>
      </c>
      <c r="R183" s="379" t="s">
        <v>443</v>
      </c>
      <c r="S183" s="379" t="s">
        <v>443</v>
      </c>
      <c r="T183" s="379" t="s">
        <v>443</v>
      </c>
      <c r="U183" s="379" t="s">
        <v>443</v>
      </c>
    </row>
    <row r="184" spans="1:21" s="381" customFormat="1" ht="45" customHeight="1" x14ac:dyDescent="0.25">
      <c r="A184" s="383" t="s">
        <v>1858</v>
      </c>
      <c r="B184" s="383" t="s">
        <v>1348</v>
      </c>
      <c r="C184" s="451" t="s">
        <v>762</v>
      </c>
      <c r="D184" s="401">
        <v>43831</v>
      </c>
      <c r="E184" s="385" t="s">
        <v>590</v>
      </c>
      <c r="F184" s="386" t="s">
        <v>1859</v>
      </c>
      <c r="G184" s="315"/>
      <c r="H184" s="387" t="s">
        <v>2363</v>
      </c>
      <c r="I184" s="388" t="s">
        <v>2536</v>
      </c>
      <c r="J184" s="379" t="s">
        <v>443</v>
      </c>
      <c r="K184" s="536" t="s">
        <v>2520</v>
      </c>
      <c r="L184" s="379" t="s">
        <v>1882</v>
      </c>
      <c r="M184" s="379" t="s">
        <v>443</v>
      </c>
      <c r="N184" s="379" t="s">
        <v>443</v>
      </c>
      <c r="O184" s="379" t="s">
        <v>443</v>
      </c>
      <c r="P184" s="379" t="s">
        <v>443</v>
      </c>
      <c r="Q184" s="379" t="s">
        <v>443</v>
      </c>
      <c r="R184" s="379" t="s">
        <v>443</v>
      </c>
      <c r="S184" s="379" t="s">
        <v>443</v>
      </c>
      <c r="T184" s="379" t="s">
        <v>443</v>
      </c>
      <c r="U184" s="379" t="s">
        <v>443</v>
      </c>
    </row>
  </sheetData>
  <autoFilter ref="A1:U184" xr:uid="{00000000-0009-0000-0000-000003000000}">
    <sortState xmlns:xlrd2="http://schemas.microsoft.com/office/spreadsheetml/2017/richdata2" ref="A2:U184">
      <sortCondition ref="A1:A184"/>
    </sortState>
  </autoFilter>
  <conditionalFormatting sqref="I40">
    <cfRule type="cellIs" dxfId="2740" priority="114" operator="equal">
      <formula>"ANNUAL"</formula>
    </cfRule>
  </conditionalFormatting>
  <conditionalFormatting sqref="J79:J136">
    <cfRule type="cellIs" dxfId="2739" priority="22" operator="equal">
      <formula>"ANNUAL"</formula>
    </cfRule>
  </conditionalFormatting>
  <conditionalFormatting sqref="J139:J163">
    <cfRule type="cellIs" dxfId="2738" priority="32" operator="equal">
      <formula>"ANNUAL"</formula>
    </cfRule>
  </conditionalFormatting>
  <conditionalFormatting sqref="J165:J184">
    <cfRule type="cellIs" dxfId="2737" priority="23" operator="equal">
      <formula>"ANNUAL"</formula>
    </cfRule>
  </conditionalFormatting>
  <conditionalFormatting sqref="J164:S164">
    <cfRule type="cellIs" dxfId="2736" priority="31" operator="equal">
      <formula>"ANNUAL"</formula>
    </cfRule>
  </conditionalFormatting>
  <conditionalFormatting sqref="J1:U78">
    <cfRule type="cellIs" dxfId="2735" priority="2" operator="equal">
      <formula>"ANNUAL"</formula>
    </cfRule>
  </conditionalFormatting>
  <conditionalFormatting sqref="J137:U138">
    <cfRule type="cellIs" dxfId="2734" priority="46" operator="equal">
      <formula>"ANNUAL"</formula>
    </cfRule>
  </conditionalFormatting>
  <conditionalFormatting sqref="K155:O157">
    <cfRule type="cellIs" dxfId="2733" priority="98" operator="equal">
      <formula>"ANNUAL"</formula>
    </cfRule>
  </conditionalFormatting>
  <conditionalFormatting sqref="K165:S165">
    <cfRule type="cellIs" dxfId="2732" priority="21" operator="equal">
      <formula>"ANNUAL"</formula>
    </cfRule>
  </conditionalFormatting>
  <conditionalFormatting sqref="K152:T154">
    <cfRule type="cellIs" dxfId="2731" priority="15" operator="equal">
      <formula>"ANNUAL"</formula>
    </cfRule>
  </conditionalFormatting>
  <conditionalFormatting sqref="K79:U120 K121:T123">
    <cfRule type="cellIs" dxfId="2730" priority="13" operator="equal">
      <formula>"ANNUAL"</formula>
    </cfRule>
  </conditionalFormatting>
  <conditionalFormatting sqref="K124:U136">
    <cfRule type="cellIs" dxfId="2729" priority="1" operator="equal">
      <formula>"ANNUAL"</formula>
    </cfRule>
  </conditionalFormatting>
  <conditionalFormatting sqref="K139:U151">
    <cfRule type="cellIs" dxfId="2728" priority="10" operator="equal">
      <formula>"ANNUAL"</formula>
    </cfRule>
  </conditionalFormatting>
  <conditionalFormatting sqref="P155:P158">
    <cfRule type="cellIs" dxfId="2727" priority="93" operator="equal">
      <formula>"ANNUAL"</formula>
    </cfRule>
  </conditionalFormatting>
  <conditionalFormatting sqref="Q156:S157">
    <cfRule type="cellIs" dxfId="2726" priority="81" operator="equal">
      <formula>"ANNUAL"</formula>
    </cfRule>
  </conditionalFormatting>
  <conditionalFormatting sqref="T156:T158">
    <cfRule type="cellIs" dxfId="2725" priority="12" operator="equal">
      <formula>"ANNUAL"</formula>
    </cfRule>
  </conditionalFormatting>
  <conditionalFormatting sqref="T164:T165">
    <cfRule type="cellIs" dxfId="2724" priority="17" operator="equal">
      <formula>"ANNUAL"</formula>
    </cfRule>
  </conditionalFormatting>
  <conditionalFormatting sqref="U121:U124 Q155:T155 K158:S158 K159:U162 K163:T163 K166:U1048576">
    <cfRule type="cellIs" dxfId="2723" priority="116" operator="equal">
      <formula>"ANNUAL"</formula>
    </cfRule>
  </conditionalFormatting>
  <conditionalFormatting sqref="U152:U158">
    <cfRule type="cellIs" dxfId="2722" priority="3" operator="equal">
      <formula>"ANNUAL"</formula>
    </cfRule>
  </conditionalFormatting>
  <conditionalFormatting sqref="U163:U165">
    <cfRule type="cellIs" dxfId="2721" priority="8" operator="equal">
      <formula>"ANNUAL"</formula>
    </cfRule>
  </conditionalFormatting>
  <pageMargins left="0.23622047244094491" right="0.23622047244094491" top="0.78" bottom="0.15748031496062992" header="0.15748031496062992" footer="0.51181102362204722"/>
  <pageSetup scale="59" fitToHeight="0" orientation="landscape" r:id="rId1"/>
  <headerFooter alignWithMargins="0">
    <oddHeader>&amp;CMONTHLY FIRE ALARM SYSTEM TESTING - NOVEMBER 2015-OCTOBER 2016</oddHead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tabColor theme="9"/>
    <pageSetUpPr fitToPage="1"/>
  </sheetPr>
  <dimension ref="A1:DA227"/>
  <sheetViews>
    <sheetView showGridLines="0" zoomScale="70" zoomScaleNormal="70" workbookViewId="0">
      <pane xSplit="57" ySplit="1" topLeftCell="BF120" activePane="bottomRight" state="frozen"/>
      <selection pane="topRight" activeCell="F28" sqref="F28"/>
      <selection pane="bottomLeft" activeCell="F28" sqref="F28"/>
      <selection pane="bottomRight" activeCell="F28" sqref="F28"/>
    </sheetView>
  </sheetViews>
  <sheetFormatPr defaultColWidth="9.140625" defaultRowHeight="12.75" outlineLevelCol="1" x14ac:dyDescent="0.2"/>
  <cols>
    <col min="1" max="1" width="20.140625" style="501" customWidth="1"/>
    <col min="2" max="2" width="19.140625" style="501" customWidth="1"/>
    <col min="3" max="3" width="18.140625" style="503" customWidth="1"/>
    <col min="4" max="4" width="12.28515625" style="504" bestFit="1" customWidth="1"/>
    <col min="5" max="5" width="14.7109375" style="503" customWidth="1"/>
    <col min="6" max="6" width="11.7109375" style="505" customWidth="1"/>
    <col min="7" max="7" width="10.140625" style="47" hidden="1" customWidth="1"/>
    <col min="8" max="8" width="6" style="501" customWidth="1"/>
    <col min="9" max="9" width="8.42578125" style="501" customWidth="1"/>
    <col min="10" max="10" width="7.42578125" style="48" hidden="1" customWidth="1"/>
    <col min="11" max="14" width="6.42578125" style="48" hidden="1" customWidth="1"/>
    <col min="15" max="15" width="10.140625" style="48" hidden="1" customWidth="1"/>
    <col min="16" max="21" width="6.42578125" style="48" hidden="1" customWidth="1"/>
    <col min="22" max="25" width="6.42578125" style="48" hidden="1" customWidth="1" outlineLevel="1"/>
    <col min="26" max="26" width="13.85546875" style="48" hidden="1" customWidth="1" outlineLevel="1"/>
    <col min="27" max="27" width="12" style="48" hidden="1" customWidth="1" outlineLevel="1"/>
    <col min="28" max="29" width="6.42578125" style="48" hidden="1" customWidth="1" outlineLevel="1"/>
    <col min="30" max="30" width="12" style="48" hidden="1" customWidth="1" outlineLevel="1"/>
    <col min="31" max="33" width="6.42578125" style="48" hidden="1" customWidth="1" outlineLevel="1"/>
    <col min="34" max="34" width="12" style="48" hidden="1" customWidth="1" collapsed="1"/>
    <col min="35" max="35" width="6.42578125" style="48" hidden="1" customWidth="1"/>
    <col min="36" max="36" width="12" style="48" hidden="1" customWidth="1"/>
    <col min="37" max="37" width="6.42578125" style="48" hidden="1" customWidth="1"/>
    <col min="38" max="38" width="13.85546875" style="48" hidden="1" customWidth="1"/>
    <col min="39" max="39" width="12" style="48" hidden="1" customWidth="1"/>
    <col min="40" max="41" width="6.42578125" style="48" hidden="1" customWidth="1"/>
    <col min="42" max="42" width="12" style="48" hidden="1" customWidth="1"/>
    <col min="43" max="45" width="6.42578125" style="48" hidden="1" customWidth="1"/>
    <col min="46" max="48" width="6.42578125" hidden="1" customWidth="1"/>
    <col min="49" max="49" width="9.85546875" hidden="1" customWidth="1"/>
    <col min="50" max="52" width="6.42578125" hidden="1" customWidth="1"/>
    <col min="53" max="54" width="9.85546875" hidden="1" customWidth="1"/>
    <col min="55" max="55" width="8" hidden="1" customWidth="1"/>
    <col min="56" max="56" width="6.42578125" hidden="1" customWidth="1"/>
    <col min="57" max="58" width="9.140625" hidden="1" customWidth="1"/>
    <col min="59" max="59" width="8.85546875" hidden="1" customWidth="1"/>
    <col min="60" max="62" width="6.42578125" hidden="1" customWidth="1"/>
    <col min="63" max="64" width="8.7109375" style="77" hidden="1" customWidth="1"/>
    <col min="65" max="66" width="6.42578125" hidden="1" customWidth="1"/>
    <col min="67" max="67" width="8.42578125" hidden="1" customWidth="1"/>
    <col min="68" max="68" width="8.28515625" hidden="1" customWidth="1"/>
    <col min="69" max="69" width="9.140625" hidden="1" customWidth="1"/>
    <col min="70" max="70" width="5.7109375" hidden="1" customWidth="1"/>
    <col min="71" max="74" width="5.42578125" hidden="1" customWidth="1"/>
    <col min="75" max="75" width="5.7109375" hidden="1" customWidth="1"/>
    <col min="76" max="76" width="5.28515625" hidden="1" customWidth="1"/>
    <col min="77" max="77" width="4.85546875" hidden="1" customWidth="1"/>
    <col min="78" max="93" width="0" hidden="1" customWidth="1"/>
    <col min="94" max="105" width="9.140625" style="506"/>
    <col min="106" max="16384" width="9.140625" style="501"/>
  </cols>
  <sheetData>
    <row r="1" spans="1:105" ht="60" customHeight="1" x14ac:dyDescent="0.25">
      <c r="A1" s="463" t="s">
        <v>1</v>
      </c>
      <c r="B1" s="439" t="s">
        <v>581</v>
      </c>
      <c r="C1" s="439" t="s">
        <v>582</v>
      </c>
      <c r="D1" s="439" t="s">
        <v>585</v>
      </c>
      <c r="E1" s="439" t="s">
        <v>217</v>
      </c>
      <c r="F1" s="439" t="s">
        <v>223</v>
      </c>
      <c r="G1" s="182" t="s">
        <v>2039</v>
      </c>
      <c r="H1" s="439" t="s">
        <v>3</v>
      </c>
      <c r="I1" s="463" t="s">
        <v>4</v>
      </c>
      <c r="J1" s="169">
        <v>41214</v>
      </c>
      <c r="K1" s="64">
        <v>41244</v>
      </c>
      <c r="L1" s="64">
        <v>41275</v>
      </c>
      <c r="M1" s="64">
        <v>41306</v>
      </c>
      <c r="N1" s="64">
        <v>41334</v>
      </c>
      <c r="O1" s="64">
        <v>41365</v>
      </c>
      <c r="P1" s="64">
        <v>41395</v>
      </c>
      <c r="Q1" s="64">
        <v>41426</v>
      </c>
      <c r="R1" s="64">
        <v>41456</v>
      </c>
      <c r="S1" s="64">
        <v>41487</v>
      </c>
      <c r="T1" s="64">
        <v>41518</v>
      </c>
      <c r="U1" s="64">
        <v>41548</v>
      </c>
      <c r="V1" s="108">
        <v>41579</v>
      </c>
      <c r="W1" s="108">
        <v>41609</v>
      </c>
      <c r="X1" s="108">
        <v>41640</v>
      </c>
      <c r="Y1" s="108">
        <v>41671</v>
      </c>
      <c r="Z1" s="108">
        <v>41699</v>
      </c>
      <c r="AA1" s="108">
        <v>41730</v>
      </c>
      <c r="AB1" s="108">
        <v>41760</v>
      </c>
      <c r="AC1" s="108">
        <v>41791</v>
      </c>
      <c r="AD1" s="108">
        <v>41821</v>
      </c>
      <c r="AE1" s="108">
        <v>41852</v>
      </c>
      <c r="AF1" s="108">
        <v>41883</v>
      </c>
      <c r="AG1" s="108">
        <v>41913</v>
      </c>
      <c r="AH1" s="116">
        <v>41944</v>
      </c>
      <c r="AI1" s="116">
        <v>41974</v>
      </c>
      <c r="AJ1" s="116">
        <v>42005</v>
      </c>
      <c r="AK1" s="116">
        <v>42036</v>
      </c>
      <c r="AL1" s="116">
        <v>42064</v>
      </c>
      <c r="AM1" s="116">
        <v>42095</v>
      </c>
      <c r="AN1" s="116">
        <v>42125</v>
      </c>
      <c r="AO1" s="116">
        <v>42156</v>
      </c>
      <c r="AP1" s="116">
        <v>42186</v>
      </c>
      <c r="AQ1" s="116">
        <v>42217</v>
      </c>
      <c r="AR1" s="116">
        <v>42248</v>
      </c>
      <c r="AS1" s="116">
        <v>42278</v>
      </c>
      <c r="AT1" s="125">
        <v>42309</v>
      </c>
      <c r="AU1" s="125">
        <v>42339</v>
      </c>
      <c r="AV1" s="125">
        <v>42370</v>
      </c>
      <c r="AW1" s="125">
        <v>42401</v>
      </c>
      <c r="AX1" s="125">
        <v>42430</v>
      </c>
      <c r="AY1" s="125">
        <v>42461</v>
      </c>
      <c r="AZ1" s="125">
        <v>42491</v>
      </c>
      <c r="BA1" s="125">
        <v>42522</v>
      </c>
      <c r="BB1" s="125">
        <v>42552</v>
      </c>
      <c r="BC1" s="125">
        <v>42583</v>
      </c>
      <c r="BD1" s="125">
        <v>42614</v>
      </c>
      <c r="BE1" s="168">
        <v>42644</v>
      </c>
      <c r="BF1" s="184">
        <v>42675</v>
      </c>
      <c r="BG1" s="184">
        <v>42705</v>
      </c>
      <c r="BH1" s="184">
        <v>42736</v>
      </c>
      <c r="BI1" s="184">
        <v>42767</v>
      </c>
      <c r="BJ1" s="184">
        <v>42795</v>
      </c>
      <c r="BK1" s="226">
        <v>42826</v>
      </c>
      <c r="BL1" s="226">
        <v>42856</v>
      </c>
      <c r="BM1" s="184">
        <v>42887</v>
      </c>
      <c r="BN1" s="184">
        <v>42917</v>
      </c>
      <c r="BO1" s="184">
        <v>42948</v>
      </c>
      <c r="BP1" s="184">
        <v>42979</v>
      </c>
      <c r="BQ1" s="184">
        <v>43009</v>
      </c>
      <c r="BR1" s="285">
        <v>43040</v>
      </c>
      <c r="BS1" s="285">
        <v>43070</v>
      </c>
      <c r="BT1" s="285">
        <v>43101</v>
      </c>
      <c r="BU1" s="285">
        <v>43132</v>
      </c>
      <c r="BV1" s="285">
        <v>43160</v>
      </c>
      <c r="BW1" s="285">
        <v>43191</v>
      </c>
      <c r="BX1" s="285">
        <v>43221</v>
      </c>
      <c r="BY1" s="285">
        <v>43252</v>
      </c>
      <c r="BZ1" s="285">
        <v>43282</v>
      </c>
      <c r="CA1" s="285">
        <v>43313</v>
      </c>
      <c r="CB1" s="285">
        <v>43344</v>
      </c>
      <c r="CC1" s="285">
        <v>43374</v>
      </c>
      <c r="CD1" s="293">
        <v>43405</v>
      </c>
      <c r="CE1" s="293">
        <v>43435</v>
      </c>
      <c r="CF1" s="293">
        <v>43466</v>
      </c>
      <c r="CG1" s="293">
        <v>43497</v>
      </c>
      <c r="CH1" s="293">
        <v>43525</v>
      </c>
      <c r="CI1" s="293">
        <v>43556</v>
      </c>
      <c r="CJ1" s="293">
        <v>43586</v>
      </c>
      <c r="CK1" s="293">
        <v>43617</v>
      </c>
      <c r="CL1" s="293">
        <v>43647</v>
      </c>
      <c r="CM1" s="293">
        <v>43678</v>
      </c>
      <c r="CN1" s="293">
        <v>43709</v>
      </c>
      <c r="CO1" s="293">
        <v>43739</v>
      </c>
      <c r="CP1" s="476">
        <v>43770</v>
      </c>
      <c r="CQ1" s="476">
        <v>43800</v>
      </c>
      <c r="CR1" s="476">
        <v>43831</v>
      </c>
      <c r="CS1" s="476">
        <v>43862</v>
      </c>
      <c r="CT1" s="476">
        <v>43891</v>
      </c>
      <c r="CU1" s="476">
        <v>43922</v>
      </c>
      <c r="CV1" s="476">
        <v>43952</v>
      </c>
      <c r="CW1" s="476">
        <v>43983</v>
      </c>
      <c r="CX1" s="476">
        <v>44013</v>
      </c>
      <c r="CY1" s="476">
        <v>44044</v>
      </c>
      <c r="CZ1" s="476">
        <v>44075</v>
      </c>
      <c r="DA1" s="476">
        <v>44105</v>
      </c>
    </row>
    <row r="2" spans="1:105" s="381" customFormat="1" ht="45" customHeight="1" x14ac:dyDescent="0.25">
      <c r="A2" s="382" t="s">
        <v>2593</v>
      </c>
      <c r="B2" s="383" t="s">
        <v>587</v>
      </c>
      <c r="C2" s="400" t="s">
        <v>2594</v>
      </c>
      <c r="D2" s="401">
        <v>41214</v>
      </c>
      <c r="E2" s="385" t="s">
        <v>590</v>
      </c>
      <c r="F2" s="386" t="s">
        <v>591</v>
      </c>
      <c r="G2" s="88"/>
      <c r="H2" s="387" t="s">
        <v>2383</v>
      </c>
      <c r="I2" s="388" t="s">
        <v>72</v>
      </c>
      <c r="J2" s="170" t="s">
        <v>443</v>
      </c>
      <c r="K2" s="49" t="s">
        <v>443</v>
      </c>
      <c r="L2" s="49" t="s">
        <v>443</v>
      </c>
      <c r="M2" s="49" t="s">
        <v>443</v>
      </c>
      <c r="N2" s="49" t="s">
        <v>443</v>
      </c>
      <c r="O2" s="49" t="s">
        <v>443</v>
      </c>
      <c r="P2" s="49" t="s">
        <v>443</v>
      </c>
      <c r="Q2" s="49" t="s">
        <v>443</v>
      </c>
      <c r="R2" s="49" t="s">
        <v>443</v>
      </c>
      <c r="S2" s="49" t="s">
        <v>443</v>
      </c>
      <c r="T2" s="49" t="s">
        <v>443</v>
      </c>
      <c r="U2" s="49" t="s">
        <v>21</v>
      </c>
      <c r="V2" s="49" t="s">
        <v>443</v>
      </c>
      <c r="W2" s="49" t="s">
        <v>443</v>
      </c>
      <c r="X2" s="49" t="s">
        <v>443</v>
      </c>
      <c r="Y2" s="49" t="s">
        <v>443</v>
      </c>
      <c r="Z2" s="49" t="s">
        <v>443</v>
      </c>
      <c r="AA2" s="49" t="s">
        <v>443</v>
      </c>
      <c r="AB2" s="49" t="s">
        <v>443</v>
      </c>
      <c r="AC2" s="49" t="s">
        <v>443</v>
      </c>
      <c r="AD2" s="49" t="s">
        <v>443</v>
      </c>
      <c r="AE2" s="49" t="s">
        <v>443</v>
      </c>
      <c r="AF2" s="49" t="s">
        <v>443</v>
      </c>
      <c r="AG2" s="49" t="s">
        <v>21</v>
      </c>
      <c r="AH2" s="49" t="s">
        <v>443</v>
      </c>
      <c r="AI2" s="49" t="s">
        <v>443</v>
      </c>
      <c r="AJ2" s="49" t="s">
        <v>443</v>
      </c>
      <c r="AK2" s="49" t="s">
        <v>443</v>
      </c>
      <c r="AL2" s="49" t="s">
        <v>443</v>
      </c>
      <c r="AM2" s="49" t="s">
        <v>443</v>
      </c>
      <c r="AN2" s="49" t="s">
        <v>443</v>
      </c>
      <c r="AO2" s="49" t="s">
        <v>443</v>
      </c>
      <c r="AP2" s="49" t="s">
        <v>443</v>
      </c>
      <c r="AQ2" s="49" t="s">
        <v>443</v>
      </c>
      <c r="AR2" s="49" t="s">
        <v>443</v>
      </c>
      <c r="AS2" s="49" t="s">
        <v>21</v>
      </c>
      <c r="AT2" s="49" t="s">
        <v>443</v>
      </c>
      <c r="AU2" s="49" t="s">
        <v>443</v>
      </c>
      <c r="AV2" s="49" t="s">
        <v>443</v>
      </c>
      <c r="AW2" s="49" t="s">
        <v>443</v>
      </c>
      <c r="AX2" s="49" t="s">
        <v>443</v>
      </c>
      <c r="AY2" s="49" t="s">
        <v>443</v>
      </c>
      <c r="AZ2" s="49" t="s">
        <v>443</v>
      </c>
      <c r="BA2" s="49" t="s">
        <v>443</v>
      </c>
      <c r="BB2" s="49" t="s">
        <v>2595</v>
      </c>
      <c r="BC2" s="49" t="s">
        <v>443</v>
      </c>
      <c r="BD2" s="49" t="s">
        <v>443</v>
      </c>
      <c r="BE2" s="138" t="s">
        <v>21</v>
      </c>
      <c r="BF2" s="49" t="s">
        <v>443</v>
      </c>
      <c r="BG2" s="49" t="s">
        <v>443</v>
      </c>
      <c r="BH2" s="49" t="s">
        <v>443</v>
      </c>
      <c r="BI2" s="49" t="s">
        <v>443</v>
      </c>
      <c r="BJ2" s="49" t="s">
        <v>443</v>
      </c>
      <c r="BK2" s="49" t="s">
        <v>443</v>
      </c>
      <c r="BL2" s="49" t="s">
        <v>443</v>
      </c>
      <c r="BM2" s="49" t="s">
        <v>443</v>
      </c>
      <c r="BN2" s="49" t="s">
        <v>443</v>
      </c>
      <c r="BO2" s="49" t="s">
        <v>443</v>
      </c>
      <c r="BP2" s="162" t="s">
        <v>443</v>
      </c>
      <c r="BQ2" s="132" t="s">
        <v>21</v>
      </c>
      <c r="BR2" s="49" t="s">
        <v>443</v>
      </c>
      <c r="BS2" s="49" t="s">
        <v>443</v>
      </c>
      <c r="BT2" s="49" t="s">
        <v>443</v>
      </c>
      <c r="BU2" s="49" t="s">
        <v>443</v>
      </c>
      <c r="BV2" s="49" t="s">
        <v>443</v>
      </c>
      <c r="BW2" s="1" t="s">
        <v>443</v>
      </c>
      <c r="BX2" s="49" t="s">
        <v>443</v>
      </c>
      <c r="BY2" s="49" t="s">
        <v>443</v>
      </c>
      <c r="BZ2" s="49" t="s">
        <v>443</v>
      </c>
      <c r="CA2" s="104" t="s">
        <v>443</v>
      </c>
      <c r="CB2" s="49" t="s">
        <v>443</v>
      </c>
      <c r="CC2" s="287" t="s">
        <v>4</v>
      </c>
      <c r="CD2" s="49" t="s">
        <v>443</v>
      </c>
      <c r="CE2" s="49" t="s">
        <v>443</v>
      </c>
      <c r="CF2" s="49" t="s">
        <v>443</v>
      </c>
      <c r="CG2" s="49" t="s">
        <v>443</v>
      </c>
      <c r="CH2" s="49" t="s">
        <v>443</v>
      </c>
      <c r="CI2" s="49" t="s">
        <v>443</v>
      </c>
      <c r="CJ2" s="49" t="s">
        <v>443</v>
      </c>
      <c r="CK2" s="49" t="s">
        <v>443</v>
      </c>
      <c r="CL2" s="49" t="s">
        <v>443</v>
      </c>
      <c r="CM2" s="49" t="s">
        <v>443</v>
      </c>
      <c r="CN2" s="49" t="s">
        <v>443</v>
      </c>
      <c r="CO2" s="49" t="s">
        <v>443</v>
      </c>
      <c r="CP2" s="379" t="s">
        <v>443</v>
      </c>
      <c r="CQ2" s="379" t="s">
        <v>443</v>
      </c>
      <c r="CR2" s="420" t="s">
        <v>4</v>
      </c>
      <c r="CS2" s="379" t="s">
        <v>443</v>
      </c>
      <c r="CT2" s="380" t="s">
        <v>1919</v>
      </c>
      <c r="CU2" s="380" t="s">
        <v>35</v>
      </c>
      <c r="CV2" s="379" t="s">
        <v>443</v>
      </c>
      <c r="CW2" s="379" t="s">
        <v>443</v>
      </c>
      <c r="CX2" s="379" t="s">
        <v>443</v>
      </c>
      <c r="CY2" s="379" t="s">
        <v>443</v>
      </c>
      <c r="CZ2" s="379" t="s">
        <v>443</v>
      </c>
      <c r="DA2" s="380" t="s">
        <v>35</v>
      </c>
    </row>
    <row r="3" spans="1:105" s="381" customFormat="1" ht="45" customHeight="1" x14ac:dyDescent="0.25">
      <c r="A3" s="382" t="s">
        <v>593</v>
      </c>
      <c r="B3" s="382" t="s">
        <v>152</v>
      </c>
      <c r="C3" s="382"/>
      <c r="D3" s="401">
        <v>41730</v>
      </c>
      <c r="E3" s="385" t="s">
        <v>590</v>
      </c>
      <c r="F3" s="386" t="s">
        <v>2596</v>
      </c>
      <c r="G3" s="88"/>
      <c r="H3" s="387" t="s">
        <v>24</v>
      </c>
      <c r="I3" s="388" t="s">
        <v>69</v>
      </c>
      <c r="J3" s="170"/>
      <c r="K3" s="49"/>
      <c r="L3" s="49"/>
      <c r="M3" s="49"/>
      <c r="N3" s="49"/>
      <c r="O3" s="49"/>
      <c r="P3" s="49"/>
      <c r="Q3" s="49"/>
      <c r="R3" s="49"/>
      <c r="S3" s="49"/>
      <c r="T3" s="49"/>
      <c r="U3" s="49"/>
      <c r="V3" s="50"/>
      <c r="W3" s="50"/>
      <c r="X3" s="50"/>
      <c r="Y3" s="50"/>
      <c r="Z3" s="50"/>
      <c r="AA3" s="49" t="s">
        <v>443</v>
      </c>
      <c r="AB3" s="49" t="s">
        <v>443</v>
      </c>
      <c r="AC3" s="49" t="s">
        <v>443</v>
      </c>
      <c r="AD3" s="49" t="s">
        <v>443</v>
      </c>
      <c r="AE3" s="49" t="s">
        <v>21</v>
      </c>
      <c r="AF3" s="49" t="s">
        <v>443</v>
      </c>
      <c r="AG3" s="49" t="s">
        <v>443</v>
      </c>
      <c r="AH3" s="49" t="s">
        <v>443</v>
      </c>
      <c r="AI3" s="49" t="s">
        <v>443</v>
      </c>
      <c r="AJ3" s="49" t="s">
        <v>443</v>
      </c>
      <c r="AK3" s="49" t="s">
        <v>443</v>
      </c>
      <c r="AL3" s="49" t="s">
        <v>443</v>
      </c>
      <c r="AM3" s="49" t="s">
        <v>443</v>
      </c>
      <c r="AN3" s="49" t="s">
        <v>443</v>
      </c>
      <c r="AO3" s="49" t="s">
        <v>443</v>
      </c>
      <c r="AP3" s="49" t="s">
        <v>443</v>
      </c>
      <c r="AQ3" s="49" t="s">
        <v>21</v>
      </c>
      <c r="AR3" s="49" t="s">
        <v>443</v>
      </c>
      <c r="AS3" s="49" t="s">
        <v>443</v>
      </c>
      <c r="AT3" s="49" t="s">
        <v>443</v>
      </c>
      <c r="AU3" s="49" t="s">
        <v>443</v>
      </c>
      <c r="AV3" s="137" t="s">
        <v>21</v>
      </c>
      <c r="AW3" s="49" t="s">
        <v>443</v>
      </c>
      <c r="AX3" s="49" t="s">
        <v>443</v>
      </c>
      <c r="AY3" s="49" t="s">
        <v>443</v>
      </c>
      <c r="AZ3" s="49" t="s">
        <v>443</v>
      </c>
      <c r="BA3" s="49" t="s">
        <v>443</v>
      </c>
      <c r="BB3" s="49" t="s">
        <v>2595</v>
      </c>
      <c r="BC3" s="49" t="s">
        <v>443</v>
      </c>
      <c r="BD3" s="49" t="s">
        <v>443</v>
      </c>
      <c r="BE3" s="131" t="s">
        <v>443</v>
      </c>
      <c r="BF3" s="49" t="s">
        <v>443</v>
      </c>
      <c r="BG3" s="49" t="s">
        <v>443</v>
      </c>
      <c r="BH3" s="132" t="s">
        <v>21</v>
      </c>
      <c r="BI3" s="49" t="s">
        <v>443</v>
      </c>
      <c r="BJ3" s="49" t="s">
        <v>443</v>
      </c>
      <c r="BK3" s="49" t="s">
        <v>443</v>
      </c>
      <c r="BL3" s="49" t="s">
        <v>443</v>
      </c>
      <c r="BM3" s="49" t="s">
        <v>443</v>
      </c>
      <c r="BN3" s="49" t="s">
        <v>443</v>
      </c>
      <c r="BO3" s="49" t="s">
        <v>443</v>
      </c>
      <c r="BP3" s="49" t="s">
        <v>443</v>
      </c>
      <c r="BQ3" s="49" t="s">
        <v>443</v>
      </c>
      <c r="BR3" s="49" t="s">
        <v>443</v>
      </c>
      <c r="BS3" s="49" t="s">
        <v>443</v>
      </c>
      <c r="BT3" s="287" t="s">
        <v>4</v>
      </c>
      <c r="BU3" s="49" t="s">
        <v>443</v>
      </c>
      <c r="BV3" s="49" t="s">
        <v>443</v>
      </c>
      <c r="BW3" s="1" t="s">
        <v>443</v>
      </c>
      <c r="BX3" s="49" t="s">
        <v>443</v>
      </c>
      <c r="BY3" s="49" t="s">
        <v>443</v>
      </c>
      <c r="BZ3" s="49" t="s">
        <v>443</v>
      </c>
      <c r="CA3" s="104" t="s">
        <v>443</v>
      </c>
      <c r="CB3" s="49" t="s">
        <v>443</v>
      </c>
      <c r="CC3" s="49" t="s">
        <v>443</v>
      </c>
      <c r="CD3" s="49" t="s">
        <v>443</v>
      </c>
      <c r="CE3" s="49" t="s">
        <v>443</v>
      </c>
      <c r="CF3" s="295" t="s">
        <v>4</v>
      </c>
      <c r="CG3" s="49" t="s">
        <v>443</v>
      </c>
      <c r="CH3" s="49" t="s">
        <v>443</v>
      </c>
      <c r="CI3" s="49" t="s">
        <v>443</v>
      </c>
      <c r="CJ3" s="49" t="s">
        <v>443</v>
      </c>
      <c r="CK3" s="49" t="s">
        <v>443</v>
      </c>
      <c r="CL3" s="49" t="s">
        <v>443</v>
      </c>
      <c r="CM3" s="49" t="s">
        <v>443</v>
      </c>
      <c r="CN3" s="49" t="s">
        <v>443</v>
      </c>
      <c r="CO3" s="49" t="s">
        <v>443</v>
      </c>
      <c r="CP3" s="379" t="s">
        <v>443</v>
      </c>
      <c r="CQ3" s="379" t="s">
        <v>443</v>
      </c>
      <c r="CR3" s="379" t="s">
        <v>443</v>
      </c>
      <c r="CS3" s="379" t="s">
        <v>4</v>
      </c>
      <c r="CT3" s="380" t="s">
        <v>35</v>
      </c>
      <c r="CU3" s="380" t="s">
        <v>35</v>
      </c>
      <c r="CV3" s="380" t="s">
        <v>35</v>
      </c>
      <c r="CW3" s="379" t="s">
        <v>4</v>
      </c>
      <c r="CX3" s="379" t="s">
        <v>443</v>
      </c>
      <c r="CY3" s="379" t="s">
        <v>443</v>
      </c>
      <c r="CZ3" s="379" t="s">
        <v>443</v>
      </c>
      <c r="DA3" s="379" t="s">
        <v>443</v>
      </c>
    </row>
    <row r="4" spans="1:105" customFormat="1" ht="26.1" customHeight="1" x14ac:dyDescent="0.2">
      <c r="A4" s="5" t="s">
        <v>141</v>
      </c>
      <c r="B4" s="5" t="s">
        <v>140</v>
      </c>
      <c r="C4" s="46" t="s">
        <v>2597</v>
      </c>
      <c r="D4" s="117"/>
      <c r="E4" s="53" t="s">
        <v>66</v>
      </c>
      <c r="F4" s="88" t="s">
        <v>2598</v>
      </c>
      <c r="G4" s="88">
        <v>23</v>
      </c>
      <c r="H4" s="9" t="s">
        <v>30</v>
      </c>
      <c r="I4" s="10" t="s">
        <v>87</v>
      </c>
      <c r="J4" s="170" t="s">
        <v>21</v>
      </c>
      <c r="K4" s="49" t="s">
        <v>443</v>
      </c>
      <c r="L4" s="49" t="s">
        <v>443</v>
      </c>
      <c r="M4" s="49" t="s">
        <v>443</v>
      </c>
      <c r="N4" s="49" t="s">
        <v>443</v>
      </c>
      <c r="O4" s="49" t="s">
        <v>443</v>
      </c>
      <c r="P4" s="49" t="s">
        <v>443</v>
      </c>
      <c r="Q4" s="49" t="s">
        <v>443</v>
      </c>
      <c r="R4" s="49" t="s">
        <v>443</v>
      </c>
      <c r="S4" s="49" t="s">
        <v>443</v>
      </c>
      <c r="T4" s="49" t="s">
        <v>443</v>
      </c>
      <c r="U4" s="49" t="s">
        <v>443</v>
      </c>
      <c r="V4" s="49"/>
      <c r="W4" s="49"/>
      <c r="X4" s="49"/>
      <c r="Y4" s="49"/>
      <c r="Z4" s="49"/>
      <c r="AA4" s="49"/>
      <c r="AB4" s="49"/>
      <c r="AC4" s="49"/>
      <c r="AD4" s="49"/>
      <c r="AE4" s="49"/>
      <c r="AF4" s="49"/>
      <c r="AG4" s="49"/>
      <c r="AH4" s="49"/>
      <c r="AI4" s="49"/>
      <c r="AJ4" s="49"/>
      <c r="AK4" s="49"/>
      <c r="AL4" s="49"/>
      <c r="AM4" s="49"/>
      <c r="AN4" s="49"/>
      <c r="AO4" s="49"/>
      <c r="AP4" s="49"/>
      <c r="AQ4" s="49"/>
      <c r="AR4" s="49"/>
      <c r="AS4" s="49"/>
      <c r="AT4" s="1"/>
      <c r="AU4" s="1"/>
      <c r="AV4" s="1"/>
      <c r="AW4" s="1"/>
      <c r="AX4" s="1"/>
      <c r="AY4" s="1"/>
      <c r="AZ4" s="1"/>
      <c r="BA4" s="1"/>
      <c r="BB4" s="1"/>
      <c r="BC4" s="1"/>
      <c r="BD4" s="1"/>
      <c r="BE4" s="143"/>
      <c r="BF4" s="17"/>
      <c r="BG4" s="17"/>
      <c r="BH4" s="17"/>
      <c r="BI4" s="17"/>
      <c r="BJ4" s="17"/>
      <c r="BK4" s="163"/>
      <c r="BL4" s="163"/>
      <c r="BM4" s="162"/>
      <c r="BN4" s="163"/>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row>
    <row r="5" spans="1:105" s="381" customFormat="1" ht="45" customHeight="1" x14ac:dyDescent="0.25">
      <c r="A5" s="371" t="s">
        <v>2048</v>
      </c>
      <c r="B5" s="372" t="s">
        <v>62</v>
      </c>
      <c r="C5" s="373" t="s">
        <v>2599</v>
      </c>
      <c r="D5" s="374">
        <v>40787</v>
      </c>
      <c r="E5" s="375" t="s">
        <v>590</v>
      </c>
      <c r="F5" s="376" t="s">
        <v>392</v>
      </c>
      <c r="G5" s="140">
        <v>16</v>
      </c>
      <c r="H5" s="377" t="s">
        <v>19</v>
      </c>
      <c r="I5" s="378" t="s">
        <v>87</v>
      </c>
      <c r="J5" s="49" t="s">
        <v>443</v>
      </c>
      <c r="K5" s="49" t="s">
        <v>443</v>
      </c>
      <c r="L5" s="49" t="s">
        <v>443</v>
      </c>
      <c r="M5" s="49" t="s">
        <v>443</v>
      </c>
      <c r="N5" s="49" t="s">
        <v>443</v>
      </c>
      <c r="O5" s="49" t="s">
        <v>443</v>
      </c>
      <c r="P5" s="49" t="s">
        <v>443</v>
      </c>
      <c r="Q5" s="49" t="s">
        <v>443</v>
      </c>
      <c r="R5" s="49" t="s">
        <v>443</v>
      </c>
      <c r="S5" s="49" t="s">
        <v>443</v>
      </c>
      <c r="T5" s="49" t="s">
        <v>21</v>
      </c>
      <c r="U5" s="49" t="s">
        <v>443</v>
      </c>
      <c r="V5" s="49" t="s">
        <v>443</v>
      </c>
      <c r="W5" s="49" t="s">
        <v>443</v>
      </c>
      <c r="X5" s="49" t="s">
        <v>443</v>
      </c>
      <c r="Y5" s="49" t="s">
        <v>443</v>
      </c>
      <c r="Z5" s="49" t="s">
        <v>443</v>
      </c>
      <c r="AA5" s="49" t="s">
        <v>443</v>
      </c>
      <c r="AB5" s="49" t="s">
        <v>443</v>
      </c>
      <c r="AC5" s="49" t="s">
        <v>443</v>
      </c>
      <c r="AD5" s="49" t="s">
        <v>443</v>
      </c>
      <c r="AE5" s="49" t="s">
        <v>443</v>
      </c>
      <c r="AF5" s="49" t="s">
        <v>35</v>
      </c>
      <c r="AG5" s="49" t="s">
        <v>21</v>
      </c>
      <c r="AH5" s="49" t="s">
        <v>443</v>
      </c>
      <c r="AI5" s="49" t="s">
        <v>443</v>
      </c>
      <c r="AJ5" s="49" t="s">
        <v>443</v>
      </c>
      <c r="AK5" s="49"/>
      <c r="AL5" s="49" t="s">
        <v>443</v>
      </c>
      <c r="AM5" s="49" t="s">
        <v>443</v>
      </c>
      <c r="AN5" s="49" t="s">
        <v>443</v>
      </c>
      <c r="AO5" s="49" t="s">
        <v>443</v>
      </c>
      <c r="AP5" s="49" t="s">
        <v>443</v>
      </c>
      <c r="AQ5" s="49" t="s">
        <v>443</v>
      </c>
      <c r="AR5" s="49" t="s">
        <v>443</v>
      </c>
      <c r="AS5" s="49" t="s">
        <v>21</v>
      </c>
      <c r="AT5" s="49" t="s">
        <v>443</v>
      </c>
      <c r="AU5" s="49" t="s">
        <v>443</v>
      </c>
      <c r="AV5" s="49" t="s">
        <v>443</v>
      </c>
      <c r="AW5" s="49" t="s">
        <v>443</v>
      </c>
      <c r="AX5" s="49" t="s">
        <v>443</v>
      </c>
      <c r="AY5" s="49" t="s">
        <v>443</v>
      </c>
      <c r="AZ5" s="49" t="s">
        <v>443</v>
      </c>
      <c r="BA5" s="49" t="s">
        <v>443</v>
      </c>
      <c r="BB5" s="49" t="s">
        <v>443</v>
      </c>
      <c r="BC5" s="49" t="s">
        <v>443</v>
      </c>
      <c r="BD5" s="49" t="s">
        <v>443</v>
      </c>
      <c r="BE5" s="138" t="s">
        <v>21</v>
      </c>
      <c r="BF5" s="161" t="s">
        <v>443</v>
      </c>
      <c r="BG5" s="161" t="s">
        <v>443</v>
      </c>
      <c r="BH5" s="161" t="s">
        <v>443</v>
      </c>
      <c r="BI5" s="161" t="s">
        <v>443</v>
      </c>
      <c r="BJ5" s="161" t="s">
        <v>443</v>
      </c>
      <c r="BK5" s="162" t="s">
        <v>443</v>
      </c>
      <c r="BL5" s="162" t="s">
        <v>443</v>
      </c>
      <c r="BM5" s="162" t="s">
        <v>443</v>
      </c>
      <c r="BN5" s="162" t="s">
        <v>443</v>
      </c>
      <c r="BO5" s="49" t="s">
        <v>443</v>
      </c>
      <c r="BP5" s="49" t="s">
        <v>443</v>
      </c>
      <c r="BQ5" s="132" t="s">
        <v>21</v>
      </c>
      <c r="BR5" s="49" t="s">
        <v>443</v>
      </c>
      <c r="BS5" s="49" t="s">
        <v>443</v>
      </c>
      <c r="BT5" s="49" t="s">
        <v>443</v>
      </c>
      <c r="BU5" s="49" t="s">
        <v>443</v>
      </c>
      <c r="BV5" s="49" t="s">
        <v>443</v>
      </c>
      <c r="BW5" s="49" t="s">
        <v>443</v>
      </c>
      <c r="BX5" s="49" t="s">
        <v>443</v>
      </c>
      <c r="BY5" s="49" t="s">
        <v>443</v>
      </c>
      <c r="BZ5" s="49" t="s">
        <v>443</v>
      </c>
      <c r="CA5" s="49" t="s">
        <v>443</v>
      </c>
      <c r="CB5" s="49" t="s">
        <v>443</v>
      </c>
      <c r="CC5" s="49" t="s">
        <v>443</v>
      </c>
      <c r="CD5" s="294" t="s">
        <v>4</v>
      </c>
      <c r="CE5" s="49" t="s">
        <v>443</v>
      </c>
      <c r="CF5" s="49" t="s">
        <v>443</v>
      </c>
      <c r="CG5" s="49" t="s">
        <v>443</v>
      </c>
      <c r="CH5" s="49" t="s">
        <v>443</v>
      </c>
      <c r="CI5" s="49" t="s">
        <v>443</v>
      </c>
      <c r="CJ5" s="49" t="s">
        <v>443</v>
      </c>
      <c r="CK5" s="49" t="s">
        <v>443</v>
      </c>
      <c r="CL5" s="49" t="s">
        <v>443</v>
      </c>
      <c r="CM5" s="49" t="s">
        <v>443</v>
      </c>
      <c r="CN5" s="49" t="s">
        <v>443</v>
      </c>
      <c r="CO5" s="49" t="s">
        <v>443</v>
      </c>
      <c r="CP5" s="379" t="s">
        <v>443</v>
      </c>
      <c r="CQ5" s="379" t="s">
        <v>4</v>
      </c>
      <c r="CR5" s="379" t="s">
        <v>443</v>
      </c>
      <c r="CS5" s="379" t="s">
        <v>443</v>
      </c>
      <c r="CT5" s="379" t="s">
        <v>443</v>
      </c>
      <c r="CU5" s="380" t="s">
        <v>35</v>
      </c>
      <c r="CV5" s="379" t="s">
        <v>443</v>
      </c>
      <c r="CW5" s="379" t="s">
        <v>443</v>
      </c>
      <c r="CX5" s="379" t="s">
        <v>443</v>
      </c>
      <c r="CY5" s="379" t="s">
        <v>443</v>
      </c>
      <c r="CZ5" s="379" t="s">
        <v>443</v>
      </c>
      <c r="DA5" s="379" t="s">
        <v>443</v>
      </c>
    </row>
    <row r="6" spans="1:105" s="381" customFormat="1" ht="45" customHeight="1" x14ac:dyDescent="0.25">
      <c r="A6" s="382" t="s">
        <v>607</v>
      </c>
      <c r="B6" s="382" t="s">
        <v>608</v>
      </c>
      <c r="C6" s="382"/>
      <c r="D6" s="401">
        <v>43313</v>
      </c>
      <c r="E6" s="385" t="s">
        <v>590</v>
      </c>
      <c r="F6" s="386" t="s">
        <v>2365</v>
      </c>
      <c r="G6" s="140"/>
      <c r="H6" s="387" t="s">
        <v>30</v>
      </c>
      <c r="I6" s="388" t="s">
        <v>28</v>
      </c>
      <c r="J6" s="170"/>
      <c r="K6" s="49"/>
      <c r="L6" s="49"/>
      <c r="M6" s="49"/>
      <c r="N6" s="49"/>
      <c r="O6" s="49"/>
      <c r="P6" s="49"/>
      <c r="Q6" s="49"/>
      <c r="R6" s="49"/>
      <c r="S6" s="49"/>
      <c r="T6" s="49"/>
      <c r="U6" s="49"/>
      <c r="V6" s="49"/>
      <c r="W6" s="49"/>
      <c r="X6" s="49"/>
      <c r="Y6" s="49"/>
      <c r="Z6" s="49"/>
      <c r="AA6" s="49"/>
      <c r="AB6" s="49"/>
      <c r="AC6" s="49"/>
      <c r="AD6" s="49"/>
      <c r="AE6" s="49"/>
      <c r="AF6" s="49"/>
      <c r="AG6" s="49"/>
      <c r="AH6" s="49"/>
      <c r="AI6" s="49"/>
      <c r="AJ6" s="49"/>
      <c r="AK6" s="49"/>
      <c r="AL6" s="49"/>
      <c r="AM6" s="49"/>
      <c r="AN6" s="49"/>
      <c r="AO6" s="49"/>
      <c r="AP6" s="49"/>
      <c r="AQ6" s="49"/>
      <c r="AR6" s="49"/>
      <c r="AS6" s="49"/>
      <c r="AT6" s="49"/>
      <c r="AU6" s="49"/>
      <c r="AV6" s="49"/>
      <c r="AW6" s="49"/>
      <c r="AX6" s="49"/>
      <c r="AY6" s="137"/>
      <c r="AZ6" s="49"/>
      <c r="BA6" s="49"/>
      <c r="BB6" s="49"/>
      <c r="BC6" s="49"/>
      <c r="BD6" s="49"/>
      <c r="BE6" s="133"/>
      <c r="BF6" s="222"/>
      <c r="BG6" s="161"/>
      <c r="BH6" s="161"/>
      <c r="BI6" s="161"/>
      <c r="BJ6" s="161"/>
      <c r="BK6" s="164"/>
      <c r="BL6" s="162"/>
      <c r="BM6" s="162"/>
      <c r="BN6" s="162"/>
      <c r="BO6" s="49"/>
      <c r="BP6" s="49"/>
      <c r="BQ6" s="49"/>
      <c r="BR6" s="103"/>
      <c r="BS6" s="103"/>
      <c r="BT6" s="103"/>
      <c r="BU6" s="103"/>
      <c r="BV6" s="103"/>
      <c r="BW6" s="103"/>
      <c r="BX6" s="49"/>
      <c r="BY6" s="103"/>
      <c r="BZ6" s="103"/>
      <c r="CA6" s="49" t="s">
        <v>443</v>
      </c>
      <c r="CB6" s="49" t="s">
        <v>443</v>
      </c>
      <c r="CC6" s="49" t="s">
        <v>443</v>
      </c>
      <c r="CD6" s="49" t="s">
        <v>443</v>
      </c>
      <c r="CE6" s="49" t="s">
        <v>443</v>
      </c>
      <c r="CF6" s="49" t="s">
        <v>443</v>
      </c>
      <c r="CG6" s="49" t="s">
        <v>443</v>
      </c>
      <c r="CH6" s="49" t="s">
        <v>443</v>
      </c>
      <c r="CI6" s="295" t="s">
        <v>4</v>
      </c>
      <c r="CJ6" s="49" t="s">
        <v>443</v>
      </c>
      <c r="CK6" s="49" t="s">
        <v>443</v>
      </c>
      <c r="CL6" s="288" t="s">
        <v>443</v>
      </c>
      <c r="CM6" s="146" t="s">
        <v>2600</v>
      </c>
      <c r="CN6" s="49" t="s">
        <v>443</v>
      </c>
      <c r="CO6" s="49" t="s">
        <v>443</v>
      </c>
      <c r="CP6" s="379" t="s">
        <v>443</v>
      </c>
      <c r="CQ6" s="379" t="s">
        <v>443</v>
      </c>
      <c r="CR6" s="379" t="s">
        <v>443</v>
      </c>
      <c r="CS6" s="379" t="s">
        <v>443</v>
      </c>
      <c r="CT6" s="379" t="s">
        <v>443</v>
      </c>
      <c r="CU6" s="447" t="s">
        <v>4</v>
      </c>
      <c r="CV6" s="380" t="s">
        <v>35</v>
      </c>
      <c r="CW6" s="379" t="s">
        <v>443</v>
      </c>
      <c r="CX6" s="379" t="s">
        <v>443</v>
      </c>
      <c r="CY6" s="448" t="s">
        <v>443</v>
      </c>
      <c r="CZ6" s="448" t="s">
        <v>443</v>
      </c>
      <c r="DA6" s="379" t="s">
        <v>443</v>
      </c>
    </row>
    <row r="7" spans="1:105" s="381" customFormat="1" ht="45" customHeight="1" x14ac:dyDescent="0.25">
      <c r="A7" s="464" t="s">
        <v>2058</v>
      </c>
      <c r="B7" s="464" t="s">
        <v>99</v>
      </c>
      <c r="C7" s="383" t="s">
        <v>2601</v>
      </c>
      <c r="D7" s="445"/>
      <c r="E7" s="465" t="s">
        <v>590</v>
      </c>
      <c r="F7" s="441" t="s">
        <v>465</v>
      </c>
      <c r="G7" s="100"/>
      <c r="H7" s="466" t="s">
        <v>24</v>
      </c>
      <c r="I7" s="449" t="s">
        <v>2368</v>
      </c>
      <c r="J7" s="170" t="s">
        <v>443</v>
      </c>
      <c r="K7" s="49" t="s">
        <v>443</v>
      </c>
      <c r="L7" s="49" t="s">
        <v>443</v>
      </c>
      <c r="M7" s="49" t="s">
        <v>443</v>
      </c>
      <c r="N7" s="49" t="s">
        <v>443</v>
      </c>
      <c r="O7" s="49" t="s">
        <v>21</v>
      </c>
      <c r="P7" s="49" t="s">
        <v>443</v>
      </c>
      <c r="Q7" s="49" t="s">
        <v>443</v>
      </c>
      <c r="R7" s="49" t="s">
        <v>443</v>
      </c>
      <c r="S7" s="49" t="s">
        <v>443</v>
      </c>
      <c r="T7" s="49" t="s">
        <v>443</v>
      </c>
      <c r="U7" s="49" t="s">
        <v>443</v>
      </c>
      <c r="V7" s="49" t="s">
        <v>443</v>
      </c>
      <c r="W7" s="49" t="s">
        <v>443</v>
      </c>
      <c r="X7" s="49" t="s">
        <v>443</v>
      </c>
      <c r="Y7" s="49" t="s">
        <v>443</v>
      </c>
      <c r="Z7" s="49" t="s">
        <v>443</v>
      </c>
      <c r="AA7" s="49" t="s">
        <v>443</v>
      </c>
      <c r="AB7" s="49" t="s">
        <v>443</v>
      </c>
      <c r="AC7" s="49" t="s">
        <v>443</v>
      </c>
      <c r="AD7" s="49" t="s">
        <v>443</v>
      </c>
      <c r="AE7" s="49" t="s">
        <v>443</v>
      </c>
      <c r="AF7" s="49" t="s">
        <v>443</v>
      </c>
      <c r="AG7" s="49" t="s">
        <v>443</v>
      </c>
      <c r="AH7" s="49" t="s">
        <v>443</v>
      </c>
      <c r="AI7" s="49" t="s">
        <v>443</v>
      </c>
      <c r="AJ7" s="49" t="s">
        <v>443</v>
      </c>
      <c r="AK7" s="49" t="s">
        <v>443</v>
      </c>
      <c r="AL7" s="49" t="s">
        <v>443</v>
      </c>
      <c r="AM7" s="49" t="s">
        <v>443</v>
      </c>
      <c r="AN7" s="49" t="s">
        <v>21</v>
      </c>
      <c r="AO7" s="49" t="s">
        <v>443</v>
      </c>
      <c r="AP7" s="49" t="s">
        <v>443</v>
      </c>
      <c r="AQ7" s="49" t="s">
        <v>443</v>
      </c>
      <c r="AR7" s="49" t="s">
        <v>443</v>
      </c>
      <c r="AS7" s="49" t="s">
        <v>443</v>
      </c>
      <c r="AT7" s="49" t="s">
        <v>443</v>
      </c>
      <c r="AU7" s="49" t="s">
        <v>443</v>
      </c>
      <c r="AV7" s="49" t="s">
        <v>443</v>
      </c>
      <c r="AW7" s="49" t="s">
        <v>443</v>
      </c>
      <c r="AX7" s="49" t="s">
        <v>443</v>
      </c>
      <c r="AY7" s="49" t="s">
        <v>35</v>
      </c>
      <c r="AZ7" s="137" t="s">
        <v>21</v>
      </c>
      <c r="BA7" s="49" t="s">
        <v>443</v>
      </c>
      <c r="BB7" s="49" t="s">
        <v>2595</v>
      </c>
      <c r="BC7" s="49" t="s">
        <v>443</v>
      </c>
      <c r="BD7" s="49" t="s">
        <v>443</v>
      </c>
      <c r="BE7" s="131" t="s">
        <v>443</v>
      </c>
      <c r="BF7" s="49" t="s">
        <v>443</v>
      </c>
      <c r="BG7" s="49" t="s">
        <v>443</v>
      </c>
      <c r="BH7" s="49" t="s">
        <v>443</v>
      </c>
      <c r="BI7" s="49" t="s">
        <v>443</v>
      </c>
      <c r="BJ7" s="49" t="s">
        <v>443</v>
      </c>
      <c r="BK7" s="49" t="s">
        <v>443</v>
      </c>
      <c r="BL7" s="132" t="s">
        <v>21</v>
      </c>
      <c r="BM7" s="49" t="s">
        <v>443</v>
      </c>
      <c r="BN7" s="49" t="s">
        <v>443</v>
      </c>
      <c r="BO7" s="49" t="s">
        <v>443</v>
      </c>
      <c r="BP7" s="49" t="s">
        <v>443</v>
      </c>
      <c r="BQ7" s="49" t="s">
        <v>443</v>
      </c>
      <c r="BR7" s="49" t="s">
        <v>443</v>
      </c>
      <c r="BS7" s="49" t="s">
        <v>443</v>
      </c>
      <c r="BT7" s="49" t="s">
        <v>443</v>
      </c>
      <c r="BU7" s="49" t="s">
        <v>443</v>
      </c>
      <c r="BV7" s="49" t="s">
        <v>443</v>
      </c>
      <c r="BW7" s="287" t="s">
        <v>4</v>
      </c>
      <c r="BX7" s="287" t="s">
        <v>443</v>
      </c>
      <c r="BY7" s="49" t="s">
        <v>443</v>
      </c>
      <c r="BZ7" s="49" t="s">
        <v>443</v>
      </c>
      <c r="CA7" s="104" t="s">
        <v>443</v>
      </c>
      <c r="CB7" s="49" t="s">
        <v>443</v>
      </c>
      <c r="CC7" s="49" t="s">
        <v>443</v>
      </c>
      <c r="CD7" s="49" t="s">
        <v>443</v>
      </c>
      <c r="CE7" s="49" t="s">
        <v>443</v>
      </c>
      <c r="CF7" s="49" t="s">
        <v>443</v>
      </c>
      <c r="CG7" s="49" t="s">
        <v>443</v>
      </c>
      <c r="CH7" s="49" t="s">
        <v>443</v>
      </c>
      <c r="CI7" s="295" t="s">
        <v>4</v>
      </c>
      <c r="CJ7" s="49" t="s">
        <v>443</v>
      </c>
      <c r="CK7" s="49" t="s">
        <v>443</v>
      </c>
      <c r="CL7" s="49" t="s">
        <v>443</v>
      </c>
      <c r="CM7" s="49" t="s">
        <v>443</v>
      </c>
      <c r="CN7" s="49" t="s">
        <v>443</v>
      </c>
      <c r="CO7" s="49" t="s">
        <v>443</v>
      </c>
      <c r="CP7" s="379" t="s">
        <v>443</v>
      </c>
      <c r="CQ7" s="379" t="s">
        <v>443</v>
      </c>
      <c r="CR7" s="379" t="s">
        <v>443</v>
      </c>
      <c r="CS7" s="379" t="s">
        <v>443</v>
      </c>
      <c r="CT7" s="380" t="s">
        <v>35</v>
      </c>
      <c r="CU7" s="380" t="s">
        <v>35</v>
      </c>
      <c r="CV7" s="379" t="s">
        <v>443</v>
      </c>
      <c r="CW7" s="379" t="s">
        <v>443</v>
      </c>
      <c r="CX7" s="379" t="s">
        <v>443</v>
      </c>
      <c r="CY7" s="379" t="s">
        <v>443</v>
      </c>
      <c r="CZ7" s="379" t="s">
        <v>443</v>
      </c>
      <c r="DA7" s="379" t="s">
        <v>443</v>
      </c>
    </row>
    <row r="8" spans="1:105" s="381" customFormat="1" ht="45" customHeight="1" x14ac:dyDescent="0.25">
      <c r="A8" s="382" t="s">
        <v>637</v>
      </c>
      <c r="B8" s="383" t="s">
        <v>638</v>
      </c>
      <c r="C8" s="383"/>
      <c r="D8" s="384"/>
      <c r="E8" s="385" t="s">
        <v>590</v>
      </c>
      <c r="F8" s="386" t="s">
        <v>336</v>
      </c>
      <c r="G8" s="88">
        <v>19</v>
      </c>
      <c r="H8" s="387" t="s">
        <v>19</v>
      </c>
      <c r="I8" s="388" t="s">
        <v>31</v>
      </c>
      <c r="J8" s="170" t="s">
        <v>443</v>
      </c>
      <c r="K8" s="49" t="s">
        <v>443</v>
      </c>
      <c r="L8" s="49" t="s">
        <v>443</v>
      </c>
      <c r="M8" s="49" t="s">
        <v>443</v>
      </c>
      <c r="N8" s="49" t="s">
        <v>443</v>
      </c>
      <c r="O8" s="49" t="s">
        <v>443</v>
      </c>
      <c r="P8" s="49" t="s">
        <v>443</v>
      </c>
      <c r="Q8" s="49" t="s">
        <v>443</v>
      </c>
      <c r="R8" s="49" t="s">
        <v>443</v>
      </c>
      <c r="S8" s="49" t="s">
        <v>443</v>
      </c>
      <c r="T8" s="49" t="s">
        <v>21</v>
      </c>
      <c r="U8" s="49" t="s">
        <v>443</v>
      </c>
      <c r="V8" s="49" t="s">
        <v>443</v>
      </c>
      <c r="W8" s="49" t="s">
        <v>443</v>
      </c>
      <c r="X8" s="49" t="s">
        <v>443</v>
      </c>
      <c r="Y8" s="49" t="s">
        <v>443</v>
      </c>
      <c r="Z8" s="49" t="s">
        <v>443</v>
      </c>
      <c r="AA8" s="49" t="s">
        <v>443</v>
      </c>
      <c r="AB8" s="49" t="s">
        <v>443</v>
      </c>
      <c r="AC8" s="49" t="s">
        <v>443</v>
      </c>
      <c r="AD8" s="49" t="s">
        <v>443</v>
      </c>
      <c r="AE8" s="49" t="s">
        <v>443</v>
      </c>
      <c r="AF8" s="49" t="s">
        <v>21</v>
      </c>
      <c r="AG8" s="49" t="s">
        <v>443</v>
      </c>
      <c r="AH8" s="49" t="s">
        <v>443</v>
      </c>
      <c r="AI8" s="49" t="s">
        <v>443</v>
      </c>
      <c r="AJ8" s="49" t="s">
        <v>443</v>
      </c>
      <c r="AK8" s="49" t="s">
        <v>443</v>
      </c>
      <c r="AL8" s="49" t="s">
        <v>443</v>
      </c>
      <c r="AM8" s="49" t="s">
        <v>443</v>
      </c>
      <c r="AN8" s="49" t="s">
        <v>443</v>
      </c>
      <c r="AO8" s="49" t="s">
        <v>443</v>
      </c>
      <c r="AP8" s="49" t="s">
        <v>443</v>
      </c>
      <c r="AQ8" s="49" t="s">
        <v>443</v>
      </c>
      <c r="AR8" s="49" t="s">
        <v>21</v>
      </c>
      <c r="AS8" s="49" t="s">
        <v>443</v>
      </c>
      <c r="AT8" s="49" t="s">
        <v>443</v>
      </c>
      <c r="AU8" s="49" t="s">
        <v>443</v>
      </c>
      <c r="AV8" s="49" t="s">
        <v>443</v>
      </c>
      <c r="AW8" s="49" t="s">
        <v>443</v>
      </c>
      <c r="AX8" s="49" t="s">
        <v>443</v>
      </c>
      <c r="AY8" s="49" t="s">
        <v>443</v>
      </c>
      <c r="AZ8" s="49" t="s">
        <v>443</v>
      </c>
      <c r="BA8" s="49" t="s">
        <v>443</v>
      </c>
      <c r="BB8" s="49" t="s">
        <v>443</v>
      </c>
      <c r="BC8" s="49" t="s">
        <v>443</v>
      </c>
      <c r="BD8" s="137" t="s">
        <v>21</v>
      </c>
      <c r="BE8" s="131" t="s">
        <v>443</v>
      </c>
      <c r="BF8" s="49" t="s">
        <v>443</v>
      </c>
      <c r="BG8" s="49" t="s">
        <v>443</v>
      </c>
      <c r="BH8" s="49" t="s">
        <v>443</v>
      </c>
      <c r="BI8" s="49" t="s">
        <v>443</v>
      </c>
      <c r="BJ8" s="49" t="s">
        <v>443</v>
      </c>
      <c r="BK8" s="49" t="s">
        <v>443</v>
      </c>
      <c r="BL8" s="49" t="s">
        <v>443</v>
      </c>
      <c r="BM8" s="49" t="s">
        <v>443</v>
      </c>
      <c r="BN8" s="49" t="s">
        <v>443</v>
      </c>
      <c r="BO8" s="49" t="s">
        <v>443</v>
      </c>
      <c r="BP8" s="132" t="s">
        <v>21</v>
      </c>
      <c r="BQ8" s="161" t="s">
        <v>443</v>
      </c>
      <c r="BR8" s="49" t="s">
        <v>443</v>
      </c>
      <c r="BS8" s="49" t="s">
        <v>443</v>
      </c>
      <c r="BT8" s="49" t="s">
        <v>443</v>
      </c>
      <c r="BU8" s="49" t="s">
        <v>443</v>
      </c>
      <c r="BV8" s="49" t="s">
        <v>443</v>
      </c>
      <c r="BW8" s="49" t="s">
        <v>443</v>
      </c>
      <c r="BX8" s="49" t="s">
        <v>443</v>
      </c>
      <c r="BY8" s="49" t="s">
        <v>443</v>
      </c>
      <c r="BZ8" s="49" t="s">
        <v>443</v>
      </c>
      <c r="CA8" s="49" t="s">
        <v>443</v>
      </c>
      <c r="CB8" s="287" t="s">
        <v>4</v>
      </c>
      <c r="CC8" s="131" t="s">
        <v>443</v>
      </c>
      <c r="CD8" s="49" t="s">
        <v>443</v>
      </c>
      <c r="CE8" s="49" t="s">
        <v>443</v>
      </c>
      <c r="CF8" s="49" t="s">
        <v>443</v>
      </c>
      <c r="CG8" s="49" t="s">
        <v>443</v>
      </c>
      <c r="CH8" s="49" t="s">
        <v>443</v>
      </c>
      <c r="CI8" s="49" t="s">
        <v>443</v>
      </c>
      <c r="CJ8" s="49" t="s">
        <v>443</v>
      </c>
      <c r="CK8" s="49" t="s">
        <v>443</v>
      </c>
      <c r="CL8" s="49" t="s">
        <v>443</v>
      </c>
      <c r="CM8" s="49" t="s">
        <v>443</v>
      </c>
      <c r="CN8" s="49" t="s">
        <v>443</v>
      </c>
      <c r="CO8" s="49" t="s">
        <v>443</v>
      </c>
      <c r="CP8" s="379" t="s">
        <v>4</v>
      </c>
      <c r="CQ8" s="379" t="s">
        <v>443</v>
      </c>
      <c r="CR8" s="379" t="s">
        <v>443</v>
      </c>
      <c r="CS8" s="379" t="s">
        <v>443</v>
      </c>
      <c r="CT8" s="379" t="s">
        <v>443</v>
      </c>
      <c r="CU8" s="380" t="s">
        <v>35</v>
      </c>
      <c r="CV8" s="379" t="s">
        <v>443</v>
      </c>
      <c r="CW8" s="379" t="s">
        <v>443</v>
      </c>
      <c r="CX8" s="379" t="s">
        <v>443</v>
      </c>
      <c r="CY8" s="379" t="s">
        <v>443</v>
      </c>
      <c r="CZ8" s="379" t="s">
        <v>443</v>
      </c>
      <c r="DA8" s="379" t="s">
        <v>443</v>
      </c>
    </row>
    <row r="9" spans="1:105" customFormat="1" ht="26.1" customHeight="1" x14ac:dyDescent="0.2">
      <c r="A9" s="5" t="s">
        <v>142</v>
      </c>
      <c r="B9" s="5" t="s">
        <v>140</v>
      </c>
      <c r="C9" s="46" t="s">
        <v>2602</v>
      </c>
      <c r="D9" s="117"/>
      <c r="E9" s="53" t="s">
        <v>66</v>
      </c>
      <c r="F9" s="88" t="s">
        <v>2603</v>
      </c>
      <c r="G9" s="88"/>
      <c r="H9" s="9" t="s">
        <v>24</v>
      </c>
      <c r="I9" s="23" t="s">
        <v>25</v>
      </c>
      <c r="J9" s="170" t="s">
        <v>443</v>
      </c>
      <c r="K9" s="49" t="s">
        <v>443</v>
      </c>
      <c r="L9" s="49" t="s">
        <v>443</v>
      </c>
      <c r="M9" s="49" t="s">
        <v>443</v>
      </c>
      <c r="N9" s="49" t="s">
        <v>767</v>
      </c>
      <c r="O9" s="49" t="s">
        <v>443</v>
      </c>
      <c r="P9" s="49" t="s">
        <v>21</v>
      </c>
      <c r="Q9" s="49" t="s">
        <v>443</v>
      </c>
      <c r="R9" s="49" t="s">
        <v>443</v>
      </c>
      <c r="S9" s="49" t="s">
        <v>443</v>
      </c>
      <c r="T9" s="49" t="s">
        <v>443</v>
      </c>
      <c r="U9" s="49" t="s">
        <v>443</v>
      </c>
      <c r="V9" s="49" t="s">
        <v>443</v>
      </c>
      <c r="W9" s="66" t="s">
        <v>767</v>
      </c>
      <c r="X9" s="49" t="s">
        <v>443</v>
      </c>
      <c r="Y9" s="49" t="s">
        <v>443</v>
      </c>
      <c r="Z9" s="49" t="s">
        <v>443</v>
      </c>
      <c r="AA9" s="49" t="s">
        <v>443</v>
      </c>
      <c r="AB9" s="49" t="s">
        <v>21</v>
      </c>
      <c r="AC9" s="49" t="s">
        <v>443</v>
      </c>
      <c r="AD9" s="49" t="s">
        <v>443</v>
      </c>
      <c r="AE9" s="49" t="s">
        <v>443</v>
      </c>
      <c r="AF9" s="49" t="s">
        <v>443</v>
      </c>
      <c r="AG9" s="49" t="s">
        <v>443</v>
      </c>
      <c r="AH9" s="49" t="s">
        <v>443</v>
      </c>
      <c r="AI9" s="49" t="s">
        <v>443</v>
      </c>
      <c r="AJ9" s="49" t="s">
        <v>443</v>
      </c>
      <c r="AK9" s="51" t="s">
        <v>35</v>
      </c>
      <c r="AL9" s="51" t="s">
        <v>35</v>
      </c>
      <c r="AM9" s="51" t="s">
        <v>35</v>
      </c>
      <c r="AN9" s="51" t="s">
        <v>35</v>
      </c>
      <c r="AO9" s="51" t="s">
        <v>35</v>
      </c>
      <c r="AP9" s="51" t="s">
        <v>35</v>
      </c>
      <c r="AQ9" s="51" t="s">
        <v>35</v>
      </c>
      <c r="AR9" s="51" t="s">
        <v>35</v>
      </c>
      <c r="AS9" s="51" t="s">
        <v>35</v>
      </c>
      <c r="AT9" s="1"/>
      <c r="AU9" s="1"/>
      <c r="AV9" s="1"/>
      <c r="AW9" s="1"/>
      <c r="AX9" s="1"/>
      <c r="AY9" s="1"/>
      <c r="AZ9" s="1"/>
      <c r="BA9" s="1"/>
      <c r="BB9" s="1"/>
      <c r="BC9" s="1"/>
      <c r="BD9" s="1"/>
      <c r="BE9" s="143"/>
      <c r="BF9" s="1"/>
      <c r="BG9" s="1"/>
      <c r="BH9" s="1"/>
      <c r="BI9" s="1"/>
      <c r="BJ9" s="1"/>
      <c r="BK9" s="1"/>
      <c r="BL9" s="1"/>
      <c r="BM9" s="49"/>
      <c r="BN9" s="1"/>
      <c r="BO9" s="1"/>
      <c r="BP9" s="1"/>
      <c r="BQ9" s="158"/>
      <c r="BR9" s="1"/>
      <c r="BS9" s="1"/>
      <c r="BT9" s="1"/>
      <c r="BU9" s="1"/>
      <c r="BV9" s="1"/>
      <c r="BW9" s="1"/>
      <c r="BX9" s="1"/>
      <c r="BY9" s="1"/>
      <c r="BZ9" s="1"/>
      <c r="CA9" s="1"/>
      <c r="CB9" s="1"/>
      <c r="CC9" s="143"/>
      <c r="CD9" s="1"/>
      <c r="CE9" s="1"/>
      <c r="CF9" s="1"/>
      <c r="CG9" s="1"/>
      <c r="CH9" s="1"/>
      <c r="CI9" s="1"/>
      <c r="CJ9" s="1"/>
      <c r="CK9" s="1"/>
      <c r="CL9" s="1"/>
      <c r="CM9" s="1"/>
      <c r="CN9" s="1"/>
      <c r="CO9" s="1"/>
      <c r="CP9" s="1"/>
      <c r="CQ9" s="1"/>
      <c r="CR9" s="1"/>
      <c r="CS9" s="1"/>
      <c r="CT9" s="1"/>
      <c r="CU9" s="1"/>
      <c r="CV9" s="1"/>
      <c r="CW9" s="49" t="s">
        <v>443</v>
      </c>
      <c r="CX9" s="1"/>
      <c r="CY9" s="1"/>
      <c r="CZ9" s="1"/>
      <c r="DA9" s="1"/>
    </row>
    <row r="10" spans="1:105" customFormat="1" ht="24" customHeight="1" x14ac:dyDescent="0.2">
      <c r="A10" s="5" t="s">
        <v>2604</v>
      </c>
      <c r="B10" s="5" t="s">
        <v>140</v>
      </c>
      <c r="C10" s="46" t="s">
        <v>2605</v>
      </c>
      <c r="D10" s="117"/>
      <c r="E10" s="65" t="s">
        <v>66</v>
      </c>
      <c r="F10" s="88" t="s">
        <v>430</v>
      </c>
      <c r="G10" s="88">
        <v>27</v>
      </c>
      <c r="H10" s="9" t="s">
        <v>30</v>
      </c>
      <c r="I10" s="10" t="s">
        <v>87</v>
      </c>
      <c r="J10" s="170" t="s">
        <v>21</v>
      </c>
      <c r="K10" s="49" t="s">
        <v>443</v>
      </c>
      <c r="L10" s="49" t="s">
        <v>443</v>
      </c>
      <c r="M10" s="49" t="s">
        <v>443</v>
      </c>
      <c r="N10" s="49" t="s">
        <v>443</v>
      </c>
      <c r="O10" s="50" t="s">
        <v>35</v>
      </c>
      <c r="P10" s="50" t="s">
        <v>35</v>
      </c>
      <c r="Q10" s="50" t="s">
        <v>35</v>
      </c>
      <c r="R10" s="50" t="s">
        <v>35</v>
      </c>
      <c r="S10" s="50" t="s">
        <v>35</v>
      </c>
      <c r="T10" s="50" t="s">
        <v>35</v>
      </c>
      <c r="U10" s="50" t="s">
        <v>35</v>
      </c>
      <c r="V10" s="49" t="s">
        <v>21</v>
      </c>
      <c r="W10" s="50" t="s">
        <v>35</v>
      </c>
      <c r="X10" s="50" t="s">
        <v>35</v>
      </c>
      <c r="Y10" s="50" t="s">
        <v>35</v>
      </c>
      <c r="Z10" s="50" t="s">
        <v>35</v>
      </c>
      <c r="AA10" s="50" t="s">
        <v>35</v>
      </c>
      <c r="AB10" s="50" t="s">
        <v>35</v>
      </c>
      <c r="AC10" s="50" t="s">
        <v>35</v>
      </c>
      <c r="AD10" s="50" t="s">
        <v>35</v>
      </c>
      <c r="AE10" s="50" t="s">
        <v>35</v>
      </c>
      <c r="AF10" s="50" t="s">
        <v>35</v>
      </c>
      <c r="AG10" s="50" t="s">
        <v>35</v>
      </c>
      <c r="AH10" s="49" t="s">
        <v>21</v>
      </c>
      <c r="AI10" s="50" t="s">
        <v>35</v>
      </c>
      <c r="AJ10" s="50" t="s">
        <v>35</v>
      </c>
      <c r="AK10" s="50" t="s">
        <v>35</v>
      </c>
      <c r="AL10" s="50" t="s">
        <v>35</v>
      </c>
      <c r="AM10" s="50" t="s">
        <v>35</v>
      </c>
      <c r="AN10" s="50" t="s">
        <v>35</v>
      </c>
      <c r="AO10" s="50" t="s">
        <v>35</v>
      </c>
      <c r="AP10" s="50" t="s">
        <v>35</v>
      </c>
      <c r="AQ10" s="50" t="s">
        <v>35</v>
      </c>
      <c r="AR10" s="50" t="s">
        <v>35</v>
      </c>
      <c r="AS10" s="50" t="s">
        <v>35</v>
      </c>
      <c r="AT10" s="1"/>
      <c r="AU10" s="1"/>
      <c r="AV10" s="1"/>
      <c r="AW10" s="1"/>
      <c r="AX10" s="1"/>
      <c r="AY10" s="1"/>
      <c r="AZ10" s="1"/>
      <c r="BA10" s="1"/>
      <c r="BB10" s="1"/>
      <c r="BC10" s="1"/>
      <c r="BD10" s="1"/>
      <c r="BE10" s="143"/>
      <c r="BF10" s="1"/>
      <c r="BG10" s="1"/>
      <c r="BH10" s="1"/>
      <c r="BI10" s="1"/>
      <c r="BJ10" s="1"/>
      <c r="BK10" s="1"/>
      <c r="BL10" s="1"/>
      <c r="BM10" s="1"/>
      <c r="BN10" s="1"/>
      <c r="BO10" s="1"/>
      <c r="BP10" s="1"/>
      <c r="BQ10" s="1"/>
      <c r="BR10" s="1"/>
      <c r="BS10" s="1"/>
      <c r="BT10" s="1"/>
      <c r="BU10" s="1"/>
      <c r="BV10" s="1"/>
      <c r="BW10" s="1"/>
      <c r="BX10" s="1"/>
      <c r="BY10" s="1"/>
      <c r="BZ10" s="1"/>
      <c r="CA10" s="1"/>
      <c r="CB10" s="1"/>
      <c r="CC10" s="1"/>
      <c r="CP10" s="1"/>
      <c r="CQ10" s="1"/>
      <c r="CR10" s="1"/>
      <c r="CS10" s="1"/>
      <c r="CT10" s="1"/>
      <c r="CU10" s="1"/>
      <c r="CV10" s="1"/>
      <c r="CW10" s="1"/>
      <c r="CX10" s="1"/>
      <c r="CY10" s="1"/>
      <c r="CZ10" s="1"/>
      <c r="DA10" s="1"/>
    </row>
    <row r="11" spans="1:105" s="397" customFormat="1" ht="45" customHeight="1" x14ac:dyDescent="0.25">
      <c r="A11" s="390" t="s">
        <v>2370</v>
      </c>
      <c r="B11" s="391" t="s">
        <v>60</v>
      </c>
      <c r="C11" s="392" t="s">
        <v>2606</v>
      </c>
      <c r="D11" s="393">
        <v>41214</v>
      </c>
      <c r="E11" s="385" t="s">
        <v>590</v>
      </c>
      <c r="F11" s="394" t="s">
        <v>2371</v>
      </c>
      <c r="G11" s="89">
        <v>20</v>
      </c>
      <c r="H11" s="395" t="s">
        <v>19</v>
      </c>
      <c r="I11" s="396" t="s">
        <v>87</v>
      </c>
      <c r="J11" s="318" t="s">
        <v>2607</v>
      </c>
      <c r="K11" s="66" t="s">
        <v>767</v>
      </c>
      <c r="L11" s="66" t="s">
        <v>767</v>
      </c>
      <c r="M11" s="66" t="s">
        <v>767</v>
      </c>
      <c r="N11" s="49" t="s">
        <v>443</v>
      </c>
      <c r="O11" s="49" t="s">
        <v>443</v>
      </c>
      <c r="P11" s="49" t="s">
        <v>443</v>
      </c>
      <c r="Q11" s="49" t="s">
        <v>443</v>
      </c>
      <c r="R11" s="49" t="s">
        <v>443</v>
      </c>
      <c r="S11" s="49" t="s">
        <v>443</v>
      </c>
      <c r="T11" s="49" t="s">
        <v>443</v>
      </c>
      <c r="U11" s="49" t="s">
        <v>443</v>
      </c>
      <c r="V11" s="49" t="s">
        <v>21</v>
      </c>
      <c r="W11" s="49" t="s">
        <v>443</v>
      </c>
      <c r="X11" s="49" t="s">
        <v>443</v>
      </c>
      <c r="Y11" s="49" t="s">
        <v>443</v>
      </c>
      <c r="Z11" s="49" t="s">
        <v>443</v>
      </c>
      <c r="AA11" s="49" t="s">
        <v>443</v>
      </c>
      <c r="AB11" s="49" t="s">
        <v>443</v>
      </c>
      <c r="AC11" s="49" t="s">
        <v>443</v>
      </c>
      <c r="AD11" s="49" t="s">
        <v>443</v>
      </c>
      <c r="AE11" s="49" t="s">
        <v>443</v>
      </c>
      <c r="AF11" s="49" t="s">
        <v>21</v>
      </c>
      <c r="AG11" s="49" t="s">
        <v>443</v>
      </c>
      <c r="AH11" s="49" t="s">
        <v>443</v>
      </c>
      <c r="AI11" s="49" t="s">
        <v>443</v>
      </c>
      <c r="AJ11" s="49" t="s">
        <v>443</v>
      </c>
      <c r="AK11" s="49" t="s">
        <v>443</v>
      </c>
      <c r="AL11" s="49" t="s">
        <v>443</v>
      </c>
      <c r="AM11" s="49" t="s">
        <v>443</v>
      </c>
      <c r="AN11" s="49" t="s">
        <v>443</v>
      </c>
      <c r="AO11" s="49" t="s">
        <v>443</v>
      </c>
      <c r="AP11" s="49" t="s">
        <v>443</v>
      </c>
      <c r="AQ11" s="49" t="s">
        <v>443</v>
      </c>
      <c r="AR11" s="49" t="s">
        <v>443</v>
      </c>
      <c r="AS11" s="49" t="s">
        <v>443</v>
      </c>
      <c r="AT11" s="137" t="s">
        <v>21</v>
      </c>
      <c r="AU11" s="49" t="s">
        <v>443</v>
      </c>
      <c r="AV11" s="49" t="s">
        <v>443</v>
      </c>
      <c r="AW11" s="49" t="s">
        <v>443</v>
      </c>
      <c r="AX11" s="49" t="s">
        <v>443</v>
      </c>
      <c r="AY11" s="49" t="s">
        <v>443</v>
      </c>
      <c r="AZ11" s="49" t="s">
        <v>443</v>
      </c>
      <c r="BA11" s="49" t="s">
        <v>443</v>
      </c>
      <c r="BB11" s="49" t="s">
        <v>443</v>
      </c>
      <c r="BC11" s="49" t="s">
        <v>443</v>
      </c>
      <c r="BD11" s="49" t="s">
        <v>443</v>
      </c>
      <c r="BE11" s="49" t="s">
        <v>443</v>
      </c>
      <c r="BF11" s="144" t="s">
        <v>21</v>
      </c>
      <c r="BG11" s="185" t="s">
        <v>2608</v>
      </c>
      <c r="BH11" s="49" t="s">
        <v>443</v>
      </c>
      <c r="BI11" s="49" t="s">
        <v>443</v>
      </c>
      <c r="BJ11" s="49" t="s">
        <v>443</v>
      </c>
      <c r="BK11" s="49" t="s">
        <v>443</v>
      </c>
      <c r="BL11" s="49" t="s">
        <v>443</v>
      </c>
      <c r="BM11" s="49" t="s">
        <v>443</v>
      </c>
      <c r="BN11" s="49" t="s">
        <v>443</v>
      </c>
      <c r="BO11" s="49" t="s">
        <v>443</v>
      </c>
      <c r="BP11" s="49" t="s">
        <v>443</v>
      </c>
      <c r="BQ11" s="273" t="s">
        <v>443</v>
      </c>
      <c r="BR11" s="287" t="s">
        <v>4</v>
      </c>
      <c r="BS11" s="49" t="s">
        <v>443</v>
      </c>
      <c r="BT11" s="49" t="s">
        <v>443</v>
      </c>
      <c r="BU11" s="49" t="s">
        <v>443</v>
      </c>
      <c r="BV11" s="49" t="s">
        <v>443</v>
      </c>
      <c r="BW11" s="49" t="s">
        <v>443</v>
      </c>
      <c r="BX11" s="49" t="s">
        <v>443</v>
      </c>
      <c r="BY11" s="49" t="s">
        <v>443</v>
      </c>
      <c r="BZ11" s="49" t="s">
        <v>443</v>
      </c>
      <c r="CA11" s="49" t="s">
        <v>443</v>
      </c>
      <c r="CB11" s="49" t="s">
        <v>443</v>
      </c>
      <c r="CC11" s="131" t="s">
        <v>443</v>
      </c>
      <c r="CD11" s="294" t="s">
        <v>4</v>
      </c>
      <c r="CE11" s="49" t="s">
        <v>443</v>
      </c>
      <c r="CF11" s="49" t="s">
        <v>443</v>
      </c>
      <c r="CG11" s="49" t="s">
        <v>443</v>
      </c>
      <c r="CH11" s="49" t="s">
        <v>443</v>
      </c>
      <c r="CI11" s="49" t="s">
        <v>443</v>
      </c>
      <c r="CJ11" s="49" t="s">
        <v>443</v>
      </c>
      <c r="CK11" s="49" t="s">
        <v>443</v>
      </c>
      <c r="CL11" s="49" t="s">
        <v>443</v>
      </c>
      <c r="CM11" s="49" t="s">
        <v>443</v>
      </c>
      <c r="CN11" s="49" t="s">
        <v>443</v>
      </c>
      <c r="CO11" s="49" t="s">
        <v>443</v>
      </c>
      <c r="CP11" s="379" t="s">
        <v>443</v>
      </c>
      <c r="CQ11" s="379" t="s">
        <v>443</v>
      </c>
      <c r="CR11" s="379" t="s">
        <v>4</v>
      </c>
      <c r="CS11" s="379" t="s">
        <v>4</v>
      </c>
      <c r="CT11" s="379" t="s">
        <v>443</v>
      </c>
      <c r="CU11" s="380" t="s">
        <v>35</v>
      </c>
      <c r="CV11" s="379" t="s">
        <v>443</v>
      </c>
      <c r="CW11" s="379" t="s">
        <v>443</v>
      </c>
      <c r="CX11" s="379" t="s">
        <v>443</v>
      </c>
      <c r="CY11" s="380" t="s">
        <v>35</v>
      </c>
      <c r="CZ11" s="379" t="s">
        <v>443</v>
      </c>
      <c r="DA11" s="379" t="s">
        <v>443</v>
      </c>
    </row>
    <row r="12" spans="1:105" s="502" customFormat="1" ht="45" customHeight="1" x14ac:dyDescent="0.25">
      <c r="A12" s="372" t="s">
        <v>269</v>
      </c>
      <c r="B12" s="372" t="s">
        <v>119</v>
      </c>
      <c r="C12" s="372"/>
      <c r="D12" s="384"/>
      <c r="E12" s="402" t="s">
        <v>590</v>
      </c>
      <c r="F12" s="376" t="s">
        <v>270</v>
      </c>
      <c r="G12" s="140">
        <v>19</v>
      </c>
      <c r="H12" s="431" t="s">
        <v>2181</v>
      </c>
      <c r="I12" s="378" t="s">
        <v>40</v>
      </c>
      <c r="J12" s="49" t="s">
        <v>443</v>
      </c>
      <c r="K12" s="49" t="s">
        <v>443</v>
      </c>
      <c r="L12" s="49" t="s">
        <v>21</v>
      </c>
      <c r="M12" s="49" t="s">
        <v>443</v>
      </c>
      <c r="N12" s="49" t="s">
        <v>443</v>
      </c>
      <c r="O12" s="49" t="s">
        <v>443</v>
      </c>
      <c r="P12" s="49" t="s">
        <v>443</v>
      </c>
      <c r="Q12" s="49" t="s">
        <v>443</v>
      </c>
      <c r="R12" s="49" t="s">
        <v>443</v>
      </c>
      <c r="S12" s="49" t="s">
        <v>443</v>
      </c>
      <c r="T12" s="49" t="s">
        <v>443</v>
      </c>
      <c r="U12" s="49" t="s">
        <v>443</v>
      </c>
      <c r="V12" s="49" t="s">
        <v>443</v>
      </c>
      <c r="W12" s="49" t="s">
        <v>443</v>
      </c>
      <c r="X12" s="49" t="s">
        <v>21</v>
      </c>
      <c r="Y12" s="49" t="s">
        <v>35</v>
      </c>
      <c r="Z12" s="49" t="s">
        <v>443</v>
      </c>
      <c r="AA12" s="49" t="s">
        <v>443</v>
      </c>
      <c r="AB12" s="49" t="s">
        <v>443</v>
      </c>
      <c r="AC12" s="49" t="s">
        <v>443</v>
      </c>
      <c r="AD12" s="49" t="s">
        <v>443</v>
      </c>
      <c r="AE12" s="49" t="s">
        <v>443</v>
      </c>
      <c r="AF12" s="49" t="s">
        <v>443</v>
      </c>
      <c r="AG12" s="49" t="s">
        <v>443</v>
      </c>
      <c r="AH12" s="49" t="s">
        <v>443</v>
      </c>
      <c r="AI12" s="49" t="s">
        <v>443</v>
      </c>
      <c r="AJ12" s="49" t="s">
        <v>21</v>
      </c>
      <c r="AK12" s="49" t="s">
        <v>443</v>
      </c>
      <c r="AL12" s="49" t="s">
        <v>443</v>
      </c>
      <c r="AM12" s="49" t="s">
        <v>443</v>
      </c>
      <c r="AN12" s="49" t="s">
        <v>443</v>
      </c>
      <c r="AO12" s="49" t="s">
        <v>443</v>
      </c>
      <c r="AP12" s="49" t="s">
        <v>443</v>
      </c>
      <c r="AQ12" s="49" t="s">
        <v>443</v>
      </c>
      <c r="AR12" s="123" t="s">
        <v>443</v>
      </c>
      <c r="AS12" s="49" t="s">
        <v>443</v>
      </c>
      <c r="AT12" s="49" t="s">
        <v>443</v>
      </c>
      <c r="AU12" s="49" t="s">
        <v>443</v>
      </c>
      <c r="AV12" s="137" t="s">
        <v>21</v>
      </c>
      <c r="AW12" s="129" t="s">
        <v>2609</v>
      </c>
      <c r="AX12" s="49" t="s">
        <v>443</v>
      </c>
      <c r="AY12" s="49" t="s">
        <v>443</v>
      </c>
      <c r="AZ12" s="49" t="s">
        <v>443</v>
      </c>
      <c r="BA12" s="49" t="s">
        <v>443</v>
      </c>
      <c r="BB12" s="49" t="s">
        <v>443</v>
      </c>
      <c r="BC12" s="49" t="s">
        <v>443</v>
      </c>
      <c r="BD12" s="49" t="s">
        <v>443</v>
      </c>
      <c r="BE12" s="131" t="s">
        <v>443</v>
      </c>
      <c r="BF12" s="77" t="s">
        <v>443</v>
      </c>
      <c r="BG12" s="267" t="s">
        <v>443</v>
      </c>
      <c r="BH12" s="156" t="s">
        <v>21</v>
      </c>
      <c r="BI12" s="267" t="s">
        <v>443</v>
      </c>
      <c r="BJ12" s="267" t="s">
        <v>443</v>
      </c>
      <c r="BK12" s="267" t="s">
        <v>443</v>
      </c>
      <c r="BL12" s="267" t="s">
        <v>443</v>
      </c>
      <c r="BM12" s="267" t="s">
        <v>443</v>
      </c>
      <c r="BN12" s="267" t="s">
        <v>443</v>
      </c>
      <c r="BO12" s="273" t="s">
        <v>443</v>
      </c>
      <c r="BP12" s="49" t="s">
        <v>443</v>
      </c>
      <c r="BQ12" s="273" t="s">
        <v>443</v>
      </c>
      <c r="BR12" s="49" t="s">
        <v>443</v>
      </c>
      <c r="BS12" s="49" t="s">
        <v>443</v>
      </c>
      <c r="BT12" s="287" t="s">
        <v>4</v>
      </c>
      <c r="BU12" s="49" t="s">
        <v>443</v>
      </c>
      <c r="BV12" s="49" t="s">
        <v>443</v>
      </c>
      <c r="BW12" s="28" t="s">
        <v>443</v>
      </c>
      <c r="BX12" s="49" t="s">
        <v>443</v>
      </c>
      <c r="BY12" s="49" t="s">
        <v>443</v>
      </c>
      <c r="BZ12" s="49" t="s">
        <v>443</v>
      </c>
      <c r="CA12" s="49" t="s">
        <v>443</v>
      </c>
      <c r="CB12" s="49" t="s">
        <v>443</v>
      </c>
      <c r="CC12" s="131" t="s">
        <v>443</v>
      </c>
      <c r="CD12" s="49" t="s">
        <v>443</v>
      </c>
      <c r="CE12" s="49" t="s">
        <v>443</v>
      </c>
      <c r="CF12" s="295" t="s">
        <v>4</v>
      </c>
      <c r="CG12" s="49" t="s">
        <v>443</v>
      </c>
      <c r="CH12" s="49" t="s">
        <v>443</v>
      </c>
      <c r="CI12" s="49" t="s">
        <v>443</v>
      </c>
      <c r="CJ12" s="49" t="s">
        <v>443</v>
      </c>
      <c r="CK12" s="49" t="s">
        <v>443</v>
      </c>
      <c r="CL12" s="49" t="s">
        <v>443</v>
      </c>
      <c r="CM12" s="49" t="s">
        <v>443</v>
      </c>
      <c r="CN12" s="49" t="s">
        <v>443</v>
      </c>
      <c r="CO12" s="49" t="s">
        <v>443</v>
      </c>
      <c r="CP12" s="452" t="s">
        <v>443</v>
      </c>
      <c r="CQ12" s="453" t="s">
        <v>443</v>
      </c>
      <c r="CR12" s="453" t="s">
        <v>443</v>
      </c>
      <c r="CS12" s="453" t="s">
        <v>4</v>
      </c>
      <c r="CT12" s="453" t="s">
        <v>443</v>
      </c>
      <c r="CU12" s="456" t="s">
        <v>35</v>
      </c>
      <c r="CV12" s="453" t="s">
        <v>443</v>
      </c>
      <c r="CW12" s="453" t="s">
        <v>443</v>
      </c>
      <c r="CX12" s="453" t="s">
        <v>443</v>
      </c>
      <c r="CY12" s="453" t="s">
        <v>443</v>
      </c>
      <c r="CZ12" s="453" t="s">
        <v>443</v>
      </c>
      <c r="DA12" s="379" t="s">
        <v>443</v>
      </c>
    </row>
    <row r="13" spans="1:105" s="502" customFormat="1" ht="45" customHeight="1" x14ac:dyDescent="0.25">
      <c r="A13" s="383" t="s">
        <v>2066</v>
      </c>
      <c r="B13" s="383" t="s">
        <v>665</v>
      </c>
      <c r="C13" s="383"/>
      <c r="D13" s="393">
        <v>44075</v>
      </c>
      <c r="E13" s="402" t="s">
        <v>590</v>
      </c>
      <c r="F13" s="386" t="s">
        <v>666</v>
      </c>
      <c r="G13" s="140"/>
      <c r="H13" s="387" t="s">
        <v>24</v>
      </c>
      <c r="I13" s="388" t="s">
        <v>53</v>
      </c>
      <c r="J13" s="49"/>
      <c r="K13" s="49"/>
      <c r="L13" s="49"/>
      <c r="M13" s="49"/>
      <c r="N13" s="49"/>
      <c r="O13" s="49"/>
      <c r="P13" s="49"/>
      <c r="Q13" s="49"/>
      <c r="R13" s="49"/>
      <c r="S13" s="49"/>
      <c r="T13" s="49"/>
      <c r="U13" s="49"/>
      <c r="V13" s="49"/>
      <c r="W13" s="49"/>
      <c r="X13" s="49"/>
      <c r="Y13" s="49"/>
      <c r="Z13" s="49"/>
      <c r="AA13" s="49"/>
      <c r="AB13" s="49"/>
      <c r="AC13" s="49"/>
      <c r="AD13" s="49"/>
      <c r="AE13" s="49"/>
      <c r="AF13" s="49"/>
      <c r="AG13" s="49"/>
      <c r="AH13" s="49"/>
      <c r="AI13" s="49"/>
      <c r="AJ13" s="49"/>
      <c r="AK13" s="49"/>
      <c r="AL13" s="49"/>
      <c r="AM13" s="49"/>
      <c r="AN13" s="49"/>
      <c r="AO13" s="49"/>
      <c r="AP13" s="49"/>
      <c r="AQ13" s="49"/>
      <c r="AR13" s="123"/>
      <c r="AS13" s="49"/>
      <c r="AT13" s="49"/>
      <c r="AU13" s="49"/>
      <c r="AV13" s="137"/>
      <c r="AW13" s="129"/>
      <c r="AX13" s="49"/>
      <c r="AY13" s="49"/>
      <c r="AZ13" s="49"/>
      <c r="BA13" s="49"/>
      <c r="BB13" s="49"/>
      <c r="BC13" s="49"/>
      <c r="BD13" s="49"/>
      <c r="BE13" s="131"/>
      <c r="BF13" s="77"/>
      <c r="BG13" s="267"/>
      <c r="BH13" s="156"/>
      <c r="BI13" s="267"/>
      <c r="BJ13" s="267"/>
      <c r="BK13" s="267"/>
      <c r="BL13" s="267"/>
      <c r="BM13" s="267"/>
      <c r="BN13" s="267"/>
      <c r="BO13" s="273"/>
      <c r="BP13" s="49"/>
      <c r="BQ13" s="273"/>
      <c r="BR13" s="49"/>
      <c r="BS13" s="49"/>
      <c r="BT13" s="287"/>
      <c r="BU13" s="49"/>
      <c r="BV13" s="49"/>
      <c r="BW13" s="28"/>
      <c r="BX13" s="49"/>
      <c r="BY13" s="49"/>
      <c r="BZ13" s="49"/>
      <c r="CA13" s="49"/>
      <c r="CB13" s="49"/>
      <c r="CC13" s="131"/>
      <c r="CD13" s="49"/>
      <c r="CE13" s="49"/>
      <c r="CF13" s="295"/>
      <c r="CG13" s="49"/>
      <c r="CH13" s="49"/>
      <c r="CI13" s="49"/>
      <c r="CJ13" s="49"/>
      <c r="CK13" s="49"/>
      <c r="CL13" s="49"/>
      <c r="CM13" s="49"/>
      <c r="CN13" s="49"/>
      <c r="CO13" s="49"/>
      <c r="CP13" s="379"/>
      <c r="CQ13" s="379"/>
      <c r="CR13" s="379"/>
      <c r="CS13" s="379"/>
      <c r="CT13" s="379"/>
      <c r="CU13" s="379"/>
      <c r="CV13" s="379"/>
      <c r="CW13" s="379"/>
      <c r="CX13" s="379"/>
      <c r="CY13" s="379"/>
      <c r="CZ13" s="453" t="s">
        <v>443</v>
      </c>
      <c r="DA13" s="379" t="s">
        <v>443</v>
      </c>
    </row>
    <row r="14" spans="1:105" s="502" customFormat="1" ht="45" customHeight="1" x14ac:dyDescent="0.25">
      <c r="A14" s="429" t="s">
        <v>2068</v>
      </c>
      <c r="B14" s="382" t="s">
        <v>152</v>
      </c>
      <c r="C14" s="429"/>
      <c r="D14" s="430">
        <v>42186</v>
      </c>
      <c r="E14" s="402" t="s">
        <v>590</v>
      </c>
      <c r="F14" s="403" t="s">
        <v>2372</v>
      </c>
      <c r="G14" s="193"/>
      <c r="H14" s="431" t="s">
        <v>2181</v>
      </c>
      <c r="I14" s="404" t="s">
        <v>69</v>
      </c>
      <c r="J14" s="49"/>
      <c r="K14" s="49"/>
      <c r="L14" s="49"/>
      <c r="M14" s="49"/>
      <c r="N14" s="49"/>
      <c r="O14" s="49"/>
      <c r="P14" s="49"/>
      <c r="Q14" s="49"/>
      <c r="R14" s="49"/>
      <c r="S14" s="49"/>
      <c r="T14" s="49"/>
      <c r="U14" s="49"/>
      <c r="V14" s="49"/>
      <c r="W14" s="49"/>
      <c r="X14" s="49"/>
      <c r="Y14" s="49"/>
      <c r="Z14" s="49"/>
      <c r="AA14" s="49"/>
      <c r="AB14" s="49"/>
      <c r="AC14" s="49"/>
      <c r="AD14" s="49"/>
      <c r="AE14" s="49"/>
      <c r="AF14" s="49"/>
      <c r="AG14" s="49"/>
      <c r="AH14" s="50" t="s">
        <v>35</v>
      </c>
      <c r="AI14" s="50" t="s">
        <v>35</v>
      </c>
      <c r="AJ14" s="50" t="s">
        <v>35</v>
      </c>
      <c r="AK14" s="50" t="s">
        <v>35</v>
      </c>
      <c r="AL14" s="50" t="s">
        <v>35</v>
      </c>
      <c r="AM14" s="50" t="s">
        <v>35</v>
      </c>
      <c r="AN14" s="50" t="s">
        <v>35</v>
      </c>
      <c r="AO14" s="50" t="s">
        <v>35</v>
      </c>
      <c r="AP14" s="49" t="s">
        <v>443</v>
      </c>
      <c r="AQ14" s="49" t="s">
        <v>443</v>
      </c>
      <c r="AR14" s="49" t="s">
        <v>21</v>
      </c>
      <c r="AS14" s="49" t="s">
        <v>443</v>
      </c>
      <c r="AT14" s="49" t="s">
        <v>443</v>
      </c>
      <c r="AU14" s="49" t="s">
        <v>443</v>
      </c>
      <c r="AV14" s="49" t="s">
        <v>443</v>
      </c>
      <c r="AW14" s="129" t="s">
        <v>2609</v>
      </c>
      <c r="AX14" s="49" t="s">
        <v>443</v>
      </c>
      <c r="AY14" s="49" t="s">
        <v>443</v>
      </c>
      <c r="AZ14" s="49" t="s">
        <v>443</v>
      </c>
      <c r="BA14" s="49"/>
      <c r="BB14" s="49" t="s">
        <v>443</v>
      </c>
      <c r="BC14" s="49" t="s">
        <v>443</v>
      </c>
      <c r="BD14" s="137" t="s">
        <v>21</v>
      </c>
      <c r="BE14" s="131" t="s">
        <v>443</v>
      </c>
      <c r="BF14" s="267" t="s">
        <v>443</v>
      </c>
      <c r="BG14" s="267" t="s">
        <v>443</v>
      </c>
      <c r="BH14" s="267" t="s">
        <v>443</v>
      </c>
      <c r="BI14" s="267" t="s">
        <v>443</v>
      </c>
      <c r="BJ14" s="267" t="s">
        <v>443</v>
      </c>
      <c r="BK14" s="267" t="s">
        <v>443</v>
      </c>
      <c r="BL14" s="267" t="s">
        <v>443</v>
      </c>
      <c r="BM14" s="156" t="s">
        <v>21</v>
      </c>
      <c r="BN14" s="267" t="s">
        <v>443</v>
      </c>
      <c r="BO14" s="273" t="s">
        <v>443</v>
      </c>
      <c r="BP14" s="49" t="s">
        <v>443</v>
      </c>
      <c r="BQ14" s="49" t="s">
        <v>443</v>
      </c>
      <c r="BR14" s="49" t="s">
        <v>443</v>
      </c>
      <c r="BS14" s="49" t="s">
        <v>443</v>
      </c>
      <c r="BT14" s="49" t="s">
        <v>443</v>
      </c>
      <c r="BU14" s="49" t="s">
        <v>443</v>
      </c>
      <c r="BV14" s="49" t="s">
        <v>443</v>
      </c>
      <c r="BW14" s="28" t="s">
        <v>443</v>
      </c>
      <c r="BX14" s="49" t="s">
        <v>443</v>
      </c>
      <c r="BY14" s="287" t="s">
        <v>4</v>
      </c>
      <c r="BZ14" s="49" t="s">
        <v>443</v>
      </c>
      <c r="CA14" s="49" t="s">
        <v>443</v>
      </c>
      <c r="CB14" s="49" t="s">
        <v>35</v>
      </c>
      <c r="CC14" s="49" t="s">
        <v>443</v>
      </c>
      <c r="CD14" s="49" t="s">
        <v>443</v>
      </c>
      <c r="CE14" s="49" t="s">
        <v>443</v>
      </c>
      <c r="CF14" s="49" t="s">
        <v>443</v>
      </c>
      <c r="CG14" s="49" t="s">
        <v>443</v>
      </c>
      <c r="CH14" s="49" t="s">
        <v>443</v>
      </c>
      <c r="CI14" s="49" t="s">
        <v>443</v>
      </c>
      <c r="CJ14" s="49" t="s">
        <v>443</v>
      </c>
      <c r="CK14" s="295" t="s">
        <v>4</v>
      </c>
      <c r="CL14" s="49" t="s">
        <v>443</v>
      </c>
      <c r="CM14" s="49" t="s">
        <v>443</v>
      </c>
      <c r="CN14" s="49" t="s">
        <v>443</v>
      </c>
      <c r="CO14" s="49" t="s">
        <v>443</v>
      </c>
      <c r="CP14" s="379" t="s">
        <v>443</v>
      </c>
      <c r="CQ14" s="379" t="s">
        <v>443</v>
      </c>
      <c r="CR14" s="379" t="s">
        <v>443</v>
      </c>
      <c r="CS14" s="379" t="s">
        <v>443</v>
      </c>
      <c r="CT14" s="379" t="s">
        <v>443</v>
      </c>
      <c r="CU14" s="380" t="s">
        <v>35</v>
      </c>
      <c r="CV14" s="379" t="s">
        <v>443</v>
      </c>
      <c r="CW14" s="379" t="s">
        <v>443</v>
      </c>
      <c r="CX14" s="379" t="s">
        <v>443</v>
      </c>
      <c r="CY14" s="379" t="s">
        <v>443</v>
      </c>
      <c r="CZ14" s="379" t="s">
        <v>443</v>
      </c>
      <c r="DA14" s="379" t="s">
        <v>443</v>
      </c>
    </row>
    <row r="15" spans="1:105" s="397" customFormat="1" ht="45" customHeight="1" x14ac:dyDescent="0.25">
      <c r="A15" s="398" t="s">
        <v>2530</v>
      </c>
      <c r="B15" s="399" t="s">
        <v>180</v>
      </c>
      <c r="C15" s="400"/>
      <c r="D15" s="401">
        <v>41426</v>
      </c>
      <c r="E15" s="402" t="s">
        <v>590</v>
      </c>
      <c r="F15" s="403" t="s">
        <v>523</v>
      </c>
      <c r="G15" s="193">
        <v>4</v>
      </c>
      <c r="H15" s="387" t="s">
        <v>19</v>
      </c>
      <c r="I15" s="404" t="s">
        <v>20</v>
      </c>
      <c r="J15" s="172" t="s">
        <v>157</v>
      </c>
      <c r="K15" s="61"/>
      <c r="L15" s="61"/>
      <c r="M15" s="61"/>
      <c r="N15" s="61"/>
      <c r="O15" s="51" t="s">
        <v>21</v>
      </c>
      <c r="P15" s="51" t="s">
        <v>35</v>
      </c>
      <c r="Q15" s="49" t="s">
        <v>443</v>
      </c>
      <c r="R15" s="49" t="s">
        <v>443</v>
      </c>
      <c r="S15" s="49" t="s">
        <v>443</v>
      </c>
      <c r="T15" s="49" t="s">
        <v>443</v>
      </c>
      <c r="U15" s="49" t="s">
        <v>443</v>
      </c>
      <c r="V15" s="49" t="s">
        <v>443</v>
      </c>
      <c r="W15" s="49" t="s">
        <v>443</v>
      </c>
      <c r="X15" s="49" t="s">
        <v>443</v>
      </c>
      <c r="Y15" s="49" t="s">
        <v>443</v>
      </c>
      <c r="Z15" s="49" t="s">
        <v>443</v>
      </c>
      <c r="AA15" s="49" t="s">
        <v>21</v>
      </c>
      <c r="AB15" s="49" t="s">
        <v>443</v>
      </c>
      <c r="AC15" s="49" t="s">
        <v>443</v>
      </c>
      <c r="AD15" s="49" t="s">
        <v>443</v>
      </c>
      <c r="AE15" s="49" t="s">
        <v>443</v>
      </c>
      <c r="AF15" s="49" t="s">
        <v>443</v>
      </c>
      <c r="AG15" s="49" t="s">
        <v>443</v>
      </c>
      <c r="AH15" s="49" t="s">
        <v>443</v>
      </c>
      <c r="AI15" s="49" t="s">
        <v>443</v>
      </c>
      <c r="AJ15" s="49" t="s">
        <v>443</v>
      </c>
      <c r="AK15" s="49" t="s">
        <v>443</v>
      </c>
      <c r="AL15" s="49" t="s">
        <v>443</v>
      </c>
      <c r="AM15" s="49" t="s">
        <v>21</v>
      </c>
      <c r="AN15" s="49" t="s">
        <v>443</v>
      </c>
      <c r="AO15" s="49" t="s">
        <v>443</v>
      </c>
      <c r="AP15" s="49" t="s">
        <v>443</v>
      </c>
      <c r="AQ15" s="49" t="s">
        <v>443</v>
      </c>
      <c r="AR15" s="49" t="s">
        <v>443</v>
      </c>
      <c r="AS15" s="49" t="s">
        <v>443</v>
      </c>
      <c r="AT15" s="49" t="s">
        <v>443</v>
      </c>
      <c r="AU15" s="49" t="s">
        <v>443</v>
      </c>
      <c r="AV15" s="49" t="s">
        <v>443</v>
      </c>
      <c r="AW15" s="49" t="s">
        <v>443</v>
      </c>
      <c r="AX15" s="49" t="s">
        <v>443</v>
      </c>
      <c r="AY15" s="137" t="s">
        <v>21</v>
      </c>
      <c r="AZ15" s="49" t="s">
        <v>443</v>
      </c>
      <c r="BA15" s="49" t="s">
        <v>443</v>
      </c>
      <c r="BB15" s="49" t="s">
        <v>443</v>
      </c>
      <c r="BC15" s="49" t="s">
        <v>443</v>
      </c>
      <c r="BD15" s="49" t="s">
        <v>443</v>
      </c>
      <c r="BE15" s="131" t="s">
        <v>443</v>
      </c>
      <c r="BF15" s="49" t="s">
        <v>443</v>
      </c>
      <c r="BG15" s="49" t="s">
        <v>443</v>
      </c>
      <c r="BH15" s="49" t="s">
        <v>443</v>
      </c>
      <c r="BI15" s="49" t="s">
        <v>443</v>
      </c>
      <c r="BJ15" s="49" t="s">
        <v>443</v>
      </c>
      <c r="BK15" s="49" t="s">
        <v>443</v>
      </c>
      <c r="BL15" s="132" t="s">
        <v>21</v>
      </c>
      <c r="BM15" s="49" t="s">
        <v>443</v>
      </c>
      <c r="BN15" s="49" t="s">
        <v>443</v>
      </c>
      <c r="BO15" s="49" t="s">
        <v>443</v>
      </c>
      <c r="BP15" s="49" t="s">
        <v>443</v>
      </c>
      <c r="BQ15" s="49" t="s">
        <v>443</v>
      </c>
      <c r="BR15" s="49" t="s">
        <v>443</v>
      </c>
      <c r="BS15" s="49" t="s">
        <v>443</v>
      </c>
      <c r="BT15" s="49" t="s">
        <v>443</v>
      </c>
      <c r="BU15" s="49" t="s">
        <v>443</v>
      </c>
      <c r="BV15" s="49" t="s">
        <v>443</v>
      </c>
      <c r="BW15" s="287" t="s">
        <v>4</v>
      </c>
      <c r="BX15" s="49" t="s">
        <v>443</v>
      </c>
      <c r="BY15" s="49" t="s">
        <v>443</v>
      </c>
      <c r="BZ15" s="49" t="s">
        <v>443</v>
      </c>
      <c r="CA15" s="49" t="s">
        <v>443</v>
      </c>
      <c r="CB15" s="49" t="s">
        <v>443</v>
      </c>
      <c r="CC15" s="49" t="s">
        <v>443</v>
      </c>
      <c r="CD15" s="103" t="s">
        <v>35</v>
      </c>
      <c r="CE15" s="49" t="s">
        <v>443</v>
      </c>
      <c r="CF15" s="49" t="s">
        <v>443</v>
      </c>
      <c r="CG15" s="49" t="s">
        <v>443</v>
      </c>
      <c r="CH15" s="49" t="s">
        <v>443</v>
      </c>
      <c r="CI15" s="295" t="s">
        <v>4</v>
      </c>
      <c r="CJ15" s="49" t="s">
        <v>443</v>
      </c>
      <c r="CK15" s="49" t="s">
        <v>443</v>
      </c>
      <c r="CL15" s="49" t="s">
        <v>443</v>
      </c>
      <c r="CM15" s="49" t="s">
        <v>443</v>
      </c>
      <c r="CN15" s="49" t="s">
        <v>443</v>
      </c>
      <c r="CO15" s="49" t="s">
        <v>443</v>
      </c>
      <c r="CP15" s="379" t="s">
        <v>443</v>
      </c>
      <c r="CQ15" s="379" t="s">
        <v>443</v>
      </c>
      <c r="CR15" s="379" t="s">
        <v>443</v>
      </c>
      <c r="CS15" s="379" t="s">
        <v>443</v>
      </c>
      <c r="CT15" s="379" t="s">
        <v>443</v>
      </c>
      <c r="CU15" s="405" t="s">
        <v>35</v>
      </c>
      <c r="CV15" s="379" t="s">
        <v>443</v>
      </c>
      <c r="CW15" s="379" t="s">
        <v>443</v>
      </c>
      <c r="CX15" s="379" t="s">
        <v>4</v>
      </c>
      <c r="CY15" s="380" t="s">
        <v>35</v>
      </c>
      <c r="CZ15" s="379" t="s">
        <v>443</v>
      </c>
      <c r="DA15" s="379" t="s">
        <v>443</v>
      </c>
    </row>
    <row r="16" spans="1:105" s="381" customFormat="1" ht="45" customHeight="1" x14ac:dyDescent="0.25">
      <c r="A16" s="382" t="s">
        <v>2070</v>
      </c>
      <c r="B16" s="383" t="s">
        <v>49</v>
      </c>
      <c r="C16" s="383"/>
      <c r="D16" s="401">
        <v>42476</v>
      </c>
      <c r="E16" s="385" t="s">
        <v>590</v>
      </c>
      <c r="F16" s="386" t="s">
        <v>2373</v>
      </c>
      <c r="G16" s="88"/>
      <c r="H16" s="387" t="s">
        <v>19</v>
      </c>
      <c r="I16" s="388" t="s">
        <v>87</v>
      </c>
      <c r="J16" s="170"/>
      <c r="K16" s="49"/>
      <c r="L16" s="49"/>
      <c r="M16" s="49"/>
      <c r="N16" s="49"/>
      <c r="O16" s="49"/>
      <c r="P16" s="49"/>
      <c r="Q16" s="49"/>
      <c r="R16" s="49"/>
      <c r="S16" s="49"/>
      <c r="T16" s="49"/>
      <c r="U16" s="49"/>
      <c r="V16" s="49"/>
      <c r="W16" s="49"/>
      <c r="X16" s="49"/>
      <c r="Y16" s="49"/>
      <c r="Z16" s="49"/>
      <c r="AA16" s="49"/>
      <c r="AB16" s="49"/>
      <c r="AC16" s="49"/>
      <c r="AD16" s="49"/>
      <c r="AE16" s="49"/>
      <c r="AF16" s="49"/>
      <c r="AG16" s="49"/>
      <c r="AH16" s="49"/>
      <c r="AI16" s="49"/>
      <c r="AJ16" s="49"/>
      <c r="AK16" s="49"/>
      <c r="AL16" s="49"/>
      <c r="AM16" s="49"/>
      <c r="AN16" s="49"/>
      <c r="AO16" s="49"/>
      <c r="AP16" s="49"/>
      <c r="AQ16" s="49"/>
      <c r="AR16" s="49"/>
      <c r="AS16" s="49"/>
      <c r="AT16" s="137" t="s">
        <v>21</v>
      </c>
      <c r="AU16" s="103" t="s">
        <v>35</v>
      </c>
      <c r="AV16" s="103" t="s">
        <v>35</v>
      </c>
      <c r="AW16" s="103" t="s">
        <v>35</v>
      </c>
      <c r="AX16" s="103" t="s">
        <v>35</v>
      </c>
      <c r="AY16" s="49" t="s">
        <v>443</v>
      </c>
      <c r="AZ16" s="49" t="s">
        <v>443</v>
      </c>
      <c r="BA16" s="49" t="s">
        <v>443</v>
      </c>
      <c r="BB16" s="49" t="s">
        <v>443</v>
      </c>
      <c r="BC16" s="49" t="s">
        <v>443</v>
      </c>
      <c r="BD16" s="49" t="s">
        <v>443</v>
      </c>
      <c r="BE16" s="131" t="s">
        <v>443</v>
      </c>
      <c r="BF16" s="132" t="s">
        <v>21</v>
      </c>
      <c r="BG16" s="49" t="s">
        <v>443</v>
      </c>
      <c r="BH16" s="49" t="s">
        <v>443</v>
      </c>
      <c r="BI16" s="49" t="s">
        <v>443</v>
      </c>
      <c r="BJ16" s="49" t="s">
        <v>443</v>
      </c>
      <c r="BK16" s="49" t="s">
        <v>443</v>
      </c>
      <c r="BL16" s="49" t="s">
        <v>443</v>
      </c>
      <c r="BM16" s="49" t="s">
        <v>443</v>
      </c>
      <c r="BN16" s="49" t="s">
        <v>443</v>
      </c>
      <c r="BO16" s="49" t="s">
        <v>443</v>
      </c>
      <c r="BP16" s="49" t="s">
        <v>443</v>
      </c>
      <c r="BQ16" s="49" t="s">
        <v>443</v>
      </c>
      <c r="BR16" s="287" t="s">
        <v>4</v>
      </c>
      <c r="BS16" s="103" t="s">
        <v>35</v>
      </c>
      <c r="BT16" s="49" t="s">
        <v>443</v>
      </c>
      <c r="BU16" s="49" t="s">
        <v>443</v>
      </c>
      <c r="BV16" s="49" t="s">
        <v>443</v>
      </c>
      <c r="BW16" s="49" t="s">
        <v>443</v>
      </c>
      <c r="BX16" s="49" t="s">
        <v>443</v>
      </c>
      <c r="BY16" s="49" t="s">
        <v>443</v>
      </c>
      <c r="BZ16" s="49" t="s">
        <v>443</v>
      </c>
      <c r="CA16" s="49" t="s">
        <v>443</v>
      </c>
      <c r="CB16" s="49" t="s">
        <v>443</v>
      </c>
      <c r="CC16" s="49" t="s">
        <v>443</v>
      </c>
      <c r="CD16" s="294" t="s">
        <v>4</v>
      </c>
      <c r="CE16" s="49" t="s">
        <v>443</v>
      </c>
      <c r="CF16" s="49" t="s">
        <v>443</v>
      </c>
      <c r="CG16" s="49" t="s">
        <v>443</v>
      </c>
      <c r="CH16" s="49" t="s">
        <v>443</v>
      </c>
      <c r="CI16" s="49" t="s">
        <v>443</v>
      </c>
      <c r="CJ16" s="49" t="s">
        <v>443</v>
      </c>
      <c r="CK16" s="49" t="s">
        <v>443</v>
      </c>
      <c r="CL16" s="49" t="s">
        <v>443</v>
      </c>
      <c r="CM16" s="49" t="s">
        <v>443</v>
      </c>
      <c r="CN16" s="49" t="s">
        <v>443</v>
      </c>
      <c r="CO16" s="49" t="s">
        <v>443</v>
      </c>
      <c r="CP16" s="379" t="s">
        <v>443</v>
      </c>
      <c r="CQ16" s="379" t="s">
        <v>443</v>
      </c>
      <c r="CR16" s="379" t="s">
        <v>4</v>
      </c>
      <c r="CS16" s="379" t="s">
        <v>443</v>
      </c>
      <c r="CT16" s="379" t="s">
        <v>443</v>
      </c>
      <c r="CU16" s="380" t="s">
        <v>35</v>
      </c>
      <c r="CV16" s="379" t="s">
        <v>443</v>
      </c>
      <c r="CW16" s="379" t="s">
        <v>443</v>
      </c>
      <c r="CX16" s="379" t="s">
        <v>443</v>
      </c>
      <c r="CY16" s="379" t="s">
        <v>443</v>
      </c>
      <c r="CZ16" s="379" t="s">
        <v>443</v>
      </c>
      <c r="DA16" s="379" t="s">
        <v>443</v>
      </c>
    </row>
    <row r="17" spans="1:105" ht="45" customHeight="1" x14ac:dyDescent="0.25">
      <c r="A17" s="383" t="s">
        <v>2071</v>
      </c>
      <c r="B17" s="383" t="s">
        <v>99</v>
      </c>
      <c r="C17" s="383"/>
      <c r="D17" s="401">
        <v>41791</v>
      </c>
      <c r="E17" s="385" t="s">
        <v>590</v>
      </c>
      <c r="F17" s="386" t="s">
        <v>2375</v>
      </c>
      <c r="G17" s="88">
        <v>21</v>
      </c>
      <c r="H17" s="387" t="s">
        <v>2181</v>
      </c>
      <c r="I17" s="388" t="s">
        <v>25</v>
      </c>
      <c r="J17" s="170"/>
      <c r="K17" s="49"/>
      <c r="L17" s="49"/>
      <c r="M17" s="49"/>
      <c r="N17" s="49"/>
      <c r="O17" s="49"/>
      <c r="P17" s="49"/>
      <c r="Q17" s="49"/>
      <c r="R17" s="49"/>
      <c r="S17" s="49"/>
      <c r="T17" s="49"/>
      <c r="U17" s="49"/>
      <c r="V17" s="50" t="s">
        <v>35</v>
      </c>
      <c r="W17" s="50" t="s">
        <v>35</v>
      </c>
      <c r="X17" s="50" t="s">
        <v>35</v>
      </c>
      <c r="Y17" s="50" t="s">
        <v>35</v>
      </c>
      <c r="Z17" s="50" t="s">
        <v>35</v>
      </c>
      <c r="AA17" s="49" t="s">
        <v>21</v>
      </c>
      <c r="AB17" s="50" t="s">
        <v>35</v>
      </c>
      <c r="AC17" s="49" t="s">
        <v>443</v>
      </c>
      <c r="AD17" s="49" t="s">
        <v>443</v>
      </c>
      <c r="AE17" s="49" t="s">
        <v>443</v>
      </c>
      <c r="AF17" s="49" t="s">
        <v>443</v>
      </c>
      <c r="AG17" s="49" t="s">
        <v>443</v>
      </c>
      <c r="AH17" s="49" t="s">
        <v>443</v>
      </c>
      <c r="AI17" s="49" t="s">
        <v>443</v>
      </c>
      <c r="AJ17" s="49" t="s">
        <v>443</v>
      </c>
      <c r="AK17" s="49" t="s">
        <v>443</v>
      </c>
      <c r="AL17" s="49" t="s">
        <v>443</v>
      </c>
      <c r="AM17" s="49" t="s">
        <v>21</v>
      </c>
      <c r="AN17" s="49" t="s">
        <v>443</v>
      </c>
      <c r="AO17" s="49" t="s">
        <v>443</v>
      </c>
      <c r="AP17" s="49" t="s">
        <v>443</v>
      </c>
      <c r="AQ17" s="49" t="s">
        <v>443</v>
      </c>
      <c r="AR17" s="123" t="s">
        <v>443</v>
      </c>
      <c r="AS17" s="49" t="s">
        <v>443</v>
      </c>
      <c r="AT17" s="49" t="s">
        <v>443</v>
      </c>
      <c r="AU17" s="49" t="s">
        <v>443</v>
      </c>
      <c r="AV17" s="49" t="s">
        <v>443</v>
      </c>
      <c r="AW17" s="129" t="s">
        <v>2609</v>
      </c>
      <c r="AX17" s="49" t="s">
        <v>443</v>
      </c>
      <c r="AY17" s="137" t="s">
        <v>21</v>
      </c>
      <c r="AZ17" s="49" t="s">
        <v>443</v>
      </c>
      <c r="BA17" s="49" t="s">
        <v>443</v>
      </c>
      <c r="BB17" s="49" t="s">
        <v>443</v>
      </c>
      <c r="BC17" s="49" t="s">
        <v>443</v>
      </c>
      <c r="BD17" s="49" t="s">
        <v>443</v>
      </c>
      <c r="BE17" s="131" t="s">
        <v>443</v>
      </c>
      <c r="BF17" s="49" t="s">
        <v>443</v>
      </c>
      <c r="BG17" s="49" t="s">
        <v>443</v>
      </c>
      <c r="BH17" s="49" t="s">
        <v>443</v>
      </c>
      <c r="BI17" s="49" t="s">
        <v>443</v>
      </c>
      <c r="BJ17" s="49" t="s">
        <v>443</v>
      </c>
      <c r="BK17" s="49" t="s">
        <v>443</v>
      </c>
      <c r="BL17" s="132" t="s">
        <v>21</v>
      </c>
      <c r="BM17" s="49" t="s">
        <v>443</v>
      </c>
      <c r="BN17" s="49" t="s">
        <v>443</v>
      </c>
      <c r="BO17" s="49" t="s">
        <v>443</v>
      </c>
      <c r="BP17" s="49" t="s">
        <v>443</v>
      </c>
      <c r="BQ17" s="49" t="s">
        <v>443</v>
      </c>
      <c r="BR17" s="49" t="s">
        <v>443</v>
      </c>
      <c r="BS17" s="49" t="s">
        <v>443</v>
      </c>
      <c r="BT17" s="49" t="s">
        <v>443</v>
      </c>
      <c r="BU17" s="49" t="s">
        <v>443</v>
      </c>
      <c r="BV17" s="49" t="s">
        <v>443</v>
      </c>
      <c r="BW17" s="28" t="s">
        <v>443</v>
      </c>
      <c r="BX17" s="49" t="s">
        <v>4</v>
      </c>
      <c r="BY17" s="49" t="s">
        <v>443</v>
      </c>
      <c r="BZ17" s="49" t="s">
        <v>443</v>
      </c>
      <c r="CA17" s="49" t="s">
        <v>443</v>
      </c>
      <c r="CB17" s="49" t="s">
        <v>443</v>
      </c>
      <c r="CC17" s="49" t="s">
        <v>443</v>
      </c>
      <c r="CD17" s="49" t="s">
        <v>443</v>
      </c>
      <c r="CE17" s="49" t="s">
        <v>443</v>
      </c>
      <c r="CF17" s="49" t="s">
        <v>443</v>
      </c>
      <c r="CG17" s="49" t="s">
        <v>443</v>
      </c>
      <c r="CH17" s="49" t="s">
        <v>443</v>
      </c>
      <c r="CI17" s="49" t="s">
        <v>443</v>
      </c>
      <c r="CJ17" s="295" t="s">
        <v>4</v>
      </c>
      <c r="CK17" s="49" t="s">
        <v>443</v>
      </c>
      <c r="CL17" s="49" t="s">
        <v>443</v>
      </c>
      <c r="CM17" s="49" t="s">
        <v>443</v>
      </c>
      <c r="CN17" s="49" t="s">
        <v>443</v>
      </c>
      <c r="CO17" s="49" t="s">
        <v>443</v>
      </c>
      <c r="CP17" s="379" t="s">
        <v>443</v>
      </c>
      <c r="CQ17" s="379" t="s">
        <v>443</v>
      </c>
      <c r="CR17" s="379" t="s">
        <v>443</v>
      </c>
      <c r="CS17" s="379" t="s">
        <v>443</v>
      </c>
      <c r="CT17" s="379" t="s">
        <v>443</v>
      </c>
      <c r="CU17" s="380" t="s">
        <v>35</v>
      </c>
      <c r="CV17" s="379" t="s">
        <v>443</v>
      </c>
      <c r="CW17" s="379" t="s">
        <v>443</v>
      </c>
      <c r="CX17" s="379" t="s">
        <v>443</v>
      </c>
      <c r="CY17" s="379" t="s">
        <v>443</v>
      </c>
      <c r="CZ17" s="379" t="s">
        <v>443</v>
      </c>
      <c r="DA17" s="379" t="s">
        <v>443</v>
      </c>
    </row>
    <row r="18" spans="1:105" s="381" customFormat="1" ht="45" customHeight="1" x14ac:dyDescent="0.25">
      <c r="A18" s="408" t="s">
        <v>2072</v>
      </c>
      <c r="B18" s="383" t="s">
        <v>99</v>
      </c>
      <c r="C18" s="383"/>
      <c r="D18" s="401">
        <v>41821</v>
      </c>
      <c r="E18" s="385" t="s">
        <v>590</v>
      </c>
      <c r="F18" s="386" t="s">
        <v>454</v>
      </c>
      <c r="G18" s="9">
        <v>17</v>
      </c>
      <c r="H18" s="387" t="s">
        <v>30</v>
      </c>
      <c r="I18" s="388" t="s">
        <v>40</v>
      </c>
      <c r="J18" s="170" t="s">
        <v>443</v>
      </c>
      <c r="K18" s="49" t="s">
        <v>443</v>
      </c>
      <c r="L18" s="49" t="s">
        <v>443</v>
      </c>
      <c r="M18" s="49" t="s">
        <v>443</v>
      </c>
      <c r="N18" s="49" t="s">
        <v>35</v>
      </c>
      <c r="O18" s="50" t="s">
        <v>35</v>
      </c>
      <c r="P18" s="50" t="s">
        <v>35</v>
      </c>
      <c r="Q18" s="50" t="s">
        <v>35</v>
      </c>
      <c r="R18" s="50" t="s">
        <v>35</v>
      </c>
      <c r="S18" s="50" t="s">
        <v>21</v>
      </c>
      <c r="T18" s="50" t="s">
        <v>35</v>
      </c>
      <c r="U18" s="50" t="s">
        <v>35</v>
      </c>
      <c r="V18" s="50" t="s">
        <v>21</v>
      </c>
      <c r="W18" s="50" t="s">
        <v>35</v>
      </c>
      <c r="X18" s="50" t="s">
        <v>35</v>
      </c>
      <c r="Y18" s="50" t="s">
        <v>35</v>
      </c>
      <c r="Z18" s="50" t="s">
        <v>35</v>
      </c>
      <c r="AA18" s="50" t="s">
        <v>35</v>
      </c>
      <c r="AB18" s="50" t="s">
        <v>35</v>
      </c>
      <c r="AC18" s="50" t="s">
        <v>35</v>
      </c>
      <c r="AD18" s="49" t="s">
        <v>443</v>
      </c>
      <c r="AE18" s="49" t="s">
        <v>443</v>
      </c>
      <c r="AF18" s="49" t="s">
        <v>443</v>
      </c>
      <c r="AG18" s="49" t="s">
        <v>443</v>
      </c>
      <c r="AH18" s="49" t="s">
        <v>21</v>
      </c>
      <c r="AI18" s="49" t="s">
        <v>443</v>
      </c>
      <c r="AJ18" s="49" t="s">
        <v>443</v>
      </c>
      <c r="AK18" s="49" t="s">
        <v>443</v>
      </c>
      <c r="AL18" s="49" t="s">
        <v>443</v>
      </c>
      <c r="AM18" s="49" t="s">
        <v>443</v>
      </c>
      <c r="AN18" s="49" t="s">
        <v>443</v>
      </c>
      <c r="AO18" s="49" t="s">
        <v>443</v>
      </c>
      <c r="AP18" s="49" t="s">
        <v>443</v>
      </c>
      <c r="AQ18" s="49" t="s">
        <v>443</v>
      </c>
      <c r="AR18" s="49" t="s">
        <v>443</v>
      </c>
      <c r="AS18" s="49" t="s">
        <v>443</v>
      </c>
      <c r="AT18" s="137" t="s">
        <v>21</v>
      </c>
      <c r="AU18" s="49" t="s">
        <v>443</v>
      </c>
      <c r="AV18" s="49" t="s">
        <v>443</v>
      </c>
      <c r="AW18" s="49" t="s">
        <v>443</v>
      </c>
      <c r="AX18" s="49" t="s">
        <v>443</v>
      </c>
      <c r="AY18" s="49" t="s">
        <v>443</v>
      </c>
      <c r="AZ18" s="49" t="s">
        <v>443</v>
      </c>
      <c r="BA18" s="49" t="s">
        <v>443</v>
      </c>
      <c r="BB18" s="49" t="s">
        <v>443</v>
      </c>
      <c r="BC18" s="49" t="s">
        <v>443</v>
      </c>
      <c r="BD18" s="49" t="s">
        <v>443</v>
      </c>
      <c r="BE18" s="133" t="s">
        <v>2610</v>
      </c>
      <c r="BF18" s="132" t="s">
        <v>21</v>
      </c>
      <c r="BG18" s="132" t="s">
        <v>21</v>
      </c>
      <c r="BH18" s="49" t="s">
        <v>443</v>
      </c>
      <c r="BI18" s="49" t="s">
        <v>443</v>
      </c>
      <c r="BJ18" s="49" t="s">
        <v>443</v>
      </c>
      <c r="BK18" s="49" t="s">
        <v>443</v>
      </c>
      <c r="BL18" s="49" t="s">
        <v>443</v>
      </c>
      <c r="BM18" s="49" t="s">
        <v>443</v>
      </c>
      <c r="BN18" s="49" t="s">
        <v>443</v>
      </c>
      <c r="BO18" s="49" t="s">
        <v>443</v>
      </c>
      <c r="BP18" s="49" t="s">
        <v>443</v>
      </c>
      <c r="BQ18" s="49" t="s">
        <v>443</v>
      </c>
      <c r="BR18" s="287" t="s">
        <v>4</v>
      </c>
      <c r="BS18" s="49" t="s">
        <v>443</v>
      </c>
      <c r="BT18" s="49" t="s">
        <v>443</v>
      </c>
      <c r="BU18" s="49" t="s">
        <v>443</v>
      </c>
      <c r="BV18" s="49" t="s">
        <v>443</v>
      </c>
      <c r="BW18" s="49" t="s">
        <v>443</v>
      </c>
      <c r="BX18" s="49" t="s">
        <v>443</v>
      </c>
      <c r="BY18" s="49" t="s">
        <v>443</v>
      </c>
      <c r="BZ18" s="49" t="s">
        <v>443</v>
      </c>
      <c r="CA18" s="49" t="s">
        <v>35</v>
      </c>
      <c r="CB18" s="49" t="s">
        <v>443</v>
      </c>
      <c r="CC18" s="49" t="s">
        <v>443</v>
      </c>
      <c r="CD18" s="49" t="s">
        <v>443</v>
      </c>
      <c r="CE18" s="294" t="s">
        <v>4</v>
      </c>
      <c r="CF18" s="49" t="s">
        <v>443</v>
      </c>
      <c r="CG18" s="49" t="s">
        <v>443</v>
      </c>
      <c r="CH18" s="49" t="s">
        <v>443</v>
      </c>
      <c r="CI18" s="49" t="s">
        <v>443</v>
      </c>
      <c r="CJ18" s="49" t="s">
        <v>443</v>
      </c>
      <c r="CK18" s="49" t="s">
        <v>443</v>
      </c>
      <c r="CL18" s="288" t="s">
        <v>443</v>
      </c>
      <c r="CM18" s="146" t="s">
        <v>2600</v>
      </c>
      <c r="CN18" s="49" t="s">
        <v>443</v>
      </c>
      <c r="CO18" s="49" t="s">
        <v>443</v>
      </c>
      <c r="CP18" s="379" t="s">
        <v>443</v>
      </c>
      <c r="CQ18" s="458" t="s">
        <v>443</v>
      </c>
      <c r="CR18" s="379" t="s">
        <v>4</v>
      </c>
      <c r="CS18" s="379" t="s">
        <v>443</v>
      </c>
      <c r="CT18" s="379" t="s">
        <v>443</v>
      </c>
      <c r="CU18" s="380" t="s">
        <v>35</v>
      </c>
      <c r="CV18" s="379" t="s">
        <v>443</v>
      </c>
      <c r="CW18" s="379" t="s">
        <v>443</v>
      </c>
      <c r="CX18" s="379" t="s">
        <v>443</v>
      </c>
      <c r="CY18" s="448" t="s">
        <v>443</v>
      </c>
      <c r="CZ18" s="448" t="s">
        <v>443</v>
      </c>
      <c r="DA18" s="379" t="s">
        <v>443</v>
      </c>
    </row>
    <row r="19" spans="1:105" s="381" customFormat="1" ht="45" customHeight="1" x14ac:dyDescent="0.25">
      <c r="A19" s="383" t="s">
        <v>2075</v>
      </c>
      <c r="B19" s="383" t="s">
        <v>119</v>
      </c>
      <c r="C19" s="383"/>
      <c r="D19" s="401">
        <v>42256</v>
      </c>
      <c r="E19" s="385" t="s">
        <v>590</v>
      </c>
      <c r="F19" s="386" t="s">
        <v>2533</v>
      </c>
      <c r="G19" s="88">
        <v>10</v>
      </c>
      <c r="H19" s="387" t="s">
        <v>30</v>
      </c>
      <c r="I19" s="388" t="s">
        <v>31</v>
      </c>
      <c r="J19" s="170"/>
      <c r="K19" s="49"/>
      <c r="L19" s="49"/>
      <c r="M19" s="49"/>
      <c r="N19" s="49"/>
      <c r="O19" s="49"/>
      <c r="P19" s="49"/>
      <c r="Q19" s="49"/>
      <c r="R19" s="49"/>
      <c r="S19" s="49"/>
      <c r="T19" s="49"/>
      <c r="U19" s="49"/>
      <c r="V19" s="49"/>
      <c r="W19" s="49"/>
      <c r="X19" s="49"/>
      <c r="Y19" s="49"/>
      <c r="Z19" s="49"/>
      <c r="AA19" s="49"/>
      <c r="AB19" s="49"/>
      <c r="AC19" s="49"/>
      <c r="AD19" s="49"/>
      <c r="AE19" s="49"/>
      <c r="AF19" s="49"/>
      <c r="AG19" s="49"/>
      <c r="AH19" s="50" t="s">
        <v>35</v>
      </c>
      <c r="AI19" s="50" t="s">
        <v>35</v>
      </c>
      <c r="AJ19" s="50" t="s">
        <v>35</v>
      </c>
      <c r="AK19" s="50" t="s">
        <v>35</v>
      </c>
      <c r="AL19" s="50" t="s">
        <v>35</v>
      </c>
      <c r="AM19" s="49" t="s">
        <v>21</v>
      </c>
      <c r="AN19" s="50" t="s">
        <v>35</v>
      </c>
      <c r="AO19" s="50" t="s">
        <v>35</v>
      </c>
      <c r="AP19" s="50" t="s">
        <v>35</v>
      </c>
      <c r="AQ19" s="50" t="s">
        <v>35</v>
      </c>
      <c r="AR19" s="49" t="s">
        <v>443</v>
      </c>
      <c r="AS19" s="49" t="s">
        <v>443</v>
      </c>
      <c r="AT19" s="49" t="s">
        <v>443</v>
      </c>
      <c r="AU19" s="49" t="s">
        <v>443</v>
      </c>
      <c r="AV19" s="49" t="s">
        <v>443</v>
      </c>
      <c r="AW19" s="49" t="s">
        <v>443</v>
      </c>
      <c r="AX19" s="49" t="s">
        <v>443</v>
      </c>
      <c r="AY19" s="137" t="s">
        <v>21</v>
      </c>
      <c r="AZ19" s="49" t="s">
        <v>443</v>
      </c>
      <c r="BA19" s="49" t="s">
        <v>443</v>
      </c>
      <c r="BB19" s="49" t="s">
        <v>443</v>
      </c>
      <c r="BC19" s="49" t="s">
        <v>443</v>
      </c>
      <c r="BD19" s="49" t="s">
        <v>443</v>
      </c>
      <c r="BE19" s="133" t="s">
        <v>2610</v>
      </c>
      <c r="BF19" s="135" t="s">
        <v>2611</v>
      </c>
      <c r="BG19" s="49" t="s">
        <v>443</v>
      </c>
      <c r="BH19" s="49" t="s">
        <v>443</v>
      </c>
      <c r="BI19" s="49" t="s">
        <v>443</v>
      </c>
      <c r="BJ19" s="49" t="s">
        <v>443</v>
      </c>
      <c r="BK19" s="132" t="s">
        <v>21</v>
      </c>
      <c r="BL19" s="49" t="s">
        <v>443</v>
      </c>
      <c r="BM19" s="49" t="s">
        <v>443</v>
      </c>
      <c r="BN19" s="49" t="s">
        <v>443</v>
      </c>
      <c r="BO19" s="49" t="s">
        <v>443</v>
      </c>
      <c r="BP19" s="49" t="s">
        <v>443</v>
      </c>
      <c r="BQ19" s="49" t="s">
        <v>443</v>
      </c>
      <c r="BR19" s="49" t="s">
        <v>443</v>
      </c>
      <c r="BS19" s="49" t="s">
        <v>443</v>
      </c>
      <c r="BT19" s="49" t="s">
        <v>443</v>
      </c>
      <c r="BU19" s="49" t="s">
        <v>443</v>
      </c>
      <c r="BV19" s="49" t="s">
        <v>443</v>
      </c>
      <c r="BW19" s="287" t="s">
        <v>4</v>
      </c>
      <c r="BX19" s="49" t="s">
        <v>443</v>
      </c>
      <c r="BY19" s="49" t="s">
        <v>443</v>
      </c>
      <c r="BZ19" s="49" t="s">
        <v>443</v>
      </c>
      <c r="CA19" s="49" t="s">
        <v>443</v>
      </c>
      <c r="CB19" s="49" t="s">
        <v>443</v>
      </c>
      <c r="CC19" s="49" t="s">
        <v>443</v>
      </c>
      <c r="CD19" s="49" t="s">
        <v>443</v>
      </c>
      <c r="CE19" s="49" t="s">
        <v>443</v>
      </c>
      <c r="CF19" s="49" t="s">
        <v>443</v>
      </c>
      <c r="CG19" s="49" t="s">
        <v>443</v>
      </c>
      <c r="CH19" s="49" t="s">
        <v>443</v>
      </c>
      <c r="CI19" s="295" t="s">
        <v>4</v>
      </c>
      <c r="CJ19" s="49" t="s">
        <v>443</v>
      </c>
      <c r="CK19" s="49" t="s">
        <v>443</v>
      </c>
      <c r="CL19" s="288" t="s">
        <v>443</v>
      </c>
      <c r="CM19" s="146" t="s">
        <v>2600</v>
      </c>
      <c r="CN19" s="49" t="s">
        <v>443</v>
      </c>
      <c r="CO19" s="49" t="s">
        <v>443</v>
      </c>
      <c r="CP19" s="379" t="s">
        <v>443</v>
      </c>
      <c r="CQ19" s="379" t="s">
        <v>443</v>
      </c>
      <c r="CR19" s="379" t="s">
        <v>443</v>
      </c>
      <c r="CS19" s="379" t="s">
        <v>443</v>
      </c>
      <c r="CT19" s="379" t="s">
        <v>443</v>
      </c>
      <c r="CU19" s="380" t="s">
        <v>35</v>
      </c>
      <c r="CV19" s="379" t="s">
        <v>443</v>
      </c>
      <c r="CW19" s="379" t="s">
        <v>443</v>
      </c>
      <c r="CX19" s="379" t="s">
        <v>443</v>
      </c>
      <c r="CY19" s="448" t="s">
        <v>443</v>
      </c>
      <c r="CZ19" s="447" t="s">
        <v>4</v>
      </c>
      <c r="DA19" s="379" t="s">
        <v>443</v>
      </c>
    </row>
    <row r="20" spans="1:105" s="381" customFormat="1" ht="45" customHeight="1" x14ac:dyDescent="0.25">
      <c r="A20" s="383" t="s">
        <v>101</v>
      </c>
      <c r="B20" s="383" t="s">
        <v>212</v>
      </c>
      <c r="C20" s="383"/>
      <c r="D20" s="384"/>
      <c r="E20" s="385" t="s">
        <v>590</v>
      </c>
      <c r="F20" s="386" t="s">
        <v>459</v>
      </c>
      <c r="G20" s="88">
        <v>18</v>
      </c>
      <c r="H20" s="387" t="s">
        <v>30</v>
      </c>
      <c r="I20" s="388" t="s">
        <v>42</v>
      </c>
      <c r="J20" s="170" t="s">
        <v>443</v>
      </c>
      <c r="K20" s="49" t="s">
        <v>443</v>
      </c>
      <c r="L20" s="49" t="s">
        <v>443</v>
      </c>
      <c r="M20" s="49" t="s">
        <v>443</v>
      </c>
      <c r="N20" s="49" t="s">
        <v>443</v>
      </c>
      <c r="O20" s="49" t="s">
        <v>443</v>
      </c>
      <c r="P20" s="49" t="s">
        <v>443</v>
      </c>
      <c r="Q20" s="49" t="s">
        <v>443</v>
      </c>
      <c r="R20" s="49" t="s">
        <v>443</v>
      </c>
      <c r="S20" s="49" t="s">
        <v>443</v>
      </c>
      <c r="T20" s="49" t="s">
        <v>443</v>
      </c>
      <c r="U20" s="49" t="s">
        <v>21</v>
      </c>
      <c r="V20" s="49" t="s">
        <v>443</v>
      </c>
      <c r="W20" s="49" t="s">
        <v>443</v>
      </c>
      <c r="X20" s="49" t="s">
        <v>443</v>
      </c>
      <c r="Y20" s="49" t="s">
        <v>443</v>
      </c>
      <c r="Z20" s="49" t="s">
        <v>443</v>
      </c>
      <c r="AA20" s="49" t="s">
        <v>443</v>
      </c>
      <c r="AB20" s="49" t="s">
        <v>443</v>
      </c>
      <c r="AC20" s="49" t="s">
        <v>443</v>
      </c>
      <c r="AD20" s="49" t="s">
        <v>443</v>
      </c>
      <c r="AE20" s="49" t="s">
        <v>443</v>
      </c>
      <c r="AF20" s="49" t="s">
        <v>443</v>
      </c>
      <c r="AG20" s="49" t="s">
        <v>443</v>
      </c>
      <c r="AH20" s="49" t="s">
        <v>443</v>
      </c>
      <c r="AI20" s="49" t="s">
        <v>443</v>
      </c>
      <c r="AJ20" s="49" t="s">
        <v>443</v>
      </c>
      <c r="AK20" s="49" t="s">
        <v>443</v>
      </c>
      <c r="AL20" s="49" t="s">
        <v>443</v>
      </c>
      <c r="AM20" s="49" t="s">
        <v>443</v>
      </c>
      <c r="AN20" s="49" t="s">
        <v>443</v>
      </c>
      <c r="AO20" s="49" t="s">
        <v>443</v>
      </c>
      <c r="AP20" s="49" t="s">
        <v>443</v>
      </c>
      <c r="AQ20" s="49" t="s">
        <v>443</v>
      </c>
      <c r="AR20" s="49" t="s">
        <v>443</v>
      </c>
      <c r="AS20" s="49" t="s">
        <v>21</v>
      </c>
      <c r="AT20" s="49" t="s">
        <v>443</v>
      </c>
      <c r="AU20" s="49" t="s">
        <v>443</v>
      </c>
      <c r="AV20" s="49" t="s">
        <v>443</v>
      </c>
      <c r="AW20" s="49" t="s">
        <v>443</v>
      </c>
      <c r="AX20" s="49" t="s">
        <v>443</v>
      </c>
      <c r="AY20" s="49" t="s">
        <v>443</v>
      </c>
      <c r="AZ20" s="49" t="s">
        <v>443</v>
      </c>
      <c r="BA20" s="49" t="s">
        <v>443</v>
      </c>
      <c r="BB20" s="49" t="s">
        <v>443</v>
      </c>
      <c r="BC20" s="49" t="s">
        <v>443</v>
      </c>
      <c r="BD20" s="49" t="s">
        <v>443</v>
      </c>
      <c r="BE20" s="138" t="s">
        <v>21</v>
      </c>
      <c r="BF20" s="135" t="s">
        <v>2611</v>
      </c>
      <c r="BG20" s="49" t="s">
        <v>443</v>
      </c>
      <c r="BH20" s="49" t="s">
        <v>443</v>
      </c>
      <c r="BI20" s="49" t="s">
        <v>443</v>
      </c>
      <c r="BJ20" s="49" t="s">
        <v>443</v>
      </c>
      <c r="BK20" s="49" t="s">
        <v>443</v>
      </c>
      <c r="BL20" s="49" t="s">
        <v>443</v>
      </c>
      <c r="BM20" s="49" t="s">
        <v>443</v>
      </c>
      <c r="BN20" s="162" t="s">
        <v>443</v>
      </c>
      <c r="BO20" s="49" t="s">
        <v>443</v>
      </c>
      <c r="BP20" s="49" t="s">
        <v>443</v>
      </c>
      <c r="BQ20" s="292" t="s">
        <v>21</v>
      </c>
      <c r="BR20" s="49" t="s">
        <v>443</v>
      </c>
      <c r="BS20" s="49" t="s">
        <v>443</v>
      </c>
      <c r="BT20" s="49" t="s">
        <v>443</v>
      </c>
      <c r="BU20" s="49" t="s">
        <v>443</v>
      </c>
      <c r="BV20" s="49" t="s">
        <v>443</v>
      </c>
      <c r="BW20" s="49" t="s">
        <v>443</v>
      </c>
      <c r="BX20" s="49" t="s">
        <v>443</v>
      </c>
      <c r="BY20" s="49" t="s">
        <v>443</v>
      </c>
      <c r="BZ20" s="49" t="s">
        <v>443</v>
      </c>
      <c r="CA20" s="49" t="s">
        <v>35</v>
      </c>
      <c r="CB20" s="49" t="s">
        <v>443</v>
      </c>
      <c r="CC20" s="287" t="s">
        <v>4</v>
      </c>
      <c r="CD20" s="49" t="s">
        <v>443</v>
      </c>
      <c r="CE20" s="49" t="s">
        <v>443</v>
      </c>
      <c r="CF20" s="49" t="s">
        <v>443</v>
      </c>
      <c r="CG20" s="49" t="s">
        <v>443</v>
      </c>
      <c r="CH20" s="49" t="s">
        <v>443</v>
      </c>
      <c r="CI20" s="49" t="s">
        <v>443</v>
      </c>
      <c r="CJ20" s="49" t="s">
        <v>443</v>
      </c>
      <c r="CK20" s="49" t="s">
        <v>443</v>
      </c>
      <c r="CL20" s="1"/>
      <c r="CM20" s="146" t="s">
        <v>2600</v>
      </c>
      <c r="CN20" s="49" t="s">
        <v>443</v>
      </c>
      <c r="CO20" s="290" t="s">
        <v>443</v>
      </c>
      <c r="CP20" s="405" t="s">
        <v>443</v>
      </c>
      <c r="CQ20" s="379" t="s">
        <v>4</v>
      </c>
      <c r="CR20" s="379" t="s">
        <v>443</v>
      </c>
      <c r="CS20" s="379" t="s">
        <v>443</v>
      </c>
      <c r="CT20" s="379" t="s">
        <v>443</v>
      </c>
      <c r="CU20" s="380" t="s">
        <v>35</v>
      </c>
      <c r="CV20" s="379" t="s">
        <v>443</v>
      </c>
      <c r="CW20" s="379" t="s">
        <v>443</v>
      </c>
      <c r="CX20" s="379" t="s">
        <v>443</v>
      </c>
      <c r="CY20" s="379" t="s">
        <v>443</v>
      </c>
      <c r="CZ20" s="448" t="s">
        <v>443</v>
      </c>
      <c r="DA20" s="379" t="s">
        <v>443</v>
      </c>
    </row>
    <row r="21" spans="1:105" ht="45" customHeight="1" x14ac:dyDescent="0.25">
      <c r="A21" s="408" t="s">
        <v>2380</v>
      </c>
      <c r="B21" s="382" t="s">
        <v>700</v>
      </c>
      <c r="C21" s="409" t="s">
        <v>2612</v>
      </c>
      <c r="D21" s="434">
        <v>43891</v>
      </c>
      <c r="E21" s="385" t="s">
        <v>590</v>
      </c>
      <c r="F21" s="386" t="s">
        <v>2381</v>
      </c>
      <c r="G21" s="88"/>
      <c r="H21" s="387" t="s">
        <v>2181</v>
      </c>
      <c r="I21" s="415" t="s">
        <v>25</v>
      </c>
      <c r="J21" s="170"/>
      <c r="K21" s="49"/>
      <c r="L21" s="49"/>
      <c r="M21" s="49"/>
      <c r="N21" s="49"/>
      <c r="O21" s="49"/>
      <c r="P21" s="49"/>
      <c r="Q21" s="49"/>
      <c r="R21" s="49"/>
      <c r="S21" s="49"/>
      <c r="T21" s="49"/>
      <c r="U21" s="49"/>
      <c r="V21" s="49"/>
      <c r="W21" s="49"/>
      <c r="X21" s="49"/>
      <c r="Y21" s="49"/>
      <c r="Z21" s="49"/>
      <c r="AA21" s="49"/>
      <c r="AB21" s="49"/>
      <c r="AC21" s="49"/>
      <c r="AD21" s="49"/>
      <c r="AE21" s="49"/>
      <c r="AF21" s="49"/>
      <c r="AG21" s="49"/>
      <c r="AH21" s="49"/>
      <c r="AI21" s="49"/>
      <c r="AJ21" s="49"/>
      <c r="AK21" s="49"/>
      <c r="AL21" s="49"/>
      <c r="AM21" s="49"/>
      <c r="AN21" s="49"/>
      <c r="AO21" s="49"/>
      <c r="AP21" s="49"/>
      <c r="AQ21" s="49"/>
      <c r="AR21" s="123"/>
      <c r="AS21" s="49"/>
      <c r="AT21" s="49"/>
      <c r="AU21" s="137"/>
      <c r="AV21" s="49"/>
      <c r="AW21" s="129"/>
      <c r="AX21" s="49"/>
      <c r="AY21" s="49"/>
      <c r="AZ21" s="49"/>
      <c r="BA21" s="49"/>
      <c r="BB21" s="49"/>
      <c r="BC21" s="49"/>
      <c r="BD21" s="49"/>
      <c r="BE21" s="131"/>
      <c r="BF21" s="49"/>
      <c r="BG21" s="132"/>
      <c r="BH21" s="49"/>
      <c r="BI21" s="49"/>
      <c r="BJ21" s="49"/>
      <c r="BK21" s="49"/>
      <c r="BL21" s="49"/>
      <c r="BM21" s="49"/>
      <c r="BN21" s="49"/>
      <c r="BO21" s="49"/>
      <c r="BP21" s="49"/>
      <c r="BQ21" s="49"/>
      <c r="BR21" s="49"/>
      <c r="BS21" s="287"/>
      <c r="BT21" s="49"/>
      <c r="BU21" s="49"/>
      <c r="BV21" s="49"/>
      <c r="BW21" s="28"/>
      <c r="BX21" s="49"/>
      <c r="BY21" s="49"/>
      <c r="BZ21" s="50"/>
      <c r="CA21" s="50"/>
      <c r="CB21" s="50"/>
      <c r="CC21" s="66"/>
      <c r="CD21" s="49"/>
      <c r="CE21" s="49"/>
      <c r="CF21" s="49"/>
      <c r="CG21" s="49"/>
      <c r="CH21" s="49"/>
      <c r="CI21" s="49"/>
      <c r="CJ21" s="49"/>
      <c r="CK21" s="49"/>
      <c r="CL21" s="49"/>
      <c r="CM21" s="49"/>
      <c r="CN21" s="49"/>
      <c r="CO21" s="49"/>
      <c r="CP21" s="405"/>
      <c r="CQ21" s="405"/>
      <c r="CR21" s="405"/>
      <c r="CS21" s="405"/>
      <c r="CT21" s="379" t="s">
        <v>443</v>
      </c>
      <c r="CU21" s="380" t="s">
        <v>35</v>
      </c>
      <c r="CV21" s="379" t="s">
        <v>443</v>
      </c>
      <c r="CW21" s="379" t="s">
        <v>443</v>
      </c>
      <c r="CX21" s="379" t="s">
        <v>443</v>
      </c>
      <c r="CY21" s="379" t="s">
        <v>443</v>
      </c>
      <c r="CZ21" s="379" t="s">
        <v>443</v>
      </c>
      <c r="DA21" s="379" t="s">
        <v>443</v>
      </c>
    </row>
    <row r="22" spans="1:105" customFormat="1" ht="26.1" customHeight="1" x14ac:dyDescent="0.2">
      <c r="A22" s="6" t="s">
        <v>122</v>
      </c>
      <c r="B22" s="39" t="s">
        <v>119</v>
      </c>
      <c r="C22" s="54" t="s">
        <v>2613</v>
      </c>
      <c r="D22" s="241"/>
      <c r="E22" s="53" t="s">
        <v>66</v>
      </c>
      <c r="F22" s="53"/>
      <c r="G22" s="9" t="s">
        <v>24</v>
      </c>
      <c r="H22" s="1"/>
      <c r="I22" s="10" t="s">
        <v>45</v>
      </c>
      <c r="J22" s="173"/>
      <c r="K22" s="51"/>
      <c r="L22" s="51"/>
      <c r="M22" s="51" t="s">
        <v>21</v>
      </c>
      <c r="N22" s="51"/>
      <c r="O22" s="51"/>
      <c r="P22" s="51"/>
      <c r="Q22" s="51"/>
      <c r="R22" s="51"/>
      <c r="S22" s="51"/>
      <c r="T22" s="51"/>
      <c r="U22" s="51"/>
      <c r="V22" s="51"/>
      <c r="W22" s="51"/>
      <c r="X22" s="51"/>
      <c r="Y22" s="51" t="s">
        <v>21</v>
      </c>
      <c r="Z22" s="51"/>
      <c r="AA22" s="51"/>
      <c r="AB22" s="51"/>
      <c r="AC22" s="51"/>
      <c r="AD22" s="51"/>
      <c r="AE22" s="51"/>
      <c r="AF22" s="51"/>
      <c r="AG22" s="51"/>
      <c r="AH22" s="51"/>
      <c r="AI22" s="51"/>
      <c r="AJ22" s="51"/>
      <c r="AK22" s="51" t="s">
        <v>21</v>
      </c>
      <c r="AL22" s="51"/>
      <c r="AM22" s="51"/>
      <c r="AN22" s="51"/>
      <c r="AO22" s="51"/>
      <c r="AP22" s="51"/>
      <c r="AQ22" s="51"/>
      <c r="AR22" s="51"/>
      <c r="AS22" s="51"/>
      <c r="AT22" s="1"/>
      <c r="AU22" s="1"/>
      <c r="AV22" s="1"/>
      <c r="AW22" s="1"/>
      <c r="AX22" s="1"/>
      <c r="AY22" s="1"/>
      <c r="AZ22" s="1"/>
      <c r="BA22" s="1"/>
      <c r="BB22" s="1"/>
      <c r="BC22" s="1"/>
      <c r="BD22" s="1"/>
      <c r="BE22" s="143"/>
      <c r="BF22" s="1"/>
      <c r="BG22" s="1"/>
      <c r="BH22" s="1"/>
      <c r="BI22" s="1"/>
      <c r="BJ22" s="1"/>
      <c r="BK22" s="1"/>
      <c r="BL22" s="1"/>
      <c r="BM22" s="49"/>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row>
    <row r="23" spans="1:105" customFormat="1" ht="26.1" customHeight="1" x14ac:dyDescent="0.2">
      <c r="A23" s="6" t="s">
        <v>2614</v>
      </c>
      <c r="B23" s="39" t="s">
        <v>119</v>
      </c>
      <c r="C23" s="54" t="s">
        <v>2615</v>
      </c>
      <c r="D23" s="241"/>
      <c r="E23" s="53" t="s">
        <v>66</v>
      </c>
      <c r="F23" s="53"/>
      <c r="G23" s="9" t="s">
        <v>24</v>
      </c>
      <c r="H23" s="1"/>
      <c r="I23" s="10" t="s">
        <v>45</v>
      </c>
      <c r="J23" s="173"/>
      <c r="K23" s="51"/>
      <c r="L23" s="51"/>
      <c r="M23" s="51" t="s">
        <v>21</v>
      </c>
      <c r="N23" s="51"/>
      <c r="O23" s="51"/>
      <c r="P23" s="51"/>
      <c r="Q23" s="51"/>
      <c r="R23" s="51"/>
      <c r="S23" s="51"/>
      <c r="T23" s="51"/>
      <c r="U23" s="51"/>
      <c r="V23" s="51"/>
      <c r="W23" s="51"/>
      <c r="X23" s="51"/>
      <c r="Y23" s="51" t="s">
        <v>21</v>
      </c>
      <c r="Z23" s="51"/>
      <c r="AA23" s="51"/>
      <c r="AB23" s="51"/>
      <c r="AC23" s="51"/>
      <c r="AD23" s="51"/>
      <c r="AE23" s="51"/>
      <c r="AF23" s="51"/>
      <c r="AG23" s="51"/>
      <c r="AH23" s="51"/>
      <c r="AI23" s="51"/>
      <c r="AJ23" s="51"/>
      <c r="AK23" s="51" t="s">
        <v>21</v>
      </c>
      <c r="AL23" s="51"/>
      <c r="AM23" s="51"/>
      <c r="AN23" s="51"/>
      <c r="AO23" s="51"/>
      <c r="AP23" s="51"/>
      <c r="AQ23" s="51"/>
      <c r="AR23" s="51"/>
      <c r="AS23" s="51"/>
      <c r="AT23" s="1"/>
      <c r="AU23" s="1"/>
      <c r="AV23" s="1"/>
      <c r="AW23" s="1"/>
      <c r="AX23" s="1"/>
      <c r="AY23" s="1"/>
      <c r="AZ23" s="1"/>
      <c r="BA23" s="1"/>
      <c r="BB23" s="1"/>
      <c r="BC23" s="1"/>
      <c r="BD23" s="1"/>
      <c r="BE23" s="143"/>
      <c r="BF23" s="1"/>
      <c r="BG23" s="1"/>
      <c r="BH23" s="1"/>
      <c r="BI23" s="1"/>
      <c r="BJ23" s="1"/>
      <c r="BK23" s="1"/>
      <c r="BL23" s="1"/>
      <c r="BM23" s="49"/>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row>
    <row r="24" spans="1:105" s="381" customFormat="1" ht="45" customHeight="1" x14ac:dyDescent="0.25">
      <c r="A24" s="464" t="s">
        <v>721</v>
      </c>
      <c r="B24" s="464" t="s">
        <v>99</v>
      </c>
      <c r="C24" s="383"/>
      <c r="D24" s="401">
        <v>42689</v>
      </c>
      <c r="E24" s="465" t="s">
        <v>590</v>
      </c>
      <c r="F24" s="441" t="s">
        <v>722</v>
      </c>
      <c r="G24" s="100"/>
      <c r="H24" s="466" t="s">
        <v>24</v>
      </c>
      <c r="I24" s="449" t="s">
        <v>20</v>
      </c>
      <c r="J24" s="170"/>
      <c r="K24" s="49"/>
      <c r="L24" s="49"/>
      <c r="M24" s="49"/>
      <c r="N24" s="49"/>
      <c r="O24" s="49"/>
      <c r="P24" s="49"/>
      <c r="Q24" s="49"/>
      <c r="R24" s="49"/>
      <c r="S24" s="49"/>
      <c r="T24" s="49"/>
      <c r="U24" s="49"/>
      <c r="V24" s="49"/>
      <c r="W24" s="49"/>
      <c r="X24" s="49"/>
      <c r="Y24" s="49"/>
      <c r="Z24" s="49"/>
      <c r="AA24" s="49"/>
      <c r="AB24" s="49"/>
      <c r="AC24" s="49"/>
      <c r="AD24" s="49"/>
      <c r="AE24" s="49"/>
      <c r="AF24" s="49"/>
      <c r="AG24" s="49"/>
      <c r="AH24" s="49"/>
      <c r="AI24" s="49"/>
      <c r="AJ24" s="49"/>
      <c r="AK24" s="49"/>
      <c r="AL24" s="49"/>
      <c r="AM24" s="49"/>
      <c r="AN24" s="49"/>
      <c r="AO24" s="49"/>
      <c r="AP24" s="49"/>
      <c r="AQ24" s="49"/>
      <c r="AR24" s="49"/>
      <c r="AS24" s="49"/>
      <c r="AT24" s="49"/>
      <c r="AU24" s="49"/>
      <c r="AV24" s="49"/>
      <c r="AW24" s="49"/>
      <c r="AX24" s="49"/>
      <c r="AY24" s="49"/>
      <c r="AZ24" s="137"/>
      <c r="BA24" s="49"/>
      <c r="BB24" s="49"/>
      <c r="BC24" s="49"/>
      <c r="BD24" s="49"/>
      <c r="BE24" s="131"/>
      <c r="BF24" s="49" t="s">
        <v>443</v>
      </c>
      <c r="BG24" s="49" t="s">
        <v>443</v>
      </c>
      <c r="BH24" s="49" t="s">
        <v>443</v>
      </c>
      <c r="BI24" s="49" t="s">
        <v>443</v>
      </c>
      <c r="BJ24" s="49" t="s">
        <v>443</v>
      </c>
      <c r="BK24" s="132" t="s">
        <v>21</v>
      </c>
      <c r="BL24" s="132" t="s">
        <v>21</v>
      </c>
      <c r="BM24" s="49" t="s">
        <v>443</v>
      </c>
      <c r="BN24" s="49" t="s">
        <v>443</v>
      </c>
      <c r="BO24" s="49" t="s">
        <v>443</v>
      </c>
      <c r="BP24" s="49" t="s">
        <v>443</v>
      </c>
      <c r="BQ24" s="49" t="s">
        <v>443</v>
      </c>
      <c r="BR24" s="49" t="s">
        <v>443</v>
      </c>
      <c r="BS24" s="49" t="s">
        <v>443</v>
      </c>
      <c r="BT24" s="49" t="s">
        <v>443</v>
      </c>
      <c r="BU24" s="49" t="s">
        <v>443</v>
      </c>
      <c r="BV24" s="49" t="s">
        <v>443</v>
      </c>
      <c r="BW24" s="287" t="s">
        <v>4</v>
      </c>
      <c r="BX24" s="49" t="s">
        <v>443</v>
      </c>
      <c r="BY24" s="49" t="s">
        <v>443</v>
      </c>
      <c r="BZ24" s="49" t="s">
        <v>443</v>
      </c>
      <c r="CA24" s="104" t="s">
        <v>443</v>
      </c>
      <c r="CB24" s="49" t="s">
        <v>443</v>
      </c>
      <c r="CC24" s="131" t="s">
        <v>443</v>
      </c>
      <c r="CD24" s="49" t="s">
        <v>443</v>
      </c>
      <c r="CE24" s="49" t="s">
        <v>443</v>
      </c>
      <c r="CF24" s="49" t="s">
        <v>443</v>
      </c>
      <c r="CG24" s="49" t="s">
        <v>443</v>
      </c>
      <c r="CH24" s="49" t="s">
        <v>443</v>
      </c>
      <c r="CI24" s="295" t="s">
        <v>4</v>
      </c>
      <c r="CJ24" s="49" t="s">
        <v>443</v>
      </c>
      <c r="CK24" s="49" t="s">
        <v>443</v>
      </c>
      <c r="CL24" s="49" t="s">
        <v>443</v>
      </c>
      <c r="CM24" s="49" t="s">
        <v>443</v>
      </c>
      <c r="CN24" s="49" t="s">
        <v>443</v>
      </c>
      <c r="CO24" s="49" t="s">
        <v>443</v>
      </c>
      <c r="CP24" s="379" t="s">
        <v>443</v>
      </c>
      <c r="CQ24" s="379" t="s">
        <v>443</v>
      </c>
      <c r="CR24" s="379" t="s">
        <v>443</v>
      </c>
      <c r="CS24" s="379" t="s">
        <v>443</v>
      </c>
      <c r="CT24" s="380" t="s">
        <v>35</v>
      </c>
      <c r="CU24" s="380" t="s">
        <v>35</v>
      </c>
      <c r="CV24" s="379" t="s">
        <v>443</v>
      </c>
      <c r="CW24" s="379" t="s">
        <v>443</v>
      </c>
      <c r="CX24" s="379" t="s">
        <v>443</v>
      </c>
      <c r="CY24" s="379" t="s">
        <v>4</v>
      </c>
      <c r="CZ24" s="379" t="s">
        <v>443</v>
      </c>
      <c r="DA24" s="379" t="s">
        <v>443</v>
      </c>
    </row>
    <row r="25" spans="1:105" customFormat="1" ht="26.1" customHeight="1" x14ac:dyDescent="0.2">
      <c r="A25" s="5" t="s">
        <v>2616</v>
      </c>
      <c r="B25" s="5" t="s">
        <v>2617</v>
      </c>
      <c r="C25" s="20" t="s">
        <v>2618</v>
      </c>
      <c r="D25" s="118">
        <v>43208</v>
      </c>
      <c r="E25" s="65" t="s">
        <v>66</v>
      </c>
      <c r="F25" s="165" t="s">
        <v>2619</v>
      </c>
      <c r="G25" s="88"/>
      <c r="H25" s="9" t="s">
        <v>39</v>
      </c>
      <c r="I25" s="280" t="s">
        <v>45</v>
      </c>
      <c r="J25" s="170"/>
      <c r="K25" s="49"/>
      <c r="L25" s="49"/>
      <c r="M25" s="49"/>
      <c r="N25" s="49"/>
      <c r="O25" s="49"/>
      <c r="P25" s="49"/>
      <c r="Q25" s="49"/>
      <c r="R25" s="49"/>
      <c r="S25" s="49"/>
      <c r="T25" s="49"/>
      <c r="U25" s="49"/>
      <c r="V25" s="49"/>
      <c r="W25" s="49"/>
      <c r="X25" s="49"/>
      <c r="Y25" s="49"/>
      <c r="Z25" s="49"/>
      <c r="AA25" s="49"/>
      <c r="AB25" s="49"/>
      <c r="AC25" s="49"/>
      <c r="AD25" s="49"/>
      <c r="AE25" s="49"/>
      <c r="AF25" s="49"/>
      <c r="AG25" s="49"/>
      <c r="AH25" s="50"/>
      <c r="AI25" s="50"/>
      <c r="AJ25" s="50"/>
      <c r="AK25" s="50"/>
      <c r="AL25" s="50"/>
      <c r="AM25" s="50"/>
      <c r="AN25" s="50"/>
      <c r="AO25" s="50"/>
      <c r="AP25" s="49"/>
      <c r="AQ25" s="49"/>
      <c r="AR25" s="49"/>
      <c r="AS25" s="49"/>
      <c r="AT25" s="49"/>
      <c r="AU25" s="49"/>
      <c r="AV25" s="49"/>
      <c r="AW25" s="129"/>
      <c r="AX25" s="49"/>
      <c r="AY25" s="49"/>
      <c r="AZ25" s="49"/>
      <c r="BA25" s="49"/>
      <c r="BB25" s="49"/>
      <c r="BC25" s="49"/>
      <c r="BD25" s="137"/>
      <c r="BE25" s="131"/>
      <c r="BF25" s="49"/>
      <c r="BG25" s="49"/>
      <c r="BH25" s="49"/>
      <c r="BI25" s="49"/>
      <c r="BJ25" s="49"/>
      <c r="BK25" s="49"/>
      <c r="BL25" s="49"/>
      <c r="BM25" s="132"/>
      <c r="BN25" s="49"/>
      <c r="BO25" s="49"/>
      <c r="BP25" s="49"/>
      <c r="BQ25" s="161"/>
      <c r="BR25" s="103"/>
      <c r="BS25" s="103"/>
      <c r="BT25" s="103"/>
      <c r="BU25" s="287" t="s">
        <v>4</v>
      </c>
      <c r="BV25" s="104" t="s">
        <v>35</v>
      </c>
      <c r="BW25" s="28" t="s">
        <v>443</v>
      </c>
      <c r="BX25" s="28" t="s">
        <v>443</v>
      </c>
      <c r="BY25" s="290" t="s">
        <v>443</v>
      </c>
      <c r="BZ25" s="49" t="s">
        <v>443</v>
      </c>
      <c r="CA25" s="49" t="s">
        <v>443</v>
      </c>
      <c r="CB25" s="49" t="s">
        <v>443</v>
      </c>
      <c r="CC25" s="131" t="s">
        <v>443</v>
      </c>
      <c r="CD25" s="49" t="s">
        <v>443</v>
      </c>
      <c r="CE25" s="49" t="s">
        <v>443</v>
      </c>
      <c r="CF25" s="49" t="s">
        <v>443</v>
      </c>
      <c r="CG25" s="295" t="s">
        <v>4</v>
      </c>
      <c r="CH25" s="49" t="s">
        <v>443</v>
      </c>
      <c r="CI25" s="363" t="s">
        <v>2620</v>
      </c>
      <c r="CJ25" s="363" t="s">
        <v>2620</v>
      </c>
      <c r="CK25" s="363" t="s">
        <v>2620</v>
      </c>
      <c r="CL25" s="363" t="s">
        <v>2620</v>
      </c>
      <c r="CM25" s="363" t="s">
        <v>2620</v>
      </c>
      <c r="CN25" s="363" t="s">
        <v>2620</v>
      </c>
      <c r="CO25" s="363" t="s">
        <v>2620</v>
      </c>
      <c r="CP25" s="49" t="s">
        <v>443</v>
      </c>
      <c r="CQ25" s="1"/>
      <c r="CR25" s="1"/>
      <c r="CS25" s="1"/>
      <c r="CT25" s="1"/>
      <c r="CU25" s="1"/>
      <c r="CV25" s="1"/>
      <c r="CW25" s="1"/>
      <c r="CX25" s="1"/>
      <c r="CY25" s="1"/>
      <c r="CZ25" s="1"/>
      <c r="DA25" s="1"/>
    </row>
    <row r="26" spans="1:105" s="381" customFormat="1" ht="45" customHeight="1" x14ac:dyDescent="0.25">
      <c r="A26" s="383" t="s">
        <v>86</v>
      </c>
      <c r="B26" s="383" t="s">
        <v>758</v>
      </c>
      <c r="C26" s="383"/>
      <c r="D26" s="384"/>
      <c r="E26" s="385" t="s">
        <v>590</v>
      </c>
      <c r="F26" s="386" t="s">
        <v>444</v>
      </c>
      <c r="G26" s="88"/>
      <c r="H26" s="387" t="s">
        <v>24</v>
      </c>
      <c r="I26" s="388" t="s">
        <v>87</v>
      </c>
      <c r="J26" s="170" t="s">
        <v>21</v>
      </c>
      <c r="K26" s="49" t="s">
        <v>443</v>
      </c>
      <c r="L26" s="49" t="s">
        <v>443</v>
      </c>
      <c r="M26" s="49" t="s">
        <v>443</v>
      </c>
      <c r="N26" s="49" t="s">
        <v>443</v>
      </c>
      <c r="O26" s="49" t="s">
        <v>443</v>
      </c>
      <c r="P26" s="49" t="s">
        <v>443</v>
      </c>
      <c r="Q26" s="49" t="s">
        <v>443</v>
      </c>
      <c r="R26" s="49" t="s">
        <v>443</v>
      </c>
      <c r="S26" s="49" t="s">
        <v>443</v>
      </c>
      <c r="T26" s="49" t="s">
        <v>443</v>
      </c>
      <c r="U26" s="49" t="s">
        <v>443</v>
      </c>
      <c r="V26" s="49" t="s">
        <v>21</v>
      </c>
      <c r="W26" s="49" t="s">
        <v>443</v>
      </c>
      <c r="X26" s="49" t="s">
        <v>443</v>
      </c>
      <c r="Y26" s="49" t="s">
        <v>443</v>
      </c>
      <c r="Z26" s="49" t="s">
        <v>443</v>
      </c>
      <c r="AA26" s="49" t="s">
        <v>443</v>
      </c>
      <c r="AB26" s="49" t="s">
        <v>443</v>
      </c>
      <c r="AC26" s="49" t="s">
        <v>443</v>
      </c>
      <c r="AD26" s="49" t="s">
        <v>443</v>
      </c>
      <c r="AE26" s="49" t="s">
        <v>443</v>
      </c>
      <c r="AF26" s="49" t="s">
        <v>443</v>
      </c>
      <c r="AG26" s="49" t="s">
        <v>443</v>
      </c>
      <c r="AH26" s="49" t="s">
        <v>21</v>
      </c>
      <c r="AI26" s="49" t="s">
        <v>443</v>
      </c>
      <c r="AJ26" s="49" t="s">
        <v>443</v>
      </c>
      <c r="AK26" s="49" t="s">
        <v>443</v>
      </c>
      <c r="AL26" s="49" t="s">
        <v>443</v>
      </c>
      <c r="AM26" s="49" t="s">
        <v>443</v>
      </c>
      <c r="AN26" s="49" t="s">
        <v>443</v>
      </c>
      <c r="AO26" s="49" t="s">
        <v>443</v>
      </c>
      <c r="AP26" s="49" t="s">
        <v>443</v>
      </c>
      <c r="AQ26" s="49" t="s">
        <v>443</v>
      </c>
      <c r="AR26" s="49" t="s">
        <v>443</v>
      </c>
      <c r="AS26" s="49" t="s">
        <v>443</v>
      </c>
      <c r="AT26" s="137" t="s">
        <v>21</v>
      </c>
      <c r="AU26" s="49" t="s">
        <v>443</v>
      </c>
      <c r="AV26" s="49" t="s">
        <v>443</v>
      </c>
      <c r="AW26" s="49" t="s">
        <v>443</v>
      </c>
      <c r="AX26" s="49" t="s">
        <v>443</v>
      </c>
      <c r="AY26" s="49" t="s">
        <v>443</v>
      </c>
      <c r="AZ26" s="49" t="s">
        <v>443</v>
      </c>
      <c r="BA26" s="49" t="s">
        <v>443</v>
      </c>
      <c r="BB26" s="49" t="s">
        <v>2595</v>
      </c>
      <c r="BC26" s="49" t="s">
        <v>443</v>
      </c>
      <c r="BD26" s="49" t="s">
        <v>443</v>
      </c>
      <c r="BE26" s="131" t="s">
        <v>443</v>
      </c>
      <c r="BF26" s="132" t="s">
        <v>21</v>
      </c>
      <c r="BG26" s="49" t="s">
        <v>443</v>
      </c>
      <c r="BH26" s="49" t="s">
        <v>443</v>
      </c>
      <c r="BI26" s="49" t="s">
        <v>443</v>
      </c>
      <c r="BJ26" s="49" t="s">
        <v>443</v>
      </c>
      <c r="BK26" s="49" t="s">
        <v>443</v>
      </c>
      <c r="BL26" s="49" t="s">
        <v>443</v>
      </c>
      <c r="BM26" s="49" t="s">
        <v>443</v>
      </c>
      <c r="BN26" s="49" t="s">
        <v>443</v>
      </c>
      <c r="BO26" s="49" t="s">
        <v>443</v>
      </c>
      <c r="BP26" s="49" t="s">
        <v>443</v>
      </c>
      <c r="BQ26" s="161" t="s">
        <v>443</v>
      </c>
      <c r="BR26" s="287" t="s">
        <v>4</v>
      </c>
      <c r="BS26" s="49" t="s">
        <v>443</v>
      </c>
      <c r="BT26" s="49" t="s">
        <v>443</v>
      </c>
      <c r="BU26" s="49" t="s">
        <v>443</v>
      </c>
      <c r="BV26" s="49" t="s">
        <v>443</v>
      </c>
      <c r="BW26" s="1" t="s">
        <v>443</v>
      </c>
      <c r="BX26" s="49" t="s">
        <v>443</v>
      </c>
      <c r="BY26" s="49" t="s">
        <v>443</v>
      </c>
      <c r="BZ26" s="49" t="s">
        <v>443</v>
      </c>
      <c r="CA26" s="104" t="s">
        <v>443</v>
      </c>
      <c r="CB26" s="49" t="s">
        <v>443</v>
      </c>
      <c r="CC26" s="49" t="s">
        <v>443</v>
      </c>
      <c r="CD26" s="294" t="s">
        <v>4</v>
      </c>
      <c r="CE26" s="49" t="s">
        <v>443</v>
      </c>
      <c r="CF26" s="49" t="s">
        <v>443</v>
      </c>
      <c r="CG26" s="49" t="s">
        <v>443</v>
      </c>
      <c r="CH26" s="49" t="s">
        <v>443</v>
      </c>
      <c r="CI26" s="49" t="s">
        <v>443</v>
      </c>
      <c r="CJ26" s="49" t="s">
        <v>443</v>
      </c>
      <c r="CK26" s="49" t="s">
        <v>443</v>
      </c>
      <c r="CL26" s="49" t="s">
        <v>443</v>
      </c>
      <c r="CM26" s="49" t="s">
        <v>443</v>
      </c>
      <c r="CN26" s="49" t="s">
        <v>443</v>
      </c>
      <c r="CO26" s="49" t="s">
        <v>443</v>
      </c>
      <c r="CP26" s="379" t="s">
        <v>443</v>
      </c>
      <c r="CQ26" s="379" t="s">
        <v>443</v>
      </c>
      <c r="CR26" s="379" t="s">
        <v>4</v>
      </c>
      <c r="CS26" s="379" t="s">
        <v>443</v>
      </c>
      <c r="CT26" s="380" t="s">
        <v>35</v>
      </c>
      <c r="CU26" s="380" t="s">
        <v>35</v>
      </c>
      <c r="CV26" s="379" t="s">
        <v>443</v>
      </c>
      <c r="CW26" s="380" t="s">
        <v>35</v>
      </c>
      <c r="CX26" s="379" t="s">
        <v>443</v>
      </c>
      <c r="CY26" s="379" t="s">
        <v>443</v>
      </c>
      <c r="CZ26" s="379" t="s">
        <v>443</v>
      </c>
      <c r="DA26" s="379" t="s">
        <v>443</v>
      </c>
    </row>
    <row r="27" spans="1:105" customFormat="1" ht="26.1" customHeight="1" x14ac:dyDescent="0.2">
      <c r="A27" s="5" t="s">
        <v>139</v>
      </c>
      <c r="B27" s="5" t="s">
        <v>140</v>
      </c>
      <c r="C27" s="46" t="s">
        <v>2621</v>
      </c>
      <c r="D27" s="117"/>
      <c r="E27" s="53" t="s">
        <v>66</v>
      </c>
      <c r="F27" s="88" t="s">
        <v>527</v>
      </c>
      <c r="G27" s="89">
        <v>19</v>
      </c>
      <c r="H27" s="9" t="s">
        <v>19</v>
      </c>
      <c r="I27" s="10" t="s">
        <v>53</v>
      </c>
      <c r="J27" s="49" t="s">
        <v>443</v>
      </c>
      <c r="K27" s="49" t="s">
        <v>443</v>
      </c>
      <c r="L27" s="49" t="s">
        <v>443</v>
      </c>
      <c r="M27" s="49" t="s">
        <v>443</v>
      </c>
      <c r="N27" s="49" t="s">
        <v>21</v>
      </c>
      <c r="O27" s="49" t="s">
        <v>443</v>
      </c>
      <c r="P27" s="49" t="s">
        <v>443</v>
      </c>
      <c r="Q27" s="49" t="s">
        <v>443</v>
      </c>
      <c r="R27" s="49" t="s">
        <v>443</v>
      </c>
      <c r="S27" s="49" t="s">
        <v>443</v>
      </c>
      <c r="T27" s="49" t="s">
        <v>443</v>
      </c>
      <c r="U27" s="49" t="s">
        <v>443</v>
      </c>
      <c r="V27" s="49" t="s">
        <v>443</v>
      </c>
      <c r="W27" s="49" t="s">
        <v>443</v>
      </c>
      <c r="X27" s="49" t="s">
        <v>443</v>
      </c>
      <c r="Y27" s="49" t="s">
        <v>443</v>
      </c>
      <c r="Z27" s="110" t="s">
        <v>66</v>
      </c>
      <c r="AA27" s="51"/>
      <c r="AB27" s="51"/>
      <c r="AC27" s="51"/>
      <c r="AD27" s="51"/>
      <c r="AE27" s="51"/>
      <c r="AF27" s="51"/>
      <c r="AG27" s="51"/>
      <c r="AH27" s="49" t="s">
        <v>443</v>
      </c>
      <c r="AI27" s="49" t="s">
        <v>443</v>
      </c>
      <c r="AJ27" s="49" t="s">
        <v>443</v>
      </c>
      <c r="AK27" s="49" t="s">
        <v>443</v>
      </c>
      <c r="AL27" s="110" t="s">
        <v>66</v>
      </c>
      <c r="AM27" s="51"/>
      <c r="AN27" s="51"/>
      <c r="AO27" s="51"/>
      <c r="AP27" s="51"/>
      <c r="AQ27" s="51"/>
      <c r="AR27" s="51"/>
      <c r="AS27" s="51"/>
      <c r="AT27" s="1"/>
      <c r="AU27" s="1"/>
      <c r="AV27" s="1"/>
      <c r="AW27" s="1"/>
      <c r="AX27" s="1"/>
      <c r="AY27" s="1"/>
      <c r="AZ27" s="1"/>
      <c r="BA27" s="1"/>
      <c r="BB27" s="1"/>
      <c r="BC27" s="1"/>
      <c r="BD27" s="1"/>
      <c r="BE27" s="143"/>
      <c r="BF27" s="159"/>
      <c r="BG27" s="159"/>
      <c r="BH27" s="159"/>
      <c r="BI27" s="159"/>
      <c r="BJ27" s="15"/>
      <c r="BK27" s="15"/>
      <c r="BL27" s="15"/>
      <c r="BM27" s="15"/>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row>
    <row r="28" spans="1:105" customFormat="1" ht="26.1" customHeight="1" x14ac:dyDescent="0.2">
      <c r="A28" s="23" t="s">
        <v>200</v>
      </c>
      <c r="B28" s="10" t="s">
        <v>201</v>
      </c>
      <c r="C28" s="57" t="s">
        <v>2622</v>
      </c>
      <c r="D28" s="104"/>
      <c r="E28" s="66" t="s">
        <v>66</v>
      </c>
      <c r="F28" s="165" t="s">
        <v>2500</v>
      </c>
      <c r="G28" s="193">
        <v>25</v>
      </c>
      <c r="H28" s="30" t="s">
        <v>19</v>
      </c>
      <c r="I28" s="280" t="s">
        <v>45</v>
      </c>
      <c r="J28" s="49" t="s">
        <v>443</v>
      </c>
      <c r="K28" s="49" t="s">
        <v>443</v>
      </c>
      <c r="L28" s="49" t="s">
        <v>443</v>
      </c>
      <c r="M28" s="49" t="s">
        <v>443</v>
      </c>
      <c r="N28" s="49" t="s">
        <v>443</v>
      </c>
      <c r="O28" s="49" t="s">
        <v>21</v>
      </c>
      <c r="P28" s="49" t="s">
        <v>443</v>
      </c>
      <c r="Q28" s="49" t="s">
        <v>443</v>
      </c>
      <c r="R28" s="49" t="s">
        <v>443</v>
      </c>
      <c r="S28" s="49" t="s">
        <v>443</v>
      </c>
      <c r="T28" s="49" t="s">
        <v>443</v>
      </c>
      <c r="U28" s="49" t="s">
        <v>443</v>
      </c>
      <c r="V28" s="49" t="s">
        <v>443</v>
      </c>
      <c r="W28" s="49" t="s">
        <v>443</v>
      </c>
      <c r="X28" s="49" t="s">
        <v>443</v>
      </c>
      <c r="Y28" s="49" t="s">
        <v>443</v>
      </c>
      <c r="Z28" s="49" t="s">
        <v>443</v>
      </c>
      <c r="AA28" s="49" t="s">
        <v>21</v>
      </c>
      <c r="AB28" s="49" t="s">
        <v>443</v>
      </c>
      <c r="AC28" s="49" t="s">
        <v>443</v>
      </c>
      <c r="AD28" s="49" t="s">
        <v>443</v>
      </c>
      <c r="AE28" s="49" t="s">
        <v>443</v>
      </c>
      <c r="AF28" s="49" t="s">
        <v>443</v>
      </c>
      <c r="AG28" s="49" t="s">
        <v>443</v>
      </c>
      <c r="AH28" s="49" t="s">
        <v>443</v>
      </c>
      <c r="AI28" s="49" t="s">
        <v>443</v>
      </c>
      <c r="AJ28" s="49" t="s">
        <v>443</v>
      </c>
      <c r="AK28" s="49" t="s">
        <v>21</v>
      </c>
      <c r="AL28" s="49" t="s">
        <v>443</v>
      </c>
      <c r="AM28" s="49" t="s">
        <v>443</v>
      </c>
      <c r="AN28" s="49" t="s">
        <v>443</v>
      </c>
      <c r="AO28" s="49" t="s">
        <v>443</v>
      </c>
      <c r="AP28" s="49" t="s">
        <v>443</v>
      </c>
      <c r="AQ28" s="49" t="s">
        <v>443</v>
      </c>
      <c r="AR28" s="49" t="s">
        <v>443</v>
      </c>
      <c r="AS28" s="49" t="s">
        <v>443</v>
      </c>
      <c r="AT28" s="49" t="s">
        <v>443</v>
      </c>
      <c r="AU28" s="49" t="s">
        <v>443</v>
      </c>
      <c r="AV28" s="49" t="s">
        <v>443</v>
      </c>
      <c r="AW28" s="137" t="s">
        <v>21</v>
      </c>
      <c r="AX28" s="49" t="s">
        <v>443</v>
      </c>
      <c r="AY28" s="50" t="s">
        <v>35</v>
      </c>
      <c r="AZ28" s="50" t="s">
        <v>35</v>
      </c>
      <c r="BA28" s="49" t="s">
        <v>443</v>
      </c>
      <c r="BB28" s="49" t="s">
        <v>443</v>
      </c>
      <c r="BC28" s="49" t="s">
        <v>443</v>
      </c>
      <c r="BD28" s="49" t="s">
        <v>443</v>
      </c>
      <c r="BE28" s="49" t="s">
        <v>443</v>
      </c>
      <c r="BF28" s="267" t="s">
        <v>443</v>
      </c>
      <c r="BG28" s="267" t="s">
        <v>443</v>
      </c>
      <c r="BH28" s="267" t="s">
        <v>443</v>
      </c>
      <c r="BI28" s="272" t="s">
        <v>21</v>
      </c>
      <c r="BJ28" s="273" t="s">
        <v>443</v>
      </c>
      <c r="BK28" s="267" t="s">
        <v>443</v>
      </c>
      <c r="BL28" s="267" t="s">
        <v>443</v>
      </c>
      <c r="BM28" s="352" t="s">
        <v>35</v>
      </c>
      <c r="BN28" s="352" t="s">
        <v>35</v>
      </c>
      <c r="BO28" s="352" t="s">
        <v>35</v>
      </c>
      <c r="BP28" s="279" t="s">
        <v>35</v>
      </c>
      <c r="BQ28" s="279" t="s">
        <v>35</v>
      </c>
      <c r="BR28" s="103" t="s">
        <v>35</v>
      </c>
      <c r="BS28" s="103" t="s">
        <v>35</v>
      </c>
      <c r="BT28" s="103" t="s">
        <v>35</v>
      </c>
      <c r="BU28" s="287" t="s">
        <v>4</v>
      </c>
      <c r="BV28" s="103" t="s">
        <v>35</v>
      </c>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row>
    <row r="29" spans="1:105" s="381" customFormat="1" ht="45" customHeight="1" x14ac:dyDescent="0.25">
      <c r="A29" s="383" t="s">
        <v>784</v>
      </c>
      <c r="B29" s="383" t="s">
        <v>785</v>
      </c>
      <c r="C29" s="406"/>
      <c r="D29" s="401">
        <v>41791</v>
      </c>
      <c r="E29" s="385" t="s">
        <v>590</v>
      </c>
      <c r="F29" s="386" t="s">
        <v>300</v>
      </c>
      <c r="G29" s="88"/>
      <c r="H29" s="387" t="s">
        <v>19</v>
      </c>
      <c r="I29" s="388" t="s">
        <v>31</v>
      </c>
      <c r="J29" s="187"/>
      <c r="K29" s="50"/>
      <c r="L29" s="50"/>
      <c r="M29" s="50"/>
      <c r="N29" s="50"/>
      <c r="O29" s="50"/>
      <c r="P29" s="50"/>
      <c r="Q29" s="50"/>
      <c r="R29" s="50"/>
      <c r="S29" s="49"/>
      <c r="T29" s="49"/>
      <c r="U29" s="49"/>
      <c r="V29" s="50" t="s">
        <v>35</v>
      </c>
      <c r="W29" s="50" t="s">
        <v>35</v>
      </c>
      <c r="X29" s="50" t="s">
        <v>35</v>
      </c>
      <c r="Y29" s="50" t="s">
        <v>35</v>
      </c>
      <c r="Z29" s="50" t="s">
        <v>35</v>
      </c>
      <c r="AA29" s="50" t="s">
        <v>35</v>
      </c>
      <c r="AB29" s="50" t="s">
        <v>35</v>
      </c>
      <c r="AC29" s="49" t="s">
        <v>443</v>
      </c>
      <c r="AD29" s="49" t="s">
        <v>443</v>
      </c>
      <c r="AE29" s="49" t="s">
        <v>443</v>
      </c>
      <c r="AF29" s="49" t="s">
        <v>21</v>
      </c>
      <c r="AG29" s="49" t="s">
        <v>21</v>
      </c>
      <c r="AH29" s="49" t="s">
        <v>443</v>
      </c>
      <c r="AI29" s="49" t="s">
        <v>443</v>
      </c>
      <c r="AJ29" s="49" t="s">
        <v>443</v>
      </c>
      <c r="AK29" s="49" t="s">
        <v>443</v>
      </c>
      <c r="AL29" s="49" t="s">
        <v>443</v>
      </c>
      <c r="AM29" s="49" t="s">
        <v>443</v>
      </c>
      <c r="AN29" s="49" t="s">
        <v>443</v>
      </c>
      <c r="AO29" s="49" t="s">
        <v>443</v>
      </c>
      <c r="AP29" s="49" t="s">
        <v>443</v>
      </c>
      <c r="AQ29" s="49" t="s">
        <v>443</v>
      </c>
      <c r="AR29" s="49" t="s">
        <v>21</v>
      </c>
      <c r="AS29" s="49" t="s">
        <v>443</v>
      </c>
      <c r="AT29" s="49" t="s">
        <v>443</v>
      </c>
      <c r="AU29" s="49" t="s">
        <v>443</v>
      </c>
      <c r="AV29" s="49" t="s">
        <v>443</v>
      </c>
      <c r="AW29" s="49" t="s">
        <v>443</v>
      </c>
      <c r="AX29" s="49" t="s">
        <v>443</v>
      </c>
      <c r="AY29" s="49" t="s">
        <v>443</v>
      </c>
      <c r="AZ29" s="49" t="s">
        <v>443</v>
      </c>
      <c r="BA29" s="49" t="s">
        <v>443</v>
      </c>
      <c r="BB29" s="49" t="s">
        <v>443</v>
      </c>
      <c r="BC29" s="49" t="s">
        <v>443</v>
      </c>
      <c r="BD29" s="137" t="s">
        <v>21</v>
      </c>
      <c r="BE29" s="131" t="s">
        <v>443</v>
      </c>
      <c r="BF29" s="49" t="s">
        <v>443</v>
      </c>
      <c r="BG29" s="49" t="s">
        <v>767</v>
      </c>
      <c r="BH29" s="49" t="s">
        <v>443</v>
      </c>
      <c r="BI29" s="49" t="s">
        <v>443</v>
      </c>
      <c r="BJ29" s="49" t="s">
        <v>443</v>
      </c>
      <c r="BK29" s="49" t="s">
        <v>443</v>
      </c>
      <c r="BL29" s="49" t="s">
        <v>443</v>
      </c>
      <c r="BM29" s="162" t="s">
        <v>443</v>
      </c>
      <c r="BN29" s="49" t="s">
        <v>443</v>
      </c>
      <c r="BO29" s="49" t="s">
        <v>443</v>
      </c>
      <c r="BP29" s="132" t="s">
        <v>21</v>
      </c>
      <c r="BQ29" s="49" t="s">
        <v>443</v>
      </c>
      <c r="BR29" s="49" t="s">
        <v>443</v>
      </c>
      <c r="BS29" s="49" t="s">
        <v>443</v>
      </c>
      <c r="BT29" s="49" t="s">
        <v>443</v>
      </c>
      <c r="BU29" s="49" t="s">
        <v>443</v>
      </c>
      <c r="BV29" s="49" t="s">
        <v>443</v>
      </c>
      <c r="BW29" s="49" t="s">
        <v>443</v>
      </c>
      <c r="BX29" s="49" t="s">
        <v>443</v>
      </c>
      <c r="BY29" s="49" t="s">
        <v>443</v>
      </c>
      <c r="BZ29" s="49" t="s">
        <v>443</v>
      </c>
      <c r="CA29" s="49" t="s">
        <v>443</v>
      </c>
      <c r="CB29" s="287" t="s">
        <v>4</v>
      </c>
      <c r="CC29" s="49" t="s">
        <v>443</v>
      </c>
      <c r="CD29" s="142" t="s">
        <v>1919</v>
      </c>
      <c r="CE29" s="77" t="s">
        <v>443</v>
      </c>
      <c r="CF29" s="77" t="s">
        <v>443</v>
      </c>
      <c r="CG29" s="77" t="s">
        <v>443</v>
      </c>
      <c r="CH29" s="77" t="s">
        <v>443</v>
      </c>
      <c r="CI29" s="77" t="s">
        <v>443</v>
      </c>
      <c r="CJ29" s="77" t="s">
        <v>443</v>
      </c>
      <c r="CK29" s="77" t="s">
        <v>443</v>
      </c>
      <c r="CL29" s="77" t="s">
        <v>443</v>
      </c>
      <c r="CM29" s="77" t="s">
        <v>443</v>
      </c>
      <c r="CN29" s="77" t="s">
        <v>443</v>
      </c>
      <c r="CO29" s="329" t="s">
        <v>4</v>
      </c>
      <c r="CP29" s="379" t="s">
        <v>443</v>
      </c>
      <c r="CQ29" s="407" t="s">
        <v>443</v>
      </c>
      <c r="CR29" s="379" t="s">
        <v>443</v>
      </c>
      <c r="CS29" s="379" t="s">
        <v>443</v>
      </c>
      <c r="CT29" s="379" t="s">
        <v>443</v>
      </c>
      <c r="CU29" s="380" t="s">
        <v>35</v>
      </c>
      <c r="CV29" s="380" t="s">
        <v>35</v>
      </c>
      <c r="CW29" s="379" t="s">
        <v>443</v>
      </c>
      <c r="CX29" s="379" t="s">
        <v>443</v>
      </c>
      <c r="CY29" s="380" t="s">
        <v>35</v>
      </c>
      <c r="CZ29" s="379" t="s">
        <v>35</v>
      </c>
      <c r="DA29" s="379" t="s">
        <v>443</v>
      </c>
    </row>
    <row r="30" spans="1:105" s="381" customFormat="1" ht="45" customHeight="1" x14ac:dyDescent="0.25">
      <c r="A30" s="382" t="s">
        <v>22</v>
      </c>
      <c r="B30" s="383" t="s">
        <v>790</v>
      </c>
      <c r="C30" s="383"/>
      <c r="D30" s="384"/>
      <c r="E30" s="385" t="s">
        <v>590</v>
      </c>
      <c r="F30" s="386" t="s">
        <v>503</v>
      </c>
      <c r="G30" s="140"/>
      <c r="H30" s="387" t="s">
        <v>24</v>
      </c>
      <c r="I30" s="378" t="s">
        <v>25</v>
      </c>
      <c r="J30" s="49" t="s">
        <v>443</v>
      </c>
      <c r="K30" s="49" t="s">
        <v>443</v>
      </c>
      <c r="L30" s="49" t="s">
        <v>443</v>
      </c>
      <c r="M30" s="49" t="s">
        <v>443</v>
      </c>
      <c r="N30" s="49" t="s">
        <v>443</v>
      </c>
      <c r="O30" s="49" t="s">
        <v>443</v>
      </c>
      <c r="P30" s="49" t="s">
        <v>21</v>
      </c>
      <c r="Q30" s="49" t="s">
        <v>443</v>
      </c>
      <c r="R30" s="49" t="s">
        <v>443</v>
      </c>
      <c r="S30" s="49" t="s">
        <v>443</v>
      </c>
      <c r="T30" s="49" t="s">
        <v>443</v>
      </c>
      <c r="U30" s="49" t="s">
        <v>443</v>
      </c>
      <c r="V30" s="49" t="s">
        <v>443</v>
      </c>
      <c r="W30" s="49" t="s">
        <v>443</v>
      </c>
      <c r="X30" s="49" t="s">
        <v>443</v>
      </c>
      <c r="Y30" s="49" t="s">
        <v>443</v>
      </c>
      <c r="Z30" s="49" t="s">
        <v>443</v>
      </c>
      <c r="AA30" s="49" t="s">
        <v>443</v>
      </c>
      <c r="AB30" s="49" t="s">
        <v>21</v>
      </c>
      <c r="AC30" s="49" t="s">
        <v>443</v>
      </c>
      <c r="AD30" s="49" t="s">
        <v>443</v>
      </c>
      <c r="AE30" s="49" t="s">
        <v>443</v>
      </c>
      <c r="AF30" s="49" t="s">
        <v>443</v>
      </c>
      <c r="AG30" s="49" t="s">
        <v>443</v>
      </c>
      <c r="AH30" s="49" t="s">
        <v>443</v>
      </c>
      <c r="AI30" s="49" t="s">
        <v>443</v>
      </c>
      <c r="AJ30" s="49" t="s">
        <v>443</v>
      </c>
      <c r="AK30" s="49" t="s">
        <v>443</v>
      </c>
      <c r="AL30" s="49" t="s">
        <v>443</v>
      </c>
      <c r="AM30" s="49" t="s">
        <v>443</v>
      </c>
      <c r="AN30" s="49" t="s">
        <v>21</v>
      </c>
      <c r="AO30" s="49" t="s">
        <v>443</v>
      </c>
      <c r="AP30" s="49" t="s">
        <v>443</v>
      </c>
      <c r="AQ30" s="49" t="s">
        <v>443</v>
      </c>
      <c r="AR30" s="49" t="s">
        <v>443</v>
      </c>
      <c r="AS30" s="49" t="s">
        <v>443</v>
      </c>
      <c r="AT30" s="49" t="s">
        <v>443</v>
      </c>
      <c r="AU30" s="49" t="s">
        <v>443</v>
      </c>
      <c r="AV30" s="49" t="s">
        <v>443</v>
      </c>
      <c r="AW30" s="49" t="s">
        <v>443</v>
      </c>
      <c r="AX30" s="49" t="s">
        <v>443</v>
      </c>
      <c r="AY30" s="49" t="s">
        <v>443</v>
      </c>
      <c r="AZ30" s="137" t="s">
        <v>21</v>
      </c>
      <c r="BA30" s="49" t="s">
        <v>443</v>
      </c>
      <c r="BB30" s="49" t="s">
        <v>2595</v>
      </c>
      <c r="BC30" s="49" t="s">
        <v>443</v>
      </c>
      <c r="BD30" s="49" t="s">
        <v>443</v>
      </c>
      <c r="BE30" s="131" t="s">
        <v>443</v>
      </c>
      <c r="BF30" s="161" t="s">
        <v>443</v>
      </c>
      <c r="BG30" s="161" t="s">
        <v>443</v>
      </c>
      <c r="BH30" s="161" t="s">
        <v>443</v>
      </c>
      <c r="BI30" s="161" t="s">
        <v>443</v>
      </c>
      <c r="BJ30" s="161" t="s">
        <v>443</v>
      </c>
      <c r="BK30" s="162" t="s">
        <v>443</v>
      </c>
      <c r="BL30" s="164" t="s">
        <v>21</v>
      </c>
      <c r="BM30" s="49" t="s">
        <v>443</v>
      </c>
      <c r="BN30" s="162" t="s">
        <v>443</v>
      </c>
      <c r="BO30" s="49" t="s">
        <v>443</v>
      </c>
      <c r="BP30" s="49" t="s">
        <v>443</v>
      </c>
      <c r="BQ30" s="49" t="s">
        <v>443</v>
      </c>
      <c r="BR30" s="49" t="s">
        <v>443</v>
      </c>
      <c r="BS30" s="49" t="s">
        <v>443</v>
      </c>
      <c r="BT30" s="49" t="s">
        <v>443</v>
      </c>
      <c r="BU30" s="49" t="s">
        <v>443</v>
      </c>
      <c r="BV30" s="49" t="s">
        <v>443</v>
      </c>
      <c r="BW30" s="1" t="s">
        <v>443</v>
      </c>
      <c r="BX30" s="287" t="s">
        <v>4</v>
      </c>
      <c r="BY30" s="49" t="s">
        <v>443</v>
      </c>
      <c r="BZ30" s="49" t="s">
        <v>443</v>
      </c>
      <c r="CA30" s="104" t="s">
        <v>443</v>
      </c>
      <c r="CB30" s="49" t="s">
        <v>443</v>
      </c>
      <c r="CC30" s="49" t="s">
        <v>443</v>
      </c>
      <c r="CD30" s="49" t="s">
        <v>443</v>
      </c>
      <c r="CE30" s="49" t="s">
        <v>443</v>
      </c>
      <c r="CF30" s="49" t="s">
        <v>443</v>
      </c>
      <c r="CG30" s="49" t="s">
        <v>443</v>
      </c>
      <c r="CH30" s="49" t="s">
        <v>443</v>
      </c>
      <c r="CI30" s="49" t="s">
        <v>443</v>
      </c>
      <c r="CJ30" s="295" t="s">
        <v>4</v>
      </c>
      <c r="CK30" s="49" t="s">
        <v>443</v>
      </c>
      <c r="CL30" s="49" t="s">
        <v>443</v>
      </c>
      <c r="CM30" s="49" t="s">
        <v>443</v>
      </c>
      <c r="CN30" s="49" t="s">
        <v>443</v>
      </c>
      <c r="CO30" s="49" t="s">
        <v>443</v>
      </c>
      <c r="CP30" s="379" t="s">
        <v>443</v>
      </c>
      <c r="CQ30" s="379" t="s">
        <v>443</v>
      </c>
      <c r="CR30" s="379" t="s">
        <v>443</v>
      </c>
      <c r="CS30" s="379" t="s">
        <v>443</v>
      </c>
      <c r="CT30" s="380" t="s">
        <v>35</v>
      </c>
      <c r="CU30" s="380" t="s">
        <v>35</v>
      </c>
      <c r="CV30" s="379" t="s">
        <v>443</v>
      </c>
      <c r="CW30" s="379" t="s">
        <v>443</v>
      </c>
      <c r="CX30" s="379" t="s">
        <v>443</v>
      </c>
      <c r="CY30" s="379" t="s">
        <v>443</v>
      </c>
      <c r="CZ30" s="379" t="s">
        <v>443</v>
      </c>
      <c r="DA30" s="379" t="s">
        <v>4</v>
      </c>
    </row>
    <row r="31" spans="1:105" customFormat="1" ht="26.1" customHeight="1" x14ac:dyDescent="0.2">
      <c r="A31" s="22" t="s">
        <v>263</v>
      </c>
      <c r="B31" s="6" t="s">
        <v>182</v>
      </c>
      <c r="C31" s="54" t="s">
        <v>2623</v>
      </c>
      <c r="D31" s="117"/>
      <c r="E31" s="53" t="s">
        <v>66</v>
      </c>
      <c r="F31" s="88" t="s">
        <v>264</v>
      </c>
      <c r="G31" s="140">
        <v>37</v>
      </c>
      <c r="H31" s="9" t="s">
        <v>39</v>
      </c>
      <c r="I31" s="338" t="s">
        <v>183</v>
      </c>
      <c r="J31" s="77" t="s">
        <v>443</v>
      </c>
      <c r="K31" s="77" t="s">
        <v>443</v>
      </c>
      <c r="L31" s="77" t="s">
        <v>443</v>
      </c>
      <c r="M31" s="77" t="s">
        <v>443</v>
      </c>
      <c r="N31" s="77" t="s">
        <v>443</v>
      </c>
      <c r="O31" s="77" t="s">
        <v>443</v>
      </c>
      <c r="P31" s="77" t="s">
        <v>21</v>
      </c>
      <c r="Q31" s="77" t="s">
        <v>443</v>
      </c>
      <c r="R31" s="77" t="s">
        <v>443</v>
      </c>
      <c r="S31" s="77" t="s">
        <v>443</v>
      </c>
      <c r="T31" s="77" t="s">
        <v>443</v>
      </c>
      <c r="U31" s="77" t="s">
        <v>443</v>
      </c>
      <c r="V31" s="77" t="s">
        <v>443</v>
      </c>
      <c r="W31" s="77" t="s">
        <v>443</v>
      </c>
      <c r="X31" s="77" t="s">
        <v>443</v>
      </c>
      <c r="Y31" s="77" t="s">
        <v>443</v>
      </c>
      <c r="Z31" s="77" t="s">
        <v>443</v>
      </c>
      <c r="AA31" s="77" t="s">
        <v>443</v>
      </c>
      <c r="AB31" s="77" t="s">
        <v>21</v>
      </c>
      <c r="AC31" s="77" t="s">
        <v>443</v>
      </c>
      <c r="AD31" s="343" t="s">
        <v>66</v>
      </c>
      <c r="AE31" s="141"/>
      <c r="AF31" s="141"/>
      <c r="AG31" s="141"/>
      <c r="AH31" s="77"/>
      <c r="AI31" s="77"/>
      <c r="AJ31" s="77"/>
      <c r="AK31" s="77"/>
      <c r="AL31" s="77"/>
      <c r="AM31" s="77"/>
      <c r="AN31" s="49"/>
      <c r="AO31" s="49"/>
      <c r="AP31" s="112" t="s">
        <v>66</v>
      </c>
      <c r="AQ31" s="50"/>
      <c r="AR31" s="50"/>
      <c r="AS31" s="50"/>
      <c r="AT31" s="10"/>
      <c r="AU31" s="10"/>
      <c r="AV31" s="10"/>
      <c r="AW31" s="10"/>
      <c r="AX31" s="10"/>
      <c r="AY31" s="10"/>
      <c r="AZ31" s="10"/>
      <c r="BA31" s="10"/>
      <c r="BB31" s="10"/>
      <c r="BC31" s="10"/>
      <c r="BD31" s="10"/>
      <c r="BE31" s="154"/>
      <c r="BF31" s="349"/>
      <c r="BG31" s="349"/>
      <c r="BH31" s="349"/>
      <c r="BI31" s="349"/>
      <c r="BJ31" s="349"/>
      <c r="BK31" s="177"/>
      <c r="BL31" s="177"/>
      <c r="BM31" s="163"/>
      <c r="BN31" s="163"/>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row>
    <row r="32" spans="1:105" s="381" customFormat="1" ht="45" customHeight="1" x14ac:dyDescent="0.25">
      <c r="A32" s="414" t="s">
        <v>2105</v>
      </c>
      <c r="B32" s="414" t="s">
        <v>297</v>
      </c>
      <c r="C32" s="414"/>
      <c r="D32" s="467">
        <v>41640</v>
      </c>
      <c r="E32" s="385" t="s">
        <v>590</v>
      </c>
      <c r="F32" s="386" t="s">
        <v>2539</v>
      </c>
      <c r="G32" s="88"/>
      <c r="H32" s="387" t="s">
        <v>24</v>
      </c>
      <c r="I32" s="388" t="s">
        <v>42</v>
      </c>
      <c r="J32" s="142"/>
      <c r="K32" s="142"/>
      <c r="L32" s="142"/>
      <c r="M32" s="142"/>
      <c r="N32" s="142"/>
      <c r="O32" s="142"/>
      <c r="P32" s="142"/>
      <c r="Q32" s="142"/>
      <c r="R32" s="142"/>
      <c r="S32" s="142"/>
      <c r="T32" s="142"/>
      <c r="U32" s="77"/>
      <c r="V32" s="342" t="s">
        <v>35</v>
      </c>
      <c r="W32" s="342" t="s">
        <v>35</v>
      </c>
      <c r="X32" s="77" t="s">
        <v>443</v>
      </c>
      <c r="Y32" s="77" t="s">
        <v>443</v>
      </c>
      <c r="Z32" s="77" t="s">
        <v>443</v>
      </c>
      <c r="AA32" s="77" t="s">
        <v>443</v>
      </c>
      <c r="AB32" s="77" t="s">
        <v>443</v>
      </c>
      <c r="AC32" s="77" t="s">
        <v>443</v>
      </c>
      <c r="AD32" s="77" t="s">
        <v>443</v>
      </c>
      <c r="AE32" s="77" t="s">
        <v>443</v>
      </c>
      <c r="AF32" s="77" t="s">
        <v>443</v>
      </c>
      <c r="AG32" s="77" t="s">
        <v>21</v>
      </c>
      <c r="AH32" s="77" t="s">
        <v>443</v>
      </c>
      <c r="AI32" s="77" t="s">
        <v>443</v>
      </c>
      <c r="AJ32" s="77" t="s">
        <v>443</v>
      </c>
      <c r="AK32" s="77" t="s">
        <v>443</v>
      </c>
      <c r="AL32" s="77" t="s">
        <v>443</v>
      </c>
      <c r="AM32" s="77" t="s">
        <v>443</v>
      </c>
      <c r="AN32" s="49" t="s">
        <v>443</v>
      </c>
      <c r="AO32" s="49" t="s">
        <v>443</v>
      </c>
      <c r="AP32" s="49" t="s">
        <v>443</v>
      </c>
      <c r="AQ32" s="49" t="s">
        <v>443</v>
      </c>
      <c r="AR32" s="49" t="s">
        <v>443</v>
      </c>
      <c r="AS32" s="49" t="s">
        <v>21</v>
      </c>
      <c r="AT32" s="49" t="s">
        <v>443</v>
      </c>
      <c r="AU32" s="49" t="s">
        <v>443</v>
      </c>
      <c r="AV32" s="49" t="s">
        <v>443</v>
      </c>
      <c r="AW32" s="49" t="s">
        <v>443</v>
      </c>
      <c r="AX32" s="49" t="s">
        <v>443</v>
      </c>
      <c r="AY32" s="49" t="s">
        <v>443</v>
      </c>
      <c r="AZ32" s="49" t="s">
        <v>443</v>
      </c>
      <c r="BA32" s="49" t="s">
        <v>443</v>
      </c>
      <c r="BB32" s="49" t="s">
        <v>2595</v>
      </c>
      <c r="BC32" s="49" t="s">
        <v>443</v>
      </c>
      <c r="BD32" s="49" t="s">
        <v>443</v>
      </c>
      <c r="BE32" s="138" t="s">
        <v>21</v>
      </c>
      <c r="BF32" s="132" t="s">
        <v>21</v>
      </c>
      <c r="BG32" s="49" t="s">
        <v>443</v>
      </c>
      <c r="BH32" s="49" t="s">
        <v>443</v>
      </c>
      <c r="BI32" s="49" t="s">
        <v>443</v>
      </c>
      <c r="BJ32" s="49" t="s">
        <v>443</v>
      </c>
      <c r="BK32" s="49" t="s">
        <v>443</v>
      </c>
      <c r="BL32" s="49" t="s">
        <v>443</v>
      </c>
      <c r="BM32" s="162" t="s">
        <v>443</v>
      </c>
      <c r="BN32" s="49" t="s">
        <v>443</v>
      </c>
      <c r="BO32" s="49" t="s">
        <v>443</v>
      </c>
      <c r="BP32" s="49" t="s">
        <v>443</v>
      </c>
      <c r="BQ32" s="49" t="s">
        <v>443</v>
      </c>
      <c r="BR32" s="287" t="s">
        <v>4</v>
      </c>
      <c r="BS32" s="49" t="s">
        <v>443</v>
      </c>
      <c r="BT32" s="49" t="s">
        <v>443</v>
      </c>
      <c r="BU32" s="49" t="s">
        <v>443</v>
      </c>
      <c r="BV32" s="49" t="s">
        <v>443</v>
      </c>
      <c r="BW32" s="1" t="s">
        <v>443</v>
      </c>
      <c r="BX32" s="49" t="s">
        <v>443</v>
      </c>
      <c r="BY32" s="49" t="s">
        <v>443</v>
      </c>
      <c r="BZ32" s="49" t="s">
        <v>443</v>
      </c>
      <c r="CA32" s="104" t="s">
        <v>443</v>
      </c>
      <c r="CB32" s="49" t="s">
        <v>443</v>
      </c>
      <c r="CC32" s="49" t="s">
        <v>443</v>
      </c>
      <c r="CD32" s="49" t="s">
        <v>443</v>
      </c>
      <c r="CE32" s="295" t="s">
        <v>4</v>
      </c>
      <c r="CF32" s="49" t="s">
        <v>443</v>
      </c>
      <c r="CG32" s="49" t="s">
        <v>443</v>
      </c>
      <c r="CH32" s="49" t="s">
        <v>443</v>
      </c>
      <c r="CI32" s="49" t="s">
        <v>443</v>
      </c>
      <c r="CJ32" s="49" t="s">
        <v>443</v>
      </c>
      <c r="CK32" s="49" t="s">
        <v>443</v>
      </c>
      <c r="CL32" s="49" t="s">
        <v>443</v>
      </c>
      <c r="CM32" s="49" t="s">
        <v>443</v>
      </c>
      <c r="CN32" s="49" t="s">
        <v>443</v>
      </c>
      <c r="CO32" s="49" t="s">
        <v>443</v>
      </c>
      <c r="CP32" s="379" t="s">
        <v>443</v>
      </c>
      <c r="CQ32" s="405" t="s">
        <v>443</v>
      </c>
      <c r="CR32" s="379" t="s">
        <v>4</v>
      </c>
      <c r="CS32" s="379" t="s">
        <v>443</v>
      </c>
      <c r="CT32" s="380" t="s">
        <v>35</v>
      </c>
      <c r="CU32" s="380" t="s">
        <v>35</v>
      </c>
      <c r="CV32" s="379" t="s">
        <v>443</v>
      </c>
      <c r="CW32" s="379" t="s">
        <v>443</v>
      </c>
      <c r="CX32" s="379" t="s">
        <v>443</v>
      </c>
      <c r="CY32" s="379" t="s">
        <v>443</v>
      </c>
      <c r="CZ32" s="379" t="s">
        <v>443</v>
      </c>
      <c r="DA32" s="379" t="s">
        <v>443</v>
      </c>
    </row>
    <row r="33" spans="1:105" s="381" customFormat="1" ht="45" customHeight="1" x14ac:dyDescent="0.25">
      <c r="A33" s="383" t="s">
        <v>806</v>
      </c>
      <c r="B33" s="383" t="s">
        <v>297</v>
      </c>
      <c r="C33" s="383"/>
      <c r="D33" s="401">
        <v>42005</v>
      </c>
      <c r="E33" s="385" t="s">
        <v>590</v>
      </c>
      <c r="F33" s="386" t="s">
        <v>2540</v>
      </c>
      <c r="G33" s="88">
        <v>11</v>
      </c>
      <c r="H33" s="387" t="s">
        <v>30</v>
      </c>
      <c r="I33" s="388" t="s">
        <v>40</v>
      </c>
      <c r="J33" s="142"/>
      <c r="K33" s="142"/>
      <c r="L33" s="142"/>
      <c r="M33" s="142"/>
      <c r="N33" s="142"/>
      <c r="O33" s="142"/>
      <c r="P33" s="142"/>
      <c r="Q33" s="142"/>
      <c r="R33" s="142"/>
      <c r="S33" s="142"/>
      <c r="T33" s="142"/>
      <c r="U33" s="77"/>
      <c r="V33" s="77"/>
      <c r="W33" s="77"/>
      <c r="X33" s="77"/>
      <c r="Y33" s="77"/>
      <c r="Z33" s="77"/>
      <c r="AA33" s="77"/>
      <c r="AB33" s="77"/>
      <c r="AC33" s="77"/>
      <c r="AD33" s="77"/>
      <c r="AE33" s="77"/>
      <c r="AF33" s="77"/>
      <c r="AG33" s="77"/>
      <c r="AH33" s="77" t="s">
        <v>35</v>
      </c>
      <c r="AI33" s="77" t="s">
        <v>35</v>
      </c>
      <c r="AJ33" s="77" t="s">
        <v>443</v>
      </c>
      <c r="AK33" s="77" t="s">
        <v>443</v>
      </c>
      <c r="AL33" s="77" t="s">
        <v>443</v>
      </c>
      <c r="AM33" s="77" t="s">
        <v>443</v>
      </c>
      <c r="AN33" s="49" t="s">
        <v>443</v>
      </c>
      <c r="AO33" s="49" t="s">
        <v>443</v>
      </c>
      <c r="AP33" s="49" t="s">
        <v>443</v>
      </c>
      <c r="AQ33" s="49" t="s">
        <v>443</v>
      </c>
      <c r="AR33" s="49" t="s">
        <v>443</v>
      </c>
      <c r="AS33" s="49" t="s">
        <v>21</v>
      </c>
      <c r="AT33" s="49" t="s">
        <v>443</v>
      </c>
      <c r="AU33" s="49" t="s">
        <v>443</v>
      </c>
      <c r="AV33" s="49" t="s">
        <v>443</v>
      </c>
      <c r="AW33" s="49" t="s">
        <v>443</v>
      </c>
      <c r="AX33" s="49" t="s">
        <v>443</v>
      </c>
      <c r="AY33" s="49" t="s">
        <v>443</v>
      </c>
      <c r="AZ33" s="49" t="s">
        <v>443</v>
      </c>
      <c r="BA33" s="49" t="s">
        <v>443</v>
      </c>
      <c r="BB33" s="49" t="s">
        <v>443</v>
      </c>
      <c r="BC33" s="49" t="s">
        <v>443</v>
      </c>
      <c r="BD33" s="49" t="s">
        <v>443</v>
      </c>
      <c r="BE33" s="138" t="s">
        <v>21</v>
      </c>
      <c r="BF33" s="132" t="s">
        <v>21</v>
      </c>
      <c r="BG33" s="49" t="s">
        <v>443</v>
      </c>
      <c r="BH33" s="49" t="s">
        <v>443</v>
      </c>
      <c r="BI33" s="49" t="s">
        <v>443</v>
      </c>
      <c r="BJ33" s="49" t="s">
        <v>443</v>
      </c>
      <c r="BK33" s="49" t="s">
        <v>443</v>
      </c>
      <c r="BL33" s="49" t="s">
        <v>443</v>
      </c>
      <c r="BM33" s="49" t="s">
        <v>443</v>
      </c>
      <c r="BN33" s="49" t="s">
        <v>443</v>
      </c>
      <c r="BO33" s="49" t="s">
        <v>443</v>
      </c>
      <c r="BP33" s="49" t="s">
        <v>443</v>
      </c>
      <c r="BQ33" s="49" t="s">
        <v>443</v>
      </c>
      <c r="BR33" s="287" t="s">
        <v>4</v>
      </c>
      <c r="BS33" s="49" t="s">
        <v>443</v>
      </c>
      <c r="BT33" s="49" t="s">
        <v>443</v>
      </c>
      <c r="BU33" s="49" t="s">
        <v>443</v>
      </c>
      <c r="BV33" s="49" t="s">
        <v>443</v>
      </c>
      <c r="BW33" s="49" t="s">
        <v>443</v>
      </c>
      <c r="BX33" s="49" t="s">
        <v>443</v>
      </c>
      <c r="BY33" s="49" t="s">
        <v>443</v>
      </c>
      <c r="BZ33" s="49" t="s">
        <v>443</v>
      </c>
      <c r="CA33" s="49" t="s">
        <v>443</v>
      </c>
      <c r="CB33" s="49" t="s">
        <v>443</v>
      </c>
      <c r="CC33" s="49" t="s">
        <v>443</v>
      </c>
      <c r="CD33" s="294" t="s">
        <v>4</v>
      </c>
      <c r="CE33" s="49" t="s">
        <v>443</v>
      </c>
      <c r="CF33" s="49" t="s">
        <v>443</v>
      </c>
      <c r="CG33" s="103" t="s">
        <v>1919</v>
      </c>
      <c r="CH33" s="49" t="s">
        <v>443</v>
      </c>
      <c r="CI33" s="49" t="s">
        <v>443</v>
      </c>
      <c r="CJ33" s="49" t="s">
        <v>443</v>
      </c>
      <c r="CK33" s="49" t="s">
        <v>443</v>
      </c>
      <c r="CL33" s="288" t="s">
        <v>443</v>
      </c>
      <c r="CM33" s="146" t="s">
        <v>2600</v>
      </c>
      <c r="CN33" s="49" t="s">
        <v>443</v>
      </c>
      <c r="CO33" s="49" t="s">
        <v>443</v>
      </c>
      <c r="CP33" s="379" t="s">
        <v>443</v>
      </c>
      <c r="CQ33" s="379" t="s">
        <v>443</v>
      </c>
      <c r="CR33" s="379" t="s">
        <v>4</v>
      </c>
      <c r="CS33" s="379" t="s">
        <v>443</v>
      </c>
      <c r="CT33" s="379" t="s">
        <v>443</v>
      </c>
      <c r="CU33" s="380" t="s">
        <v>35</v>
      </c>
      <c r="CV33" s="379" t="s">
        <v>443</v>
      </c>
      <c r="CW33" s="379" t="s">
        <v>443</v>
      </c>
      <c r="CX33" s="379" t="s">
        <v>443</v>
      </c>
      <c r="CY33" s="448" t="s">
        <v>443</v>
      </c>
      <c r="CZ33" s="448" t="s">
        <v>443</v>
      </c>
      <c r="DA33" s="379" t="s">
        <v>443</v>
      </c>
    </row>
    <row r="34" spans="1:105" ht="45" customHeight="1" x14ac:dyDescent="0.25">
      <c r="A34" s="408" t="s">
        <v>265</v>
      </c>
      <c r="B34" s="383" t="s">
        <v>107</v>
      </c>
      <c r="C34" s="383"/>
      <c r="D34" s="384"/>
      <c r="E34" s="385" t="s">
        <v>590</v>
      </c>
      <c r="F34" s="386" t="s">
        <v>266</v>
      </c>
      <c r="G34" s="88">
        <v>17</v>
      </c>
      <c r="H34" s="387" t="s">
        <v>2181</v>
      </c>
      <c r="I34" s="388" t="s">
        <v>40</v>
      </c>
      <c r="J34" s="170" t="s">
        <v>443</v>
      </c>
      <c r="K34" s="49" t="s">
        <v>443</v>
      </c>
      <c r="L34" s="49" t="s">
        <v>21</v>
      </c>
      <c r="M34" s="49" t="s">
        <v>443</v>
      </c>
      <c r="N34" s="49" t="s">
        <v>443</v>
      </c>
      <c r="O34" s="49" t="s">
        <v>443</v>
      </c>
      <c r="P34" s="49" t="s">
        <v>443</v>
      </c>
      <c r="Q34" s="49" t="s">
        <v>443</v>
      </c>
      <c r="R34" s="49" t="s">
        <v>443</v>
      </c>
      <c r="S34" s="49" t="s">
        <v>443</v>
      </c>
      <c r="T34" s="49" t="s">
        <v>443</v>
      </c>
      <c r="U34" s="49" t="s">
        <v>443</v>
      </c>
      <c r="V34" s="49" t="s">
        <v>443</v>
      </c>
      <c r="W34" s="49" t="s">
        <v>35</v>
      </c>
      <c r="X34" s="49" t="s">
        <v>21</v>
      </c>
      <c r="Y34" s="49" t="s">
        <v>35</v>
      </c>
      <c r="Z34" s="49" t="s">
        <v>443</v>
      </c>
      <c r="AA34" s="49" t="s">
        <v>443</v>
      </c>
      <c r="AB34" s="49" t="s">
        <v>443</v>
      </c>
      <c r="AC34" s="49" t="s">
        <v>443</v>
      </c>
      <c r="AD34" s="49" t="s">
        <v>443</v>
      </c>
      <c r="AE34" s="49" t="s">
        <v>443</v>
      </c>
      <c r="AF34" s="49" t="s">
        <v>443</v>
      </c>
      <c r="AG34" s="49" t="s">
        <v>443</v>
      </c>
      <c r="AH34" s="49" t="s">
        <v>443</v>
      </c>
      <c r="AI34" s="49" t="s">
        <v>443</v>
      </c>
      <c r="AJ34" s="49" t="s">
        <v>21</v>
      </c>
      <c r="AK34" s="49" t="s">
        <v>443</v>
      </c>
      <c r="AL34" s="49" t="s">
        <v>443</v>
      </c>
      <c r="AM34" s="49" t="s">
        <v>443</v>
      </c>
      <c r="AN34" s="49" t="s">
        <v>443</v>
      </c>
      <c r="AO34" s="49" t="s">
        <v>443</v>
      </c>
      <c r="AP34" s="49" t="s">
        <v>443</v>
      </c>
      <c r="AQ34" s="49" t="s">
        <v>443</v>
      </c>
      <c r="AR34" s="123" t="s">
        <v>443</v>
      </c>
      <c r="AS34" s="49" t="s">
        <v>443</v>
      </c>
      <c r="AT34" s="49" t="s">
        <v>443</v>
      </c>
      <c r="AU34" s="49" t="s">
        <v>443</v>
      </c>
      <c r="AV34" s="137" t="s">
        <v>21</v>
      </c>
      <c r="AW34" s="129" t="s">
        <v>2609</v>
      </c>
      <c r="AX34" s="49" t="s">
        <v>443</v>
      </c>
      <c r="AY34" s="49" t="s">
        <v>443</v>
      </c>
      <c r="AZ34" s="49" t="s">
        <v>443</v>
      </c>
      <c r="BA34" s="49" t="s">
        <v>443</v>
      </c>
      <c r="BB34" s="49" t="s">
        <v>443</v>
      </c>
      <c r="BC34" s="49" t="s">
        <v>443</v>
      </c>
      <c r="BD34" s="49" t="s">
        <v>443</v>
      </c>
      <c r="BE34" s="131" t="s">
        <v>443</v>
      </c>
      <c r="BF34" s="49" t="s">
        <v>443</v>
      </c>
      <c r="BG34" s="49" t="s">
        <v>443</v>
      </c>
      <c r="BH34" s="132" t="s">
        <v>21</v>
      </c>
      <c r="BI34" s="49" t="s">
        <v>443</v>
      </c>
      <c r="BJ34" s="49" t="s">
        <v>443</v>
      </c>
      <c r="BK34" s="49" t="s">
        <v>443</v>
      </c>
      <c r="BL34" s="49" t="s">
        <v>443</v>
      </c>
      <c r="BM34" s="49" t="s">
        <v>443</v>
      </c>
      <c r="BN34" s="49" t="s">
        <v>443</v>
      </c>
      <c r="BO34" s="49" t="s">
        <v>443</v>
      </c>
      <c r="BP34" s="49" t="s">
        <v>443</v>
      </c>
      <c r="BQ34" s="131" t="s">
        <v>443</v>
      </c>
      <c r="BR34" s="49" t="s">
        <v>443</v>
      </c>
      <c r="BS34" s="49" t="s">
        <v>443</v>
      </c>
      <c r="BT34" s="287" t="s">
        <v>4</v>
      </c>
      <c r="BU34" s="49" t="s">
        <v>443</v>
      </c>
      <c r="BV34" s="49" t="s">
        <v>443</v>
      </c>
      <c r="BW34" s="28" t="s">
        <v>443</v>
      </c>
      <c r="BX34" s="49" t="s">
        <v>443</v>
      </c>
      <c r="BY34" s="49" t="s">
        <v>443</v>
      </c>
      <c r="BZ34" s="49" t="s">
        <v>443</v>
      </c>
      <c r="CA34" s="49" t="s">
        <v>443</v>
      </c>
      <c r="CB34" s="49" t="s">
        <v>443</v>
      </c>
      <c r="CC34" s="49" t="s">
        <v>443</v>
      </c>
      <c r="CD34" s="49" t="s">
        <v>443</v>
      </c>
      <c r="CE34" s="49" t="s">
        <v>443</v>
      </c>
      <c r="CF34" s="295" t="s">
        <v>4</v>
      </c>
      <c r="CG34" s="49" t="s">
        <v>443</v>
      </c>
      <c r="CH34" s="49" t="s">
        <v>443</v>
      </c>
      <c r="CI34" s="49" t="s">
        <v>443</v>
      </c>
      <c r="CJ34" s="49" t="s">
        <v>443</v>
      </c>
      <c r="CK34" s="49" t="s">
        <v>443</v>
      </c>
      <c r="CL34" s="49" t="s">
        <v>443</v>
      </c>
      <c r="CM34" s="49" t="s">
        <v>443</v>
      </c>
      <c r="CN34" s="49" t="s">
        <v>443</v>
      </c>
      <c r="CO34" s="49" t="s">
        <v>443</v>
      </c>
      <c r="CP34" s="379" t="s">
        <v>443</v>
      </c>
      <c r="CQ34" s="379" t="s">
        <v>443</v>
      </c>
      <c r="CR34" s="379" t="s">
        <v>443</v>
      </c>
      <c r="CS34" s="379" t="s">
        <v>443</v>
      </c>
      <c r="CT34" s="379" t="s">
        <v>4</v>
      </c>
      <c r="CU34" s="380" t="s">
        <v>35</v>
      </c>
      <c r="CV34" s="379" t="s">
        <v>443</v>
      </c>
      <c r="CW34" s="379" t="s">
        <v>443</v>
      </c>
      <c r="CX34" s="379" t="s">
        <v>443</v>
      </c>
      <c r="CY34" s="379" t="s">
        <v>443</v>
      </c>
      <c r="CZ34" s="379" t="s">
        <v>443</v>
      </c>
      <c r="DA34" s="379" t="s">
        <v>443</v>
      </c>
    </row>
    <row r="35" spans="1:105" customFormat="1" ht="26.1" customHeight="1" x14ac:dyDescent="0.2">
      <c r="A35" s="6" t="s">
        <v>206</v>
      </c>
      <c r="B35" s="6" t="s">
        <v>207</v>
      </c>
      <c r="C35" s="45" t="s">
        <v>2624</v>
      </c>
      <c r="D35" s="117"/>
      <c r="E35" s="53" t="s">
        <v>66</v>
      </c>
      <c r="F35" s="88" t="s">
        <v>2625</v>
      </c>
      <c r="G35" s="140">
        <v>21</v>
      </c>
      <c r="H35" s="9" t="s">
        <v>19</v>
      </c>
      <c r="I35" s="10" t="s">
        <v>42</v>
      </c>
      <c r="J35" s="49" t="s">
        <v>443</v>
      </c>
      <c r="K35" s="49" t="s">
        <v>21</v>
      </c>
      <c r="L35" s="49" t="s">
        <v>443</v>
      </c>
      <c r="M35" s="49" t="s">
        <v>443</v>
      </c>
      <c r="N35" s="49" t="s">
        <v>443</v>
      </c>
      <c r="O35" s="49" t="s">
        <v>443</v>
      </c>
      <c r="P35" s="49" t="s">
        <v>443</v>
      </c>
      <c r="Q35" s="49" t="s">
        <v>443</v>
      </c>
      <c r="R35" s="49" t="s">
        <v>443</v>
      </c>
      <c r="S35" s="49" t="s">
        <v>443</v>
      </c>
      <c r="T35" s="49" t="s">
        <v>443</v>
      </c>
      <c r="U35" s="49" t="s">
        <v>443</v>
      </c>
      <c r="V35" s="49" t="s">
        <v>443</v>
      </c>
      <c r="W35" s="49" t="s">
        <v>21</v>
      </c>
      <c r="X35" s="49" t="s">
        <v>443</v>
      </c>
      <c r="Y35" s="49" t="s">
        <v>443</v>
      </c>
      <c r="Z35" s="49" t="s">
        <v>443</v>
      </c>
      <c r="AA35" s="49" t="s">
        <v>443</v>
      </c>
      <c r="AB35" s="49" t="s">
        <v>443</v>
      </c>
      <c r="AC35" s="49" t="s">
        <v>443</v>
      </c>
      <c r="AD35" s="49" t="s">
        <v>443</v>
      </c>
      <c r="AE35" s="49" t="s">
        <v>443</v>
      </c>
      <c r="AF35" s="49" t="s">
        <v>443</v>
      </c>
      <c r="AG35" s="49" t="s">
        <v>443</v>
      </c>
      <c r="AH35" s="49" t="s">
        <v>443</v>
      </c>
      <c r="AI35" s="49" t="s">
        <v>21</v>
      </c>
      <c r="AJ35" s="49" t="s">
        <v>443</v>
      </c>
      <c r="AK35" s="49" t="s">
        <v>443</v>
      </c>
      <c r="AL35" s="49" t="s">
        <v>443</v>
      </c>
      <c r="AM35" s="49" t="s">
        <v>443</v>
      </c>
      <c r="AN35" s="49" t="s">
        <v>443</v>
      </c>
      <c r="AO35" s="49" t="s">
        <v>443</v>
      </c>
      <c r="AP35" s="49" t="s">
        <v>443</v>
      </c>
      <c r="AQ35" s="49" t="s">
        <v>443</v>
      </c>
      <c r="AR35" s="49" t="s">
        <v>443</v>
      </c>
      <c r="AS35" s="49" t="s">
        <v>443</v>
      </c>
      <c r="AT35" s="49" t="s">
        <v>443</v>
      </c>
      <c r="AU35" s="49" t="s">
        <v>21</v>
      </c>
      <c r="AV35" s="49" t="s">
        <v>443</v>
      </c>
      <c r="AW35" s="49" t="s">
        <v>443</v>
      </c>
      <c r="AX35" s="49" t="s">
        <v>443</v>
      </c>
      <c r="AY35" s="49" t="s">
        <v>443</v>
      </c>
      <c r="AZ35" s="49" t="s">
        <v>443</v>
      </c>
      <c r="BA35" s="49" t="s">
        <v>443</v>
      </c>
      <c r="BB35" s="49" t="s">
        <v>443</v>
      </c>
      <c r="BC35" s="49" t="s">
        <v>443</v>
      </c>
      <c r="BD35" s="49" t="s">
        <v>443</v>
      </c>
      <c r="BE35" s="131" t="s">
        <v>443</v>
      </c>
      <c r="BF35" s="161" t="s">
        <v>443</v>
      </c>
      <c r="BG35" s="223" t="s">
        <v>21</v>
      </c>
      <c r="BH35" s="161" t="s">
        <v>443</v>
      </c>
      <c r="BI35" s="17"/>
      <c r="BJ35" s="17"/>
      <c r="BK35" s="1"/>
      <c r="BL35" s="163"/>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S35" s="1"/>
      <c r="CT35" s="1"/>
      <c r="CU35" s="1"/>
      <c r="CV35" s="1"/>
      <c r="CW35" s="1"/>
      <c r="CX35" s="1"/>
      <c r="CY35" s="1"/>
      <c r="CZ35" s="1"/>
      <c r="DA35" s="1"/>
    </row>
    <row r="36" spans="1:105" ht="45" customHeight="1" x14ac:dyDescent="0.25">
      <c r="A36" s="383" t="s">
        <v>37</v>
      </c>
      <c r="B36" s="383" t="s">
        <v>119</v>
      </c>
      <c r="C36" s="383"/>
      <c r="D36" s="401"/>
      <c r="E36" s="385" t="s">
        <v>590</v>
      </c>
      <c r="F36" s="386" t="s">
        <v>283</v>
      </c>
      <c r="G36" s="88">
        <v>27</v>
      </c>
      <c r="H36" s="387" t="s">
        <v>2181</v>
      </c>
      <c r="I36" s="388" t="s">
        <v>53</v>
      </c>
      <c r="J36" s="170" t="s">
        <v>443</v>
      </c>
      <c r="K36" s="49" t="s">
        <v>443</v>
      </c>
      <c r="L36" s="49" t="s">
        <v>21</v>
      </c>
      <c r="M36" s="49" t="s">
        <v>443</v>
      </c>
      <c r="N36" s="49" t="s">
        <v>443</v>
      </c>
      <c r="O36" s="49" t="s">
        <v>443</v>
      </c>
      <c r="P36" s="49" t="s">
        <v>443</v>
      </c>
      <c r="Q36" s="49" t="s">
        <v>443</v>
      </c>
      <c r="R36" s="49" t="s">
        <v>443</v>
      </c>
      <c r="S36" s="49" t="s">
        <v>443</v>
      </c>
      <c r="T36" s="49" t="s">
        <v>443</v>
      </c>
      <c r="U36" s="49" t="s">
        <v>443</v>
      </c>
      <c r="V36" s="49" t="s">
        <v>443</v>
      </c>
      <c r="W36" s="49" t="s">
        <v>443</v>
      </c>
      <c r="X36" s="49" t="s">
        <v>443</v>
      </c>
      <c r="Y36" s="49" t="s">
        <v>35</v>
      </c>
      <c r="Z36" s="49" t="s">
        <v>443</v>
      </c>
      <c r="AA36" s="49" t="s">
        <v>21</v>
      </c>
      <c r="AB36" s="49" t="s">
        <v>443</v>
      </c>
      <c r="AC36" s="49" t="s">
        <v>443</v>
      </c>
      <c r="AD36" s="49" t="s">
        <v>443</v>
      </c>
      <c r="AE36" s="49" t="s">
        <v>443</v>
      </c>
      <c r="AF36" s="49" t="s">
        <v>443</v>
      </c>
      <c r="AG36" s="49" t="s">
        <v>443</v>
      </c>
      <c r="AH36" s="49" t="s">
        <v>443</v>
      </c>
      <c r="AI36" s="49" t="s">
        <v>443</v>
      </c>
      <c r="AJ36" s="49" t="s">
        <v>443</v>
      </c>
      <c r="AK36" s="49" t="s">
        <v>443</v>
      </c>
      <c r="AL36" s="49" t="s">
        <v>21</v>
      </c>
      <c r="AM36" s="49" t="s">
        <v>443</v>
      </c>
      <c r="AN36" s="49" t="s">
        <v>443</v>
      </c>
      <c r="AO36" s="49" t="s">
        <v>443</v>
      </c>
      <c r="AP36" s="49" t="s">
        <v>443</v>
      </c>
      <c r="AQ36" s="49" t="s">
        <v>443</v>
      </c>
      <c r="AR36" s="123" t="s">
        <v>443</v>
      </c>
      <c r="AS36" s="49" t="s">
        <v>443</v>
      </c>
      <c r="AT36" s="49" t="s">
        <v>443</v>
      </c>
      <c r="AU36" s="49" t="s">
        <v>443</v>
      </c>
      <c r="AV36" s="49" t="s">
        <v>443</v>
      </c>
      <c r="AW36" s="129" t="s">
        <v>2609</v>
      </c>
      <c r="AX36" s="137" t="s">
        <v>21</v>
      </c>
      <c r="AY36" s="49" t="s">
        <v>443</v>
      </c>
      <c r="AZ36" s="49" t="s">
        <v>443</v>
      </c>
      <c r="BA36" s="49" t="s">
        <v>443</v>
      </c>
      <c r="BB36" s="49" t="s">
        <v>443</v>
      </c>
      <c r="BC36" s="49" t="s">
        <v>443</v>
      </c>
      <c r="BD36" s="49" t="s">
        <v>443</v>
      </c>
      <c r="BE36" s="131" t="s">
        <v>443</v>
      </c>
      <c r="BF36" s="161" t="s">
        <v>443</v>
      </c>
      <c r="BG36" s="161" t="s">
        <v>443</v>
      </c>
      <c r="BH36" s="161" t="s">
        <v>443</v>
      </c>
      <c r="BI36" s="161" t="s">
        <v>443</v>
      </c>
      <c r="BJ36" s="223" t="s">
        <v>21</v>
      </c>
      <c r="BK36" s="49" t="s">
        <v>443</v>
      </c>
      <c r="BL36" s="162" t="s">
        <v>443</v>
      </c>
      <c r="BM36" s="49" t="s">
        <v>443</v>
      </c>
      <c r="BN36" s="49" t="s">
        <v>443</v>
      </c>
      <c r="BO36" s="49" t="s">
        <v>443</v>
      </c>
      <c r="BP36" s="49" t="s">
        <v>443</v>
      </c>
      <c r="BQ36" s="49" t="s">
        <v>443</v>
      </c>
      <c r="BR36" s="49" t="s">
        <v>443</v>
      </c>
      <c r="BS36" s="49" t="s">
        <v>443</v>
      </c>
      <c r="BT36" s="49" t="s">
        <v>443</v>
      </c>
      <c r="BU36" s="49" t="s">
        <v>443</v>
      </c>
      <c r="BV36" s="287" t="s">
        <v>4</v>
      </c>
      <c r="BW36" s="28" t="s">
        <v>443</v>
      </c>
      <c r="BX36" s="49" t="s">
        <v>443</v>
      </c>
      <c r="BY36" s="49" t="s">
        <v>443</v>
      </c>
      <c r="BZ36" s="49" t="s">
        <v>443</v>
      </c>
      <c r="CA36" s="49" t="s">
        <v>443</v>
      </c>
      <c r="CB36" s="49" t="s">
        <v>443</v>
      </c>
      <c r="CC36" s="49" t="s">
        <v>443</v>
      </c>
      <c r="CD36" s="49" t="s">
        <v>443</v>
      </c>
      <c r="CE36" s="49" t="s">
        <v>443</v>
      </c>
      <c r="CF36" s="49" t="s">
        <v>443</v>
      </c>
      <c r="CG36" s="49" t="s">
        <v>443</v>
      </c>
      <c r="CH36" s="295" t="s">
        <v>4</v>
      </c>
      <c r="CI36" s="49" t="s">
        <v>443</v>
      </c>
      <c r="CJ36" s="49" t="s">
        <v>443</v>
      </c>
      <c r="CK36" s="49" t="s">
        <v>443</v>
      </c>
      <c r="CL36" s="49" t="s">
        <v>443</v>
      </c>
      <c r="CM36" s="49" t="s">
        <v>443</v>
      </c>
      <c r="CN36" s="49" t="s">
        <v>443</v>
      </c>
      <c r="CO36" s="49" t="s">
        <v>443</v>
      </c>
      <c r="CP36" s="379" t="s">
        <v>443</v>
      </c>
      <c r="CQ36" s="379" t="s">
        <v>443</v>
      </c>
      <c r="CR36" s="379" t="s">
        <v>443</v>
      </c>
      <c r="CS36" s="379" t="s">
        <v>443</v>
      </c>
      <c r="CT36" s="405" t="s">
        <v>443</v>
      </c>
      <c r="CU36" s="380" t="s">
        <v>35</v>
      </c>
      <c r="CV36" s="379" t="s">
        <v>443</v>
      </c>
      <c r="CW36" s="379" t="s">
        <v>4</v>
      </c>
      <c r="CX36" s="379" t="s">
        <v>443</v>
      </c>
      <c r="CY36" s="379" t="s">
        <v>443</v>
      </c>
      <c r="CZ36" s="379" t="s">
        <v>443</v>
      </c>
      <c r="DA36" s="379" t="s">
        <v>443</v>
      </c>
    </row>
    <row r="37" spans="1:105" customFormat="1" ht="26.1" customHeight="1" x14ac:dyDescent="0.2">
      <c r="A37" s="6" t="s">
        <v>2626</v>
      </c>
      <c r="B37" s="22" t="s">
        <v>2627</v>
      </c>
      <c r="C37" s="20" t="s">
        <v>2628</v>
      </c>
      <c r="D37" s="120"/>
      <c r="E37" s="53" t="s">
        <v>66</v>
      </c>
      <c r="F37" s="65" t="s">
        <v>340</v>
      </c>
      <c r="G37" s="9" t="s">
        <v>30</v>
      </c>
      <c r="H37" s="1"/>
      <c r="I37" s="10" t="s">
        <v>20</v>
      </c>
      <c r="J37" s="173"/>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51"/>
      <c r="AO37" s="51"/>
      <c r="AP37" s="51"/>
      <c r="AQ37" s="51"/>
      <c r="AR37" s="51"/>
      <c r="AS37" s="51"/>
      <c r="AT37" s="1"/>
      <c r="AU37" s="1"/>
      <c r="AV37" s="1"/>
      <c r="AW37" s="1"/>
      <c r="AX37" s="1"/>
      <c r="AY37" s="1"/>
      <c r="AZ37" s="1"/>
      <c r="BA37" s="1"/>
      <c r="BB37" s="1"/>
      <c r="BC37" s="1"/>
      <c r="BD37" s="1"/>
      <c r="BE37" s="143"/>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row>
    <row r="38" spans="1:105" customFormat="1" ht="26.1" customHeight="1" x14ac:dyDescent="0.2">
      <c r="A38" s="6" t="s">
        <v>2629</v>
      </c>
      <c r="B38" s="5" t="s">
        <v>65</v>
      </c>
      <c r="C38" s="54" t="s">
        <v>2630</v>
      </c>
      <c r="D38" s="117"/>
      <c r="E38" s="176" t="s">
        <v>66</v>
      </c>
      <c r="F38" s="89" t="s">
        <v>340</v>
      </c>
      <c r="G38" s="89">
        <v>9</v>
      </c>
      <c r="H38" s="9" t="s">
        <v>30</v>
      </c>
      <c r="I38" s="23" t="s">
        <v>31</v>
      </c>
      <c r="J38" s="170" t="s">
        <v>443</v>
      </c>
      <c r="K38" s="49" t="s">
        <v>443</v>
      </c>
      <c r="L38" s="49" t="s">
        <v>443</v>
      </c>
      <c r="M38" s="49" t="s">
        <v>443</v>
      </c>
      <c r="N38" s="49" t="s">
        <v>443</v>
      </c>
      <c r="O38" s="49" t="s">
        <v>21</v>
      </c>
      <c r="P38" s="49" t="s">
        <v>443</v>
      </c>
      <c r="Q38" s="49" t="s">
        <v>443</v>
      </c>
      <c r="R38" s="49" t="s">
        <v>443</v>
      </c>
      <c r="S38" s="49" t="s">
        <v>443</v>
      </c>
      <c r="T38" s="66" t="s">
        <v>767</v>
      </c>
      <c r="U38" s="49" t="s">
        <v>443</v>
      </c>
      <c r="V38" s="49" t="s">
        <v>443</v>
      </c>
      <c r="W38" s="49" t="s">
        <v>443</v>
      </c>
      <c r="X38" s="49" t="s">
        <v>443</v>
      </c>
      <c r="Y38" s="49" t="s">
        <v>443</v>
      </c>
      <c r="Z38" s="49" t="s">
        <v>443</v>
      </c>
      <c r="AA38" s="49" t="s">
        <v>443</v>
      </c>
      <c r="AB38" s="49" t="s">
        <v>443</v>
      </c>
      <c r="AC38" s="49" t="s">
        <v>443</v>
      </c>
      <c r="AD38" s="49" t="s">
        <v>443</v>
      </c>
      <c r="AE38" s="49" t="s">
        <v>443</v>
      </c>
      <c r="AF38" s="49" t="s">
        <v>21</v>
      </c>
      <c r="AG38" s="49" t="s">
        <v>443</v>
      </c>
      <c r="AH38" s="49" t="s">
        <v>443</v>
      </c>
      <c r="AI38" s="49" t="s">
        <v>443</v>
      </c>
      <c r="AJ38" s="49" t="s">
        <v>443</v>
      </c>
      <c r="AK38" s="49" t="s">
        <v>443</v>
      </c>
      <c r="AL38" s="49" t="s">
        <v>443</v>
      </c>
      <c r="AM38" s="49" t="s">
        <v>443</v>
      </c>
      <c r="AN38" s="50" t="s">
        <v>35</v>
      </c>
      <c r="AO38" s="50" t="s">
        <v>35</v>
      </c>
      <c r="AP38" s="50" t="s">
        <v>35</v>
      </c>
      <c r="AQ38" s="50" t="s">
        <v>35</v>
      </c>
      <c r="AR38" s="50" t="s">
        <v>35</v>
      </c>
      <c r="AS38" s="50" t="s">
        <v>35</v>
      </c>
      <c r="AT38" s="1"/>
      <c r="AU38" s="1"/>
      <c r="AV38" s="1"/>
      <c r="AW38" s="1"/>
      <c r="AX38" s="1"/>
      <c r="AY38" s="1"/>
      <c r="AZ38" s="1"/>
      <c r="BA38" s="1"/>
      <c r="BB38" s="1"/>
      <c r="BC38" s="1"/>
      <c r="BD38" s="1"/>
      <c r="BE38" s="143"/>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row>
    <row r="39" spans="1:105" s="381" customFormat="1" ht="45" customHeight="1" x14ac:dyDescent="0.25">
      <c r="A39" s="408" t="s">
        <v>2542</v>
      </c>
      <c r="B39" s="382" t="s">
        <v>2543</v>
      </c>
      <c r="C39" s="409" t="s">
        <v>2631</v>
      </c>
      <c r="D39" s="410"/>
      <c r="E39" s="411" t="s">
        <v>590</v>
      </c>
      <c r="F39" s="394" t="s">
        <v>387</v>
      </c>
      <c r="G39" s="89">
        <v>18</v>
      </c>
      <c r="H39" s="395" t="s">
        <v>19</v>
      </c>
      <c r="I39" s="388" t="s">
        <v>25</v>
      </c>
      <c r="J39" s="170" t="s">
        <v>443</v>
      </c>
      <c r="K39" s="49" t="s">
        <v>443</v>
      </c>
      <c r="L39" s="49" t="s">
        <v>443</v>
      </c>
      <c r="M39" s="49" t="s">
        <v>443</v>
      </c>
      <c r="N39" s="49" t="s">
        <v>443</v>
      </c>
      <c r="O39" s="49" t="s">
        <v>443</v>
      </c>
      <c r="P39" s="49" t="s">
        <v>21</v>
      </c>
      <c r="Q39" s="49" t="s">
        <v>443</v>
      </c>
      <c r="R39" s="49" t="s">
        <v>443</v>
      </c>
      <c r="S39" s="49" t="s">
        <v>443</v>
      </c>
      <c r="T39" s="49" t="s">
        <v>443</v>
      </c>
      <c r="U39" s="49" t="s">
        <v>443</v>
      </c>
      <c r="V39" s="49" t="s">
        <v>443</v>
      </c>
      <c r="W39" s="49" t="s">
        <v>443</v>
      </c>
      <c r="X39" s="49" t="s">
        <v>443</v>
      </c>
      <c r="Y39" s="49" t="s">
        <v>443</v>
      </c>
      <c r="Z39" s="49" t="s">
        <v>443</v>
      </c>
      <c r="AA39" s="49" t="s">
        <v>443</v>
      </c>
      <c r="AB39" s="49" t="s">
        <v>21</v>
      </c>
      <c r="AC39" s="49" t="s">
        <v>443</v>
      </c>
      <c r="AD39" s="49" t="s">
        <v>443</v>
      </c>
      <c r="AE39" s="49" t="s">
        <v>443</v>
      </c>
      <c r="AF39" s="49" t="s">
        <v>443</v>
      </c>
      <c r="AG39" s="49" t="s">
        <v>443</v>
      </c>
      <c r="AH39" s="49" t="s">
        <v>443</v>
      </c>
      <c r="AI39" s="49" t="s">
        <v>443</v>
      </c>
      <c r="AJ39" s="49" t="s">
        <v>443</v>
      </c>
      <c r="AK39" s="49" t="s">
        <v>443</v>
      </c>
      <c r="AL39" s="49" t="s">
        <v>443</v>
      </c>
      <c r="AM39" s="49" t="s">
        <v>443</v>
      </c>
      <c r="AN39" s="49" t="s">
        <v>21</v>
      </c>
      <c r="AO39" s="49" t="s">
        <v>443</v>
      </c>
      <c r="AP39" s="49" t="s">
        <v>443</v>
      </c>
      <c r="AQ39" s="49" t="s">
        <v>443</v>
      </c>
      <c r="AR39" s="49" t="s">
        <v>443</v>
      </c>
      <c r="AS39" s="49" t="s">
        <v>443</v>
      </c>
      <c r="AT39" s="49" t="s">
        <v>443</v>
      </c>
      <c r="AU39" s="49" t="s">
        <v>443</v>
      </c>
      <c r="AV39" s="49" t="s">
        <v>443</v>
      </c>
      <c r="AW39" s="49" t="s">
        <v>443</v>
      </c>
      <c r="AX39" s="49" t="s">
        <v>443</v>
      </c>
      <c r="AY39" s="49" t="s">
        <v>443</v>
      </c>
      <c r="AZ39" s="137" t="s">
        <v>21</v>
      </c>
      <c r="BA39" s="49" t="s">
        <v>443</v>
      </c>
      <c r="BB39" s="49" t="s">
        <v>443</v>
      </c>
      <c r="BC39" s="49" t="s">
        <v>443</v>
      </c>
      <c r="BD39" s="49" t="s">
        <v>443</v>
      </c>
      <c r="BE39" s="131" t="s">
        <v>443</v>
      </c>
      <c r="BF39" s="49" t="s">
        <v>443</v>
      </c>
      <c r="BG39" s="49" t="s">
        <v>443</v>
      </c>
      <c r="BH39" s="49" t="s">
        <v>443</v>
      </c>
      <c r="BI39" s="49" t="s">
        <v>443</v>
      </c>
      <c r="BJ39" s="49" t="s">
        <v>443</v>
      </c>
      <c r="BK39" s="49" t="s">
        <v>443</v>
      </c>
      <c r="BL39" s="132" t="s">
        <v>21</v>
      </c>
      <c r="BM39" s="49" t="s">
        <v>443</v>
      </c>
      <c r="BN39" s="49" t="s">
        <v>443</v>
      </c>
      <c r="BO39" s="49" t="s">
        <v>443</v>
      </c>
      <c r="BP39" s="49" t="s">
        <v>443</v>
      </c>
      <c r="BQ39" s="1"/>
      <c r="BR39" s="49" t="s">
        <v>443</v>
      </c>
      <c r="BS39" s="103" t="s">
        <v>35</v>
      </c>
      <c r="BT39" s="49" t="s">
        <v>443</v>
      </c>
      <c r="BU39" s="49" t="s">
        <v>443</v>
      </c>
      <c r="BV39" s="49" t="s">
        <v>443</v>
      </c>
      <c r="BW39" s="49" t="s">
        <v>443</v>
      </c>
      <c r="BX39" s="49" t="s">
        <v>4</v>
      </c>
      <c r="BY39" s="49" t="s">
        <v>443</v>
      </c>
      <c r="BZ39" s="80" t="s">
        <v>443</v>
      </c>
      <c r="CA39" s="49" t="s">
        <v>443</v>
      </c>
      <c r="CB39" s="49" t="s">
        <v>443</v>
      </c>
      <c r="CC39" s="49" t="s">
        <v>443</v>
      </c>
      <c r="CD39" s="49" t="s">
        <v>443</v>
      </c>
      <c r="CE39" s="49" t="s">
        <v>443</v>
      </c>
      <c r="CF39" s="49" t="s">
        <v>443</v>
      </c>
      <c r="CG39" s="49" t="s">
        <v>443</v>
      </c>
      <c r="CH39" s="49" t="s">
        <v>443</v>
      </c>
      <c r="CI39" s="49" t="s">
        <v>443</v>
      </c>
      <c r="CJ39" s="295" t="s">
        <v>4</v>
      </c>
      <c r="CK39" s="49" t="s">
        <v>443</v>
      </c>
      <c r="CL39" s="49" t="s">
        <v>443</v>
      </c>
      <c r="CM39" s="49" t="s">
        <v>443</v>
      </c>
      <c r="CN39" s="49" t="s">
        <v>443</v>
      </c>
      <c r="CO39" s="49" t="s">
        <v>443</v>
      </c>
      <c r="CP39" s="379" t="s">
        <v>443</v>
      </c>
      <c r="CQ39" s="379" t="s">
        <v>443</v>
      </c>
      <c r="CR39" s="379" t="s">
        <v>443</v>
      </c>
      <c r="CS39" s="379" t="s">
        <v>443</v>
      </c>
      <c r="CT39" s="379" t="s">
        <v>443</v>
      </c>
      <c r="CU39" s="380" t="s">
        <v>35</v>
      </c>
      <c r="CV39" s="389" t="s">
        <v>4</v>
      </c>
      <c r="CW39" s="379" t="s">
        <v>443</v>
      </c>
      <c r="CX39" s="379" t="s">
        <v>443</v>
      </c>
      <c r="CY39" s="380" t="s">
        <v>35</v>
      </c>
      <c r="CZ39" s="379" t="s">
        <v>443</v>
      </c>
      <c r="DA39" s="379" t="s">
        <v>443</v>
      </c>
    </row>
    <row r="40" spans="1:105" customFormat="1" ht="26.1" customHeight="1" x14ac:dyDescent="0.2">
      <c r="A40" s="6" t="s">
        <v>2546</v>
      </c>
      <c r="B40" s="6" t="s">
        <v>2547</v>
      </c>
      <c r="C40" s="54" t="s">
        <v>2548</v>
      </c>
      <c r="D40" s="118">
        <v>43800</v>
      </c>
      <c r="E40" s="65" t="s">
        <v>66</v>
      </c>
      <c r="F40" s="165" t="s">
        <v>1012</v>
      </c>
      <c r="G40" s="299"/>
      <c r="H40" s="9" t="s">
        <v>2383</v>
      </c>
      <c r="I40" s="280" t="s">
        <v>72</v>
      </c>
      <c r="J40" s="174"/>
      <c r="K40" s="28"/>
      <c r="L40" s="28"/>
      <c r="M40" s="28"/>
      <c r="N40" s="28"/>
      <c r="O40" s="28"/>
      <c r="P40" s="28"/>
      <c r="Q40" s="28"/>
      <c r="R40" s="28"/>
      <c r="S40" s="28"/>
      <c r="T40" s="28"/>
      <c r="U40" s="28"/>
      <c r="V40" s="28"/>
      <c r="W40" s="28"/>
      <c r="X40" s="28"/>
      <c r="Y40" s="28"/>
      <c r="Z40" s="28"/>
      <c r="AA40" s="28"/>
      <c r="AB40" s="28"/>
      <c r="AC40" s="28"/>
      <c r="AD40" s="28"/>
      <c r="AE40" s="28"/>
      <c r="AF40" s="28"/>
      <c r="AG40" s="28"/>
      <c r="AH40" s="28"/>
      <c r="AI40" s="28"/>
      <c r="AJ40" s="28"/>
      <c r="AK40" s="28"/>
      <c r="AL40" s="28"/>
      <c r="AM40" s="28"/>
      <c r="AN40" s="28"/>
      <c r="AO40" s="28"/>
      <c r="AP40" s="28"/>
      <c r="AQ40" s="28"/>
      <c r="AR40" s="28"/>
      <c r="AS40" s="28"/>
      <c r="AT40" s="1"/>
      <c r="AU40" s="1"/>
      <c r="AV40" s="1"/>
      <c r="AW40" s="1"/>
      <c r="AX40" s="1"/>
      <c r="AY40" s="1"/>
      <c r="AZ40" s="1"/>
      <c r="BA40" s="1"/>
      <c r="BB40" s="1"/>
      <c r="BC40" s="1"/>
      <c r="BD40" s="1"/>
      <c r="BE40" s="143"/>
      <c r="BF40" s="1"/>
      <c r="BG40" s="1"/>
      <c r="BH40" s="1"/>
      <c r="BI40" s="1"/>
      <c r="BJ40" s="1"/>
      <c r="BK40" s="49"/>
      <c r="BL40" s="49"/>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28"/>
      <c r="CO40" s="28"/>
      <c r="CP40" s="50" t="s">
        <v>1919</v>
      </c>
      <c r="CQ40" s="49" t="s">
        <v>443</v>
      </c>
      <c r="CR40" s="49" t="s">
        <v>2550</v>
      </c>
      <c r="CS40" s="49" t="s">
        <v>2550</v>
      </c>
      <c r="CT40" s="49"/>
      <c r="CU40" s="49"/>
      <c r="CV40" s="49"/>
      <c r="CW40" s="49"/>
      <c r="CX40" s="288"/>
      <c r="CY40" s="331"/>
      <c r="CZ40" s="49"/>
      <c r="DA40" s="312" t="s">
        <v>4</v>
      </c>
    </row>
    <row r="41" spans="1:105" s="381" customFormat="1" ht="45" customHeight="1" x14ac:dyDescent="0.25">
      <c r="A41" s="383" t="s">
        <v>2124</v>
      </c>
      <c r="B41" s="372" t="s">
        <v>2125</v>
      </c>
      <c r="C41" s="400"/>
      <c r="D41" s="401">
        <v>41091</v>
      </c>
      <c r="E41" s="385" t="s">
        <v>590</v>
      </c>
      <c r="F41" s="386" t="s">
        <v>334</v>
      </c>
      <c r="G41" s="88">
        <v>7</v>
      </c>
      <c r="H41" s="387" t="s">
        <v>30</v>
      </c>
      <c r="I41" s="388" t="s">
        <v>45</v>
      </c>
      <c r="J41" s="49" t="s">
        <v>443</v>
      </c>
      <c r="K41" s="49" t="s">
        <v>443</v>
      </c>
      <c r="L41" s="49" t="s">
        <v>21</v>
      </c>
      <c r="M41" s="49" t="s">
        <v>443</v>
      </c>
      <c r="N41" s="49" t="s">
        <v>443</v>
      </c>
      <c r="O41" s="49" t="s">
        <v>443</v>
      </c>
      <c r="P41" s="49" t="s">
        <v>443</v>
      </c>
      <c r="Q41" s="49" t="s">
        <v>443</v>
      </c>
      <c r="R41" s="49" t="s">
        <v>443</v>
      </c>
      <c r="S41" s="49" t="s">
        <v>443</v>
      </c>
      <c r="T41" s="49" t="s">
        <v>443</v>
      </c>
      <c r="U41" s="49" t="s">
        <v>443</v>
      </c>
      <c r="V41" s="49" t="s">
        <v>443</v>
      </c>
      <c r="W41" s="49" t="s">
        <v>443</v>
      </c>
      <c r="X41" s="49" t="s">
        <v>21</v>
      </c>
      <c r="Y41" s="49" t="s">
        <v>443</v>
      </c>
      <c r="Z41" s="49" t="s">
        <v>443</v>
      </c>
      <c r="AA41" s="49" t="s">
        <v>443</v>
      </c>
      <c r="AB41" s="49" t="s">
        <v>443</v>
      </c>
      <c r="AC41" s="49" t="s">
        <v>443</v>
      </c>
      <c r="AD41" s="49" t="s">
        <v>443</v>
      </c>
      <c r="AE41" s="49" t="s">
        <v>443</v>
      </c>
      <c r="AF41" s="49" t="s">
        <v>443</v>
      </c>
      <c r="AG41" s="49" t="s">
        <v>443</v>
      </c>
      <c r="AH41" s="49" t="s">
        <v>443</v>
      </c>
      <c r="AI41" s="49" t="s">
        <v>443</v>
      </c>
      <c r="AJ41" s="49" t="s">
        <v>21</v>
      </c>
      <c r="AK41" s="49" t="s">
        <v>443</v>
      </c>
      <c r="AL41" s="49" t="s">
        <v>443</v>
      </c>
      <c r="AM41" s="49" t="s">
        <v>443</v>
      </c>
      <c r="AN41" s="49" t="s">
        <v>443</v>
      </c>
      <c r="AO41" s="49" t="s">
        <v>443</v>
      </c>
      <c r="AP41" s="49" t="s">
        <v>443</v>
      </c>
      <c r="AQ41" s="49" t="s">
        <v>443</v>
      </c>
      <c r="AR41" s="49" t="s">
        <v>443</v>
      </c>
      <c r="AS41" s="49" t="s">
        <v>443</v>
      </c>
      <c r="AT41" s="49" t="s">
        <v>443</v>
      </c>
      <c r="AU41" s="49" t="s">
        <v>443</v>
      </c>
      <c r="AV41" s="137" t="s">
        <v>21</v>
      </c>
      <c r="AW41" s="49" t="s">
        <v>443</v>
      </c>
      <c r="AX41" s="49" t="s">
        <v>443</v>
      </c>
      <c r="AY41" s="49" t="s">
        <v>443</v>
      </c>
      <c r="AZ41" s="49" t="s">
        <v>443</v>
      </c>
      <c r="BA41" s="49" t="s">
        <v>443</v>
      </c>
      <c r="BB41" s="49" t="s">
        <v>443</v>
      </c>
      <c r="BC41" s="49" t="s">
        <v>443</v>
      </c>
      <c r="BD41" s="49" t="s">
        <v>443</v>
      </c>
      <c r="BE41" s="265" t="s">
        <v>2610</v>
      </c>
      <c r="BF41" s="269" t="s">
        <v>2611</v>
      </c>
      <c r="BG41" s="162" t="s">
        <v>443</v>
      </c>
      <c r="BH41" s="223" t="s">
        <v>21</v>
      </c>
      <c r="BI41" s="161" t="s">
        <v>35</v>
      </c>
      <c r="BJ41" s="162" t="s">
        <v>443</v>
      </c>
      <c r="BK41" s="162" t="s">
        <v>443</v>
      </c>
      <c r="BL41" s="162" t="s">
        <v>443</v>
      </c>
      <c r="BM41" s="49" t="s">
        <v>443</v>
      </c>
      <c r="BN41" s="162" t="s">
        <v>443</v>
      </c>
      <c r="BO41" s="49" t="s">
        <v>443</v>
      </c>
      <c r="BP41" s="49" t="s">
        <v>443</v>
      </c>
      <c r="BQ41" s="49" t="s">
        <v>443</v>
      </c>
      <c r="BR41" s="49" t="s">
        <v>443</v>
      </c>
      <c r="BS41" s="49" t="s">
        <v>443</v>
      </c>
      <c r="BT41" s="287" t="s">
        <v>4</v>
      </c>
      <c r="BU41" s="49" t="s">
        <v>443</v>
      </c>
      <c r="BV41" s="49" t="s">
        <v>443</v>
      </c>
      <c r="BW41" s="49" t="s">
        <v>443</v>
      </c>
      <c r="BX41" s="49" t="s">
        <v>443</v>
      </c>
      <c r="BY41" s="49" t="s">
        <v>443</v>
      </c>
      <c r="BZ41" s="49" t="s">
        <v>443</v>
      </c>
      <c r="CA41" s="49" t="s">
        <v>443</v>
      </c>
      <c r="CB41" s="49" t="s">
        <v>443</v>
      </c>
      <c r="CC41" s="49" t="s">
        <v>443</v>
      </c>
      <c r="CD41" s="49" t="s">
        <v>443</v>
      </c>
      <c r="CE41" s="49" t="s">
        <v>443</v>
      </c>
      <c r="CF41" s="295" t="s">
        <v>4</v>
      </c>
      <c r="CG41" s="49" t="s">
        <v>443</v>
      </c>
      <c r="CH41" s="49" t="s">
        <v>443</v>
      </c>
      <c r="CI41" s="49" t="s">
        <v>443</v>
      </c>
      <c r="CJ41" s="49" t="s">
        <v>443</v>
      </c>
      <c r="CK41" s="103" t="s">
        <v>35</v>
      </c>
      <c r="CL41" s="288" t="s">
        <v>443</v>
      </c>
      <c r="CM41" s="146" t="s">
        <v>2600</v>
      </c>
      <c r="CN41" s="49" t="s">
        <v>443</v>
      </c>
      <c r="CO41" s="49" t="s">
        <v>443</v>
      </c>
      <c r="CP41" s="379" t="s">
        <v>443</v>
      </c>
      <c r="CQ41" s="379" t="s">
        <v>443</v>
      </c>
      <c r="CR41" s="379" t="s">
        <v>443</v>
      </c>
      <c r="CS41" s="379" t="s">
        <v>4</v>
      </c>
      <c r="CT41" s="379" t="s">
        <v>443</v>
      </c>
      <c r="CU41" s="380" t="s">
        <v>35</v>
      </c>
      <c r="CV41" s="379" t="s">
        <v>443</v>
      </c>
      <c r="CW41" s="379" t="s">
        <v>443</v>
      </c>
      <c r="CX41" s="379" t="s">
        <v>443</v>
      </c>
      <c r="CY41" s="448" t="s">
        <v>443</v>
      </c>
      <c r="CZ41" s="448" t="s">
        <v>443</v>
      </c>
      <c r="DA41" s="379" t="s">
        <v>443</v>
      </c>
    </row>
    <row r="42" spans="1:105" customFormat="1" ht="26.1" customHeight="1" x14ac:dyDescent="0.2">
      <c r="A42" s="6" t="s">
        <v>2632</v>
      </c>
      <c r="B42" s="6" t="s">
        <v>758</v>
      </c>
      <c r="C42" s="45"/>
      <c r="D42" s="117"/>
      <c r="E42" s="65" t="s">
        <v>66</v>
      </c>
      <c r="F42" s="88" t="s">
        <v>456</v>
      </c>
      <c r="G42" s="88">
        <v>20</v>
      </c>
      <c r="H42" s="9" t="s">
        <v>30</v>
      </c>
      <c r="I42" s="10" t="s">
        <v>40</v>
      </c>
      <c r="J42" s="170" t="s">
        <v>443</v>
      </c>
      <c r="K42" s="49" t="s">
        <v>443</v>
      </c>
      <c r="L42" s="49" t="s">
        <v>21</v>
      </c>
      <c r="M42" s="49" t="s">
        <v>443</v>
      </c>
      <c r="N42" s="49" t="s">
        <v>443</v>
      </c>
      <c r="O42" s="49" t="s">
        <v>443</v>
      </c>
      <c r="P42" s="49" t="s">
        <v>443</v>
      </c>
      <c r="Q42" s="49" t="s">
        <v>443</v>
      </c>
      <c r="R42" s="49" t="s">
        <v>443</v>
      </c>
      <c r="S42" s="49" t="s">
        <v>443</v>
      </c>
      <c r="T42" s="49" t="s">
        <v>443</v>
      </c>
      <c r="U42" s="49" t="s">
        <v>443</v>
      </c>
      <c r="V42" s="49" t="s">
        <v>443</v>
      </c>
      <c r="W42" s="49" t="s">
        <v>443</v>
      </c>
      <c r="X42" s="49" t="s">
        <v>21</v>
      </c>
      <c r="Y42" s="49" t="s">
        <v>443</v>
      </c>
      <c r="Z42" s="49" t="s">
        <v>443</v>
      </c>
      <c r="AA42" s="49" t="s">
        <v>443</v>
      </c>
      <c r="AB42" s="49" t="s">
        <v>443</v>
      </c>
      <c r="AC42" s="49" t="s">
        <v>443</v>
      </c>
      <c r="AD42" s="49" t="s">
        <v>443</v>
      </c>
      <c r="AE42" s="49" t="s">
        <v>443</v>
      </c>
      <c r="AF42" s="49" t="s">
        <v>443</v>
      </c>
      <c r="AG42" s="49" t="s">
        <v>443</v>
      </c>
      <c r="AH42" s="49" t="s">
        <v>443</v>
      </c>
      <c r="AI42" s="49" t="s">
        <v>443</v>
      </c>
      <c r="AJ42" s="49" t="s">
        <v>21</v>
      </c>
      <c r="AK42" s="49" t="s">
        <v>443</v>
      </c>
      <c r="AL42" s="49" t="s">
        <v>443</v>
      </c>
      <c r="AM42" s="49" t="s">
        <v>443</v>
      </c>
      <c r="AN42" s="49" t="s">
        <v>443</v>
      </c>
      <c r="AO42" s="49" t="s">
        <v>443</v>
      </c>
      <c r="AP42" s="49" t="s">
        <v>443</v>
      </c>
      <c r="AQ42" s="49" t="s">
        <v>443</v>
      </c>
      <c r="AR42" s="49" t="s">
        <v>443</v>
      </c>
      <c r="AS42" s="49" t="s">
        <v>443</v>
      </c>
      <c r="AT42" s="49" t="s">
        <v>443</v>
      </c>
      <c r="AU42" s="49" t="s">
        <v>443</v>
      </c>
      <c r="AV42" s="49" t="s">
        <v>21</v>
      </c>
      <c r="AW42" s="103" t="s">
        <v>35</v>
      </c>
      <c r="AX42" s="103" t="s">
        <v>35</v>
      </c>
      <c r="AY42" s="103" t="s">
        <v>35</v>
      </c>
      <c r="AZ42" s="103" t="s">
        <v>35</v>
      </c>
      <c r="BA42" s="103" t="s">
        <v>35</v>
      </c>
      <c r="BB42" s="103" t="s">
        <v>35</v>
      </c>
      <c r="BC42" s="103" t="s">
        <v>35</v>
      </c>
      <c r="BD42" s="103" t="s">
        <v>35</v>
      </c>
      <c r="BE42" s="145" t="s">
        <v>35</v>
      </c>
      <c r="BF42" s="163"/>
      <c r="BG42" s="163"/>
      <c r="BH42" s="17"/>
      <c r="BI42" s="17"/>
      <c r="BJ42" s="163"/>
      <c r="BK42" s="163"/>
      <c r="BL42" s="163"/>
      <c r="BM42" s="1"/>
      <c r="BN42" s="163"/>
      <c r="BO42" s="1"/>
      <c r="BP42" s="1"/>
      <c r="BQ42" s="1"/>
      <c r="BR42" s="1"/>
      <c r="BS42" s="1"/>
      <c r="BT42" s="1"/>
      <c r="BU42" s="1"/>
      <c r="BV42" s="1"/>
      <c r="BW42" s="1"/>
      <c r="BX42" s="1"/>
      <c r="BY42" s="1"/>
      <c r="BZ42" s="1"/>
      <c r="CA42" s="1"/>
      <c r="CB42" s="1"/>
      <c r="CC42" s="143"/>
      <c r="CD42" s="1"/>
      <c r="CE42" s="1"/>
      <c r="CF42" s="1"/>
      <c r="CG42" s="1"/>
      <c r="CH42" s="1"/>
      <c r="CI42" s="1"/>
      <c r="CJ42" s="1"/>
      <c r="CK42" s="1"/>
      <c r="CL42" s="1"/>
      <c r="CM42" s="1"/>
      <c r="CN42" s="1"/>
      <c r="CO42" s="1"/>
      <c r="CP42" s="1"/>
      <c r="CQ42" s="1"/>
      <c r="CR42" s="1"/>
      <c r="CS42" s="1"/>
      <c r="CT42" s="1"/>
      <c r="CU42" s="1"/>
      <c r="CV42" s="1"/>
      <c r="CW42" s="1"/>
      <c r="CX42" s="1"/>
      <c r="CY42" s="1"/>
      <c r="CZ42" s="1"/>
      <c r="DA42" s="1"/>
    </row>
    <row r="43" spans="1:105" ht="45" customHeight="1" x14ac:dyDescent="0.25">
      <c r="A43" s="390" t="s">
        <v>296</v>
      </c>
      <c r="B43" s="383" t="s">
        <v>297</v>
      </c>
      <c r="C43" s="383"/>
      <c r="D43" s="393">
        <v>41548</v>
      </c>
      <c r="E43" s="411" t="s">
        <v>590</v>
      </c>
      <c r="F43" s="394" t="s">
        <v>298</v>
      </c>
      <c r="G43" s="89">
        <v>16</v>
      </c>
      <c r="H43" s="395" t="s">
        <v>2181</v>
      </c>
      <c r="I43" s="388" t="s">
        <v>50</v>
      </c>
      <c r="J43" s="103" t="s">
        <v>35</v>
      </c>
      <c r="K43" s="103" t="s">
        <v>35</v>
      </c>
      <c r="L43" s="103" t="s">
        <v>35</v>
      </c>
      <c r="M43" s="103" t="s">
        <v>35</v>
      </c>
      <c r="N43" s="103" t="s">
        <v>35</v>
      </c>
      <c r="O43" s="103" t="s">
        <v>35</v>
      </c>
      <c r="P43" s="103" t="s">
        <v>35</v>
      </c>
      <c r="Q43" s="103" t="s">
        <v>35</v>
      </c>
      <c r="R43" s="103" t="s">
        <v>35</v>
      </c>
      <c r="S43" s="103" t="s">
        <v>35</v>
      </c>
      <c r="T43" s="103" t="s">
        <v>35</v>
      </c>
      <c r="U43" s="49" t="s">
        <v>443</v>
      </c>
      <c r="V43" s="49" t="s">
        <v>443</v>
      </c>
      <c r="W43" s="49" t="s">
        <v>443</v>
      </c>
      <c r="X43" s="49" t="s">
        <v>443</v>
      </c>
      <c r="Y43" s="49" t="s">
        <v>443</v>
      </c>
      <c r="Z43" s="49" t="s">
        <v>443</v>
      </c>
      <c r="AA43" s="49" t="s">
        <v>443</v>
      </c>
      <c r="AB43" s="49" t="s">
        <v>443</v>
      </c>
      <c r="AC43" s="49" t="s">
        <v>443</v>
      </c>
      <c r="AD43" s="49" t="s">
        <v>21</v>
      </c>
      <c r="AE43" s="49" t="s">
        <v>443</v>
      </c>
      <c r="AF43" s="49" t="s">
        <v>443</v>
      </c>
      <c r="AG43" s="49" t="s">
        <v>443</v>
      </c>
      <c r="AH43" s="49" t="s">
        <v>443</v>
      </c>
      <c r="AI43" s="49" t="s">
        <v>443</v>
      </c>
      <c r="AJ43" s="49" t="s">
        <v>443</v>
      </c>
      <c r="AK43" s="49" t="s">
        <v>443</v>
      </c>
      <c r="AL43" s="49" t="s">
        <v>443</v>
      </c>
      <c r="AM43" s="49" t="s">
        <v>443</v>
      </c>
      <c r="AN43" s="49" t="s">
        <v>443</v>
      </c>
      <c r="AO43" s="49" t="s">
        <v>443</v>
      </c>
      <c r="AP43" s="49" t="s">
        <v>21</v>
      </c>
      <c r="AQ43" s="49" t="s">
        <v>443</v>
      </c>
      <c r="AR43" s="123" t="s">
        <v>443</v>
      </c>
      <c r="AS43" s="49" t="s">
        <v>443</v>
      </c>
      <c r="AT43" s="49" t="s">
        <v>443</v>
      </c>
      <c r="AU43" s="49" t="s">
        <v>443</v>
      </c>
      <c r="AV43" s="49" t="s">
        <v>443</v>
      </c>
      <c r="AW43" s="129" t="s">
        <v>2609</v>
      </c>
      <c r="AX43" s="49" t="s">
        <v>443</v>
      </c>
      <c r="AY43" s="49" t="s">
        <v>443</v>
      </c>
      <c r="AZ43" s="49" t="s">
        <v>443</v>
      </c>
      <c r="BA43" s="49" t="s">
        <v>443</v>
      </c>
      <c r="BB43" s="137" t="s">
        <v>21</v>
      </c>
      <c r="BC43" s="49" t="s">
        <v>443</v>
      </c>
      <c r="BD43" s="49" t="s">
        <v>443</v>
      </c>
      <c r="BE43" s="131" t="s">
        <v>443</v>
      </c>
      <c r="BF43" s="80" t="s">
        <v>443</v>
      </c>
      <c r="BG43" s="80" t="s">
        <v>443</v>
      </c>
      <c r="BH43" s="80" t="s">
        <v>443</v>
      </c>
      <c r="BI43" s="266" t="s">
        <v>443</v>
      </c>
      <c r="BJ43" s="80" t="s">
        <v>443</v>
      </c>
      <c r="BK43" s="80" t="s">
        <v>443</v>
      </c>
      <c r="BL43" s="80" t="s">
        <v>443</v>
      </c>
      <c r="BM43" s="80" t="s">
        <v>443</v>
      </c>
      <c r="BN43" s="160" t="s">
        <v>21</v>
      </c>
      <c r="BO43" s="49" t="s">
        <v>443</v>
      </c>
      <c r="BP43" s="49" t="s">
        <v>443</v>
      </c>
      <c r="BQ43" s="49" t="s">
        <v>443</v>
      </c>
      <c r="BR43" s="49" t="s">
        <v>443</v>
      </c>
      <c r="BS43" s="49" t="s">
        <v>443</v>
      </c>
      <c r="BT43" s="49" t="s">
        <v>443</v>
      </c>
      <c r="BU43" s="49" t="s">
        <v>443</v>
      </c>
      <c r="BV43" s="49" t="s">
        <v>443</v>
      </c>
      <c r="BW43" s="28" t="s">
        <v>443</v>
      </c>
      <c r="BX43" s="49" t="s">
        <v>443</v>
      </c>
      <c r="BY43" s="49" t="s">
        <v>443</v>
      </c>
      <c r="BZ43" s="287" t="s">
        <v>4</v>
      </c>
      <c r="CA43" s="49" t="s">
        <v>443</v>
      </c>
      <c r="CB43" s="49" t="s">
        <v>443</v>
      </c>
      <c r="CC43" s="49" t="s">
        <v>443</v>
      </c>
      <c r="CD43" s="49" t="s">
        <v>443</v>
      </c>
      <c r="CE43" s="49" t="s">
        <v>443</v>
      </c>
      <c r="CF43" s="49" t="s">
        <v>443</v>
      </c>
      <c r="CG43" s="49" t="s">
        <v>443</v>
      </c>
      <c r="CH43" s="49" t="s">
        <v>443</v>
      </c>
      <c r="CI43" s="49" t="s">
        <v>443</v>
      </c>
      <c r="CJ43" s="49" t="s">
        <v>443</v>
      </c>
      <c r="CK43" s="49" t="s">
        <v>443</v>
      </c>
      <c r="CL43" s="49" t="s">
        <v>443</v>
      </c>
      <c r="CM43" s="49" t="s">
        <v>443</v>
      </c>
      <c r="CN43" s="49" t="s">
        <v>443</v>
      </c>
      <c r="CO43" s="49" t="s">
        <v>443</v>
      </c>
      <c r="CP43" s="379" t="s">
        <v>443</v>
      </c>
      <c r="CQ43" s="379" t="s">
        <v>443</v>
      </c>
      <c r="CR43" s="379" t="s">
        <v>443</v>
      </c>
      <c r="CS43" s="379" t="s">
        <v>443</v>
      </c>
      <c r="CT43" s="379" t="s">
        <v>443</v>
      </c>
      <c r="CU43" s="380" t="s">
        <v>35</v>
      </c>
      <c r="CV43" s="379" t="s">
        <v>443</v>
      </c>
      <c r="CW43" s="379" t="s">
        <v>443</v>
      </c>
      <c r="CX43" s="379" t="s">
        <v>443</v>
      </c>
      <c r="CY43" s="379" t="s">
        <v>443</v>
      </c>
      <c r="CZ43" s="379" t="s">
        <v>443</v>
      </c>
      <c r="DA43" s="379" t="s">
        <v>443</v>
      </c>
    </row>
    <row r="44" spans="1:105" s="381" customFormat="1" ht="45" customHeight="1" x14ac:dyDescent="0.25">
      <c r="A44" s="383" t="s">
        <v>866</v>
      </c>
      <c r="B44" s="383" t="s">
        <v>2633</v>
      </c>
      <c r="C44" s="412"/>
      <c r="D44" s="401">
        <v>43497</v>
      </c>
      <c r="E44" s="385" t="s">
        <v>590</v>
      </c>
      <c r="F44" s="386" t="s">
        <v>2634</v>
      </c>
      <c r="G44" s="337"/>
      <c r="H44" s="413" t="s">
        <v>19</v>
      </c>
      <c r="I44" s="388" t="s">
        <v>72</v>
      </c>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8"/>
      <c r="AL44" s="28"/>
      <c r="AM44" s="28"/>
      <c r="AN44" s="28"/>
      <c r="AO44" s="28"/>
      <c r="AP44" s="28"/>
      <c r="AQ44" s="28"/>
      <c r="AR44" s="28"/>
      <c r="AS44" s="28"/>
      <c r="AT44" s="1"/>
      <c r="AU44" s="1"/>
      <c r="AV44" s="1"/>
      <c r="AW44" s="1"/>
      <c r="AX44" s="1"/>
      <c r="AY44" s="1"/>
      <c r="AZ44" s="1"/>
      <c r="BA44" s="1"/>
      <c r="BB44" s="1"/>
      <c r="BC44" s="1"/>
      <c r="BD44" s="1"/>
      <c r="BE44" s="143"/>
      <c r="BF44" s="158"/>
      <c r="BG44" s="158"/>
      <c r="BH44" s="158"/>
      <c r="BI44" s="158"/>
      <c r="BJ44" s="155"/>
      <c r="BK44" s="267"/>
      <c r="BL44" s="267"/>
      <c r="BM44" s="1"/>
      <c r="BN44" s="155"/>
      <c r="BO44" s="1"/>
      <c r="BP44" s="1"/>
      <c r="BQ44" s="17"/>
      <c r="BR44" s="1"/>
      <c r="BS44" s="1"/>
      <c r="BT44" s="1"/>
      <c r="BU44" s="1"/>
      <c r="BV44" s="1"/>
      <c r="BW44" s="1"/>
      <c r="BX44" s="1"/>
      <c r="BY44" s="1"/>
      <c r="BZ44" s="1"/>
      <c r="CA44" s="1"/>
      <c r="CB44" s="1"/>
      <c r="CC44" s="1"/>
      <c r="CD44" s="1"/>
      <c r="CE44" s="50" t="s">
        <v>35</v>
      </c>
      <c r="CF44" s="50" t="s">
        <v>35</v>
      </c>
      <c r="CG44" s="49" t="s">
        <v>443</v>
      </c>
      <c r="CH44" s="49" t="s">
        <v>443</v>
      </c>
      <c r="CI44" s="49" t="s">
        <v>443</v>
      </c>
      <c r="CJ44" s="49" t="s">
        <v>443</v>
      </c>
      <c r="CK44" s="49" t="s">
        <v>443</v>
      </c>
      <c r="CL44" s="49" t="s">
        <v>443</v>
      </c>
      <c r="CM44" s="49" t="s">
        <v>443</v>
      </c>
      <c r="CN44" s="49" t="s">
        <v>443</v>
      </c>
      <c r="CO44" s="290" t="s">
        <v>443</v>
      </c>
      <c r="CP44" s="379" t="s">
        <v>443</v>
      </c>
      <c r="CQ44" s="379" t="s">
        <v>443</v>
      </c>
      <c r="CR44" s="379" t="s">
        <v>4</v>
      </c>
      <c r="CS44" s="379" t="s">
        <v>443</v>
      </c>
      <c r="CT44" s="379" t="s">
        <v>443</v>
      </c>
      <c r="CU44" s="380" t="s">
        <v>35</v>
      </c>
      <c r="CV44" s="379" t="s">
        <v>443</v>
      </c>
      <c r="CW44" s="379" t="s">
        <v>443</v>
      </c>
      <c r="CX44" s="379" t="s">
        <v>443</v>
      </c>
      <c r="CY44" s="380" t="s">
        <v>35</v>
      </c>
      <c r="CZ44" s="379" t="s">
        <v>443</v>
      </c>
      <c r="DA44" s="379" t="s">
        <v>443</v>
      </c>
    </row>
    <row r="45" spans="1:105" customFormat="1" ht="30" customHeight="1" x14ac:dyDescent="0.2">
      <c r="A45" s="22" t="s">
        <v>2635</v>
      </c>
      <c r="B45" s="3" t="s">
        <v>65</v>
      </c>
      <c r="C45" s="45" t="s">
        <v>2636</v>
      </c>
      <c r="D45" s="119"/>
      <c r="E45" s="53" t="s">
        <v>66</v>
      </c>
      <c r="F45" s="88" t="s">
        <v>2637</v>
      </c>
      <c r="G45" s="9" t="s">
        <v>30</v>
      </c>
      <c r="H45" s="1"/>
      <c r="I45" s="10" t="s">
        <v>40</v>
      </c>
      <c r="J45" s="170" t="s">
        <v>443</v>
      </c>
      <c r="K45" s="49" t="s">
        <v>443</v>
      </c>
      <c r="L45" s="49" t="s">
        <v>21</v>
      </c>
      <c r="M45" s="49" t="s">
        <v>443</v>
      </c>
      <c r="N45" s="50" t="s">
        <v>35</v>
      </c>
      <c r="O45" s="50" t="s">
        <v>35</v>
      </c>
      <c r="P45" s="50" t="s">
        <v>35</v>
      </c>
      <c r="Q45" s="50" t="s">
        <v>35</v>
      </c>
      <c r="R45" s="50" t="s">
        <v>35</v>
      </c>
      <c r="S45" s="50" t="s">
        <v>35</v>
      </c>
      <c r="T45" s="50" t="s">
        <v>35</v>
      </c>
      <c r="U45" s="50" t="s">
        <v>35</v>
      </c>
      <c r="V45" s="50" t="s">
        <v>35</v>
      </c>
      <c r="W45" s="50" t="s">
        <v>35</v>
      </c>
      <c r="X45" s="50" t="s">
        <v>35</v>
      </c>
      <c r="Y45" s="50" t="s">
        <v>35</v>
      </c>
      <c r="Z45" s="50" t="s">
        <v>35</v>
      </c>
      <c r="AA45" s="50" t="s">
        <v>35</v>
      </c>
      <c r="AB45" s="50" t="s">
        <v>35</v>
      </c>
      <c r="AC45" s="50" t="s">
        <v>35</v>
      </c>
      <c r="AD45" s="50" t="s">
        <v>35</v>
      </c>
      <c r="AE45" s="50" t="s">
        <v>35</v>
      </c>
      <c r="AF45" s="50" t="s">
        <v>35</v>
      </c>
      <c r="AG45" s="50" t="s">
        <v>35</v>
      </c>
      <c r="AH45" s="50" t="s">
        <v>35</v>
      </c>
      <c r="AI45" s="50" t="s">
        <v>35</v>
      </c>
      <c r="AJ45" s="50" t="s">
        <v>35</v>
      </c>
      <c r="AK45" s="50" t="s">
        <v>35</v>
      </c>
      <c r="AL45" s="50" t="s">
        <v>35</v>
      </c>
      <c r="AM45" s="50" t="s">
        <v>35</v>
      </c>
      <c r="AN45" s="50" t="s">
        <v>35</v>
      </c>
      <c r="AO45" s="50" t="s">
        <v>35</v>
      </c>
      <c r="AP45" s="50" t="s">
        <v>35</v>
      </c>
      <c r="AQ45" s="50" t="s">
        <v>35</v>
      </c>
      <c r="AR45" s="50" t="s">
        <v>35</v>
      </c>
      <c r="AS45" s="50" t="s">
        <v>35</v>
      </c>
      <c r="AT45" s="1"/>
      <c r="AU45" s="1"/>
      <c r="AV45" s="1"/>
      <c r="AW45" s="1"/>
      <c r="AX45" s="1"/>
      <c r="AY45" s="1"/>
      <c r="AZ45" s="1"/>
      <c r="BA45" s="1"/>
      <c r="BB45" s="1"/>
      <c r="BC45" s="1"/>
      <c r="BD45" s="1"/>
      <c r="BE45" s="143"/>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row>
    <row r="46" spans="1:105" s="381" customFormat="1" ht="45" customHeight="1" x14ac:dyDescent="0.25">
      <c r="A46" s="408" t="s">
        <v>112</v>
      </c>
      <c r="B46" s="383" t="s">
        <v>212</v>
      </c>
      <c r="C46" s="383"/>
      <c r="D46" s="384"/>
      <c r="E46" s="411" t="s">
        <v>590</v>
      </c>
      <c r="F46" s="386" t="s">
        <v>2553</v>
      </c>
      <c r="G46" s="88">
        <v>22</v>
      </c>
      <c r="H46" s="387" t="s">
        <v>30</v>
      </c>
      <c r="I46" s="388" t="s">
        <v>100</v>
      </c>
      <c r="J46" s="170" t="s">
        <v>443</v>
      </c>
      <c r="K46" s="49" t="s">
        <v>443</v>
      </c>
      <c r="L46" s="49" t="s">
        <v>443</v>
      </c>
      <c r="M46" s="49" t="s">
        <v>443</v>
      </c>
      <c r="N46" s="49" t="s">
        <v>443</v>
      </c>
      <c r="O46" s="49" t="s">
        <v>443</v>
      </c>
      <c r="P46" s="49" t="s">
        <v>443</v>
      </c>
      <c r="Q46" s="49" t="s">
        <v>443</v>
      </c>
      <c r="R46" s="49" t="s">
        <v>443</v>
      </c>
      <c r="S46" s="49" t="s">
        <v>21</v>
      </c>
      <c r="T46" s="49" t="s">
        <v>443</v>
      </c>
      <c r="U46" s="49" t="s">
        <v>443</v>
      </c>
      <c r="V46" s="49" t="s">
        <v>443</v>
      </c>
      <c r="W46" s="49" t="s">
        <v>443</v>
      </c>
      <c r="X46" s="49" t="s">
        <v>443</v>
      </c>
      <c r="Y46" s="49" t="s">
        <v>443</v>
      </c>
      <c r="Z46" s="49" t="s">
        <v>443</v>
      </c>
      <c r="AA46" s="49" t="s">
        <v>443</v>
      </c>
      <c r="AB46" s="49" t="s">
        <v>443</v>
      </c>
      <c r="AC46" s="49" t="s">
        <v>443</v>
      </c>
      <c r="AD46" s="49" t="s">
        <v>443</v>
      </c>
      <c r="AE46" s="49" t="s">
        <v>21</v>
      </c>
      <c r="AF46" s="49" t="s">
        <v>443</v>
      </c>
      <c r="AG46" s="49" t="s">
        <v>443</v>
      </c>
      <c r="AH46" s="49" t="s">
        <v>443</v>
      </c>
      <c r="AI46" s="49" t="s">
        <v>443</v>
      </c>
      <c r="AJ46" s="49" t="s">
        <v>443</v>
      </c>
      <c r="AK46" s="49" t="s">
        <v>443</v>
      </c>
      <c r="AL46" s="49" t="s">
        <v>443</v>
      </c>
      <c r="AM46" s="49" t="s">
        <v>443</v>
      </c>
      <c r="AN46" s="49" t="s">
        <v>443</v>
      </c>
      <c r="AO46" s="49" t="s">
        <v>443</v>
      </c>
      <c r="AP46" s="49" t="s">
        <v>443</v>
      </c>
      <c r="AQ46" s="49" t="s">
        <v>21</v>
      </c>
      <c r="AR46" s="49" t="s">
        <v>443</v>
      </c>
      <c r="AS46" s="49" t="s">
        <v>443</v>
      </c>
      <c r="AT46" s="49" t="s">
        <v>443</v>
      </c>
      <c r="AU46" s="49" t="s">
        <v>443</v>
      </c>
      <c r="AV46" s="49" t="s">
        <v>443</v>
      </c>
      <c r="AW46" s="49" t="s">
        <v>443</v>
      </c>
      <c r="AX46" s="49" t="s">
        <v>443</v>
      </c>
      <c r="AY46" s="49" t="s">
        <v>443</v>
      </c>
      <c r="AZ46" s="49" t="s">
        <v>443</v>
      </c>
      <c r="BA46" s="49" t="s">
        <v>443</v>
      </c>
      <c r="BB46" s="49" t="s">
        <v>443</v>
      </c>
      <c r="BC46" s="137" t="s">
        <v>21</v>
      </c>
      <c r="BD46" s="49" t="s">
        <v>443</v>
      </c>
      <c r="BE46" s="133" t="s">
        <v>2610</v>
      </c>
      <c r="BF46" s="135" t="s">
        <v>2611</v>
      </c>
      <c r="BG46" s="49" t="s">
        <v>443</v>
      </c>
      <c r="BH46" s="49" t="s">
        <v>443</v>
      </c>
      <c r="BI46" s="49" t="s">
        <v>443</v>
      </c>
      <c r="BJ46" s="49" t="s">
        <v>443</v>
      </c>
      <c r="BK46" s="49" t="s">
        <v>767</v>
      </c>
      <c r="BL46" s="49" t="s">
        <v>443</v>
      </c>
      <c r="BM46" s="49" t="s">
        <v>443</v>
      </c>
      <c r="BN46" s="49" t="s">
        <v>443</v>
      </c>
      <c r="BO46" s="292" t="s">
        <v>21</v>
      </c>
      <c r="BP46" s="49" t="s">
        <v>443</v>
      </c>
      <c r="BQ46" s="49" t="s">
        <v>443</v>
      </c>
      <c r="BR46" s="49" t="s">
        <v>443</v>
      </c>
      <c r="BS46" s="49" t="s">
        <v>443</v>
      </c>
      <c r="BT46" s="49" t="s">
        <v>443</v>
      </c>
      <c r="BU46" s="49" t="s">
        <v>443</v>
      </c>
      <c r="BV46" s="49" t="s">
        <v>443</v>
      </c>
      <c r="BW46" s="49" t="s">
        <v>443</v>
      </c>
      <c r="BX46" s="49" t="s">
        <v>443</v>
      </c>
      <c r="BY46" s="49" t="s">
        <v>443</v>
      </c>
      <c r="BZ46" s="49" t="s">
        <v>443</v>
      </c>
      <c r="CA46" s="287" t="s">
        <v>4</v>
      </c>
      <c r="CB46" s="49" t="s">
        <v>443</v>
      </c>
      <c r="CC46" s="131" t="s">
        <v>443</v>
      </c>
      <c r="CD46" s="49" t="s">
        <v>443</v>
      </c>
      <c r="CE46" s="49" t="s">
        <v>443</v>
      </c>
      <c r="CF46" s="49" t="s">
        <v>443</v>
      </c>
      <c r="CG46" s="49" t="s">
        <v>443</v>
      </c>
      <c r="CH46" s="49" t="s">
        <v>443</v>
      </c>
      <c r="CI46" s="49" t="s">
        <v>443</v>
      </c>
      <c r="CJ46" s="49" t="s">
        <v>443</v>
      </c>
      <c r="CK46" s="49" t="s">
        <v>443</v>
      </c>
      <c r="CL46" s="288" t="s">
        <v>443</v>
      </c>
      <c r="CM46" s="295" t="s">
        <v>4</v>
      </c>
      <c r="CN46" s="49" t="s">
        <v>443</v>
      </c>
      <c r="CO46" s="49" t="s">
        <v>443</v>
      </c>
      <c r="CP46" s="379" t="s">
        <v>443</v>
      </c>
      <c r="CQ46" s="379" t="s">
        <v>443</v>
      </c>
      <c r="CR46" s="379" t="s">
        <v>443</v>
      </c>
      <c r="CS46" s="379" t="s">
        <v>443</v>
      </c>
      <c r="CT46" s="379" t="s">
        <v>443</v>
      </c>
      <c r="CU46" s="380" t="s">
        <v>35</v>
      </c>
      <c r="CV46" s="379" t="s">
        <v>443</v>
      </c>
      <c r="CW46" s="379" t="s">
        <v>443</v>
      </c>
      <c r="CX46" s="379" t="s">
        <v>443</v>
      </c>
      <c r="CY46" s="448" t="s">
        <v>443</v>
      </c>
      <c r="CZ46" s="448" t="s">
        <v>443</v>
      </c>
      <c r="DA46" s="379" t="s">
        <v>443</v>
      </c>
    </row>
    <row r="47" spans="1:105" ht="45" customHeight="1" x14ac:dyDescent="0.25">
      <c r="A47" s="382" t="s">
        <v>894</v>
      </c>
      <c r="B47" s="382" t="s">
        <v>152</v>
      </c>
      <c r="C47" s="382"/>
      <c r="D47" s="401">
        <v>42036</v>
      </c>
      <c r="E47" s="385" t="s">
        <v>590</v>
      </c>
      <c r="F47" s="386" t="s">
        <v>2397</v>
      </c>
      <c r="G47" s="88"/>
      <c r="H47" s="387" t="s">
        <v>2181</v>
      </c>
      <c r="I47" s="388" t="s">
        <v>69</v>
      </c>
      <c r="J47" s="170"/>
      <c r="K47" s="49"/>
      <c r="L47" s="49"/>
      <c r="M47" s="49"/>
      <c r="N47" s="49"/>
      <c r="O47" s="49"/>
      <c r="P47" s="49"/>
      <c r="Q47" s="49"/>
      <c r="R47" s="49"/>
      <c r="S47" s="49"/>
      <c r="T47" s="49"/>
      <c r="U47" s="49"/>
      <c r="V47" s="49"/>
      <c r="W47" s="49"/>
      <c r="X47" s="49"/>
      <c r="Y47" s="49"/>
      <c r="Z47" s="49"/>
      <c r="AA47" s="49"/>
      <c r="AB47" s="49"/>
      <c r="AC47" s="49"/>
      <c r="AD47" s="49"/>
      <c r="AE47" s="49"/>
      <c r="AF47" s="49"/>
      <c r="AG47" s="49"/>
      <c r="AH47" s="49" t="s">
        <v>35</v>
      </c>
      <c r="AI47" s="49" t="s">
        <v>35</v>
      </c>
      <c r="AJ47" s="49" t="s">
        <v>35</v>
      </c>
      <c r="AK47" s="49" t="s">
        <v>443</v>
      </c>
      <c r="AL47" s="49" t="s">
        <v>443</v>
      </c>
      <c r="AM47" s="49" t="s">
        <v>443</v>
      </c>
      <c r="AN47" s="49" t="s">
        <v>443</v>
      </c>
      <c r="AO47" s="49" t="s">
        <v>21</v>
      </c>
      <c r="AP47" s="49" t="s">
        <v>443</v>
      </c>
      <c r="AQ47" s="49" t="s">
        <v>443</v>
      </c>
      <c r="AR47" s="123" t="s">
        <v>443</v>
      </c>
      <c r="AS47" s="49" t="s">
        <v>443</v>
      </c>
      <c r="AT47" s="49" t="s">
        <v>443</v>
      </c>
      <c r="AU47" s="49" t="s">
        <v>443</v>
      </c>
      <c r="AV47" s="49" t="s">
        <v>443</v>
      </c>
      <c r="AW47" s="129" t="s">
        <v>2609</v>
      </c>
      <c r="AX47" s="49" t="s">
        <v>443</v>
      </c>
      <c r="AY47" s="49" t="s">
        <v>443</v>
      </c>
      <c r="AZ47" s="49" t="s">
        <v>443</v>
      </c>
      <c r="BA47" s="137" t="s">
        <v>21</v>
      </c>
      <c r="BB47" s="49" t="s">
        <v>443</v>
      </c>
      <c r="BC47" s="49" t="s">
        <v>443</v>
      </c>
      <c r="BD47" s="49" t="s">
        <v>443</v>
      </c>
      <c r="BE47" s="131" t="s">
        <v>443</v>
      </c>
      <c r="BF47" s="49" t="s">
        <v>443</v>
      </c>
      <c r="BG47" s="49" t="s">
        <v>443</v>
      </c>
      <c r="BH47" s="49" t="s">
        <v>443</v>
      </c>
      <c r="BI47" s="49" t="s">
        <v>443</v>
      </c>
      <c r="BJ47" s="49" t="s">
        <v>443</v>
      </c>
      <c r="BK47" s="49" t="s">
        <v>443</v>
      </c>
      <c r="BL47" s="49" t="s">
        <v>443</v>
      </c>
      <c r="BM47" s="132" t="s">
        <v>21</v>
      </c>
      <c r="BN47" s="49" t="s">
        <v>443</v>
      </c>
      <c r="BO47" s="49" t="s">
        <v>443</v>
      </c>
      <c r="BP47" s="49" t="s">
        <v>443</v>
      </c>
      <c r="BQ47" s="49" t="s">
        <v>443</v>
      </c>
      <c r="BR47" s="49" t="s">
        <v>443</v>
      </c>
      <c r="BS47" s="49" t="s">
        <v>443</v>
      </c>
      <c r="BT47" s="49" t="s">
        <v>443</v>
      </c>
      <c r="BU47" s="49" t="s">
        <v>443</v>
      </c>
      <c r="BV47" s="49" t="s">
        <v>443</v>
      </c>
      <c r="BW47" s="28" t="s">
        <v>443</v>
      </c>
      <c r="BX47" s="49" t="s">
        <v>443</v>
      </c>
      <c r="BY47" s="287" t="s">
        <v>4</v>
      </c>
      <c r="BZ47" s="49" t="s">
        <v>443</v>
      </c>
      <c r="CA47" s="49" t="s">
        <v>443</v>
      </c>
      <c r="CB47" s="49" t="s">
        <v>443</v>
      </c>
      <c r="CC47" s="131" t="s">
        <v>443</v>
      </c>
      <c r="CD47" s="49" t="s">
        <v>443</v>
      </c>
      <c r="CE47" s="49" t="s">
        <v>443</v>
      </c>
      <c r="CF47" s="49" t="s">
        <v>443</v>
      </c>
      <c r="CG47" s="49" t="s">
        <v>443</v>
      </c>
      <c r="CH47" s="49" t="s">
        <v>443</v>
      </c>
      <c r="CI47" s="49" t="s">
        <v>443</v>
      </c>
      <c r="CJ47" s="49" t="s">
        <v>443</v>
      </c>
      <c r="CK47" s="295" t="s">
        <v>4</v>
      </c>
      <c r="CL47" s="49" t="s">
        <v>443</v>
      </c>
      <c r="CM47" s="49" t="s">
        <v>443</v>
      </c>
      <c r="CN47" s="49" t="s">
        <v>443</v>
      </c>
      <c r="CO47" s="49" t="s">
        <v>443</v>
      </c>
      <c r="CP47" s="379" t="s">
        <v>443</v>
      </c>
      <c r="CQ47" s="379" t="s">
        <v>443</v>
      </c>
      <c r="CR47" s="379" t="s">
        <v>443</v>
      </c>
      <c r="CS47" s="379" t="s">
        <v>443</v>
      </c>
      <c r="CT47" s="379" t="s">
        <v>443</v>
      </c>
      <c r="CU47" s="380" t="s">
        <v>35</v>
      </c>
      <c r="CV47" s="379" t="s">
        <v>443</v>
      </c>
      <c r="CW47" s="379" t="s">
        <v>443</v>
      </c>
      <c r="CX47" s="379" t="s">
        <v>443</v>
      </c>
      <c r="CY47" s="379" t="s">
        <v>443</v>
      </c>
      <c r="CZ47" s="379" t="s">
        <v>443</v>
      </c>
      <c r="DA47" s="379" t="s">
        <v>443</v>
      </c>
    </row>
    <row r="48" spans="1:105" s="381" customFormat="1" ht="45" customHeight="1" x14ac:dyDescent="0.25">
      <c r="A48" s="382" t="s">
        <v>904</v>
      </c>
      <c r="B48" s="382" t="s">
        <v>905</v>
      </c>
      <c r="C48" s="382" t="s">
        <v>2485</v>
      </c>
      <c r="D48" s="401">
        <v>44002</v>
      </c>
      <c r="E48" s="385" t="s">
        <v>590</v>
      </c>
      <c r="F48" s="386" t="s">
        <v>2400</v>
      </c>
      <c r="G48" s="88"/>
      <c r="H48" s="387" t="s">
        <v>24</v>
      </c>
      <c r="I48" s="388" t="s">
        <v>87</v>
      </c>
      <c r="J48" s="170"/>
      <c r="K48" s="49"/>
      <c r="L48" s="49"/>
      <c r="M48" s="49"/>
      <c r="N48" s="49"/>
      <c r="O48" s="49"/>
      <c r="P48" s="49"/>
      <c r="Q48" s="49"/>
      <c r="R48" s="49"/>
      <c r="S48" s="49"/>
      <c r="T48" s="49"/>
      <c r="U48" s="49"/>
      <c r="V48" s="49"/>
      <c r="W48" s="49"/>
      <c r="X48" s="49"/>
      <c r="Y48" s="49"/>
      <c r="Z48" s="49"/>
      <c r="AA48" s="49"/>
      <c r="AB48" s="49"/>
      <c r="AC48" s="49"/>
      <c r="AD48" s="49"/>
      <c r="AE48" s="49"/>
      <c r="AF48" s="49"/>
      <c r="AG48" s="49"/>
      <c r="AH48" s="49"/>
      <c r="AI48" s="49"/>
      <c r="AJ48" s="49"/>
      <c r="AK48" s="49"/>
      <c r="AL48" s="49"/>
      <c r="AM48" s="49"/>
      <c r="AN48" s="49"/>
      <c r="AO48" s="49"/>
      <c r="AP48" s="49"/>
      <c r="AQ48" s="49"/>
      <c r="AR48" s="123"/>
      <c r="AS48" s="49"/>
      <c r="AT48" s="49"/>
      <c r="AU48" s="49"/>
      <c r="AV48" s="49"/>
      <c r="AW48" s="129"/>
      <c r="AX48" s="49"/>
      <c r="AY48" s="49"/>
      <c r="AZ48" s="49"/>
      <c r="BA48" s="137"/>
      <c r="BB48" s="49"/>
      <c r="BC48" s="49"/>
      <c r="BD48" s="49"/>
      <c r="BE48" s="131"/>
      <c r="BF48" s="49"/>
      <c r="BG48" s="49"/>
      <c r="BH48" s="49"/>
      <c r="BI48" s="49"/>
      <c r="BJ48" s="49"/>
      <c r="BK48" s="49"/>
      <c r="BL48" s="49"/>
      <c r="BM48" s="132"/>
      <c r="BN48" s="49"/>
      <c r="BO48" s="49"/>
      <c r="BP48" s="49"/>
      <c r="BQ48" s="49"/>
      <c r="BR48" s="49"/>
      <c r="BS48" s="49"/>
      <c r="BT48" s="49"/>
      <c r="BU48" s="49"/>
      <c r="BV48" s="49"/>
      <c r="BW48" s="28"/>
      <c r="BX48" s="49"/>
      <c r="BY48" s="287"/>
      <c r="BZ48" s="49"/>
      <c r="CA48" s="49"/>
      <c r="CB48" s="49"/>
      <c r="CC48" s="131"/>
      <c r="CD48" s="49"/>
      <c r="CE48" s="49"/>
      <c r="CF48" s="49"/>
      <c r="CG48" s="49"/>
      <c r="CH48" s="49"/>
      <c r="CI48" s="49"/>
      <c r="CJ48" s="49"/>
      <c r="CK48" s="295"/>
      <c r="CL48" s="49"/>
      <c r="CM48" s="49"/>
      <c r="CN48" s="49"/>
      <c r="CO48" s="49"/>
      <c r="CP48" s="379"/>
      <c r="CQ48" s="379"/>
      <c r="CR48" s="379"/>
      <c r="CS48" s="379"/>
      <c r="CT48" s="379"/>
      <c r="CU48" s="379"/>
      <c r="CV48" s="379"/>
      <c r="CW48" s="380" t="s">
        <v>35</v>
      </c>
      <c r="CX48" s="380" t="s">
        <v>35</v>
      </c>
      <c r="CY48" s="379" t="s">
        <v>443</v>
      </c>
      <c r="CZ48" s="379" t="s">
        <v>443</v>
      </c>
      <c r="DA48" s="379" t="s">
        <v>443</v>
      </c>
    </row>
    <row r="49" spans="1:105" ht="45" customHeight="1" x14ac:dyDescent="0.25">
      <c r="A49" s="383" t="s">
        <v>245</v>
      </c>
      <c r="B49" s="383" t="s">
        <v>113</v>
      </c>
      <c r="C49" s="383"/>
      <c r="D49" s="384"/>
      <c r="E49" s="385" t="s">
        <v>590</v>
      </c>
      <c r="F49" s="386" t="s">
        <v>246</v>
      </c>
      <c r="G49" s="88">
        <v>6</v>
      </c>
      <c r="H49" s="387" t="s">
        <v>2181</v>
      </c>
      <c r="I49" s="388" t="s">
        <v>25</v>
      </c>
      <c r="J49" s="170" t="s">
        <v>443</v>
      </c>
      <c r="K49" s="49" t="s">
        <v>443</v>
      </c>
      <c r="L49" s="49" t="s">
        <v>443</v>
      </c>
      <c r="M49" s="49" t="s">
        <v>443</v>
      </c>
      <c r="N49" s="49" t="s">
        <v>443</v>
      </c>
      <c r="O49" s="49" t="s">
        <v>443</v>
      </c>
      <c r="P49" s="49" t="s">
        <v>21</v>
      </c>
      <c r="Q49" s="49" t="s">
        <v>443</v>
      </c>
      <c r="R49" s="49" t="s">
        <v>443</v>
      </c>
      <c r="S49" s="49" t="s">
        <v>443</v>
      </c>
      <c r="T49" s="49" t="s">
        <v>443</v>
      </c>
      <c r="U49" s="49" t="s">
        <v>443</v>
      </c>
      <c r="V49" s="49" t="s">
        <v>443</v>
      </c>
      <c r="W49" s="49" t="s">
        <v>443</v>
      </c>
      <c r="X49" s="49" t="s">
        <v>443</v>
      </c>
      <c r="Y49" s="49" t="s">
        <v>443</v>
      </c>
      <c r="Z49" s="49" t="s">
        <v>443</v>
      </c>
      <c r="AA49" s="49" t="s">
        <v>443</v>
      </c>
      <c r="AB49" s="49" t="s">
        <v>21</v>
      </c>
      <c r="AC49" s="49" t="s">
        <v>443</v>
      </c>
      <c r="AD49" s="49" t="s">
        <v>443</v>
      </c>
      <c r="AE49" s="49" t="s">
        <v>443</v>
      </c>
      <c r="AF49" s="49" t="s">
        <v>443</v>
      </c>
      <c r="AG49" s="49" t="s">
        <v>443</v>
      </c>
      <c r="AH49" s="49" t="s">
        <v>443</v>
      </c>
      <c r="AI49" s="49" t="s">
        <v>443</v>
      </c>
      <c r="AJ49" s="49" t="s">
        <v>443</v>
      </c>
      <c r="AK49" s="49" t="s">
        <v>443</v>
      </c>
      <c r="AL49" s="49" t="s">
        <v>443</v>
      </c>
      <c r="AM49" s="49" t="s">
        <v>21</v>
      </c>
      <c r="AN49" s="49" t="s">
        <v>443</v>
      </c>
      <c r="AO49" s="49" t="s">
        <v>443</v>
      </c>
      <c r="AP49" s="49" t="s">
        <v>443</v>
      </c>
      <c r="AQ49" s="49" t="s">
        <v>443</v>
      </c>
      <c r="AR49" s="123" t="s">
        <v>443</v>
      </c>
      <c r="AS49" s="49" t="s">
        <v>443</v>
      </c>
      <c r="AT49" s="49" t="s">
        <v>443</v>
      </c>
      <c r="AU49" s="49" t="s">
        <v>443</v>
      </c>
      <c r="AV49" s="49" t="s">
        <v>443</v>
      </c>
      <c r="AW49" s="129" t="s">
        <v>2609</v>
      </c>
      <c r="AX49" s="49" t="s">
        <v>443</v>
      </c>
      <c r="AY49" s="137" t="s">
        <v>21</v>
      </c>
      <c r="AZ49" s="49" t="s">
        <v>443</v>
      </c>
      <c r="BA49" s="49" t="s">
        <v>443</v>
      </c>
      <c r="BB49" s="49" t="s">
        <v>443</v>
      </c>
      <c r="BC49" s="49" t="s">
        <v>443</v>
      </c>
      <c r="BD49" s="49" t="s">
        <v>443</v>
      </c>
      <c r="BE49" s="131" t="s">
        <v>443</v>
      </c>
      <c r="BF49" s="49" t="s">
        <v>443</v>
      </c>
      <c r="BG49" s="49" t="s">
        <v>443</v>
      </c>
      <c r="BH49" s="49" t="s">
        <v>443</v>
      </c>
      <c r="BI49" s="49" t="s">
        <v>443</v>
      </c>
      <c r="BJ49" s="49" t="s">
        <v>443</v>
      </c>
      <c r="BK49" s="132" t="s">
        <v>21</v>
      </c>
      <c r="BL49" s="49" t="s">
        <v>443</v>
      </c>
      <c r="BM49" s="49" t="s">
        <v>443</v>
      </c>
      <c r="BN49" s="49" t="s">
        <v>443</v>
      </c>
      <c r="BO49" s="49" t="s">
        <v>443</v>
      </c>
      <c r="BP49" s="49" t="s">
        <v>443</v>
      </c>
      <c r="BQ49" s="49" t="s">
        <v>443</v>
      </c>
      <c r="BR49" s="49" t="s">
        <v>443</v>
      </c>
      <c r="BS49" s="49" t="s">
        <v>443</v>
      </c>
      <c r="BT49" s="49" t="s">
        <v>443</v>
      </c>
      <c r="BU49" s="49" t="s">
        <v>443</v>
      </c>
      <c r="BV49" s="49" t="s">
        <v>443</v>
      </c>
      <c r="BW49" s="287" t="s">
        <v>4</v>
      </c>
      <c r="BX49" s="49" t="s">
        <v>443</v>
      </c>
      <c r="BY49" s="49" t="s">
        <v>443</v>
      </c>
      <c r="BZ49" s="49" t="s">
        <v>443</v>
      </c>
      <c r="CA49" s="49" t="s">
        <v>443</v>
      </c>
      <c r="CB49" s="49" t="s">
        <v>443</v>
      </c>
      <c r="CC49" s="49" t="s">
        <v>443</v>
      </c>
      <c r="CD49" s="49" t="s">
        <v>443</v>
      </c>
      <c r="CE49" s="49" t="s">
        <v>443</v>
      </c>
      <c r="CF49" s="49" t="s">
        <v>443</v>
      </c>
      <c r="CG49" s="49" t="s">
        <v>443</v>
      </c>
      <c r="CH49" s="49" t="s">
        <v>443</v>
      </c>
      <c r="CI49" s="49" t="s">
        <v>443</v>
      </c>
      <c r="CJ49" s="49" t="s">
        <v>443</v>
      </c>
      <c r="CK49" s="49" t="s">
        <v>443</v>
      </c>
      <c r="CL49" s="49" t="s">
        <v>443</v>
      </c>
      <c r="CM49" s="49" t="s">
        <v>443</v>
      </c>
      <c r="CN49" s="49" t="s">
        <v>443</v>
      </c>
      <c r="CO49" s="49" t="s">
        <v>443</v>
      </c>
      <c r="CP49" s="379" t="s">
        <v>443</v>
      </c>
      <c r="CQ49" s="379" t="s">
        <v>443</v>
      </c>
      <c r="CR49" s="379" t="s">
        <v>443</v>
      </c>
      <c r="CS49" s="379" t="s">
        <v>443</v>
      </c>
      <c r="CT49" s="379" t="s">
        <v>443</v>
      </c>
      <c r="CU49" s="380" t="s">
        <v>35</v>
      </c>
      <c r="CV49" s="379" t="s">
        <v>4</v>
      </c>
      <c r="CW49" s="379" t="s">
        <v>443</v>
      </c>
      <c r="CX49" s="379" t="s">
        <v>443</v>
      </c>
      <c r="CY49" s="379" t="s">
        <v>443</v>
      </c>
      <c r="CZ49" s="379" t="s">
        <v>443</v>
      </c>
      <c r="DA49" s="379" t="s">
        <v>443</v>
      </c>
    </row>
    <row r="50" spans="1:105" s="381" customFormat="1" ht="45" customHeight="1" x14ac:dyDescent="0.25">
      <c r="A50" s="382" t="s">
        <v>2401</v>
      </c>
      <c r="B50" s="382" t="s">
        <v>138</v>
      </c>
      <c r="C50" s="382"/>
      <c r="D50" s="384"/>
      <c r="E50" s="385" t="s">
        <v>590</v>
      </c>
      <c r="F50" s="386" t="s">
        <v>481</v>
      </c>
      <c r="G50" s="88">
        <v>21</v>
      </c>
      <c r="H50" s="387" t="s">
        <v>30</v>
      </c>
      <c r="I50" s="388" t="s">
        <v>28</v>
      </c>
      <c r="J50" s="170" t="s">
        <v>443</v>
      </c>
      <c r="K50" s="49" t="s">
        <v>443</v>
      </c>
      <c r="L50" s="49" t="s">
        <v>443</v>
      </c>
      <c r="M50" s="49" t="s">
        <v>443</v>
      </c>
      <c r="N50" s="49" t="s">
        <v>443</v>
      </c>
      <c r="O50" s="49" t="s">
        <v>21</v>
      </c>
      <c r="P50" s="49" t="s">
        <v>443</v>
      </c>
      <c r="Q50" s="49" t="s">
        <v>443</v>
      </c>
      <c r="R50" s="49" t="s">
        <v>443</v>
      </c>
      <c r="S50" s="49" t="s">
        <v>443</v>
      </c>
      <c r="T50" s="49" t="s">
        <v>443</v>
      </c>
      <c r="U50" s="49" t="s">
        <v>443</v>
      </c>
      <c r="V50" s="49" t="s">
        <v>443</v>
      </c>
      <c r="W50" s="49" t="s">
        <v>443</v>
      </c>
      <c r="X50" s="49" t="s">
        <v>443</v>
      </c>
      <c r="Y50" s="49" t="s">
        <v>443</v>
      </c>
      <c r="Z50" s="49" t="s">
        <v>443</v>
      </c>
      <c r="AA50" s="49" t="s">
        <v>21</v>
      </c>
      <c r="AB50" s="49" t="s">
        <v>443</v>
      </c>
      <c r="AC50" s="49" t="s">
        <v>443</v>
      </c>
      <c r="AD50" s="49" t="s">
        <v>443</v>
      </c>
      <c r="AE50" s="49" t="s">
        <v>443</v>
      </c>
      <c r="AF50" s="49" t="s">
        <v>443</v>
      </c>
      <c r="AG50" s="49" t="s">
        <v>443</v>
      </c>
      <c r="AH50" s="49" t="s">
        <v>443</v>
      </c>
      <c r="AI50" s="49" t="s">
        <v>443</v>
      </c>
      <c r="AJ50" s="49" t="s">
        <v>443</v>
      </c>
      <c r="AK50" s="49" t="s">
        <v>443</v>
      </c>
      <c r="AL50" s="49" t="s">
        <v>443</v>
      </c>
      <c r="AM50" s="49" t="s">
        <v>21</v>
      </c>
      <c r="AN50" s="49" t="s">
        <v>443</v>
      </c>
      <c r="AO50" s="49" t="s">
        <v>443</v>
      </c>
      <c r="AP50" s="49" t="s">
        <v>443</v>
      </c>
      <c r="AQ50" s="49" t="s">
        <v>443</v>
      </c>
      <c r="AR50" s="49" t="s">
        <v>443</v>
      </c>
      <c r="AS50" s="49" t="s">
        <v>443</v>
      </c>
      <c r="AT50" s="49" t="s">
        <v>443</v>
      </c>
      <c r="AU50" s="49" t="s">
        <v>443</v>
      </c>
      <c r="AV50" s="49" t="s">
        <v>443</v>
      </c>
      <c r="AW50" s="49" t="s">
        <v>443</v>
      </c>
      <c r="AX50" s="49" t="s">
        <v>443</v>
      </c>
      <c r="AY50" s="137" t="s">
        <v>21</v>
      </c>
      <c r="AZ50" s="49" t="s">
        <v>443</v>
      </c>
      <c r="BA50" s="49" t="s">
        <v>443</v>
      </c>
      <c r="BB50" s="49" t="s">
        <v>443</v>
      </c>
      <c r="BC50" s="49" t="s">
        <v>443</v>
      </c>
      <c r="BD50" s="49" t="s">
        <v>443</v>
      </c>
      <c r="BE50" s="133" t="s">
        <v>2610</v>
      </c>
      <c r="BF50" s="135" t="s">
        <v>2611</v>
      </c>
      <c r="BG50" s="49" t="s">
        <v>443</v>
      </c>
      <c r="BH50" s="49" t="s">
        <v>443</v>
      </c>
      <c r="BI50" s="49" t="s">
        <v>443</v>
      </c>
      <c r="BJ50" s="49" t="s">
        <v>443</v>
      </c>
      <c r="BK50" s="132" t="s">
        <v>21</v>
      </c>
      <c r="BL50" s="49" t="s">
        <v>443</v>
      </c>
      <c r="BM50" s="49" t="s">
        <v>443</v>
      </c>
      <c r="BN50" s="49" t="s">
        <v>443</v>
      </c>
      <c r="BO50" s="49" t="s">
        <v>443</v>
      </c>
      <c r="BP50" s="49" t="s">
        <v>443</v>
      </c>
      <c r="BQ50" s="49" t="s">
        <v>443</v>
      </c>
      <c r="BR50" s="49" t="s">
        <v>443</v>
      </c>
      <c r="BS50" s="49" t="s">
        <v>443</v>
      </c>
      <c r="BT50" s="49" t="s">
        <v>443</v>
      </c>
      <c r="BU50" s="49" t="s">
        <v>443</v>
      </c>
      <c r="BV50" s="49" t="s">
        <v>443</v>
      </c>
      <c r="BW50" s="287" t="s">
        <v>4</v>
      </c>
      <c r="BX50" s="49" t="s">
        <v>443</v>
      </c>
      <c r="BY50" s="49" t="s">
        <v>443</v>
      </c>
      <c r="BZ50" s="49" t="s">
        <v>443</v>
      </c>
      <c r="CA50" s="49" t="s">
        <v>35</v>
      </c>
      <c r="CB50" s="49" t="s">
        <v>443</v>
      </c>
      <c r="CC50" s="131" t="s">
        <v>443</v>
      </c>
      <c r="CD50" s="49" t="s">
        <v>443</v>
      </c>
      <c r="CE50" s="49" t="s">
        <v>443</v>
      </c>
      <c r="CF50" s="49" t="s">
        <v>443</v>
      </c>
      <c r="CG50" s="49" t="s">
        <v>443</v>
      </c>
      <c r="CH50" s="49" t="s">
        <v>443</v>
      </c>
      <c r="CI50" s="295" t="s">
        <v>4</v>
      </c>
      <c r="CJ50" s="49" t="s">
        <v>443</v>
      </c>
      <c r="CK50" s="49" t="s">
        <v>443</v>
      </c>
      <c r="CL50" s="288" t="s">
        <v>443</v>
      </c>
      <c r="CM50" s="146" t="s">
        <v>2600</v>
      </c>
      <c r="CN50" s="49" t="s">
        <v>443</v>
      </c>
      <c r="CO50" s="49" t="s">
        <v>443</v>
      </c>
      <c r="CP50" s="379" t="s">
        <v>443</v>
      </c>
      <c r="CQ50" s="379" t="s">
        <v>443</v>
      </c>
      <c r="CR50" s="379" t="s">
        <v>443</v>
      </c>
      <c r="CS50" s="379" t="s">
        <v>443</v>
      </c>
      <c r="CT50" s="379" t="s">
        <v>443</v>
      </c>
      <c r="CU50" s="447" t="s">
        <v>4</v>
      </c>
      <c r="CV50" s="379" t="s">
        <v>443</v>
      </c>
      <c r="CW50" s="379" t="s">
        <v>443</v>
      </c>
      <c r="CX50" s="379" t="s">
        <v>443</v>
      </c>
      <c r="CY50" s="448" t="s">
        <v>443</v>
      </c>
      <c r="CZ50" s="448" t="s">
        <v>443</v>
      </c>
      <c r="DA50" s="379" t="s">
        <v>443</v>
      </c>
    </row>
    <row r="51" spans="1:105" ht="45" customHeight="1" x14ac:dyDescent="0.25">
      <c r="A51" s="382" t="s">
        <v>2405</v>
      </c>
      <c r="B51" s="383" t="s">
        <v>2406</v>
      </c>
      <c r="C51" s="383"/>
      <c r="D51" s="384">
        <v>43818</v>
      </c>
      <c r="E51" s="385" t="s">
        <v>590</v>
      </c>
      <c r="F51" s="386" t="s">
        <v>2408</v>
      </c>
      <c r="G51" s="88"/>
      <c r="H51" s="387" t="s">
        <v>2181</v>
      </c>
      <c r="I51" s="388" t="s">
        <v>87</v>
      </c>
      <c r="J51" s="170"/>
      <c r="K51" s="49"/>
      <c r="L51" s="49"/>
      <c r="M51" s="49"/>
      <c r="N51" s="49"/>
      <c r="O51" s="49"/>
      <c r="P51" s="49"/>
      <c r="Q51" s="49"/>
      <c r="R51" s="49"/>
      <c r="S51" s="49"/>
      <c r="T51" s="49"/>
      <c r="U51" s="49"/>
      <c r="V51" s="49"/>
      <c r="W51" s="49"/>
      <c r="X51" s="49"/>
      <c r="Y51" s="49"/>
      <c r="Z51" s="49"/>
      <c r="AA51" s="49"/>
      <c r="AB51" s="49"/>
      <c r="AC51" s="49"/>
      <c r="AD51" s="49"/>
      <c r="AE51" s="49"/>
      <c r="AF51" s="49"/>
      <c r="AG51" s="49"/>
      <c r="AH51" s="50"/>
      <c r="AI51" s="50"/>
      <c r="AJ51" s="50"/>
      <c r="AK51" s="50"/>
      <c r="AL51" s="50"/>
      <c r="AM51" s="50"/>
      <c r="AN51" s="50"/>
      <c r="AO51" s="50"/>
      <c r="AP51" s="50"/>
      <c r="AQ51" s="50"/>
      <c r="AR51" s="49"/>
      <c r="AS51" s="49"/>
      <c r="AT51" s="49"/>
      <c r="AU51" s="49"/>
      <c r="AV51" s="49"/>
      <c r="AW51" s="49"/>
      <c r="AX51" s="49"/>
      <c r="AY51" s="137"/>
      <c r="AZ51" s="49"/>
      <c r="BA51" s="49"/>
      <c r="BB51" s="49"/>
      <c r="BC51" s="49"/>
      <c r="BD51" s="49"/>
      <c r="BE51" s="131"/>
      <c r="BF51" s="49"/>
      <c r="BG51" s="49"/>
      <c r="BH51" s="49"/>
      <c r="BI51" s="49"/>
      <c r="BJ51" s="49"/>
      <c r="BK51" s="132"/>
      <c r="BL51" s="49"/>
      <c r="BM51" s="49"/>
      <c r="BN51" s="49"/>
      <c r="BO51" s="49"/>
      <c r="BP51" s="49"/>
      <c r="BQ51" s="131"/>
      <c r="BR51" s="49"/>
      <c r="BS51" s="49"/>
      <c r="BT51" s="49"/>
      <c r="BU51" s="49"/>
      <c r="BV51" s="49"/>
      <c r="BW51" s="287"/>
      <c r="BX51" s="49"/>
      <c r="BY51" s="49"/>
      <c r="BZ51" s="49"/>
      <c r="CA51" s="49"/>
      <c r="CB51" s="49"/>
      <c r="CC51" s="49"/>
      <c r="CD51" s="49"/>
      <c r="CE51" s="49"/>
      <c r="CF51" s="49"/>
      <c r="CG51" s="49"/>
      <c r="CH51" s="49"/>
      <c r="CI51" s="49"/>
      <c r="CJ51" s="49"/>
      <c r="CK51" s="49"/>
      <c r="CL51" s="49"/>
      <c r="CM51" s="49"/>
      <c r="CN51" s="49"/>
      <c r="CO51" s="49"/>
      <c r="CP51" s="416" t="s">
        <v>4</v>
      </c>
      <c r="CQ51" s="379" t="s">
        <v>443</v>
      </c>
      <c r="CR51" s="379" t="s">
        <v>443</v>
      </c>
      <c r="CS51" s="379" t="s">
        <v>443</v>
      </c>
      <c r="CT51" s="379" t="s">
        <v>443</v>
      </c>
      <c r="CU51" s="380" t="s">
        <v>35</v>
      </c>
      <c r="CV51" s="379" t="s">
        <v>443</v>
      </c>
      <c r="CW51" s="379" t="s">
        <v>443</v>
      </c>
      <c r="CX51" s="379" t="s">
        <v>443</v>
      </c>
      <c r="CY51" s="379" t="s">
        <v>443</v>
      </c>
      <c r="CZ51" s="379" t="s">
        <v>443</v>
      </c>
      <c r="DA51" s="379" t="s">
        <v>443</v>
      </c>
    </row>
    <row r="52" spans="1:105" ht="45" customHeight="1" x14ac:dyDescent="0.25">
      <c r="A52" s="371" t="s">
        <v>945</v>
      </c>
      <c r="B52" s="371" t="s">
        <v>152</v>
      </c>
      <c r="C52" s="382"/>
      <c r="D52" s="374">
        <v>42036</v>
      </c>
      <c r="E52" s="375" t="s">
        <v>590</v>
      </c>
      <c r="F52" s="376" t="s">
        <v>2409</v>
      </c>
      <c r="G52" s="140"/>
      <c r="H52" s="387" t="s">
        <v>2181</v>
      </c>
      <c r="I52" s="378" t="s">
        <v>20</v>
      </c>
      <c r="J52" s="49"/>
      <c r="K52" s="49"/>
      <c r="L52" s="49"/>
      <c r="M52" s="49"/>
      <c r="N52" s="49"/>
      <c r="O52" s="49"/>
      <c r="P52" s="49"/>
      <c r="Q52" s="49"/>
      <c r="R52" s="49"/>
      <c r="S52" s="49"/>
      <c r="T52" s="49"/>
      <c r="U52" s="49"/>
      <c r="V52" s="49"/>
      <c r="W52" s="49"/>
      <c r="X52" s="49"/>
      <c r="Y52" s="49"/>
      <c r="Z52" s="49"/>
      <c r="AA52" s="49"/>
      <c r="AB52" s="49"/>
      <c r="AC52" s="49"/>
      <c r="AD52" s="49"/>
      <c r="AE52" s="49"/>
      <c r="AF52" s="49"/>
      <c r="AG52" s="49"/>
      <c r="AH52" s="49" t="s">
        <v>35</v>
      </c>
      <c r="AI52" s="49" t="s">
        <v>35</v>
      </c>
      <c r="AJ52" s="49" t="s">
        <v>35</v>
      </c>
      <c r="AK52" s="49" t="s">
        <v>443</v>
      </c>
      <c r="AL52" s="49" t="s">
        <v>443</v>
      </c>
      <c r="AM52" s="49" t="s">
        <v>21</v>
      </c>
      <c r="AN52" s="49" t="s">
        <v>443</v>
      </c>
      <c r="AO52" s="49" t="s">
        <v>443</v>
      </c>
      <c r="AP52" s="49" t="s">
        <v>443</v>
      </c>
      <c r="AQ52" s="49" t="s">
        <v>443</v>
      </c>
      <c r="AR52" s="123" t="s">
        <v>443</v>
      </c>
      <c r="AS52" s="49" t="s">
        <v>443</v>
      </c>
      <c r="AT52" s="49" t="s">
        <v>443</v>
      </c>
      <c r="AU52" s="49" t="s">
        <v>443</v>
      </c>
      <c r="AV52" s="49" t="s">
        <v>443</v>
      </c>
      <c r="AW52" s="129" t="s">
        <v>2609</v>
      </c>
      <c r="AX52" s="49" t="s">
        <v>443</v>
      </c>
      <c r="AY52" s="137" t="s">
        <v>21</v>
      </c>
      <c r="AZ52" s="49" t="s">
        <v>443</v>
      </c>
      <c r="BA52" s="49" t="s">
        <v>443</v>
      </c>
      <c r="BB52" s="49" t="s">
        <v>443</v>
      </c>
      <c r="BC52" s="49" t="s">
        <v>443</v>
      </c>
      <c r="BD52" s="49" t="s">
        <v>443</v>
      </c>
      <c r="BE52" s="131" t="s">
        <v>443</v>
      </c>
      <c r="BF52" s="161" t="s">
        <v>443</v>
      </c>
      <c r="BG52" s="161" t="s">
        <v>443</v>
      </c>
      <c r="BH52" s="161" t="s">
        <v>443</v>
      </c>
      <c r="BI52" s="161" t="s">
        <v>443</v>
      </c>
      <c r="BJ52" s="161" t="s">
        <v>443</v>
      </c>
      <c r="BK52" s="164" t="s">
        <v>21</v>
      </c>
      <c r="BL52" s="162" t="s">
        <v>443</v>
      </c>
      <c r="BM52" s="80" t="s">
        <v>443</v>
      </c>
      <c r="BN52" s="80" t="s">
        <v>443</v>
      </c>
      <c r="BO52" s="80" t="s">
        <v>443</v>
      </c>
      <c r="BP52" s="49" t="s">
        <v>443</v>
      </c>
      <c r="BQ52" s="49" t="s">
        <v>443</v>
      </c>
      <c r="BR52" s="49" t="s">
        <v>443</v>
      </c>
      <c r="BS52" s="49" t="s">
        <v>443</v>
      </c>
      <c r="BT52" s="49" t="s">
        <v>443</v>
      </c>
      <c r="BU52" s="49" t="s">
        <v>443</v>
      </c>
      <c r="BV52" s="49" t="s">
        <v>443</v>
      </c>
      <c r="BW52" s="290"/>
      <c r="BX52" s="49" t="s">
        <v>4</v>
      </c>
      <c r="BY52" s="49" t="s">
        <v>443</v>
      </c>
      <c r="BZ52" s="49" t="s">
        <v>443</v>
      </c>
      <c r="CA52" s="49" t="s">
        <v>443</v>
      </c>
      <c r="CB52" s="49" t="s">
        <v>443</v>
      </c>
      <c r="CC52" s="49" t="s">
        <v>443</v>
      </c>
      <c r="CD52" s="49" t="s">
        <v>443</v>
      </c>
      <c r="CE52" s="49" t="s">
        <v>443</v>
      </c>
      <c r="CF52" s="49" t="s">
        <v>443</v>
      </c>
      <c r="CG52" s="49" t="s">
        <v>443</v>
      </c>
      <c r="CH52" s="49" t="s">
        <v>443</v>
      </c>
      <c r="CI52" s="295" t="s">
        <v>4</v>
      </c>
      <c r="CJ52" s="49" t="s">
        <v>443</v>
      </c>
      <c r="CK52" s="49" t="s">
        <v>443</v>
      </c>
      <c r="CL52" s="49" t="s">
        <v>443</v>
      </c>
      <c r="CM52" s="49" t="s">
        <v>443</v>
      </c>
      <c r="CN52" s="49" t="s">
        <v>443</v>
      </c>
      <c r="CO52" s="49" t="s">
        <v>443</v>
      </c>
      <c r="CP52" s="379" t="s">
        <v>443</v>
      </c>
      <c r="CQ52" s="379" t="s">
        <v>443</v>
      </c>
      <c r="CR52" s="379" t="s">
        <v>443</v>
      </c>
      <c r="CS52" s="379" t="s">
        <v>443</v>
      </c>
      <c r="CT52" s="379" t="s">
        <v>443</v>
      </c>
      <c r="CU52" s="380" t="s">
        <v>35</v>
      </c>
      <c r="CV52" s="379" t="s">
        <v>443</v>
      </c>
      <c r="CW52" s="379" t="s">
        <v>443</v>
      </c>
      <c r="CX52" s="379" t="s">
        <v>443</v>
      </c>
      <c r="CY52" s="379" t="s">
        <v>443</v>
      </c>
      <c r="CZ52" s="379" t="s">
        <v>4</v>
      </c>
      <c r="DA52" s="379" t="s">
        <v>443</v>
      </c>
    </row>
    <row r="53" spans="1:105" s="381" customFormat="1" ht="45" customHeight="1" x14ac:dyDescent="0.25">
      <c r="A53" s="383" t="s">
        <v>2151</v>
      </c>
      <c r="B53" s="383" t="s">
        <v>948</v>
      </c>
      <c r="C53" s="383"/>
      <c r="D53" s="401">
        <v>42248</v>
      </c>
      <c r="E53" s="385" t="s">
        <v>590</v>
      </c>
      <c r="F53" s="386" t="s">
        <v>2554</v>
      </c>
      <c r="G53" s="88">
        <v>8</v>
      </c>
      <c r="H53" s="387" t="s">
        <v>30</v>
      </c>
      <c r="I53" s="388" t="s">
        <v>40</v>
      </c>
      <c r="J53" s="170"/>
      <c r="K53" s="49"/>
      <c r="L53" s="49"/>
      <c r="M53" s="49"/>
      <c r="N53" s="49"/>
      <c r="O53" s="49"/>
      <c r="P53" s="49"/>
      <c r="Q53" s="49"/>
      <c r="R53" s="49"/>
      <c r="S53" s="49"/>
      <c r="T53" s="49"/>
      <c r="U53" s="49"/>
      <c r="V53" s="49"/>
      <c r="W53" s="49"/>
      <c r="X53" s="49"/>
      <c r="Y53" s="49"/>
      <c r="Z53" s="49"/>
      <c r="AA53" s="49"/>
      <c r="AB53" s="49"/>
      <c r="AC53" s="49"/>
      <c r="AD53" s="49"/>
      <c r="AE53" s="49"/>
      <c r="AF53" s="49"/>
      <c r="AG53" s="49"/>
      <c r="AH53" s="50" t="s">
        <v>1919</v>
      </c>
      <c r="AI53" s="50" t="s">
        <v>1919</v>
      </c>
      <c r="AJ53" s="50" t="s">
        <v>1919</v>
      </c>
      <c r="AK53" s="50" t="s">
        <v>1919</v>
      </c>
      <c r="AL53" s="50" t="s">
        <v>1919</v>
      </c>
      <c r="AM53" s="50" t="s">
        <v>1919</v>
      </c>
      <c r="AN53" s="50" t="s">
        <v>1919</v>
      </c>
      <c r="AO53" s="50" t="s">
        <v>1919</v>
      </c>
      <c r="AP53" s="50" t="s">
        <v>1919</v>
      </c>
      <c r="AQ53" s="50" t="s">
        <v>1919</v>
      </c>
      <c r="AR53" s="49" t="s">
        <v>443</v>
      </c>
      <c r="AS53" s="49" t="s">
        <v>21</v>
      </c>
      <c r="AT53" s="49" t="s">
        <v>443</v>
      </c>
      <c r="AU53" s="49" t="s">
        <v>443</v>
      </c>
      <c r="AV53" s="49" t="s">
        <v>443</v>
      </c>
      <c r="AW53" s="49" t="s">
        <v>443</v>
      </c>
      <c r="AX53" s="49" t="s">
        <v>443</v>
      </c>
      <c r="AY53" s="49" t="s">
        <v>443</v>
      </c>
      <c r="AZ53" s="49" t="s">
        <v>443</v>
      </c>
      <c r="BA53" s="49" t="s">
        <v>443</v>
      </c>
      <c r="BB53" s="49" t="s">
        <v>443</v>
      </c>
      <c r="BC53" s="49" t="s">
        <v>443</v>
      </c>
      <c r="BD53" s="49" t="s">
        <v>443</v>
      </c>
      <c r="BE53" s="138" t="s">
        <v>21</v>
      </c>
      <c r="BF53" s="321" t="s">
        <v>2611</v>
      </c>
      <c r="BG53" s="49" t="s">
        <v>443</v>
      </c>
      <c r="BH53" s="49" t="s">
        <v>443</v>
      </c>
      <c r="BI53" s="49" t="s">
        <v>443</v>
      </c>
      <c r="BJ53" s="49" t="s">
        <v>443</v>
      </c>
      <c r="BK53" s="49" t="s">
        <v>443</v>
      </c>
      <c r="BL53" s="49" t="s">
        <v>443</v>
      </c>
      <c r="BM53" s="49" t="s">
        <v>443</v>
      </c>
      <c r="BN53" s="49" t="s">
        <v>443</v>
      </c>
      <c r="BO53" s="49" t="s">
        <v>443</v>
      </c>
      <c r="BP53" s="49" t="s">
        <v>443</v>
      </c>
      <c r="BQ53" s="132" t="s">
        <v>21</v>
      </c>
      <c r="BR53" s="49" t="s">
        <v>443</v>
      </c>
      <c r="BS53" s="49" t="s">
        <v>443</v>
      </c>
      <c r="BT53" s="49" t="s">
        <v>443</v>
      </c>
      <c r="BU53" s="49" t="s">
        <v>443</v>
      </c>
      <c r="BV53" s="49" t="s">
        <v>443</v>
      </c>
      <c r="BW53" s="49" t="s">
        <v>443</v>
      </c>
      <c r="BX53" s="49" t="s">
        <v>443</v>
      </c>
      <c r="BY53" s="49" t="s">
        <v>443</v>
      </c>
      <c r="BZ53" s="49" t="s">
        <v>443</v>
      </c>
      <c r="CA53" s="49" t="s">
        <v>443</v>
      </c>
      <c r="CB53" s="49" t="s">
        <v>443</v>
      </c>
      <c r="CC53" s="287" t="s">
        <v>4</v>
      </c>
      <c r="CD53" s="49" t="s">
        <v>443</v>
      </c>
      <c r="CE53" s="49" t="s">
        <v>443</v>
      </c>
      <c r="CF53" s="49" t="s">
        <v>443</v>
      </c>
      <c r="CG53" s="49" t="s">
        <v>443</v>
      </c>
      <c r="CH53" s="49" t="s">
        <v>443</v>
      </c>
      <c r="CI53" s="49" t="s">
        <v>443</v>
      </c>
      <c r="CJ53" s="103" t="s">
        <v>1919</v>
      </c>
      <c r="CK53" s="49" t="s">
        <v>443</v>
      </c>
      <c r="CL53" s="288" t="s">
        <v>443</v>
      </c>
      <c r="CM53" s="146" t="s">
        <v>2600</v>
      </c>
      <c r="CN53" s="49" t="s">
        <v>443</v>
      </c>
      <c r="CO53" s="290" t="s">
        <v>443</v>
      </c>
      <c r="CP53" s="379" t="s">
        <v>443</v>
      </c>
      <c r="CQ53" s="379" t="s">
        <v>443</v>
      </c>
      <c r="CR53" s="379" t="s">
        <v>4</v>
      </c>
      <c r="CS53" s="379" t="s">
        <v>443</v>
      </c>
      <c r="CT53" s="379" t="s">
        <v>443</v>
      </c>
      <c r="CU53" s="380" t="s">
        <v>35</v>
      </c>
      <c r="CV53" s="379" t="s">
        <v>443</v>
      </c>
      <c r="CW53" s="379" t="s">
        <v>443</v>
      </c>
      <c r="CX53" s="379" t="s">
        <v>443</v>
      </c>
      <c r="CY53" s="448" t="s">
        <v>443</v>
      </c>
      <c r="CZ53" s="448" t="s">
        <v>443</v>
      </c>
      <c r="DA53" s="379" t="s">
        <v>443</v>
      </c>
    </row>
    <row r="54" spans="1:105" customFormat="1" ht="26.1" customHeight="1" x14ac:dyDescent="0.2">
      <c r="A54" s="6" t="s">
        <v>2151</v>
      </c>
      <c r="B54" s="6" t="s">
        <v>44</v>
      </c>
      <c r="C54" s="45"/>
      <c r="D54" s="118"/>
      <c r="E54" s="335" t="s">
        <v>66</v>
      </c>
      <c r="F54" s="65"/>
      <c r="G54" s="140"/>
      <c r="H54" s="9" t="s">
        <v>30</v>
      </c>
      <c r="I54" s="23" t="s">
        <v>72</v>
      </c>
      <c r="J54" s="187"/>
      <c r="K54" s="50"/>
      <c r="L54" s="50"/>
      <c r="M54" s="50"/>
      <c r="N54" s="50"/>
      <c r="O54" s="50"/>
      <c r="P54" s="50"/>
      <c r="Q54" s="50"/>
      <c r="R54" s="50"/>
      <c r="S54" s="50"/>
      <c r="T54" s="50"/>
      <c r="U54" s="50"/>
      <c r="V54" s="50"/>
      <c r="W54" s="50"/>
      <c r="X54" s="50"/>
      <c r="Y54" s="50"/>
      <c r="Z54" s="50"/>
      <c r="AA54" s="50"/>
      <c r="AB54" s="50"/>
      <c r="AC54" s="50"/>
      <c r="AD54" s="50"/>
      <c r="AE54" s="50"/>
      <c r="AF54" s="50"/>
      <c r="AG54" s="50"/>
      <c r="AH54" s="49"/>
      <c r="AI54" s="49"/>
      <c r="AJ54" s="49"/>
      <c r="AK54" s="49"/>
      <c r="AL54" s="49"/>
      <c r="AM54" s="49"/>
      <c r="AN54" s="49"/>
      <c r="AO54" s="49"/>
      <c r="AP54" s="49"/>
      <c r="AQ54" s="49"/>
      <c r="AR54" s="49"/>
      <c r="AS54" s="49" t="s">
        <v>21</v>
      </c>
      <c r="AT54" s="1"/>
      <c r="AU54" s="1"/>
      <c r="AV54" s="1"/>
      <c r="AW54" s="1"/>
      <c r="AX54" s="1"/>
      <c r="AY54" s="1"/>
      <c r="AZ54" s="1"/>
      <c r="BA54" s="1"/>
      <c r="BB54" s="1"/>
      <c r="BC54" s="1"/>
      <c r="BD54" s="1"/>
      <c r="BE54" s="143"/>
      <c r="BF54" s="163"/>
      <c r="BG54" s="163"/>
      <c r="BH54" s="17"/>
      <c r="BI54" s="17"/>
      <c r="BJ54" s="163"/>
      <c r="BK54" s="163"/>
      <c r="BL54" s="163"/>
      <c r="BM54" s="1"/>
      <c r="BN54" s="163"/>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row>
    <row r="55" spans="1:105" s="381" customFormat="1" ht="45" customHeight="1" x14ac:dyDescent="0.25">
      <c r="A55" s="408" t="s">
        <v>2153</v>
      </c>
      <c r="B55" s="383" t="s">
        <v>771</v>
      </c>
      <c r="C55" s="383"/>
      <c r="D55" s="401">
        <v>42719</v>
      </c>
      <c r="E55" s="385" t="s">
        <v>590</v>
      </c>
      <c r="F55" s="386" t="s">
        <v>2555</v>
      </c>
      <c r="G55" s="140">
        <v>20</v>
      </c>
      <c r="H55" s="387" t="s">
        <v>30</v>
      </c>
      <c r="I55" s="388" t="s">
        <v>42</v>
      </c>
      <c r="J55" s="49"/>
      <c r="K55" s="49"/>
      <c r="L55" s="49"/>
      <c r="M55" s="49"/>
      <c r="N55" s="49"/>
      <c r="O55" s="49"/>
      <c r="P55" s="49"/>
      <c r="Q55" s="49"/>
      <c r="R55" s="49"/>
      <c r="S55" s="49"/>
      <c r="T55" s="49"/>
      <c r="U55" s="49"/>
      <c r="V55" s="49"/>
      <c r="W55" s="49"/>
      <c r="X55" s="49"/>
      <c r="Y55" s="49"/>
      <c r="Z55" s="49"/>
      <c r="AA55" s="49"/>
      <c r="AB55" s="49"/>
      <c r="AC55" s="49"/>
      <c r="AD55" s="49"/>
      <c r="AE55" s="49"/>
      <c r="AF55" s="49"/>
      <c r="AG55" s="49"/>
      <c r="AH55" s="49"/>
      <c r="AI55" s="49"/>
      <c r="AJ55" s="49"/>
      <c r="AK55" s="49"/>
      <c r="AL55" s="49"/>
      <c r="AM55" s="49"/>
      <c r="AN55" s="49"/>
      <c r="AO55" s="49"/>
      <c r="AP55" s="49"/>
      <c r="AQ55" s="49"/>
      <c r="AR55" s="123"/>
      <c r="AS55" s="49"/>
      <c r="AT55" s="109"/>
      <c r="AU55" s="109"/>
      <c r="AV55" s="109"/>
      <c r="AW55" s="262"/>
      <c r="AX55" s="109"/>
      <c r="AY55" s="109"/>
      <c r="AZ55" s="109"/>
      <c r="BA55" s="109"/>
      <c r="BB55" s="109"/>
      <c r="BC55" s="109"/>
      <c r="BD55" s="109"/>
      <c r="BE55" s="109"/>
      <c r="BF55" s="350" t="s">
        <v>1919</v>
      </c>
      <c r="BG55" s="162" t="s">
        <v>443</v>
      </c>
      <c r="BH55" s="161" t="s">
        <v>443</v>
      </c>
      <c r="BI55" s="161" t="s">
        <v>443</v>
      </c>
      <c r="BJ55" s="162" t="s">
        <v>443</v>
      </c>
      <c r="BK55" s="162" t="s">
        <v>443</v>
      </c>
      <c r="BL55" s="162" t="s">
        <v>443</v>
      </c>
      <c r="BM55" s="49" t="s">
        <v>443</v>
      </c>
      <c r="BN55" s="162" t="s">
        <v>443</v>
      </c>
      <c r="BO55" s="49" t="s">
        <v>443</v>
      </c>
      <c r="BP55" s="292" t="s">
        <v>21</v>
      </c>
      <c r="BQ55" s="49" t="s">
        <v>443</v>
      </c>
      <c r="BR55" s="49" t="s">
        <v>443</v>
      </c>
      <c r="BS55" s="49" t="s">
        <v>443</v>
      </c>
      <c r="BT55" s="49" t="s">
        <v>443</v>
      </c>
      <c r="BU55" s="49" t="s">
        <v>443</v>
      </c>
      <c r="BV55" s="49" t="s">
        <v>443</v>
      </c>
      <c r="BW55" s="49" t="s">
        <v>443</v>
      </c>
      <c r="BX55" s="49" t="s">
        <v>443</v>
      </c>
      <c r="BY55" s="49" t="s">
        <v>443</v>
      </c>
      <c r="BZ55" s="49" t="s">
        <v>443</v>
      </c>
      <c r="CA55" s="49" t="s">
        <v>443</v>
      </c>
      <c r="CB55" s="287" t="s">
        <v>4</v>
      </c>
      <c r="CC55" s="49" t="s">
        <v>443</v>
      </c>
      <c r="CD55" s="49" t="s">
        <v>443</v>
      </c>
      <c r="CE55" s="49" t="s">
        <v>443</v>
      </c>
      <c r="CF55" s="49" t="s">
        <v>443</v>
      </c>
      <c r="CG55" s="49" t="s">
        <v>443</v>
      </c>
      <c r="CH55" s="49" t="s">
        <v>443</v>
      </c>
      <c r="CI55" s="49" t="s">
        <v>443</v>
      </c>
      <c r="CJ55" s="49" t="s">
        <v>443</v>
      </c>
      <c r="CK55" s="49" t="s">
        <v>443</v>
      </c>
      <c r="CL55" s="288" t="s">
        <v>443</v>
      </c>
      <c r="CM55" s="146" t="s">
        <v>2600</v>
      </c>
      <c r="CN55" s="104" t="s">
        <v>443</v>
      </c>
      <c r="CO55" s="49" t="s">
        <v>443</v>
      </c>
      <c r="CP55" s="379" t="s">
        <v>443</v>
      </c>
      <c r="CQ55" s="379" t="s">
        <v>4</v>
      </c>
      <c r="CR55" s="379" t="s">
        <v>443</v>
      </c>
      <c r="CS55" s="379" t="s">
        <v>443</v>
      </c>
      <c r="CT55" s="379" t="s">
        <v>443</v>
      </c>
      <c r="CU55" s="380" t="s">
        <v>35</v>
      </c>
      <c r="CV55" s="379" t="s">
        <v>443</v>
      </c>
      <c r="CW55" s="379" t="s">
        <v>443</v>
      </c>
      <c r="CX55" s="379" t="s">
        <v>443</v>
      </c>
      <c r="CY55" s="448" t="s">
        <v>443</v>
      </c>
      <c r="CZ55" s="448" t="s">
        <v>443</v>
      </c>
      <c r="DA55" s="379" t="s">
        <v>443</v>
      </c>
    </row>
    <row r="56" spans="1:105" ht="45" customHeight="1" x14ac:dyDescent="0.25">
      <c r="A56" s="414" t="s">
        <v>961</v>
      </c>
      <c r="B56" s="383" t="s">
        <v>113</v>
      </c>
      <c r="C56" s="383"/>
      <c r="D56" s="401">
        <v>42826</v>
      </c>
      <c r="E56" s="385" t="s">
        <v>590</v>
      </c>
      <c r="F56" s="441" t="s">
        <v>2413</v>
      </c>
      <c r="G56" s="9"/>
      <c r="H56" s="387" t="s">
        <v>2181</v>
      </c>
      <c r="I56" s="388" t="s">
        <v>20</v>
      </c>
      <c r="J56" s="173"/>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c r="AM56" s="51"/>
      <c r="AN56" s="51"/>
      <c r="AO56" s="51"/>
      <c r="AP56" s="51"/>
      <c r="AQ56" s="51"/>
      <c r="AR56" s="51"/>
      <c r="AS56" s="51"/>
      <c r="AT56" s="1"/>
      <c r="AU56" s="1"/>
      <c r="AV56" s="1"/>
      <c r="AW56" s="1"/>
      <c r="AX56" s="1"/>
      <c r="AY56" s="1"/>
      <c r="AZ56" s="1"/>
      <c r="BA56" s="1"/>
      <c r="BB56" s="1"/>
      <c r="BC56" s="1"/>
      <c r="BD56" s="1"/>
      <c r="BE56" s="143"/>
      <c r="BF56" s="51" t="s">
        <v>35</v>
      </c>
      <c r="BG56" s="51" t="s">
        <v>35</v>
      </c>
      <c r="BH56" s="51" t="s">
        <v>35</v>
      </c>
      <c r="BI56" s="51" t="s">
        <v>35</v>
      </c>
      <c r="BJ56" s="51" t="s">
        <v>35</v>
      </c>
      <c r="BK56" s="132" t="s">
        <v>21</v>
      </c>
      <c r="BL56" s="49" t="s">
        <v>443</v>
      </c>
      <c r="BM56" s="49" t="s">
        <v>443</v>
      </c>
      <c r="BN56" s="49" t="s">
        <v>443</v>
      </c>
      <c r="BO56" s="49" t="s">
        <v>443</v>
      </c>
      <c r="BP56" s="49" t="s">
        <v>443</v>
      </c>
      <c r="BQ56" s="49" t="s">
        <v>443</v>
      </c>
      <c r="BR56" s="49" t="s">
        <v>443</v>
      </c>
      <c r="BS56" s="49" t="s">
        <v>443</v>
      </c>
      <c r="BT56" s="49" t="s">
        <v>443</v>
      </c>
      <c r="BU56" s="49" t="s">
        <v>443</v>
      </c>
      <c r="BV56" s="49" t="s">
        <v>443</v>
      </c>
      <c r="BW56" s="287" t="s">
        <v>4</v>
      </c>
      <c r="BX56" s="49" t="s">
        <v>443</v>
      </c>
      <c r="BY56" s="49" t="s">
        <v>443</v>
      </c>
      <c r="BZ56" s="49" t="s">
        <v>443</v>
      </c>
      <c r="CA56" s="49" t="s">
        <v>443</v>
      </c>
      <c r="CB56" s="49" t="s">
        <v>443</v>
      </c>
      <c r="CC56" s="49" t="s">
        <v>443</v>
      </c>
      <c r="CD56" s="49" t="s">
        <v>443</v>
      </c>
      <c r="CE56" s="49" t="s">
        <v>443</v>
      </c>
      <c r="CF56" s="49" t="s">
        <v>443</v>
      </c>
      <c r="CG56" s="49" t="s">
        <v>443</v>
      </c>
      <c r="CH56" s="49" t="s">
        <v>443</v>
      </c>
      <c r="CI56" s="295" t="s">
        <v>4</v>
      </c>
      <c r="CJ56" s="49" t="s">
        <v>443</v>
      </c>
      <c r="CK56" s="49" t="s">
        <v>443</v>
      </c>
      <c r="CL56" s="49" t="s">
        <v>443</v>
      </c>
      <c r="CM56" s="49" t="s">
        <v>443</v>
      </c>
      <c r="CN56" s="49" t="s">
        <v>443</v>
      </c>
      <c r="CO56" s="49" t="s">
        <v>443</v>
      </c>
      <c r="CP56" s="379" t="s">
        <v>443</v>
      </c>
      <c r="CQ56" s="379" t="s">
        <v>443</v>
      </c>
      <c r="CR56" s="379" t="s">
        <v>443</v>
      </c>
      <c r="CS56" s="379" t="s">
        <v>443</v>
      </c>
      <c r="CT56" s="379" t="s">
        <v>443</v>
      </c>
      <c r="CU56" s="380" t="s">
        <v>35</v>
      </c>
      <c r="CV56" s="379" t="s">
        <v>443</v>
      </c>
      <c r="CW56" s="379" t="s">
        <v>443</v>
      </c>
      <c r="CX56" s="379" t="s">
        <v>4</v>
      </c>
      <c r="CY56" s="379" t="s">
        <v>443</v>
      </c>
      <c r="CZ56" s="379" t="s">
        <v>443</v>
      </c>
      <c r="DA56" s="379" t="s">
        <v>443</v>
      </c>
    </row>
    <row r="57" spans="1:105" ht="45" customHeight="1" x14ac:dyDescent="0.25">
      <c r="A57" s="383" t="s">
        <v>261</v>
      </c>
      <c r="B57" s="383" t="s">
        <v>948</v>
      </c>
      <c r="C57" s="383"/>
      <c r="D57" s="384"/>
      <c r="E57" s="385" t="s">
        <v>590</v>
      </c>
      <c r="F57" s="386" t="s">
        <v>262</v>
      </c>
      <c r="G57" s="88">
        <v>15</v>
      </c>
      <c r="H57" s="387" t="s">
        <v>2181</v>
      </c>
      <c r="I57" s="388" t="s">
        <v>45</v>
      </c>
      <c r="J57" s="170" t="s">
        <v>443</v>
      </c>
      <c r="K57" s="49" t="s">
        <v>443</v>
      </c>
      <c r="L57" s="49" t="s">
        <v>443</v>
      </c>
      <c r="M57" s="49" t="s">
        <v>21</v>
      </c>
      <c r="N57" s="49" t="s">
        <v>443</v>
      </c>
      <c r="O57" s="49" t="s">
        <v>443</v>
      </c>
      <c r="P57" s="49" t="s">
        <v>443</v>
      </c>
      <c r="Q57" s="49" t="s">
        <v>443</v>
      </c>
      <c r="R57" s="49" t="s">
        <v>443</v>
      </c>
      <c r="S57" s="49" t="s">
        <v>443</v>
      </c>
      <c r="T57" s="49" t="s">
        <v>443</v>
      </c>
      <c r="U57" s="49" t="s">
        <v>443</v>
      </c>
      <c r="V57" s="49" t="s">
        <v>443</v>
      </c>
      <c r="W57" s="49" t="s">
        <v>443</v>
      </c>
      <c r="X57" s="49" t="s">
        <v>443</v>
      </c>
      <c r="Y57" s="49" t="s">
        <v>35</v>
      </c>
      <c r="Z57" s="49" t="s">
        <v>443</v>
      </c>
      <c r="AA57" s="49" t="s">
        <v>443</v>
      </c>
      <c r="AB57" s="49" t="s">
        <v>443</v>
      </c>
      <c r="AC57" s="49" t="s">
        <v>443</v>
      </c>
      <c r="AD57" s="49" t="s">
        <v>443</v>
      </c>
      <c r="AE57" s="49" t="s">
        <v>443</v>
      </c>
      <c r="AF57" s="49" t="s">
        <v>443</v>
      </c>
      <c r="AG57" s="49" t="s">
        <v>443</v>
      </c>
      <c r="AH57" s="49" t="s">
        <v>443</v>
      </c>
      <c r="AI57" s="49" t="s">
        <v>443</v>
      </c>
      <c r="AJ57" s="49" t="s">
        <v>443</v>
      </c>
      <c r="AK57" s="49" t="s">
        <v>21</v>
      </c>
      <c r="AL57" s="49" t="s">
        <v>443</v>
      </c>
      <c r="AM57" s="49" t="s">
        <v>443</v>
      </c>
      <c r="AN57" s="49" t="s">
        <v>443</v>
      </c>
      <c r="AO57" s="49" t="s">
        <v>443</v>
      </c>
      <c r="AP57" s="49" t="s">
        <v>443</v>
      </c>
      <c r="AQ57" s="49" t="s">
        <v>443</v>
      </c>
      <c r="AR57" s="123" t="s">
        <v>443</v>
      </c>
      <c r="AS57" s="49" t="s">
        <v>443</v>
      </c>
      <c r="AT57" s="49" t="s">
        <v>443</v>
      </c>
      <c r="AU57" s="49" t="s">
        <v>443</v>
      </c>
      <c r="AV57" s="49" t="s">
        <v>443</v>
      </c>
      <c r="AW57" s="137" t="s">
        <v>21</v>
      </c>
      <c r="AX57" s="49" t="s">
        <v>443</v>
      </c>
      <c r="AY57" s="49" t="s">
        <v>443</v>
      </c>
      <c r="AZ57" s="49" t="s">
        <v>443</v>
      </c>
      <c r="BA57" s="49" t="s">
        <v>443</v>
      </c>
      <c r="BB57" s="49" t="s">
        <v>443</v>
      </c>
      <c r="BC57" s="49" t="s">
        <v>443</v>
      </c>
      <c r="BD57" s="49" t="s">
        <v>443</v>
      </c>
      <c r="BE57" s="131" t="s">
        <v>443</v>
      </c>
      <c r="BF57" s="49" t="s">
        <v>443</v>
      </c>
      <c r="BG57" s="49" t="s">
        <v>443</v>
      </c>
      <c r="BH57" s="49" t="s">
        <v>443</v>
      </c>
      <c r="BI57" s="132" t="s">
        <v>21</v>
      </c>
      <c r="BJ57" s="49" t="s">
        <v>443</v>
      </c>
      <c r="BK57" s="49" t="s">
        <v>443</v>
      </c>
      <c r="BL57" s="49" t="s">
        <v>443</v>
      </c>
      <c r="BM57" s="49" t="s">
        <v>443</v>
      </c>
      <c r="BN57" s="49" t="s">
        <v>443</v>
      </c>
      <c r="BO57" s="49" t="s">
        <v>443</v>
      </c>
      <c r="BP57" s="49" t="s">
        <v>443</v>
      </c>
      <c r="BQ57" s="49" t="s">
        <v>443</v>
      </c>
      <c r="BR57" s="49" t="s">
        <v>443</v>
      </c>
      <c r="BS57" s="49" t="s">
        <v>443</v>
      </c>
      <c r="BT57" s="49" t="s">
        <v>443</v>
      </c>
      <c r="BU57" s="287" t="s">
        <v>4</v>
      </c>
      <c r="BV57" s="49" t="s">
        <v>443</v>
      </c>
      <c r="BW57" s="86" t="s">
        <v>443</v>
      </c>
      <c r="BX57" s="49" t="s">
        <v>443</v>
      </c>
      <c r="BY57" s="49" t="s">
        <v>443</v>
      </c>
      <c r="BZ57" s="49" t="s">
        <v>443</v>
      </c>
      <c r="CA57" s="49" t="s">
        <v>443</v>
      </c>
      <c r="CB57" s="49" t="s">
        <v>443</v>
      </c>
      <c r="CC57" s="49" t="s">
        <v>443</v>
      </c>
      <c r="CD57" s="49" t="s">
        <v>443</v>
      </c>
      <c r="CE57" s="49" t="s">
        <v>443</v>
      </c>
      <c r="CF57" s="49" t="s">
        <v>443</v>
      </c>
      <c r="CG57" s="295" t="s">
        <v>4</v>
      </c>
      <c r="CH57" s="49" t="s">
        <v>443</v>
      </c>
      <c r="CI57" s="49" t="s">
        <v>443</v>
      </c>
      <c r="CJ57" s="49" t="s">
        <v>443</v>
      </c>
      <c r="CK57" s="49" t="s">
        <v>443</v>
      </c>
      <c r="CL57" s="49" t="s">
        <v>443</v>
      </c>
      <c r="CM57" s="49" t="s">
        <v>443</v>
      </c>
      <c r="CN57" s="49" t="s">
        <v>443</v>
      </c>
      <c r="CO57" s="49" t="s">
        <v>443</v>
      </c>
      <c r="CP57" s="379" t="s">
        <v>443</v>
      </c>
      <c r="CQ57" s="379" t="s">
        <v>443</v>
      </c>
      <c r="CR57" s="379" t="s">
        <v>443</v>
      </c>
      <c r="CS57" s="405" t="s">
        <v>443</v>
      </c>
      <c r="CT57" s="379" t="s">
        <v>4</v>
      </c>
      <c r="CU57" s="380" t="s">
        <v>35</v>
      </c>
      <c r="CV57" s="379" t="s">
        <v>443</v>
      </c>
      <c r="CW57" s="379" t="s">
        <v>443</v>
      </c>
      <c r="CX57" s="379" t="s">
        <v>443</v>
      </c>
      <c r="CY57" s="379" t="s">
        <v>443</v>
      </c>
      <c r="CZ57" s="379" t="s">
        <v>443</v>
      </c>
      <c r="DA57" s="379" t="s">
        <v>443</v>
      </c>
    </row>
    <row r="58" spans="1:105" customFormat="1" ht="26.1" customHeight="1" x14ac:dyDescent="0.2">
      <c r="A58" s="6" t="s">
        <v>2638</v>
      </c>
      <c r="B58" s="6" t="s">
        <v>89</v>
      </c>
      <c r="C58" s="299"/>
      <c r="D58" s="118">
        <v>43525</v>
      </c>
      <c r="E58" s="65" t="s">
        <v>66</v>
      </c>
      <c r="F58" s="165" t="s">
        <v>2639</v>
      </c>
      <c r="G58" s="299"/>
      <c r="H58" s="30" t="s">
        <v>30</v>
      </c>
      <c r="I58" s="280" t="s">
        <v>100</v>
      </c>
      <c r="J58" s="174"/>
      <c r="K58" s="28"/>
      <c r="L58" s="28"/>
      <c r="M58" s="28"/>
      <c r="N58" s="28"/>
      <c r="O58" s="28"/>
      <c r="P58" s="28"/>
      <c r="Q58" s="28"/>
      <c r="R58" s="28"/>
      <c r="S58" s="28"/>
      <c r="T58" s="28"/>
      <c r="U58" s="28"/>
      <c r="V58" s="28"/>
      <c r="W58" s="28"/>
      <c r="X58" s="28"/>
      <c r="Y58" s="28"/>
      <c r="Z58" s="28"/>
      <c r="AA58" s="28"/>
      <c r="AB58" s="28"/>
      <c r="AC58" s="28"/>
      <c r="AD58" s="28"/>
      <c r="AE58" s="28"/>
      <c r="AF58" s="28"/>
      <c r="AG58" s="28"/>
      <c r="AH58" s="28"/>
      <c r="AI58" s="28"/>
      <c r="AJ58" s="28"/>
      <c r="AK58" s="28"/>
      <c r="AL58" s="28"/>
      <c r="AM58" s="28"/>
      <c r="AN58" s="28"/>
      <c r="AO58" s="28"/>
      <c r="AP58" s="28"/>
      <c r="AQ58" s="28"/>
      <c r="AR58" s="28"/>
      <c r="AS58" s="28"/>
      <c r="AT58" s="1"/>
      <c r="AU58" s="1"/>
      <c r="AV58" s="1"/>
      <c r="AW58" s="1"/>
      <c r="AX58" s="1"/>
      <c r="AY58" s="1"/>
      <c r="AZ58" s="1"/>
      <c r="BA58" s="1"/>
      <c r="BB58" s="1"/>
      <c r="BC58" s="1"/>
      <c r="BD58" s="1"/>
      <c r="BE58" s="143"/>
      <c r="BF58" s="1"/>
      <c r="BG58" s="1"/>
      <c r="BH58" s="1"/>
      <c r="BI58" s="1"/>
      <c r="BJ58" s="1"/>
      <c r="BK58" s="49"/>
      <c r="BL58" s="49"/>
      <c r="BM58" s="1"/>
      <c r="BN58" s="1"/>
      <c r="BO58" s="1"/>
      <c r="BP58" s="1"/>
      <c r="BQ58" s="1"/>
      <c r="BR58" s="1"/>
      <c r="BS58" s="1"/>
      <c r="BT58" s="1"/>
      <c r="BU58" s="1"/>
      <c r="BV58" s="1"/>
      <c r="BW58" s="1"/>
      <c r="BX58" s="1"/>
      <c r="BY58" s="1"/>
      <c r="BZ58" s="1"/>
      <c r="CA58" s="1"/>
      <c r="CB58" s="1"/>
      <c r="CC58" s="1"/>
      <c r="CD58" s="155"/>
      <c r="CE58" s="155"/>
      <c r="CF58" s="155"/>
      <c r="CG58" s="320" t="s">
        <v>35</v>
      </c>
      <c r="CH58" s="267" t="s">
        <v>443</v>
      </c>
      <c r="CI58" s="267" t="s">
        <v>443</v>
      </c>
      <c r="CJ58" s="267" t="s">
        <v>443</v>
      </c>
      <c r="CK58" s="267" t="s">
        <v>443</v>
      </c>
      <c r="CL58" s="364" t="s">
        <v>443</v>
      </c>
      <c r="CM58" s="365" t="s">
        <v>2600</v>
      </c>
      <c r="CN58" s="366" t="s">
        <v>2640</v>
      </c>
      <c r="CO58" s="330"/>
      <c r="CP58" s="1"/>
      <c r="CQ58" s="155"/>
      <c r="CR58" s="155"/>
      <c r="CS58" s="155"/>
      <c r="CT58" s="155"/>
      <c r="CU58" s="1"/>
      <c r="CV58" s="155"/>
      <c r="CW58" s="155"/>
      <c r="CX58" s="155"/>
      <c r="CY58" s="155"/>
      <c r="CZ58" s="155"/>
      <c r="DA58" s="155"/>
    </row>
    <row r="59" spans="1:105" s="381" customFormat="1" ht="45" customHeight="1" x14ac:dyDescent="0.25">
      <c r="A59" s="429" t="s">
        <v>2161</v>
      </c>
      <c r="B59" s="371" t="s">
        <v>980</v>
      </c>
      <c r="C59" s="373" t="s">
        <v>2641</v>
      </c>
      <c r="D59" s="374">
        <v>43862</v>
      </c>
      <c r="E59" s="385" t="s">
        <v>590</v>
      </c>
      <c r="F59" s="403" t="s">
        <v>981</v>
      </c>
      <c r="G59" s="193"/>
      <c r="H59" s="431" t="s">
        <v>24</v>
      </c>
      <c r="I59" s="404" t="s">
        <v>2040</v>
      </c>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49"/>
      <c r="AJ59" s="49"/>
      <c r="AK59" s="49"/>
      <c r="AL59" s="49"/>
      <c r="AM59" s="49"/>
      <c r="AN59" s="49"/>
      <c r="AO59" s="49"/>
      <c r="AP59" s="49"/>
      <c r="AQ59" s="49"/>
      <c r="AR59" s="49"/>
      <c r="AS59" s="49"/>
      <c r="AT59" s="77"/>
      <c r="AU59" s="77"/>
      <c r="AV59" s="77"/>
      <c r="AW59" s="77"/>
      <c r="AX59" s="77"/>
      <c r="AY59" s="77"/>
      <c r="AZ59" s="149"/>
      <c r="BA59" s="77"/>
      <c r="BB59" s="77"/>
      <c r="BC59" s="77"/>
      <c r="BD59" s="77"/>
      <c r="BE59" s="49"/>
      <c r="BF59" s="49"/>
      <c r="BG59" s="49"/>
      <c r="BH59" s="49"/>
      <c r="BI59" s="49"/>
      <c r="BJ59" s="49"/>
      <c r="BK59" s="49"/>
      <c r="BL59" s="132"/>
      <c r="BM59" s="49"/>
      <c r="BN59" s="49"/>
      <c r="BO59" s="49"/>
      <c r="BP59" s="49"/>
      <c r="BQ59" s="49"/>
      <c r="BR59" s="49"/>
      <c r="BS59" s="49"/>
      <c r="BT59" s="49"/>
      <c r="BU59" s="49"/>
      <c r="BV59" s="49"/>
      <c r="BW59" s="49"/>
      <c r="BX59" s="49"/>
      <c r="BY59" s="49"/>
      <c r="BZ59" s="49"/>
      <c r="CA59" s="49"/>
      <c r="CB59" s="49"/>
      <c r="CC59" s="49"/>
      <c r="CD59" s="49"/>
      <c r="CE59" s="49"/>
      <c r="CF59" s="49"/>
      <c r="CG59" s="49"/>
      <c r="CH59" s="49"/>
      <c r="CI59" s="49"/>
      <c r="CJ59" s="295"/>
      <c r="CK59" s="49"/>
      <c r="CL59" s="49"/>
      <c r="CM59" s="49"/>
      <c r="CN59" s="49"/>
      <c r="CO59" s="49"/>
      <c r="CP59" s="379"/>
      <c r="CQ59" s="379"/>
      <c r="CR59" s="379"/>
      <c r="CS59" s="379" t="s">
        <v>443</v>
      </c>
      <c r="CT59" s="380" t="s">
        <v>35</v>
      </c>
      <c r="CU59" s="380" t="s">
        <v>35</v>
      </c>
      <c r="CV59" s="379" t="s">
        <v>443</v>
      </c>
      <c r="CW59" s="379" t="s">
        <v>443</v>
      </c>
      <c r="CX59" s="379" t="s">
        <v>443</v>
      </c>
      <c r="CY59" s="379" t="s">
        <v>443</v>
      </c>
      <c r="CZ59" s="379" t="s">
        <v>443</v>
      </c>
      <c r="DA59" s="379" t="s">
        <v>443</v>
      </c>
    </row>
    <row r="60" spans="1:105" s="381" customFormat="1" ht="45" customHeight="1" x14ac:dyDescent="0.25">
      <c r="A60" s="382" t="s">
        <v>985</v>
      </c>
      <c r="B60" s="382" t="s">
        <v>758</v>
      </c>
      <c r="C60" s="383"/>
      <c r="D60" s="401">
        <v>43422</v>
      </c>
      <c r="E60" s="385" t="s">
        <v>590</v>
      </c>
      <c r="F60" s="386" t="s">
        <v>986</v>
      </c>
      <c r="G60" s="88"/>
      <c r="H60" s="387" t="s">
        <v>24</v>
      </c>
      <c r="I60" s="388" t="s">
        <v>1898</v>
      </c>
      <c r="J60" s="170"/>
      <c r="K60" s="49"/>
      <c r="L60" s="49"/>
      <c r="M60" s="49"/>
      <c r="N60" s="49"/>
      <c r="O60" s="49"/>
      <c r="P60" s="49"/>
      <c r="Q60" s="49"/>
      <c r="R60" s="49"/>
      <c r="S60" s="49"/>
      <c r="T60" s="49"/>
      <c r="U60" s="49"/>
      <c r="V60" s="50"/>
      <c r="W60" s="50"/>
      <c r="X60" s="50"/>
      <c r="Y60" s="50"/>
      <c r="Z60" s="50"/>
      <c r="AA60" s="49"/>
      <c r="AB60" s="49"/>
      <c r="AC60" s="49"/>
      <c r="AD60" s="49"/>
      <c r="AE60" s="49"/>
      <c r="AF60" s="49"/>
      <c r="AG60" s="49"/>
      <c r="AH60" s="49"/>
      <c r="AI60" s="49"/>
      <c r="AJ60" s="49"/>
      <c r="AK60" s="49"/>
      <c r="AL60" s="49"/>
      <c r="AM60" s="49"/>
      <c r="AN60" s="49"/>
      <c r="AO60" s="49"/>
      <c r="AP60" s="49"/>
      <c r="AQ60" s="49"/>
      <c r="AR60" s="49"/>
      <c r="AS60" s="49"/>
      <c r="AT60" s="77"/>
      <c r="AU60" s="77"/>
      <c r="AV60" s="149"/>
      <c r="AW60" s="77"/>
      <c r="AX60" s="77"/>
      <c r="AY60" s="77"/>
      <c r="AZ60" s="77"/>
      <c r="BA60" s="77"/>
      <c r="BB60" s="77"/>
      <c r="BC60" s="77"/>
      <c r="BD60" s="77"/>
      <c r="BE60" s="49"/>
      <c r="BF60" s="49"/>
      <c r="BG60" s="49"/>
      <c r="BH60" s="132"/>
      <c r="BI60" s="49"/>
      <c r="BJ60" s="49"/>
      <c r="BK60" s="49"/>
      <c r="BL60" s="49"/>
      <c r="BM60" s="49"/>
      <c r="BN60" s="49"/>
      <c r="BO60" s="49"/>
      <c r="BP60" s="49"/>
      <c r="BQ60" s="49"/>
      <c r="BR60" s="49"/>
      <c r="BS60" s="49"/>
      <c r="BT60" s="287"/>
      <c r="BU60" s="49"/>
      <c r="BV60" s="49"/>
      <c r="BW60" s="1"/>
      <c r="BX60" s="1"/>
      <c r="BY60" s="49"/>
      <c r="BZ60" s="103"/>
      <c r="CA60" s="50" t="s">
        <v>35</v>
      </c>
      <c r="CB60" s="50" t="s">
        <v>35</v>
      </c>
      <c r="CC60" s="50" t="s">
        <v>35</v>
      </c>
      <c r="CD60" s="49" t="s">
        <v>443</v>
      </c>
      <c r="CE60" s="49" t="s">
        <v>443</v>
      </c>
      <c r="CF60" s="49" t="s">
        <v>443</v>
      </c>
      <c r="CG60" s="49" t="s">
        <v>443</v>
      </c>
      <c r="CH60" s="49" t="s">
        <v>443</v>
      </c>
      <c r="CI60" s="49" t="s">
        <v>443</v>
      </c>
      <c r="CJ60" s="49" t="s">
        <v>443</v>
      </c>
      <c r="CK60" s="295" t="s">
        <v>4</v>
      </c>
      <c r="CL60" s="49" t="s">
        <v>443</v>
      </c>
      <c r="CM60" s="49" t="s">
        <v>443</v>
      </c>
      <c r="CN60" s="49" t="s">
        <v>443</v>
      </c>
      <c r="CO60" s="49" t="s">
        <v>443</v>
      </c>
      <c r="CP60" s="379" t="s">
        <v>443</v>
      </c>
      <c r="CQ60" s="379" t="s">
        <v>443</v>
      </c>
      <c r="CR60" s="379" t="s">
        <v>443</v>
      </c>
      <c r="CS60" s="379" t="s">
        <v>443</v>
      </c>
      <c r="CT60" s="380" t="s">
        <v>35</v>
      </c>
      <c r="CU60" s="380" t="s">
        <v>35</v>
      </c>
      <c r="CV60" s="379" t="s">
        <v>443</v>
      </c>
      <c r="CW60" s="379" t="s">
        <v>443</v>
      </c>
      <c r="CX60" s="379" t="s">
        <v>443</v>
      </c>
      <c r="CY60" s="379" t="s">
        <v>443</v>
      </c>
      <c r="CZ60" s="379" t="s">
        <v>443</v>
      </c>
      <c r="DA60" s="379" t="s">
        <v>443</v>
      </c>
    </row>
    <row r="61" spans="1:105" customFormat="1" ht="33.75" x14ac:dyDescent="0.2">
      <c r="A61" s="23" t="s">
        <v>992</v>
      </c>
      <c r="B61" s="6" t="s">
        <v>2642</v>
      </c>
      <c r="C61" s="146" t="s">
        <v>2643</v>
      </c>
      <c r="D61" s="309">
        <v>43635</v>
      </c>
      <c r="E61" s="129" t="s">
        <v>66</v>
      </c>
      <c r="F61" s="310" t="s">
        <v>2644</v>
      </c>
      <c r="G61" s="299"/>
      <c r="H61" s="9" t="s">
        <v>30</v>
      </c>
      <c r="I61" s="280" t="s">
        <v>20</v>
      </c>
      <c r="J61" s="174"/>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c r="AO61" s="28"/>
      <c r="AP61" s="28"/>
      <c r="AQ61" s="28"/>
      <c r="AR61" s="28"/>
      <c r="AS61" s="28"/>
      <c r="BE61" s="1"/>
      <c r="BF61" s="1"/>
      <c r="BG61" s="1"/>
      <c r="BH61" s="1"/>
      <c r="BI61" s="1"/>
      <c r="BJ61" s="1"/>
      <c r="BK61" s="49"/>
      <c r="BL61" s="49"/>
      <c r="BM61" s="1"/>
      <c r="BN61" s="1"/>
      <c r="BO61" s="1"/>
      <c r="BP61" s="1"/>
      <c r="BQ61" s="1"/>
      <c r="BR61" s="1"/>
      <c r="BS61" s="1"/>
      <c r="BT61" s="1"/>
      <c r="BU61" s="1"/>
      <c r="BV61" s="1"/>
      <c r="BW61" s="1"/>
      <c r="BX61" s="1"/>
      <c r="BY61" s="1"/>
      <c r="BZ61" s="1"/>
      <c r="CA61" s="1"/>
      <c r="CB61" s="1"/>
      <c r="CC61" s="1"/>
      <c r="CD61" s="1"/>
      <c r="CE61" s="1"/>
      <c r="CF61" s="1"/>
      <c r="CG61" s="1"/>
      <c r="CH61" s="1"/>
      <c r="CI61" s="1"/>
      <c r="CJ61" s="1"/>
      <c r="CK61" s="49" t="s">
        <v>443</v>
      </c>
      <c r="CL61" s="288" t="s">
        <v>443</v>
      </c>
      <c r="CM61" s="146" t="s">
        <v>2600</v>
      </c>
      <c r="CN61" s="49" t="s">
        <v>443</v>
      </c>
      <c r="CO61" s="49" t="s">
        <v>443</v>
      </c>
      <c r="CP61" s="49" t="s">
        <v>443</v>
      </c>
      <c r="CQ61" s="49" t="s">
        <v>443</v>
      </c>
      <c r="CR61" s="49" t="s">
        <v>443</v>
      </c>
      <c r="CS61" s="49" t="s">
        <v>443</v>
      </c>
      <c r="CT61" s="49" t="s">
        <v>443</v>
      </c>
      <c r="CU61" s="312" t="s">
        <v>4</v>
      </c>
      <c r="CV61" s="49" t="s">
        <v>443</v>
      </c>
      <c r="CW61" s="49" t="s">
        <v>443</v>
      </c>
      <c r="CX61" s="288"/>
      <c r="CY61" s="331"/>
      <c r="CZ61" s="49"/>
      <c r="DA61" s="49"/>
    </row>
    <row r="62" spans="1:105" ht="45" customHeight="1" x14ac:dyDescent="0.25">
      <c r="A62" s="383" t="s">
        <v>104</v>
      </c>
      <c r="B62" s="383" t="s">
        <v>948</v>
      </c>
      <c r="C62" s="383"/>
      <c r="D62" s="384"/>
      <c r="E62" s="385" t="s">
        <v>590</v>
      </c>
      <c r="F62" s="386" t="s">
        <v>241</v>
      </c>
      <c r="G62" s="88">
        <v>5</v>
      </c>
      <c r="H62" s="387" t="s">
        <v>2181</v>
      </c>
      <c r="I62" s="388" t="s">
        <v>50</v>
      </c>
      <c r="J62" s="170" t="s">
        <v>443</v>
      </c>
      <c r="K62" s="49" t="s">
        <v>443</v>
      </c>
      <c r="L62" s="49" t="s">
        <v>443</v>
      </c>
      <c r="M62" s="49" t="s">
        <v>443</v>
      </c>
      <c r="N62" s="49" t="s">
        <v>21</v>
      </c>
      <c r="O62" s="49" t="s">
        <v>443</v>
      </c>
      <c r="P62" s="49" t="s">
        <v>443</v>
      </c>
      <c r="Q62" s="49" t="s">
        <v>443</v>
      </c>
      <c r="R62" s="49" t="s">
        <v>443</v>
      </c>
      <c r="S62" s="49" t="s">
        <v>443</v>
      </c>
      <c r="T62" s="49" t="s">
        <v>443</v>
      </c>
      <c r="U62" s="49" t="s">
        <v>443</v>
      </c>
      <c r="V62" s="49" t="s">
        <v>443</v>
      </c>
      <c r="W62" s="49" t="s">
        <v>443</v>
      </c>
      <c r="X62" s="49" t="s">
        <v>443</v>
      </c>
      <c r="Y62" s="49" t="s">
        <v>443</v>
      </c>
      <c r="Z62" s="49" t="s">
        <v>21</v>
      </c>
      <c r="AA62" s="49" t="s">
        <v>443</v>
      </c>
      <c r="AB62" s="49" t="s">
        <v>443</v>
      </c>
      <c r="AC62" s="49" t="s">
        <v>34</v>
      </c>
      <c r="AD62" s="49" t="s">
        <v>443</v>
      </c>
      <c r="AE62" s="49" t="s">
        <v>443</v>
      </c>
      <c r="AF62" s="49" t="s">
        <v>443</v>
      </c>
      <c r="AG62" s="49" t="s">
        <v>443</v>
      </c>
      <c r="AH62" s="49" t="s">
        <v>443</v>
      </c>
      <c r="AI62" s="49" t="s">
        <v>443</v>
      </c>
      <c r="AJ62" s="49" t="s">
        <v>443</v>
      </c>
      <c r="AK62" s="49" t="s">
        <v>443</v>
      </c>
      <c r="AL62" s="49" t="s">
        <v>21</v>
      </c>
      <c r="AM62" s="49" t="s">
        <v>443</v>
      </c>
      <c r="AN62" s="49" t="s">
        <v>443</v>
      </c>
      <c r="AO62" s="49" t="s">
        <v>443</v>
      </c>
      <c r="AP62" s="49" t="s">
        <v>443</v>
      </c>
      <c r="AQ62" s="49" t="s">
        <v>443</v>
      </c>
      <c r="AR62" s="123" t="s">
        <v>443</v>
      </c>
      <c r="AS62" s="49" t="s">
        <v>443</v>
      </c>
      <c r="AT62" s="77" t="s">
        <v>443</v>
      </c>
      <c r="AU62" s="77" t="s">
        <v>443</v>
      </c>
      <c r="AV62" s="77" t="s">
        <v>443</v>
      </c>
      <c r="AW62" s="151" t="s">
        <v>2609</v>
      </c>
      <c r="AX62" s="149" t="s">
        <v>21</v>
      </c>
      <c r="AY62" s="77" t="s">
        <v>443</v>
      </c>
      <c r="AZ62" s="77" t="s">
        <v>443</v>
      </c>
      <c r="BA62" s="77" t="s">
        <v>443</v>
      </c>
      <c r="BB62" s="77" t="s">
        <v>443</v>
      </c>
      <c r="BC62" s="77" t="s">
        <v>443</v>
      </c>
      <c r="BD62" s="77" t="s">
        <v>443</v>
      </c>
      <c r="BE62" s="49" t="s">
        <v>443</v>
      </c>
      <c r="BF62" s="49" t="s">
        <v>443</v>
      </c>
      <c r="BG62" s="49" t="s">
        <v>443</v>
      </c>
      <c r="BH62" s="49" t="s">
        <v>443</v>
      </c>
      <c r="BI62" s="49" t="s">
        <v>443</v>
      </c>
      <c r="BJ62" s="132" t="s">
        <v>21</v>
      </c>
      <c r="BK62" s="49" t="s">
        <v>443</v>
      </c>
      <c r="BL62" s="49" t="s">
        <v>443</v>
      </c>
      <c r="BM62" s="49" t="s">
        <v>443</v>
      </c>
      <c r="BN62" s="49" t="s">
        <v>443</v>
      </c>
      <c r="BO62" s="49" t="s">
        <v>443</v>
      </c>
      <c r="BP62" s="49" t="s">
        <v>443</v>
      </c>
      <c r="BQ62" s="49" t="s">
        <v>443</v>
      </c>
      <c r="BR62" s="49" t="s">
        <v>443</v>
      </c>
      <c r="BS62" s="49" t="s">
        <v>443</v>
      </c>
      <c r="BT62" s="49" t="s">
        <v>443</v>
      </c>
      <c r="BU62" s="49" t="s">
        <v>443</v>
      </c>
      <c r="BV62" s="287" t="s">
        <v>4</v>
      </c>
      <c r="BW62" s="28" t="s">
        <v>443</v>
      </c>
      <c r="BX62" s="49" t="s">
        <v>443</v>
      </c>
      <c r="BY62" s="290" t="s">
        <v>443</v>
      </c>
      <c r="BZ62" s="49" t="s">
        <v>443</v>
      </c>
      <c r="CA62" s="49" t="s">
        <v>443</v>
      </c>
      <c r="CB62" s="49" t="s">
        <v>443</v>
      </c>
      <c r="CC62" s="49" t="s">
        <v>443</v>
      </c>
      <c r="CD62" s="49" t="s">
        <v>443</v>
      </c>
      <c r="CE62" s="49" t="s">
        <v>443</v>
      </c>
      <c r="CF62" s="49" t="s">
        <v>443</v>
      </c>
      <c r="CG62" s="49" t="s">
        <v>443</v>
      </c>
      <c r="CH62" s="295" t="s">
        <v>4</v>
      </c>
      <c r="CI62" s="49" t="s">
        <v>443</v>
      </c>
      <c r="CJ62" s="49" t="s">
        <v>443</v>
      </c>
      <c r="CK62" s="49" t="s">
        <v>443</v>
      </c>
      <c r="CL62" s="49" t="s">
        <v>443</v>
      </c>
      <c r="CM62" s="49" t="s">
        <v>443</v>
      </c>
      <c r="CN62" s="49" t="s">
        <v>443</v>
      </c>
      <c r="CO62" s="49" t="s">
        <v>443</v>
      </c>
      <c r="CP62" s="379" t="s">
        <v>443</v>
      </c>
      <c r="CQ62" s="379" t="s">
        <v>443</v>
      </c>
      <c r="CR62" s="379" t="s">
        <v>443</v>
      </c>
      <c r="CS62" s="379" t="s">
        <v>443</v>
      </c>
      <c r="CT62" s="405" t="s">
        <v>443</v>
      </c>
      <c r="CU62" s="380" t="s">
        <v>35</v>
      </c>
      <c r="CV62" s="379" t="s">
        <v>443</v>
      </c>
      <c r="CW62" s="379" t="s">
        <v>443</v>
      </c>
      <c r="CX62" s="379" t="s">
        <v>443</v>
      </c>
      <c r="CY62" s="379" t="s">
        <v>443</v>
      </c>
      <c r="CZ62" s="379" t="s">
        <v>443</v>
      </c>
      <c r="DA62" s="380" t="s">
        <v>35</v>
      </c>
    </row>
    <row r="63" spans="1:105" s="381" customFormat="1" ht="45" customHeight="1" x14ac:dyDescent="0.25">
      <c r="A63" s="383" t="s">
        <v>2645</v>
      </c>
      <c r="B63" s="383" t="s">
        <v>2547</v>
      </c>
      <c r="C63" s="451" t="s">
        <v>2646</v>
      </c>
      <c r="D63" s="401">
        <v>43831</v>
      </c>
      <c r="E63" s="385" t="s">
        <v>590</v>
      </c>
      <c r="F63" s="386" t="s">
        <v>1012</v>
      </c>
      <c r="G63" s="299"/>
      <c r="H63" s="387" t="s">
        <v>2383</v>
      </c>
      <c r="I63" s="388" t="s">
        <v>72</v>
      </c>
      <c r="J63" s="48"/>
      <c r="K63" s="48"/>
      <c r="L63" s="48"/>
      <c r="M63" s="48"/>
      <c r="N63" s="48"/>
      <c r="O63" s="48"/>
      <c r="P63" s="48"/>
      <c r="Q63" s="48"/>
      <c r="R63" s="48"/>
      <c r="S63" s="48"/>
      <c r="T63" s="48"/>
      <c r="U63" s="48"/>
      <c r="V63" s="28"/>
      <c r="W63" s="28"/>
      <c r="X63" s="28"/>
      <c r="Y63" s="28"/>
      <c r="Z63" s="28"/>
      <c r="AA63" s="28"/>
      <c r="AB63" s="28"/>
      <c r="AC63" s="28"/>
      <c r="AD63" s="28"/>
      <c r="AE63" s="28"/>
      <c r="AF63" s="28"/>
      <c r="AG63" s="28"/>
      <c r="AH63" s="28"/>
      <c r="AI63" s="28"/>
      <c r="AJ63" s="28"/>
      <c r="AK63" s="28"/>
      <c r="AL63" s="28"/>
      <c r="AM63" s="28"/>
      <c r="AN63" s="28"/>
      <c r="AO63" s="28"/>
      <c r="AP63" s="28"/>
      <c r="AQ63" s="28"/>
      <c r="AR63" s="28"/>
      <c r="AS63" s="28"/>
      <c r="AT63"/>
      <c r="AU63"/>
      <c r="AV63"/>
      <c r="AW63"/>
      <c r="AX63"/>
      <c r="AY63"/>
      <c r="AZ63"/>
      <c r="BA63"/>
      <c r="BB63"/>
      <c r="BC63"/>
      <c r="BD63"/>
      <c r="BE63"/>
      <c r="BF63" s="1"/>
      <c r="BG63" s="1"/>
      <c r="BH63" s="1"/>
      <c r="BI63" s="1"/>
      <c r="BJ63" s="1"/>
      <c r="BK63" s="49"/>
      <c r="BL63" s="49"/>
      <c r="BM63" s="1"/>
      <c r="BN63" s="1"/>
      <c r="BO63" s="1"/>
      <c r="BP63" s="1"/>
      <c r="BQ63" s="143"/>
      <c r="BR63" s="1"/>
      <c r="BS63" s="1"/>
      <c r="BT63" s="1"/>
      <c r="BU63" s="1"/>
      <c r="BV63" s="1"/>
      <c r="BW63" s="1"/>
      <c r="BX63" s="1"/>
      <c r="BY63" s="1"/>
      <c r="BZ63" s="1"/>
      <c r="CA63" s="1"/>
      <c r="CB63" s="1"/>
      <c r="CC63" s="1"/>
      <c r="CD63" s="1"/>
      <c r="CE63" s="1"/>
      <c r="CF63" s="1"/>
      <c r="CG63" s="1"/>
      <c r="CH63" s="1"/>
      <c r="CI63" s="1"/>
      <c r="CJ63" s="1"/>
      <c r="CK63" s="1"/>
      <c r="CL63" s="1"/>
      <c r="CM63" s="1"/>
      <c r="CN63" s="1"/>
      <c r="CO63" s="1"/>
      <c r="CP63" s="379"/>
      <c r="CQ63" s="379"/>
      <c r="CR63" s="379"/>
      <c r="CS63" s="379" t="s">
        <v>443</v>
      </c>
      <c r="CT63" s="380" t="s">
        <v>1919</v>
      </c>
      <c r="CU63" s="380" t="s">
        <v>1919</v>
      </c>
      <c r="CV63" s="379" t="s">
        <v>443</v>
      </c>
      <c r="CW63" s="379" t="s">
        <v>443</v>
      </c>
      <c r="CX63" s="379" t="s">
        <v>443</v>
      </c>
      <c r="CY63" s="448" t="s">
        <v>443</v>
      </c>
      <c r="CZ63" s="379" t="s">
        <v>443</v>
      </c>
      <c r="DA63" s="380" t="s">
        <v>35</v>
      </c>
    </row>
    <row r="64" spans="1:105" s="381" customFormat="1" ht="45" customHeight="1" x14ac:dyDescent="0.25">
      <c r="A64" s="383" t="s">
        <v>2174</v>
      </c>
      <c r="B64" s="383" t="s">
        <v>1028</v>
      </c>
      <c r="C64" s="383"/>
      <c r="D64" s="401">
        <v>41730</v>
      </c>
      <c r="E64" s="385" t="s">
        <v>590</v>
      </c>
      <c r="F64" s="386" t="s">
        <v>2416</v>
      </c>
      <c r="G64" s="88">
        <v>19</v>
      </c>
      <c r="H64" s="387" t="s">
        <v>30</v>
      </c>
      <c r="I64" s="388" t="s">
        <v>25</v>
      </c>
      <c r="J64" s="170"/>
      <c r="K64" s="49"/>
      <c r="L64" s="49"/>
      <c r="M64" s="49"/>
      <c r="N64" s="49"/>
      <c r="O64" s="49"/>
      <c r="P64" s="49"/>
      <c r="Q64" s="49"/>
      <c r="R64" s="49"/>
      <c r="S64" s="49"/>
      <c r="T64" s="49"/>
      <c r="U64" s="49"/>
      <c r="V64" s="50"/>
      <c r="W64" s="50"/>
      <c r="X64" s="50"/>
      <c r="Y64" s="50" t="s">
        <v>21</v>
      </c>
      <c r="Z64" s="50"/>
      <c r="AA64" s="49" t="s">
        <v>443</v>
      </c>
      <c r="AB64" s="49" t="s">
        <v>443</v>
      </c>
      <c r="AC64" s="49" t="s">
        <v>443</v>
      </c>
      <c r="AD64" s="49" t="s">
        <v>443</v>
      </c>
      <c r="AE64" s="49" t="s">
        <v>443</v>
      </c>
      <c r="AF64" s="49" t="s">
        <v>443</v>
      </c>
      <c r="AG64" s="49" t="s">
        <v>443</v>
      </c>
      <c r="AH64" s="49" t="s">
        <v>443</v>
      </c>
      <c r="AI64" s="49" t="s">
        <v>443</v>
      </c>
      <c r="AJ64" s="49" t="s">
        <v>443</v>
      </c>
      <c r="AK64" s="49" t="s">
        <v>21</v>
      </c>
      <c r="AL64" s="49" t="s">
        <v>443</v>
      </c>
      <c r="AM64" s="49" t="s">
        <v>443</v>
      </c>
      <c r="AN64" s="49" t="s">
        <v>443</v>
      </c>
      <c r="AO64" s="49" t="s">
        <v>443</v>
      </c>
      <c r="AP64" s="49" t="s">
        <v>443</v>
      </c>
      <c r="AQ64" s="49" t="s">
        <v>443</v>
      </c>
      <c r="AR64" s="49" t="s">
        <v>443</v>
      </c>
      <c r="AS64" s="49" t="s">
        <v>443</v>
      </c>
      <c r="AT64" s="49" t="s">
        <v>443</v>
      </c>
      <c r="AU64" s="49" t="s">
        <v>443</v>
      </c>
      <c r="AV64" s="49" t="s">
        <v>443</v>
      </c>
      <c r="AW64" s="137" t="s">
        <v>21</v>
      </c>
      <c r="AX64" s="49" t="s">
        <v>443</v>
      </c>
      <c r="AY64" s="49" t="s">
        <v>443</v>
      </c>
      <c r="AZ64" s="49" t="s">
        <v>443</v>
      </c>
      <c r="BA64" s="49" t="s">
        <v>443</v>
      </c>
      <c r="BB64" s="49" t="s">
        <v>443</v>
      </c>
      <c r="BC64" s="49" t="s">
        <v>443</v>
      </c>
      <c r="BD64" s="49" t="s">
        <v>443</v>
      </c>
      <c r="BE64" s="133" t="s">
        <v>2610</v>
      </c>
      <c r="BF64" s="135" t="s">
        <v>2611</v>
      </c>
      <c r="BG64" s="49" t="s">
        <v>443</v>
      </c>
      <c r="BH64" s="49" t="s">
        <v>443</v>
      </c>
      <c r="BI64" s="132" t="s">
        <v>21</v>
      </c>
      <c r="BJ64" s="49" t="s">
        <v>443</v>
      </c>
      <c r="BK64" s="49" t="s">
        <v>443</v>
      </c>
      <c r="BL64" s="49" t="s">
        <v>443</v>
      </c>
      <c r="BM64" s="49" t="s">
        <v>443</v>
      </c>
      <c r="BN64" s="49" t="s">
        <v>443</v>
      </c>
      <c r="BO64" s="49" t="s">
        <v>443</v>
      </c>
      <c r="BP64" s="267" t="s">
        <v>443</v>
      </c>
      <c r="BQ64" s="49" t="s">
        <v>443</v>
      </c>
      <c r="BR64" s="49" t="s">
        <v>443</v>
      </c>
      <c r="BS64" s="49" t="s">
        <v>443</v>
      </c>
      <c r="BT64" s="49" t="s">
        <v>443</v>
      </c>
      <c r="BU64" s="287" t="s">
        <v>4</v>
      </c>
      <c r="BV64" s="49" t="s">
        <v>443</v>
      </c>
      <c r="BW64" s="49" t="s">
        <v>443</v>
      </c>
      <c r="BX64" s="49" t="s">
        <v>443</v>
      </c>
      <c r="BY64" s="49" t="s">
        <v>443</v>
      </c>
      <c r="BZ64" s="49" t="s">
        <v>443</v>
      </c>
      <c r="CA64" s="267" t="s">
        <v>443</v>
      </c>
      <c r="CB64" s="267" t="s">
        <v>443</v>
      </c>
      <c r="CC64" s="267" t="s">
        <v>443</v>
      </c>
      <c r="CD64" s="49" t="s">
        <v>443</v>
      </c>
      <c r="CE64" s="49" t="s">
        <v>443</v>
      </c>
      <c r="CF64" s="49" t="s">
        <v>443</v>
      </c>
      <c r="CG64" s="295" t="s">
        <v>4</v>
      </c>
      <c r="CH64" s="49" t="s">
        <v>443</v>
      </c>
      <c r="CI64" s="49" t="s">
        <v>443</v>
      </c>
      <c r="CJ64" s="49" t="s">
        <v>443</v>
      </c>
      <c r="CK64" s="49" t="s">
        <v>443</v>
      </c>
      <c r="CL64" s="288" t="s">
        <v>443</v>
      </c>
      <c r="CM64" s="146" t="s">
        <v>2600</v>
      </c>
      <c r="CN64" s="49" t="s">
        <v>443</v>
      </c>
      <c r="CO64" s="49" t="s">
        <v>443</v>
      </c>
      <c r="CP64" s="379" t="s">
        <v>443</v>
      </c>
      <c r="CQ64" s="379" t="s">
        <v>443</v>
      </c>
      <c r="CR64" s="379" t="s">
        <v>443</v>
      </c>
      <c r="CS64" s="405" t="s">
        <v>443</v>
      </c>
      <c r="CT64" s="379" t="s">
        <v>443</v>
      </c>
      <c r="CU64" s="380" t="s">
        <v>35</v>
      </c>
      <c r="CV64" s="389" t="s">
        <v>4</v>
      </c>
      <c r="CW64" s="379" t="s">
        <v>443</v>
      </c>
      <c r="CX64" s="379" t="s">
        <v>443</v>
      </c>
      <c r="CY64" s="448" t="s">
        <v>443</v>
      </c>
      <c r="CZ64" s="448" t="s">
        <v>443</v>
      </c>
      <c r="DA64" s="379" t="s">
        <v>443</v>
      </c>
    </row>
    <row r="65" spans="1:105" customFormat="1" ht="26.1" customHeight="1" x14ac:dyDescent="0.2">
      <c r="A65" s="22" t="s">
        <v>2647</v>
      </c>
      <c r="B65" s="6" t="s">
        <v>173</v>
      </c>
      <c r="C65" s="46" t="s">
        <v>2648</v>
      </c>
      <c r="D65" s="117"/>
      <c r="E65" s="53" t="s">
        <v>66</v>
      </c>
      <c r="F65" s="88" t="s">
        <v>355</v>
      </c>
      <c r="G65" s="9" t="s">
        <v>24</v>
      </c>
      <c r="H65" s="1"/>
      <c r="I65" s="23" t="s">
        <v>31</v>
      </c>
      <c r="J65" s="170" t="s">
        <v>443</v>
      </c>
      <c r="K65" s="49" t="s">
        <v>443</v>
      </c>
      <c r="L65" s="49" t="s">
        <v>443</v>
      </c>
      <c r="M65" s="49" t="s">
        <v>443</v>
      </c>
      <c r="N65" s="49" t="s">
        <v>443</v>
      </c>
      <c r="O65" s="49" t="s">
        <v>443</v>
      </c>
      <c r="P65" s="49" t="s">
        <v>443</v>
      </c>
      <c r="Q65" s="49" t="s">
        <v>443</v>
      </c>
      <c r="R65" s="49" t="s">
        <v>443</v>
      </c>
      <c r="S65" s="49" t="s">
        <v>443</v>
      </c>
      <c r="T65" s="106" t="s">
        <v>21</v>
      </c>
      <c r="U65" s="106" t="s">
        <v>443</v>
      </c>
      <c r="V65" s="109"/>
      <c r="W65" s="109"/>
      <c r="X65" s="109"/>
      <c r="Y65" s="109"/>
      <c r="Z65" s="109"/>
      <c r="AA65" s="109"/>
      <c r="AB65" s="109"/>
      <c r="AC65" s="109"/>
      <c r="AD65" s="109"/>
      <c r="AE65" s="109"/>
      <c r="AF65" s="49"/>
      <c r="AG65" s="109"/>
      <c r="AH65" s="109"/>
      <c r="AI65" s="109"/>
      <c r="AJ65" s="109"/>
      <c r="AK65" s="109"/>
      <c r="AL65" s="109"/>
      <c r="AM65" s="109"/>
      <c r="AN65" s="109"/>
      <c r="AO65" s="109"/>
      <c r="AP65" s="109"/>
      <c r="AQ65" s="109"/>
      <c r="AR65" s="49"/>
      <c r="AS65" s="109"/>
      <c r="AT65" s="1"/>
      <c r="AU65" s="1"/>
      <c r="AV65" s="1"/>
      <c r="AW65" s="1"/>
      <c r="AX65" s="1"/>
      <c r="AY65" s="1"/>
      <c r="AZ65" s="1"/>
      <c r="BA65" s="1"/>
      <c r="BB65" s="1"/>
      <c r="BC65" s="1"/>
      <c r="BD65" s="1"/>
      <c r="BE65" s="143"/>
      <c r="BF65" s="1"/>
      <c r="BG65" s="1"/>
      <c r="BH65" s="1"/>
      <c r="BI65" s="1"/>
      <c r="BJ65" s="1"/>
      <c r="BK65" s="1"/>
      <c r="BL65" s="1"/>
      <c r="BM65" s="1"/>
      <c r="BN65" s="1"/>
      <c r="BO65" s="1"/>
      <c r="BP65" s="1"/>
      <c r="BQ65" s="1"/>
      <c r="BR65" s="1"/>
      <c r="BS65" s="1"/>
      <c r="BT65" s="1"/>
      <c r="BU65" s="1"/>
      <c r="BV65" s="1"/>
      <c r="BW65" s="1"/>
      <c r="BX65" s="1"/>
      <c r="BY65" s="1"/>
      <c r="BZ65" s="163"/>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row>
    <row r="66" spans="1:105" customFormat="1" ht="26.1" customHeight="1" x14ac:dyDescent="0.2">
      <c r="A66" s="22" t="s">
        <v>236</v>
      </c>
      <c r="B66" s="6" t="s">
        <v>119</v>
      </c>
      <c r="C66" s="45" t="s">
        <v>2649</v>
      </c>
      <c r="D66" s="117"/>
      <c r="E66" s="65" t="s">
        <v>66</v>
      </c>
      <c r="F66" s="165" t="s">
        <v>237</v>
      </c>
      <c r="G66" s="88">
        <v>4</v>
      </c>
      <c r="H66" s="9" t="s">
        <v>39</v>
      </c>
      <c r="I66" s="280" t="s">
        <v>72</v>
      </c>
      <c r="J66" s="186" t="s">
        <v>767</v>
      </c>
      <c r="K66" s="49" t="s">
        <v>443</v>
      </c>
      <c r="L66" s="49" t="s">
        <v>443</v>
      </c>
      <c r="M66" s="49" t="s">
        <v>443</v>
      </c>
      <c r="N66" s="49" t="s">
        <v>443</v>
      </c>
      <c r="O66" s="49" t="s">
        <v>443</v>
      </c>
      <c r="P66" s="49" t="s">
        <v>443</v>
      </c>
      <c r="Q66" s="49" t="s">
        <v>443</v>
      </c>
      <c r="R66" s="49" t="s">
        <v>443</v>
      </c>
      <c r="S66" s="49" t="s">
        <v>443</v>
      </c>
      <c r="T66" s="49" t="s">
        <v>443</v>
      </c>
      <c r="U66" s="49" t="s">
        <v>21</v>
      </c>
      <c r="V66" s="49" t="s">
        <v>443</v>
      </c>
      <c r="W66" s="49" t="s">
        <v>443</v>
      </c>
      <c r="X66" s="49" t="s">
        <v>443</v>
      </c>
      <c r="Y66" s="49" t="s">
        <v>443</v>
      </c>
      <c r="Z66" s="49" t="s">
        <v>443</v>
      </c>
      <c r="AA66" s="49" t="s">
        <v>443</v>
      </c>
      <c r="AB66" s="49" t="s">
        <v>443</v>
      </c>
      <c r="AC66" s="49" t="s">
        <v>443</v>
      </c>
      <c r="AD66" s="49" t="s">
        <v>443</v>
      </c>
      <c r="AE66" s="49" t="s">
        <v>443</v>
      </c>
      <c r="AF66" s="49" t="s">
        <v>443</v>
      </c>
      <c r="AG66" s="49" t="s">
        <v>21</v>
      </c>
      <c r="AH66" s="49" t="s">
        <v>443</v>
      </c>
      <c r="AI66" s="49" t="s">
        <v>443</v>
      </c>
      <c r="AJ66" s="49" t="s">
        <v>443</v>
      </c>
      <c r="AK66" s="49" t="s">
        <v>443</v>
      </c>
      <c r="AL66" s="49" t="s">
        <v>443</v>
      </c>
      <c r="AM66" s="49" t="s">
        <v>443</v>
      </c>
      <c r="AN66" s="49" t="s">
        <v>443</v>
      </c>
      <c r="AO66" s="49" t="s">
        <v>443</v>
      </c>
      <c r="AP66" s="49" t="s">
        <v>443</v>
      </c>
      <c r="AQ66" s="49" t="s">
        <v>443</v>
      </c>
      <c r="AR66" s="123" t="s">
        <v>443</v>
      </c>
      <c r="AS66" s="49" t="s">
        <v>21</v>
      </c>
      <c r="AT66" s="49" t="s">
        <v>443</v>
      </c>
      <c r="AU66" s="49" t="s">
        <v>443</v>
      </c>
      <c r="AV66" s="49" t="s">
        <v>443</v>
      </c>
      <c r="AW66" s="129" t="s">
        <v>2609</v>
      </c>
      <c r="AX66" s="49" t="s">
        <v>443</v>
      </c>
      <c r="AY66" s="49" t="s">
        <v>443</v>
      </c>
      <c r="AZ66" s="49" t="s">
        <v>443</v>
      </c>
      <c r="BA66" s="49" t="s">
        <v>443</v>
      </c>
      <c r="BB66" s="49" t="s">
        <v>443</v>
      </c>
      <c r="BC66" s="49" t="s">
        <v>443</v>
      </c>
      <c r="BD66" s="49" t="s">
        <v>443</v>
      </c>
      <c r="BE66" s="138" t="s">
        <v>21</v>
      </c>
      <c r="BF66" s="49" t="s">
        <v>443</v>
      </c>
      <c r="BG66" s="49" t="s">
        <v>443</v>
      </c>
      <c r="BH66" s="49" t="s">
        <v>443</v>
      </c>
      <c r="BI66" s="49" t="s">
        <v>443</v>
      </c>
      <c r="BJ66" s="49" t="s">
        <v>443</v>
      </c>
      <c r="BK66" s="49" t="s">
        <v>443</v>
      </c>
      <c r="BL66" s="49" t="s">
        <v>443</v>
      </c>
      <c r="BM66" s="49" t="s">
        <v>443</v>
      </c>
      <c r="BN66" s="49" t="s">
        <v>443</v>
      </c>
      <c r="BO66" s="49" t="s">
        <v>443</v>
      </c>
      <c r="BP66" s="49" t="s">
        <v>443</v>
      </c>
      <c r="BQ66" s="132" t="s">
        <v>21</v>
      </c>
      <c r="BR66" s="49" t="s">
        <v>443</v>
      </c>
      <c r="BS66" s="49" t="s">
        <v>443</v>
      </c>
      <c r="BT66" s="49" t="s">
        <v>443</v>
      </c>
      <c r="BU66" s="49" t="s">
        <v>443</v>
      </c>
      <c r="BV66" s="51" t="s">
        <v>35</v>
      </c>
      <c r="BW66" s="51" t="s">
        <v>35</v>
      </c>
      <c r="BX66" s="49" t="s">
        <v>35</v>
      </c>
      <c r="BY66" s="51" t="s">
        <v>35</v>
      </c>
      <c r="BZ66" s="51" t="s">
        <v>35</v>
      </c>
      <c r="CA66" s="51" t="s">
        <v>35</v>
      </c>
      <c r="CB66" s="51" t="s">
        <v>35</v>
      </c>
      <c r="CC66" s="51" t="s">
        <v>35</v>
      </c>
      <c r="CD66" s="1"/>
      <c r="CE66" s="1"/>
      <c r="CF66" s="1"/>
      <c r="CG66" s="1"/>
      <c r="CH66" s="1"/>
      <c r="CI66" s="1"/>
      <c r="CJ66" s="1"/>
      <c r="CK66" s="1"/>
      <c r="CL66" s="1"/>
      <c r="CM66" s="1"/>
      <c r="CN66" s="1"/>
      <c r="CO66" s="1"/>
      <c r="CP66" s="311" t="s">
        <v>4</v>
      </c>
      <c r="CQ66" s="1"/>
      <c r="CR66" s="1"/>
      <c r="CS66" s="1"/>
      <c r="CT66" s="1"/>
      <c r="CU66" s="1"/>
      <c r="CV66" s="1"/>
      <c r="CW66" s="1"/>
      <c r="CX66" s="1"/>
      <c r="CY66" s="1"/>
      <c r="CZ66" s="1"/>
      <c r="DA66" s="1"/>
    </row>
    <row r="67" spans="1:105" ht="45" customHeight="1" x14ac:dyDescent="0.25">
      <c r="A67" s="408" t="s">
        <v>68</v>
      </c>
      <c r="B67" s="382" t="s">
        <v>60</v>
      </c>
      <c r="C67" s="409" t="s">
        <v>2049</v>
      </c>
      <c r="D67" s="384"/>
      <c r="E67" s="385" t="s">
        <v>590</v>
      </c>
      <c r="F67" s="386" t="s">
        <v>232</v>
      </c>
      <c r="G67" s="88">
        <v>3</v>
      </c>
      <c r="H67" s="387" t="s">
        <v>2181</v>
      </c>
      <c r="I67" s="388" t="s">
        <v>69</v>
      </c>
      <c r="J67" s="170" t="s">
        <v>443</v>
      </c>
      <c r="K67" s="49" t="s">
        <v>443</v>
      </c>
      <c r="L67" s="49" t="s">
        <v>443</v>
      </c>
      <c r="M67" s="49" t="s">
        <v>443</v>
      </c>
      <c r="N67" s="49" t="s">
        <v>443</v>
      </c>
      <c r="O67" s="49" t="s">
        <v>443</v>
      </c>
      <c r="P67" s="49" t="s">
        <v>443</v>
      </c>
      <c r="Q67" s="49" t="s">
        <v>21</v>
      </c>
      <c r="R67" s="49" t="s">
        <v>443</v>
      </c>
      <c r="S67" s="49" t="s">
        <v>443</v>
      </c>
      <c r="T67" s="49" t="s">
        <v>443</v>
      </c>
      <c r="U67" s="49" t="s">
        <v>443</v>
      </c>
      <c r="V67" s="49" t="s">
        <v>443</v>
      </c>
      <c r="W67" s="49" t="s">
        <v>443</v>
      </c>
      <c r="X67" s="49" t="s">
        <v>443</v>
      </c>
      <c r="Y67" s="49" t="s">
        <v>443</v>
      </c>
      <c r="Z67" s="49" t="s">
        <v>443</v>
      </c>
      <c r="AA67" s="49" t="s">
        <v>443</v>
      </c>
      <c r="AB67" s="49" t="s">
        <v>443</v>
      </c>
      <c r="AC67" s="49" t="s">
        <v>21</v>
      </c>
      <c r="AD67" s="49" t="s">
        <v>35</v>
      </c>
      <c r="AE67" s="49" t="s">
        <v>443</v>
      </c>
      <c r="AF67" s="49" t="s">
        <v>443</v>
      </c>
      <c r="AG67" s="49" t="s">
        <v>443</v>
      </c>
      <c r="AH67" s="49" t="s">
        <v>443</v>
      </c>
      <c r="AI67" s="49" t="s">
        <v>443</v>
      </c>
      <c r="AJ67" s="49" t="s">
        <v>443</v>
      </c>
      <c r="AK67" s="49" t="s">
        <v>443</v>
      </c>
      <c r="AL67" s="49" t="s">
        <v>443</v>
      </c>
      <c r="AM67" s="49" t="s">
        <v>443</v>
      </c>
      <c r="AN67" s="49" t="s">
        <v>443</v>
      </c>
      <c r="AO67" s="49" t="s">
        <v>21</v>
      </c>
      <c r="AP67" s="49" t="s">
        <v>443</v>
      </c>
      <c r="AQ67" s="49" t="s">
        <v>443</v>
      </c>
      <c r="AR67" s="123" t="s">
        <v>443</v>
      </c>
      <c r="AS67" s="49" t="s">
        <v>443</v>
      </c>
      <c r="AT67" s="49" t="s">
        <v>443</v>
      </c>
      <c r="AU67" s="49" t="s">
        <v>443</v>
      </c>
      <c r="AV67" s="49" t="s">
        <v>443</v>
      </c>
      <c r="AW67" s="129" t="s">
        <v>2609</v>
      </c>
      <c r="AX67" s="49" t="s">
        <v>443</v>
      </c>
      <c r="AY67" s="49" t="s">
        <v>443</v>
      </c>
      <c r="AZ67" s="49" t="s">
        <v>443</v>
      </c>
      <c r="BA67" s="137" t="s">
        <v>21</v>
      </c>
      <c r="BB67" s="49" t="s">
        <v>443</v>
      </c>
      <c r="BC67" s="49" t="s">
        <v>443</v>
      </c>
      <c r="BD67" s="49" t="s">
        <v>443</v>
      </c>
      <c r="BE67" s="131" t="s">
        <v>443</v>
      </c>
      <c r="BF67" s="49" t="s">
        <v>443</v>
      </c>
      <c r="BG67" s="49" t="s">
        <v>443</v>
      </c>
      <c r="BH67" s="49" t="s">
        <v>443</v>
      </c>
      <c r="BI67" s="49" t="s">
        <v>443</v>
      </c>
      <c r="BJ67" s="49" t="s">
        <v>443</v>
      </c>
      <c r="BK67" s="49" t="s">
        <v>443</v>
      </c>
      <c r="BL67" s="49" t="s">
        <v>443</v>
      </c>
      <c r="BM67" s="132" t="s">
        <v>21</v>
      </c>
      <c r="BN67" s="49" t="s">
        <v>443</v>
      </c>
      <c r="BO67" s="49" t="s">
        <v>443</v>
      </c>
      <c r="BP67" s="49" t="s">
        <v>443</v>
      </c>
      <c r="BQ67" s="49" t="s">
        <v>443</v>
      </c>
      <c r="BR67" s="49" t="s">
        <v>443</v>
      </c>
      <c r="BS67" s="49" t="s">
        <v>443</v>
      </c>
      <c r="BT67" s="49" t="s">
        <v>443</v>
      </c>
      <c r="BU67" s="49" t="s">
        <v>443</v>
      </c>
      <c r="BV67" s="49" t="s">
        <v>443</v>
      </c>
      <c r="BW67" s="28" t="s">
        <v>443</v>
      </c>
      <c r="BX67" s="49" t="s">
        <v>443</v>
      </c>
      <c r="BY67" s="287" t="s">
        <v>4</v>
      </c>
      <c r="BZ67" s="49" t="s">
        <v>443</v>
      </c>
      <c r="CA67" s="49" t="s">
        <v>443</v>
      </c>
      <c r="CB67" s="49" t="s">
        <v>443</v>
      </c>
      <c r="CC67" s="49" t="s">
        <v>443</v>
      </c>
      <c r="CD67" s="49" t="s">
        <v>443</v>
      </c>
      <c r="CE67" s="49" t="s">
        <v>443</v>
      </c>
      <c r="CF67" s="49" t="s">
        <v>443</v>
      </c>
      <c r="CG67" s="49" t="s">
        <v>443</v>
      </c>
      <c r="CH67" s="49" t="s">
        <v>443</v>
      </c>
      <c r="CI67" s="49" t="s">
        <v>443</v>
      </c>
      <c r="CJ67" s="49" t="s">
        <v>443</v>
      </c>
      <c r="CK67" s="295" t="s">
        <v>4</v>
      </c>
      <c r="CL67" s="49" t="s">
        <v>443</v>
      </c>
      <c r="CM67" s="49" t="s">
        <v>443</v>
      </c>
      <c r="CN67" s="49" t="s">
        <v>443</v>
      </c>
      <c r="CO67" s="49" t="s">
        <v>443</v>
      </c>
      <c r="CP67" s="379" t="s">
        <v>443</v>
      </c>
      <c r="CQ67" s="379" t="s">
        <v>443</v>
      </c>
      <c r="CR67" s="379" t="s">
        <v>443</v>
      </c>
      <c r="CS67" s="379" t="s">
        <v>443</v>
      </c>
      <c r="CT67" s="379" t="s">
        <v>443</v>
      </c>
      <c r="CU67" s="380" t="s">
        <v>35</v>
      </c>
      <c r="CV67" s="379" t="s">
        <v>443</v>
      </c>
      <c r="CW67" s="379" t="s">
        <v>443</v>
      </c>
      <c r="CX67" s="379" t="s">
        <v>443</v>
      </c>
      <c r="CY67" s="379" t="s">
        <v>443</v>
      </c>
      <c r="CZ67" s="379" t="s">
        <v>443</v>
      </c>
      <c r="DA67" s="379" t="s">
        <v>443</v>
      </c>
    </row>
    <row r="68" spans="1:105" ht="45" customHeight="1" x14ac:dyDescent="0.25">
      <c r="A68" s="372" t="s">
        <v>1043</v>
      </c>
      <c r="B68" s="383" t="s">
        <v>2417</v>
      </c>
      <c r="C68" s="372" t="s">
        <v>2650</v>
      </c>
      <c r="D68" s="374">
        <v>44044</v>
      </c>
      <c r="E68" s="375" t="s">
        <v>590</v>
      </c>
      <c r="F68" s="376" t="s">
        <v>2418</v>
      </c>
      <c r="G68" s="203" t="s">
        <v>2181</v>
      </c>
      <c r="H68" s="387" t="s">
        <v>2181</v>
      </c>
      <c r="I68" s="442" t="s">
        <v>87</v>
      </c>
      <c r="J68" s="49"/>
      <c r="K68" s="49"/>
      <c r="L68" s="49"/>
      <c r="M68" s="49"/>
      <c r="N68" s="49"/>
      <c r="O68" s="49"/>
      <c r="P68" s="49"/>
      <c r="Q68" s="49"/>
      <c r="R68" s="49"/>
      <c r="S68" s="49"/>
      <c r="T68" s="49"/>
      <c r="U68" s="49"/>
      <c r="V68" s="50"/>
      <c r="W68" s="50"/>
      <c r="X68" s="50"/>
      <c r="Y68" s="50"/>
      <c r="Z68" s="50"/>
      <c r="AA68" s="49"/>
      <c r="AB68" s="49"/>
      <c r="AC68" s="49"/>
      <c r="AD68" s="49"/>
      <c r="AE68" s="49"/>
      <c r="AF68" s="49"/>
      <c r="AG68" s="49"/>
      <c r="AH68" s="49"/>
      <c r="AI68" s="49"/>
      <c r="AJ68" s="49"/>
      <c r="AK68" s="49"/>
      <c r="AL68" s="49"/>
      <c r="AM68" s="49"/>
      <c r="AN68" s="49"/>
      <c r="AO68" s="49"/>
      <c r="AP68" s="49"/>
      <c r="AQ68" s="49"/>
      <c r="AR68" s="49"/>
      <c r="AS68" s="49"/>
      <c r="AT68" s="49"/>
      <c r="AU68" s="49"/>
      <c r="AV68" s="137"/>
      <c r="AW68" s="49"/>
      <c r="AX68" s="49"/>
      <c r="AY68" s="49"/>
      <c r="AZ68" s="49"/>
      <c r="BA68" s="49"/>
      <c r="BB68" s="49"/>
      <c r="BC68" s="49"/>
      <c r="BD68" s="49"/>
      <c r="BE68" s="131"/>
      <c r="BF68" s="161"/>
      <c r="BG68" s="161"/>
      <c r="BH68" s="223"/>
      <c r="BI68" s="161"/>
      <c r="BJ68" s="161"/>
      <c r="BK68" s="162"/>
      <c r="BL68" s="162"/>
      <c r="BM68" s="162"/>
      <c r="BN68" s="162"/>
      <c r="BO68" s="49"/>
      <c r="BP68" s="49"/>
      <c r="BQ68" s="49"/>
      <c r="BR68" s="49"/>
      <c r="BS68" s="49"/>
      <c r="BT68" s="287"/>
      <c r="BU68" s="49"/>
      <c r="BV68" s="49"/>
      <c r="BW68" s="1"/>
      <c r="BX68" s="49"/>
      <c r="BY68" s="49"/>
      <c r="BZ68" s="49"/>
      <c r="CA68" s="104"/>
      <c r="CB68" s="49"/>
      <c r="CC68" s="49"/>
      <c r="CD68" s="49"/>
      <c r="CE68" s="49"/>
      <c r="CF68" s="295"/>
      <c r="CG68" s="49"/>
      <c r="CH68" s="49"/>
      <c r="CI68" s="49"/>
      <c r="CJ68" s="49"/>
      <c r="CK68" s="49"/>
      <c r="CL68" s="49"/>
      <c r="CM68" s="49"/>
      <c r="CN68" s="49"/>
      <c r="CO68" s="49"/>
      <c r="CP68" s="379"/>
      <c r="CQ68" s="379"/>
      <c r="CR68" s="379"/>
      <c r="CS68" s="379"/>
      <c r="CT68" s="379"/>
      <c r="CU68" s="379"/>
      <c r="CV68" s="379"/>
      <c r="CW68" s="379"/>
      <c r="CX68" s="379"/>
      <c r="CY68" s="379" t="s">
        <v>443</v>
      </c>
      <c r="CZ68" s="379" t="s">
        <v>443</v>
      </c>
      <c r="DA68" s="379" t="s">
        <v>443</v>
      </c>
    </row>
    <row r="69" spans="1:105" s="381" customFormat="1" ht="45" customHeight="1" x14ac:dyDescent="0.25">
      <c r="A69" s="382" t="s">
        <v>1046</v>
      </c>
      <c r="B69" s="382" t="s">
        <v>152</v>
      </c>
      <c r="C69" s="382"/>
      <c r="D69" s="401">
        <v>41852</v>
      </c>
      <c r="E69" s="385" t="s">
        <v>590</v>
      </c>
      <c r="F69" s="386" t="s">
        <v>2419</v>
      </c>
      <c r="G69" s="88"/>
      <c r="H69" s="387" t="s">
        <v>24</v>
      </c>
      <c r="I69" s="388" t="s">
        <v>2040</v>
      </c>
      <c r="J69" s="170"/>
      <c r="K69" s="49"/>
      <c r="L69" s="49"/>
      <c r="M69" s="49"/>
      <c r="N69" s="49"/>
      <c r="O69" s="49"/>
      <c r="P69" s="49"/>
      <c r="Q69" s="49"/>
      <c r="R69" s="49"/>
      <c r="S69" s="49"/>
      <c r="T69" s="49"/>
      <c r="U69" s="49"/>
      <c r="V69" s="50"/>
      <c r="W69" s="50"/>
      <c r="X69" s="50"/>
      <c r="Y69" s="50"/>
      <c r="Z69" s="50"/>
      <c r="AA69" s="50"/>
      <c r="AB69" s="50"/>
      <c r="AC69" s="50"/>
      <c r="AD69" s="49" t="s">
        <v>21</v>
      </c>
      <c r="AE69" s="49" t="s">
        <v>443</v>
      </c>
      <c r="AF69" s="49" t="s">
        <v>443</v>
      </c>
      <c r="AG69" s="49" t="s">
        <v>443</v>
      </c>
      <c r="AH69" s="49" t="s">
        <v>443</v>
      </c>
      <c r="AI69" s="49" t="s">
        <v>443</v>
      </c>
      <c r="AJ69" s="49" t="s">
        <v>443</v>
      </c>
      <c r="AK69" s="49" t="s">
        <v>443</v>
      </c>
      <c r="AL69" s="49" t="s">
        <v>443</v>
      </c>
      <c r="AM69" s="49" t="s">
        <v>443</v>
      </c>
      <c r="AN69" s="49" t="s">
        <v>443</v>
      </c>
      <c r="AO69" s="49" t="s">
        <v>443</v>
      </c>
      <c r="AP69" s="49" t="s">
        <v>21</v>
      </c>
      <c r="AQ69" s="49" t="s">
        <v>443</v>
      </c>
      <c r="AR69" s="49" t="s">
        <v>443</v>
      </c>
      <c r="AS69" s="49" t="s">
        <v>443</v>
      </c>
      <c r="AT69" s="49" t="s">
        <v>443</v>
      </c>
      <c r="AU69" s="49" t="s">
        <v>443</v>
      </c>
      <c r="AV69" s="49" t="s">
        <v>443</v>
      </c>
      <c r="AW69" s="49" t="s">
        <v>443</v>
      </c>
      <c r="AX69" s="49" t="s">
        <v>443</v>
      </c>
      <c r="AY69" s="49" t="s">
        <v>443</v>
      </c>
      <c r="AZ69" s="49" t="s">
        <v>443</v>
      </c>
      <c r="BA69" s="49" t="s">
        <v>443</v>
      </c>
      <c r="BB69" s="137" t="s">
        <v>21</v>
      </c>
      <c r="BC69" s="49" t="s">
        <v>443</v>
      </c>
      <c r="BD69" s="49" t="s">
        <v>443</v>
      </c>
      <c r="BE69" s="131" t="s">
        <v>443</v>
      </c>
      <c r="BF69" s="49" t="s">
        <v>443</v>
      </c>
      <c r="BG69" s="49" t="s">
        <v>443</v>
      </c>
      <c r="BH69" s="49" t="s">
        <v>443</v>
      </c>
      <c r="BI69" s="49" t="s">
        <v>443</v>
      </c>
      <c r="BJ69" s="49" t="s">
        <v>443</v>
      </c>
      <c r="BK69" s="49" t="s">
        <v>443</v>
      </c>
      <c r="BL69" s="49" t="s">
        <v>443</v>
      </c>
      <c r="BM69" s="49" t="s">
        <v>443</v>
      </c>
      <c r="BN69" s="132" t="s">
        <v>21</v>
      </c>
      <c r="BO69" s="284" t="s">
        <v>2651</v>
      </c>
      <c r="BP69" s="49" t="s">
        <v>443</v>
      </c>
      <c r="BQ69" s="49" t="s">
        <v>443</v>
      </c>
      <c r="BR69" s="49" t="s">
        <v>443</v>
      </c>
      <c r="BS69" s="49" t="s">
        <v>443</v>
      </c>
      <c r="BT69" s="49" t="s">
        <v>443</v>
      </c>
      <c r="BU69" s="49" t="s">
        <v>443</v>
      </c>
      <c r="BV69" s="49" t="s">
        <v>443</v>
      </c>
      <c r="BW69" s="1" t="s">
        <v>443</v>
      </c>
      <c r="BX69" s="49" t="s">
        <v>443</v>
      </c>
      <c r="BY69" s="49" t="s">
        <v>443</v>
      </c>
      <c r="BZ69" s="287" t="s">
        <v>4</v>
      </c>
      <c r="CA69" s="104" t="s">
        <v>35</v>
      </c>
      <c r="CB69" s="49" t="s">
        <v>443</v>
      </c>
      <c r="CC69" s="49" t="s">
        <v>443</v>
      </c>
      <c r="CD69" s="49" t="s">
        <v>443</v>
      </c>
      <c r="CE69" s="49" t="s">
        <v>443</v>
      </c>
      <c r="CF69" s="49" t="s">
        <v>443</v>
      </c>
      <c r="CG69" s="49" t="s">
        <v>443</v>
      </c>
      <c r="CH69" s="49" t="s">
        <v>443</v>
      </c>
      <c r="CI69" s="49" t="s">
        <v>443</v>
      </c>
      <c r="CJ69" s="49" t="s">
        <v>443</v>
      </c>
      <c r="CK69" s="49" t="s">
        <v>443</v>
      </c>
      <c r="CL69" s="295" t="s">
        <v>4</v>
      </c>
      <c r="CM69" s="49" t="s">
        <v>443</v>
      </c>
      <c r="CN69" s="49" t="s">
        <v>443</v>
      </c>
      <c r="CO69" s="49" t="s">
        <v>443</v>
      </c>
      <c r="CP69" s="379" t="s">
        <v>443</v>
      </c>
      <c r="CQ69" s="379" t="s">
        <v>443</v>
      </c>
      <c r="CR69" s="379" t="s">
        <v>443</v>
      </c>
      <c r="CS69" s="379" t="s">
        <v>443</v>
      </c>
      <c r="CT69" s="380" t="s">
        <v>35</v>
      </c>
      <c r="CU69" s="380" t="s">
        <v>35</v>
      </c>
      <c r="CV69" s="379" t="s">
        <v>443</v>
      </c>
      <c r="CW69" s="379" t="s">
        <v>443</v>
      </c>
      <c r="CX69" s="379" t="s">
        <v>443</v>
      </c>
      <c r="CY69" s="379" t="s">
        <v>443</v>
      </c>
      <c r="CZ69" s="379" t="s">
        <v>443</v>
      </c>
      <c r="DA69" s="379" t="s">
        <v>443</v>
      </c>
    </row>
    <row r="70" spans="1:105" ht="45" customHeight="1" x14ac:dyDescent="0.25">
      <c r="A70" s="383" t="s">
        <v>2182</v>
      </c>
      <c r="B70" s="383" t="s">
        <v>49</v>
      </c>
      <c r="C70" s="383"/>
      <c r="D70" s="401">
        <v>41821</v>
      </c>
      <c r="E70" s="385" t="s">
        <v>590</v>
      </c>
      <c r="F70" s="386" t="s">
        <v>2420</v>
      </c>
      <c r="G70" s="88">
        <v>12</v>
      </c>
      <c r="H70" s="387" t="s">
        <v>2181</v>
      </c>
      <c r="I70" s="388" t="s">
        <v>53</v>
      </c>
      <c r="J70" s="170"/>
      <c r="K70" s="49"/>
      <c r="L70" s="49"/>
      <c r="M70" s="49"/>
      <c r="N70" s="49"/>
      <c r="O70" s="49"/>
      <c r="P70" s="49"/>
      <c r="Q70" s="49"/>
      <c r="R70" s="49"/>
      <c r="S70" s="49"/>
      <c r="T70" s="49"/>
      <c r="U70" s="49"/>
      <c r="V70" s="103" t="s">
        <v>35</v>
      </c>
      <c r="W70" s="103" t="s">
        <v>35</v>
      </c>
      <c r="X70" s="103" t="s">
        <v>35</v>
      </c>
      <c r="Y70" s="103" t="s">
        <v>35</v>
      </c>
      <c r="Z70" s="103" t="s">
        <v>35</v>
      </c>
      <c r="AA70" s="103" t="s">
        <v>35</v>
      </c>
      <c r="AB70" s="103" t="s">
        <v>35</v>
      </c>
      <c r="AC70" s="103" t="s">
        <v>35</v>
      </c>
      <c r="AD70" s="49" t="s">
        <v>443</v>
      </c>
      <c r="AE70" s="49" t="s">
        <v>443</v>
      </c>
      <c r="AF70" s="49" t="s">
        <v>443</v>
      </c>
      <c r="AG70" s="49" t="s">
        <v>443</v>
      </c>
      <c r="AH70" s="49" t="s">
        <v>443</v>
      </c>
      <c r="AI70" s="49" t="s">
        <v>443</v>
      </c>
      <c r="AJ70" s="49" t="s">
        <v>443</v>
      </c>
      <c r="AK70" s="49" t="s">
        <v>443</v>
      </c>
      <c r="AL70" s="49" t="s">
        <v>21</v>
      </c>
      <c r="AM70" s="49" t="s">
        <v>443</v>
      </c>
      <c r="AN70" s="49" t="s">
        <v>443</v>
      </c>
      <c r="AO70" s="49" t="s">
        <v>443</v>
      </c>
      <c r="AP70" s="49" t="s">
        <v>443</v>
      </c>
      <c r="AQ70" s="49" t="s">
        <v>443</v>
      </c>
      <c r="AR70" s="123" t="s">
        <v>443</v>
      </c>
      <c r="AS70" s="49" t="s">
        <v>443</v>
      </c>
      <c r="AT70" s="49" t="s">
        <v>443</v>
      </c>
      <c r="AU70" s="49" t="s">
        <v>443</v>
      </c>
      <c r="AV70" s="49" t="s">
        <v>443</v>
      </c>
      <c r="AW70" s="129" t="s">
        <v>2609</v>
      </c>
      <c r="AX70" s="137" t="s">
        <v>21</v>
      </c>
      <c r="AY70" s="49" t="s">
        <v>443</v>
      </c>
      <c r="AZ70" s="49" t="s">
        <v>443</v>
      </c>
      <c r="BA70" s="49" t="s">
        <v>443</v>
      </c>
      <c r="BB70" s="49" t="s">
        <v>443</v>
      </c>
      <c r="BC70" s="49" t="s">
        <v>443</v>
      </c>
      <c r="BD70" s="49" t="s">
        <v>443</v>
      </c>
      <c r="BE70" s="131" t="s">
        <v>443</v>
      </c>
      <c r="BF70" s="49" t="s">
        <v>443</v>
      </c>
      <c r="BG70" s="49" t="s">
        <v>443</v>
      </c>
      <c r="BH70" s="49" t="s">
        <v>443</v>
      </c>
      <c r="BI70" s="49" t="s">
        <v>443</v>
      </c>
      <c r="BJ70" s="132" t="s">
        <v>21</v>
      </c>
      <c r="BK70" s="49" t="s">
        <v>443</v>
      </c>
      <c r="BL70" s="49" t="s">
        <v>443</v>
      </c>
      <c r="BM70" s="49" t="s">
        <v>443</v>
      </c>
      <c r="BN70" s="49" t="s">
        <v>443</v>
      </c>
      <c r="BO70" s="49" t="s">
        <v>443</v>
      </c>
      <c r="BP70" s="49" t="s">
        <v>443</v>
      </c>
      <c r="BQ70" s="49" t="s">
        <v>443</v>
      </c>
      <c r="BR70" s="49" t="s">
        <v>443</v>
      </c>
      <c r="BS70" s="49" t="s">
        <v>443</v>
      </c>
      <c r="BT70" s="49" t="s">
        <v>443</v>
      </c>
      <c r="BU70" s="49" t="s">
        <v>443</v>
      </c>
      <c r="BV70" s="287" t="s">
        <v>4</v>
      </c>
      <c r="BW70" s="28" t="s">
        <v>443</v>
      </c>
      <c r="BX70" s="49" t="s">
        <v>443</v>
      </c>
      <c r="BY70" s="49" t="s">
        <v>443</v>
      </c>
      <c r="BZ70" s="49" t="s">
        <v>443</v>
      </c>
      <c r="CA70" s="49" t="s">
        <v>443</v>
      </c>
      <c r="CB70" s="49" t="s">
        <v>443</v>
      </c>
      <c r="CC70" s="49" t="s">
        <v>443</v>
      </c>
      <c r="CD70" s="49" t="s">
        <v>443</v>
      </c>
      <c r="CE70" s="49" t="s">
        <v>443</v>
      </c>
      <c r="CF70" s="49" t="s">
        <v>443</v>
      </c>
      <c r="CG70" s="49" t="s">
        <v>443</v>
      </c>
      <c r="CH70" s="295" t="s">
        <v>4</v>
      </c>
      <c r="CI70" s="49" t="s">
        <v>443</v>
      </c>
      <c r="CJ70" s="49" t="s">
        <v>443</v>
      </c>
      <c r="CK70" s="49" t="s">
        <v>443</v>
      </c>
      <c r="CL70" s="49" t="s">
        <v>443</v>
      </c>
      <c r="CM70" s="51" t="s">
        <v>35</v>
      </c>
      <c r="CN70" s="49" t="s">
        <v>443</v>
      </c>
      <c r="CO70" s="49" t="s">
        <v>443</v>
      </c>
      <c r="CP70" s="379" t="s">
        <v>443</v>
      </c>
      <c r="CQ70" s="379" t="s">
        <v>443</v>
      </c>
      <c r="CR70" s="379" t="s">
        <v>443</v>
      </c>
      <c r="CS70" s="379" t="s">
        <v>443</v>
      </c>
      <c r="CT70" s="405" t="s">
        <v>443</v>
      </c>
      <c r="CU70" s="380" t="s">
        <v>35</v>
      </c>
      <c r="CV70" s="379" t="s">
        <v>443</v>
      </c>
      <c r="CW70" s="379" t="s">
        <v>4</v>
      </c>
      <c r="CX70" s="379" t="s">
        <v>443</v>
      </c>
      <c r="CY70" s="379" t="s">
        <v>443</v>
      </c>
      <c r="CZ70" s="379" t="s">
        <v>443</v>
      </c>
      <c r="DA70" s="379" t="s">
        <v>443</v>
      </c>
    </row>
    <row r="71" spans="1:105" customFormat="1" ht="26.1" customHeight="1" x14ac:dyDescent="0.2">
      <c r="A71" s="5" t="s">
        <v>147</v>
      </c>
      <c r="B71" s="5" t="s">
        <v>140</v>
      </c>
      <c r="C71" s="46" t="s">
        <v>2652</v>
      </c>
      <c r="D71" s="117"/>
      <c r="E71" s="53" t="s">
        <v>66</v>
      </c>
      <c r="F71" s="88" t="s">
        <v>476</v>
      </c>
      <c r="G71" s="88">
        <v>2</v>
      </c>
      <c r="H71" s="9" t="s">
        <v>19</v>
      </c>
      <c r="I71" s="10" t="s">
        <v>40</v>
      </c>
      <c r="J71" s="170" t="s">
        <v>443</v>
      </c>
      <c r="K71" s="49" t="s">
        <v>443</v>
      </c>
      <c r="L71" s="49" t="s">
        <v>21</v>
      </c>
      <c r="M71" s="49" t="s">
        <v>443</v>
      </c>
      <c r="N71" s="49" t="s">
        <v>443</v>
      </c>
      <c r="O71" s="49" t="s">
        <v>443</v>
      </c>
      <c r="P71" s="49" t="s">
        <v>443</v>
      </c>
      <c r="Q71" s="49" t="s">
        <v>443</v>
      </c>
      <c r="R71" s="49" t="s">
        <v>443</v>
      </c>
      <c r="S71" s="49" t="s">
        <v>443</v>
      </c>
      <c r="T71" s="49" t="s">
        <v>443</v>
      </c>
      <c r="U71" s="49" t="s">
        <v>443</v>
      </c>
      <c r="V71" s="49" t="s">
        <v>443</v>
      </c>
      <c r="W71" s="49" t="s">
        <v>443</v>
      </c>
      <c r="X71" s="49" t="s">
        <v>21</v>
      </c>
      <c r="Y71" s="49" t="s">
        <v>443</v>
      </c>
      <c r="Z71" s="49" t="s">
        <v>443</v>
      </c>
      <c r="AA71" s="49" t="s">
        <v>443</v>
      </c>
      <c r="AB71" s="49" t="s">
        <v>443</v>
      </c>
      <c r="AC71" s="49" t="s">
        <v>443</v>
      </c>
      <c r="AD71" s="49" t="s">
        <v>443</v>
      </c>
      <c r="AE71" s="49" t="s">
        <v>443</v>
      </c>
      <c r="AF71" s="49" t="s">
        <v>443</v>
      </c>
      <c r="AG71" s="49" t="s">
        <v>443</v>
      </c>
      <c r="AH71" s="49"/>
      <c r="AI71" s="49" t="s">
        <v>35</v>
      </c>
      <c r="AJ71" s="49" t="s">
        <v>21</v>
      </c>
      <c r="AK71" s="49"/>
      <c r="AL71" s="49"/>
      <c r="AM71" s="49"/>
      <c r="AN71" s="49"/>
      <c r="AO71" s="49"/>
      <c r="AP71" s="49"/>
      <c r="AQ71" s="49" t="s">
        <v>443</v>
      </c>
      <c r="AR71" s="49"/>
      <c r="AS71" s="49"/>
      <c r="AT71" s="1"/>
      <c r="AU71" s="1"/>
      <c r="AV71" s="1"/>
      <c r="AW71" s="1"/>
      <c r="AX71" s="1"/>
      <c r="AY71" s="1"/>
      <c r="AZ71" s="1"/>
      <c r="BA71" s="1"/>
      <c r="BB71" s="1"/>
      <c r="BC71" s="1"/>
      <c r="BD71" s="1"/>
      <c r="BE71" s="143"/>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row>
    <row r="72" spans="1:105" ht="45" customHeight="1" x14ac:dyDescent="0.25">
      <c r="A72" s="383" t="s">
        <v>257</v>
      </c>
      <c r="B72" s="383" t="s">
        <v>152</v>
      </c>
      <c r="C72" s="383"/>
      <c r="D72" s="384"/>
      <c r="E72" s="385" t="s">
        <v>590</v>
      </c>
      <c r="F72" s="386" t="s">
        <v>258</v>
      </c>
      <c r="G72" s="88">
        <v>13</v>
      </c>
      <c r="H72" s="387" t="s">
        <v>2181</v>
      </c>
      <c r="I72" s="388" t="s">
        <v>69</v>
      </c>
      <c r="J72" s="170" t="s">
        <v>443</v>
      </c>
      <c r="K72" s="49" t="s">
        <v>443</v>
      </c>
      <c r="L72" s="49" t="s">
        <v>443</v>
      </c>
      <c r="M72" s="49" t="s">
        <v>443</v>
      </c>
      <c r="N72" s="49" t="s">
        <v>35</v>
      </c>
      <c r="O72" s="49" t="s">
        <v>443</v>
      </c>
      <c r="P72" s="49" t="s">
        <v>21</v>
      </c>
      <c r="Q72" s="49" t="s">
        <v>443</v>
      </c>
      <c r="R72" s="49" t="s">
        <v>443</v>
      </c>
      <c r="S72" s="49" t="s">
        <v>443</v>
      </c>
      <c r="T72" s="49" t="s">
        <v>443</v>
      </c>
      <c r="U72" s="49" t="s">
        <v>443</v>
      </c>
      <c r="V72" s="49" t="s">
        <v>443</v>
      </c>
      <c r="W72" s="49" t="s">
        <v>443</v>
      </c>
      <c r="X72" s="49" t="s">
        <v>443</v>
      </c>
      <c r="Y72" s="49" t="s">
        <v>443</v>
      </c>
      <c r="Z72" s="49" t="s">
        <v>443</v>
      </c>
      <c r="AA72" s="49" t="s">
        <v>443</v>
      </c>
      <c r="AB72" s="49" t="s">
        <v>21</v>
      </c>
      <c r="AC72" s="49" t="s">
        <v>443</v>
      </c>
      <c r="AD72" s="49" t="s">
        <v>443</v>
      </c>
      <c r="AE72" s="49" t="s">
        <v>443</v>
      </c>
      <c r="AF72" s="49" t="s">
        <v>443</v>
      </c>
      <c r="AG72" s="49" t="s">
        <v>21</v>
      </c>
      <c r="AH72" s="49" t="s">
        <v>443</v>
      </c>
      <c r="AI72" s="49" t="s">
        <v>443</v>
      </c>
      <c r="AJ72" s="49" t="s">
        <v>443</v>
      </c>
      <c r="AK72" s="49" t="s">
        <v>443</v>
      </c>
      <c r="AL72" s="49" t="s">
        <v>443</v>
      </c>
      <c r="AM72" s="49" t="s">
        <v>443</v>
      </c>
      <c r="AN72" s="49" t="s">
        <v>21</v>
      </c>
      <c r="AO72" s="49" t="s">
        <v>443</v>
      </c>
      <c r="AP72" s="49" t="s">
        <v>443</v>
      </c>
      <c r="AQ72" s="49" t="s">
        <v>443</v>
      </c>
      <c r="AR72" s="123" t="s">
        <v>443</v>
      </c>
      <c r="AS72" s="49" t="s">
        <v>443</v>
      </c>
      <c r="AT72" s="49" t="s">
        <v>443</v>
      </c>
      <c r="AU72" s="49" t="s">
        <v>443</v>
      </c>
      <c r="AV72" s="49" t="s">
        <v>443</v>
      </c>
      <c r="AW72" s="129" t="s">
        <v>2609</v>
      </c>
      <c r="AX72" s="49" t="s">
        <v>443</v>
      </c>
      <c r="AY72" s="49" t="s">
        <v>443</v>
      </c>
      <c r="AZ72" s="137" t="s">
        <v>21</v>
      </c>
      <c r="BA72" s="49" t="s">
        <v>443</v>
      </c>
      <c r="BB72" s="49" t="s">
        <v>443</v>
      </c>
      <c r="BC72" s="49" t="s">
        <v>443</v>
      </c>
      <c r="BD72" s="49" t="s">
        <v>443</v>
      </c>
      <c r="BE72" s="131" t="s">
        <v>443</v>
      </c>
      <c r="BF72" s="49" t="s">
        <v>443</v>
      </c>
      <c r="BG72" s="49" t="s">
        <v>443</v>
      </c>
      <c r="BH72" s="49" t="s">
        <v>443</v>
      </c>
      <c r="BI72" s="49" t="s">
        <v>443</v>
      </c>
      <c r="BJ72" s="49" t="s">
        <v>443</v>
      </c>
      <c r="BK72" s="49" t="s">
        <v>443</v>
      </c>
      <c r="BL72" s="132" t="s">
        <v>21</v>
      </c>
      <c r="BM72" s="49" t="s">
        <v>443</v>
      </c>
      <c r="BN72" s="49" t="s">
        <v>443</v>
      </c>
      <c r="BO72" s="49" t="s">
        <v>443</v>
      </c>
      <c r="BP72" s="49" t="s">
        <v>443</v>
      </c>
      <c r="BQ72" s="49" t="s">
        <v>443</v>
      </c>
      <c r="BR72" s="77" t="s">
        <v>443</v>
      </c>
      <c r="BS72" s="77" t="s">
        <v>443</v>
      </c>
      <c r="BT72" s="77" t="s">
        <v>443</v>
      </c>
      <c r="BU72" s="77" t="s">
        <v>443</v>
      </c>
      <c r="BV72" s="77" t="s">
        <v>443</v>
      </c>
      <c r="BW72" s="48" t="s">
        <v>443</v>
      </c>
      <c r="BX72" s="49" t="s">
        <v>443</v>
      </c>
      <c r="BY72" s="323" t="s">
        <v>4</v>
      </c>
      <c r="BZ72" s="77" t="s">
        <v>443</v>
      </c>
      <c r="CA72" s="77" t="s">
        <v>443</v>
      </c>
      <c r="CB72" s="77" t="s">
        <v>443</v>
      </c>
      <c r="CC72" s="77" t="s">
        <v>443</v>
      </c>
      <c r="CD72" s="77" t="s">
        <v>443</v>
      </c>
      <c r="CE72" s="77" t="s">
        <v>443</v>
      </c>
      <c r="CF72" s="77" t="s">
        <v>443</v>
      </c>
      <c r="CG72" s="77" t="s">
        <v>443</v>
      </c>
      <c r="CH72" s="77" t="s">
        <v>443</v>
      </c>
      <c r="CI72" s="77" t="s">
        <v>443</v>
      </c>
      <c r="CJ72" s="77" t="s">
        <v>443</v>
      </c>
      <c r="CK72" s="326" t="s">
        <v>4</v>
      </c>
      <c r="CL72" s="77" t="s">
        <v>443</v>
      </c>
      <c r="CM72" s="77" t="s">
        <v>443</v>
      </c>
      <c r="CN72" s="77" t="s">
        <v>443</v>
      </c>
      <c r="CO72" s="77" t="s">
        <v>443</v>
      </c>
      <c r="CP72" s="379" t="s">
        <v>443</v>
      </c>
      <c r="CQ72" s="379" t="s">
        <v>443</v>
      </c>
      <c r="CR72" s="379" t="s">
        <v>443</v>
      </c>
      <c r="CS72" s="379" t="s">
        <v>443</v>
      </c>
      <c r="CT72" s="379" t="s">
        <v>443</v>
      </c>
      <c r="CU72" s="380" t="s">
        <v>35</v>
      </c>
      <c r="CV72" s="379" t="s">
        <v>443</v>
      </c>
      <c r="CW72" s="379" t="s">
        <v>443</v>
      </c>
      <c r="CX72" s="379" t="s">
        <v>443</v>
      </c>
      <c r="CY72" s="379" t="s">
        <v>443</v>
      </c>
      <c r="CZ72" s="379" t="s">
        <v>443</v>
      </c>
      <c r="DA72" s="379" t="s">
        <v>443</v>
      </c>
    </row>
    <row r="73" spans="1:105" s="381" customFormat="1" ht="45" customHeight="1" x14ac:dyDescent="0.25">
      <c r="A73" s="408" t="s">
        <v>2421</v>
      </c>
      <c r="B73" s="382" t="s">
        <v>2422</v>
      </c>
      <c r="C73" s="409" t="s">
        <v>2653</v>
      </c>
      <c r="D73" s="434">
        <v>43132</v>
      </c>
      <c r="E73" s="385" t="s">
        <v>590</v>
      </c>
      <c r="F73" s="386" t="s">
        <v>2425</v>
      </c>
      <c r="G73" s="88"/>
      <c r="H73" s="387" t="s">
        <v>30</v>
      </c>
      <c r="I73" s="388" t="s">
        <v>25</v>
      </c>
      <c r="J73" s="170"/>
      <c r="K73" s="49"/>
      <c r="L73" s="49"/>
      <c r="M73" s="49"/>
      <c r="N73" s="49"/>
      <c r="O73" s="49"/>
      <c r="P73" s="49"/>
      <c r="Q73" s="49"/>
      <c r="R73" s="49"/>
      <c r="S73" s="49"/>
      <c r="T73" s="49"/>
      <c r="U73" s="49"/>
      <c r="V73" s="49"/>
      <c r="W73" s="49"/>
      <c r="X73" s="49"/>
      <c r="Y73" s="49"/>
      <c r="Z73" s="49"/>
      <c r="AA73" s="49"/>
      <c r="AB73" s="49"/>
      <c r="AC73" s="49"/>
      <c r="AD73" s="49"/>
      <c r="AE73" s="49"/>
      <c r="AF73" s="49"/>
      <c r="AG73" s="49"/>
      <c r="AH73" s="49"/>
      <c r="AI73" s="49"/>
      <c r="AJ73" s="49"/>
      <c r="AK73" s="49"/>
      <c r="AL73" s="49"/>
      <c r="AM73" s="49"/>
      <c r="AN73" s="49"/>
      <c r="AO73" s="49"/>
      <c r="AP73" s="49"/>
      <c r="AQ73" s="49"/>
      <c r="AR73" s="123"/>
      <c r="AS73" s="49"/>
      <c r="AT73" s="49"/>
      <c r="AU73" s="49"/>
      <c r="AV73" s="49"/>
      <c r="AW73" s="129"/>
      <c r="AX73" s="49"/>
      <c r="AY73" s="49"/>
      <c r="AZ73" s="49"/>
      <c r="BA73" s="137"/>
      <c r="BB73" s="49"/>
      <c r="BC73" s="49"/>
      <c r="BD73" s="49"/>
      <c r="BE73" s="131"/>
      <c r="BF73" s="50" t="s">
        <v>35</v>
      </c>
      <c r="BG73" s="50" t="s">
        <v>35</v>
      </c>
      <c r="BH73" s="50" t="s">
        <v>35</v>
      </c>
      <c r="BI73" s="50" t="s">
        <v>35</v>
      </c>
      <c r="BJ73" s="50" t="s">
        <v>35</v>
      </c>
      <c r="BK73" s="50" t="s">
        <v>35</v>
      </c>
      <c r="BL73" s="50" t="s">
        <v>35</v>
      </c>
      <c r="BM73" s="50" t="s">
        <v>35</v>
      </c>
      <c r="BN73" s="50" t="s">
        <v>35</v>
      </c>
      <c r="BO73" s="50" t="s">
        <v>35</v>
      </c>
      <c r="BP73" s="50" t="s">
        <v>35</v>
      </c>
      <c r="BQ73" s="50" t="s">
        <v>35</v>
      </c>
      <c r="BR73" s="297"/>
      <c r="BS73" s="297"/>
      <c r="BT73" s="297"/>
      <c r="BU73" s="162" t="s">
        <v>443</v>
      </c>
      <c r="BV73" s="162" t="s">
        <v>443</v>
      </c>
      <c r="BW73" s="162" t="s">
        <v>443</v>
      </c>
      <c r="BX73" s="49" t="s">
        <v>443</v>
      </c>
      <c r="BY73" s="358" t="s">
        <v>443</v>
      </c>
      <c r="BZ73" s="162" t="s">
        <v>443</v>
      </c>
      <c r="CA73" s="49" t="s">
        <v>443</v>
      </c>
      <c r="CB73" s="49" t="s">
        <v>443</v>
      </c>
      <c r="CC73" s="49" t="s">
        <v>443</v>
      </c>
      <c r="CD73" s="298" t="s">
        <v>2654</v>
      </c>
      <c r="CE73" s="49" t="s">
        <v>443</v>
      </c>
      <c r="CF73" s="49" t="s">
        <v>443</v>
      </c>
      <c r="CG73" s="49" t="s">
        <v>443</v>
      </c>
      <c r="CH73" s="49" t="s">
        <v>443</v>
      </c>
      <c r="CI73" s="49" t="s">
        <v>443</v>
      </c>
      <c r="CJ73" s="49" t="s">
        <v>443</v>
      </c>
      <c r="CK73" s="49" t="s">
        <v>443</v>
      </c>
      <c r="CL73" s="288" t="s">
        <v>443</v>
      </c>
      <c r="CM73" s="146" t="s">
        <v>2600</v>
      </c>
      <c r="CN73" s="49" t="s">
        <v>443</v>
      </c>
      <c r="CO73" s="49" t="s">
        <v>443</v>
      </c>
      <c r="CP73" s="379" t="s">
        <v>443</v>
      </c>
      <c r="CQ73" s="379" t="s">
        <v>443</v>
      </c>
      <c r="CR73" s="379" t="s">
        <v>443</v>
      </c>
      <c r="CS73" s="379" t="s">
        <v>443</v>
      </c>
      <c r="CT73" s="379" t="s">
        <v>443</v>
      </c>
      <c r="CU73" s="380" t="s">
        <v>35</v>
      </c>
      <c r="CV73" s="425" t="s">
        <v>4</v>
      </c>
      <c r="CW73" s="379" t="s">
        <v>443</v>
      </c>
      <c r="CX73" s="379" t="s">
        <v>443</v>
      </c>
      <c r="CY73" s="448" t="s">
        <v>443</v>
      </c>
      <c r="CZ73" s="448" t="s">
        <v>443</v>
      </c>
      <c r="DA73" s="379" t="s">
        <v>443</v>
      </c>
    </row>
    <row r="74" spans="1:105" ht="45" customHeight="1" x14ac:dyDescent="0.25">
      <c r="A74" s="383" t="s">
        <v>1070</v>
      </c>
      <c r="B74" s="383" t="s">
        <v>152</v>
      </c>
      <c r="C74" s="383"/>
      <c r="D74" s="401">
        <v>43800</v>
      </c>
      <c r="E74" s="385" t="s">
        <v>590</v>
      </c>
      <c r="F74" s="386" t="s">
        <v>2429</v>
      </c>
      <c r="G74" s="88"/>
      <c r="H74" s="387" t="s">
        <v>2181</v>
      </c>
      <c r="I74" s="404" t="s">
        <v>50</v>
      </c>
      <c r="J74" s="170"/>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49"/>
      <c r="AJ74" s="49"/>
      <c r="AK74" s="49"/>
      <c r="AL74" s="49"/>
      <c r="AM74" s="49"/>
      <c r="AN74" s="49"/>
      <c r="AO74" s="49"/>
      <c r="AP74" s="49"/>
      <c r="AQ74" s="49"/>
      <c r="AR74" s="123"/>
      <c r="AS74" s="49"/>
      <c r="AT74" s="49"/>
      <c r="AU74" s="49"/>
      <c r="AV74" s="49"/>
      <c r="AW74" s="129"/>
      <c r="AX74" s="49"/>
      <c r="AY74" s="49"/>
      <c r="AZ74" s="137"/>
      <c r="BA74" s="49"/>
      <c r="BB74" s="49"/>
      <c r="BC74" s="49"/>
      <c r="BD74" s="49"/>
      <c r="BE74" s="131"/>
      <c r="BF74" s="49"/>
      <c r="BG74" s="49"/>
      <c r="BH74" s="49"/>
      <c r="BI74" s="49"/>
      <c r="BJ74" s="49"/>
      <c r="BK74" s="49"/>
      <c r="BL74" s="132"/>
      <c r="BM74" s="49"/>
      <c r="BN74" s="49"/>
      <c r="BO74" s="49"/>
      <c r="BP74" s="49"/>
      <c r="BQ74" s="49"/>
      <c r="BR74" s="49"/>
      <c r="BS74" s="49"/>
      <c r="BT74" s="49"/>
      <c r="BU74" s="49"/>
      <c r="BV74" s="49"/>
      <c r="BW74" s="28"/>
      <c r="BX74" s="49"/>
      <c r="BY74" s="287"/>
      <c r="BZ74" s="49"/>
      <c r="CA74" s="49"/>
      <c r="CB74" s="49"/>
      <c r="CC74" s="49"/>
      <c r="CD74" s="49"/>
      <c r="CE74" s="49"/>
      <c r="CF74" s="49"/>
      <c r="CG74" s="49"/>
      <c r="CH74" s="49"/>
      <c r="CI74" s="49"/>
      <c r="CJ74" s="49"/>
      <c r="CK74" s="295"/>
      <c r="CL74" s="49"/>
      <c r="CM74" s="49"/>
      <c r="CN74" s="49"/>
      <c r="CO74" s="49"/>
      <c r="CP74" s="379"/>
      <c r="CQ74" s="379" t="s">
        <v>443</v>
      </c>
      <c r="CR74" s="379" t="s">
        <v>443</v>
      </c>
      <c r="CS74" s="379" t="s">
        <v>443</v>
      </c>
      <c r="CT74" s="379" t="s">
        <v>443</v>
      </c>
      <c r="CU74" s="380" t="s">
        <v>35</v>
      </c>
      <c r="CV74" s="379" t="s">
        <v>443</v>
      </c>
      <c r="CW74" s="379" t="s">
        <v>443</v>
      </c>
      <c r="CX74" s="379" t="s">
        <v>443</v>
      </c>
      <c r="CY74" s="379" t="s">
        <v>443</v>
      </c>
      <c r="CZ74" s="379" t="s">
        <v>443</v>
      </c>
      <c r="DA74" s="379" t="s">
        <v>443</v>
      </c>
    </row>
    <row r="75" spans="1:105" s="381" customFormat="1" ht="45" customHeight="1" x14ac:dyDescent="0.25">
      <c r="A75" s="382" t="s">
        <v>184</v>
      </c>
      <c r="B75" s="383" t="s">
        <v>185</v>
      </c>
      <c r="C75" s="383"/>
      <c r="D75" s="401">
        <v>42558</v>
      </c>
      <c r="E75" s="385" t="s">
        <v>590</v>
      </c>
      <c r="F75" s="386" t="s">
        <v>488</v>
      </c>
      <c r="G75" s="140">
        <v>22</v>
      </c>
      <c r="H75" s="387" t="s">
        <v>19</v>
      </c>
      <c r="I75" s="388" t="s">
        <v>100</v>
      </c>
      <c r="J75" s="49" t="s">
        <v>443</v>
      </c>
      <c r="K75" s="49" t="s">
        <v>443</v>
      </c>
      <c r="L75" s="49" t="s">
        <v>443</v>
      </c>
      <c r="M75" s="49" t="s">
        <v>443</v>
      </c>
      <c r="N75" s="49" t="s">
        <v>443</v>
      </c>
      <c r="O75" s="49" t="s">
        <v>443</v>
      </c>
      <c r="P75" s="49" t="s">
        <v>443</v>
      </c>
      <c r="Q75" s="49" t="s">
        <v>443</v>
      </c>
      <c r="R75" s="49" t="s">
        <v>443</v>
      </c>
      <c r="S75" s="49" t="s">
        <v>21</v>
      </c>
      <c r="T75" s="49" t="s">
        <v>443</v>
      </c>
      <c r="U75" s="49" t="s">
        <v>443</v>
      </c>
      <c r="V75" s="49" t="s">
        <v>443</v>
      </c>
      <c r="W75" s="49" t="s">
        <v>443</v>
      </c>
      <c r="X75" s="49" t="s">
        <v>443</v>
      </c>
      <c r="Y75" s="49" t="s">
        <v>443</v>
      </c>
      <c r="Z75" s="49" t="s">
        <v>443</v>
      </c>
      <c r="AA75" s="49" t="s">
        <v>443</v>
      </c>
      <c r="AB75" s="49" t="s">
        <v>443</v>
      </c>
      <c r="AC75" s="49" t="s">
        <v>443</v>
      </c>
      <c r="AD75" s="49" t="s">
        <v>443</v>
      </c>
      <c r="AE75" s="49" t="s">
        <v>21</v>
      </c>
      <c r="AF75" s="49" t="s">
        <v>443</v>
      </c>
      <c r="AG75" s="49" t="s">
        <v>443</v>
      </c>
      <c r="AH75" s="49" t="s">
        <v>443</v>
      </c>
      <c r="AI75" s="49" t="s">
        <v>443</v>
      </c>
      <c r="AJ75" s="49" t="s">
        <v>443</v>
      </c>
      <c r="AK75" s="49" t="s">
        <v>443</v>
      </c>
      <c r="AL75" s="49" t="s">
        <v>443</v>
      </c>
      <c r="AM75" s="49" t="s">
        <v>443</v>
      </c>
      <c r="AN75" s="49" t="s">
        <v>443</v>
      </c>
      <c r="AO75" s="49" t="s">
        <v>35</v>
      </c>
      <c r="AP75" s="49" t="s">
        <v>443</v>
      </c>
      <c r="AQ75" s="49" t="s">
        <v>21</v>
      </c>
      <c r="AR75" s="49" t="s">
        <v>443</v>
      </c>
      <c r="AS75" s="49" t="s">
        <v>443</v>
      </c>
      <c r="AT75" s="49" t="s">
        <v>443</v>
      </c>
      <c r="AU75" s="49" t="s">
        <v>443</v>
      </c>
      <c r="AV75" s="49" t="s">
        <v>443</v>
      </c>
      <c r="AW75" s="49" t="s">
        <v>443</v>
      </c>
      <c r="AX75" s="49" t="s">
        <v>443</v>
      </c>
      <c r="AY75" s="49" t="s">
        <v>443</v>
      </c>
      <c r="AZ75" s="49" t="s">
        <v>443</v>
      </c>
      <c r="BA75" s="49" t="s">
        <v>443</v>
      </c>
      <c r="BB75" s="49" t="s">
        <v>443</v>
      </c>
      <c r="BC75" s="137" t="s">
        <v>21</v>
      </c>
      <c r="BD75" s="49" t="s">
        <v>443</v>
      </c>
      <c r="BE75" s="136" t="s">
        <v>2655</v>
      </c>
      <c r="BF75" s="344" t="s">
        <v>2656</v>
      </c>
      <c r="BG75" s="162" t="s">
        <v>443</v>
      </c>
      <c r="BH75" s="161" t="s">
        <v>443</v>
      </c>
      <c r="BI75" s="161" t="s">
        <v>443</v>
      </c>
      <c r="BJ75" s="162" t="s">
        <v>443</v>
      </c>
      <c r="BK75" s="162" t="s">
        <v>443</v>
      </c>
      <c r="BL75" s="162" t="s">
        <v>443</v>
      </c>
      <c r="BM75" s="49" t="s">
        <v>443</v>
      </c>
      <c r="BN75" s="49" t="s">
        <v>443</v>
      </c>
      <c r="BO75" s="132" t="s">
        <v>21</v>
      </c>
      <c r="BP75" s="49" t="s">
        <v>443</v>
      </c>
      <c r="BQ75" s="49" t="s">
        <v>443</v>
      </c>
      <c r="BR75" s="49" t="s">
        <v>443</v>
      </c>
      <c r="BS75" s="103" t="s">
        <v>35</v>
      </c>
      <c r="BT75" s="49" t="s">
        <v>443</v>
      </c>
      <c r="BU75" s="49" t="s">
        <v>443</v>
      </c>
      <c r="BV75" s="49" t="s">
        <v>443</v>
      </c>
      <c r="BW75" s="49" t="s">
        <v>443</v>
      </c>
      <c r="BX75" s="49" t="s">
        <v>443</v>
      </c>
      <c r="BY75" s="49" t="s">
        <v>443</v>
      </c>
      <c r="BZ75" s="49" t="s">
        <v>443</v>
      </c>
      <c r="CA75" s="287" t="s">
        <v>4</v>
      </c>
      <c r="CB75" s="49" t="s">
        <v>443</v>
      </c>
      <c r="CC75" s="49" t="s">
        <v>443</v>
      </c>
      <c r="CD75" s="49" t="s">
        <v>443</v>
      </c>
      <c r="CE75" s="49" t="s">
        <v>443</v>
      </c>
      <c r="CF75" s="49" t="s">
        <v>443</v>
      </c>
      <c r="CG75" s="49" t="s">
        <v>443</v>
      </c>
      <c r="CH75" s="49" t="s">
        <v>443</v>
      </c>
      <c r="CI75" s="49" t="s">
        <v>443</v>
      </c>
      <c r="CJ75" s="49" t="s">
        <v>443</v>
      </c>
      <c r="CK75" s="49" t="s">
        <v>443</v>
      </c>
      <c r="CL75" s="49" t="s">
        <v>443</v>
      </c>
      <c r="CM75" s="49" t="s">
        <v>443</v>
      </c>
      <c r="CN75" s="49" t="s">
        <v>443</v>
      </c>
      <c r="CO75" s="49" t="s">
        <v>443</v>
      </c>
      <c r="CP75" s="379" t="s">
        <v>443</v>
      </c>
      <c r="CQ75" s="379" t="s">
        <v>443</v>
      </c>
      <c r="CR75" s="379" t="s">
        <v>443</v>
      </c>
      <c r="CS75" s="379" t="s">
        <v>443</v>
      </c>
      <c r="CT75" s="379" t="s">
        <v>443</v>
      </c>
      <c r="CU75" s="380" t="s">
        <v>35</v>
      </c>
      <c r="CV75" s="379" t="s">
        <v>443</v>
      </c>
      <c r="CW75" s="379" t="s">
        <v>443</v>
      </c>
      <c r="CX75" s="379" t="s">
        <v>443</v>
      </c>
      <c r="CY75" s="379" t="s">
        <v>443</v>
      </c>
      <c r="CZ75" s="379" t="s">
        <v>443</v>
      </c>
      <c r="DA75" s="379" t="s">
        <v>443</v>
      </c>
    </row>
    <row r="76" spans="1:105" s="381" customFormat="1" ht="45" customHeight="1" x14ac:dyDescent="0.25">
      <c r="A76" s="414" t="s">
        <v>1082</v>
      </c>
      <c r="B76" s="383" t="s">
        <v>89</v>
      </c>
      <c r="C76" s="383"/>
      <c r="D76" s="401">
        <v>41426</v>
      </c>
      <c r="E76" s="385" t="s">
        <v>590</v>
      </c>
      <c r="F76" s="386" t="s">
        <v>2430</v>
      </c>
      <c r="G76" s="88">
        <v>24</v>
      </c>
      <c r="H76" s="387" t="s">
        <v>19</v>
      </c>
      <c r="I76" s="415" t="s">
        <v>25</v>
      </c>
      <c r="J76" s="173" t="s">
        <v>35</v>
      </c>
      <c r="K76" s="51" t="s">
        <v>35</v>
      </c>
      <c r="L76" s="51" t="s">
        <v>35</v>
      </c>
      <c r="M76" s="51" t="s">
        <v>35</v>
      </c>
      <c r="N76" s="51" t="s">
        <v>21</v>
      </c>
      <c r="O76" s="51" t="s">
        <v>35</v>
      </c>
      <c r="P76" s="51" t="s">
        <v>35</v>
      </c>
      <c r="Q76" s="49" t="s">
        <v>443</v>
      </c>
      <c r="R76" s="49" t="s">
        <v>443</v>
      </c>
      <c r="S76" s="49" t="s">
        <v>443</v>
      </c>
      <c r="T76" s="49" t="s">
        <v>443</v>
      </c>
      <c r="U76" s="49" t="s">
        <v>443</v>
      </c>
      <c r="V76" s="49" t="s">
        <v>443</v>
      </c>
      <c r="W76" s="49" t="s">
        <v>443</v>
      </c>
      <c r="X76" s="49" t="s">
        <v>443</v>
      </c>
      <c r="Y76" s="49" t="s">
        <v>443</v>
      </c>
      <c r="Z76" s="49" t="s">
        <v>21</v>
      </c>
      <c r="AA76" s="49" t="s">
        <v>443</v>
      </c>
      <c r="AB76" s="49" t="s">
        <v>443</v>
      </c>
      <c r="AC76" s="49" t="s">
        <v>443</v>
      </c>
      <c r="AD76" s="49" t="s">
        <v>443</v>
      </c>
      <c r="AE76" s="49" t="s">
        <v>443</v>
      </c>
      <c r="AF76" s="49" t="s">
        <v>443</v>
      </c>
      <c r="AG76" s="49" t="s">
        <v>443</v>
      </c>
      <c r="AH76" s="49" t="s">
        <v>443</v>
      </c>
      <c r="AI76" s="49" t="s">
        <v>443</v>
      </c>
      <c r="AJ76" s="49" t="s">
        <v>443</v>
      </c>
      <c r="AK76" s="66" t="s">
        <v>767</v>
      </c>
      <c r="AL76" s="49" t="s">
        <v>21</v>
      </c>
      <c r="AM76" s="49" t="s">
        <v>443</v>
      </c>
      <c r="AN76" s="49" t="s">
        <v>443</v>
      </c>
      <c r="AO76" s="49" t="s">
        <v>443</v>
      </c>
      <c r="AP76" s="49" t="s">
        <v>443</v>
      </c>
      <c r="AQ76" s="49" t="s">
        <v>443</v>
      </c>
      <c r="AR76" s="49" t="s">
        <v>443</v>
      </c>
      <c r="AS76" s="49" t="s">
        <v>443</v>
      </c>
      <c r="AT76" s="49" t="s">
        <v>443</v>
      </c>
      <c r="AU76" s="49" t="s">
        <v>443</v>
      </c>
      <c r="AV76" s="49" t="s">
        <v>443</v>
      </c>
      <c r="AW76" s="49" t="s">
        <v>443</v>
      </c>
      <c r="AX76" s="137" t="s">
        <v>21</v>
      </c>
      <c r="AY76" s="49" t="s">
        <v>443</v>
      </c>
      <c r="AZ76" s="49" t="s">
        <v>443</v>
      </c>
      <c r="BA76" s="49" t="s">
        <v>443</v>
      </c>
      <c r="BB76" s="49" t="s">
        <v>443</v>
      </c>
      <c r="BC76" s="49" t="s">
        <v>443</v>
      </c>
      <c r="BD76" s="49" t="s">
        <v>443</v>
      </c>
      <c r="BE76" s="136" t="s">
        <v>2657</v>
      </c>
      <c r="BF76" s="49" t="s">
        <v>443</v>
      </c>
      <c r="BG76" s="49" t="s">
        <v>443</v>
      </c>
      <c r="BH76" s="49" t="s">
        <v>443</v>
      </c>
      <c r="BI76" s="49" t="s">
        <v>443</v>
      </c>
      <c r="BJ76" s="132" t="s">
        <v>21</v>
      </c>
      <c r="BK76" s="49" t="s">
        <v>443</v>
      </c>
      <c r="BL76" s="49" t="s">
        <v>443</v>
      </c>
      <c r="BM76" s="49" t="s">
        <v>443</v>
      </c>
      <c r="BN76" s="49" t="s">
        <v>443</v>
      </c>
      <c r="BO76" s="49" t="s">
        <v>443</v>
      </c>
      <c r="BP76" s="49" t="s">
        <v>443</v>
      </c>
      <c r="BQ76" s="49" t="s">
        <v>443</v>
      </c>
      <c r="BR76" s="49" t="s">
        <v>443</v>
      </c>
      <c r="BS76" s="103" t="s">
        <v>35</v>
      </c>
      <c r="BT76" s="49" t="s">
        <v>443</v>
      </c>
      <c r="BU76" s="49" t="s">
        <v>443</v>
      </c>
      <c r="BV76" s="287" t="s">
        <v>4</v>
      </c>
      <c r="BW76" s="49" t="s">
        <v>443</v>
      </c>
      <c r="BX76" s="49" t="s">
        <v>443</v>
      </c>
      <c r="BY76" s="49" t="s">
        <v>443</v>
      </c>
      <c r="BZ76" s="49" t="s">
        <v>443</v>
      </c>
      <c r="CA76" s="49" t="s">
        <v>443</v>
      </c>
      <c r="CB76" s="49" t="s">
        <v>443</v>
      </c>
      <c r="CC76" s="49" t="s">
        <v>443</v>
      </c>
      <c r="CD76" s="49" t="s">
        <v>443</v>
      </c>
      <c r="CE76" s="49" t="s">
        <v>443</v>
      </c>
      <c r="CF76" s="49" t="s">
        <v>443</v>
      </c>
      <c r="CG76" s="49" t="s">
        <v>443</v>
      </c>
      <c r="CH76" s="295" t="s">
        <v>4</v>
      </c>
      <c r="CI76" s="49" t="s">
        <v>443</v>
      </c>
      <c r="CJ76" s="49" t="s">
        <v>443</v>
      </c>
      <c r="CK76" s="49" t="s">
        <v>443</v>
      </c>
      <c r="CL76" s="49" t="s">
        <v>443</v>
      </c>
      <c r="CM76" s="49" t="s">
        <v>443</v>
      </c>
      <c r="CN76" s="49" t="s">
        <v>443</v>
      </c>
      <c r="CO76" s="49" t="s">
        <v>443</v>
      </c>
      <c r="CP76" s="379" t="s">
        <v>443</v>
      </c>
      <c r="CQ76" s="379" t="s">
        <v>443</v>
      </c>
      <c r="CR76" s="379" t="s">
        <v>443</v>
      </c>
      <c r="CS76" s="379" t="s">
        <v>443</v>
      </c>
      <c r="CT76" s="405" t="s">
        <v>443</v>
      </c>
      <c r="CU76" s="380" t="s">
        <v>35</v>
      </c>
      <c r="CV76" s="379" t="s">
        <v>4</v>
      </c>
      <c r="CW76" s="379" t="s">
        <v>443</v>
      </c>
      <c r="CX76" s="379" t="s">
        <v>443</v>
      </c>
      <c r="CY76" s="379" t="s">
        <v>443</v>
      </c>
      <c r="CZ76" s="379" t="s">
        <v>443</v>
      </c>
      <c r="DA76" s="379" t="s">
        <v>443</v>
      </c>
    </row>
    <row r="77" spans="1:105" s="381" customFormat="1" ht="45" customHeight="1" x14ac:dyDescent="0.25">
      <c r="A77" s="408" t="s">
        <v>127</v>
      </c>
      <c r="B77" s="383" t="s">
        <v>119</v>
      </c>
      <c r="C77" s="383"/>
      <c r="D77" s="384"/>
      <c r="E77" s="385" t="s">
        <v>590</v>
      </c>
      <c r="F77" s="386" t="s">
        <v>2431</v>
      </c>
      <c r="G77" s="88">
        <v>5</v>
      </c>
      <c r="H77" s="387" t="s">
        <v>19</v>
      </c>
      <c r="I77" s="388" t="s">
        <v>20</v>
      </c>
      <c r="J77" s="170" t="s">
        <v>443</v>
      </c>
      <c r="K77" s="49" t="s">
        <v>443</v>
      </c>
      <c r="L77" s="49" t="s">
        <v>443</v>
      </c>
      <c r="M77" s="49" t="s">
        <v>443</v>
      </c>
      <c r="N77" s="49" t="s">
        <v>443</v>
      </c>
      <c r="O77" s="49" t="s">
        <v>21</v>
      </c>
      <c r="P77" s="49" t="s">
        <v>443</v>
      </c>
      <c r="Q77" s="49" t="s">
        <v>443</v>
      </c>
      <c r="R77" s="49" t="s">
        <v>443</v>
      </c>
      <c r="S77" s="49" t="s">
        <v>443</v>
      </c>
      <c r="T77" s="49" t="s">
        <v>443</v>
      </c>
      <c r="U77" s="49" t="s">
        <v>443</v>
      </c>
      <c r="V77" s="49" t="s">
        <v>443</v>
      </c>
      <c r="W77" s="49" t="s">
        <v>443</v>
      </c>
      <c r="X77" s="49" t="s">
        <v>443</v>
      </c>
      <c r="Y77" s="49" t="s">
        <v>443</v>
      </c>
      <c r="Z77" s="49" t="s">
        <v>443</v>
      </c>
      <c r="AA77" s="49" t="s">
        <v>21</v>
      </c>
      <c r="AB77" s="49" t="s">
        <v>443</v>
      </c>
      <c r="AC77" s="49" t="s">
        <v>443</v>
      </c>
      <c r="AD77" s="49" t="s">
        <v>443</v>
      </c>
      <c r="AE77" s="49" t="s">
        <v>443</v>
      </c>
      <c r="AF77" s="49" t="s">
        <v>443</v>
      </c>
      <c r="AG77" s="49" t="s">
        <v>443</v>
      </c>
      <c r="AH77" s="49" t="s">
        <v>443</v>
      </c>
      <c r="AI77" s="49" t="s">
        <v>443</v>
      </c>
      <c r="AJ77" s="49" t="s">
        <v>443</v>
      </c>
      <c r="AK77" s="49" t="s">
        <v>443</v>
      </c>
      <c r="AL77" s="49" t="s">
        <v>443</v>
      </c>
      <c r="AM77" s="49" t="s">
        <v>21</v>
      </c>
      <c r="AN77" s="49" t="s">
        <v>443</v>
      </c>
      <c r="AO77" s="49" t="s">
        <v>443</v>
      </c>
      <c r="AP77" s="49" t="s">
        <v>443</v>
      </c>
      <c r="AQ77" s="49" t="s">
        <v>443</v>
      </c>
      <c r="AR77" s="49" t="s">
        <v>443</v>
      </c>
      <c r="AS77" s="49" t="s">
        <v>443</v>
      </c>
      <c r="AT77" s="49" t="s">
        <v>443</v>
      </c>
      <c r="AU77" s="49" t="s">
        <v>443</v>
      </c>
      <c r="AV77" s="49" t="s">
        <v>443</v>
      </c>
      <c r="AW77" s="49" t="s">
        <v>443</v>
      </c>
      <c r="AX77" s="49" t="s">
        <v>443</v>
      </c>
      <c r="AY77" s="137" t="s">
        <v>21</v>
      </c>
      <c r="AZ77" s="49" t="s">
        <v>443</v>
      </c>
      <c r="BA77" s="49" t="s">
        <v>443</v>
      </c>
      <c r="BB77" s="49" t="s">
        <v>443</v>
      </c>
      <c r="BC77" s="49" t="s">
        <v>443</v>
      </c>
      <c r="BD77" s="49" t="s">
        <v>443</v>
      </c>
      <c r="BE77" s="131" t="s">
        <v>443</v>
      </c>
      <c r="BF77" s="49" t="s">
        <v>443</v>
      </c>
      <c r="BG77" s="49" t="s">
        <v>443</v>
      </c>
      <c r="BH77" s="49" t="s">
        <v>443</v>
      </c>
      <c r="BI77" s="49" t="s">
        <v>443</v>
      </c>
      <c r="BJ77" s="49" t="s">
        <v>443</v>
      </c>
      <c r="BK77" s="132" t="s">
        <v>21</v>
      </c>
      <c r="BL77" s="49" t="s">
        <v>443</v>
      </c>
      <c r="BM77" s="49" t="s">
        <v>443</v>
      </c>
      <c r="BN77" s="49" t="s">
        <v>443</v>
      </c>
      <c r="BO77" s="49" t="s">
        <v>443</v>
      </c>
      <c r="BP77" s="49" t="s">
        <v>443</v>
      </c>
      <c r="BQ77" s="49" t="s">
        <v>443</v>
      </c>
      <c r="BR77" s="49" t="s">
        <v>443</v>
      </c>
      <c r="BS77" s="49" t="s">
        <v>443</v>
      </c>
      <c r="BT77" s="49" t="s">
        <v>443</v>
      </c>
      <c r="BU77" s="49" t="s">
        <v>443</v>
      </c>
      <c r="BV77" s="49" t="s">
        <v>443</v>
      </c>
      <c r="BW77" s="287" t="s">
        <v>4</v>
      </c>
      <c r="BX77" s="49" t="s">
        <v>443</v>
      </c>
      <c r="BY77" s="49" t="s">
        <v>443</v>
      </c>
      <c r="BZ77" s="49" t="s">
        <v>443</v>
      </c>
      <c r="CA77" s="49" t="s">
        <v>443</v>
      </c>
      <c r="CB77" s="49" t="s">
        <v>443</v>
      </c>
      <c r="CC77" s="49" t="s">
        <v>443</v>
      </c>
      <c r="CD77" s="49" t="s">
        <v>443</v>
      </c>
      <c r="CE77" s="49" t="s">
        <v>443</v>
      </c>
      <c r="CF77" s="49" t="s">
        <v>443</v>
      </c>
      <c r="CG77" s="49" t="s">
        <v>443</v>
      </c>
      <c r="CH77" s="49" t="s">
        <v>443</v>
      </c>
      <c r="CI77" s="295" t="s">
        <v>4</v>
      </c>
      <c r="CJ77" s="49" t="s">
        <v>443</v>
      </c>
      <c r="CK77" s="49" t="s">
        <v>443</v>
      </c>
      <c r="CL77" s="49" t="s">
        <v>443</v>
      </c>
      <c r="CM77" s="49" t="s">
        <v>443</v>
      </c>
      <c r="CN77" s="49" t="s">
        <v>443</v>
      </c>
      <c r="CO77" s="49" t="s">
        <v>443</v>
      </c>
      <c r="CP77" s="405" t="s">
        <v>443</v>
      </c>
      <c r="CQ77" s="379" t="s">
        <v>443</v>
      </c>
      <c r="CR77" s="379" t="s">
        <v>443</v>
      </c>
      <c r="CS77" s="379" t="s">
        <v>443</v>
      </c>
      <c r="CT77" s="379" t="s">
        <v>443</v>
      </c>
      <c r="CU77" s="405" t="s">
        <v>35</v>
      </c>
      <c r="CV77" s="379" t="s">
        <v>443</v>
      </c>
      <c r="CW77" s="379" t="s">
        <v>443</v>
      </c>
      <c r="CX77" s="379" t="s">
        <v>4</v>
      </c>
      <c r="CY77" s="380" t="s">
        <v>35</v>
      </c>
      <c r="CZ77" s="379" t="s">
        <v>443</v>
      </c>
      <c r="DA77" s="379" t="s">
        <v>443</v>
      </c>
    </row>
    <row r="78" spans="1:105" s="381" customFormat="1" ht="45" customHeight="1" x14ac:dyDescent="0.25">
      <c r="A78" s="383" t="s">
        <v>1098</v>
      </c>
      <c r="B78" s="383" t="s">
        <v>2547</v>
      </c>
      <c r="C78" s="451" t="s">
        <v>2646</v>
      </c>
      <c r="D78" s="401">
        <v>43881</v>
      </c>
      <c r="E78" s="385" t="s">
        <v>590</v>
      </c>
      <c r="F78" s="386" t="s">
        <v>1012</v>
      </c>
      <c r="G78" s="299"/>
      <c r="H78" s="387" t="s">
        <v>2383</v>
      </c>
      <c r="I78" s="388" t="s">
        <v>72</v>
      </c>
      <c r="J78" s="174"/>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c r="AK78" s="28"/>
      <c r="AL78" s="28"/>
      <c r="AM78" s="28"/>
      <c r="AN78" s="28"/>
      <c r="AO78" s="28"/>
      <c r="AP78" s="28"/>
      <c r="AQ78" s="28"/>
      <c r="AR78" s="28"/>
      <c r="AS78" s="28"/>
      <c r="AT78" s="1"/>
      <c r="AU78" s="1"/>
      <c r="AV78" s="1"/>
      <c r="AW78" s="1"/>
      <c r="AX78" s="1"/>
      <c r="AY78" s="1"/>
      <c r="AZ78" s="1"/>
      <c r="BA78" s="1"/>
      <c r="BB78" s="1"/>
      <c r="BC78" s="1"/>
      <c r="BD78" s="1"/>
      <c r="BE78" s="143"/>
      <c r="BF78" s="1"/>
      <c r="BG78" s="1"/>
      <c r="BH78" s="1"/>
      <c r="BI78" s="1"/>
      <c r="BJ78" s="1"/>
      <c r="BK78" s="49"/>
      <c r="BL78" s="49"/>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28"/>
      <c r="CO78" s="28"/>
      <c r="CP78" s="379"/>
      <c r="CQ78" s="379"/>
      <c r="CR78" s="379"/>
      <c r="CS78" s="379" t="s">
        <v>443</v>
      </c>
      <c r="CT78" s="380" t="s">
        <v>1919</v>
      </c>
      <c r="CU78" s="380" t="s">
        <v>1919</v>
      </c>
      <c r="CV78" s="379" t="s">
        <v>443</v>
      </c>
      <c r="CW78" s="379" t="s">
        <v>443</v>
      </c>
      <c r="CX78" s="379" t="s">
        <v>443</v>
      </c>
      <c r="CY78" s="448" t="s">
        <v>443</v>
      </c>
      <c r="CZ78" s="379" t="s">
        <v>443</v>
      </c>
      <c r="DA78" s="425" t="s">
        <v>4</v>
      </c>
    </row>
    <row r="79" spans="1:105" customFormat="1" ht="26.1" customHeight="1" x14ac:dyDescent="0.2">
      <c r="A79" s="23" t="s">
        <v>202</v>
      </c>
      <c r="B79" s="10" t="s">
        <v>201</v>
      </c>
      <c r="C79" s="57" t="s">
        <v>2658</v>
      </c>
      <c r="D79" s="104"/>
      <c r="E79" s="66" t="s">
        <v>66</v>
      </c>
      <c r="F79" s="165" t="s">
        <v>300</v>
      </c>
      <c r="G79" s="88">
        <v>24</v>
      </c>
      <c r="H79" s="30" t="s">
        <v>19</v>
      </c>
      <c r="I79" s="280" t="s">
        <v>45</v>
      </c>
      <c r="J79" s="170" t="s">
        <v>443</v>
      </c>
      <c r="K79" s="49" t="s">
        <v>443</v>
      </c>
      <c r="L79" s="49" t="s">
        <v>443</v>
      </c>
      <c r="M79" s="49" t="s">
        <v>21</v>
      </c>
      <c r="N79" s="49" t="s">
        <v>443</v>
      </c>
      <c r="O79" s="49" t="s">
        <v>443</v>
      </c>
      <c r="P79" s="49" t="s">
        <v>443</v>
      </c>
      <c r="Q79" s="49" t="s">
        <v>443</v>
      </c>
      <c r="R79" s="49" t="s">
        <v>443</v>
      </c>
      <c r="S79" s="49" t="s">
        <v>443</v>
      </c>
      <c r="T79" s="49" t="s">
        <v>443</v>
      </c>
      <c r="U79" s="49" t="s">
        <v>443</v>
      </c>
      <c r="V79" s="49" t="s">
        <v>443</v>
      </c>
      <c r="W79" s="49" t="s">
        <v>443</v>
      </c>
      <c r="X79" s="49" t="s">
        <v>443</v>
      </c>
      <c r="Y79" s="49" t="s">
        <v>21</v>
      </c>
      <c r="Z79" s="49" t="s">
        <v>443</v>
      </c>
      <c r="AA79" s="49" t="s">
        <v>443</v>
      </c>
      <c r="AB79" s="49" t="s">
        <v>443</v>
      </c>
      <c r="AC79" s="49" t="s">
        <v>443</v>
      </c>
      <c r="AD79" s="49" t="s">
        <v>443</v>
      </c>
      <c r="AE79" s="49" t="s">
        <v>443</v>
      </c>
      <c r="AF79" s="49" t="s">
        <v>443</v>
      </c>
      <c r="AG79" s="49" t="s">
        <v>443</v>
      </c>
      <c r="AH79" s="49" t="s">
        <v>443</v>
      </c>
      <c r="AI79" s="49" t="s">
        <v>443</v>
      </c>
      <c r="AJ79" s="49" t="s">
        <v>443</v>
      </c>
      <c r="AK79" s="49" t="s">
        <v>21</v>
      </c>
      <c r="AL79" s="49" t="s">
        <v>443</v>
      </c>
      <c r="AM79" s="49" t="s">
        <v>443</v>
      </c>
      <c r="AN79" s="49" t="s">
        <v>443</v>
      </c>
      <c r="AO79" s="49" t="s">
        <v>443</v>
      </c>
      <c r="AP79" s="49" t="s">
        <v>443</v>
      </c>
      <c r="AQ79" s="49" t="s">
        <v>443</v>
      </c>
      <c r="AR79" s="49" t="s">
        <v>443</v>
      </c>
      <c r="AS79" s="49" t="s">
        <v>443</v>
      </c>
      <c r="AT79" s="49" t="s">
        <v>443</v>
      </c>
      <c r="AU79" s="49" t="s">
        <v>443</v>
      </c>
      <c r="AV79" s="49" t="s">
        <v>443</v>
      </c>
      <c r="AW79" s="137" t="s">
        <v>21</v>
      </c>
      <c r="AX79" s="49" t="s">
        <v>443</v>
      </c>
      <c r="AY79" s="49" t="s">
        <v>443</v>
      </c>
      <c r="AZ79" s="49" t="s">
        <v>443</v>
      </c>
      <c r="BA79" s="49" t="s">
        <v>443</v>
      </c>
      <c r="BB79" s="49" t="s">
        <v>443</v>
      </c>
      <c r="BC79" s="49" t="s">
        <v>443</v>
      </c>
      <c r="BD79" s="49" t="s">
        <v>443</v>
      </c>
      <c r="BE79" s="131" t="s">
        <v>443</v>
      </c>
      <c r="BF79" s="49" t="s">
        <v>443</v>
      </c>
      <c r="BG79" s="49" t="s">
        <v>443</v>
      </c>
      <c r="BH79" s="49" t="s">
        <v>443</v>
      </c>
      <c r="BI79" s="132" t="s">
        <v>21</v>
      </c>
      <c r="BJ79" s="49" t="s">
        <v>443</v>
      </c>
      <c r="BK79" s="49" t="s">
        <v>443</v>
      </c>
      <c r="BL79" s="49" t="s">
        <v>443</v>
      </c>
      <c r="BM79" s="279" t="s">
        <v>35</v>
      </c>
      <c r="BN79" s="279" t="s">
        <v>35</v>
      </c>
      <c r="BO79" s="279" t="s">
        <v>35</v>
      </c>
      <c r="BP79" s="352" t="s">
        <v>35</v>
      </c>
      <c r="BQ79" s="279" t="s">
        <v>35</v>
      </c>
      <c r="BR79" s="103" t="s">
        <v>35</v>
      </c>
      <c r="BS79" s="103" t="s">
        <v>35</v>
      </c>
      <c r="BT79" s="103" t="s">
        <v>35</v>
      </c>
      <c r="BU79" s="287" t="s">
        <v>4</v>
      </c>
      <c r="BV79" s="103" t="s">
        <v>35</v>
      </c>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row>
    <row r="80" spans="1:105" s="381" customFormat="1" ht="45" customHeight="1" x14ac:dyDescent="0.25">
      <c r="A80" s="372" t="s">
        <v>1103</v>
      </c>
      <c r="B80" s="372" t="s">
        <v>1104</v>
      </c>
      <c r="C80" s="372" t="s">
        <v>1921</v>
      </c>
      <c r="D80" s="374">
        <v>43391</v>
      </c>
      <c r="E80" s="375" t="s">
        <v>590</v>
      </c>
      <c r="F80" s="376" t="s">
        <v>2560</v>
      </c>
      <c r="G80" s="140"/>
      <c r="H80" s="377" t="s">
        <v>30</v>
      </c>
      <c r="I80" s="378" t="s">
        <v>28</v>
      </c>
      <c r="J80" s="103"/>
      <c r="K80" s="103"/>
      <c r="L80" s="103"/>
      <c r="M80" s="103"/>
      <c r="N80" s="103"/>
      <c r="O80" s="103"/>
      <c r="P80" s="103"/>
      <c r="Q80" s="103"/>
      <c r="R80" s="103"/>
      <c r="S80" s="103"/>
      <c r="T80" s="103"/>
      <c r="U80" s="49"/>
      <c r="V80" s="49"/>
      <c r="W80" s="49"/>
      <c r="X80" s="49"/>
      <c r="Y80" s="49"/>
      <c r="Z80" s="49"/>
      <c r="AA80" s="49"/>
      <c r="AB80" s="49"/>
      <c r="AC80" s="49"/>
      <c r="AD80" s="49"/>
      <c r="AE80" s="49"/>
      <c r="AF80" s="49"/>
      <c r="AG80" s="49"/>
      <c r="AH80" s="49"/>
      <c r="AI80" s="49"/>
      <c r="AJ80" s="49"/>
      <c r="AK80" s="49"/>
      <c r="AL80" s="49"/>
      <c r="AM80" s="49"/>
      <c r="AN80" s="49"/>
      <c r="AO80" s="49"/>
      <c r="AP80" s="49"/>
      <c r="AQ80" s="49"/>
      <c r="AR80" s="49"/>
      <c r="AS80" s="49"/>
      <c r="AT80" s="49"/>
      <c r="AU80" s="49"/>
      <c r="AV80" s="49"/>
      <c r="AW80" s="49"/>
      <c r="AX80" s="49"/>
      <c r="AY80" s="49"/>
      <c r="AZ80" s="49"/>
      <c r="BA80" s="49"/>
      <c r="BB80" s="49"/>
      <c r="BC80" s="49"/>
      <c r="BD80" s="49"/>
      <c r="BE80" s="138"/>
      <c r="BF80" s="161"/>
      <c r="BG80" s="161"/>
      <c r="BH80" s="161"/>
      <c r="BI80" s="161"/>
      <c r="BJ80" s="162"/>
      <c r="BK80" s="162"/>
      <c r="BL80" s="162"/>
      <c r="BM80" s="49"/>
      <c r="BN80" s="49"/>
      <c r="BO80" s="49"/>
      <c r="BP80" s="49"/>
      <c r="BQ80" s="132"/>
      <c r="BR80" s="49"/>
      <c r="BS80" s="49"/>
      <c r="BT80" s="49"/>
      <c r="BU80" s="49"/>
      <c r="BV80" s="49"/>
      <c r="BW80" s="1"/>
      <c r="BX80" s="1"/>
      <c r="BY80" s="49"/>
      <c r="BZ80" s="49"/>
      <c r="CA80" s="103" t="s">
        <v>1919</v>
      </c>
      <c r="CB80" s="103" t="s">
        <v>1919</v>
      </c>
      <c r="CC80" s="131" t="s">
        <v>443</v>
      </c>
      <c r="CD80" s="49" t="s">
        <v>443</v>
      </c>
      <c r="CE80" s="49" t="s">
        <v>443</v>
      </c>
      <c r="CF80" s="49" t="s">
        <v>443</v>
      </c>
      <c r="CG80" s="49" t="s">
        <v>443</v>
      </c>
      <c r="CH80" s="49" t="s">
        <v>443</v>
      </c>
      <c r="CI80" s="295" t="s">
        <v>4</v>
      </c>
      <c r="CJ80" s="49" t="s">
        <v>443</v>
      </c>
      <c r="CK80" s="49" t="s">
        <v>443</v>
      </c>
      <c r="CL80" s="288" t="s">
        <v>443</v>
      </c>
      <c r="CM80" s="146" t="s">
        <v>2600</v>
      </c>
      <c r="CN80" s="49" t="s">
        <v>443</v>
      </c>
      <c r="CO80" s="49" t="s">
        <v>443</v>
      </c>
      <c r="CP80" s="379" t="s">
        <v>443</v>
      </c>
      <c r="CQ80" s="379" t="s">
        <v>443</v>
      </c>
      <c r="CR80" s="379" t="s">
        <v>443</v>
      </c>
      <c r="CS80" s="379" t="s">
        <v>443</v>
      </c>
      <c r="CT80" s="380" t="s">
        <v>35</v>
      </c>
      <c r="CU80" s="380" t="s">
        <v>35</v>
      </c>
      <c r="CV80" s="379" t="s">
        <v>443</v>
      </c>
      <c r="CW80" s="379" t="s">
        <v>443</v>
      </c>
      <c r="CX80" s="379" t="s">
        <v>443</v>
      </c>
      <c r="CY80" s="389" t="s">
        <v>4</v>
      </c>
      <c r="CZ80" s="448" t="s">
        <v>443</v>
      </c>
      <c r="DA80" s="379" t="s">
        <v>443</v>
      </c>
    </row>
    <row r="81" spans="1:105" ht="45" customHeight="1" x14ac:dyDescent="0.25">
      <c r="A81" s="382" t="s">
        <v>255</v>
      </c>
      <c r="B81" s="383" t="s">
        <v>119</v>
      </c>
      <c r="C81" s="383"/>
      <c r="D81" s="401">
        <v>41456</v>
      </c>
      <c r="E81" s="385" t="s">
        <v>590</v>
      </c>
      <c r="F81" s="386" t="s">
        <v>256</v>
      </c>
      <c r="G81" s="88">
        <v>11</v>
      </c>
      <c r="H81" s="387" t="s">
        <v>2181</v>
      </c>
      <c r="I81" s="388" t="s">
        <v>25</v>
      </c>
      <c r="J81" s="170" t="s">
        <v>443</v>
      </c>
      <c r="K81" s="49" t="s">
        <v>443</v>
      </c>
      <c r="L81" s="49" t="s">
        <v>443</v>
      </c>
      <c r="M81" s="49" t="s">
        <v>443</v>
      </c>
      <c r="N81" s="49" t="s">
        <v>443</v>
      </c>
      <c r="O81" s="49" t="s">
        <v>443</v>
      </c>
      <c r="P81" s="49" t="s">
        <v>21</v>
      </c>
      <c r="Q81" s="49" t="s">
        <v>443</v>
      </c>
      <c r="R81" s="49" t="s">
        <v>443</v>
      </c>
      <c r="S81" s="49" t="s">
        <v>443</v>
      </c>
      <c r="T81" s="49" t="s">
        <v>443</v>
      </c>
      <c r="U81" s="49" t="s">
        <v>443</v>
      </c>
      <c r="V81" s="49" t="s">
        <v>443</v>
      </c>
      <c r="W81" s="49" t="s">
        <v>443</v>
      </c>
      <c r="X81" s="66" t="s">
        <v>767</v>
      </c>
      <c r="Y81" s="49" t="s">
        <v>443</v>
      </c>
      <c r="Z81" s="49" t="s">
        <v>443</v>
      </c>
      <c r="AA81" s="49" t="s">
        <v>443</v>
      </c>
      <c r="AB81" s="49" t="s">
        <v>21</v>
      </c>
      <c r="AC81" s="49" t="s">
        <v>443</v>
      </c>
      <c r="AD81" s="49" t="s">
        <v>443</v>
      </c>
      <c r="AE81" s="49" t="s">
        <v>443</v>
      </c>
      <c r="AF81" s="49" t="s">
        <v>443</v>
      </c>
      <c r="AG81" s="49" t="s">
        <v>443</v>
      </c>
      <c r="AH81" s="49" t="s">
        <v>443</v>
      </c>
      <c r="AI81" s="49" t="s">
        <v>443</v>
      </c>
      <c r="AJ81" s="49" t="s">
        <v>443</v>
      </c>
      <c r="AK81" s="49" t="s">
        <v>443</v>
      </c>
      <c r="AL81" s="49" t="s">
        <v>443</v>
      </c>
      <c r="AM81" s="49" t="s">
        <v>443</v>
      </c>
      <c r="AN81" s="49" t="s">
        <v>21</v>
      </c>
      <c r="AO81" s="49" t="s">
        <v>443</v>
      </c>
      <c r="AP81" s="49" t="s">
        <v>443</v>
      </c>
      <c r="AQ81" s="49" t="s">
        <v>443</v>
      </c>
      <c r="AR81" s="123" t="s">
        <v>443</v>
      </c>
      <c r="AS81" s="49" t="s">
        <v>443</v>
      </c>
      <c r="AT81" s="49" t="s">
        <v>443</v>
      </c>
      <c r="AU81" s="49" t="s">
        <v>443</v>
      </c>
      <c r="AV81" s="49" t="s">
        <v>443</v>
      </c>
      <c r="AW81" s="129" t="s">
        <v>2609</v>
      </c>
      <c r="AX81" s="49" t="s">
        <v>443</v>
      </c>
      <c r="AY81" s="49" t="s">
        <v>443</v>
      </c>
      <c r="AZ81" s="137" t="s">
        <v>21</v>
      </c>
      <c r="BA81" s="49" t="s">
        <v>443</v>
      </c>
      <c r="BB81" s="49" t="s">
        <v>443</v>
      </c>
      <c r="BC81" s="49" t="s">
        <v>443</v>
      </c>
      <c r="BD81" s="49" t="s">
        <v>443</v>
      </c>
      <c r="BE81" s="131" t="s">
        <v>443</v>
      </c>
      <c r="BF81" s="49" t="s">
        <v>443</v>
      </c>
      <c r="BG81" s="49" t="s">
        <v>443</v>
      </c>
      <c r="BH81" s="49" t="s">
        <v>443</v>
      </c>
      <c r="BI81" s="49" t="s">
        <v>443</v>
      </c>
      <c r="BJ81" s="49" t="s">
        <v>443</v>
      </c>
      <c r="BK81" s="49" t="s">
        <v>443</v>
      </c>
      <c r="BL81" s="132" t="s">
        <v>21</v>
      </c>
      <c r="BM81" s="49" t="s">
        <v>443</v>
      </c>
      <c r="BN81" s="49" t="s">
        <v>443</v>
      </c>
      <c r="BO81" s="49" t="s">
        <v>443</v>
      </c>
      <c r="BP81" s="49" t="s">
        <v>443</v>
      </c>
      <c r="BQ81" s="49" t="s">
        <v>443</v>
      </c>
      <c r="BR81" s="49" t="s">
        <v>443</v>
      </c>
      <c r="BS81" s="49" t="s">
        <v>443</v>
      </c>
      <c r="BT81" s="49" t="s">
        <v>443</v>
      </c>
      <c r="BU81" s="49" t="s">
        <v>443</v>
      </c>
      <c r="BV81" s="49" t="s">
        <v>443</v>
      </c>
      <c r="BW81" s="28" t="s">
        <v>443</v>
      </c>
      <c r="BX81" s="49" t="s">
        <v>4</v>
      </c>
      <c r="BY81" s="49" t="s">
        <v>443</v>
      </c>
      <c r="BZ81" s="49" t="s">
        <v>443</v>
      </c>
      <c r="CA81" s="49" t="s">
        <v>443</v>
      </c>
      <c r="CB81" s="49" t="s">
        <v>443</v>
      </c>
      <c r="CC81" s="49" t="s">
        <v>443</v>
      </c>
      <c r="CD81" s="49" t="s">
        <v>443</v>
      </c>
      <c r="CE81" s="49" t="s">
        <v>443</v>
      </c>
      <c r="CF81" s="49" t="s">
        <v>443</v>
      </c>
      <c r="CG81" s="49" t="s">
        <v>443</v>
      </c>
      <c r="CH81" s="49" t="s">
        <v>443</v>
      </c>
      <c r="CI81" s="49" t="s">
        <v>443</v>
      </c>
      <c r="CJ81" s="295" t="s">
        <v>4</v>
      </c>
      <c r="CK81" s="49" t="s">
        <v>443</v>
      </c>
      <c r="CL81" s="49" t="s">
        <v>443</v>
      </c>
      <c r="CM81" s="49" t="s">
        <v>443</v>
      </c>
      <c r="CN81" s="49" t="s">
        <v>443</v>
      </c>
      <c r="CO81" s="49" t="s">
        <v>443</v>
      </c>
      <c r="CP81" s="379" t="s">
        <v>443</v>
      </c>
      <c r="CQ81" s="379" t="s">
        <v>443</v>
      </c>
      <c r="CR81" s="379" t="s">
        <v>443</v>
      </c>
      <c r="CS81" s="379" t="s">
        <v>443</v>
      </c>
      <c r="CT81" s="379" t="s">
        <v>443</v>
      </c>
      <c r="CU81" s="380" t="s">
        <v>35</v>
      </c>
      <c r="CV81" s="379" t="s">
        <v>443</v>
      </c>
      <c r="CW81" s="379" t="s">
        <v>443</v>
      </c>
      <c r="CX81" s="379" t="s">
        <v>443</v>
      </c>
      <c r="CY81" s="379" t="s">
        <v>443</v>
      </c>
      <c r="CZ81" s="379" t="s">
        <v>443</v>
      </c>
      <c r="DA81" s="379" t="s">
        <v>443</v>
      </c>
    </row>
    <row r="82" spans="1:105" s="381" customFormat="1" ht="45" customHeight="1" x14ac:dyDescent="0.25">
      <c r="A82" s="383" t="s">
        <v>2197</v>
      </c>
      <c r="B82" s="383" t="s">
        <v>49</v>
      </c>
      <c r="C82" s="383"/>
      <c r="D82" s="384"/>
      <c r="E82" s="385" t="s">
        <v>590</v>
      </c>
      <c r="F82" s="386" t="s">
        <v>300</v>
      </c>
      <c r="G82" s="88">
        <v>1</v>
      </c>
      <c r="H82" s="387" t="s">
        <v>19</v>
      </c>
      <c r="I82" s="388" t="s">
        <v>50</v>
      </c>
      <c r="J82" s="170" t="s">
        <v>443</v>
      </c>
      <c r="K82" s="49" t="s">
        <v>443</v>
      </c>
      <c r="L82" s="49" t="s">
        <v>443</v>
      </c>
      <c r="M82" s="49" t="s">
        <v>443</v>
      </c>
      <c r="N82" s="49" t="s">
        <v>443</v>
      </c>
      <c r="O82" s="49" t="s">
        <v>443</v>
      </c>
      <c r="P82" s="49" t="s">
        <v>443</v>
      </c>
      <c r="Q82" s="49" t="s">
        <v>443</v>
      </c>
      <c r="R82" s="49" t="s">
        <v>21</v>
      </c>
      <c r="S82" s="49" t="s">
        <v>443</v>
      </c>
      <c r="T82" s="49" t="s">
        <v>443</v>
      </c>
      <c r="U82" s="49" t="s">
        <v>443</v>
      </c>
      <c r="V82" s="49" t="s">
        <v>443</v>
      </c>
      <c r="W82" s="49" t="s">
        <v>443</v>
      </c>
      <c r="X82" s="49" t="s">
        <v>443</v>
      </c>
      <c r="Y82" s="49" t="s">
        <v>443</v>
      </c>
      <c r="Z82" s="49" t="s">
        <v>443</v>
      </c>
      <c r="AA82" s="49" t="s">
        <v>443</v>
      </c>
      <c r="AB82" s="49" t="s">
        <v>443</v>
      </c>
      <c r="AC82" s="49" t="s">
        <v>443</v>
      </c>
      <c r="AD82" s="49" t="s">
        <v>21</v>
      </c>
      <c r="AE82" s="49" t="s">
        <v>443</v>
      </c>
      <c r="AF82" s="49" t="s">
        <v>443</v>
      </c>
      <c r="AG82" s="49" t="s">
        <v>443</v>
      </c>
      <c r="AH82" s="49" t="s">
        <v>443</v>
      </c>
      <c r="AI82" s="49" t="s">
        <v>443</v>
      </c>
      <c r="AJ82" s="49" t="s">
        <v>443</v>
      </c>
      <c r="AK82" s="49" t="s">
        <v>443</v>
      </c>
      <c r="AL82" s="49" t="s">
        <v>443</v>
      </c>
      <c r="AM82" s="49" t="s">
        <v>443</v>
      </c>
      <c r="AN82" s="49" t="s">
        <v>443</v>
      </c>
      <c r="AO82" s="49" t="s">
        <v>443</v>
      </c>
      <c r="AP82" s="49" t="s">
        <v>21</v>
      </c>
      <c r="AQ82" s="49" t="s">
        <v>443</v>
      </c>
      <c r="AR82" s="49" t="s">
        <v>443</v>
      </c>
      <c r="AS82" s="49" t="s">
        <v>443</v>
      </c>
      <c r="AT82" s="49" t="s">
        <v>443</v>
      </c>
      <c r="AU82" s="49" t="s">
        <v>443</v>
      </c>
      <c r="AV82" s="49" t="s">
        <v>443</v>
      </c>
      <c r="AW82" s="49" t="s">
        <v>443</v>
      </c>
      <c r="AX82" s="49" t="s">
        <v>443</v>
      </c>
      <c r="AY82" s="49" t="s">
        <v>443</v>
      </c>
      <c r="AZ82" s="49" t="s">
        <v>443</v>
      </c>
      <c r="BA82" s="49" t="s">
        <v>443</v>
      </c>
      <c r="BB82" s="137" t="s">
        <v>21</v>
      </c>
      <c r="BC82" s="49" t="s">
        <v>443</v>
      </c>
      <c r="BD82" s="49" t="s">
        <v>443</v>
      </c>
      <c r="BE82" s="131" t="s">
        <v>443</v>
      </c>
      <c r="BF82" s="49" t="s">
        <v>443</v>
      </c>
      <c r="BG82" s="49" t="s">
        <v>443</v>
      </c>
      <c r="BH82" s="49" t="s">
        <v>443</v>
      </c>
      <c r="BI82" s="49" t="s">
        <v>443</v>
      </c>
      <c r="BJ82" s="49" t="s">
        <v>443</v>
      </c>
      <c r="BK82" s="49" t="s">
        <v>443</v>
      </c>
      <c r="BL82" s="49" t="s">
        <v>443</v>
      </c>
      <c r="BM82" s="49" t="s">
        <v>443</v>
      </c>
      <c r="BN82" s="132" t="s">
        <v>21</v>
      </c>
      <c r="BO82" s="49" t="s">
        <v>443</v>
      </c>
      <c r="BP82" s="49" t="s">
        <v>443</v>
      </c>
      <c r="BQ82" s="131" t="s">
        <v>443</v>
      </c>
      <c r="BR82" s="49" t="s">
        <v>443</v>
      </c>
      <c r="BS82" s="49" t="s">
        <v>443</v>
      </c>
      <c r="BT82" s="49" t="s">
        <v>443</v>
      </c>
      <c r="BU82" s="49" t="s">
        <v>443</v>
      </c>
      <c r="BV82" s="49" t="s">
        <v>443</v>
      </c>
      <c r="BW82" s="49" t="s">
        <v>443</v>
      </c>
      <c r="BX82" s="49" t="s">
        <v>443</v>
      </c>
      <c r="BY82" s="49" t="s">
        <v>443</v>
      </c>
      <c r="BZ82" s="287" t="s">
        <v>4</v>
      </c>
      <c r="CA82" s="49" t="s">
        <v>443</v>
      </c>
      <c r="CB82" s="49" t="s">
        <v>443</v>
      </c>
      <c r="CC82" s="49" t="s">
        <v>443</v>
      </c>
      <c r="CD82" s="49" t="s">
        <v>443</v>
      </c>
      <c r="CE82" s="49" t="s">
        <v>443</v>
      </c>
      <c r="CF82" s="49" t="s">
        <v>443</v>
      </c>
      <c r="CG82" s="49" t="s">
        <v>443</v>
      </c>
      <c r="CH82" s="49" t="s">
        <v>443</v>
      </c>
      <c r="CI82" s="49" t="s">
        <v>443</v>
      </c>
      <c r="CJ82" s="49" t="s">
        <v>443</v>
      </c>
      <c r="CK82" s="49" t="s">
        <v>443</v>
      </c>
      <c r="CL82" s="295" t="s">
        <v>4</v>
      </c>
      <c r="CM82" s="49" t="s">
        <v>443</v>
      </c>
      <c r="CN82" s="49" t="s">
        <v>443</v>
      </c>
      <c r="CO82" s="49" t="s">
        <v>443</v>
      </c>
      <c r="CP82" s="379" t="s">
        <v>443</v>
      </c>
      <c r="CQ82" s="379" t="s">
        <v>443</v>
      </c>
      <c r="CR82" s="379" t="s">
        <v>443</v>
      </c>
      <c r="CS82" s="379" t="s">
        <v>443</v>
      </c>
      <c r="CT82" s="379" t="s">
        <v>443</v>
      </c>
      <c r="CU82" s="380" t="s">
        <v>35</v>
      </c>
      <c r="CV82" s="379" t="s">
        <v>443</v>
      </c>
      <c r="CW82" s="379" t="s">
        <v>443</v>
      </c>
      <c r="CX82" s="379" t="s">
        <v>443</v>
      </c>
      <c r="CY82" s="380" t="s">
        <v>35</v>
      </c>
      <c r="CZ82" s="379" t="s">
        <v>443</v>
      </c>
      <c r="DA82" s="379" t="s">
        <v>443</v>
      </c>
    </row>
    <row r="83" spans="1:105" ht="45" customHeight="1" x14ac:dyDescent="0.25">
      <c r="A83" s="383" t="s">
        <v>1132</v>
      </c>
      <c r="B83" s="383" t="s">
        <v>297</v>
      </c>
      <c r="C83" s="383"/>
      <c r="D83" s="401">
        <v>42005</v>
      </c>
      <c r="E83" s="385" t="s">
        <v>590</v>
      </c>
      <c r="F83" s="386" t="s">
        <v>2437</v>
      </c>
      <c r="G83" s="88"/>
      <c r="H83" s="387" t="s">
        <v>2181</v>
      </c>
      <c r="I83" s="388" t="s">
        <v>72</v>
      </c>
      <c r="J83" s="188"/>
      <c r="K83" s="103"/>
      <c r="L83" s="103"/>
      <c r="M83" s="103"/>
      <c r="N83" s="103"/>
      <c r="O83" s="103"/>
      <c r="P83" s="103"/>
      <c r="Q83" s="103"/>
      <c r="R83" s="103"/>
      <c r="S83" s="103"/>
      <c r="T83" s="103"/>
      <c r="U83" s="49"/>
      <c r="V83" s="49"/>
      <c r="W83" s="49"/>
      <c r="X83" s="49"/>
      <c r="Y83" s="49"/>
      <c r="Z83" s="49"/>
      <c r="AA83" s="49"/>
      <c r="AB83" s="49"/>
      <c r="AC83" s="49"/>
      <c r="AD83" s="49"/>
      <c r="AE83" s="49"/>
      <c r="AF83" s="49"/>
      <c r="AG83" s="49"/>
      <c r="AH83" s="49" t="s">
        <v>35</v>
      </c>
      <c r="AI83" s="49" t="s">
        <v>35</v>
      </c>
      <c r="AJ83" s="49" t="s">
        <v>443</v>
      </c>
      <c r="AK83" s="49" t="s">
        <v>443</v>
      </c>
      <c r="AL83" s="49" t="s">
        <v>443</v>
      </c>
      <c r="AM83" s="49" t="s">
        <v>443</v>
      </c>
      <c r="AN83" s="49" t="s">
        <v>443</v>
      </c>
      <c r="AO83" s="49" t="s">
        <v>443</v>
      </c>
      <c r="AP83" s="49" t="s">
        <v>443</v>
      </c>
      <c r="AQ83" s="49" t="s">
        <v>443</v>
      </c>
      <c r="AR83" s="123" t="s">
        <v>443</v>
      </c>
      <c r="AS83" s="49" t="s">
        <v>21</v>
      </c>
      <c r="AT83" s="49" t="s">
        <v>443</v>
      </c>
      <c r="AU83" s="49" t="s">
        <v>443</v>
      </c>
      <c r="AV83" s="49" t="s">
        <v>443</v>
      </c>
      <c r="AW83" s="129" t="s">
        <v>2609</v>
      </c>
      <c r="AX83" s="49" t="s">
        <v>443</v>
      </c>
      <c r="AY83" s="49" t="s">
        <v>443</v>
      </c>
      <c r="AZ83" s="49" t="s">
        <v>443</v>
      </c>
      <c r="BA83" s="49" t="s">
        <v>443</v>
      </c>
      <c r="BB83" s="49" t="s">
        <v>443</v>
      </c>
      <c r="BC83" s="49" t="s">
        <v>443</v>
      </c>
      <c r="BD83" s="49" t="s">
        <v>443</v>
      </c>
      <c r="BE83" s="138" t="s">
        <v>21</v>
      </c>
      <c r="BF83" s="49" t="s">
        <v>443</v>
      </c>
      <c r="BG83" s="49" t="s">
        <v>443</v>
      </c>
      <c r="BH83" s="49" t="s">
        <v>443</v>
      </c>
      <c r="BI83" s="49" t="s">
        <v>443</v>
      </c>
      <c r="BJ83" s="49" t="s">
        <v>443</v>
      </c>
      <c r="BK83" s="49" t="s">
        <v>443</v>
      </c>
      <c r="BL83" s="49" t="s">
        <v>443</v>
      </c>
      <c r="BM83" s="49" t="s">
        <v>443</v>
      </c>
      <c r="BN83" s="49" t="s">
        <v>443</v>
      </c>
      <c r="BO83" s="49" t="s">
        <v>443</v>
      </c>
      <c r="BP83" s="49" t="s">
        <v>443</v>
      </c>
      <c r="BQ83" s="274" t="s">
        <v>21</v>
      </c>
      <c r="BR83" s="49" t="s">
        <v>443</v>
      </c>
      <c r="BS83" s="49" t="s">
        <v>443</v>
      </c>
      <c r="BT83" s="49" t="s">
        <v>443</v>
      </c>
      <c r="BU83" s="49" t="s">
        <v>443</v>
      </c>
      <c r="BV83" s="49" t="s">
        <v>443</v>
      </c>
      <c r="BW83" s="28" t="s">
        <v>443</v>
      </c>
      <c r="BX83" s="49" t="s">
        <v>443</v>
      </c>
      <c r="BY83" s="49" t="s">
        <v>443</v>
      </c>
      <c r="BZ83" s="49" t="s">
        <v>443</v>
      </c>
      <c r="CA83" s="49" t="s">
        <v>443</v>
      </c>
      <c r="CB83" s="49" t="s">
        <v>443</v>
      </c>
      <c r="CC83" s="287" t="s">
        <v>4</v>
      </c>
      <c r="CD83" s="49" t="s">
        <v>443</v>
      </c>
      <c r="CE83" s="49" t="s">
        <v>443</v>
      </c>
      <c r="CF83" s="49" t="s">
        <v>443</v>
      </c>
      <c r="CG83" s="49" t="s">
        <v>443</v>
      </c>
      <c r="CH83" s="49" t="s">
        <v>443</v>
      </c>
      <c r="CI83" s="49" t="s">
        <v>443</v>
      </c>
      <c r="CJ83" s="49" t="s">
        <v>443</v>
      </c>
      <c r="CK83" s="49" t="s">
        <v>443</v>
      </c>
      <c r="CL83" s="49" t="s">
        <v>443</v>
      </c>
      <c r="CM83" s="49" t="s">
        <v>443</v>
      </c>
      <c r="CN83" s="49" t="s">
        <v>443</v>
      </c>
      <c r="CO83" s="290" t="s">
        <v>443</v>
      </c>
      <c r="CP83" s="379" t="s">
        <v>443</v>
      </c>
      <c r="CQ83" s="379" t="s">
        <v>4</v>
      </c>
      <c r="CR83" s="379" t="s">
        <v>443</v>
      </c>
      <c r="CS83" s="379" t="s">
        <v>443</v>
      </c>
      <c r="CT83" s="379" t="s">
        <v>443</v>
      </c>
      <c r="CU83" s="380" t="s">
        <v>35</v>
      </c>
      <c r="CV83" s="379" t="s">
        <v>443</v>
      </c>
      <c r="CW83" s="379" t="s">
        <v>443</v>
      </c>
      <c r="CX83" s="379" t="s">
        <v>443</v>
      </c>
      <c r="CY83" s="379" t="s">
        <v>443</v>
      </c>
      <c r="CZ83" s="379" t="s">
        <v>443</v>
      </c>
      <c r="DA83" s="379" t="s">
        <v>443</v>
      </c>
    </row>
    <row r="84" spans="1:105" ht="45" customHeight="1" x14ac:dyDescent="0.25">
      <c r="A84" s="382" t="s">
        <v>279</v>
      </c>
      <c r="B84" s="383" t="s">
        <v>197</v>
      </c>
      <c r="C84" s="383"/>
      <c r="D84" s="384"/>
      <c r="E84" s="385" t="s">
        <v>590</v>
      </c>
      <c r="F84" s="386" t="s">
        <v>280</v>
      </c>
      <c r="G84" s="88">
        <v>24</v>
      </c>
      <c r="H84" s="387" t="s">
        <v>2181</v>
      </c>
      <c r="I84" s="388" t="s">
        <v>87</v>
      </c>
      <c r="J84" s="170" t="s">
        <v>21</v>
      </c>
      <c r="K84" s="66" t="s">
        <v>767</v>
      </c>
      <c r="L84" s="49" t="s">
        <v>443</v>
      </c>
      <c r="M84" s="49" t="s">
        <v>443</v>
      </c>
      <c r="N84" s="49" t="s">
        <v>443</v>
      </c>
      <c r="O84" s="49" t="s">
        <v>443</v>
      </c>
      <c r="P84" s="49" t="s">
        <v>443</v>
      </c>
      <c r="Q84" s="49" t="s">
        <v>443</v>
      </c>
      <c r="R84" s="49" t="s">
        <v>443</v>
      </c>
      <c r="S84" s="49" t="s">
        <v>443</v>
      </c>
      <c r="T84" s="49" t="s">
        <v>443</v>
      </c>
      <c r="U84" s="49" t="s">
        <v>443</v>
      </c>
      <c r="V84" s="49" t="s">
        <v>21</v>
      </c>
      <c r="W84" s="49" t="s">
        <v>443</v>
      </c>
      <c r="X84" s="49" t="s">
        <v>443</v>
      </c>
      <c r="Y84" s="49" t="s">
        <v>443</v>
      </c>
      <c r="Z84" s="49" t="s">
        <v>443</v>
      </c>
      <c r="AA84" s="49" t="s">
        <v>443</v>
      </c>
      <c r="AB84" s="49" t="s">
        <v>443</v>
      </c>
      <c r="AC84" s="49" t="s">
        <v>443</v>
      </c>
      <c r="AD84" s="49" t="s">
        <v>443</v>
      </c>
      <c r="AE84" s="49" t="s">
        <v>443</v>
      </c>
      <c r="AF84" s="49" t="s">
        <v>443</v>
      </c>
      <c r="AG84" s="49" t="s">
        <v>443</v>
      </c>
      <c r="AH84" s="49" t="s">
        <v>21</v>
      </c>
      <c r="AI84" s="49" t="s">
        <v>443</v>
      </c>
      <c r="AJ84" s="49" t="s">
        <v>443</v>
      </c>
      <c r="AK84" s="49" t="s">
        <v>443</v>
      </c>
      <c r="AL84" s="49" t="s">
        <v>443</v>
      </c>
      <c r="AM84" s="49" t="s">
        <v>443</v>
      </c>
      <c r="AN84" s="49" t="s">
        <v>443</v>
      </c>
      <c r="AO84" s="49" t="s">
        <v>443</v>
      </c>
      <c r="AP84" s="49" t="s">
        <v>443</v>
      </c>
      <c r="AQ84" s="49" t="s">
        <v>443</v>
      </c>
      <c r="AR84" s="123" t="s">
        <v>443</v>
      </c>
      <c r="AS84" s="49" t="s">
        <v>443</v>
      </c>
      <c r="AT84" s="137" t="s">
        <v>21</v>
      </c>
      <c r="AU84" s="49" t="s">
        <v>443</v>
      </c>
      <c r="AV84" s="49" t="s">
        <v>443</v>
      </c>
      <c r="AW84" s="129" t="s">
        <v>2609</v>
      </c>
      <c r="AX84" s="49" t="s">
        <v>443</v>
      </c>
      <c r="AY84" s="49" t="s">
        <v>443</v>
      </c>
      <c r="AZ84" s="49" t="s">
        <v>443</v>
      </c>
      <c r="BA84" s="49" t="s">
        <v>443</v>
      </c>
      <c r="BB84" s="49" t="s">
        <v>443</v>
      </c>
      <c r="BC84" s="49" t="s">
        <v>443</v>
      </c>
      <c r="BD84" s="49" t="s">
        <v>443</v>
      </c>
      <c r="BE84" s="131" t="s">
        <v>443</v>
      </c>
      <c r="BF84" s="132" t="s">
        <v>21</v>
      </c>
      <c r="BG84" s="49" t="s">
        <v>443</v>
      </c>
      <c r="BH84" s="49" t="s">
        <v>443</v>
      </c>
      <c r="BI84" s="49" t="s">
        <v>443</v>
      </c>
      <c r="BJ84" s="49" t="s">
        <v>443</v>
      </c>
      <c r="BK84" s="49" t="s">
        <v>443</v>
      </c>
      <c r="BL84" s="49" t="s">
        <v>443</v>
      </c>
      <c r="BM84" s="49" t="s">
        <v>443</v>
      </c>
      <c r="BN84" s="49" t="s">
        <v>443</v>
      </c>
      <c r="BO84" s="49" t="s">
        <v>443</v>
      </c>
      <c r="BP84" s="49" t="s">
        <v>443</v>
      </c>
      <c r="BQ84" s="49" t="s">
        <v>443</v>
      </c>
      <c r="BR84" s="287" t="s">
        <v>4</v>
      </c>
      <c r="BS84" s="49" t="s">
        <v>443</v>
      </c>
      <c r="BT84" s="49" t="s">
        <v>443</v>
      </c>
      <c r="BU84" s="49" t="s">
        <v>443</v>
      </c>
      <c r="BV84" s="49" t="s">
        <v>443</v>
      </c>
      <c r="BW84" s="28" t="s">
        <v>443</v>
      </c>
      <c r="BX84" s="28" t="s">
        <v>443</v>
      </c>
      <c r="BY84" s="49" t="s">
        <v>443</v>
      </c>
      <c r="BZ84" s="49" t="s">
        <v>443</v>
      </c>
      <c r="CA84" s="49" t="s">
        <v>443</v>
      </c>
      <c r="CB84" s="49" t="s">
        <v>443</v>
      </c>
      <c r="CC84" s="49" t="s">
        <v>443</v>
      </c>
      <c r="CD84" s="294" t="s">
        <v>4</v>
      </c>
      <c r="CE84" s="51" t="s">
        <v>35</v>
      </c>
      <c r="CF84" s="49" t="s">
        <v>2659</v>
      </c>
      <c r="CG84" s="49" t="s">
        <v>443</v>
      </c>
      <c r="CH84" s="49" t="s">
        <v>443</v>
      </c>
      <c r="CI84" s="49" t="s">
        <v>443</v>
      </c>
      <c r="CJ84" s="49" t="s">
        <v>443</v>
      </c>
      <c r="CK84" s="49" t="s">
        <v>443</v>
      </c>
      <c r="CL84" s="49" t="s">
        <v>443</v>
      </c>
      <c r="CM84" s="49" t="s">
        <v>443</v>
      </c>
      <c r="CN84" s="49" t="s">
        <v>443</v>
      </c>
      <c r="CO84" s="49" t="s">
        <v>443</v>
      </c>
      <c r="CP84" s="379" t="s">
        <v>443</v>
      </c>
      <c r="CQ84" s="379" t="s">
        <v>443</v>
      </c>
      <c r="CR84" s="379" t="s">
        <v>4</v>
      </c>
      <c r="CS84" s="379" t="s">
        <v>443</v>
      </c>
      <c r="CT84" s="379" t="s">
        <v>443</v>
      </c>
      <c r="CU84" s="380" t="s">
        <v>35</v>
      </c>
      <c r="CV84" s="379" t="s">
        <v>443</v>
      </c>
      <c r="CW84" s="379" t="s">
        <v>443</v>
      </c>
      <c r="CX84" s="379" t="s">
        <v>443</v>
      </c>
      <c r="CY84" s="379" t="s">
        <v>443</v>
      </c>
      <c r="CZ84" s="379" t="s">
        <v>443</v>
      </c>
      <c r="DA84" s="379" t="s">
        <v>443</v>
      </c>
    </row>
    <row r="85" spans="1:105" ht="45" customHeight="1" x14ac:dyDescent="0.25">
      <c r="A85" s="372" t="s">
        <v>2438</v>
      </c>
      <c r="B85" s="372" t="s">
        <v>119</v>
      </c>
      <c r="C85" s="443" t="s">
        <v>2660</v>
      </c>
      <c r="D85" s="440"/>
      <c r="E85" s="385" t="s">
        <v>590</v>
      </c>
      <c r="F85" s="376" t="s">
        <v>254</v>
      </c>
      <c r="G85" s="88">
        <v>10</v>
      </c>
      <c r="H85" s="387" t="s">
        <v>2181</v>
      </c>
      <c r="I85" s="388" t="s">
        <v>25</v>
      </c>
      <c r="J85" s="187" t="s">
        <v>35</v>
      </c>
      <c r="K85" s="49" t="s">
        <v>443</v>
      </c>
      <c r="L85" s="50" t="s">
        <v>35</v>
      </c>
      <c r="M85" s="49" t="s">
        <v>443</v>
      </c>
      <c r="N85" s="49" t="s">
        <v>21</v>
      </c>
      <c r="O85" s="49" t="s">
        <v>443</v>
      </c>
      <c r="P85" s="50" t="s">
        <v>35</v>
      </c>
      <c r="Q85" s="49" t="s">
        <v>443</v>
      </c>
      <c r="R85" s="50" t="s">
        <v>35</v>
      </c>
      <c r="S85" s="49" t="s">
        <v>443</v>
      </c>
      <c r="T85" s="50" t="s">
        <v>35</v>
      </c>
      <c r="U85" s="49" t="s">
        <v>443</v>
      </c>
      <c r="V85" s="50" t="s">
        <v>35</v>
      </c>
      <c r="W85" s="49" t="s">
        <v>443</v>
      </c>
      <c r="X85" s="50" t="s">
        <v>35</v>
      </c>
      <c r="Y85" s="49" t="s">
        <v>443</v>
      </c>
      <c r="Z85" s="49" t="s">
        <v>21</v>
      </c>
      <c r="AA85" s="49" t="s">
        <v>443</v>
      </c>
      <c r="AB85" s="50" t="s">
        <v>35</v>
      </c>
      <c r="AC85" s="49" t="s">
        <v>443</v>
      </c>
      <c r="AD85" s="50" t="s">
        <v>35</v>
      </c>
      <c r="AE85" s="49" t="s">
        <v>443</v>
      </c>
      <c r="AF85" s="49" t="s">
        <v>35</v>
      </c>
      <c r="AG85" s="49" t="s">
        <v>443</v>
      </c>
      <c r="AH85" s="50" t="s">
        <v>35</v>
      </c>
      <c r="AI85" s="49" t="s">
        <v>443</v>
      </c>
      <c r="AJ85" s="50" t="s">
        <v>35</v>
      </c>
      <c r="AK85" s="49" t="s">
        <v>443</v>
      </c>
      <c r="AL85" s="49" t="s">
        <v>21</v>
      </c>
      <c r="AM85" s="49" t="s">
        <v>443</v>
      </c>
      <c r="AN85" s="50" t="s">
        <v>35</v>
      </c>
      <c r="AO85" s="49" t="s">
        <v>443</v>
      </c>
      <c r="AP85" s="50" t="s">
        <v>35</v>
      </c>
      <c r="AQ85" s="49" t="s">
        <v>443</v>
      </c>
      <c r="AR85" s="50" t="s">
        <v>35</v>
      </c>
      <c r="AS85" s="49" t="s">
        <v>443</v>
      </c>
      <c r="AT85" s="51" t="s">
        <v>35</v>
      </c>
      <c r="AU85" s="49" t="s">
        <v>443</v>
      </c>
      <c r="AV85" s="51" t="s">
        <v>35</v>
      </c>
      <c r="AW85" s="129" t="s">
        <v>2609</v>
      </c>
      <c r="AX85" s="137" t="s">
        <v>21</v>
      </c>
      <c r="AY85" s="49" t="s">
        <v>443</v>
      </c>
      <c r="AZ85" s="51" t="s">
        <v>35</v>
      </c>
      <c r="BA85" s="49" t="s">
        <v>443</v>
      </c>
      <c r="BB85" s="51" t="s">
        <v>35</v>
      </c>
      <c r="BC85" s="49" t="s">
        <v>443</v>
      </c>
      <c r="BD85" s="51" t="s">
        <v>35</v>
      </c>
      <c r="BE85" s="131" t="s">
        <v>443</v>
      </c>
      <c r="BF85" s="51" t="s">
        <v>35</v>
      </c>
      <c r="BG85" s="49" t="s">
        <v>443</v>
      </c>
      <c r="BH85" s="51" t="s">
        <v>35</v>
      </c>
      <c r="BI85" s="49" t="s">
        <v>443</v>
      </c>
      <c r="BJ85" s="132" t="s">
        <v>21</v>
      </c>
      <c r="BK85" s="49" t="s">
        <v>443</v>
      </c>
      <c r="BL85" s="51" t="s">
        <v>35</v>
      </c>
      <c r="BM85" s="49" t="s">
        <v>443</v>
      </c>
      <c r="BN85" s="51" t="s">
        <v>35</v>
      </c>
      <c r="BO85" s="49" t="s">
        <v>443</v>
      </c>
      <c r="BP85" s="51" t="s">
        <v>35</v>
      </c>
      <c r="BQ85" s="49" t="s">
        <v>443</v>
      </c>
      <c r="BR85" s="51" t="s">
        <v>35</v>
      </c>
      <c r="BS85" s="49" t="s">
        <v>443</v>
      </c>
      <c r="BT85" s="51" t="s">
        <v>35</v>
      </c>
      <c r="BU85" s="49" t="s">
        <v>443</v>
      </c>
      <c r="BV85" s="287" t="s">
        <v>4</v>
      </c>
      <c r="BW85" s="28" t="s">
        <v>443</v>
      </c>
      <c r="BX85" s="49" t="s">
        <v>35</v>
      </c>
      <c r="BY85" s="49" t="s">
        <v>443</v>
      </c>
      <c r="BZ85" s="51" t="s">
        <v>35</v>
      </c>
      <c r="CA85" s="49" t="s">
        <v>443</v>
      </c>
      <c r="CB85" s="51" t="s">
        <v>35</v>
      </c>
      <c r="CC85" s="49" t="s">
        <v>443</v>
      </c>
      <c r="CD85" s="51" t="s">
        <v>35</v>
      </c>
      <c r="CE85" s="49" t="s">
        <v>443</v>
      </c>
      <c r="CF85" s="51" t="s">
        <v>35</v>
      </c>
      <c r="CG85" s="49" t="s">
        <v>443</v>
      </c>
      <c r="CH85" s="295" t="s">
        <v>4</v>
      </c>
      <c r="CI85" s="49" t="s">
        <v>443</v>
      </c>
      <c r="CJ85" s="51" t="s">
        <v>35</v>
      </c>
      <c r="CK85" s="49" t="s">
        <v>443</v>
      </c>
      <c r="CL85" s="51" t="s">
        <v>35</v>
      </c>
      <c r="CM85" s="49" t="s">
        <v>443</v>
      </c>
      <c r="CN85" s="51" t="s">
        <v>35</v>
      </c>
      <c r="CO85" s="49" t="s">
        <v>443</v>
      </c>
      <c r="CP85" s="380" t="s">
        <v>35</v>
      </c>
      <c r="CQ85" s="379" t="s">
        <v>443</v>
      </c>
      <c r="CR85" s="380" t="s">
        <v>35</v>
      </c>
      <c r="CS85" s="379" t="s">
        <v>443</v>
      </c>
      <c r="CT85" s="380" t="s">
        <v>35</v>
      </c>
      <c r="CU85" s="380" t="s">
        <v>35</v>
      </c>
      <c r="CV85" s="380" t="s">
        <v>4</v>
      </c>
      <c r="CW85" s="379" t="s">
        <v>443</v>
      </c>
      <c r="CX85" s="380" t="s">
        <v>35</v>
      </c>
      <c r="CY85" s="379" t="s">
        <v>443</v>
      </c>
      <c r="CZ85" s="380" t="s">
        <v>35</v>
      </c>
      <c r="DA85" s="379" t="s">
        <v>443</v>
      </c>
    </row>
    <row r="86" spans="1:105" customFormat="1" ht="26.1" customHeight="1" x14ac:dyDescent="0.2">
      <c r="A86" s="6" t="s">
        <v>247</v>
      </c>
      <c r="B86" s="6" t="s">
        <v>165</v>
      </c>
      <c r="C86" s="45" t="s">
        <v>2661</v>
      </c>
      <c r="D86" s="242">
        <v>42004</v>
      </c>
      <c r="E86" s="53" t="s">
        <v>66</v>
      </c>
      <c r="F86" s="88" t="s">
        <v>248</v>
      </c>
      <c r="G86" s="88">
        <v>7</v>
      </c>
      <c r="H86" s="9" t="s">
        <v>39</v>
      </c>
      <c r="I86" s="23" t="s">
        <v>72</v>
      </c>
      <c r="J86" s="170" t="s">
        <v>443</v>
      </c>
      <c r="K86" s="49" t="s">
        <v>443</v>
      </c>
      <c r="L86" s="49" t="s">
        <v>443</v>
      </c>
      <c r="M86" s="49" t="s">
        <v>443</v>
      </c>
      <c r="N86" s="49" t="s">
        <v>443</v>
      </c>
      <c r="O86" s="49" t="s">
        <v>443</v>
      </c>
      <c r="P86" s="49" t="s">
        <v>443</v>
      </c>
      <c r="Q86" s="49" t="s">
        <v>443</v>
      </c>
      <c r="R86" s="49" t="s">
        <v>443</v>
      </c>
      <c r="S86" s="49" t="s">
        <v>443</v>
      </c>
      <c r="T86" s="49" t="s">
        <v>443</v>
      </c>
      <c r="U86" s="49" t="s">
        <v>21</v>
      </c>
      <c r="V86" s="49" t="s">
        <v>443</v>
      </c>
      <c r="W86" s="49" t="s">
        <v>443</v>
      </c>
      <c r="X86" s="49" t="s">
        <v>443</v>
      </c>
      <c r="Y86" s="49" t="s">
        <v>443</v>
      </c>
      <c r="Z86" s="49" t="s">
        <v>443</v>
      </c>
      <c r="AA86" s="49" t="s">
        <v>443</v>
      </c>
      <c r="AB86" s="49" t="s">
        <v>443</v>
      </c>
      <c r="AC86" s="49" t="s">
        <v>443</v>
      </c>
      <c r="AD86" s="49" t="s">
        <v>443</v>
      </c>
      <c r="AE86" s="49" t="s">
        <v>443</v>
      </c>
      <c r="AF86" s="49" t="s">
        <v>443</v>
      </c>
      <c r="AG86" s="49" t="s">
        <v>443</v>
      </c>
      <c r="AH86" s="49" t="s">
        <v>21</v>
      </c>
      <c r="AI86" s="49" t="s">
        <v>443</v>
      </c>
      <c r="AJ86" s="112" t="s">
        <v>66</v>
      </c>
      <c r="AK86" s="50"/>
      <c r="AL86" s="50"/>
      <c r="AM86" s="50"/>
      <c r="AN86" s="50"/>
      <c r="AO86" s="50"/>
      <c r="AP86" s="50"/>
      <c r="AQ86" s="50"/>
      <c r="AR86" s="50"/>
      <c r="AS86" s="50"/>
      <c r="AT86" s="1"/>
      <c r="AU86" s="1"/>
      <c r="AV86" s="1"/>
      <c r="AW86" s="1"/>
      <c r="AX86" s="1"/>
      <c r="AY86" s="1"/>
      <c r="AZ86" s="1"/>
      <c r="BA86" s="1"/>
      <c r="BB86" s="1"/>
      <c r="BC86" s="1"/>
      <c r="BD86" s="1"/>
      <c r="BE86" s="143"/>
      <c r="BF86" s="1"/>
      <c r="BG86" s="1"/>
      <c r="BH86" s="1"/>
      <c r="BI86" s="1"/>
      <c r="BJ86" s="1"/>
      <c r="BK86" s="1"/>
      <c r="BL86" s="1"/>
      <c r="BM86" s="49"/>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row>
    <row r="87" spans="1:105" customFormat="1" ht="28.5" customHeight="1" x14ac:dyDescent="0.2">
      <c r="A87" s="6" t="s">
        <v>2662</v>
      </c>
      <c r="B87" s="6" t="s">
        <v>201</v>
      </c>
      <c r="C87" s="57" t="s">
        <v>2663</v>
      </c>
      <c r="D87" s="117"/>
      <c r="E87" s="66" t="s">
        <v>66</v>
      </c>
      <c r="F87" s="165" t="s">
        <v>300</v>
      </c>
      <c r="G87" s="88"/>
      <c r="H87" s="9" t="s">
        <v>24</v>
      </c>
      <c r="I87" s="280" t="s">
        <v>40</v>
      </c>
      <c r="J87" s="170" t="s">
        <v>443</v>
      </c>
      <c r="K87" s="49" t="s">
        <v>443</v>
      </c>
      <c r="L87" s="49" t="s">
        <v>21</v>
      </c>
      <c r="M87" s="49" t="s">
        <v>443</v>
      </c>
      <c r="N87" s="49" t="s">
        <v>443</v>
      </c>
      <c r="O87" s="49" t="s">
        <v>443</v>
      </c>
      <c r="P87" s="49" t="s">
        <v>443</v>
      </c>
      <c r="Q87" s="49" t="s">
        <v>443</v>
      </c>
      <c r="R87" s="49" t="s">
        <v>443</v>
      </c>
      <c r="S87" s="49" t="s">
        <v>443</v>
      </c>
      <c r="T87" s="49" t="s">
        <v>443</v>
      </c>
      <c r="U87" s="49" t="s">
        <v>443</v>
      </c>
      <c r="V87" s="49" t="s">
        <v>443</v>
      </c>
      <c r="W87" s="49" t="s">
        <v>443</v>
      </c>
      <c r="X87" s="49" t="s">
        <v>21</v>
      </c>
      <c r="Y87" s="49" t="s">
        <v>443</v>
      </c>
      <c r="Z87" s="49" t="s">
        <v>443</v>
      </c>
      <c r="AA87" s="49" t="s">
        <v>443</v>
      </c>
      <c r="AB87" s="49" t="s">
        <v>443</v>
      </c>
      <c r="AC87" s="49" t="s">
        <v>443</v>
      </c>
      <c r="AD87" s="49" t="s">
        <v>443</v>
      </c>
      <c r="AE87" s="49" t="s">
        <v>443</v>
      </c>
      <c r="AF87" s="49" t="s">
        <v>443</v>
      </c>
      <c r="AG87" s="49" t="s">
        <v>443</v>
      </c>
      <c r="AH87" s="49" t="s">
        <v>443</v>
      </c>
      <c r="AI87" s="49" t="s">
        <v>443</v>
      </c>
      <c r="AJ87" s="49" t="s">
        <v>21</v>
      </c>
      <c r="AK87" s="49" t="s">
        <v>443</v>
      </c>
      <c r="AL87" s="49" t="s">
        <v>443</v>
      </c>
      <c r="AM87" s="49" t="s">
        <v>443</v>
      </c>
      <c r="AN87" s="49" t="s">
        <v>443</v>
      </c>
      <c r="AO87" s="49" t="s">
        <v>443</v>
      </c>
      <c r="AP87" s="49" t="s">
        <v>443</v>
      </c>
      <c r="AQ87" s="49" t="s">
        <v>443</v>
      </c>
      <c r="AR87" s="49" t="s">
        <v>443</v>
      </c>
      <c r="AS87" s="49" t="s">
        <v>443</v>
      </c>
      <c r="AT87" s="49" t="s">
        <v>443</v>
      </c>
      <c r="AU87" s="49" t="s">
        <v>443</v>
      </c>
      <c r="AV87" s="137" t="s">
        <v>21</v>
      </c>
      <c r="AW87" s="49" t="s">
        <v>443</v>
      </c>
      <c r="AX87" s="49" t="s">
        <v>443</v>
      </c>
      <c r="AY87" s="49" t="s">
        <v>443</v>
      </c>
      <c r="AZ87" s="49" t="s">
        <v>443</v>
      </c>
      <c r="BA87" s="49" t="s">
        <v>443</v>
      </c>
      <c r="BB87" s="49" t="s">
        <v>2595</v>
      </c>
      <c r="BC87" s="49" t="s">
        <v>443</v>
      </c>
      <c r="BD87" s="49" t="s">
        <v>443</v>
      </c>
      <c r="BE87" s="131" t="s">
        <v>443</v>
      </c>
      <c r="BF87" s="49" t="s">
        <v>443</v>
      </c>
      <c r="BG87" s="49" t="s">
        <v>443</v>
      </c>
      <c r="BH87" s="51" t="s">
        <v>35</v>
      </c>
      <c r="BI87" s="49" t="s">
        <v>443</v>
      </c>
      <c r="BJ87" s="49" t="s">
        <v>443</v>
      </c>
      <c r="BK87" s="51" t="s">
        <v>21</v>
      </c>
      <c r="BL87" s="49" t="s">
        <v>443</v>
      </c>
      <c r="BM87" s="279" t="s">
        <v>35</v>
      </c>
      <c r="BN87" s="279" t="s">
        <v>35</v>
      </c>
      <c r="BO87" s="279" t="s">
        <v>35</v>
      </c>
      <c r="BP87" s="279" t="s">
        <v>35</v>
      </c>
      <c r="BQ87" s="356" t="s">
        <v>35</v>
      </c>
      <c r="BR87" s="103" t="s">
        <v>35</v>
      </c>
      <c r="BS87" s="103" t="s">
        <v>35</v>
      </c>
      <c r="BT87" s="287" t="s">
        <v>4</v>
      </c>
      <c r="BU87" s="103" t="s">
        <v>35</v>
      </c>
      <c r="BV87" s="103" t="s">
        <v>35</v>
      </c>
      <c r="BW87" s="1"/>
      <c r="BX87" s="1"/>
      <c r="BY87" s="1"/>
      <c r="BZ87" s="1"/>
      <c r="CA87" s="1"/>
      <c r="CB87" s="1"/>
      <c r="CC87" s="1"/>
      <c r="CP87" s="1"/>
      <c r="CQ87" s="1"/>
      <c r="CR87" s="1"/>
      <c r="CS87" s="1"/>
      <c r="CT87" s="1"/>
      <c r="CU87" s="1"/>
      <c r="CV87" s="1"/>
      <c r="CW87" s="49" t="s">
        <v>443</v>
      </c>
      <c r="CX87" s="1"/>
      <c r="CY87" s="1"/>
      <c r="CZ87" s="1"/>
      <c r="DA87" s="1"/>
    </row>
    <row r="88" spans="1:105" ht="45" customHeight="1" x14ac:dyDescent="0.25">
      <c r="A88" s="383" t="s">
        <v>259</v>
      </c>
      <c r="B88" s="383" t="s">
        <v>948</v>
      </c>
      <c r="C88" s="383"/>
      <c r="D88" s="401">
        <v>41214</v>
      </c>
      <c r="E88" s="385" t="s">
        <v>590</v>
      </c>
      <c r="F88" s="386" t="s">
        <v>260</v>
      </c>
      <c r="G88" s="88">
        <v>14</v>
      </c>
      <c r="H88" s="387" t="s">
        <v>2181</v>
      </c>
      <c r="I88" s="388" t="s">
        <v>40</v>
      </c>
      <c r="J88" s="170" t="s">
        <v>443</v>
      </c>
      <c r="K88" s="49" t="s">
        <v>443</v>
      </c>
      <c r="L88" s="49" t="s">
        <v>21</v>
      </c>
      <c r="M88" s="49" t="s">
        <v>443</v>
      </c>
      <c r="N88" s="49" t="s">
        <v>443</v>
      </c>
      <c r="O88" s="49" t="s">
        <v>443</v>
      </c>
      <c r="P88" s="49" t="s">
        <v>443</v>
      </c>
      <c r="Q88" s="49" t="s">
        <v>443</v>
      </c>
      <c r="R88" s="49" t="s">
        <v>443</v>
      </c>
      <c r="S88" s="49" t="s">
        <v>443</v>
      </c>
      <c r="T88" s="49" t="s">
        <v>443</v>
      </c>
      <c r="U88" s="49" t="s">
        <v>443</v>
      </c>
      <c r="V88" s="49" t="s">
        <v>443</v>
      </c>
      <c r="W88" s="49" t="s">
        <v>443</v>
      </c>
      <c r="X88" s="49" t="s">
        <v>21</v>
      </c>
      <c r="Y88" s="49" t="s">
        <v>21</v>
      </c>
      <c r="Z88" s="49" t="s">
        <v>443</v>
      </c>
      <c r="AA88" s="49" t="s">
        <v>443</v>
      </c>
      <c r="AB88" s="49" t="s">
        <v>443</v>
      </c>
      <c r="AC88" s="49" t="s">
        <v>443</v>
      </c>
      <c r="AD88" s="49" t="s">
        <v>443</v>
      </c>
      <c r="AE88" s="49" t="s">
        <v>443</v>
      </c>
      <c r="AF88" s="49" t="s">
        <v>443</v>
      </c>
      <c r="AG88" s="49" t="s">
        <v>443</v>
      </c>
      <c r="AH88" s="49" t="s">
        <v>443</v>
      </c>
      <c r="AI88" s="49" t="s">
        <v>443</v>
      </c>
      <c r="AJ88" s="49" t="s">
        <v>21</v>
      </c>
      <c r="AK88" s="49" t="s">
        <v>443</v>
      </c>
      <c r="AL88" s="49" t="s">
        <v>443</v>
      </c>
      <c r="AM88" s="49" t="s">
        <v>443</v>
      </c>
      <c r="AN88" s="49" t="s">
        <v>443</v>
      </c>
      <c r="AO88" s="49" t="s">
        <v>443</v>
      </c>
      <c r="AP88" s="49" t="s">
        <v>443</v>
      </c>
      <c r="AQ88" s="49" t="s">
        <v>443</v>
      </c>
      <c r="AR88" s="123" t="s">
        <v>443</v>
      </c>
      <c r="AS88" s="49" t="s">
        <v>443</v>
      </c>
      <c r="AT88" s="49" t="s">
        <v>443</v>
      </c>
      <c r="AU88" s="49" t="s">
        <v>443</v>
      </c>
      <c r="AV88" s="137" t="s">
        <v>21</v>
      </c>
      <c r="AW88" s="129" t="s">
        <v>2609</v>
      </c>
      <c r="AX88" s="49" t="s">
        <v>443</v>
      </c>
      <c r="AY88" s="49" t="s">
        <v>443</v>
      </c>
      <c r="AZ88" s="49" t="s">
        <v>443</v>
      </c>
      <c r="BA88" s="49" t="s">
        <v>443</v>
      </c>
      <c r="BB88" s="49" t="s">
        <v>443</v>
      </c>
      <c r="BC88" s="49" t="s">
        <v>443</v>
      </c>
      <c r="BD88" s="49" t="s">
        <v>443</v>
      </c>
      <c r="BE88" s="131" t="s">
        <v>443</v>
      </c>
      <c r="BF88" s="49" t="s">
        <v>443</v>
      </c>
      <c r="BG88" s="49" t="s">
        <v>443</v>
      </c>
      <c r="BH88" s="132" t="s">
        <v>21</v>
      </c>
      <c r="BI88" s="49" t="s">
        <v>443</v>
      </c>
      <c r="BJ88" s="49" t="s">
        <v>443</v>
      </c>
      <c r="BK88" s="49" t="s">
        <v>443</v>
      </c>
      <c r="BL88" s="49" t="s">
        <v>443</v>
      </c>
      <c r="BM88" s="49" t="s">
        <v>443</v>
      </c>
      <c r="BN88" s="49" t="s">
        <v>443</v>
      </c>
      <c r="BO88" s="49" t="s">
        <v>443</v>
      </c>
      <c r="BP88" s="49" t="s">
        <v>443</v>
      </c>
      <c r="BQ88" s="49" t="s">
        <v>443</v>
      </c>
      <c r="BR88" s="49" t="s">
        <v>443</v>
      </c>
      <c r="BS88" s="49" t="s">
        <v>443</v>
      </c>
      <c r="BT88" s="287" t="s">
        <v>4</v>
      </c>
      <c r="BU88" s="49" t="s">
        <v>443</v>
      </c>
      <c r="BV88" s="49" t="s">
        <v>443</v>
      </c>
      <c r="BW88" s="86" t="s">
        <v>443</v>
      </c>
      <c r="BX88" s="49" t="s">
        <v>443</v>
      </c>
      <c r="BY88" s="49" t="s">
        <v>443</v>
      </c>
      <c r="BZ88" s="49" t="s">
        <v>443</v>
      </c>
      <c r="CA88" s="49" t="s">
        <v>443</v>
      </c>
      <c r="CB88" s="49" t="s">
        <v>443</v>
      </c>
      <c r="CC88" s="49" t="s">
        <v>443</v>
      </c>
      <c r="CD88" s="49" t="s">
        <v>443</v>
      </c>
      <c r="CE88" s="49" t="s">
        <v>443</v>
      </c>
      <c r="CF88" s="295" t="s">
        <v>4</v>
      </c>
      <c r="CG88" s="49" t="s">
        <v>443</v>
      </c>
      <c r="CH88" s="49" t="s">
        <v>443</v>
      </c>
      <c r="CI88" s="49" t="s">
        <v>443</v>
      </c>
      <c r="CJ88" s="49" t="s">
        <v>443</v>
      </c>
      <c r="CK88" s="49" t="s">
        <v>443</v>
      </c>
      <c r="CL88" s="49" t="s">
        <v>443</v>
      </c>
      <c r="CM88" s="49" t="s">
        <v>443</v>
      </c>
      <c r="CN88" s="49" t="s">
        <v>443</v>
      </c>
      <c r="CO88" s="49" t="s">
        <v>443</v>
      </c>
      <c r="CP88" s="379" t="s">
        <v>443</v>
      </c>
      <c r="CQ88" s="379" t="s">
        <v>443</v>
      </c>
      <c r="CR88" s="379" t="s">
        <v>443</v>
      </c>
      <c r="CS88" s="379" t="s">
        <v>4</v>
      </c>
      <c r="CT88" s="379" t="s">
        <v>443</v>
      </c>
      <c r="CU88" s="380" t="s">
        <v>35</v>
      </c>
      <c r="CV88" s="379" t="s">
        <v>443</v>
      </c>
      <c r="CW88" s="379" t="s">
        <v>443</v>
      </c>
      <c r="CX88" s="379" t="s">
        <v>443</v>
      </c>
      <c r="CY88" s="379" t="s">
        <v>443</v>
      </c>
      <c r="CZ88" s="379" t="s">
        <v>443</v>
      </c>
      <c r="DA88" s="379" t="s">
        <v>443</v>
      </c>
    </row>
    <row r="89" spans="1:105" customFormat="1" ht="26.1" customHeight="1" x14ac:dyDescent="0.2">
      <c r="A89" s="6" t="s">
        <v>249</v>
      </c>
      <c r="B89" s="6" t="s">
        <v>165</v>
      </c>
      <c r="C89" s="45" t="s">
        <v>2664</v>
      </c>
      <c r="D89" s="242">
        <v>42004</v>
      </c>
      <c r="E89" s="53" t="s">
        <v>66</v>
      </c>
      <c r="F89" s="88" t="s">
        <v>250</v>
      </c>
      <c r="G89" s="88">
        <v>8</v>
      </c>
      <c r="H89" s="9" t="s">
        <v>39</v>
      </c>
      <c r="I89" s="10" t="s">
        <v>87</v>
      </c>
      <c r="J89" s="170" t="s">
        <v>21</v>
      </c>
      <c r="K89" s="49" t="s">
        <v>443</v>
      </c>
      <c r="L89" s="49" t="s">
        <v>443</v>
      </c>
      <c r="M89" s="49" t="s">
        <v>443</v>
      </c>
      <c r="N89" s="49" t="s">
        <v>443</v>
      </c>
      <c r="O89" s="49" t="s">
        <v>443</v>
      </c>
      <c r="P89" s="49" t="s">
        <v>443</v>
      </c>
      <c r="Q89" s="49" t="s">
        <v>443</v>
      </c>
      <c r="R89" s="49" t="s">
        <v>443</v>
      </c>
      <c r="S89" s="49" t="s">
        <v>443</v>
      </c>
      <c r="T89" s="49" t="s">
        <v>443</v>
      </c>
      <c r="U89" s="49" t="s">
        <v>443</v>
      </c>
      <c r="V89" s="49" t="s">
        <v>21</v>
      </c>
      <c r="W89" s="49" t="s">
        <v>443</v>
      </c>
      <c r="X89" s="49" t="s">
        <v>443</v>
      </c>
      <c r="Y89" s="49" t="s">
        <v>443</v>
      </c>
      <c r="Z89" s="49" t="s">
        <v>443</v>
      </c>
      <c r="AA89" s="49" t="s">
        <v>443</v>
      </c>
      <c r="AB89" s="49" t="s">
        <v>443</v>
      </c>
      <c r="AC89" s="49" t="s">
        <v>443</v>
      </c>
      <c r="AD89" s="49" t="s">
        <v>443</v>
      </c>
      <c r="AE89" s="49" t="s">
        <v>443</v>
      </c>
      <c r="AF89" s="49" t="s">
        <v>443</v>
      </c>
      <c r="AG89" s="49" t="s">
        <v>443</v>
      </c>
      <c r="AH89" s="49" t="s">
        <v>21</v>
      </c>
      <c r="AI89" s="49" t="s">
        <v>443</v>
      </c>
      <c r="AJ89" s="112" t="s">
        <v>66</v>
      </c>
      <c r="AK89" s="50"/>
      <c r="AL89" s="50"/>
      <c r="AM89" s="50"/>
      <c r="AN89" s="50"/>
      <c r="AO89" s="50"/>
      <c r="AP89" s="50"/>
      <c r="AQ89" s="50"/>
      <c r="AR89" s="50"/>
      <c r="AS89" s="50"/>
      <c r="AT89" s="1"/>
      <c r="AU89" s="1"/>
      <c r="AV89" s="1"/>
      <c r="AW89" s="1"/>
      <c r="AX89" s="1"/>
      <c r="AY89" s="1"/>
      <c r="AZ89" s="1"/>
      <c r="BA89" s="1"/>
      <c r="BB89" s="1"/>
      <c r="BC89" s="1"/>
      <c r="BD89" s="1"/>
      <c r="BE89" s="143"/>
      <c r="BF89" s="1"/>
      <c r="BG89" s="1"/>
      <c r="BH89" s="1"/>
      <c r="BI89" s="1"/>
      <c r="BJ89" s="1"/>
      <c r="BK89" s="1"/>
      <c r="BL89" s="1"/>
      <c r="BM89" s="49"/>
      <c r="BN89" s="49"/>
      <c r="BO89" s="49"/>
      <c r="BP89" s="49"/>
      <c r="BQ89" s="49"/>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row>
    <row r="90" spans="1:105" customFormat="1" ht="26.1" customHeight="1" x14ac:dyDescent="0.2">
      <c r="A90" s="5" t="s">
        <v>2665</v>
      </c>
      <c r="B90" s="5" t="s">
        <v>152</v>
      </c>
      <c r="C90" s="46" t="s">
        <v>2666</v>
      </c>
      <c r="D90" s="118">
        <v>43727</v>
      </c>
      <c r="E90" s="65" t="s">
        <v>66</v>
      </c>
      <c r="F90" s="165" t="s">
        <v>2667</v>
      </c>
      <c r="G90" s="88"/>
      <c r="H90" s="9" t="s">
        <v>2181</v>
      </c>
      <c r="I90" s="280" t="s">
        <v>45</v>
      </c>
      <c r="J90" s="170"/>
      <c r="K90" s="49"/>
      <c r="L90" s="49"/>
      <c r="M90" s="49"/>
      <c r="N90" s="49"/>
      <c r="O90" s="49"/>
      <c r="P90" s="49"/>
      <c r="Q90" s="49"/>
      <c r="R90" s="49"/>
      <c r="S90" s="49"/>
      <c r="T90" s="49"/>
      <c r="U90" s="49"/>
      <c r="V90" s="49"/>
      <c r="W90" s="49"/>
      <c r="X90" s="49"/>
      <c r="Y90" s="49"/>
      <c r="Z90" s="49"/>
      <c r="AA90" s="49"/>
      <c r="AB90" s="49"/>
      <c r="AC90" s="49"/>
      <c r="AD90" s="49"/>
      <c r="AE90" s="49"/>
      <c r="AF90" s="49"/>
      <c r="AG90" s="49"/>
      <c r="AH90" s="49"/>
      <c r="AI90" s="49"/>
      <c r="AJ90" s="49"/>
      <c r="AK90" s="49"/>
      <c r="AL90" s="49"/>
      <c r="AM90" s="49"/>
      <c r="AN90" s="49"/>
      <c r="AO90" s="49"/>
      <c r="AP90" s="49"/>
      <c r="AQ90" s="49"/>
      <c r="AR90" s="123"/>
      <c r="AS90" s="49"/>
      <c r="AT90" s="49"/>
      <c r="AU90" s="49"/>
      <c r="AV90" s="49"/>
      <c r="AW90" s="129"/>
      <c r="AX90" s="49"/>
      <c r="AY90" s="137"/>
      <c r="AZ90" s="49"/>
      <c r="BA90" s="49"/>
      <c r="BB90" s="49"/>
      <c r="BC90" s="49"/>
      <c r="BD90" s="49"/>
      <c r="BE90" s="131"/>
      <c r="BF90" s="49"/>
      <c r="BG90" s="49"/>
      <c r="BH90" s="49"/>
      <c r="BI90" s="49"/>
      <c r="BJ90" s="49"/>
      <c r="BK90" s="132"/>
      <c r="BL90" s="49"/>
      <c r="BM90" s="49"/>
      <c r="BN90" s="49"/>
      <c r="BO90" s="49"/>
      <c r="BP90" s="49"/>
      <c r="BQ90" s="49"/>
      <c r="BR90" s="49"/>
      <c r="BS90" s="49"/>
      <c r="BT90" s="49"/>
      <c r="BU90" s="49"/>
      <c r="BV90" s="49"/>
      <c r="BW90" s="290"/>
      <c r="BX90" s="49"/>
      <c r="BY90" s="49"/>
      <c r="BZ90" s="49"/>
      <c r="CA90" s="49"/>
      <c r="CB90" s="49"/>
      <c r="CC90" s="49"/>
      <c r="CD90" s="51" t="s">
        <v>35</v>
      </c>
      <c r="CE90" s="51" t="s">
        <v>35</v>
      </c>
      <c r="CF90" s="51" t="s">
        <v>35</v>
      </c>
      <c r="CG90" s="51" t="s">
        <v>35</v>
      </c>
      <c r="CH90" s="51" t="s">
        <v>35</v>
      </c>
      <c r="CI90" s="51" t="s">
        <v>35</v>
      </c>
      <c r="CJ90" s="51" t="s">
        <v>35</v>
      </c>
      <c r="CK90" s="51" t="s">
        <v>35</v>
      </c>
      <c r="CL90" s="51" t="s">
        <v>35</v>
      </c>
      <c r="CM90" s="51" t="s">
        <v>35</v>
      </c>
      <c r="CN90" s="49" t="s">
        <v>443</v>
      </c>
      <c r="CO90" s="49" t="s">
        <v>443</v>
      </c>
      <c r="CP90" s="49" t="s">
        <v>443</v>
      </c>
      <c r="CQ90" s="49" t="s">
        <v>443</v>
      </c>
      <c r="CR90" s="49" t="s">
        <v>443</v>
      </c>
      <c r="CS90" s="290" t="s">
        <v>35</v>
      </c>
      <c r="CT90" s="51" t="s">
        <v>35</v>
      </c>
      <c r="CU90" s="51" t="s">
        <v>35</v>
      </c>
      <c r="CV90" s="51" t="s">
        <v>35</v>
      </c>
      <c r="CW90" s="51" t="s">
        <v>35</v>
      </c>
      <c r="CX90" s="51" t="s">
        <v>35</v>
      </c>
      <c r="CY90" s="51" t="s">
        <v>35</v>
      </c>
      <c r="CZ90" s="51" t="s">
        <v>35</v>
      </c>
      <c r="DA90" s="51" t="s">
        <v>35</v>
      </c>
    </row>
    <row r="91" spans="1:105" ht="45" customHeight="1" x14ac:dyDescent="0.25">
      <c r="A91" s="408" t="s">
        <v>251</v>
      </c>
      <c r="B91" s="444" t="s">
        <v>60</v>
      </c>
      <c r="C91" s="409" t="s">
        <v>2049</v>
      </c>
      <c r="D91" s="445"/>
      <c r="E91" s="385" t="s">
        <v>590</v>
      </c>
      <c r="F91" s="386" t="s">
        <v>252</v>
      </c>
      <c r="G91" s="88">
        <v>9</v>
      </c>
      <c r="H91" s="387" t="s">
        <v>2181</v>
      </c>
      <c r="I91" s="404" t="s">
        <v>40</v>
      </c>
      <c r="J91" s="170" t="s">
        <v>443</v>
      </c>
      <c r="K91" s="49" t="s">
        <v>21</v>
      </c>
      <c r="L91" s="49" t="s">
        <v>443</v>
      </c>
      <c r="M91" s="49" t="s">
        <v>443</v>
      </c>
      <c r="N91" s="49" t="s">
        <v>443</v>
      </c>
      <c r="O91" s="49" t="s">
        <v>443</v>
      </c>
      <c r="P91" s="49" t="s">
        <v>443</v>
      </c>
      <c r="Q91" s="49" t="s">
        <v>443</v>
      </c>
      <c r="R91" s="49" t="s">
        <v>443</v>
      </c>
      <c r="S91" s="49" t="s">
        <v>443</v>
      </c>
      <c r="T91" s="49" t="s">
        <v>443</v>
      </c>
      <c r="U91" s="49" t="s">
        <v>443</v>
      </c>
      <c r="V91" s="49" t="s">
        <v>443</v>
      </c>
      <c r="W91" s="49" t="s">
        <v>21</v>
      </c>
      <c r="X91" s="49" t="s">
        <v>443</v>
      </c>
      <c r="Y91" s="49" t="s">
        <v>443</v>
      </c>
      <c r="Z91" s="49" t="s">
        <v>443</v>
      </c>
      <c r="AA91" s="49" t="s">
        <v>443</v>
      </c>
      <c r="AB91" s="49" t="s">
        <v>443</v>
      </c>
      <c r="AC91" s="49" t="s">
        <v>443</v>
      </c>
      <c r="AD91" s="49" t="s">
        <v>443</v>
      </c>
      <c r="AE91" s="49" t="s">
        <v>443</v>
      </c>
      <c r="AF91" s="49" t="s">
        <v>443</v>
      </c>
      <c r="AG91" s="49" t="s">
        <v>443</v>
      </c>
      <c r="AH91" s="49" t="s">
        <v>443</v>
      </c>
      <c r="AI91" s="49" t="s">
        <v>21</v>
      </c>
      <c r="AJ91" s="49" t="s">
        <v>443</v>
      </c>
      <c r="AK91" s="49" t="s">
        <v>443</v>
      </c>
      <c r="AL91" s="49" t="s">
        <v>443</v>
      </c>
      <c r="AM91" s="49" t="s">
        <v>443</v>
      </c>
      <c r="AN91" s="49" t="s">
        <v>443</v>
      </c>
      <c r="AO91" s="49" t="s">
        <v>443</v>
      </c>
      <c r="AP91" s="49" t="s">
        <v>35</v>
      </c>
      <c r="AQ91" s="49" t="s">
        <v>443</v>
      </c>
      <c r="AR91" s="123" t="s">
        <v>443</v>
      </c>
      <c r="AS91" s="49" t="s">
        <v>443</v>
      </c>
      <c r="AT91" s="49" t="s">
        <v>443</v>
      </c>
      <c r="AU91" s="137" t="s">
        <v>21</v>
      </c>
      <c r="AV91" s="49" t="s">
        <v>443</v>
      </c>
      <c r="AW91" s="129" t="s">
        <v>2609</v>
      </c>
      <c r="AX91" s="49" t="s">
        <v>443</v>
      </c>
      <c r="AY91" s="49" t="s">
        <v>443</v>
      </c>
      <c r="AZ91" s="49" t="s">
        <v>443</v>
      </c>
      <c r="BA91" s="49" t="s">
        <v>443</v>
      </c>
      <c r="BB91" s="49" t="s">
        <v>443</v>
      </c>
      <c r="BC91" s="49" t="s">
        <v>443</v>
      </c>
      <c r="BD91" s="49" t="s">
        <v>443</v>
      </c>
      <c r="BE91" s="131" t="s">
        <v>443</v>
      </c>
      <c r="BF91" s="49" t="s">
        <v>443</v>
      </c>
      <c r="BG91" s="132" t="s">
        <v>21</v>
      </c>
      <c r="BH91" s="49" t="s">
        <v>443</v>
      </c>
      <c r="BI91" s="49" t="s">
        <v>443</v>
      </c>
      <c r="BJ91" s="49" t="s">
        <v>443</v>
      </c>
      <c r="BK91" s="49" t="s">
        <v>443</v>
      </c>
      <c r="BL91" s="49" t="s">
        <v>443</v>
      </c>
      <c r="BM91" s="49" t="s">
        <v>443</v>
      </c>
      <c r="BN91" s="49" t="s">
        <v>443</v>
      </c>
      <c r="BO91" s="49" t="s">
        <v>443</v>
      </c>
      <c r="BP91" s="49" t="s">
        <v>443</v>
      </c>
      <c r="BQ91" s="49" t="s">
        <v>443</v>
      </c>
      <c r="BR91" s="49" t="s">
        <v>443</v>
      </c>
      <c r="BS91" s="287" t="s">
        <v>4</v>
      </c>
      <c r="BT91" s="49" t="s">
        <v>443</v>
      </c>
      <c r="BU91" s="49" t="s">
        <v>443</v>
      </c>
      <c r="BV91" s="49" t="s">
        <v>443</v>
      </c>
      <c r="BW91" s="28" t="s">
        <v>443</v>
      </c>
      <c r="BX91" s="49" t="s">
        <v>443</v>
      </c>
      <c r="BY91" s="49" t="s">
        <v>443</v>
      </c>
      <c r="BZ91" s="49" t="s">
        <v>443</v>
      </c>
      <c r="CA91" s="49" t="s">
        <v>443</v>
      </c>
      <c r="CB91" s="49" t="s">
        <v>443</v>
      </c>
      <c r="CC91" s="49" t="s">
        <v>443</v>
      </c>
      <c r="CD91" s="49" t="s">
        <v>443</v>
      </c>
      <c r="CE91" s="49" t="s">
        <v>443</v>
      </c>
      <c r="CF91" s="296" t="s">
        <v>4</v>
      </c>
      <c r="CG91" s="49" t="s">
        <v>443</v>
      </c>
      <c r="CH91" s="49" t="s">
        <v>443</v>
      </c>
      <c r="CI91" s="49" t="s">
        <v>443</v>
      </c>
      <c r="CJ91" s="49" t="s">
        <v>443</v>
      </c>
      <c r="CK91" s="49" t="s">
        <v>443</v>
      </c>
      <c r="CL91" s="49" t="s">
        <v>443</v>
      </c>
      <c r="CM91" s="49" t="s">
        <v>443</v>
      </c>
      <c r="CN91" s="49" t="s">
        <v>443</v>
      </c>
      <c r="CO91" s="49" t="s">
        <v>443</v>
      </c>
      <c r="CP91" s="405" t="s">
        <v>443</v>
      </c>
      <c r="CQ91" s="379" t="s">
        <v>443</v>
      </c>
      <c r="CR91" s="379" t="s">
        <v>443</v>
      </c>
      <c r="CS91" s="379" t="s">
        <v>4</v>
      </c>
      <c r="CT91" s="379" t="s">
        <v>443</v>
      </c>
      <c r="CU91" s="380" t="s">
        <v>35</v>
      </c>
      <c r="CV91" s="379" t="s">
        <v>443</v>
      </c>
      <c r="CW91" s="379" t="s">
        <v>443</v>
      </c>
      <c r="CX91" s="379" t="s">
        <v>443</v>
      </c>
      <c r="CY91" s="379" t="s">
        <v>443</v>
      </c>
      <c r="CZ91" s="379" t="s">
        <v>443</v>
      </c>
      <c r="DA91" s="379" t="s">
        <v>443</v>
      </c>
    </row>
    <row r="92" spans="1:105" s="381" customFormat="1" ht="45" customHeight="1" x14ac:dyDescent="0.25">
      <c r="A92" s="408" t="s">
        <v>2668</v>
      </c>
      <c r="B92" s="382" t="s">
        <v>1179</v>
      </c>
      <c r="C92" s="409" t="s">
        <v>2669</v>
      </c>
      <c r="D92" s="434">
        <v>43709</v>
      </c>
      <c r="E92" s="385" t="s">
        <v>590</v>
      </c>
      <c r="F92" s="386" t="s">
        <v>1180</v>
      </c>
      <c r="G92" s="88"/>
      <c r="H92" s="387" t="s">
        <v>2383</v>
      </c>
      <c r="I92" s="388" t="s">
        <v>2040</v>
      </c>
      <c r="J92" s="170"/>
      <c r="K92" s="49"/>
      <c r="L92" s="49"/>
      <c r="M92" s="49"/>
      <c r="N92" s="49"/>
      <c r="O92" s="49"/>
      <c r="P92" s="49"/>
      <c r="Q92" s="49"/>
      <c r="R92" s="49"/>
      <c r="S92" s="49"/>
      <c r="T92" s="49"/>
      <c r="U92" s="49"/>
      <c r="V92" s="49"/>
      <c r="W92" s="49"/>
      <c r="X92" s="49"/>
      <c r="Y92" s="49"/>
      <c r="Z92" s="49"/>
      <c r="AA92" s="49"/>
      <c r="AB92" s="49"/>
      <c r="AC92" s="49"/>
      <c r="AD92" s="49"/>
      <c r="AE92" s="49"/>
      <c r="AF92" s="49"/>
      <c r="AG92" s="49"/>
      <c r="AH92" s="49"/>
      <c r="AI92" s="49"/>
      <c r="AJ92" s="49"/>
      <c r="AK92" s="49"/>
      <c r="AL92" s="49"/>
      <c r="AM92" s="49"/>
      <c r="AN92" s="49"/>
      <c r="AO92" s="49"/>
      <c r="AP92" s="49"/>
      <c r="AQ92" s="49"/>
      <c r="AR92" s="123"/>
      <c r="AS92" s="49"/>
      <c r="AT92" s="49"/>
      <c r="AU92" s="137"/>
      <c r="AV92" s="49"/>
      <c r="AW92" s="129"/>
      <c r="AX92" s="49"/>
      <c r="AY92" s="49"/>
      <c r="AZ92" s="49"/>
      <c r="BA92" s="49"/>
      <c r="BB92" s="49"/>
      <c r="BC92" s="49"/>
      <c r="BD92" s="49"/>
      <c r="BE92" s="131"/>
      <c r="BF92" s="49"/>
      <c r="BG92" s="132"/>
      <c r="BH92" s="49"/>
      <c r="BI92" s="49"/>
      <c r="BJ92" s="49"/>
      <c r="BK92" s="49"/>
      <c r="BL92" s="49"/>
      <c r="BM92" s="49"/>
      <c r="BN92" s="49"/>
      <c r="BO92" s="49"/>
      <c r="BP92" s="49"/>
      <c r="BQ92" s="49"/>
      <c r="BR92" s="49"/>
      <c r="BS92" s="287"/>
      <c r="BT92" s="49"/>
      <c r="BU92" s="49"/>
      <c r="BV92" s="49"/>
      <c r="BW92" s="28"/>
      <c r="BX92" s="49"/>
      <c r="BY92" s="49"/>
      <c r="BZ92" s="50" t="s">
        <v>35</v>
      </c>
      <c r="CA92" s="50" t="s">
        <v>35</v>
      </c>
      <c r="CB92" s="50" t="s">
        <v>35</v>
      </c>
      <c r="CC92" s="66" t="s">
        <v>34</v>
      </c>
      <c r="CD92" s="49"/>
      <c r="CE92" s="49"/>
      <c r="CF92" s="49"/>
      <c r="CG92" s="49"/>
      <c r="CH92" s="49"/>
      <c r="CI92" s="49" t="s">
        <v>35</v>
      </c>
      <c r="CJ92" s="49" t="s">
        <v>35</v>
      </c>
      <c r="CK92" s="49" t="s">
        <v>35</v>
      </c>
      <c r="CL92" s="49" t="s">
        <v>35</v>
      </c>
      <c r="CM92" s="49" t="s">
        <v>35</v>
      </c>
      <c r="CN92" s="49" t="s">
        <v>443</v>
      </c>
      <c r="CO92" s="49" t="s">
        <v>443</v>
      </c>
      <c r="CP92" s="452" t="s">
        <v>443</v>
      </c>
      <c r="CQ92" s="453" t="s">
        <v>443</v>
      </c>
      <c r="CR92" s="454" t="s">
        <v>1919</v>
      </c>
      <c r="CS92" s="453" t="s">
        <v>443</v>
      </c>
      <c r="CT92" s="380" t="s">
        <v>1919</v>
      </c>
      <c r="CU92" s="380" t="s">
        <v>1919</v>
      </c>
      <c r="CV92" s="379" t="s">
        <v>443</v>
      </c>
      <c r="CW92" s="379" t="s">
        <v>443</v>
      </c>
      <c r="CX92" s="379" t="s">
        <v>443</v>
      </c>
      <c r="CY92" s="379" t="s">
        <v>443</v>
      </c>
      <c r="CZ92" s="379" t="s">
        <v>443</v>
      </c>
      <c r="DA92" s="380" t="s">
        <v>35</v>
      </c>
    </row>
    <row r="93" spans="1:105" ht="45" customHeight="1" x14ac:dyDescent="0.25">
      <c r="A93" s="408" t="s">
        <v>70</v>
      </c>
      <c r="B93" s="382" t="s">
        <v>62</v>
      </c>
      <c r="C93" s="409" t="s">
        <v>2049</v>
      </c>
      <c r="D93" s="384"/>
      <c r="E93" s="385" t="s">
        <v>590</v>
      </c>
      <c r="F93" s="386" t="s">
        <v>278</v>
      </c>
      <c r="G93" s="88">
        <v>23</v>
      </c>
      <c r="H93" s="387" t="s">
        <v>2181</v>
      </c>
      <c r="I93" s="388" t="s">
        <v>72</v>
      </c>
      <c r="J93" s="170" t="s">
        <v>443</v>
      </c>
      <c r="K93" s="49" t="s">
        <v>443</v>
      </c>
      <c r="L93" s="49" t="s">
        <v>443</v>
      </c>
      <c r="M93" s="49" t="s">
        <v>443</v>
      </c>
      <c r="N93" s="49" t="s">
        <v>443</v>
      </c>
      <c r="O93" s="49" t="s">
        <v>443</v>
      </c>
      <c r="P93" s="49" t="s">
        <v>443</v>
      </c>
      <c r="Q93" s="49" t="s">
        <v>443</v>
      </c>
      <c r="R93" s="49" t="s">
        <v>443</v>
      </c>
      <c r="S93" s="49" t="s">
        <v>443</v>
      </c>
      <c r="T93" s="49" t="s">
        <v>443</v>
      </c>
      <c r="U93" s="49" t="s">
        <v>21</v>
      </c>
      <c r="V93" s="49" t="s">
        <v>443</v>
      </c>
      <c r="W93" s="49" t="s">
        <v>443</v>
      </c>
      <c r="X93" s="49" t="s">
        <v>443</v>
      </c>
      <c r="Y93" s="49" t="s">
        <v>443</v>
      </c>
      <c r="Z93" s="49" t="s">
        <v>443</v>
      </c>
      <c r="AA93" s="49" t="s">
        <v>443</v>
      </c>
      <c r="AB93" s="49" t="s">
        <v>443</v>
      </c>
      <c r="AC93" s="49" t="s">
        <v>443</v>
      </c>
      <c r="AD93" s="49" t="s">
        <v>443</v>
      </c>
      <c r="AE93" s="49" t="s">
        <v>443</v>
      </c>
      <c r="AF93" s="49" t="s">
        <v>443</v>
      </c>
      <c r="AG93" s="49" t="s">
        <v>21</v>
      </c>
      <c r="AH93" s="49" t="s">
        <v>21</v>
      </c>
      <c r="AI93" s="49" t="s">
        <v>443</v>
      </c>
      <c r="AJ93" s="49" t="s">
        <v>443</v>
      </c>
      <c r="AK93" s="49" t="s">
        <v>443</v>
      </c>
      <c r="AL93" s="49" t="s">
        <v>443</v>
      </c>
      <c r="AM93" s="49" t="s">
        <v>443</v>
      </c>
      <c r="AN93" s="49" t="s">
        <v>443</v>
      </c>
      <c r="AO93" s="49" t="s">
        <v>443</v>
      </c>
      <c r="AP93" s="49" t="s">
        <v>443</v>
      </c>
      <c r="AQ93" s="49" t="s">
        <v>443</v>
      </c>
      <c r="AR93" s="123" t="s">
        <v>443</v>
      </c>
      <c r="AS93" s="49" t="s">
        <v>443</v>
      </c>
      <c r="AT93" s="137" t="s">
        <v>21</v>
      </c>
      <c r="AU93" s="49" t="s">
        <v>443</v>
      </c>
      <c r="AV93" s="49" t="s">
        <v>443</v>
      </c>
      <c r="AW93" s="129" t="s">
        <v>2609</v>
      </c>
      <c r="AX93" s="49" t="s">
        <v>443</v>
      </c>
      <c r="AY93" s="49" t="s">
        <v>443</v>
      </c>
      <c r="AZ93" s="49" t="s">
        <v>443</v>
      </c>
      <c r="BA93" s="49" t="s">
        <v>443</v>
      </c>
      <c r="BB93" s="49" t="s">
        <v>443</v>
      </c>
      <c r="BC93" s="49" t="s">
        <v>443</v>
      </c>
      <c r="BD93" s="49" t="s">
        <v>443</v>
      </c>
      <c r="BE93" s="131" t="s">
        <v>443</v>
      </c>
      <c r="BF93" s="49" t="s">
        <v>443</v>
      </c>
      <c r="BG93" s="49" t="s">
        <v>443</v>
      </c>
      <c r="BH93" s="49" t="s">
        <v>443</v>
      </c>
      <c r="BI93" s="49" t="s">
        <v>443</v>
      </c>
      <c r="BJ93" s="49" t="s">
        <v>443</v>
      </c>
      <c r="BK93" s="49" t="s">
        <v>443</v>
      </c>
      <c r="BL93" s="49" t="s">
        <v>443</v>
      </c>
      <c r="BM93" s="49" t="s">
        <v>443</v>
      </c>
      <c r="BN93" s="49" t="s">
        <v>443</v>
      </c>
      <c r="BO93" s="49" t="s">
        <v>443</v>
      </c>
      <c r="BP93" s="49" t="s">
        <v>443</v>
      </c>
      <c r="BQ93" s="132" t="s">
        <v>21</v>
      </c>
      <c r="BR93" s="49" t="s">
        <v>443</v>
      </c>
      <c r="BS93" s="49" t="s">
        <v>443</v>
      </c>
      <c r="BT93" s="49" t="s">
        <v>443</v>
      </c>
      <c r="BU93" s="49" t="s">
        <v>443</v>
      </c>
      <c r="BV93" s="49" t="s">
        <v>443</v>
      </c>
      <c r="BW93" s="28" t="s">
        <v>443</v>
      </c>
      <c r="BX93" s="49" t="s">
        <v>443</v>
      </c>
      <c r="BY93" s="49" t="s">
        <v>443</v>
      </c>
      <c r="BZ93" s="49" t="s">
        <v>443</v>
      </c>
      <c r="CA93" s="49" t="s">
        <v>443</v>
      </c>
      <c r="CB93" s="49" t="s">
        <v>443</v>
      </c>
      <c r="CC93" s="287" t="s">
        <v>4</v>
      </c>
      <c r="CD93" s="49" t="s">
        <v>443</v>
      </c>
      <c r="CE93" s="49" t="s">
        <v>443</v>
      </c>
      <c r="CF93" s="49" t="s">
        <v>443</v>
      </c>
      <c r="CG93" s="49" t="s">
        <v>443</v>
      </c>
      <c r="CH93" s="49" t="s">
        <v>443</v>
      </c>
      <c r="CI93" s="49" t="s">
        <v>443</v>
      </c>
      <c r="CJ93" s="49" t="s">
        <v>443</v>
      </c>
      <c r="CK93" s="49" t="s">
        <v>443</v>
      </c>
      <c r="CL93" s="49" t="s">
        <v>443</v>
      </c>
      <c r="CM93" s="49" t="s">
        <v>443</v>
      </c>
      <c r="CN93" s="49" t="s">
        <v>443</v>
      </c>
      <c r="CO93" s="368" t="s">
        <v>443</v>
      </c>
      <c r="CP93" s="379" t="s">
        <v>443</v>
      </c>
      <c r="CQ93" s="379" t="s">
        <v>4</v>
      </c>
      <c r="CR93" s="379" t="s">
        <v>443</v>
      </c>
      <c r="CS93" s="379" t="s">
        <v>443</v>
      </c>
      <c r="CT93" s="379" t="s">
        <v>443</v>
      </c>
      <c r="CU93" s="380" t="s">
        <v>35</v>
      </c>
      <c r="CV93" s="379" t="s">
        <v>443</v>
      </c>
      <c r="CW93" s="379" t="s">
        <v>443</v>
      </c>
      <c r="CX93" s="379" t="s">
        <v>443</v>
      </c>
      <c r="CY93" s="379" t="s">
        <v>443</v>
      </c>
      <c r="CZ93" s="379" t="s">
        <v>443</v>
      </c>
      <c r="DA93" s="379" t="s">
        <v>443</v>
      </c>
    </row>
    <row r="94" spans="1:105" ht="45" customHeight="1" x14ac:dyDescent="0.25">
      <c r="A94" s="383" t="s">
        <v>1189</v>
      </c>
      <c r="B94" s="383" t="s">
        <v>297</v>
      </c>
      <c r="C94" s="383"/>
      <c r="D94" s="401">
        <v>42005</v>
      </c>
      <c r="E94" s="385" t="s">
        <v>590</v>
      </c>
      <c r="F94" s="386" t="s">
        <v>2441</v>
      </c>
      <c r="G94" s="140"/>
      <c r="H94" s="387" t="s">
        <v>2181</v>
      </c>
      <c r="I94" s="388" t="s">
        <v>72</v>
      </c>
      <c r="J94" s="103"/>
      <c r="K94" s="341"/>
      <c r="L94" s="103"/>
      <c r="M94" s="103"/>
      <c r="N94" s="103"/>
      <c r="O94" s="103"/>
      <c r="P94" s="103"/>
      <c r="Q94" s="103"/>
      <c r="R94" s="103"/>
      <c r="S94" s="103"/>
      <c r="T94" s="103"/>
      <c r="U94" s="49"/>
      <c r="V94" s="49"/>
      <c r="W94" s="49"/>
      <c r="X94" s="49"/>
      <c r="Y94" s="49"/>
      <c r="Z94" s="49"/>
      <c r="AA94" s="49"/>
      <c r="AB94" s="49"/>
      <c r="AC94" s="49"/>
      <c r="AD94" s="49"/>
      <c r="AE94" s="49"/>
      <c r="AF94" s="49"/>
      <c r="AG94" s="49"/>
      <c r="AH94" s="49" t="s">
        <v>35</v>
      </c>
      <c r="AI94" s="49" t="s">
        <v>35</v>
      </c>
      <c r="AJ94" s="49" t="s">
        <v>443</v>
      </c>
      <c r="AK94" s="49" t="s">
        <v>443</v>
      </c>
      <c r="AL94" s="49" t="s">
        <v>443</v>
      </c>
      <c r="AM94" s="49" t="s">
        <v>443</v>
      </c>
      <c r="AN94" s="49" t="s">
        <v>443</v>
      </c>
      <c r="AO94" s="49" t="s">
        <v>443</v>
      </c>
      <c r="AP94" s="49" t="s">
        <v>443</v>
      </c>
      <c r="AQ94" s="49" t="s">
        <v>443</v>
      </c>
      <c r="AR94" s="123" t="s">
        <v>443</v>
      </c>
      <c r="AS94" s="49" t="s">
        <v>21</v>
      </c>
      <c r="AT94" s="49" t="s">
        <v>443</v>
      </c>
      <c r="AU94" s="49" t="s">
        <v>443</v>
      </c>
      <c r="AV94" s="49" t="s">
        <v>443</v>
      </c>
      <c r="AW94" s="129" t="s">
        <v>2609</v>
      </c>
      <c r="AX94" s="49" t="s">
        <v>443</v>
      </c>
      <c r="AY94" s="49" t="s">
        <v>443</v>
      </c>
      <c r="AZ94" s="49" t="s">
        <v>443</v>
      </c>
      <c r="BA94" s="49" t="s">
        <v>443</v>
      </c>
      <c r="BB94" s="49" t="s">
        <v>443</v>
      </c>
      <c r="BC94" s="49" t="s">
        <v>443</v>
      </c>
      <c r="BD94" s="49" t="s">
        <v>443</v>
      </c>
      <c r="BE94" s="138" t="s">
        <v>21</v>
      </c>
      <c r="BF94" s="162" t="s">
        <v>443</v>
      </c>
      <c r="BG94" s="162" t="s">
        <v>443</v>
      </c>
      <c r="BH94" s="162" t="s">
        <v>443</v>
      </c>
      <c r="BI94" s="161" t="s">
        <v>443</v>
      </c>
      <c r="BJ94" s="161" t="s">
        <v>443</v>
      </c>
      <c r="BK94" s="162" t="s">
        <v>443</v>
      </c>
      <c r="BL94" s="162" t="s">
        <v>443</v>
      </c>
      <c r="BM94" s="162" t="s">
        <v>443</v>
      </c>
      <c r="BN94" s="162" t="s">
        <v>443</v>
      </c>
      <c r="BO94" s="49" t="s">
        <v>443</v>
      </c>
      <c r="BP94" s="49" t="s">
        <v>443</v>
      </c>
      <c r="BQ94" s="132" t="s">
        <v>21</v>
      </c>
      <c r="BR94" s="49" t="s">
        <v>443</v>
      </c>
      <c r="BS94" s="49" t="s">
        <v>443</v>
      </c>
      <c r="BT94" s="49" t="s">
        <v>443</v>
      </c>
      <c r="BU94" s="49" t="s">
        <v>443</v>
      </c>
      <c r="BV94" s="49" t="s">
        <v>443</v>
      </c>
      <c r="BW94" s="28" t="s">
        <v>443</v>
      </c>
      <c r="BX94" s="49" t="s">
        <v>443</v>
      </c>
      <c r="BY94" s="49" t="s">
        <v>443</v>
      </c>
      <c r="BZ94" s="49" t="s">
        <v>443</v>
      </c>
      <c r="CA94" s="49" t="s">
        <v>443</v>
      </c>
      <c r="CB94" s="49" t="s">
        <v>443</v>
      </c>
      <c r="CC94" s="287" t="s">
        <v>4</v>
      </c>
      <c r="CD94" s="49" t="s">
        <v>443</v>
      </c>
      <c r="CE94" s="49" t="s">
        <v>443</v>
      </c>
      <c r="CF94" s="49" t="s">
        <v>443</v>
      </c>
      <c r="CG94" s="49" t="s">
        <v>443</v>
      </c>
      <c r="CH94" s="49" t="s">
        <v>443</v>
      </c>
      <c r="CI94" s="49" t="s">
        <v>443</v>
      </c>
      <c r="CJ94" s="49" t="s">
        <v>443</v>
      </c>
      <c r="CK94" s="49" t="s">
        <v>443</v>
      </c>
      <c r="CL94" s="49" t="s">
        <v>443</v>
      </c>
      <c r="CM94" s="49" t="s">
        <v>443</v>
      </c>
      <c r="CN94" s="49" t="s">
        <v>443</v>
      </c>
      <c r="CO94" s="368" t="s">
        <v>443</v>
      </c>
      <c r="CP94" s="379" t="s">
        <v>443</v>
      </c>
      <c r="CQ94" s="379" t="s">
        <v>4</v>
      </c>
      <c r="CR94" s="379" t="s">
        <v>443</v>
      </c>
      <c r="CS94" s="379" t="s">
        <v>443</v>
      </c>
      <c r="CT94" s="379" t="s">
        <v>443</v>
      </c>
      <c r="CU94" s="380" t="s">
        <v>35</v>
      </c>
      <c r="CV94" s="379" t="s">
        <v>443</v>
      </c>
      <c r="CW94" s="379" t="s">
        <v>443</v>
      </c>
      <c r="CX94" s="379" t="s">
        <v>443</v>
      </c>
      <c r="CY94" s="379" t="s">
        <v>443</v>
      </c>
      <c r="CZ94" s="379" t="s">
        <v>443</v>
      </c>
      <c r="DA94" s="379" t="s">
        <v>443</v>
      </c>
    </row>
    <row r="95" spans="1:105" s="381" customFormat="1" ht="45" customHeight="1" x14ac:dyDescent="0.25">
      <c r="A95" s="383" t="s">
        <v>2670</v>
      </c>
      <c r="B95" s="383" t="s">
        <v>758</v>
      </c>
      <c r="C95" s="383" t="s">
        <v>2671</v>
      </c>
      <c r="D95" s="401">
        <v>44063</v>
      </c>
      <c r="E95" s="385" t="s">
        <v>590</v>
      </c>
      <c r="F95" s="386" t="s">
        <v>2672</v>
      </c>
      <c r="G95" s="140"/>
      <c r="H95" s="387" t="s">
        <v>2383</v>
      </c>
      <c r="I95" s="388" t="s">
        <v>72</v>
      </c>
      <c r="J95" s="188"/>
      <c r="K95" s="103"/>
      <c r="L95" s="103"/>
      <c r="M95" s="103"/>
      <c r="N95" s="103"/>
      <c r="O95" s="103"/>
      <c r="P95" s="103"/>
      <c r="Q95" s="103"/>
      <c r="R95" s="103"/>
      <c r="S95" s="103"/>
      <c r="T95" s="103"/>
      <c r="U95" s="49"/>
      <c r="V95" s="49"/>
      <c r="W95" s="49"/>
      <c r="X95" s="49"/>
      <c r="Y95" s="49"/>
      <c r="Z95" s="49"/>
      <c r="AA95" s="49"/>
      <c r="AB95" s="49"/>
      <c r="AC95" s="49"/>
      <c r="AD95" s="49"/>
      <c r="AE95" s="49"/>
      <c r="AF95" s="49"/>
      <c r="AG95" s="49"/>
      <c r="AH95" s="49"/>
      <c r="AI95" s="49"/>
      <c r="AJ95" s="49"/>
      <c r="AK95" s="49"/>
      <c r="AL95" s="49"/>
      <c r="AM95" s="49"/>
      <c r="AN95" s="49"/>
      <c r="AO95" s="49"/>
      <c r="AP95" s="49"/>
      <c r="AQ95" s="49"/>
      <c r="AR95" s="123"/>
      <c r="AS95" s="49"/>
      <c r="AT95" s="49"/>
      <c r="AU95" s="49"/>
      <c r="AV95" s="49"/>
      <c r="AW95" s="129"/>
      <c r="AX95" s="49"/>
      <c r="AY95" s="49"/>
      <c r="AZ95" s="49"/>
      <c r="BA95" s="49"/>
      <c r="BB95" s="49"/>
      <c r="BC95" s="49"/>
      <c r="BD95" s="49"/>
      <c r="BE95" s="138"/>
      <c r="BF95" s="162"/>
      <c r="BG95" s="162"/>
      <c r="BH95" s="162"/>
      <c r="BI95" s="161"/>
      <c r="BJ95" s="161"/>
      <c r="BK95" s="162"/>
      <c r="BL95" s="162"/>
      <c r="BM95" s="162"/>
      <c r="BN95" s="162"/>
      <c r="BO95" s="49"/>
      <c r="BP95" s="49"/>
      <c r="BQ95" s="132"/>
      <c r="BR95" s="49"/>
      <c r="BS95" s="49"/>
      <c r="BT95" s="49"/>
      <c r="BU95" s="49"/>
      <c r="BV95" s="49"/>
      <c r="BW95" s="28"/>
      <c r="BX95" s="49"/>
      <c r="BY95" s="49"/>
      <c r="BZ95" s="49"/>
      <c r="CA95" s="49"/>
      <c r="CB95" s="49"/>
      <c r="CC95" s="287"/>
      <c r="CD95" s="49"/>
      <c r="CE95" s="49"/>
      <c r="CF95" s="49"/>
      <c r="CG95" s="49"/>
      <c r="CH95" s="49"/>
      <c r="CI95" s="49"/>
      <c r="CJ95" s="49"/>
      <c r="CK95" s="49"/>
      <c r="CL95" s="49"/>
      <c r="CM95" s="49"/>
      <c r="CN95" s="49"/>
      <c r="CO95" s="368"/>
      <c r="CP95" s="379"/>
      <c r="CQ95" s="379"/>
      <c r="CR95" s="379"/>
      <c r="CS95" s="379"/>
      <c r="CT95" s="379"/>
      <c r="CU95" s="379"/>
      <c r="CV95" s="379"/>
      <c r="CW95" s="379"/>
      <c r="CX95" s="379"/>
      <c r="CY95" s="379" t="s">
        <v>443</v>
      </c>
      <c r="CZ95" s="379" t="s">
        <v>443</v>
      </c>
      <c r="DA95" s="425" t="s">
        <v>4</v>
      </c>
    </row>
    <row r="96" spans="1:105" s="381" customFormat="1" ht="45" customHeight="1" x14ac:dyDescent="0.25">
      <c r="A96" s="383" t="s">
        <v>2673</v>
      </c>
      <c r="B96" s="383" t="s">
        <v>1396</v>
      </c>
      <c r="C96" s="451" t="s">
        <v>2674</v>
      </c>
      <c r="D96" s="401">
        <v>43983</v>
      </c>
      <c r="E96" s="385" t="s">
        <v>590</v>
      </c>
      <c r="F96" s="386" t="s">
        <v>1220</v>
      </c>
      <c r="G96" s="88"/>
      <c r="H96" s="387" t="s">
        <v>2383</v>
      </c>
      <c r="I96" s="388" t="s">
        <v>25</v>
      </c>
      <c r="J96" s="188"/>
      <c r="K96" s="103"/>
      <c r="L96" s="103"/>
      <c r="M96" s="103"/>
      <c r="N96" s="103"/>
      <c r="O96" s="103"/>
      <c r="P96" s="103"/>
      <c r="Q96" s="103"/>
      <c r="R96" s="103"/>
      <c r="S96" s="103"/>
      <c r="T96" s="103"/>
      <c r="U96" s="49"/>
      <c r="V96" s="49"/>
      <c r="W96" s="49"/>
      <c r="X96" s="49"/>
      <c r="Y96" s="49"/>
      <c r="Z96" s="49"/>
      <c r="AA96" s="49"/>
      <c r="AB96" s="49"/>
      <c r="AC96" s="49"/>
      <c r="AD96" s="49"/>
      <c r="AE96" s="49"/>
      <c r="AF96" s="49"/>
      <c r="AG96" s="49"/>
      <c r="AH96" s="49"/>
      <c r="AI96" s="49"/>
      <c r="AJ96" s="49"/>
      <c r="AK96" s="49"/>
      <c r="AL96" s="49"/>
      <c r="AM96" s="49"/>
      <c r="AN96" s="49"/>
      <c r="AO96" s="49"/>
      <c r="AP96" s="49"/>
      <c r="AQ96" s="49"/>
      <c r="AR96" s="49"/>
      <c r="AS96" s="49"/>
      <c r="AT96" s="49"/>
      <c r="AU96" s="49"/>
      <c r="AV96" s="49"/>
      <c r="AW96" s="49"/>
      <c r="AX96" s="49"/>
      <c r="AY96" s="49"/>
      <c r="AZ96" s="49"/>
      <c r="BA96" s="49"/>
      <c r="BB96" s="49"/>
      <c r="BC96" s="49"/>
      <c r="BD96" s="49"/>
      <c r="BE96" s="138"/>
      <c r="BF96" s="49"/>
      <c r="BG96" s="49"/>
      <c r="BH96" s="49"/>
      <c r="BI96" s="49"/>
      <c r="BJ96" s="49"/>
      <c r="BK96" s="49"/>
      <c r="BL96" s="49"/>
      <c r="BM96" s="49"/>
      <c r="BN96" s="49"/>
      <c r="BO96" s="49"/>
      <c r="BP96" s="49"/>
      <c r="BQ96" s="132"/>
      <c r="BR96" s="49"/>
      <c r="BS96" s="49"/>
      <c r="BT96" s="49"/>
      <c r="BU96" s="49"/>
      <c r="BV96" s="49"/>
      <c r="BW96" s="1"/>
      <c r="BX96" s="1"/>
      <c r="BY96" s="49"/>
      <c r="BZ96" s="49"/>
      <c r="CA96" s="103"/>
      <c r="CB96" s="103"/>
      <c r="CC96" s="49"/>
      <c r="CD96" s="49"/>
      <c r="CE96" s="49"/>
      <c r="CF96" s="49"/>
      <c r="CG96" s="49"/>
      <c r="CH96" s="49"/>
      <c r="CI96" s="295"/>
      <c r="CJ96" s="49"/>
      <c r="CK96" s="49"/>
      <c r="CL96" s="288"/>
      <c r="CM96" s="146"/>
      <c r="CN96" s="49"/>
      <c r="CO96" s="131"/>
      <c r="CP96" s="379"/>
      <c r="CQ96" s="379"/>
      <c r="CR96" s="379"/>
      <c r="CS96" s="379"/>
      <c r="CT96" s="379"/>
      <c r="CU96" s="379"/>
      <c r="CV96" s="379"/>
      <c r="CW96" s="379" t="s">
        <v>443</v>
      </c>
      <c r="CX96" s="379" t="s">
        <v>443</v>
      </c>
      <c r="CY96" s="448" t="s">
        <v>443</v>
      </c>
      <c r="CZ96" s="379" t="s">
        <v>443</v>
      </c>
      <c r="DA96" s="380" t="s">
        <v>35</v>
      </c>
    </row>
    <row r="97" spans="1:105" ht="45" customHeight="1" x14ac:dyDescent="0.25">
      <c r="A97" s="383" t="s">
        <v>1254</v>
      </c>
      <c r="B97" s="383" t="s">
        <v>948</v>
      </c>
      <c r="C97" s="409" t="s">
        <v>2612</v>
      </c>
      <c r="D97" s="401">
        <v>44002</v>
      </c>
      <c r="E97" s="385" t="s">
        <v>590</v>
      </c>
      <c r="F97" s="386" t="s">
        <v>2444</v>
      </c>
      <c r="G97" s="88"/>
      <c r="H97" s="387" t="s">
        <v>2181</v>
      </c>
      <c r="I97" s="388" t="s">
        <v>40</v>
      </c>
      <c r="J97" s="170"/>
      <c r="K97" s="49"/>
      <c r="L97" s="49"/>
      <c r="M97" s="49"/>
      <c r="N97" s="49"/>
      <c r="O97" s="49"/>
      <c r="P97" s="49"/>
      <c r="Q97" s="49"/>
      <c r="R97" s="49"/>
      <c r="S97" s="49"/>
      <c r="T97" s="49"/>
      <c r="U97" s="49"/>
      <c r="V97" s="49"/>
      <c r="W97" s="49"/>
      <c r="X97" s="49"/>
      <c r="Y97" s="49"/>
      <c r="Z97" s="49"/>
      <c r="AA97" s="49"/>
      <c r="AB97" s="49"/>
      <c r="AC97" s="49"/>
      <c r="AD97" s="49"/>
      <c r="AE97" s="49"/>
      <c r="AF97" s="49"/>
      <c r="AG97" s="49"/>
      <c r="AH97" s="49"/>
      <c r="AI97" s="49"/>
      <c r="AJ97" s="49"/>
      <c r="AK97" s="49"/>
      <c r="AL97" s="49"/>
      <c r="AM97" s="49"/>
      <c r="AN97" s="49"/>
      <c r="AO97" s="49"/>
      <c r="AP97" s="49"/>
      <c r="AQ97" s="49"/>
      <c r="AR97" s="123"/>
      <c r="AS97" s="49"/>
      <c r="AT97" s="49"/>
      <c r="AU97" s="49"/>
      <c r="AV97" s="137"/>
      <c r="AW97" s="129"/>
      <c r="AX97" s="49"/>
      <c r="AY97" s="49"/>
      <c r="AZ97" s="49"/>
      <c r="BA97" s="49"/>
      <c r="BB97" s="49"/>
      <c r="BC97" s="49"/>
      <c r="BD97" s="49"/>
      <c r="BE97" s="131"/>
      <c r="BF97" s="49"/>
      <c r="BG97" s="49"/>
      <c r="BH97" s="132"/>
      <c r="BI97" s="49"/>
      <c r="BJ97" s="49"/>
      <c r="BK97" s="49"/>
      <c r="BL97" s="49"/>
      <c r="BM97" s="49"/>
      <c r="BN97" s="80"/>
      <c r="BO97" s="49"/>
      <c r="BP97" s="49"/>
      <c r="BQ97" s="49"/>
      <c r="BR97" s="49"/>
      <c r="BS97" s="49"/>
      <c r="BT97" s="287"/>
      <c r="BU97" s="49"/>
      <c r="BV97" s="49"/>
      <c r="BW97" s="86"/>
      <c r="BX97" s="49"/>
      <c r="BY97" s="49"/>
      <c r="BZ97" s="49"/>
      <c r="CA97" s="49"/>
      <c r="CB97" s="49"/>
      <c r="CC97" s="49"/>
      <c r="CD97" s="49"/>
      <c r="CE97" s="49"/>
      <c r="CF97" s="295"/>
      <c r="CG97" s="49"/>
      <c r="CH97" s="49"/>
      <c r="CI97" s="49"/>
      <c r="CJ97" s="49"/>
      <c r="CK97" s="49"/>
      <c r="CL97" s="49"/>
      <c r="CM97" s="49"/>
      <c r="CN97" s="49"/>
      <c r="CO97" s="131"/>
      <c r="CP97" s="379"/>
      <c r="CQ97" s="379"/>
      <c r="CR97" s="389" t="s">
        <v>4</v>
      </c>
      <c r="CS97" s="379"/>
      <c r="CT97" s="379"/>
      <c r="CU97" s="379"/>
      <c r="CV97" s="379"/>
      <c r="CW97" s="379" t="s">
        <v>443</v>
      </c>
      <c r="CX97" s="379" t="s">
        <v>443</v>
      </c>
      <c r="CY97" s="379" t="s">
        <v>443</v>
      </c>
      <c r="CZ97" s="379" t="s">
        <v>443</v>
      </c>
      <c r="DA97" s="379" t="s">
        <v>443</v>
      </c>
    </row>
    <row r="98" spans="1:105" s="381" customFormat="1" ht="45" customHeight="1" x14ac:dyDescent="0.25">
      <c r="A98" s="383" t="s">
        <v>2221</v>
      </c>
      <c r="B98" s="383" t="s">
        <v>99</v>
      </c>
      <c r="C98" s="383"/>
      <c r="D98" s="401">
        <v>42353</v>
      </c>
      <c r="E98" s="385" t="s">
        <v>590</v>
      </c>
      <c r="F98" s="386" t="s">
        <v>321</v>
      </c>
      <c r="G98" s="88"/>
      <c r="H98" s="387" t="s">
        <v>24</v>
      </c>
      <c r="I98" s="388" t="s">
        <v>100</v>
      </c>
      <c r="J98" s="170"/>
      <c r="K98" s="49"/>
      <c r="L98" s="49"/>
      <c r="M98" s="49"/>
      <c r="N98" s="49"/>
      <c r="O98" s="49"/>
      <c r="P98" s="49"/>
      <c r="Q98" s="49"/>
      <c r="R98" s="49"/>
      <c r="S98" s="49"/>
      <c r="T98" s="49"/>
      <c r="U98" s="49"/>
      <c r="V98" s="49"/>
      <c r="W98" s="49"/>
      <c r="X98" s="49"/>
      <c r="Y98" s="49"/>
      <c r="Z98" s="49"/>
      <c r="AA98" s="49"/>
      <c r="AB98" s="49"/>
      <c r="AC98" s="49"/>
      <c r="AD98" s="49"/>
      <c r="AE98" s="49"/>
      <c r="AF98" s="49"/>
      <c r="AG98" s="49"/>
      <c r="AH98" s="49"/>
      <c r="AI98" s="49"/>
      <c r="AJ98" s="49"/>
      <c r="AK98" s="49"/>
      <c r="AL98" s="49"/>
      <c r="AM98" s="49"/>
      <c r="AN98" s="49"/>
      <c r="AO98" s="49"/>
      <c r="AP98" s="49"/>
      <c r="AQ98" s="49"/>
      <c r="AR98" s="49"/>
      <c r="AS98" s="49"/>
      <c r="AT98" s="50" t="s">
        <v>35</v>
      </c>
      <c r="AU98" s="49" t="s">
        <v>443</v>
      </c>
      <c r="AV98" s="49" t="s">
        <v>443</v>
      </c>
      <c r="AW98" s="49" t="s">
        <v>443</v>
      </c>
      <c r="AX98" s="49" t="s">
        <v>443</v>
      </c>
      <c r="AY98" s="49" t="s">
        <v>443</v>
      </c>
      <c r="AZ98" s="49" t="s">
        <v>443</v>
      </c>
      <c r="BA98" s="49" t="s">
        <v>443</v>
      </c>
      <c r="BB98" s="49" t="s">
        <v>443</v>
      </c>
      <c r="BC98" s="137" t="s">
        <v>21</v>
      </c>
      <c r="BD98" s="49" t="s">
        <v>443</v>
      </c>
      <c r="BE98" s="131" t="s">
        <v>443</v>
      </c>
      <c r="BF98" s="49" t="s">
        <v>443</v>
      </c>
      <c r="BG98" s="49" t="s">
        <v>443</v>
      </c>
      <c r="BH98" s="49" t="s">
        <v>443</v>
      </c>
      <c r="BI98" s="49" t="s">
        <v>443</v>
      </c>
      <c r="BJ98" s="49" t="s">
        <v>443</v>
      </c>
      <c r="BK98" s="49" t="s">
        <v>443</v>
      </c>
      <c r="BL98" s="49" t="s">
        <v>443</v>
      </c>
      <c r="BM98" s="49" t="s">
        <v>443</v>
      </c>
      <c r="BN98" s="80" t="s">
        <v>443</v>
      </c>
      <c r="BO98" s="132" t="s">
        <v>21</v>
      </c>
      <c r="BP98" s="49" t="s">
        <v>443</v>
      </c>
      <c r="BQ98" s="49" t="s">
        <v>443</v>
      </c>
      <c r="BR98" s="49" t="s">
        <v>443</v>
      </c>
      <c r="BS98" s="49" t="s">
        <v>443</v>
      </c>
      <c r="BT98" s="49" t="s">
        <v>443</v>
      </c>
      <c r="BU98" s="49" t="s">
        <v>443</v>
      </c>
      <c r="BV98" s="49" t="s">
        <v>443</v>
      </c>
      <c r="BW98" s="1" t="s">
        <v>443</v>
      </c>
      <c r="BX98" s="49" t="s">
        <v>443</v>
      </c>
      <c r="BY98" s="49" t="s">
        <v>443</v>
      </c>
      <c r="BZ98" s="49" t="s">
        <v>443</v>
      </c>
      <c r="CA98" s="287" t="s">
        <v>4</v>
      </c>
      <c r="CB98" s="49" t="s">
        <v>443</v>
      </c>
      <c r="CC98" s="49" t="s">
        <v>443</v>
      </c>
      <c r="CD98" s="49" t="s">
        <v>443</v>
      </c>
      <c r="CE98" s="49" t="s">
        <v>443</v>
      </c>
      <c r="CF98" s="49" t="s">
        <v>443</v>
      </c>
      <c r="CG98" s="49" t="s">
        <v>443</v>
      </c>
      <c r="CH98" s="49" t="s">
        <v>443</v>
      </c>
      <c r="CI98" s="49" t="s">
        <v>443</v>
      </c>
      <c r="CJ98" s="49" t="s">
        <v>443</v>
      </c>
      <c r="CK98" s="49" t="s">
        <v>443</v>
      </c>
      <c r="CL98" s="49" t="s">
        <v>443</v>
      </c>
      <c r="CM98" s="295" t="s">
        <v>4</v>
      </c>
      <c r="CN98" s="49" t="s">
        <v>443</v>
      </c>
      <c r="CO98" s="131" t="s">
        <v>443</v>
      </c>
      <c r="CP98" s="379" t="s">
        <v>443</v>
      </c>
      <c r="CQ98" s="379" t="s">
        <v>443</v>
      </c>
      <c r="CR98" s="379" t="s">
        <v>443</v>
      </c>
      <c r="CS98" s="379" t="s">
        <v>443</v>
      </c>
      <c r="CT98" s="380" t="s">
        <v>35</v>
      </c>
      <c r="CU98" s="380" t="s">
        <v>35</v>
      </c>
      <c r="CV98" s="379" t="s">
        <v>443</v>
      </c>
      <c r="CW98" s="379" t="s">
        <v>443</v>
      </c>
      <c r="CX98" s="379" t="s">
        <v>443</v>
      </c>
      <c r="CY98" s="405" t="s">
        <v>443</v>
      </c>
      <c r="CZ98" s="379" t="s">
        <v>443</v>
      </c>
      <c r="DA98" s="379" t="s">
        <v>443</v>
      </c>
    </row>
    <row r="99" spans="1:105" customFormat="1" ht="26.1" customHeight="1" x14ac:dyDescent="0.2">
      <c r="A99" s="21" t="s">
        <v>2221</v>
      </c>
      <c r="B99" s="6" t="s">
        <v>49</v>
      </c>
      <c r="C99" s="45" t="s">
        <v>2675</v>
      </c>
      <c r="D99" s="117"/>
      <c r="E99" s="53" t="s">
        <v>66</v>
      </c>
      <c r="F99" s="53"/>
      <c r="G99" s="203" t="s">
        <v>24</v>
      </c>
      <c r="H99" s="1"/>
      <c r="I99" s="23" t="s">
        <v>20</v>
      </c>
      <c r="J99" s="51"/>
      <c r="K99" s="51"/>
      <c r="L99" s="51"/>
      <c r="M99" s="51"/>
      <c r="N99" s="51"/>
      <c r="O99" s="51"/>
      <c r="P99" s="51"/>
      <c r="Q99" s="51"/>
      <c r="R99" s="51"/>
      <c r="S99" s="51"/>
      <c r="T99" s="51"/>
      <c r="U99" s="51"/>
      <c r="V99" s="51"/>
      <c r="W99" s="51"/>
      <c r="X99" s="51"/>
      <c r="Y99" s="51"/>
      <c r="Z99" s="51"/>
      <c r="AA99" s="51"/>
      <c r="AB99" s="51"/>
      <c r="AC99" s="51"/>
      <c r="AD99" s="51"/>
      <c r="AE99" s="51"/>
      <c r="AF99" s="51"/>
      <c r="AG99" s="51"/>
      <c r="AH99" s="51"/>
      <c r="AI99" s="51"/>
      <c r="AJ99" s="51"/>
      <c r="AK99" s="51"/>
      <c r="AL99" s="51"/>
      <c r="AM99" s="51"/>
      <c r="AN99" s="51"/>
      <c r="AO99" s="51"/>
      <c r="AP99" s="51"/>
      <c r="AQ99" s="51"/>
      <c r="AR99" s="51"/>
      <c r="AS99" s="51"/>
      <c r="AT99" s="1"/>
      <c r="AU99" s="1"/>
      <c r="AV99" s="1"/>
      <c r="AW99" s="1"/>
      <c r="AX99" s="1"/>
      <c r="AY99" s="1"/>
      <c r="AZ99" s="1"/>
      <c r="BA99" s="1"/>
      <c r="BB99" s="1"/>
      <c r="BC99" s="1"/>
      <c r="BD99" s="1"/>
      <c r="BE99" s="143"/>
      <c r="BF99" s="17"/>
      <c r="BG99" s="17"/>
      <c r="BH99" s="17"/>
      <c r="BI99" s="17"/>
      <c r="BJ99" s="163"/>
      <c r="BK99" s="163"/>
      <c r="BL99" s="163"/>
      <c r="BM99" s="1"/>
      <c r="BN99" s="1"/>
      <c r="BO99" s="49"/>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5"/>
      <c r="CQ99" s="15"/>
      <c r="CR99" s="15"/>
      <c r="CS99" s="15"/>
      <c r="CT99" s="1"/>
      <c r="CU99" s="1"/>
      <c r="CV99" s="1"/>
      <c r="CW99" s="1"/>
      <c r="CX99" s="1"/>
      <c r="CY99" s="1"/>
      <c r="CZ99" s="1"/>
      <c r="DA99" s="1"/>
    </row>
    <row r="100" spans="1:105" customFormat="1" ht="26.1" customHeight="1" x14ac:dyDescent="0.2">
      <c r="A100" s="21" t="s">
        <v>2221</v>
      </c>
      <c r="B100" s="39" t="s">
        <v>99</v>
      </c>
      <c r="C100" s="45" t="s">
        <v>2676</v>
      </c>
      <c r="D100" s="241"/>
      <c r="E100" s="53" t="s">
        <v>66</v>
      </c>
      <c r="F100" s="53"/>
      <c r="G100" s="9" t="s">
        <v>24</v>
      </c>
      <c r="H100" s="1"/>
      <c r="I100" s="23" t="s">
        <v>20</v>
      </c>
      <c r="J100" s="173"/>
      <c r="K100" s="51"/>
      <c r="L100" s="51"/>
      <c r="M100" s="51"/>
      <c r="N100" s="51"/>
      <c r="O100" s="51"/>
      <c r="P100" s="51" t="s">
        <v>21</v>
      </c>
      <c r="Q100" s="51"/>
      <c r="R100" s="51"/>
      <c r="S100" s="51"/>
      <c r="T100" s="51"/>
      <c r="U100" s="51"/>
      <c r="V100" s="51"/>
      <c r="W100" s="51"/>
      <c r="X100" s="51"/>
      <c r="Y100" s="51"/>
      <c r="Z100" s="51"/>
      <c r="AA100" s="51"/>
      <c r="AB100" s="51" t="s">
        <v>21</v>
      </c>
      <c r="AC100" s="51"/>
      <c r="AD100" s="51"/>
      <c r="AE100" s="51"/>
      <c r="AF100" s="51"/>
      <c r="AG100" s="51"/>
      <c r="AH100" s="51"/>
      <c r="AI100" s="51"/>
      <c r="AJ100" s="51"/>
      <c r="AK100" s="51"/>
      <c r="AL100" s="51"/>
      <c r="AM100" s="51"/>
      <c r="AN100" s="51" t="s">
        <v>21</v>
      </c>
      <c r="AO100" s="51"/>
      <c r="AP100" s="51"/>
      <c r="AQ100" s="51"/>
      <c r="AR100" s="51"/>
      <c r="AS100" s="51"/>
      <c r="AT100" s="1"/>
      <c r="AU100" s="1"/>
      <c r="AV100" s="1"/>
      <c r="AW100" s="1"/>
      <c r="AX100" s="1"/>
      <c r="AY100" s="1"/>
      <c r="AZ100" s="1"/>
      <c r="BA100" s="1"/>
      <c r="BB100" s="1"/>
      <c r="BC100" s="1"/>
      <c r="BD100" s="1"/>
      <c r="BE100" s="143"/>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55"/>
      <c r="CQ100" s="155"/>
      <c r="CR100" s="155"/>
      <c r="CS100" s="155"/>
      <c r="CT100" s="1"/>
      <c r="CU100" s="1"/>
      <c r="CV100" s="1"/>
      <c r="CW100" s="1"/>
      <c r="CX100" s="1"/>
      <c r="CY100" s="1"/>
      <c r="CZ100" s="1"/>
      <c r="DA100" s="1"/>
    </row>
    <row r="101" spans="1:105" s="381" customFormat="1" ht="45" customHeight="1" x14ac:dyDescent="0.25">
      <c r="A101" s="408" t="s">
        <v>1264</v>
      </c>
      <c r="B101" s="383" t="s">
        <v>1265</v>
      </c>
      <c r="C101" s="383"/>
      <c r="D101" s="401">
        <v>43831</v>
      </c>
      <c r="E101" s="385" t="s">
        <v>590</v>
      </c>
      <c r="F101" s="386" t="s">
        <v>1266</v>
      </c>
      <c r="G101" s="88"/>
      <c r="H101" s="387" t="s">
        <v>24</v>
      </c>
      <c r="I101" s="388" t="s">
        <v>87</v>
      </c>
      <c r="J101" s="170"/>
      <c r="K101" s="49"/>
      <c r="L101" s="49"/>
      <c r="M101" s="49"/>
      <c r="N101" s="49"/>
      <c r="O101" s="49"/>
      <c r="P101" s="49"/>
      <c r="Q101" s="49"/>
      <c r="R101" s="66"/>
      <c r="S101" s="66"/>
      <c r="T101" s="49"/>
      <c r="U101" s="49"/>
      <c r="V101" s="49"/>
      <c r="W101" s="49"/>
      <c r="X101" s="49"/>
      <c r="Y101" s="49"/>
      <c r="Z101" s="49"/>
      <c r="AA101" s="49"/>
      <c r="AB101" s="49"/>
      <c r="AC101" s="49"/>
      <c r="AD101" s="49"/>
      <c r="AE101" s="49"/>
      <c r="AF101" s="49"/>
      <c r="AG101" s="49"/>
      <c r="AH101" s="49"/>
      <c r="AI101" s="49"/>
      <c r="AJ101" s="49"/>
      <c r="AK101" s="49"/>
      <c r="AL101" s="49"/>
      <c r="AM101" s="49"/>
      <c r="AN101" s="49"/>
      <c r="AO101" s="49"/>
      <c r="AP101" s="50"/>
      <c r="AQ101" s="50"/>
      <c r="AR101" s="123"/>
      <c r="AS101" s="49"/>
      <c r="AT101" s="49"/>
      <c r="AU101" s="49"/>
      <c r="AV101" s="137"/>
      <c r="AW101" s="129"/>
      <c r="AX101" s="49"/>
      <c r="AY101" s="49"/>
      <c r="AZ101" s="49"/>
      <c r="BA101" s="49"/>
      <c r="BB101" s="50"/>
      <c r="BC101" s="50"/>
      <c r="BD101" s="50"/>
      <c r="BE101" s="131"/>
      <c r="BF101" s="49"/>
      <c r="BG101" s="49"/>
      <c r="BH101" s="132"/>
      <c r="BI101" s="49"/>
      <c r="BJ101" s="49"/>
      <c r="BK101" s="49"/>
      <c r="BL101" s="49"/>
      <c r="BM101" s="49"/>
      <c r="BN101" s="103"/>
      <c r="BO101" s="103"/>
      <c r="BP101" s="49"/>
      <c r="BQ101" s="49"/>
      <c r="BR101" s="49"/>
      <c r="BS101" s="49"/>
      <c r="BT101" s="287"/>
      <c r="BU101" s="49"/>
      <c r="BV101" s="49"/>
      <c r="BW101" s="28"/>
      <c r="BX101" s="49"/>
      <c r="BY101" s="49"/>
      <c r="BZ101" s="107"/>
      <c r="CA101" s="107"/>
      <c r="CB101" s="49"/>
      <c r="CC101" s="49"/>
      <c r="CD101" s="49"/>
      <c r="CE101" s="49"/>
      <c r="CF101" s="295"/>
      <c r="CG101" s="49"/>
      <c r="CH101" s="49"/>
      <c r="CI101" s="49"/>
      <c r="CJ101" s="49"/>
      <c r="CK101" s="49"/>
      <c r="CL101" s="107"/>
      <c r="CM101" s="107"/>
      <c r="CN101" s="49"/>
      <c r="CO101" s="131"/>
      <c r="CP101" s="389" t="s">
        <v>4</v>
      </c>
      <c r="CQ101" s="379"/>
      <c r="CR101" s="448" t="s">
        <v>443</v>
      </c>
      <c r="CS101" s="379" t="s">
        <v>443</v>
      </c>
      <c r="CT101" s="380" t="s">
        <v>35</v>
      </c>
      <c r="CU101" s="380" t="s">
        <v>35</v>
      </c>
      <c r="CV101" s="379" t="s">
        <v>443</v>
      </c>
      <c r="CW101" s="379" t="s">
        <v>443</v>
      </c>
      <c r="CX101" s="379" t="s">
        <v>443</v>
      </c>
      <c r="CY101" s="448" t="s">
        <v>443</v>
      </c>
      <c r="CZ101" s="379" t="s">
        <v>443</v>
      </c>
      <c r="DA101" s="379" t="s">
        <v>443</v>
      </c>
    </row>
    <row r="102" spans="1:105" s="381" customFormat="1" ht="45" customHeight="1" x14ac:dyDescent="0.25">
      <c r="A102" s="383" t="s">
        <v>1271</v>
      </c>
      <c r="B102" s="383" t="s">
        <v>758</v>
      </c>
      <c r="C102" s="383"/>
      <c r="D102" s="434">
        <v>43040</v>
      </c>
      <c r="E102" s="385" t="s">
        <v>590</v>
      </c>
      <c r="F102" s="386" t="s">
        <v>1272</v>
      </c>
      <c r="G102" s="88"/>
      <c r="H102" s="387" t="s">
        <v>24</v>
      </c>
      <c r="I102" s="388" t="s">
        <v>72</v>
      </c>
      <c r="J102" s="170"/>
      <c r="K102" s="49"/>
      <c r="L102" s="49"/>
      <c r="M102" s="49"/>
      <c r="N102" s="49"/>
      <c r="O102" s="49"/>
      <c r="P102" s="49"/>
      <c r="Q102" s="49"/>
      <c r="R102" s="49"/>
      <c r="S102" s="49"/>
      <c r="T102" s="49"/>
      <c r="U102" s="49"/>
      <c r="V102" s="49"/>
      <c r="W102" s="49"/>
      <c r="X102" s="49"/>
      <c r="Y102" s="49"/>
      <c r="Z102" s="49"/>
      <c r="AA102" s="49"/>
      <c r="AB102" s="49"/>
      <c r="AC102" s="49"/>
      <c r="AD102" s="49"/>
      <c r="AE102" s="49"/>
      <c r="AF102" s="49"/>
      <c r="AG102" s="49"/>
      <c r="AH102" s="49"/>
      <c r="AI102" s="49"/>
      <c r="AJ102" s="49"/>
      <c r="AK102" s="49"/>
      <c r="AL102" s="49"/>
      <c r="AM102" s="49"/>
      <c r="AN102" s="49"/>
      <c r="AO102" s="49"/>
      <c r="AP102" s="49"/>
      <c r="AQ102" s="49"/>
      <c r="AR102" s="49"/>
      <c r="AS102" s="49"/>
      <c r="AT102" s="137"/>
      <c r="AU102" s="49"/>
      <c r="AV102" s="49"/>
      <c r="AW102" s="49"/>
      <c r="AX102" s="49"/>
      <c r="AY102" s="49"/>
      <c r="AZ102" s="49"/>
      <c r="BA102" s="49"/>
      <c r="BB102" s="49"/>
      <c r="BC102" s="49"/>
      <c r="BD102" s="49"/>
      <c r="BE102" s="131"/>
      <c r="BF102" s="103" t="s">
        <v>35</v>
      </c>
      <c r="BG102" s="103" t="s">
        <v>35</v>
      </c>
      <c r="BH102" s="103" t="s">
        <v>35</v>
      </c>
      <c r="BI102" s="103" t="s">
        <v>35</v>
      </c>
      <c r="BJ102" s="103" t="s">
        <v>35</v>
      </c>
      <c r="BK102" s="103" t="s">
        <v>35</v>
      </c>
      <c r="BL102" s="103" t="s">
        <v>35</v>
      </c>
      <c r="BM102" s="103" t="s">
        <v>35</v>
      </c>
      <c r="BN102" s="103" t="s">
        <v>35</v>
      </c>
      <c r="BO102" s="103" t="s">
        <v>35</v>
      </c>
      <c r="BP102" s="103" t="s">
        <v>35</v>
      </c>
      <c r="BQ102" s="132" t="s">
        <v>21</v>
      </c>
      <c r="BR102" s="49" t="s">
        <v>443</v>
      </c>
      <c r="BS102" s="49" t="s">
        <v>443</v>
      </c>
      <c r="BT102" s="49" t="s">
        <v>443</v>
      </c>
      <c r="BU102" s="49" t="s">
        <v>443</v>
      </c>
      <c r="BV102" s="49" t="s">
        <v>443</v>
      </c>
      <c r="BW102" s="1" t="s">
        <v>443</v>
      </c>
      <c r="BX102" s="49" t="s">
        <v>443</v>
      </c>
      <c r="BY102" s="49" t="s">
        <v>443</v>
      </c>
      <c r="BZ102" s="49" t="s">
        <v>443</v>
      </c>
      <c r="CA102" s="104" t="s">
        <v>443</v>
      </c>
      <c r="CB102" s="49" t="s">
        <v>443</v>
      </c>
      <c r="CC102" s="287" t="s">
        <v>4</v>
      </c>
      <c r="CD102" s="49" t="s">
        <v>443</v>
      </c>
      <c r="CE102" s="49" t="s">
        <v>443</v>
      </c>
      <c r="CF102" s="49" t="s">
        <v>443</v>
      </c>
      <c r="CG102" s="49" t="s">
        <v>443</v>
      </c>
      <c r="CH102" s="49" t="s">
        <v>443</v>
      </c>
      <c r="CI102" s="49" t="s">
        <v>443</v>
      </c>
      <c r="CJ102" s="49" t="s">
        <v>443</v>
      </c>
      <c r="CK102" s="49" t="s">
        <v>443</v>
      </c>
      <c r="CL102" s="49" t="s">
        <v>443</v>
      </c>
      <c r="CM102" s="49" t="s">
        <v>443</v>
      </c>
      <c r="CN102" s="49" t="s">
        <v>443</v>
      </c>
      <c r="CO102" s="131" t="s">
        <v>443</v>
      </c>
      <c r="CP102" s="379" t="s">
        <v>443</v>
      </c>
      <c r="CQ102" s="379" t="s">
        <v>4</v>
      </c>
      <c r="CR102" s="379" t="s">
        <v>443</v>
      </c>
      <c r="CS102" s="379" t="s">
        <v>443</v>
      </c>
      <c r="CT102" s="380" t="s">
        <v>35</v>
      </c>
      <c r="CU102" s="380" t="s">
        <v>35</v>
      </c>
      <c r="CV102" s="379" t="s">
        <v>443</v>
      </c>
      <c r="CW102" s="379" t="s">
        <v>443</v>
      </c>
      <c r="CX102" s="379" t="s">
        <v>443</v>
      </c>
      <c r="CY102" s="379" t="s">
        <v>443</v>
      </c>
      <c r="CZ102" s="379" t="s">
        <v>443</v>
      </c>
      <c r="DA102" s="379" t="s">
        <v>443</v>
      </c>
    </row>
    <row r="103" spans="1:105" s="381" customFormat="1" ht="45" customHeight="1" x14ac:dyDescent="0.25">
      <c r="A103" s="383" t="s">
        <v>208</v>
      </c>
      <c r="B103" s="383" t="s">
        <v>119</v>
      </c>
      <c r="C103" s="383"/>
      <c r="D103" s="384"/>
      <c r="E103" s="385" t="s">
        <v>590</v>
      </c>
      <c r="F103" s="386" t="s">
        <v>2225</v>
      </c>
      <c r="G103" s="88"/>
      <c r="H103" s="387" t="s">
        <v>24</v>
      </c>
      <c r="I103" s="388" t="s">
        <v>45</v>
      </c>
      <c r="J103" s="170" t="s">
        <v>443</v>
      </c>
      <c r="K103" s="49" t="s">
        <v>443</v>
      </c>
      <c r="L103" s="49" t="s">
        <v>21</v>
      </c>
      <c r="M103" s="49" t="s">
        <v>443</v>
      </c>
      <c r="N103" s="49" t="s">
        <v>443</v>
      </c>
      <c r="O103" s="49" t="s">
        <v>443</v>
      </c>
      <c r="P103" s="49" t="s">
        <v>443</v>
      </c>
      <c r="Q103" s="49" t="s">
        <v>443</v>
      </c>
      <c r="R103" s="49" t="s">
        <v>443</v>
      </c>
      <c r="S103" s="49" t="s">
        <v>443</v>
      </c>
      <c r="T103" s="49" t="s">
        <v>443</v>
      </c>
      <c r="U103" s="49" t="s">
        <v>443</v>
      </c>
      <c r="V103" s="49" t="s">
        <v>443</v>
      </c>
      <c r="W103" s="49" t="s">
        <v>443</v>
      </c>
      <c r="X103" s="49" t="s">
        <v>21</v>
      </c>
      <c r="Y103" s="49" t="s">
        <v>443</v>
      </c>
      <c r="Z103" s="49" t="s">
        <v>443</v>
      </c>
      <c r="AA103" s="49" t="s">
        <v>443</v>
      </c>
      <c r="AB103" s="49" t="s">
        <v>443</v>
      </c>
      <c r="AC103" s="49" t="s">
        <v>443</v>
      </c>
      <c r="AD103" s="49" t="s">
        <v>443</v>
      </c>
      <c r="AE103" s="49" t="s">
        <v>443</v>
      </c>
      <c r="AF103" s="49" t="s">
        <v>443</v>
      </c>
      <c r="AG103" s="49" t="s">
        <v>443</v>
      </c>
      <c r="AH103" s="49" t="s">
        <v>443</v>
      </c>
      <c r="AI103" s="49" t="s">
        <v>443</v>
      </c>
      <c r="AJ103" s="49" t="s">
        <v>21</v>
      </c>
      <c r="AK103" s="49" t="s">
        <v>443</v>
      </c>
      <c r="AL103" s="49" t="s">
        <v>443</v>
      </c>
      <c r="AM103" s="49" t="s">
        <v>443</v>
      </c>
      <c r="AN103" s="49" t="s">
        <v>443</v>
      </c>
      <c r="AO103" s="49" t="s">
        <v>443</v>
      </c>
      <c r="AP103" s="49" t="s">
        <v>443</v>
      </c>
      <c r="AQ103" s="49" t="s">
        <v>443</v>
      </c>
      <c r="AR103" s="49" t="s">
        <v>443</v>
      </c>
      <c r="AS103" s="49" t="s">
        <v>443</v>
      </c>
      <c r="AT103" s="49" t="s">
        <v>443</v>
      </c>
      <c r="AU103" s="49" t="s">
        <v>443</v>
      </c>
      <c r="AV103" s="137" t="s">
        <v>21</v>
      </c>
      <c r="AW103" s="49" t="s">
        <v>443</v>
      </c>
      <c r="AX103" s="49" t="s">
        <v>443</v>
      </c>
      <c r="AY103" s="49" t="s">
        <v>443</v>
      </c>
      <c r="AZ103" s="49" t="s">
        <v>443</v>
      </c>
      <c r="BA103" s="49" t="s">
        <v>443</v>
      </c>
      <c r="BB103" s="49" t="s">
        <v>2595</v>
      </c>
      <c r="BC103" s="49" t="s">
        <v>443</v>
      </c>
      <c r="BD103" s="49" t="s">
        <v>443</v>
      </c>
      <c r="BE103" s="131" t="s">
        <v>443</v>
      </c>
      <c r="BF103" s="49" t="s">
        <v>443</v>
      </c>
      <c r="BG103" s="49" t="s">
        <v>443</v>
      </c>
      <c r="BH103" s="132" t="s">
        <v>21</v>
      </c>
      <c r="BI103" s="49" t="s">
        <v>443</v>
      </c>
      <c r="BJ103" s="49" t="s">
        <v>443</v>
      </c>
      <c r="BK103" s="49" t="s">
        <v>443</v>
      </c>
      <c r="BL103" s="49" t="s">
        <v>443</v>
      </c>
      <c r="BM103" s="49" t="s">
        <v>443</v>
      </c>
      <c r="BN103" s="49" t="s">
        <v>443</v>
      </c>
      <c r="BO103" s="49" t="s">
        <v>443</v>
      </c>
      <c r="BP103" s="49" t="s">
        <v>443</v>
      </c>
      <c r="BQ103" s="49" t="s">
        <v>443</v>
      </c>
      <c r="BR103" s="49" t="s">
        <v>443</v>
      </c>
      <c r="BS103" s="49" t="s">
        <v>443</v>
      </c>
      <c r="BT103" s="287" t="s">
        <v>4</v>
      </c>
      <c r="BU103" s="49" t="s">
        <v>443</v>
      </c>
      <c r="BV103" s="49" t="s">
        <v>443</v>
      </c>
      <c r="BW103" s="1" t="s">
        <v>443</v>
      </c>
      <c r="BX103" s="49" t="s">
        <v>443</v>
      </c>
      <c r="BY103" s="49" t="s">
        <v>443</v>
      </c>
      <c r="BZ103" s="49" t="s">
        <v>443</v>
      </c>
      <c r="CA103" s="104" t="s">
        <v>443</v>
      </c>
      <c r="CB103" s="49" t="s">
        <v>443</v>
      </c>
      <c r="CC103" s="49" t="s">
        <v>443</v>
      </c>
      <c r="CD103" s="49" t="s">
        <v>443</v>
      </c>
      <c r="CE103" s="49" t="s">
        <v>443</v>
      </c>
      <c r="CF103" s="49" t="s">
        <v>443</v>
      </c>
      <c r="CG103" s="49" t="s">
        <v>443</v>
      </c>
      <c r="CH103" s="49" t="s">
        <v>443</v>
      </c>
      <c r="CI103" s="49" t="s">
        <v>443</v>
      </c>
      <c r="CJ103" s="49" t="s">
        <v>443</v>
      </c>
      <c r="CK103" s="49" t="s">
        <v>443</v>
      </c>
      <c r="CL103" s="49" t="s">
        <v>443</v>
      </c>
      <c r="CM103" s="49" t="s">
        <v>443</v>
      </c>
      <c r="CN103" s="49" t="s">
        <v>443</v>
      </c>
      <c r="CO103" s="131" t="s">
        <v>443</v>
      </c>
      <c r="CP103" s="379" t="s">
        <v>443</v>
      </c>
      <c r="CQ103" s="379" t="s">
        <v>443</v>
      </c>
      <c r="CR103" s="379" t="s">
        <v>443</v>
      </c>
      <c r="CS103" s="405" t="s">
        <v>443</v>
      </c>
      <c r="CT103" s="380" t="s">
        <v>35</v>
      </c>
      <c r="CU103" s="380" t="s">
        <v>35</v>
      </c>
      <c r="CV103" s="379" t="s">
        <v>443</v>
      </c>
      <c r="CW103" s="379" t="s">
        <v>443</v>
      </c>
      <c r="CX103" s="379" t="s">
        <v>443</v>
      </c>
      <c r="CY103" s="379" t="s">
        <v>443</v>
      </c>
      <c r="CZ103" s="379" t="s">
        <v>443</v>
      </c>
      <c r="DA103" s="379" t="s">
        <v>443</v>
      </c>
    </row>
    <row r="104" spans="1:105" s="381" customFormat="1" ht="45" customHeight="1" x14ac:dyDescent="0.25">
      <c r="A104" s="383" t="s">
        <v>211</v>
      </c>
      <c r="B104" s="383" t="s">
        <v>55</v>
      </c>
      <c r="C104" s="383"/>
      <c r="D104" s="384"/>
      <c r="E104" s="385" t="s">
        <v>590</v>
      </c>
      <c r="F104" s="386" t="s">
        <v>2445</v>
      </c>
      <c r="G104" s="89">
        <v>6</v>
      </c>
      <c r="H104" s="387" t="s">
        <v>19</v>
      </c>
      <c r="I104" s="388" t="s">
        <v>72</v>
      </c>
      <c r="J104" s="49" t="s">
        <v>443</v>
      </c>
      <c r="K104" s="49" t="s">
        <v>443</v>
      </c>
      <c r="L104" s="49" t="s">
        <v>443</v>
      </c>
      <c r="M104" s="49" t="s">
        <v>443</v>
      </c>
      <c r="N104" s="49" t="s">
        <v>443</v>
      </c>
      <c r="O104" s="49" t="s">
        <v>35</v>
      </c>
      <c r="P104" s="49" t="s">
        <v>443</v>
      </c>
      <c r="Q104" s="49" t="s">
        <v>443</v>
      </c>
      <c r="R104" s="49" t="s">
        <v>443</v>
      </c>
      <c r="S104" s="49" t="s">
        <v>443</v>
      </c>
      <c r="T104" s="49" t="s">
        <v>443</v>
      </c>
      <c r="U104" s="49" t="s">
        <v>21</v>
      </c>
      <c r="V104" s="49" t="s">
        <v>443</v>
      </c>
      <c r="W104" s="49" t="s">
        <v>443</v>
      </c>
      <c r="X104" s="49" t="s">
        <v>443</v>
      </c>
      <c r="Y104" s="49" t="s">
        <v>443</v>
      </c>
      <c r="Z104" s="49" t="s">
        <v>443</v>
      </c>
      <c r="AA104" s="49" t="s">
        <v>443</v>
      </c>
      <c r="AB104" s="49" t="s">
        <v>443</v>
      </c>
      <c r="AC104" s="49" t="s">
        <v>443</v>
      </c>
      <c r="AD104" s="49" t="s">
        <v>443</v>
      </c>
      <c r="AE104" s="49" t="s">
        <v>443</v>
      </c>
      <c r="AF104" s="49" t="s">
        <v>443</v>
      </c>
      <c r="AG104" s="49" t="s">
        <v>21</v>
      </c>
      <c r="AH104" s="49" t="s">
        <v>443</v>
      </c>
      <c r="AI104" s="49" t="s">
        <v>443</v>
      </c>
      <c r="AJ104" s="49" t="s">
        <v>443</v>
      </c>
      <c r="AK104" s="49" t="s">
        <v>443</v>
      </c>
      <c r="AL104" s="49" t="s">
        <v>443</v>
      </c>
      <c r="AM104" s="49" t="s">
        <v>443</v>
      </c>
      <c r="AN104" s="49" t="s">
        <v>443</v>
      </c>
      <c r="AO104" s="49" t="s">
        <v>443</v>
      </c>
      <c r="AP104" s="49" t="s">
        <v>443</v>
      </c>
      <c r="AQ104" s="49" t="s">
        <v>443</v>
      </c>
      <c r="AR104" s="49" t="s">
        <v>443</v>
      </c>
      <c r="AS104" s="49" t="s">
        <v>21</v>
      </c>
      <c r="AT104" s="49" t="s">
        <v>443</v>
      </c>
      <c r="AU104" s="49" t="s">
        <v>443</v>
      </c>
      <c r="AV104" s="49" t="s">
        <v>443</v>
      </c>
      <c r="AW104" s="49" t="s">
        <v>443</v>
      </c>
      <c r="AX104" s="49" t="s">
        <v>443</v>
      </c>
      <c r="AY104" s="49" t="s">
        <v>443</v>
      </c>
      <c r="AZ104" s="49" t="s">
        <v>443</v>
      </c>
      <c r="BA104" s="49" t="s">
        <v>443</v>
      </c>
      <c r="BB104" s="49" t="s">
        <v>443</v>
      </c>
      <c r="BC104" s="49" t="s">
        <v>443</v>
      </c>
      <c r="BD104" s="49" t="s">
        <v>443</v>
      </c>
      <c r="BE104" s="138" t="s">
        <v>21</v>
      </c>
      <c r="BF104" s="266" t="s">
        <v>443</v>
      </c>
      <c r="BG104" s="266" t="s">
        <v>443</v>
      </c>
      <c r="BH104" s="266" t="s">
        <v>443</v>
      </c>
      <c r="BI104" s="80" t="s">
        <v>443</v>
      </c>
      <c r="BJ104" s="80" t="s">
        <v>443</v>
      </c>
      <c r="BK104" s="80" t="s">
        <v>443</v>
      </c>
      <c r="BL104" s="80" t="s">
        <v>443</v>
      </c>
      <c r="BM104" s="80" t="s">
        <v>443</v>
      </c>
      <c r="BN104" s="80" t="s">
        <v>443</v>
      </c>
      <c r="BO104" s="49" t="s">
        <v>443</v>
      </c>
      <c r="BP104" s="49" t="s">
        <v>443</v>
      </c>
      <c r="BQ104" s="132" t="s">
        <v>21</v>
      </c>
      <c r="BR104" s="49" t="s">
        <v>443</v>
      </c>
      <c r="BS104" s="49" t="s">
        <v>443</v>
      </c>
      <c r="BT104" s="49" t="s">
        <v>443</v>
      </c>
      <c r="BU104" s="49" t="s">
        <v>443</v>
      </c>
      <c r="BV104" s="49" t="s">
        <v>443</v>
      </c>
      <c r="BW104" s="49" t="s">
        <v>443</v>
      </c>
      <c r="BX104" s="49" t="s">
        <v>443</v>
      </c>
      <c r="BY104" s="49" t="s">
        <v>443</v>
      </c>
      <c r="BZ104" s="49" t="s">
        <v>443</v>
      </c>
      <c r="CA104" s="49" t="s">
        <v>443</v>
      </c>
      <c r="CB104" s="49" t="s">
        <v>443</v>
      </c>
      <c r="CC104" s="287" t="s">
        <v>4</v>
      </c>
      <c r="CD104" s="49" t="s">
        <v>443</v>
      </c>
      <c r="CE104" s="49" t="s">
        <v>443</v>
      </c>
      <c r="CF104" s="49" t="s">
        <v>443</v>
      </c>
      <c r="CG104" s="49" t="s">
        <v>443</v>
      </c>
      <c r="CH104" s="49" t="s">
        <v>443</v>
      </c>
      <c r="CI104" s="49" t="s">
        <v>443</v>
      </c>
      <c r="CJ104" s="49" t="s">
        <v>443</v>
      </c>
      <c r="CK104" s="49" t="s">
        <v>443</v>
      </c>
      <c r="CL104" s="49" t="s">
        <v>443</v>
      </c>
      <c r="CM104" s="49" t="s">
        <v>443</v>
      </c>
      <c r="CN104" s="49" t="s">
        <v>443</v>
      </c>
      <c r="CO104" s="368" t="s">
        <v>443</v>
      </c>
      <c r="CP104" s="416" t="s">
        <v>4</v>
      </c>
      <c r="CQ104" s="379" t="s">
        <v>443</v>
      </c>
      <c r="CR104" s="379" t="s">
        <v>443</v>
      </c>
      <c r="CS104" s="379" t="s">
        <v>443</v>
      </c>
      <c r="CT104" s="379" t="s">
        <v>443</v>
      </c>
      <c r="CU104" s="380" t="s">
        <v>35</v>
      </c>
      <c r="CV104" s="379" t="s">
        <v>443</v>
      </c>
      <c r="CW104" s="379" t="s">
        <v>443</v>
      </c>
      <c r="CX104" s="379" t="s">
        <v>443</v>
      </c>
      <c r="CY104" s="380" t="s">
        <v>35</v>
      </c>
      <c r="CZ104" s="379" t="s">
        <v>443</v>
      </c>
      <c r="DA104" s="379" t="s">
        <v>443</v>
      </c>
    </row>
    <row r="105" spans="1:105" s="381" customFormat="1" ht="45" customHeight="1" x14ac:dyDescent="0.25">
      <c r="A105" s="371" t="s">
        <v>1324</v>
      </c>
      <c r="B105" s="372" t="s">
        <v>1325</v>
      </c>
      <c r="C105" s="373" t="s">
        <v>2049</v>
      </c>
      <c r="D105" s="401">
        <v>42933</v>
      </c>
      <c r="E105" s="375" t="s">
        <v>590</v>
      </c>
      <c r="F105" s="376" t="s">
        <v>300</v>
      </c>
      <c r="G105" s="140"/>
      <c r="H105" s="377" t="s">
        <v>24</v>
      </c>
      <c r="I105" s="378" t="s">
        <v>87</v>
      </c>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49"/>
      <c r="AY105" s="49"/>
      <c r="AZ105" s="49"/>
      <c r="BA105" s="49"/>
      <c r="BB105" s="137"/>
      <c r="BC105" s="49"/>
      <c r="BD105" s="49"/>
      <c r="BE105" s="133"/>
      <c r="BF105" s="300" t="s">
        <v>21</v>
      </c>
      <c r="BG105" s="300" t="s">
        <v>35</v>
      </c>
      <c r="BH105" s="300" t="s">
        <v>35</v>
      </c>
      <c r="BI105" s="297" t="s">
        <v>35</v>
      </c>
      <c r="BJ105" s="297" t="s">
        <v>35</v>
      </c>
      <c r="BK105" s="297" t="s">
        <v>35</v>
      </c>
      <c r="BL105" s="297" t="s">
        <v>35</v>
      </c>
      <c r="BM105" s="297" t="s">
        <v>35</v>
      </c>
      <c r="BN105" s="277" t="s">
        <v>443</v>
      </c>
      <c r="BO105" s="49" t="s">
        <v>443</v>
      </c>
      <c r="BP105" s="49" t="s">
        <v>443</v>
      </c>
      <c r="BQ105" s="49" t="s">
        <v>443</v>
      </c>
      <c r="BR105" s="287" t="s">
        <v>4</v>
      </c>
      <c r="BS105" s="289" t="s">
        <v>2677</v>
      </c>
      <c r="BT105" s="49" t="s">
        <v>443</v>
      </c>
      <c r="BU105" s="49" t="s">
        <v>443</v>
      </c>
      <c r="BV105" s="49" t="s">
        <v>443</v>
      </c>
      <c r="BW105" s="10" t="s">
        <v>443</v>
      </c>
      <c r="BX105" s="49" t="s">
        <v>443</v>
      </c>
      <c r="BY105" s="30" t="s">
        <v>443</v>
      </c>
      <c r="BZ105" s="104" t="s">
        <v>443</v>
      </c>
      <c r="CA105" s="104" t="s">
        <v>443</v>
      </c>
      <c r="CB105" s="49" t="s">
        <v>443</v>
      </c>
      <c r="CC105" s="49" t="s">
        <v>443</v>
      </c>
      <c r="CD105" s="294" t="s">
        <v>4</v>
      </c>
      <c r="CE105" s="50" t="s">
        <v>35</v>
      </c>
      <c r="CF105" s="49" t="s">
        <v>443</v>
      </c>
      <c r="CG105" s="49" t="s">
        <v>443</v>
      </c>
      <c r="CH105" s="49" t="s">
        <v>443</v>
      </c>
      <c r="CI105" s="49" t="s">
        <v>443</v>
      </c>
      <c r="CJ105" s="49" t="s">
        <v>443</v>
      </c>
      <c r="CK105" s="49" t="s">
        <v>443</v>
      </c>
      <c r="CL105" s="104" t="s">
        <v>443</v>
      </c>
      <c r="CM105" s="104" t="s">
        <v>443</v>
      </c>
      <c r="CN105" s="104" t="s">
        <v>443</v>
      </c>
      <c r="CO105" s="131" t="s">
        <v>443</v>
      </c>
      <c r="CP105" s="379" t="s">
        <v>443</v>
      </c>
      <c r="CQ105" s="379" t="s">
        <v>443</v>
      </c>
      <c r="CR105" s="379" t="s">
        <v>443</v>
      </c>
      <c r="CS105" s="379" t="s">
        <v>4</v>
      </c>
      <c r="CT105" s="380" t="s">
        <v>35</v>
      </c>
      <c r="CU105" s="380" t="s">
        <v>35</v>
      </c>
      <c r="CV105" s="379" t="s">
        <v>443</v>
      </c>
      <c r="CW105" s="379" t="s">
        <v>443</v>
      </c>
      <c r="CX105" s="379" t="s">
        <v>443</v>
      </c>
      <c r="CY105" s="441" t="s">
        <v>443</v>
      </c>
      <c r="CZ105" s="379" t="s">
        <v>443</v>
      </c>
      <c r="DA105" s="379" t="s">
        <v>443</v>
      </c>
    </row>
    <row r="106" spans="1:105" s="381" customFormat="1" ht="45" customHeight="1" x14ac:dyDescent="0.25">
      <c r="A106" s="399" t="s">
        <v>2452</v>
      </c>
      <c r="B106" s="399" t="s">
        <v>152</v>
      </c>
      <c r="C106" s="399"/>
      <c r="D106" s="468"/>
      <c r="E106" s="402" t="s">
        <v>590</v>
      </c>
      <c r="F106" s="403" t="s">
        <v>517</v>
      </c>
      <c r="G106" s="193"/>
      <c r="H106" s="431" t="s">
        <v>24</v>
      </c>
      <c r="I106" s="404" t="s">
        <v>42</v>
      </c>
      <c r="J106" s="49" t="s">
        <v>443</v>
      </c>
      <c r="K106" s="49" t="s">
        <v>21</v>
      </c>
      <c r="L106" s="49" t="s">
        <v>443</v>
      </c>
      <c r="M106" s="49" t="s">
        <v>443</v>
      </c>
      <c r="N106" s="49" t="s">
        <v>443</v>
      </c>
      <c r="O106" s="49" t="s">
        <v>443</v>
      </c>
      <c r="P106" s="49" t="s">
        <v>443</v>
      </c>
      <c r="Q106" s="49" t="s">
        <v>443</v>
      </c>
      <c r="R106" s="49" t="s">
        <v>443</v>
      </c>
      <c r="S106" s="49" t="s">
        <v>443</v>
      </c>
      <c r="T106" s="49" t="s">
        <v>443</v>
      </c>
      <c r="U106" s="49" t="s">
        <v>443</v>
      </c>
      <c r="V106" s="49" t="s">
        <v>443</v>
      </c>
      <c r="W106" s="49" t="s">
        <v>21</v>
      </c>
      <c r="X106" s="49" t="s">
        <v>443</v>
      </c>
      <c r="Y106" s="49" t="s">
        <v>443</v>
      </c>
      <c r="Z106" s="49" t="s">
        <v>443</v>
      </c>
      <c r="AA106" s="49" t="s">
        <v>443</v>
      </c>
      <c r="AB106" s="49" t="s">
        <v>443</v>
      </c>
      <c r="AC106" s="49" t="s">
        <v>443</v>
      </c>
      <c r="AD106" s="49" t="s">
        <v>443</v>
      </c>
      <c r="AE106" s="49" t="s">
        <v>443</v>
      </c>
      <c r="AF106" s="49" t="s">
        <v>443</v>
      </c>
      <c r="AG106" s="49" t="s">
        <v>443</v>
      </c>
      <c r="AH106" s="49" t="s">
        <v>443</v>
      </c>
      <c r="AI106" s="49" t="s">
        <v>21</v>
      </c>
      <c r="AJ106" s="49" t="s">
        <v>443</v>
      </c>
      <c r="AK106" s="49" t="s">
        <v>443</v>
      </c>
      <c r="AL106" s="49" t="s">
        <v>443</v>
      </c>
      <c r="AM106" s="49" t="s">
        <v>443</v>
      </c>
      <c r="AN106" s="49" t="s">
        <v>443</v>
      </c>
      <c r="AO106" s="49" t="s">
        <v>443</v>
      </c>
      <c r="AP106" s="49" t="s">
        <v>443</v>
      </c>
      <c r="AQ106" s="49" t="s">
        <v>443</v>
      </c>
      <c r="AR106" s="49" t="s">
        <v>443</v>
      </c>
      <c r="AS106" s="49" t="s">
        <v>443</v>
      </c>
      <c r="AT106" s="49" t="s">
        <v>443</v>
      </c>
      <c r="AU106" s="137" t="s">
        <v>21</v>
      </c>
      <c r="AV106" s="49" t="s">
        <v>443</v>
      </c>
      <c r="AW106" s="49" t="s">
        <v>443</v>
      </c>
      <c r="AX106" s="49" t="s">
        <v>443</v>
      </c>
      <c r="AY106" s="49" t="s">
        <v>443</v>
      </c>
      <c r="AZ106" s="49" t="s">
        <v>443</v>
      </c>
      <c r="BA106" s="49" t="s">
        <v>443</v>
      </c>
      <c r="BB106" s="49" t="s">
        <v>2595</v>
      </c>
      <c r="BC106" s="49" t="s">
        <v>443</v>
      </c>
      <c r="BD106" s="49" t="s">
        <v>443</v>
      </c>
      <c r="BE106" s="49" t="s">
        <v>443</v>
      </c>
      <c r="BF106" s="267" t="s">
        <v>443</v>
      </c>
      <c r="BG106" s="156" t="s">
        <v>21</v>
      </c>
      <c r="BH106" s="267" t="s">
        <v>443</v>
      </c>
      <c r="BI106" s="267" t="s">
        <v>443</v>
      </c>
      <c r="BJ106" s="267" t="s">
        <v>443</v>
      </c>
      <c r="BK106" s="267" t="s">
        <v>443</v>
      </c>
      <c r="BL106" s="267" t="s">
        <v>443</v>
      </c>
      <c r="BM106" s="267" t="s">
        <v>443</v>
      </c>
      <c r="BN106" s="267" t="s">
        <v>443</v>
      </c>
      <c r="BO106" s="49" t="s">
        <v>443</v>
      </c>
      <c r="BP106" s="49" t="s">
        <v>443</v>
      </c>
      <c r="BQ106" s="49" t="s">
        <v>443</v>
      </c>
      <c r="BR106" s="49" t="s">
        <v>443</v>
      </c>
      <c r="BS106" s="287" t="s">
        <v>4</v>
      </c>
      <c r="BT106" s="49" t="s">
        <v>443</v>
      </c>
      <c r="BU106" s="49" t="s">
        <v>443</v>
      </c>
      <c r="BV106" s="49" t="s">
        <v>443</v>
      </c>
      <c r="BW106" s="1" t="s">
        <v>443</v>
      </c>
      <c r="BX106" s="49" t="s">
        <v>443</v>
      </c>
      <c r="BY106" s="49" t="s">
        <v>443</v>
      </c>
      <c r="BZ106" s="49" t="s">
        <v>443</v>
      </c>
      <c r="CA106" s="291" t="s">
        <v>767</v>
      </c>
      <c r="CB106" s="49" t="s">
        <v>443</v>
      </c>
      <c r="CC106" s="49" t="s">
        <v>443</v>
      </c>
      <c r="CD106" s="49" t="s">
        <v>443</v>
      </c>
      <c r="CE106" s="296" t="s">
        <v>4</v>
      </c>
      <c r="CF106" s="49" t="s">
        <v>443</v>
      </c>
      <c r="CG106" s="49" t="s">
        <v>443</v>
      </c>
      <c r="CH106" s="49" t="s">
        <v>443</v>
      </c>
      <c r="CI106" s="49" t="s">
        <v>443</v>
      </c>
      <c r="CJ106" s="49" t="s">
        <v>443</v>
      </c>
      <c r="CK106" s="49" t="s">
        <v>443</v>
      </c>
      <c r="CL106" s="49" t="s">
        <v>443</v>
      </c>
      <c r="CM106" s="49" t="s">
        <v>443</v>
      </c>
      <c r="CN106" s="49" t="s">
        <v>443</v>
      </c>
      <c r="CO106" s="131" t="s">
        <v>443</v>
      </c>
      <c r="CP106" s="379" t="s">
        <v>443</v>
      </c>
      <c r="CQ106" s="447" t="s">
        <v>4</v>
      </c>
      <c r="CR106" s="379" t="s">
        <v>443</v>
      </c>
      <c r="CS106" s="379" t="s">
        <v>4</v>
      </c>
      <c r="CT106" s="380" t="s">
        <v>35</v>
      </c>
      <c r="CU106" s="380" t="s">
        <v>35</v>
      </c>
      <c r="CV106" s="379" t="s">
        <v>443</v>
      </c>
      <c r="CW106" s="379" t="s">
        <v>443</v>
      </c>
      <c r="CX106" s="379" t="s">
        <v>443</v>
      </c>
      <c r="CY106" s="379" t="s">
        <v>443</v>
      </c>
      <c r="CZ106" s="379" t="s">
        <v>443</v>
      </c>
      <c r="DA106" s="379" t="s">
        <v>443</v>
      </c>
    </row>
    <row r="107" spans="1:105" s="381" customFormat="1" ht="45" customHeight="1" x14ac:dyDescent="0.25">
      <c r="A107" s="399" t="s">
        <v>1337</v>
      </c>
      <c r="B107" s="399" t="s">
        <v>638</v>
      </c>
      <c r="C107" s="469" t="s">
        <v>2049</v>
      </c>
      <c r="D107" s="470"/>
      <c r="E107" s="385" t="s">
        <v>590</v>
      </c>
      <c r="F107" s="403" t="s">
        <v>382</v>
      </c>
      <c r="G107" s="193"/>
      <c r="H107" s="387" t="s">
        <v>24</v>
      </c>
      <c r="I107" s="404" t="s">
        <v>25</v>
      </c>
      <c r="J107" s="170" t="s">
        <v>443</v>
      </c>
      <c r="K107" s="49" t="s">
        <v>443</v>
      </c>
      <c r="L107" s="49" t="s">
        <v>443</v>
      </c>
      <c r="M107" s="49" t="s">
        <v>443</v>
      </c>
      <c r="N107" s="49" t="s">
        <v>443</v>
      </c>
      <c r="O107" s="49" t="s">
        <v>443</v>
      </c>
      <c r="P107" s="49" t="s">
        <v>21</v>
      </c>
      <c r="Q107" s="49" t="s">
        <v>443</v>
      </c>
      <c r="R107" s="49" t="s">
        <v>443</v>
      </c>
      <c r="S107" s="49" t="s">
        <v>443</v>
      </c>
      <c r="T107" s="49" t="s">
        <v>443</v>
      </c>
      <c r="U107" s="49" t="s">
        <v>443</v>
      </c>
      <c r="V107" s="49" t="s">
        <v>443</v>
      </c>
      <c r="W107" s="49" t="s">
        <v>443</v>
      </c>
      <c r="X107" s="49" t="s">
        <v>443</v>
      </c>
      <c r="Y107" s="49" t="s">
        <v>443</v>
      </c>
      <c r="Z107" s="49" t="s">
        <v>443</v>
      </c>
      <c r="AA107" s="49" t="s">
        <v>443</v>
      </c>
      <c r="AB107" s="49" t="s">
        <v>21</v>
      </c>
      <c r="AC107" s="49" t="s">
        <v>443</v>
      </c>
      <c r="AD107" s="49" t="s">
        <v>443</v>
      </c>
      <c r="AE107" s="49" t="s">
        <v>443</v>
      </c>
      <c r="AF107" s="49" t="s">
        <v>443</v>
      </c>
      <c r="AG107" s="49" t="s">
        <v>443</v>
      </c>
      <c r="AH107" s="49" t="s">
        <v>443</v>
      </c>
      <c r="AI107" s="49" t="s">
        <v>443</v>
      </c>
      <c r="AJ107" s="49" t="s">
        <v>443</v>
      </c>
      <c r="AK107" s="49" t="s">
        <v>443</v>
      </c>
      <c r="AL107" s="49" t="s">
        <v>443</v>
      </c>
      <c r="AM107" s="49" t="s">
        <v>443</v>
      </c>
      <c r="AN107" s="49" t="s">
        <v>21</v>
      </c>
      <c r="AO107" s="49" t="s">
        <v>443</v>
      </c>
      <c r="AP107" s="49" t="s">
        <v>443</v>
      </c>
      <c r="AQ107" s="49" t="s">
        <v>443</v>
      </c>
      <c r="AR107" s="49" t="s">
        <v>443</v>
      </c>
      <c r="AS107" s="49" t="s">
        <v>443</v>
      </c>
      <c r="AT107" s="49" t="s">
        <v>443</v>
      </c>
      <c r="AU107" s="49" t="s">
        <v>443</v>
      </c>
      <c r="AV107" s="49" t="s">
        <v>443</v>
      </c>
      <c r="AW107" s="49" t="s">
        <v>443</v>
      </c>
      <c r="AX107" s="49" t="s">
        <v>443</v>
      </c>
      <c r="AY107" s="49" t="s">
        <v>443</v>
      </c>
      <c r="AZ107" s="137" t="s">
        <v>21</v>
      </c>
      <c r="BA107" s="49" t="s">
        <v>443</v>
      </c>
      <c r="BB107" s="49" t="s">
        <v>2595</v>
      </c>
      <c r="BC107" s="49" t="s">
        <v>443</v>
      </c>
      <c r="BD107" s="49" t="s">
        <v>443</v>
      </c>
      <c r="BE107" s="131" t="s">
        <v>443</v>
      </c>
      <c r="BF107" s="267" t="s">
        <v>443</v>
      </c>
      <c r="BG107" s="267" t="s">
        <v>443</v>
      </c>
      <c r="BH107" s="267" t="s">
        <v>443</v>
      </c>
      <c r="BI107" s="267" t="s">
        <v>443</v>
      </c>
      <c r="BJ107" s="267" t="s">
        <v>443</v>
      </c>
      <c r="BK107" s="267" t="s">
        <v>443</v>
      </c>
      <c r="BL107" s="156" t="s">
        <v>21</v>
      </c>
      <c r="BM107" s="267" t="s">
        <v>443</v>
      </c>
      <c r="BN107" s="267" t="s">
        <v>443</v>
      </c>
      <c r="BO107" s="49" t="s">
        <v>443</v>
      </c>
      <c r="BP107" s="49" t="s">
        <v>443</v>
      </c>
      <c r="BQ107" s="49" t="s">
        <v>443</v>
      </c>
      <c r="BR107" s="49" t="s">
        <v>443</v>
      </c>
      <c r="BS107" s="49" t="s">
        <v>443</v>
      </c>
      <c r="BT107" s="49" t="s">
        <v>443</v>
      </c>
      <c r="BU107" s="49" t="s">
        <v>443</v>
      </c>
      <c r="BV107" s="49" t="s">
        <v>443</v>
      </c>
      <c r="BW107" s="1" t="s">
        <v>443</v>
      </c>
      <c r="BX107" s="287" t="s">
        <v>4</v>
      </c>
      <c r="BY107" s="49" t="s">
        <v>443</v>
      </c>
      <c r="BZ107" s="49" t="s">
        <v>443</v>
      </c>
      <c r="CA107" s="104" t="s">
        <v>443</v>
      </c>
      <c r="CB107" s="49" t="s">
        <v>443</v>
      </c>
      <c r="CC107" s="49" t="s">
        <v>443</v>
      </c>
      <c r="CD107" s="49" t="s">
        <v>443</v>
      </c>
      <c r="CE107" s="49" t="s">
        <v>443</v>
      </c>
      <c r="CF107" s="49" t="s">
        <v>443</v>
      </c>
      <c r="CG107" s="49" t="s">
        <v>443</v>
      </c>
      <c r="CH107" s="49" t="s">
        <v>443</v>
      </c>
      <c r="CI107" s="49" t="s">
        <v>443</v>
      </c>
      <c r="CJ107" s="295" t="s">
        <v>4</v>
      </c>
      <c r="CK107" s="49" t="s">
        <v>443</v>
      </c>
      <c r="CL107" s="49" t="s">
        <v>443</v>
      </c>
      <c r="CM107" s="49" t="s">
        <v>443</v>
      </c>
      <c r="CN107" s="49" t="s">
        <v>443</v>
      </c>
      <c r="CO107" s="131" t="s">
        <v>443</v>
      </c>
      <c r="CP107" s="379" t="s">
        <v>443</v>
      </c>
      <c r="CQ107" s="379" t="s">
        <v>443</v>
      </c>
      <c r="CR107" s="379" t="s">
        <v>443</v>
      </c>
      <c r="CS107" s="379" t="s">
        <v>443</v>
      </c>
      <c r="CT107" s="380" t="s">
        <v>35</v>
      </c>
      <c r="CU107" s="380" t="s">
        <v>35</v>
      </c>
      <c r="CV107" s="379" t="s">
        <v>443</v>
      </c>
      <c r="CW107" s="379" t="s">
        <v>443</v>
      </c>
      <c r="CX107" s="379" t="s">
        <v>443</v>
      </c>
      <c r="CY107" s="379" t="s">
        <v>443</v>
      </c>
      <c r="CZ107" s="379" t="s">
        <v>443</v>
      </c>
      <c r="DA107" s="379" t="s">
        <v>4</v>
      </c>
    </row>
    <row r="108" spans="1:105" customFormat="1" ht="26.1" customHeight="1" x14ac:dyDescent="0.2">
      <c r="A108" s="22" t="s">
        <v>108</v>
      </c>
      <c r="B108" s="6" t="s">
        <v>2678</v>
      </c>
      <c r="C108" s="56" t="s">
        <v>2049</v>
      </c>
      <c r="D108" s="117"/>
      <c r="E108" s="385" t="s">
        <v>2679</v>
      </c>
      <c r="F108" s="165" t="s">
        <v>2680</v>
      </c>
      <c r="G108" s="193">
        <v>3</v>
      </c>
      <c r="H108" s="9" t="s">
        <v>30</v>
      </c>
      <c r="I108" s="280" t="s">
        <v>45</v>
      </c>
      <c r="J108" s="170" t="s">
        <v>443</v>
      </c>
      <c r="K108" s="49" t="s">
        <v>443</v>
      </c>
      <c r="L108" s="49" t="s">
        <v>443</v>
      </c>
      <c r="M108" s="49" t="s">
        <v>443</v>
      </c>
      <c r="N108" s="49" t="s">
        <v>443</v>
      </c>
      <c r="O108" s="49" t="s">
        <v>443</v>
      </c>
      <c r="P108" s="49" t="s">
        <v>443</v>
      </c>
      <c r="Q108" s="49" t="s">
        <v>443</v>
      </c>
      <c r="R108" s="49" t="s">
        <v>21</v>
      </c>
      <c r="S108" s="49" t="s">
        <v>443</v>
      </c>
      <c r="T108" s="49" t="s">
        <v>443</v>
      </c>
      <c r="U108" s="49" t="s">
        <v>443</v>
      </c>
      <c r="V108" s="49" t="s">
        <v>443</v>
      </c>
      <c r="W108" s="49" t="s">
        <v>443</v>
      </c>
      <c r="X108" s="49" t="s">
        <v>443</v>
      </c>
      <c r="Y108" s="49" t="s">
        <v>443</v>
      </c>
      <c r="Z108" s="49" t="s">
        <v>443</v>
      </c>
      <c r="AA108" s="49" t="s">
        <v>443</v>
      </c>
      <c r="AB108" s="49" t="s">
        <v>443</v>
      </c>
      <c r="AC108" s="49" t="s">
        <v>443</v>
      </c>
      <c r="AD108" s="49" t="s">
        <v>21</v>
      </c>
      <c r="AE108" s="49" t="s">
        <v>443</v>
      </c>
      <c r="AF108" s="49" t="s">
        <v>443</v>
      </c>
      <c r="AG108" s="49" t="s">
        <v>443</v>
      </c>
      <c r="AH108" s="49" t="s">
        <v>443</v>
      </c>
      <c r="AI108" s="49" t="s">
        <v>443</v>
      </c>
      <c r="AJ108" s="49" t="s">
        <v>443</v>
      </c>
      <c r="AK108" s="49" t="s">
        <v>443</v>
      </c>
      <c r="AL108" s="49" t="s">
        <v>443</v>
      </c>
      <c r="AM108" s="49" t="s">
        <v>443</v>
      </c>
      <c r="AN108" s="49" t="s">
        <v>443</v>
      </c>
      <c r="AO108" s="49" t="s">
        <v>443</v>
      </c>
      <c r="AP108" s="49" t="s">
        <v>21</v>
      </c>
      <c r="AQ108" s="49" t="s">
        <v>443</v>
      </c>
      <c r="AR108" s="49" t="s">
        <v>443</v>
      </c>
      <c r="AS108" s="49" t="s">
        <v>443</v>
      </c>
      <c r="AT108" s="49" t="s">
        <v>443</v>
      </c>
      <c r="AU108" s="49" t="s">
        <v>443</v>
      </c>
      <c r="AV108" s="49" t="s">
        <v>443</v>
      </c>
      <c r="AW108" s="49" t="s">
        <v>443</v>
      </c>
      <c r="AX108" s="49" t="s">
        <v>443</v>
      </c>
      <c r="AY108" s="49" t="s">
        <v>443</v>
      </c>
      <c r="AZ108" s="49" t="s">
        <v>443</v>
      </c>
      <c r="BA108" s="49" t="s">
        <v>443</v>
      </c>
      <c r="BB108" s="137" t="s">
        <v>21</v>
      </c>
      <c r="BC108" s="49" t="s">
        <v>443</v>
      </c>
      <c r="BD108" s="50" t="s">
        <v>35</v>
      </c>
      <c r="BE108" s="133" t="s">
        <v>2610</v>
      </c>
      <c r="BF108" s="345" t="s">
        <v>2611</v>
      </c>
      <c r="BG108" s="267" t="s">
        <v>443</v>
      </c>
      <c r="BH108" s="267" t="s">
        <v>443</v>
      </c>
      <c r="BI108" s="267" t="s">
        <v>443</v>
      </c>
      <c r="BJ108" s="267" t="s">
        <v>443</v>
      </c>
      <c r="BK108" s="267" t="s">
        <v>443</v>
      </c>
      <c r="BL108" s="267" t="s">
        <v>767</v>
      </c>
      <c r="BM108" s="267" t="s">
        <v>443</v>
      </c>
      <c r="BN108" s="267" t="s">
        <v>35</v>
      </c>
      <c r="BO108" s="49" t="s">
        <v>443</v>
      </c>
      <c r="BP108" s="49" t="s">
        <v>443</v>
      </c>
      <c r="BQ108" s="49" t="s">
        <v>443</v>
      </c>
      <c r="BR108" s="49" t="s">
        <v>443</v>
      </c>
      <c r="BS108" s="49" t="s">
        <v>443</v>
      </c>
      <c r="BT108" s="49" t="s">
        <v>443</v>
      </c>
      <c r="BU108" s="287" t="s">
        <v>4</v>
      </c>
      <c r="BV108" s="49" t="s">
        <v>443</v>
      </c>
      <c r="BW108" s="49" t="s">
        <v>443</v>
      </c>
      <c r="BX108" s="49" t="s">
        <v>443</v>
      </c>
      <c r="BY108" s="49" t="s">
        <v>443</v>
      </c>
      <c r="BZ108" s="49" t="s">
        <v>443</v>
      </c>
      <c r="CA108" s="49" t="s">
        <v>443</v>
      </c>
      <c r="CB108" s="49" t="s">
        <v>443</v>
      </c>
      <c r="CC108" s="49" t="s">
        <v>443</v>
      </c>
      <c r="CD108" s="49" t="s">
        <v>443</v>
      </c>
      <c r="CE108" s="49" t="s">
        <v>443</v>
      </c>
      <c r="CF108" s="49" t="s">
        <v>443</v>
      </c>
      <c r="CG108" s="295" t="s">
        <v>4</v>
      </c>
      <c r="CH108" s="49" t="s">
        <v>443</v>
      </c>
      <c r="CI108" s="49" t="s">
        <v>443</v>
      </c>
      <c r="CJ108" s="49" t="s">
        <v>443</v>
      </c>
      <c r="CK108" s="49" t="s">
        <v>443</v>
      </c>
      <c r="CL108" s="288" t="s">
        <v>443</v>
      </c>
      <c r="CM108" s="146" t="s">
        <v>2600</v>
      </c>
      <c r="CN108" s="49" t="s">
        <v>443</v>
      </c>
      <c r="CO108" s="49" t="s">
        <v>443</v>
      </c>
      <c r="CP108" s="162" t="s">
        <v>443</v>
      </c>
      <c r="CQ108" s="162" t="s">
        <v>443</v>
      </c>
      <c r="CR108" s="162" t="s">
        <v>443</v>
      </c>
      <c r="CS108" s="358" t="s">
        <v>443</v>
      </c>
      <c r="CT108" s="49" t="s">
        <v>35</v>
      </c>
      <c r="CU108" s="49" t="s">
        <v>35</v>
      </c>
      <c r="CV108" s="49" t="s">
        <v>35</v>
      </c>
      <c r="CW108" s="49" t="s">
        <v>35</v>
      </c>
      <c r="CX108" s="49" t="s">
        <v>35</v>
      </c>
      <c r="CY108" s="49" t="s">
        <v>35</v>
      </c>
      <c r="CZ108" s="49" t="s">
        <v>35</v>
      </c>
      <c r="DA108" s="49" t="s">
        <v>35</v>
      </c>
    </row>
    <row r="109" spans="1:105" s="381" customFormat="1" ht="45" customHeight="1" x14ac:dyDescent="0.25">
      <c r="A109" s="383" t="s">
        <v>2453</v>
      </c>
      <c r="B109" s="383" t="s">
        <v>1348</v>
      </c>
      <c r="C109" s="383"/>
      <c r="D109" s="401">
        <v>43831</v>
      </c>
      <c r="E109" s="385" t="s">
        <v>590</v>
      </c>
      <c r="F109" s="386" t="s">
        <v>1349</v>
      </c>
      <c r="G109" s="193"/>
      <c r="H109" s="387" t="s">
        <v>24</v>
      </c>
      <c r="I109" s="388" t="s">
        <v>50</v>
      </c>
      <c r="J109" s="170"/>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c r="AS109" s="49"/>
      <c r="AT109" s="49"/>
      <c r="AU109" s="49"/>
      <c r="AV109" s="49"/>
      <c r="AW109" s="49"/>
      <c r="AX109" s="49"/>
      <c r="AY109" s="49"/>
      <c r="AZ109" s="49"/>
      <c r="BA109" s="49"/>
      <c r="BB109" s="49"/>
      <c r="BC109" s="49"/>
      <c r="BD109" s="49"/>
      <c r="BE109" s="138"/>
      <c r="BF109" s="267"/>
      <c r="BG109" s="267"/>
      <c r="BH109" s="267"/>
      <c r="BI109" s="267"/>
      <c r="BJ109" s="267"/>
      <c r="BK109" s="267"/>
      <c r="BL109" s="267"/>
      <c r="BM109" s="267"/>
      <c r="BN109" s="267"/>
      <c r="BO109" s="49"/>
      <c r="BP109" s="49"/>
      <c r="BQ109" s="132"/>
      <c r="BR109" s="49"/>
      <c r="BS109" s="49"/>
      <c r="BT109" s="49"/>
      <c r="BU109" s="49"/>
      <c r="BV109" s="49"/>
      <c r="BW109" s="49"/>
      <c r="BX109" s="49"/>
      <c r="BY109" s="49"/>
      <c r="BZ109" s="49"/>
      <c r="CA109" s="49"/>
      <c r="CB109" s="49"/>
      <c r="CC109" s="287"/>
      <c r="CD109" s="49"/>
      <c r="CE109" s="49"/>
      <c r="CF109" s="49"/>
      <c r="CG109" s="49"/>
      <c r="CH109" s="49"/>
      <c r="CI109" s="49"/>
      <c r="CJ109" s="49"/>
      <c r="CK109" s="49"/>
      <c r="CL109" s="49"/>
      <c r="CM109" s="49"/>
      <c r="CN109" s="49"/>
      <c r="CO109" s="368"/>
      <c r="CP109" s="379"/>
      <c r="CQ109" s="379"/>
      <c r="CR109" s="379" t="s">
        <v>443</v>
      </c>
      <c r="CS109" s="379" t="s">
        <v>443</v>
      </c>
      <c r="CT109" s="380" t="s">
        <v>35</v>
      </c>
      <c r="CU109" s="380" t="s">
        <v>35</v>
      </c>
      <c r="CV109" s="379" t="s">
        <v>443</v>
      </c>
      <c r="CW109" s="379" t="s">
        <v>443</v>
      </c>
      <c r="CX109" s="389" t="s">
        <v>4</v>
      </c>
      <c r="CY109" s="379" t="s">
        <v>443</v>
      </c>
      <c r="CZ109" s="379" t="s">
        <v>443</v>
      </c>
      <c r="DA109" s="379" t="s">
        <v>443</v>
      </c>
    </row>
    <row r="110" spans="1:105" customFormat="1" ht="26.1" customHeight="1" x14ac:dyDescent="0.2">
      <c r="A110" s="197" t="s">
        <v>167</v>
      </c>
      <c r="B110" s="197" t="s">
        <v>165</v>
      </c>
      <c r="C110" s="198" t="s">
        <v>2681</v>
      </c>
      <c r="D110" s="191"/>
      <c r="E110" s="53" t="s">
        <v>66</v>
      </c>
      <c r="F110" s="192"/>
      <c r="G110" s="194" t="s">
        <v>24</v>
      </c>
      <c r="H110" s="1"/>
      <c r="I110" s="157" t="s">
        <v>25</v>
      </c>
      <c r="J110" s="173"/>
      <c r="K110" s="51"/>
      <c r="L110" s="51"/>
      <c r="M110" s="51"/>
      <c r="N110" s="51"/>
      <c r="O110" s="51"/>
      <c r="P110" s="51" t="s">
        <v>21</v>
      </c>
      <c r="Q110" s="51"/>
      <c r="R110" s="51"/>
      <c r="S110" s="51"/>
      <c r="T110" s="51"/>
      <c r="U110" s="51"/>
      <c r="V110" s="51"/>
      <c r="W110" s="51"/>
      <c r="X110" s="51"/>
      <c r="Y110" s="51"/>
      <c r="Z110" s="51"/>
      <c r="AA110" s="51"/>
      <c r="AB110" s="51" t="s">
        <v>21</v>
      </c>
      <c r="AC110" s="51"/>
      <c r="AD110" s="51"/>
      <c r="AE110" s="51"/>
      <c r="AF110" s="51"/>
      <c r="AG110" s="51"/>
      <c r="AH110" s="51"/>
      <c r="AI110" s="51"/>
      <c r="AJ110" s="51"/>
      <c r="AK110" s="51"/>
      <c r="AL110" s="51"/>
      <c r="AM110" s="51"/>
      <c r="AN110" s="51" t="s">
        <v>21</v>
      </c>
      <c r="AO110" s="51"/>
      <c r="AP110" s="51"/>
      <c r="AQ110" s="51"/>
      <c r="AR110" s="51"/>
      <c r="AS110" s="51"/>
      <c r="AT110" s="1"/>
      <c r="AU110" s="1"/>
      <c r="AV110" s="1"/>
      <c r="AW110" s="1"/>
      <c r="AX110" s="1"/>
      <c r="AY110" s="1"/>
      <c r="AZ110" s="1"/>
      <c r="BA110" s="1"/>
      <c r="BB110" s="1"/>
      <c r="BC110" s="1"/>
      <c r="BD110" s="1"/>
      <c r="BE110" s="143"/>
      <c r="BF110" s="155"/>
      <c r="BG110" s="155"/>
      <c r="BH110" s="155"/>
      <c r="BI110" s="155"/>
      <c r="BJ110" s="155"/>
      <c r="BK110" s="155"/>
      <c r="BL110" s="155"/>
      <c r="BM110" s="155"/>
      <c r="BN110" s="155"/>
      <c r="BO110" s="1"/>
      <c r="BP110" s="49"/>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63"/>
      <c r="CQ110" s="163"/>
      <c r="CR110" s="163"/>
      <c r="CS110" s="163"/>
      <c r="CT110" s="1"/>
      <c r="CU110" s="1"/>
      <c r="CV110" s="1"/>
      <c r="CW110" s="1"/>
      <c r="CX110" s="1"/>
      <c r="CY110" s="1"/>
      <c r="CZ110" s="1"/>
      <c r="DA110" s="1"/>
    </row>
    <row r="111" spans="1:105" s="381" customFormat="1" ht="45" customHeight="1" x14ac:dyDescent="0.25">
      <c r="A111" s="383" t="s">
        <v>2682</v>
      </c>
      <c r="B111" s="383" t="s">
        <v>2683</v>
      </c>
      <c r="C111" s="451" t="s">
        <v>2684</v>
      </c>
      <c r="D111" s="401">
        <v>44002</v>
      </c>
      <c r="E111" s="525" t="s">
        <v>66</v>
      </c>
      <c r="F111" s="386" t="s">
        <v>2568</v>
      </c>
      <c r="G111" s="9" t="s">
        <v>2383</v>
      </c>
      <c r="H111" s="387" t="s">
        <v>2383</v>
      </c>
      <c r="I111" s="388" t="s">
        <v>45</v>
      </c>
      <c r="J111" s="174"/>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c r="AK111" s="28"/>
      <c r="AL111" s="28"/>
      <c r="AM111" s="28"/>
      <c r="AN111" s="28"/>
      <c r="AO111" s="28"/>
      <c r="AP111" s="28"/>
      <c r="AQ111" s="28"/>
      <c r="AR111" s="28"/>
      <c r="AS111" s="28"/>
      <c r="AT111" s="1"/>
      <c r="AU111" s="1"/>
      <c r="AV111" s="1"/>
      <c r="AW111" s="1"/>
      <c r="AX111" s="1"/>
      <c r="AY111" s="1"/>
      <c r="AZ111" s="1"/>
      <c r="BA111" s="1"/>
      <c r="BB111" s="1"/>
      <c r="BC111" s="1"/>
      <c r="BD111" s="1"/>
      <c r="BE111" s="143"/>
      <c r="BF111" s="1"/>
      <c r="BG111" s="1"/>
      <c r="BH111" s="1"/>
      <c r="BI111" s="1"/>
      <c r="BJ111" s="1"/>
      <c r="BK111" s="49"/>
      <c r="BL111" s="49"/>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43"/>
      <c r="CP111" s="379"/>
      <c r="CQ111" s="379"/>
      <c r="CR111" s="379"/>
      <c r="CS111" s="425" t="s">
        <v>4</v>
      </c>
      <c r="CT111" s="379"/>
      <c r="CU111" s="379"/>
      <c r="CV111" s="379"/>
      <c r="CW111" s="379" t="s">
        <v>443</v>
      </c>
      <c r="CX111" s="379" t="s">
        <v>443</v>
      </c>
      <c r="CY111" s="379" t="s">
        <v>443</v>
      </c>
      <c r="CZ111" s="379" t="s">
        <v>443</v>
      </c>
      <c r="DA111" s="380" t="s">
        <v>35</v>
      </c>
    </row>
    <row r="112" spans="1:105" customFormat="1" ht="26.1" customHeight="1" x14ac:dyDescent="0.2">
      <c r="A112" s="22" t="s">
        <v>2685</v>
      </c>
      <c r="B112" s="3" t="s">
        <v>173</v>
      </c>
      <c r="C112" s="55" t="s">
        <v>2686</v>
      </c>
      <c r="D112" s="119"/>
      <c r="E112" s="53" t="s">
        <v>66</v>
      </c>
      <c r="F112" s="88" t="s">
        <v>385</v>
      </c>
      <c r="G112" s="9" t="s">
        <v>24</v>
      </c>
      <c r="H112" s="1"/>
      <c r="I112" s="10" t="s">
        <v>45</v>
      </c>
      <c r="J112" s="170" t="s">
        <v>443</v>
      </c>
      <c r="K112" s="49" t="s">
        <v>443</v>
      </c>
      <c r="L112" s="49" t="s">
        <v>443</v>
      </c>
      <c r="M112" s="49" t="s">
        <v>21</v>
      </c>
      <c r="N112" s="49" t="s">
        <v>443</v>
      </c>
      <c r="O112" s="49" t="s">
        <v>443</v>
      </c>
      <c r="P112" s="49" t="s">
        <v>443</v>
      </c>
      <c r="Q112" s="49" t="s">
        <v>443</v>
      </c>
      <c r="R112" s="49" t="s">
        <v>443</v>
      </c>
      <c r="S112" s="49" t="s">
        <v>443</v>
      </c>
      <c r="T112" s="49" t="s">
        <v>443</v>
      </c>
      <c r="U112" s="49" t="s">
        <v>443</v>
      </c>
      <c r="V112" s="109" t="s">
        <v>1919</v>
      </c>
      <c r="W112" s="109" t="s">
        <v>1919</v>
      </c>
      <c r="X112" s="109" t="s">
        <v>1919</v>
      </c>
      <c r="Y112" s="109" t="s">
        <v>1919</v>
      </c>
      <c r="Z112" s="109" t="s">
        <v>1919</v>
      </c>
      <c r="AA112" s="109" t="s">
        <v>1919</v>
      </c>
      <c r="AB112" s="109" t="s">
        <v>1919</v>
      </c>
      <c r="AC112" s="109" t="s">
        <v>1919</v>
      </c>
      <c r="AD112" s="109" t="s">
        <v>1919</v>
      </c>
      <c r="AE112" s="109" t="s">
        <v>1919</v>
      </c>
      <c r="AF112" s="109" t="s">
        <v>1919</v>
      </c>
      <c r="AG112" s="109" t="s">
        <v>1919</v>
      </c>
      <c r="AH112" s="109" t="s">
        <v>1919</v>
      </c>
      <c r="AI112" s="109" t="s">
        <v>1919</v>
      </c>
      <c r="AJ112" s="109" t="s">
        <v>1919</v>
      </c>
      <c r="AK112" s="109" t="s">
        <v>1919</v>
      </c>
      <c r="AL112" s="109" t="s">
        <v>1919</v>
      </c>
      <c r="AM112" s="109" t="s">
        <v>1919</v>
      </c>
      <c r="AN112" s="109" t="s">
        <v>1919</v>
      </c>
      <c r="AO112" s="109" t="s">
        <v>1919</v>
      </c>
      <c r="AP112" s="109" t="s">
        <v>1919</v>
      </c>
      <c r="AQ112" s="109" t="s">
        <v>1919</v>
      </c>
      <c r="AR112" s="109" t="s">
        <v>1919</v>
      </c>
      <c r="AS112" s="109" t="s">
        <v>1919</v>
      </c>
      <c r="AT112" s="1"/>
      <c r="AU112" s="1"/>
      <c r="AV112" s="1"/>
      <c r="AW112" s="1"/>
      <c r="AX112" s="1"/>
      <c r="AY112" s="1"/>
      <c r="AZ112" s="1"/>
      <c r="BA112" s="1"/>
      <c r="BB112" s="1"/>
      <c r="BC112" s="1"/>
      <c r="BD112" s="1"/>
      <c r="BE112" s="143"/>
      <c r="BF112" s="1"/>
      <c r="BG112" s="1"/>
      <c r="BH112" s="1"/>
      <c r="BI112" s="1"/>
      <c r="BJ112" s="1"/>
      <c r="BK112" s="1"/>
      <c r="BL112" s="1"/>
      <c r="BM112" s="49"/>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63"/>
      <c r="CQ112" s="163"/>
      <c r="CR112" s="163"/>
      <c r="CS112" s="163"/>
      <c r="CT112" s="1"/>
      <c r="CU112" s="1"/>
      <c r="CV112" s="1"/>
      <c r="CW112" s="1"/>
      <c r="CX112" s="1"/>
      <c r="CY112" s="1"/>
      <c r="CZ112" s="1"/>
      <c r="DA112" s="1"/>
    </row>
    <row r="113" spans="1:105" s="381" customFormat="1" ht="45" customHeight="1" x14ac:dyDescent="0.25">
      <c r="A113" s="383" t="s">
        <v>2456</v>
      </c>
      <c r="B113" s="383" t="s">
        <v>89</v>
      </c>
      <c r="C113" s="409"/>
      <c r="D113" s="446">
        <v>43831</v>
      </c>
      <c r="E113" s="385" t="s">
        <v>590</v>
      </c>
      <c r="F113" s="386" t="s">
        <v>2460</v>
      </c>
      <c r="G113" s="88"/>
      <c r="H113" s="387" t="s">
        <v>24</v>
      </c>
      <c r="I113" s="388" t="s">
        <v>87</v>
      </c>
      <c r="J113" s="170"/>
      <c r="K113" s="49"/>
      <c r="L113" s="49"/>
      <c r="M113" s="49"/>
      <c r="N113" s="49"/>
      <c r="O113" s="49"/>
      <c r="P113" s="49"/>
      <c r="Q113" s="49"/>
      <c r="R113" s="49"/>
      <c r="S113" s="49"/>
      <c r="T113" s="49"/>
      <c r="U113" s="49"/>
      <c r="V113" s="49"/>
      <c r="W113" s="49"/>
      <c r="X113" s="49"/>
      <c r="Y113" s="49"/>
      <c r="Z113" s="49"/>
      <c r="AA113" s="49"/>
      <c r="AB113" s="49"/>
      <c r="AC113" s="49"/>
      <c r="AD113" s="49"/>
      <c r="AE113" s="49"/>
      <c r="AF113" s="49"/>
      <c r="AG113" s="49"/>
      <c r="AH113" s="49"/>
      <c r="AI113" s="49"/>
      <c r="AJ113" s="49"/>
      <c r="AK113" s="49"/>
      <c r="AL113" s="49"/>
      <c r="AM113" s="49"/>
      <c r="AN113" s="49"/>
      <c r="AO113" s="49"/>
      <c r="AP113" s="49"/>
      <c r="AQ113" s="49"/>
      <c r="AR113" s="123"/>
      <c r="AS113" s="49"/>
      <c r="AT113" s="50"/>
      <c r="AU113" s="49"/>
      <c r="AV113" s="49"/>
      <c r="AW113" s="137"/>
      <c r="AX113" s="49"/>
      <c r="AY113" s="49"/>
      <c r="AZ113" s="49"/>
      <c r="BA113" s="49"/>
      <c r="BB113" s="49"/>
      <c r="BC113" s="49"/>
      <c r="BD113" s="49"/>
      <c r="BE113" s="131"/>
      <c r="BF113" s="49"/>
      <c r="BG113" s="49"/>
      <c r="BH113" s="49"/>
      <c r="BI113" s="49"/>
      <c r="BJ113" s="49"/>
      <c r="BK113" s="49"/>
      <c r="BL113" s="132"/>
      <c r="BM113" s="49"/>
      <c r="BN113" s="49"/>
      <c r="BO113" s="49"/>
      <c r="BP113" s="49"/>
      <c r="BQ113" s="49"/>
      <c r="BR113" s="49"/>
      <c r="BS113" s="49"/>
      <c r="BT113" s="49"/>
      <c r="BU113" s="287"/>
      <c r="BV113" s="49"/>
      <c r="BW113" s="28"/>
      <c r="BX113" s="290"/>
      <c r="BY113" s="49"/>
      <c r="BZ113" s="49"/>
      <c r="CA113" s="49"/>
      <c r="CB113" s="49"/>
      <c r="CC113" s="49"/>
      <c r="CD113" s="49"/>
      <c r="CE113" s="49"/>
      <c r="CF113" s="49"/>
      <c r="CG113" s="295"/>
      <c r="CH113" s="49"/>
      <c r="CI113" s="49"/>
      <c r="CJ113" s="49"/>
      <c r="CK113" s="49"/>
      <c r="CL113" s="49"/>
      <c r="CM113" s="49"/>
      <c r="CN113" s="49"/>
      <c r="CO113" s="131"/>
      <c r="CP113" s="379"/>
      <c r="CQ113" s="379"/>
      <c r="CR113" s="379" t="s">
        <v>443</v>
      </c>
      <c r="CS113" s="389" t="s">
        <v>4</v>
      </c>
      <c r="CT113" s="380" t="s">
        <v>35</v>
      </c>
      <c r="CU113" s="380" t="s">
        <v>35</v>
      </c>
      <c r="CV113" s="379" t="s">
        <v>443</v>
      </c>
      <c r="CW113" s="379" t="s">
        <v>443</v>
      </c>
      <c r="CX113" s="379" t="s">
        <v>443</v>
      </c>
      <c r="CY113" s="379" t="s">
        <v>443</v>
      </c>
      <c r="CZ113" s="379" t="s">
        <v>443</v>
      </c>
      <c r="DA113" s="379" t="s">
        <v>443</v>
      </c>
    </row>
    <row r="114" spans="1:105" s="381" customFormat="1" ht="45" customHeight="1" x14ac:dyDescent="0.25">
      <c r="A114" s="383" t="s">
        <v>2239</v>
      </c>
      <c r="B114" s="383" t="s">
        <v>60</v>
      </c>
      <c r="C114" s="409" t="s">
        <v>2049</v>
      </c>
      <c r="D114" s="384"/>
      <c r="E114" s="385" t="s">
        <v>590</v>
      </c>
      <c r="F114" s="386" t="s">
        <v>1370</v>
      </c>
      <c r="G114" s="88"/>
      <c r="H114" s="387" t="s">
        <v>24</v>
      </c>
      <c r="I114" s="388" t="s">
        <v>69</v>
      </c>
      <c r="J114" s="170" t="s">
        <v>443</v>
      </c>
      <c r="K114" s="49" t="s">
        <v>443</v>
      </c>
      <c r="L114" s="49" t="s">
        <v>443</v>
      </c>
      <c r="M114" s="49" t="s">
        <v>443</v>
      </c>
      <c r="N114" s="49" t="s">
        <v>21</v>
      </c>
      <c r="O114" s="49" t="s">
        <v>443</v>
      </c>
      <c r="P114" s="49" t="s">
        <v>443</v>
      </c>
      <c r="Q114" s="49" t="s">
        <v>443</v>
      </c>
      <c r="R114" s="49" t="s">
        <v>443</v>
      </c>
      <c r="S114" s="49" t="s">
        <v>443</v>
      </c>
      <c r="T114" s="49" t="s">
        <v>443</v>
      </c>
      <c r="U114" s="49" t="s">
        <v>443</v>
      </c>
      <c r="V114" s="49" t="s">
        <v>443</v>
      </c>
      <c r="W114" s="49" t="s">
        <v>443</v>
      </c>
      <c r="X114" s="49" t="s">
        <v>443</v>
      </c>
      <c r="Y114" s="49" t="s">
        <v>443</v>
      </c>
      <c r="Z114" s="49" t="s">
        <v>21</v>
      </c>
      <c r="AA114" s="49" t="s">
        <v>443</v>
      </c>
      <c r="AB114" s="49" t="s">
        <v>443</v>
      </c>
      <c r="AC114" s="49" t="s">
        <v>443</v>
      </c>
      <c r="AD114" s="49" t="s">
        <v>443</v>
      </c>
      <c r="AE114" s="49" t="s">
        <v>443</v>
      </c>
      <c r="AF114" s="49" t="s">
        <v>443</v>
      </c>
      <c r="AG114" s="49" t="s">
        <v>443</v>
      </c>
      <c r="AH114" s="49" t="s">
        <v>443</v>
      </c>
      <c r="AI114" s="49" t="s">
        <v>443</v>
      </c>
      <c r="AJ114" s="49" t="s">
        <v>443</v>
      </c>
      <c r="AK114" s="49" t="s">
        <v>443</v>
      </c>
      <c r="AL114" s="49" t="s">
        <v>21</v>
      </c>
      <c r="AM114" s="49" t="s">
        <v>443</v>
      </c>
      <c r="AN114" s="49" t="s">
        <v>443</v>
      </c>
      <c r="AO114" s="49" t="s">
        <v>443</v>
      </c>
      <c r="AP114" s="49" t="s">
        <v>443</v>
      </c>
      <c r="AQ114" s="49" t="s">
        <v>443</v>
      </c>
      <c r="AR114" s="49" t="s">
        <v>443</v>
      </c>
      <c r="AS114" s="49" t="s">
        <v>443</v>
      </c>
      <c r="AT114" s="49" t="s">
        <v>443</v>
      </c>
      <c r="AU114" s="49" t="s">
        <v>443</v>
      </c>
      <c r="AV114" s="49" t="s">
        <v>443</v>
      </c>
      <c r="AW114" s="49" t="s">
        <v>443</v>
      </c>
      <c r="AX114" s="137" t="s">
        <v>21</v>
      </c>
      <c r="AY114" s="49" t="s">
        <v>443</v>
      </c>
      <c r="AZ114" s="49" t="s">
        <v>443</v>
      </c>
      <c r="BA114" s="49" t="s">
        <v>443</v>
      </c>
      <c r="BB114" s="49" t="s">
        <v>2595</v>
      </c>
      <c r="BC114" s="49" t="s">
        <v>443</v>
      </c>
      <c r="BD114" s="49" t="s">
        <v>443</v>
      </c>
      <c r="BE114" s="131" t="s">
        <v>443</v>
      </c>
      <c r="BF114" s="49" t="s">
        <v>443</v>
      </c>
      <c r="BG114" s="49" t="s">
        <v>443</v>
      </c>
      <c r="BH114" s="49" t="s">
        <v>443</v>
      </c>
      <c r="BI114" s="49" t="s">
        <v>443</v>
      </c>
      <c r="BJ114" s="132" t="s">
        <v>21</v>
      </c>
      <c r="BK114" s="51" t="s">
        <v>35</v>
      </c>
      <c r="BL114" s="49" t="s">
        <v>443</v>
      </c>
      <c r="BM114" s="49" t="s">
        <v>443</v>
      </c>
      <c r="BN114" s="49" t="s">
        <v>443</v>
      </c>
      <c r="BO114" s="49" t="s">
        <v>443</v>
      </c>
      <c r="BP114" s="49" t="s">
        <v>443</v>
      </c>
      <c r="BQ114" s="49" t="s">
        <v>443</v>
      </c>
      <c r="BR114" s="49" t="s">
        <v>443</v>
      </c>
      <c r="BS114" s="49" t="s">
        <v>443</v>
      </c>
      <c r="BT114" s="49" t="s">
        <v>443</v>
      </c>
      <c r="BU114" s="49" t="s">
        <v>443</v>
      </c>
      <c r="BV114" s="287" t="s">
        <v>4</v>
      </c>
      <c r="BW114" s="1" t="s">
        <v>443</v>
      </c>
      <c r="BX114" s="49" t="s">
        <v>443</v>
      </c>
      <c r="BY114" s="288" t="s">
        <v>443</v>
      </c>
      <c r="BZ114" s="49" t="s">
        <v>443</v>
      </c>
      <c r="CA114" s="104" t="s">
        <v>443</v>
      </c>
      <c r="CB114" s="49" t="s">
        <v>443</v>
      </c>
      <c r="CC114" s="49" t="s">
        <v>443</v>
      </c>
      <c r="CD114" s="49" t="s">
        <v>443</v>
      </c>
      <c r="CE114" s="49" t="s">
        <v>443</v>
      </c>
      <c r="CF114" s="49" t="s">
        <v>443</v>
      </c>
      <c r="CG114" s="49" t="s">
        <v>443</v>
      </c>
      <c r="CH114" s="295" t="s">
        <v>4</v>
      </c>
      <c r="CI114" s="49" t="s">
        <v>443</v>
      </c>
      <c r="CJ114" s="49" t="s">
        <v>443</v>
      </c>
      <c r="CK114" s="49" t="s">
        <v>443</v>
      </c>
      <c r="CL114" s="49" t="s">
        <v>443</v>
      </c>
      <c r="CM114" s="49" t="s">
        <v>443</v>
      </c>
      <c r="CN114" s="49" t="s">
        <v>443</v>
      </c>
      <c r="CO114" s="131" t="s">
        <v>443</v>
      </c>
      <c r="CP114" s="405" t="s">
        <v>443</v>
      </c>
      <c r="CQ114" s="379" t="s">
        <v>443</v>
      </c>
      <c r="CR114" s="379" t="s">
        <v>443</v>
      </c>
      <c r="CS114" s="379" t="s">
        <v>443</v>
      </c>
      <c r="CT114" s="380" t="s">
        <v>35</v>
      </c>
      <c r="CU114" s="380" t="s">
        <v>35</v>
      </c>
      <c r="CV114" s="379" t="s">
        <v>443</v>
      </c>
      <c r="CW114" s="379" t="s">
        <v>4</v>
      </c>
      <c r="CX114" s="379" t="s">
        <v>443</v>
      </c>
      <c r="CY114" s="379" t="s">
        <v>443</v>
      </c>
      <c r="CZ114" s="379" t="s">
        <v>443</v>
      </c>
      <c r="DA114" s="379" t="s">
        <v>443</v>
      </c>
    </row>
    <row r="115" spans="1:105" ht="45" customHeight="1" x14ac:dyDescent="0.25">
      <c r="A115" s="383" t="s">
        <v>284</v>
      </c>
      <c r="B115" s="408" t="s">
        <v>662</v>
      </c>
      <c r="C115" s="409"/>
      <c r="D115" s="446">
        <v>42353</v>
      </c>
      <c r="E115" s="385" t="s">
        <v>590</v>
      </c>
      <c r="F115" s="386" t="s">
        <v>285</v>
      </c>
      <c r="G115" s="88">
        <v>28</v>
      </c>
      <c r="H115" s="387" t="s">
        <v>2181</v>
      </c>
      <c r="I115" s="388" t="s">
        <v>20</v>
      </c>
      <c r="J115" s="170"/>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c r="AH115" s="49"/>
      <c r="AI115" s="49"/>
      <c r="AJ115" s="49"/>
      <c r="AK115" s="49"/>
      <c r="AL115" s="49"/>
      <c r="AM115" s="49"/>
      <c r="AN115" s="49"/>
      <c r="AO115" s="49"/>
      <c r="AP115" s="49"/>
      <c r="AQ115" s="49"/>
      <c r="AR115" s="123"/>
      <c r="AS115" s="49"/>
      <c r="AT115" s="50" t="s">
        <v>35</v>
      </c>
      <c r="AU115" s="49" t="s">
        <v>2687</v>
      </c>
      <c r="AV115" s="49" t="s">
        <v>443</v>
      </c>
      <c r="AW115" s="129" t="s">
        <v>2609</v>
      </c>
      <c r="AX115" s="49" t="s">
        <v>443</v>
      </c>
      <c r="AY115" s="137" t="s">
        <v>21</v>
      </c>
      <c r="AZ115" s="49" t="s">
        <v>443</v>
      </c>
      <c r="BA115" s="49" t="s">
        <v>443</v>
      </c>
      <c r="BB115" s="49" t="s">
        <v>443</v>
      </c>
      <c r="BC115" s="130" t="s">
        <v>2688</v>
      </c>
      <c r="BD115" s="49" t="s">
        <v>443</v>
      </c>
      <c r="BE115" s="131" t="s">
        <v>443</v>
      </c>
      <c r="BF115" s="49" t="s">
        <v>443</v>
      </c>
      <c r="BG115" s="49" t="s">
        <v>443</v>
      </c>
      <c r="BH115" s="49" t="s">
        <v>443</v>
      </c>
      <c r="BI115" s="49" t="s">
        <v>443</v>
      </c>
      <c r="BJ115" s="49" t="s">
        <v>443</v>
      </c>
      <c r="BK115" s="49" t="s">
        <v>443</v>
      </c>
      <c r="BL115" s="132" t="s">
        <v>21</v>
      </c>
      <c r="BM115" s="49" t="s">
        <v>443</v>
      </c>
      <c r="BN115" s="49" t="s">
        <v>443</v>
      </c>
      <c r="BO115" s="49" t="s">
        <v>443</v>
      </c>
      <c r="BP115" s="49" t="s">
        <v>443</v>
      </c>
      <c r="BQ115" s="49" t="s">
        <v>443</v>
      </c>
      <c r="BR115" s="49" t="s">
        <v>443</v>
      </c>
      <c r="BS115" s="49" t="s">
        <v>443</v>
      </c>
      <c r="BT115" s="49" t="s">
        <v>443</v>
      </c>
      <c r="BU115" s="49" t="s">
        <v>443</v>
      </c>
      <c r="BV115" s="49" t="s">
        <v>443</v>
      </c>
      <c r="BW115" s="28" t="s">
        <v>443</v>
      </c>
      <c r="BX115" s="287" t="s">
        <v>4</v>
      </c>
      <c r="BY115" s="49" t="s">
        <v>443</v>
      </c>
      <c r="BZ115" s="49" t="s">
        <v>443</v>
      </c>
      <c r="CA115" s="49" t="s">
        <v>443</v>
      </c>
      <c r="CB115" s="49" t="s">
        <v>443</v>
      </c>
      <c r="CC115" s="49" t="s">
        <v>443</v>
      </c>
      <c r="CD115" s="49" t="s">
        <v>443</v>
      </c>
      <c r="CE115" s="49" t="s">
        <v>443</v>
      </c>
      <c r="CF115" s="49" t="s">
        <v>443</v>
      </c>
      <c r="CG115" s="49" t="s">
        <v>443</v>
      </c>
      <c r="CH115" s="49" t="s">
        <v>443</v>
      </c>
      <c r="CI115" s="295" t="s">
        <v>4</v>
      </c>
      <c r="CJ115" s="49" t="s">
        <v>443</v>
      </c>
      <c r="CK115" s="49" t="s">
        <v>443</v>
      </c>
      <c r="CL115" s="49" t="s">
        <v>443</v>
      </c>
      <c r="CM115" s="49" t="s">
        <v>443</v>
      </c>
      <c r="CN115" s="49" t="s">
        <v>443</v>
      </c>
      <c r="CO115" s="131" t="s">
        <v>443</v>
      </c>
      <c r="CP115" s="379" t="s">
        <v>443</v>
      </c>
      <c r="CQ115" s="379" t="s">
        <v>443</v>
      </c>
      <c r="CR115" s="379" t="s">
        <v>443</v>
      </c>
      <c r="CS115" s="379" t="s">
        <v>443</v>
      </c>
      <c r="CT115" s="379" t="s">
        <v>443</v>
      </c>
      <c r="CU115" s="380" t="s">
        <v>35</v>
      </c>
      <c r="CV115" s="379" t="s">
        <v>443</v>
      </c>
      <c r="CW115" s="379" t="s">
        <v>443</v>
      </c>
      <c r="CX115" s="379" t="s">
        <v>443</v>
      </c>
      <c r="CY115" s="379" t="s">
        <v>4</v>
      </c>
      <c r="CZ115" s="379" t="s">
        <v>443</v>
      </c>
      <c r="DA115" s="379" t="s">
        <v>443</v>
      </c>
    </row>
    <row r="116" spans="1:105" customFormat="1" ht="26.1" customHeight="1" x14ac:dyDescent="0.2">
      <c r="A116" s="6" t="s">
        <v>284</v>
      </c>
      <c r="B116" s="6" t="s">
        <v>165</v>
      </c>
      <c r="C116" s="56" t="s">
        <v>2689</v>
      </c>
      <c r="D116" s="117"/>
      <c r="E116" s="53" t="s">
        <v>66</v>
      </c>
      <c r="F116" s="88" t="s">
        <v>285</v>
      </c>
      <c r="G116" s="88">
        <v>28</v>
      </c>
      <c r="H116" s="9" t="s">
        <v>39</v>
      </c>
      <c r="I116" s="10" t="s">
        <v>20</v>
      </c>
      <c r="J116" s="170" t="s">
        <v>443</v>
      </c>
      <c r="K116" s="49" t="s">
        <v>443</v>
      </c>
      <c r="L116" s="49" t="s">
        <v>443</v>
      </c>
      <c r="M116" s="49" t="s">
        <v>443</v>
      </c>
      <c r="N116" s="49" t="s">
        <v>443</v>
      </c>
      <c r="O116" s="49" t="s">
        <v>21</v>
      </c>
      <c r="P116" s="49" t="s">
        <v>443</v>
      </c>
      <c r="Q116" s="49" t="s">
        <v>443</v>
      </c>
      <c r="R116" s="49" t="s">
        <v>443</v>
      </c>
      <c r="S116" s="49" t="s">
        <v>443</v>
      </c>
      <c r="T116" s="49" t="s">
        <v>443</v>
      </c>
      <c r="U116" s="49" t="s">
        <v>443</v>
      </c>
      <c r="V116" s="49" t="s">
        <v>443</v>
      </c>
      <c r="W116" s="49" t="s">
        <v>443</v>
      </c>
      <c r="X116" s="49" t="s">
        <v>443</v>
      </c>
      <c r="Y116" s="49" t="s">
        <v>443</v>
      </c>
      <c r="Z116" s="49" t="s">
        <v>443</v>
      </c>
      <c r="AA116" s="49" t="s">
        <v>21</v>
      </c>
      <c r="AB116" s="49" t="s">
        <v>35</v>
      </c>
      <c r="AC116" s="49" t="s">
        <v>443</v>
      </c>
      <c r="AD116" s="49" t="s">
        <v>443</v>
      </c>
      <c r="AE116" s="49" t="s">
        <v>443</v>
      </c>
      <c r="AF116" s="49" t="s">
        <v>443</v>
      </c>
      <c r="AG116" s="49" t="s">
        <v>443</v>
      </c>
      <c r="AH116" s="49" t="s">
        <v>443</v>
      </c>
      <c r="AI116" s="49" t="s">
        <v>443</v>
      </c>
      <c r="AJ116" s="49" t="s">
        <v>443</v>
      </c>
      <c r="AK116" s="49" t="s">
        <v>443</v>
      </c>
      <c r="AL116" s="49" t="s">
        <v>443</v>
      </c>
      <c r="AM116" s="49" t="s">
        <v>21</v>
      </c>
      <c r="AN116" s="49" t="s">
        <v>443</v>
      </c>
      <c r="AO116" s="49" t="s">
        <v>443</v>
      </c>
      <c r="AP116" s="49" t="s">
        <v>443</v>
      </c>
      <c r="AQ116" s="49" t="s">
        <v>443</v>
      </c>
      <c r="AR116" s="123" t="s">
        <v>443</v>
      </c>
      <c r="AS116" s="49" t="s">
        <v>443</v>
      </c>
      <c r="AT116" s="49" t="s">
        <v>443</v>
      </c>
      <c r="AU116" s="50" t="s">
        <v>35</v>
      </c>
      <c r="AV116" s="50" t="s">
        <v>35</v>
      </c>
      <c r="AW116" s="50" t="s">
        <v>35</v>
      </c>
      <c r="AX116" s="50" t="s">
        <v>35</v>
      </c>
      <c r="AY116" s="50" t="s">
        <v>35</v>
      </c>
      <c r="AZ116" s="50" t="s">
        <v>35</v>
      </c>
      <c r="BA116" s="50" t="s">
        <v>35</v>
      </c>
      <c r="BB116" s="50" t="s">
        <v>35</v>
      </c>
      <c r="BC116" s="50" t="s">
        <v>35</v>
      </c>
      <c r="BD116" s="50" t="s">
        <v>35</v>
      </c>
      <c r="BE116" s="147" t="s">
        <v>35</v>
      </c>
      <c r="BF116" s="1"/>
      <c r="BG116" s="1"/>
      <c r="BH116" s="1"/>
      <c r="BI116" s="1"/>
      <c r="BJ116" s="1"/>
      <c r="BK116" s="1"/>
      <c r="BL116" s="1"/>
      <c r="BM116" s="49"/>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63"/>
      <c r="CQ116" s="163"/>
      <c r="CR116" s="163"/>
      <c r="CS116" s="163"/>
      <c r="CT116" s="1"/>
      <c r="CU116" s="1"/>
      <c r="CV116" s="1"/>
      <c r="CW116" s="1"/>
      <c r="CX116" s="1"/>
      <c r="CY116" s="1"/>
      <c r="CZ116" s="1"/>
      <c r="DA116" s="1"/>
    </row>
    <row r="117" spans="1:105" s="381" customFormat="1" ht="45" customHeight="1" x14ac:dyDescent="0.25">
      <c r="A117" s="383" t="s">
        <v>1393</v>
      </c>
      <c r="B117" s="383" t="s">
        <v>99</v>
      </c>
      <c r="C117" s="383" t="s">
        <v>2690</v>
      </c>
      <c r="D117" s="471">
        <v>43971</v>
      </c>
      <c r="E117" s="385" t="s">
        <v>590</v>
      </c>
      <c r="F117" s="386" t="s">
        <v>2570</v>
      </c>
      <c r="G117" s="88"/>
      <c r="H117" s="387" t="s">
        <v>24</v>
      </c>
      <c r="I117" s="388" t="s">
        <v>31</v>
      </c>
      <c r="J117" s="170"/>
      <c r="K117" s="49"/>
      <c r="L117" s="49"/>
      <c r="M117" s="49"/>
      <c r="N117" s="49"/>
      <c r="O117" s="49"/>
      <c r="P117" s="49"/>
      <c r="Q117" s="49"/>
      <c r="R117" s="49"/>
      <c r="S117" s="49"/>
      <c r="T117" s="49"/>
      <c r="U117" s="49"/>
      <c r="V117" s="49"/>
      <c r="W117" s="49"/>
      <c r="X117" s="49"/>
      <c r="Y117" s="49"/>
      <c r="Z117" s="49"/>
      <c r="AA117" s="49"/>
      <c r="AB117" s="49"/>
      <c r="AC117" s="49"/>
      <c r="AD117" s="49"/>
      <c r="AE117" s="49"/>
      <c r="AF117" s="49"/>
      <c r="AG117" s="49"/>
      <c r="AH117" s="49"/>
      <c r="AI117" s="49"/>
      <c r="AJ117" s="49"/>
      <c r="AK117" s="49"/>
      <c r="AL117" s="49"/>
      <c r="AM117" s="49"/>
      <c r="AN117" s="49"/>
      <c r="AO117" s="49"/>
      <c r="AP117" s="49"/>
      <c r="AQ117" s="49"/>
      <c r="AR117" s="49"/>
      <c r="AS117" s="49"/>
      <c r="AT117" s="49"/>
      <c r="AU117" s="49"/>
      <c r="AV117" s="49"/>
      <c r="AW117" s="49"/>
      <c r="AX117" s="49"/>
      <c r="AY117" s="49"/>
      <c r="AZ117" s="49"/>
      <c r="BA117" s="49"/>
      <c r="BB117" s="49"/>
      <c r="BC117" s="49"/>
      <c r="BD117" s="49"/>
      <c r="BE117" s="131"/>
      <c r="BF117" s="49"/>
      <c r="BG117" s="49"/>
      <c r="BH117" s="49"/>
      <c r="BI117" s="132"/>
      <c r="BJ117" s="49"/>
      <c r="BK117" s="49"/>
      <c r="BL117" s="49"/>
      <c r="BM117" s="49"/>
      <c r="BN117" s="80"/>
      <c r="BO117" s="49"/>
      <c r="BP117" s="49"/>
      <c r="BQ117" s="49"/>
      <c r="BR117" s="49"/>
      <c r="BS117" s="103"/>
      <c r="BT117" s="287"/>
      <c r="BU117" s="49"/>
      <c r="BV117" s="49"/>
      <c r="BW117" s="49"/>
      <c r="BX117" s="49"/>
      <c r="BY117" s="49"/>
      <c r="BZ117" s="49"/>
      <c r="CA117" s="49"/>
      <c r="CB117" s="49"/>
      <c r="CC117" s="49"/>
      <c r="CD117" s="49"/>
      <c r="CE117" s="49"/>
      <c r="CF117" s="295"/>
      <c r="CG117" s="49"/>
      <c r="CH117" s="49"/>
      <c r="CI117" s="49"/>
      <c r="CJ117" s="49"/>
      <c r="CK117" s="49"/>
      <c r="CL117" s="49"/>
      <c r="CM117" s="49"/>
      <c r="CN117" s="49"/>
      <c r="CO117" s="131"/>
      <c r="CP117" s="379"/>
      <c r="CQ117" s="379"/>
      <c r="CR117" s="379"/>
      <c r="CS117" s="379"/>
      <c r="CT117" s="380" t="s">
        <v>35</v>
      </c>
      <c r="CU117" s="380" t="s">
        <v>35</v>
      </c>
      <c r="CV117" s="379" t="s">
        <v>443</v>
      </c>
      <c r="CW117" s="379" t="s">
        <v>443</v>
      </c>
      <c r="CX117" s="379" t="s">
        <v>443</v>
      </c>
      <c r="CY117" s="379" t="s">
        <v>443</v>
      </c>
      <c r="CZ117" s="379" t="s">
        <v>443</v>
      </c>
      <c r="DA117" s="379" t="s">
        <v>443</v>
      </c>
    </row>
    <row r="118" spans="1:105" customFormat="1" ht="26.1" customHeight="1" x14ac:dyDescent="0.2">
      <c r="A118" s="6" t="s">
        <v>2691</v>
      </c>
      <c r="B118" s="6" t="s">
        <v>119</v>
      </c>
      <c r="C118" s="45" t="s">
        <v>2692</v>
      </c>
      <c r="D118" s="117"/>
      <c r="E118" s="65" t="s">
        <v>66</v>
      </c>
      <c r="F118" s="165" t="s">
        <v>520</v>
      </c>
      <c r="G118" s="88"/>
      <c r="H118" s="9" t="s">
        <v>24</v>
      </c>
      <c r="I118" s="10" t="s">
        <v>69</v>
      </c>
      <c r="J118" s="170" t="s">
        <v>443</v>
      </c>
      <c r="K118" s="49" t="s">
        <v>443</v>
      </c>
      <c r="L118" s="49" t="s">
        <v>443</v>
      </c>
      <c r="M118" s="49" t="s">
        <v>443</v>
      </c>
      <c r="N118" s="49" t="s">
        <v>443</v>
      </c>
      <c r="O118" s="49" t="s">
        <v>443</v>
      </c>
      <c r="P118" s="49" t="s">
        <v>443</v>
      </c>
      <c r="Q118" s="49" t="s">
        <v>443</v>
      </c>
      <c r="R118" s="49" t="s">
        <v>21</v>
      </c>
      <c r="S118" s="49" t="s">
        <v>443</v>
      </c>
      <c r="T118" s="49" t="s">
        <v>443</v>
      </c>
      <c r="U118" s="49" t="s">
        <v>443</v>
      </c>
      <c r="V118" s="49" t="s">
        <v>443</v>
      </c>
      <c r="W118" s="49" t="s">
        <v>443</v>
      </c>
      <c r="X118" s="49" t="s">
        <v>443</v>
      </c>
      <c r="Y118" s="49" t="s">
        <v>443</v>
      </c>
      <c r="Z118" s="49" t="s">
        <v>443</v>
      </c>
      <c r="AA118" s="49" t="s">
        <v>443</v>
      </c>
      <c r="AB118" s="49" t="s">
        <v>443</v>
      </c>
      <c r="AC118" s="49" t="s">
        <v>21</v>
      </c>
      <c r="AD118" s="49" t="s">
        <v>443</v>
      </c>
      <c r="AE118" s="49" t="s">
        <v>443</v>
      </c>
      <c r="AF118" s="49" t="s">
        <v>443</v>
      </c>
      <c r="AG118" s="49" t="s">
        <v>443</v>
      </c>
      <c r="AH118" s="49" t="s">
        <v>443</v>
      </c>
      <c r="AI118" s="49" t="s">
        <v>443</v>
      </c>
      <c r="AJ118" s="49" t="s">
        <v>443</v>
      </c>
      <c r="AK118" s="49" t="s">
        <v>443</v>
      </c>
      <c r="AL118" s="49" t="s">
        <v>443</v>
      </c>
      <c r="AM118" s="49" t="s">
        <v>443</v>
      </c>
      <c r="AN118" s="49" t="s">
        <v>443</v>
      </c>
      <c r="AO118" s="49" t="s">
        <v>21</v>
      </c>
      <c r="AP118" s="49" t="s">
        <v>443</v>
      </c>
      <c r="AQ118" s="49" t="s">
        <v>443</v>
      </c>
      <c r="AR118" s="49" t="s">
        <v>443</v>
      </c>
      <c r="AS118" s="49" t="s">
        <v>443</v>
      </c>
      <c r="AT118" s="49" t="s">
        <v>443</v>
      </c>
      <c r="AU118" s="49" t="s">
        <v>443</v>
      </c>
      <c r="AV118" s="49" t="s">
        <v>443</v>
      </c>
      <c r="AW118" s="49" t="s">
        <v>443</v>
      </c>
      <c r="AX118" s="49" t="s">
        <v>443</v>
      </c>
      <c r="AY118" s="49" t="s">
        <v>443</v>
      </c>
      <c r="AZ118" s="49" t="s">
        <v>443</v>
      </c>
      <c r="BA118" s="137" t="s">
        <v>21</v>
      </c>
      <c r="BB118" s="49" t="s">
        <v>2595</v>
      </c>
      <c r="BC118" s="49" t="s">
        <v>443</v>
      </c>
      <c r="BD118" s="49" t="s">
        <v>443</v>
      </c>
      <c r="BE118" s="131" t="s">
        <v>443</v>
      </c>
      <c r="BF118" s="49" t="s">
        <v>443</v>
      </c>
      <c r="BG118" s="49" t="s">
        <v>443</v>
      </c>
      <c r="BH118" s="49" t="s">
        <v>443</v>
      </c>
      <c r="BI118" s="49" t="s">
        <v>443</v>
      </c>
      <c r="BJ118" s="49" t="s">
        <v>443</v>
      </c>
      <c r="BK118" s="49" t="s">
        <v>443</v>
      </c>
      <c r="BL118" s="49" t="s">
        <v>443</v>
      </c>
      <c r="BM118" s="49" t="s">
        <v>35</v>
      </c>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63"/>
      <c r="CQ118" s="163"/>
      <c r="CR118" s="163"/>
      <c r="CS118" s="163"/>
      <c r="CT118" s="1"/>
      <c r="CU118" s="1"/>
      <c r="CV118" s="1"/>
      <c r="CW118" s="49" t="s">
        <v>443</v>
      </c>
      <c r="CX118" s="1"/>
      <c r="CY118" s="1"/>
      <c r="CZ118" s="1"/>
      <c r="DA118" s="1"/>
    </row>
    <row r="119" spans="1:105" s="381" customFormat="1" ht="45" customHeight="1" x14ac:dyDescent="0.25">
      <c r="A119" s="472" t="s">
        <v>1401</v>
      </c>
      <c r="B119" s="390" t="s">
        <v>758</v>
      </c>
      <c r="C119" s="417"/>
      <c r="D119" s="473">
        <v>42522</v>
      </c>
      <c r="E119" s="411" t="s">
        <v>590</v>
      </c>
      <c r="F119" s="394" t="s">
        <v>1402</v>
      </c>
      <c r="G119" s="89"/>
      <c r="H119" s="474" t="s">
        <v>24</v>
      </c>
      <c r="I119" s="396" t="s">
        <v>100</v>
      </c>
      <c r="J119" s="49"/>
      <c r="K119" s="49"/>
      <c r="L119" s="49"/>
      <c r="M119" s="49"/>
      <c r="N119" s="49"/>
      <c r="O119" s="49"/>
      <c r="P119" s="49"/>
      <c r="Q119" s="49"/>
      <c r="R119" s="49"/>
      <c r="S119" s="49"/>
      <c r="T119" s="49"/>
      <c r="U119" s="49"/>
      <c r="V119" s="49"/>
      <c r="W119" s="49"/>
      <c r="X119" s="49"/>
      <c r="Y119" s="49"/>
      <c r="Z119" s="49"/>
      <c r="AA119" s="49"/>
      <c r="AB119" s="49"/>
      <c r="AC119" s="49"/>
      <c r="AD119" s="49"/>
      <c r="AE119" s="49"/>
      <c r="AF119" s="49"/>
      <c r="AG119" s="49"/>
      <c r="AH119" s="49"/>
      <c r="AI119" s="49"/>
      <c r="AJ119" s="49"/>
      <c r="AK119" s="49"/>
      <c r="AL119" s="49"/>
      <c r="AM119" s="49"/>
      <c r="AN119" s="49"/>
      <c r="AO119" s="49"/>
      <c r="AP119" s="49"/>
      <c r="AQ119" s="49"/>
      <c r="AR119" s="49"/>
      <c r="AS119" s="49"/>
      <c r="AT119" s="103"/>
      <c r="AU119" s="103"/>
      <c r="AV119" s="103"/>
      <c r="AW119" s="103"/>
      <c r="AX119" s="103"/>
      <c r="AY119" s="103"/>
      <c r="AZ119" s="103"/>
      <c r="BA119" s="49" t="s">
        <v>443</v>
      </c>
      <c r="BB119" s="49" t="s">
        <v>2595</v>
      </c>
      <c r="BC119" s="137" t="s">
        <v>21</v>
      </c>
      <c r="BD119" s="49" t="s">
        <v>443</v>
      </c>
      <c r="BE119" s="131" t="s">
        <v>443</v>
      </c>
      <c r="BF119" s="266" t="s">
        <v>443</v>
      </c>
      <c r="BG119" s="266" t="s">
        <v>443</v>
      </c>
      <c r="BH119" s="266" t="s">
        <v>443</v>
      </c>
      <c r="BI119" s="266" t="s">
        <v>443</v>
      </c>
      <c r="BJ119" s="266" t="s">
        <v>443</v>
      </c>
      <c r="BK119" s="80" t="s">
        <v>443</v>
      </c>
      <c r="BL119" s="80" t="s">
        <v>443</v>
      </c>
      <c r="BM119" s="80" t="s">
        <v>443</v>
      </c>
      <c r="BN119" s="49" t="s">
        <v>443</v>
      </c>
      <c r="BO119" s="132" t="s">
        <v>21</v>
      </c>
      <c r="BP119" s="49" t="s">
        <v>443</v>
      </c>
      <c r="BQ119" s="49" t="s">
        <v>443</v>
      </c>
      <c r="BR119" s="49" t="s">
        <v>443</v>
      </c>
      <c r="BS119" s="49" t="s">
        <v>443</v>
      </c>
      <c r="BT119" s="49" t="s">
        <v>443</v>
      </c>
      <c r="BU119" s="49" t="s">
        <v>443</v>
      </c>
      <c r="BV119" s="49" t="s">
        <v>443</v>
      </c>
      <c r="BW119" s="1" t="s">
        <v>443</v>
      </c>
      <c r="BX119" s="49" t="s">
        <v>443</v>
      </c>
      <c r="BY119" s="49" t="s">
        <v>443</v>
      </c>
      <c r="BZ119" s="49" t="s">
        <v>443</v>
      </c>
      <c r="CA119" s="287" t="s">
        <v>4</v>
      </c>
      <c r="CB119" s="49" t="s">
        <v>443</v>
      </c>
      <c r="CC119" s="49" t="s">
        <v>443</v>
      </c>
      <c r="CD119" s="49" t="s">
        <v>443</v>
      </c>
      <c r="CE119" s="49" t="s">
        <v>443</v>
      </c>
      <c r="CF119" s="49" t="s">
        <v>443</v>
      </c>
      <c r="CG119" s="49" t="s">
        <v>443</v>
      </c>
      <c r="CH119" s="49" t="s">
        <v>443</v>
      </c>
      <c r="CI119" s="49" t="s">
        <v>443</v>
      </c>
      <c r="CJ119" s="49" t="s">
        <v>443</v>
      </c>
      <c r="CK119" s="49" t="s">
        <v>443</v>
      </c>
      <c r="CL119" s="49" t="s">
        <v>443</v>
      </c>
      <c r="CM119" s="290" t="s">
        <v>443</v>
      </c>
      <c r="CN119" s="311" t="s">
        <v>4</v>
      </c>
      <c r="CO119" s="131" t="s">
        <v>443</v>
      </c>
      <c r="CP119" s="379" t="s">
        <v>443</v>
      </c>
      <c r="CQ119" s="379" t="s">
        <v>443</v>
      </c>
      <c r="CR119" s="379" t="s">
        <v>443</v>
      </c>
      <c r="CS119" s="379" t="s">
        <v>443</v>
      </c>
      <c r="CT119" s="380" t="s">
        <v>35</v>
      </c>
      <c r="CU119" s="380" t="s">
        <v>35</v>
      </c>
      <c r="CV119" s="379" t="s">
        <v>443</v>
      </c>
      <c r="CW119" s="379" t="s">
        <v>443</v>
      </c>
      <c r="CX119" s="379" t="s">
        <v>443</v>
      </c>
      <c r="CY119" s="405" t="s">
        <v>443</v>
      </c>
      <c r="CZ119" s="379" t="s">
        <v>443</v>
      </c>
      <c r="DA119" s="379" t="s">
        <v>443</v>
      </c>
    </row>
    <row r="120" spans="1:105" s="381" customFormat="1" ht="45" customHeight="1" x14ac:dyDescent="0.25">
      <c r="A120" s="408" t="s">
        <v>2693</v>
      </c>
      <c r="B120" s="383" t="s">
        <v>2694</v>
      </c>
      <c r="C120" s="444"/>
      <c r="D120" s="445"/>
      <c r="E120" s="525" t="s">
        <v>66</v>
      </c>
      <c r="F120" s="386" t="s">
        <v>490</v>
      </c>
      <c r="G120" s="315"/>
      <c r="H120" s="387" t="s">
        <v>24</v>
      </c>
      <c r="I120" s="388" t="s">
        <v>2040</v>
      </c>
      <c r="J120" s="77" t="s">
        <v>443</v>
      </c>
      <c r="K120" s="77" t="s">
        <v>443</v>
      </c>
      <c r="L120" s="77" t="s">
        <v>443</v>
      </c>
      <c r="M120" s="77" t="s">
        <v>443</v>
      </c>
      <c r="N120" s="77" t="s">
        <v>443</v>
      </c>
      <c r="O120" s="77" t="s">
        <v>443</v>
      </c>
      <c r="P120" s="77" t="s">
        <v>443</v>
      </c>
      <c r="Q120" s="77" t="s">
        <v>443</v>
      </c>
      <c r="R120" s="77" t="s">
        <v>21</v>
      </c>
      <c r="S120" s="77" t="s">
        <v>443</v>
      </c>
      <c r="T120" s="77" t="s">
        <v>443</v>
      </c>
      <c r="U120" s="77" t="s">
        <v>443</v>
      </c>
      <c r="V120" s="77" t="s">
        <v>443</v>
      </c>
      <c r="W120" s="77" t="s">
        <v>35</v>
      </c>
      <c r="X120" s="77" t="s">
        <v>443</v>
      </c>
      <c r="Y120" s="77" t="s">
        <v>443</v>
      </c>
      <c r="Z120" s="77" t="s">
        <v>443</v>
      </c>
      <c r="AA120" s="77" t="s">
        <v>443</v>
      </c>
      <c r="AB120" s="77" t="s">
        <v>443</v>
      </c>
      <c r="AC120" s="77" t="s">
        <v>443</v>
      </c>
      <c r="AD120" s="77" t="s">
        <v>21</v>
      </c>
      <c r="AE120" s="77" t="s">
        <v>443</v>
      </c>
      <c r="AF120" s="77" t="s">
        <v>443</v>
      </c>
      <c r="AG120" s="77" t="s">
        <v>443</v>
      </c>
      <c r="AH120" s="77" t="s">
        <v>443</v>
      </c>
      <c r="AI120" s="77" t="s">
        <v>443</v>
      </c>
      <c r="AJ120" s="77" t="s">
        <v>443</v>
      </c>
      <c r="AK120" s="77" t="s">
        <v>443</v>
      </c>
      <c r="AL120" s="77" t="s">
        <v>443</v>
      </c>
      <c r="AM120" s="77" t="s">
        <v>443</v>
      </c>
      <c r="AN120" s="77" t="s">
        <v>443</v>
      </c>
      <c r="AO120" s="77" t="s">
        <v>443</v>
      </c>
      <c r="AP120" s="77" t="s">
        <v>21</v>
      </c>
      <c r="AQ120" s="77" t="s">
        <v>443</v>
      </c>
      <c r="AR120" s="77" t="s">
        <v>443</v>
      </c>
      <c r="AS120" s="77" t="s">
        <v>443</v>
      </c>
      <c r="AT120" s="77" t="s">
        <v>443</v>
      </c>
      <c r="AU120" s="77" t="s">
        <v>443</v>
      </c>
      <c r="AV120" s="77" t="s">
        <v>443</v>
      </c>
      <c r="AW120" s="77" t="s">
        <v>443</v>
      </c>
      <c r="AX120" s="77" t="s">
        <v>443</v>
      </c>
      <c r="AY120" s="77" t="s">
        <v>443</v>
      </c>
      <c r="AZ120" s="77" t="s">
        <v>443</v>
      </c>
      <c r="BA120" s="77" t="s">
        <v>443</v>
      </c>
      <c r="BB120" s="149" t="s">
        <v>21</v>
      </c>
      <c r="BC120" s="77" t="s">
        <v>443</v>
      </c>
      <c r="BD120" s="77" t="s">
        <v>443</v>
      </c>
      <c r="BE120" s="77" t="s">
        <v>443</v>
      </c>
      <c r="BF120" s="77" t="s">
        <v>443</v>
      </c>
      <c r="BG120" s="77" t="s">
        <v>443</v>
      </c>
      <c r="BH120" s="77" t="s">
        <v>443</v>
      </c>
      <c r="BI120" s="77" t="s">
        <v>443</v>
      </c>
      <c r="BJ120" s="77" t="s">
        <v>443</v>
      </c>
      <c r="BK120" s="77" t="s">
        <v>443</v>
      </c>
      <c r="BL120" s="77" t="s">
        <v>443</v>
      </c>
      <c r="BM120" s="77" t="s">
        <v>443</v>
      </c>
      <c r="BN120" s="144" t="s">
        <v>21</v>
      </c>
      <c r="BO120" s="77" t="s">
        <v>443</v>
      </c>
      <c r="BP120" s="77" t="s">
        <v>443</v>
      </c>
      <c r="BQ120" s="77" t="s">
        <v>443</v>
      </c>
      <c r="BR120" s="77" t="s">
        <v>443</v>
      </c>
      <c r="BS120" s="77" t="s">
        <v>443</v>
      </c>
      <c r="BT120" s="77" t="s">
        <v>443</v>
      </c>
      <c r="BU120" s="49" t="s">
        <v>443</v>
      </c>
      <c r="BV120" s="49" t="s">
        <v>443</v>
      </c>
      <c r="BW120" s="1" t="s">
        <v>443</v>
      </c>
      <c r="BX120" s="49" t="s">
        <v>443</v>
      </c>
      <c r="BY120" s="77" t="s">
        <v>443</v>
      </c>
      <c r="BZ120" s="287" t="s">
        <v>4</v>
      </c>
      <c r="CA120" s="104" t="s">
        <v>443</v>
      </c>
      <c r="CB120" s="49" t="s">
        <v>443</v>
      </c>
      <c r="CC120" s="49" t="s">
        <v>443</v>
      </c>
      <c r="CD120" s="49" t="s">
        <v>443</v>
      </c>
      <c r="CE120" s="50" t="s">
        <v>35</v>
      </c>
      <c r="CF120" s="49" t="s">
        <v>443</v>
      </c>
      <c r="CG120" s="49" t="s">
        <v>443</v>
      </c>
      <c r="CH120" s="49" t="s">
        <v>443</v>
      </c>
      <c r="CI120" s="49" t="s">
        <v>443</v>
      </c>
      <c r="CJ120" s="49" t="s">
        <v>443</v>
      </c>
      <c r="CK120" s="49" t="s">
        <v>443</v>
      </c>
      <c r="CL120" s="290" t="s">
        <v>443</v>
      </c>
      <c r="CM120" s="295" t="s">
        <v>4</v>
      </c>
      <c r="CN120" s="49" t="s">
        <v>443</v>
      </c>
      <c r="CO120" s="131" t="s">
        <v>443</v>
      </c>
      <c r="CP120" s="379" t="s">
        <v>443</v>
      </c>
      <c r="CQ120" s="379" t="s">
        <v>443</v>
      </c>
      <c r="CR120" s="379" t="s">
        <v>443</v>
      </c>
      <c r="CS120" s="379" t="s">
        <v>443</v>
      </c>
      <c r="CT120" s="380" t="s">
        <v>35</v>
      </c>
      <c r="CU120" s="380" t="s">
        <v>35</v>
      </c>
      <c r="CV120" s="379" t="s">
        <v>443</v>
      </c>
      <c r="CW120" s="379" t="s">
        <v>443</v>
      </c>
      <c r="CX120" s="379" t="s">
        <v>443</v>
      </c>
      <c r="CY120" s="379" t="s">
        <v>443</v>
      </c>
      <c r="CZ120" s="379" t="s">
        <v>443</v>
      </c>
      <c r="DA120" s="379" t="s">
        <v>443</v>
      </c>
    </row>
    <row r="121" spans="1:105" customFormat="1" ht="26.1" customHeight="1" x14ac:dyDescent="0.2">
      <c r="A121" s="197" t="s">
        <v>2695</v>
      </c>
      <c r="B121" s="197" t="s">
        <v>99</v>
      </c>
      <c r="C121" s="332" t="s">
        <v>2696</v>
      </c>
      <c r="D121" s="245">
        <v>42933</v>
      </c>
      <c r="E121" s="195" t="s">
        <v>66</v>
      </c>
      <c r="F121" s="251"/>
      <c r="G121" s="193"/>
      <c r="H121" s="194" t="s">
        <v>39</v>
      </c>
      <c r="I121" s="281" t="s">
        <v>40</v>
      </c>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c r="AH121" s="49"/>
      <c r="AI121" s="49"/>
      <c r="AJ121" s="49"/>
      <c r="AK121" s="49"/>
      <c r="AL121" s="49"/>
      <c r="AM121" s="49"/>
      <c r="AN121" s="49"/>
      <c r="AO121" s="49"/>
      <c r="AP121" s="49"/>
      <c r="AQ121" s="49"/>
      <c r="AR121" s="49"/>
      <c r="AS121" s="49"/>
      <c r="AT121" s="50"/>
      <c r="AU121" s="49"/>
      <c r="AV121" s="49"/>
      <c r="AW121" s="49"/>
      <c r="AX121" s="49"/>
      <c r="AY121" s="49"/>
      <c r="AZ121" s="49"/>
      <c r="BA121" s="49"/>
      <c r="BB121" s="49"/>
      <c r="BC121" s="137"/>
      <c r="BD121" s="49"/>
      <c r="BE121" s="131"/>
      <c r="BF121" s="347" t="s">
        <v>35</v>
      </c>
      <c r="BG121" s="347" t="s">
        <v>35</v>
      </c>
      <c r="BH121" s="347" t="s">
        <v>21</v>
      </c>
      <c r="BI121" s="320" t="s">
        <v>35</v>
      </c>
      <c r="BJ121" s="320" t="s">
        <v>35</v>
      </c>
      <c r="BK121" s="320" t="s">
        <v>35</v>
      </c>
      <c r="BL121" s="320" t="s">
        <v>35</v>
      </c>
      <c r="BM121" s="50" t="s">
        <v>35</v>
      </c>
      <c r="BN121" s="267" t="s">
        <v>443</v>
      </c>
      <c r="BO121" s="49" t="s">
        <v>443</v>
      </c>
      <c r="BP121" s="50" t="s">
        <v>35</v>
      </c>
      <c r="BQ121" s="50" t="s">
        <v>35</v>
      </c>
      <c r="BR121" s="1"/>
      <c r="BS121" s="1"/>
      <c r="BT121" s="1"/>
      <c r="BU121" s="1"/>
      <c r="BV121" s="1"/>
      <c r="BW121" s="1"/>
      <c r="BX121" s="49"/>
      <c r="BY121" s="1"/>
      <c r="BZ121" s="1"/>
      <c r="CA121" s="1"/>
      <c r="CB121" s="1"/>
      <c r="CC121" s="1"/>
      <c r="CD121" s="1"/>
      <c r="CE121" s="1"/>
      <c r="CF121" s="1"/>
      <c r="CG121" s="1"/>
      <c r="CH121" s="1"/>
      <c r="CI121" s="1"/>
      <c r="CJ121" s="1"/>
      <c r="CK121" s="1"/>
      <c r="CL121" s="1"/>
      <c r="CM121" s="1"/>
      <c r="CN121" s="1"/>
      <c r="CO121" s="1"/>
      <c r="CP121" s="80" t="s">
        <v>443</v>
      </c>
      <c r="CQ121" s="15"/>
      <c r="CR121" s="15"/>
      <c r="CS121" s="15"/>
      <c r="CT121" s="1"/>
      <c r="CU121" s="1"/>
      <c r="CV121" s="1"/>
      <c r="CW121" s="1"/>
      <c r="CX121" s="1"/>
      <c r="CY121" s="1"/>
      <c r="CZ121" s="1"/>
      <c r="DA121" s="1"/>
    </row>
    <row r="122" spans="1:105" customFormat="1" x14ac:dyDescent="0.2">
      <c r="A122" s="21" t="s">
        <v>2697</v>
      </c>
      <c r="B122" s="6" t="s">
        <v>116</v>
      </c>
      <c r="C122" s="45" t="s">
        <v>2681</v>
      </c>
      <c r="D122" s="117"/>
      <c r="E122" s="53" t="s">
        <v>66</v>
      </c>
      <c r="F122" s="88" t="s">
        <v>416</v>
      </c>
      <c r="G122" s="9" t="s">
        <v>24</v>
      </c>
      <c r="H122" s="1"/>
      <c r="I122" s="23" t="s">
        <v>87</v>
      </c>
      <c r="J122" s="170" t="s">
        <v>21</v>
      </c>
      <c r="K122" s="51"/>
      <c r="L122" s="51"/>
      <c r="M122" s="51"/>
      <c r="N122" s="51"/>
      <c r="O122" s="51"/>
      <c r="P122" s="51"/>
      <c r="Q122" s="51"/>
      <c r="R122" s="51"/>
      <c r="S122" s="51"/>
      <c r="T122" s="51"/>
      <c r="U122" s="51"/>
      <c r="V122" s="49" t="s">
        <v>21</v>
      </c>
      <c r="W122" s="51"/>
      <c r="X122" s="51"/>
      <c r="Y122" s="51"/>
      <c r="Z122" s="51"/>
      <c r="AA122" s="51"/>
      <c r="AB122" s="51"/>
      <c r="AC122" s="51"/>
      <c r="AD122" s="51"/>
      <c r="AE122" s="51"/>
      <c r="AF122" s="51"/>
      <c r="AG122" s="51"/>
      <c r="AH122" s="49" t="s">
        <v>21</v>
      </c>
      <c r="AI122" s="51"/>
      <c r="AJ122" s="51"/>
      <c r="AK122" s="51"/>
      <c r="AL122" s="51"/>
      <c r="AM122" s="51"/>
      <c r="AN122" s="51"/>
      <c r="AO122" s="51"/>
      <c r="AP122" s="51"/>
      <c r="AQ122" s="51"/>
      <c r="AR122" s="51"/>
      <c r="AS122" s="51"/>
      <c r="AT122" s="1"/>
      <c r="AU122" s="1"/>
      <c r="AV122" s="1"/>
      <c r="AW122" s="1"/>
      <c r="AX122" s="1"/>
      <c r="AY122" s="1"/>
      <c r="AZ122" s="1"/>
      <c r="BA122" s="1"/>
      <c r="BB122" s="1"/>
      <c r="BC122" s="1"/>
      <c r="BD122" s="1"/>
      <c r="BE122" s="143"/>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row>
    <row r="123" spans="1:105" customFormat="1" ht="56.25" x14ac:dyDescent="0.2">
      <c r="A123" s="21" t="s">
        <v>2697</v>
      </c>
      <c r="B123" s="6" t="s">
        <v>173</v>
      </c>
      <c r="C123" s="45" t="s">
        <v>2698</v>
      </c>
      <c r="D123" s="117"/>
      <c r="E123" s="53" t="s">
        <v>66</v>
      </c>
      <c r="F123" s="27" t="s">
        <v>2699</v>
      </c>
      <c r="G123" s="9" t="s">
        <v>24</v>
      </c>
      <c r="H123" s="1"/>
      <c r="I123" s="23" t="s">
        <v>87</v>
      </c>
      <c r="J123" s="170" t="s">
        <v>21</v>
      </c>
      <c r="K123" s="49" t="s">
        <v>443</v>
      </c>
      <c r="L123" s="49" t="s">
        <v>34</v>
      </c>
      <c r="M123" s="49" t="s">
        <v>443</v>
      </c>
      <c r="N123" s="49" t="s">
        <v>443</v>
      </c>
      <c r="O123" s="49" t="s">
        <v>443</v>
      </c>
      <c r="P123" s="49" t="s">
        <v>443</v>
      </c>
      <c r="Q123" s="49" t="s">
        <v>443</v>
      </c>
      <c r="R123" s="49" t="s">
        <v>443</v>
      </c>
      <c r="S123" s="49" t="s">
        <v>443</v>
      </c>
      <c r="T123" s="49" t="s">
        <v>443</v>
      </c>
      <c r="U123" s="49" t="s">
        <v>443</v>
      </c>
      <c r="V123" s="49" t="s">
        <v>21</v>
      </c>
      <c r="W123" s="109" t="s">
        <v>35</v>
      </c>
      <c r="X123" s="109" t="s">
        <v>35</v>
      </c>
      <c r="Y123" s="109" t="s">
        <v>35</v>
      </c>
      <c r="Z123" s="109" t="s">
        <v>35</v>
      </c>
      <c r="AA123" s="109" t="s">
        <v>35</v>
      </c>
      <c r="AB123" s="109" t="s">
        <v>35</v>
      </c>
      <c r="AC123" s="109" t="s">
        <v>35</v>
      </c>
      <c r="AD123" s="109" t="s">
        <v>35</v>
      </c>
      <c r="AE123" s="109" t="s">
        <v>35</v>
      </c>
      <c r="AF123" s="109" t="s">
        <v>35</v>
      </c>
      <c r="AG123" s="109" t="s">
        <v>35</v>
      </c>
      <c r="AH123" s="49" t="s">
        <v>21</v>
      </c>
      <c r="AI123" s="109" t="s">
        <v>35</v>
      </c>
      <c r="AJ123" s="109" t="s">
        <v>35</v>
      </c>
      <c r="AK123" s="109" t="s">
        <v>35</v>
      </c>
      <c r="AL123" s="109" t="s">
        <v>35</v>
      </c>
      <c r="AM123" s="109" t="s">
        <v>35</v>
      </c>
      <c r="AN123" s="109" t="s">
        <v>35</v>
      </c>
      <c r="AO123" s="109" t="s">
        <v>35</v>
      </c>
      <c r="AP123" s="109" t="s">
        <v>35</v>
      </c>
      <c r="AQ123" s="109" t="s">
        <v>35</v>
      </c>
      <c r="AR123" s="109" t="s">
        <v>35</v>
      </c>
      <c r="AS123" s="109" t="s">
        <v>35</v>
      </c>
      <c r="AT123" s="1"/>
      <c r="AU123" s="1"/>
      <c r="AV123" s="1"/>
      <c r="AW123" s="1"/>
      <c r="AX123" s="1"/>
      <c r="AY123" s="1"/>
      <c r="AZ123" s="1"/>
      <c r="BA123" s="1"/>
      <c r="BB123" s="1"/>
      <c r="BC123" s="1"/>
      <c r="BD123" s="1"/>
      <c r="BE123" s="143"/>
      <c r="BF123" s="1"/>
      <c r="BG123" s="1"/>
      <c r="BH123" s="1"/>
      <c r="BI123" s="1"/>
      <c r="BJ123" s="1"/>
      <c r="BK123" s="1"/>
      <c r="BL123" s="1"/>
      <c r="BM123" s="49"/>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55"/>
      <c r="CQ123" s="155"/>
      <c r="CR123" s="155"/>
      <c r="CS123" s="155"/>
      <c r="CT123" s="1"/>
      <c r="CU123" s="1"/>
      <c r="CV123" s="1"/>
      <c r="CW123" s="1"/>
      <c r="CX123" s="1"/>
      <c r="CY123" s="1"/>
      <c r="CZ123" s="1"/>
      <c r="DA123" s="1"/>
    </row>
    <row r="124" spans="1:105" s="381" customFormat="1" ht="45" customHeight="1" x14ac:dyDescent="0.25">
      <c r="A124" s="419" t="s">
        <v>1428</v>
      </c>
      <c r="B124" s="383" t="s">
        <v>638</v>
      </c>
      <c r="C124" s="373"/>
      <c r="D124" s="374">
        <v>42370</v>
      </c>
      <c r="E124" s="375" t="s">
        <v>590</v>
      </c>
      <c r="F124" s="376" t="s">
        <v>416</v>
      </c>
      <c r="G124" s="140"/>
      <c r="H124" s="377" t="s">
        <v>24</v>
      </c>
      <c r="I124" s="378" t="s">
        <v>87</v>
      </c>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c r="AJ124" s="49"/>
      <c r="AK124" s="49"/>
      <c r="AL124" s="49"/>
      <c r="AM124" s="49"/>
      <c r="AN124" s="49"/>
      <c r="AO124" s="49"/>
      <c r="AP124" s="49"/>
      <c r="AQ124" s="49"/>
      <c r="AR124" s="49"/>
      <c r="AS124" s="49"/>
      <c r="AT124" s="137" t="s">
        <v>21</v>
      </c>
      <c r="AU124" s="50" t="s">
        <v>35</v>
      </c>
      <c r="AV124" s="49" t="s">
        <v>443</v>
      </c>
      <c r="AW124" s="49" t="s">
        <v>443</v>
      </c>
      <c r="AX124" s="49" t="s">
        <v>443</v>
      </c>
      <c r="AY124" s="49" t="s">
        <v>443</v>
      </c>
      <c r="AZ124" s="49" t="s">
        <v>443</v>
      </c>
      <c r="BA124" s="49" t="s">
        <v>443</v>
      </c>
      <c r="BB124" s="49" t="s">
        <v>2595</v>
      </c>
      <c r="BC124" s="49" t="s">
        <v>443</v>
      </c>
      <c r="BD124" s="49" t="s">
        <v>443</v>
      </c>
      <c r="BE124" s="131" t="s">
        <v>443</v>
      </c>
      <c r="BF124" s="164" t="s">
        <v>21</v>
      </c>
      <c r="BG124" s="162" t="s">
        <v>443</v>
      </c>
      <c r="BH124" s="162" t="s">
        <v>443</v>
      </c>
      <c r="BI124" s="161" t="s">
        <v>443</v>
      </c>
      <c r="BJ124" s="161" t="s">
        <v>443</v>
      </c>
      <c r="BK124" s="162" t="s">
        <v>443</v>
      </c>
      <c r="BL124" s="162" t="s">
        <v>443</v>
      </c>
      <c r="BM124" s="49" t="s">
        <v>443</v>
      </c>
      <c r="BN124" s="162" t="s">
        <v>443</v>
      </c>
      <c r="BO124" s="49" t="s">
        <v>443</v>
      </c>
      <c r="BP124" s="49" t="s">
        <v>443</v>
      </c>
      <c r="BQ124" s="49" t="s">
        <v>443</v>
      </c>
      <c r="BR124" s="287" t="s">
        <v>4</v>
      </c>
      <c r="BS124" s="49" t="s">
        <v>443</v>
      </c>
      <c r="BT124" s="49" t="s">
        <v>443</v>
      </c>
      <c r="BU124" s="49" t="s">
        <v>443</v>
      </c>
      <c r="BV124" s="49" t="s">
        <v>443</v>
      </c>
      <c r="BW124" s="1" t="s">
        <v>443</v>
      </c>
      <c r="BX124" s="49" t="s">
        <v>443</v>
      </c>
      <c r="BY124" s="49" t="s">
        <v>443</v>
      </c>
      <c r="BZ124" s="49" t="s">
        <v>443</v>
      </c>
      <c r="CA124" s="104" t="s">
        <v>443</v>
      </c>
      <c r="CB124" s="49" t="s">
        <v>443</v>
      </c>
      <c r="CC124" s="131" t="s">
        <v>443</v>
      </c>
      <c r="CD124" s="294" t="s">
        <v>4</v>
      </c>
      <c r="CE124" s="49" t="s">
        <v>443</v>
      </c>
      <c r="CF124" s="49" t="s">
        <v>443</v>
      </c>
      <c r="CG124" s="49" t="s">
        <v>443</v>
      </c>
      <c r="CH124" s="49" t="s">
        <v>443</v>
      </c>
      <c r="CI124" s="49" t="s">
        <v>443</v>
      </c>
      <c r="CJ124" s="49" t="s">
        <v>443</v>
      </c>
      <c r="CK124" s="49" t="s">
        <v>443</v>
      </c>
      <c r="CL124" s="49" t="s">
        <v>443</v>
      </c>
      <c r="CM124" s="49" t="s">
        <v>443</v>
      </c>
      <c r="CN124" s="49" t="s">
        <v>443</v>
      </c>
      <c r="CO124" s="131" t="s">
        <v>443</v>
      </c>
      <c r="CP124" s="379" t="s">
        <v>443</v>
      </c>
      <c r="CQ124" s="379" t="s">
        <v>443</v>
      </c>
      <c r="CR124" s="379" t="s">
        <v>4</v>
      </c>
      <c r="CS124" s="379" t="s">
        <v>443</v>
      </c>
      <c r="CT124" s="380" t="s">
        <v>35</v>
      </c>
      <c r="CU124" s="380" t="s">
        <v>35</v>
      </c>
      <c r="CV124" s="379" t="s">
        <v>443</v>
      </c>
      <c r="CW124" s="379" t="s">
        <v>443</v>
      </c>
      <c r="CX124" s="379" t="s">
        <v>443</v>
      </c>
      <c r="CY124" s="379" t="s">
        <v>443</v>
      </c>
      <c r="CZ124" s="379" t="s">
        <v>443</v>
      </c>
      <c r="DA124" s="379" t="s">
        <v>443</v>
      </c>
    </row>
    <row r="125" spans="1:105" customFormat="1" ht="26.1" customHeight="1" x14ac:dyDescent="0.2">
      <c r="A125" s="6" t="s">
        <v>2700</v>
      </c>
      <c r="B125" s="6" t="s">
        <v>116</v>
      </c>
      <c r="C125" s="45" t="s">
        <v>2681</v>
      </c>
      <c r="D125" s="117"/>
      <c r="E125" s="53" t="s">
        <v>66</v>
      </c>
      <c r="F125" s="88" t="s">
        <v>395</v>
      </c>
      <c r="G125" s="9" t="s">
        <v>24</v>
      </c>
      <c r="H125" s="1"/>
      <c r="I125" s="10" t="s">
        <v>87</v>
      </c>
      <c r="J125" s="170" t="s">
        <v>21</v>
      </c>
      <c r="K125" s="51"/>
      <c r="L125" s="51"/>
      <c r="M125" s="51"/>
      <c r="N125" s="51"/>
      <c r="O125" s="51"/>
      <c r="P125" s="51"/>
      <c r="Q125" s="51"/>
      <c r="R125" s="51"/>
      <c r="S125" s="51"/>
      <c r="T125" s="51"/>
      <c r="U125" s="51"/>
      <c r="V125" s="49" t="s">
        <v>21</v>
      </c>
      <c r="W125" s="51"/>
      <c r="X125" s="51"/>
      <c r="Y125" s="51"/>
      <c r="Z125" s="51"/>
      <c r="AA125" s="51"/>
      <c r="AB125" s="51"/>
      <c r="AC125" s="51"/>
      <c r="AD125" s="51"/>
      <c r="AE125" s="51"/>
      <c r="AF125" s="51"/>
      <c r="AG125" s="51"/>
      <c r="AH125" s="49" t="s">
        <v>21</v>
      </c>
      <c r="AI125" s="51"/>
      <c r="AJ125" s="51"/>
      <c r="AK125" s="51"/>
      <c r="AL125" s="51"/>
      <c r="AM125" s="51"/>
      <c r="AN125" s="51"/>
      <c r="AO125" s="51"/>
      <c r="AP125" s="51"/>
      <c r="AQ125" s="51"/>
      <c r="AR125" s="51"/>
      <c r="AS125" s="51"/>
      <c r="AT125" s="1"/>
      <c r="AU125" s="1"/>
      <c r="AV125" s="1"/>
      <c r="AW125" s="1"/>
      <c r="AX125" s="1"/>
      <c r="AY125" s="1"/>
      <c r="AZ125" s="1"/>
      <c r="BA125" s="1"/>
      <c r="BB125" s="1"/>
      <c r="BC125" s="1"/>
      <c r="BD125" s="1"/>
      <c r="BE125" s="143"/>
      <c r="BF125" s="1"/>
      <c r="BG125" s="1"/>
      <c r="BH125" s="1"/>
      <c r="BI125" s="1"/>
      <c r="BJ125" s="1"/>
      <c r="BK125" s="1"/>
      <c r="BL125" s="1"/>
      <c r="BM125" s="1"/>
      <c r="BN125" s="1"/>
      <c r="BO125" s="1"/>
      <c r="BP125" s="1"/>
      <c r="BQ125" s="143"/>
      <c r="BR125" s="1"/>
      <c r="BS125" s="1"/>
      <c r="BT125" s="1"/>
      <c r="BU125" s="1"/>
      <c r="BV125" s="1"/>
      <c r="BW125" s="1"/>
      <c r="BX125" s="1"/>
      <c r="BY125" s="1"/>
      <c r="BZ125" s="1"/>
      <c r="CA125" s="1"/>
      <c r="CB125" s="1"/>
      <c r="CC125" s="143"/>
      <c r="CD125" s="1"/>
      <c r="CE125" s="1"/>
      <c r="CF125" s="1"/>
      <c r="CG125" s="1"/>
      <c r="CH125" s="1"/>
      <c r="CI125" s="1"/>
      <c r="CJ125" s="1"/>
      <c r="CK125" s="1"/>
      <c r="CL125" s="1"/>
      <c r="CM125" s="1"/>
      <c r="CN125" s="1"/>
      <c r="CO125" s="1"/>
      <c r="CP125" s="15"/>
      <c r="CQ125" s="15"/>
      <c r="CR125" s="15"/>
      <c r="CS125" s="15"/>
      <c r="CT125" s="1"/>
      <c r="CU125" s="1"/>
      <c r="CV125" s="1"/>
      <c r="CW125" s="1"/>
      <c r="CX125" s="1"/>
      <c r="CY125" s="1"/>
      <c r="CZ125" s="1"/>
      <c r="DA125" s="1"/>
    </row>
    <row r="126" spans="1:105" customFormat="1" ht="26.1" customHeight="1" x14ac:dyDescent="0.2">
      <c r="A126" s="6" t="s">
        <v>2700</v>
      </c>
      <c r="B126" s="6" t="s">
        <v>173</v>
      </c>
      <c r="C126" s="45" t="s">
        <v>2701</v>
      </c>
      <c r="D126" s="117"/>
      <c r="E126" s="53" t="s">
        <v>66</v>
      </c>
      <c r="F126" s="27" t="s">
        <v>2699</v>
      </c>
      <c r="G126" s="9" t="s">
        <v>24</v>
      </c>
      <c r="H126" s="1"/>
      <c r="I126" s="10" t="s">
        <v>87</v>
      </c>
      <c r="J126" s="170" t="s">
        <v>21</v>
      </c>
      <c r="K126" s="49" t="s">
        <v>443</v>
      </c>
      <c r="L126" s="49" t="s">
        <v>34</v>
      </c>
      <c r="M126" s="49" t="s">
        <v>443</v>
      </c>
      <c r="N126" s="49" t="s">
        <v>443</v>
      </c>
      <c r="O126" s="49" t="s">
        <v>443</v>
      </c>
      <c r="P126" s="49" t="s">
        <v>443</v>
      </c>
      <c r="Q126" s="49" t="s">
        <v>443</v>
      </c>
      <c r="R126" s="49" t="s">
        <v>443</v>
      </c>
      <c r="S126" s="49" t="s">
        <v>443</v>
      </c>
      <c r="T126" s="49" t="s">
        <v>443</v>
      </c>
      <c r="U126" s="49" t="s">
        <v>443</v>
      </c>
      <c r="V126" s="49" t="s">
        <v>21</v>
      </c>
      <c r="W126" s="109" t="s">
        <v>35</v>
      </c>
      <c r="X126" s="109" t="s">
        <v>35</v>
      </c>
      <c r="Y126" s="109" t="s">
        <v>35</v>
      </c>
      <c r="Z126" s="109" t="s">
        <v>35</v>
      </c>
      <c r="AA126" s="109" t="s">
        <v>35</v>
      </c>
      <c r="AB126" s="109" t="s">
        <v>35</v>
      </c>
      <c r="AC126" s="109" t="s">
        <v>35</v>
      </c>
      <c r="AD126" s="109" t="s">
        <v>35</v>
      </c>
      <c r="AE126" s="109" t="s">
        <v>35</v>
      </c>
      <c r="AF126" s="109" t="s">
        <v>35</v>
      </c>
      <c r="AG126" s="109" t="s">
        <v>35</v>
      </c>
      <c r="AH126" s="49" t="s">
        <v>21</v>
      </c>
      <c r="AI126" s="109" t="s">
        <v>35</v>
      </c>
      <c r="AJ126" s="109" t="s">
        <v>35</v>
      </c>
      <c r="AK126" s="109" t="s">
        <v>35</v>
      </c>
      <c r="AL126" s="109" t="s">
        <v>35</v>
      </c>
      <c r="AM126" s="109" t="s">
        <v>35</v>
      </c>
      <c r="AN126" s="109" t="s">
        <v>35</v>
      </c>
      <c r="AO126" s="109" t="s">
        <v>35</v>
      </c>
      <c r="AP126" s="109" t="s">
        <v>35</v>
      </c>
      <c r="AQ126" s="109" t="s">
        <v>35</v>
      </c>
      <c r="AR126" s="109" t="s">
        <v>35</v>
      </c>
      <c r="AS126" s="109" t="s">
        <v>35</v>
      </c>
      <c r="AT126" s="1"/>
      <c r="AU126" s="1"/>
      <c r="AV126" s="1"/>
      <c r="AW126" s="1"/>
      <c r="AX126" s="1"/>
      <c r="AY126" s="1"/>
      <c r="AZ126" s="1"/>
      <c r="BA126" s="1"/>
      <c r="BB126" s="1"/>
      <c r="BC126" s="1"/>
      <c r="BD126" s="1"/>
      <c r="BE126" s="143"/>
      <c r="BF126" s="1"/>
      <c r="BG126" s="1"/>
      <c r="BH126" s="1"/>
      <c r="BI126" s="1"/>
      <c r="BJ126" s="1"/>
      <c r="BK126" s="1"/>
      <c r="BL126" s="1"/>
      <c r="BM126" s="49"/>
      <c r="BN126" s="1"/>
      <c r="BO126" s="1"/>
      <c r="BP126" s="1"/>
      <c r="BQ126" s="143"/>
      <c r="BR126" s="1"/>
      <c r="BS126" s="1"/>
      <c r="BT126" s="1"/>
      <c r="BU126" s="1"/>
      <c r="BV126" s="1"/>
      <c r="BW126" s="1"/>
      <c r="BX126" s="1"/>
      <c r="BY126" s="1"/>
      <c r="BZ126" s="1"/>
      <c r="CA126" s="1"/>
      <c r="CB126" s="1"/>
      <c r="CC126" s="143"/>
      <c r="CD126" s="1"/>
      <c r="CE126" s="1"/>
      <c r="CF126" s="1"/>
      <c r="CG126" s="1"/>
      <c r="CH126" s="1"/>
      <c r="CI126" s="1"/>
      <c r="CJ126" s="1"/>
      <c r="CK126" s="1"/>
      <c r="CL126" s="1"/>
      <c r="CM126" s="1"/>
      <c r="CN126" s="1"/>
      <c r="CO126" s="1"/>
      <c r="CP126" s="155"/>
      <c r="CQ126" s="155"/>
      <c r="CR126" s="155"/>
      <c r="CS126" s="155"/>
      <c r="CT126" s="1"/>
      <c r="CU126" s="1"/>
      <c r="CV126" s="1"/>
      <c r="CW126" s="1"/>
      <c r="CX126" s="1"/>
      <c r="CY126" s="1"/>
      <c r="CZ126" s="1"/>
      <c r="DA126" s="1"/>
    </row>
    <row r="127" spans="1:105" s="381" customFormat="1" ht="45" customHeight="1" x14ac:dyDescent="0.25">
      <c r="A127" s="408" t="s">
        <v>1431</v>
      </c>
      <c r="B127" s="383" t="s">
        <v>638</v>
      </c>
      <c r="C127" s="409"/>
      <c r="D127" s="401">
        <v>42370</v>
      </c>
      <c r="E127" s="385" t="s">
        <v>590</v>
      </c>
      <c r="F127" s="386" t="s">
        <v>416</v>
      </c>
      <c r="G127" s="88"/>
      <c r="H127" s="387" t="s">
        <v>24</v>
      </c>
      <c r="I127" s="388" t="s">
        <v>87</v>
      </c>
      <c r="J127" s="170"/>
      <c r="K127" s="49"/>
      <c r="L127" s="49"/>
      <c r="M127" s="49"/>
      <c r="N127" s="49"/>
      <c r="O127" s="49"/>
      <c r="P127" s="49"/>
      <c r="Q127" s="49"/>
      <c r="R127" s="49"/>
      <c r="S127" s="49"/>
      <c r="T127" s="49"/>
      <c r="U127" s="49"/>
      <c r="V127" s="49"/>
      <c r="W127" s="49"/>
      <c r="X127" s="49"/>
      <c r="Y127" s="49"/>
      <c r="Z127" s="49"/>
      <c r="AA127" s="49"/>
      <c r="AB127" s="49"/>
      <c r="AC127" s="49"/>
      <c r="AD127" s="49"/>
      <c r="AE127" s="49"/>
      <c r="AF127" s="49"/>
      <c r="AG127" s="49"/>
      <c r="AH127" s="49"/>
      <c r="AI127" s="49"/>
      <c r="AJ127" s="49"/>
      <c r="AK127" s="49"/>
      <c r="AL127" s="49"/>
      <c r="AM127" s="49"/>
      <c r="AN127" s="49"/>
      <c r="AO127" s="49"/>
      <c r="AP127" s="49"/>
      <c r="AQ127" s="49"/>
      <c r="AR127" s="49"/>
      <c r="AS127" s="49"/>
      <c r="AT127" s="137" t="s">
        <v>21</v>
      </c>
      <c r="AU127" s="50" t="s">
        <v>35</v>
      </c>
      <c r="AV127" s="49" t="s">
        <v>443</v>
      </c>
      <c r="AW127" s="49" t="s">
        <v>443</v>
      </c>
      <c r="AX127" s="49" t="s">
        <v>443</v>
      </c>
      <c r="AY127" s="49" t="s">
        <v>443</v>
      </c>
      <c r="AZ127" s="49" t="s">
        <v>443</v>
      </c>
      <c r="BA127" s="49" t="s">
        <v>443</v>
      </c>
      <c r="BB127" s="49" t="s">
        <v>2595</v>
      </c>
      <c r="BC127" s="49" t="s">
        <v>443</v>
      </c>
      <c r="BD127" s="49" t="s">
        <v>443</v>
      </c>
      <c r="BE127" s="131" t="s">
        <v>443</v>
      </c>
      <c r="BF127" s="132" t="s">
        <v>21</v>
      </c>
      <c r="BG127" s="49" t="s">
        <v>443</v>
      </c>
      <c r="BH127" s="49" t="s">
        <v>443</v>
      </c>
      <c r="BI127" s="49" t="s">
        <v>443</v>
      </c>
      <c r="BJ127" s="49" t="s">
        <v>443</v>
      </c>
      <c r="BK127" s="49" t="s">
        <v>443</v>
      </c>
      <c r="BL127" s="49" t="s">
        <v>443</v>
      </c>
      <c r="BM127" s="49" t="s">
        <v>443</v>
      </c>
      <c r="BN127" s="49" t="s">
        <v>443</v>
      </c>
      <c r="BO127" s="107" t="s">
        <v>2702</v>
      </c>
      <c r="BP127" s="49" t="s">
        <v>443</v>
      </c>
      <c r="BQ127" s="131" t="s">
        <v>443</v>
      </c>
      <c r="BR127" s="287" t="s">
        <v>4</v>
      </c>
      <c r="BS127" s="49" t="s">
        <v>443</v>
      </c>
      <c r="BT127" s="49" t="s">
        <v>443</v>
      </c>
      <c r="BU127" s="49" t="s">
        <v>443</v>
      </c>
      <c r="BV127" s="49" t="s">
        <v>443</v>
      </c>
      <c r="BW127" s="1" t="s">
        <v>443</v>
      </c>
      <c r="BX127" s="49" t="s">
        <v>443</v>
      </c>
      <c r="BY127" s="49" t="s">
        <v>443</v>
      </c>
      <c r="BZ127" s="49" t="s">
        <v>443</v>
      </c>
      <c r="CA127" s="104" t="s">
        <v>443</v>
      </c>
      <c r="CB127" s="49" t="s">
        <v>443</v>
      </c>
      <c r="CC127" s="49" t="s">
        <v>443</v>
      </c>
      <c r="CD127" s="294" t="s">
        <v>4</v>
      </c>
      <c r="CE127" s="49" t="s">
        <v>443</v>
      </c>
      <c r="CF127" s="49" t="s">
        <v>443</v>
      </c>
      <c r="CG127" s="49" t="s">
        <v>443</v>
      </c>
      <c r="CH127" s="49" t="s">
        <v>443</v>
      </c>
      <c r="CI127" s="49" t="s">
        <v>443</v>
      </c>
      <c r="CJ127" s="49" t="s">
        <v>443</v>
      </c>
      <c r="CK127" s="49" t="s">
        <v>443</v>
      </c>
      <c r="CL127" s="49" t="s">
        <v>443</v>
      </c>
      <c r="CM127" s="49" t="s">
        <v>443</v>
      </c>
      <c r="CN127" s="49" t="s">
        <v>443</v>
      </c>
      <c r="CO127" s="131" t="s">
        <v>443</v>
      </c>
      <c r="CP127" s="379" t="s">
        <v>443</v>
      </c>
      <c r="CQ127" s="379" t="s">
        <v>443</v>
      </c>
      <c r="CR127" s="379" t="s">
        <v>4</v>
      </c>
      <c r="CS127" s="379" t="s">
        <v>443</v>
      </c>
      <c r="CT127" s="380" t="s">
        <v>35</v>
      </c>
      <c r="CU127" s="380" t="s">
        <v>35</v>
      </c>
      <c r="CV127" s="379" t="s">
        <v>443</v>
      </c>
      <c r="CW127" s="379" t="s">
        <v>443</v>
      </c>
      <c r="CX127" s="379" t="s">
        <v>443</v>
      </c>
      <c r="CY127" s="379" t="s">
        <v>443</v>
      </c>
      <c r="CZ127" s="379" t="s">
        <v>443</v>
      </c>
      <c r="DA127" s="379" t="s">
        <v>443</v>
      </c>
    </row>
    <row r="128" spans="1:105" ht="45" customHeight="1" x14ac:dyDescent="0.25">
      <c r="A128" s="383" t="s">
        <v>102</v>
      </c>
      <c r="B128" s="383" t="s">
        <v>1396</v>
      </c>
      <c r="C128" s="383"/>
      <c r="D128" s="384"/>
      <c r="E128" s="385" t="s">
        <v>590</v>
      </c>
      <c r="F128" s="386" t="s">
        <v>273</v>
      </c>
      <c r="G128" s="88">
        <v>22</v>
      </c>
      <c r="H128" s="387" t="s">
        <v>2181</v>
      </c>
      <c r="I128" s="388" t="s">
        <v>25</v>
      </c>
      <c r="J128" s="170" t="s">
        <v>443</v>
      </c>
      <c r="K128" s="49" t="s">
        <v>443</v>
      </c>
      <c r="L128" s="49" t="s">
        <v>443</v>
      </c>
      <c r="M128" s="49" t="s">
        <v>443</v>
      </c>
      <c r="N128" s="49" t="s">
        <v>443</v>
      </c>
      <c r="O128" s="49" t="s">
        <v>443</v>
      </c>
      <c r="P128" s="49" t="s">
        <v>21</v>
      </c>
      <c r="Q128" s="49" t="s">
        <v>443</v>
      </c>
      <c r="R128" s="49" t="s">
        <v>443</v>
      </c>
      <c r="S128" s="49" t="s">
        <v>443</v>
      </c>
      <c r="T128" s="49" t="s">
        <v>443</v>
      </c>
      <c r="U128" s="49" t="s">
        <v>443</v>
      </c>
      <c r="V128" s="49" t="s">
        <v>443</v>
      </c>
      <c r="W128" s="49" t="s">
        <v>443</v>
      </c>
      <c r="X128" s="49" t="s">
        <v>443</v>
      </c>
      <c r="Y128" s="49" t="s">
        <v>443</v>
      </c>
      <c r="Z128" s="49" t="s">
        <v>443</v>
      </c>
      <c r="AA128" s="49" t="s">
        <v>443</v>
      </c>
      <c r="AB128" s="49" t="s">
        <v>21</v>
      </c>
      <c r="AC128" s="49" t="s">
        <v>443</v>
      </c>
      <c r="AD128" s="49" t="s">
        <v>443</v>
      </c>
      <c r="AE128" s="49" t="s">
        <v>443</v>
      </c>
      <c r="AF128" s="49" t="s">
        <v>443</v>
      </c>
      <c r="AG128" s="49" t="s">
        <v>443</v>
      </c>
      <c r="AH128" s="49" t="s">
        <v>443</v>
      </c>
      <c r="AI128" s="49" t="s">
        <v>443</v>
      </c>
      <c r="AJ128" s="49" t="s">
        <v>443</v>
      </c>
      <c r="AK128" s="49" t="s">
        <v>443</v>
      </c>
      <c r="AL128" s="49" t="s">
        <v>443</v>
      </c>
      <c r="AM128" s="49" t="s">
        <v>443</v>
      </c>
      <c r="AN128" s="49" t="s">
        <v>21</v>
      </c>
      <c r="AO128" s="49" t="s">
        <v>443</v>
      </c>
      <c r="AP128" s="49" t="s">
        <v>443</v>
      </c>
      <c r="AQ128" s="49" t="s">
        <v>443</v>
      </c>
      <c r="AR128" s="123" t="s">
        <v>443</v>
      </c>
      <c r="AS128" s="49" t="s">
        <v>443</v>
      </c>
      <c r="AT128" s="49" t="s">
        <v>443</v>
      </c>
      <c r="AU128" s="49" t="s">
        <v>443</v>
      </c>
      <c r="AV128" s="49" t="s">
        <v>443</v>
      </c>
      <c r="AW128" s="129" t="s">
        <v>2609</v>
      </c>
      <c r="AX128" s="49" t="s">
        <v>443</v>
      </c>
      <c r="AY128" s="49" t="s">
        <v>443</v>
      </c>
      <c r="AZ128" s="137" t="s">
        <v>21</v>
      </c>
      <c r="BA128" s="49" t="s">
        <v>443</v>
      </c>
      <c r="BB128" s="49" t="s">
        <v>443</v>
      </c>
      <c r="BC128" s="49" t="s">
        <v>443</v>
      </c>
      <c r="BD128" s="49" t="s">
        <v>443</v>
      </c>
      <c r="BE128" s="131" t="s">
        <v>443</v>
      </c>
      <c r="BF128" s="49" t="s">
        <v>443</v>
      </c>
      <c r="BG128" s="49" t="s">
        <v>443</v>
      </c>
      <c r="BH128" s="49" t="s">
        <v>443</v>
      </c>
      <c r="BI128" s="49" t="s">
        <v>443</v>
      </c>
      <c r="BJ128" s="49" t="s">
        <v>443</v>
      </c>
      <c r="BK128" s="49" t="s">
        <v>443</v>
      </c>
      <c r="BL128" s="132" t="s">
        <v>21</v>
      </c>
      <c r="BM128" s="49" t="s">
        <v>443</v>
      </c>
      <c r="BN128" s="49" t="s">
        <v>443</v>
      </c>
      <c r="BO128" s="49" t="s">
        <v>443</v>
      </c>
      <c r="BP128" s="49" t="s">
        <v>443</v>
      </c>
      <c r="BQ128" s="131" t="s">
        <v>443</v>
      </c>
      <c r="BR128" s="49" t="s">
        <v>443</v>
      </c>
      <c r="BS128" s="49" t="s">
        <v>443</v>
      </c>
      <c r="BT128" s="49" t="s">
        <v>443</v>
      </c>
      <c r="BU128" s="49" t="s">
        <v>443</v>
      </c>
      <c r="BV128" s="49" t="s">
        <v>443</v>
      </c>
      <c r="BW128" s="28" t="s">
        <v>443</v>
      </c>
      <c r="BX128" s="49" t="s">
        <v>4</v>
      </c>
      <c r="BY128" s="49" t="s">
        <v>443</v>
      </c>
      <c r="BZ128" s="49" t="s">
        <v>443</v>
      </c>
      <c r="CA128" s="49" t="s">
        <v>443</v>
      </c>
      <c r="CB128" s="49" t="s">
        <v>443</v>
      </c>
      <c r="CC128" s="49" t="s">
        <v>443</v>
      </c>
      <c r="CD128" s="49" t="s">
        <v>443</v>
      </c>
      <c r="CE128" s="49" t="s">
        <v>443</v>
      </c>
      <c r="CF128" s="49" t="s">
        <v>443</v>
      </c>
      <c r="CG128" s="49" t="s">
        <v>443</v>
      </c>
      <c r="CH128" s="49" t="s">
        <v>443</v>
      </c>
      <c r="CI128" s="49" t="s">
        <v>443</v>
      </c>
      <c r="CJ128" s="295" t="s">
        <v>4</v>
      </c>
      <c r="CK128" s="49" t="s">
        <v>443</v>
      </c>
      <c r="CL128" s="49" t="s">
        <v>443</v>
      </c>
      <c r="CM128" s="49" t="s">
        <v>443</v>
      </c>
      <c r="CN128" s="49" t="s">
        <v>443</v>
      </c>
      <c r="CO128" s="131" t="s">
        <v>443</v>
      </c>
      <c r="CP128" s="379" t="s">
        <v>443</v>
      </c>
      <c r="CQ128" s="379" t="s">
        <v>443</v>
      </c>
      <c r="CR128" s="379" t="s">
        <v>443</v>
      </c>
      <c r="CS128" s="379" t="s">
        <v>443</v>
      </c>
      <c r="CT128" s="379" t="s">
        <v>443</v>
      </c>
      <c r="CU128" s="380" t="s">
        <v>35</v>
      </c>
      <c r="CV128" s="379" t="s">
        <v>443</v>
      </c>
      <c r="CW128" s="379" t="s">
        <v>443</v>
      </c>
      <c r="CX128" s="379" t="s">
        <v>443</v>
      </c>
      <c r="CY128" s="379" t="s">
        <v>443</v>
      </c>
      <c r="CZ128" s="379" t="s">
        <v>443</v>
      </c>
      <c r="DA128" s="379" t="s">
        <v>443</v>
      </c>
    </row>
    <row r="129" spans="1:105" ht="45" customHeight="1" x14ac:dyDescent="0.25">
      <c r="A129" s="390" t="s">
        <v>291</v>
      </c>
      <c r="B129" s="408" t="s">
        <v>662</v>
      </c>
      <c r="C129" s="409"/>
      <c r="D129" s="446">
        <v>42353</v>
      </c>
      <c r="E129" s="385" t="s">
        <v>590</v>
      </c>
      <c r="F129" s="386" t="s">
        <v>292</v>
      </c>
      <c r="G129" s="89">
        <v>33</v>
      </c>
      <c r="H129" s="387" t="s">
        <v>2181</v>
      </c>
      <c r="I129" s="396" t="s">
        <v>69</v>
      </c>
      <c r="J129" s="170"/>
      <c r="K129" s="49"/>
      <c r="L129" s="49"/>
      <c r="M129" s="49"/>
      <c r="N129" s="49"/>
      <c r="O129" s="49"/>
      <c r="P129" s="49"/>
      <c r="Q129" s="49"/>
      <c r="R129" s="49"/>
      <c r="S129" s="49"/>
      <c r="T129" s="49"/>
      <c r="U129" s="49"/>
      <c r="V129" s="49"/>
      <c r="W129" s="49"/>
      <c r="X129" s="49"/>
      <c r="Y129" s="49"/>
      <c r="Z129" s="49"/>
      <c r="AA129" s="49"/>
      <c r="AB129" s="49"/>
      <c r="AC129" s="49"/>
      <c r="AD129" s="49"/>
      <c r="AE129" s="49"/>
      <c r="AF129" s="49"/>
      <c r="AG129" s="49"/>
      <c r="AH129" s="49"/>
      <c r="AI129" s="49"/>
      <c r="AJ129" s="49"/>
      <c r="AK129" s="49"/>
      <c r="AL129" s="49"/>
      <c r="AM129" s="49"/>
      <c r="AN129" s="49"/>
      <c r="AO129" s="49"/>
      <c r="AP129" s="49"/>
      <c r="AQ129" s="49"/>
      <c r="AR129" s="123"/>
      <c r="AS129" s="49"/>
      <c r="AT129" s="50" t="s">
        <v>35</v>
      </c>
      <c r="AU129" s="49" t="s">
        <v>2687</v>
      </c>
      <c r="AV129" s="49" t="s">
        <v>443</v>
      </c>
      <c r="AW129" s="137" t="s">
        <v>21</v>
      </c>
      <c r="AX129" s="49" t="s">
        <v>443</v>
      </c>
      <c r="AY129" s="49" t="s">
        <v>443</v>
      </c>
      <c r="AZ129" s="49" t="s">
        <v>443</v>
      </c>
      <c r="BA129" s="49" t="s">
        <v>443</v>
      </c>
      <c r="BB129" s="49" t="s">
        <v>443</v>
      </c>
      <c r="BC129" s="49" t="s">
        <v>443</v>
      </c>
      <c r="BD129" s="49" t="s">
        <v>443</v>
      </c>
      <c r="BE129" s="131" t="s">
        <v>443</v>
      </c>
      <c r="BF129" s="266" t="s">
        <v>443</v>
      </c>
      <c r="BG129" s="266" t="s">
        <v>443</v>
      </c>
      <c r="BH129" s="266" t="s">
        <v>443</v>
      </c>
      <c r="BI129" s="275" t="s">
        <v>21</v>
      </c>
      <c r="BJ129" s="266" t="s">
        <v>443</v>
      </c>
      <c r="BK129" s="80" t="s">
        <v>34</v>
      </c>
      <c r="BL129" s="80" t="s">
        <v>443</v>
      </c>
      <c r="BM129" s="51" t="s">
        <v>35</v>
      </c>
      <c r="BN129" s="49" t="s">
        <v>443</v>
      </c>
      <c r="BO129" s="49" t="s">
        <v>443</v>
      </c>
      <c r="BP129" s="49" t="s">
        <v>443</v>
      </c>
      <c r="BQ129" s="131" t="s">
        <v>443</v>
      </c>
      <c r="BR129" s="49" t="s">
        <v>443</v>
      </c>
      <c r="BS129" s="49" t="s">
        <v>443</v>
      </c>
      <c r="BT129" s="49" t="s">
        <v>443</v>
      </c>
      <c r="BU129" s="287" t="s">
        <v>4</v>
      </c>
      <c r="BV129" s="49" t="s">
        <v>443</v>
      </c>
      <c r="BW129" s="28" t="s">
        <v>443</v>
      </c>
      <c r="BX129" s="28" t="s">
        <v>443</v>
      </c>
      <c r="BY129" s="49" t="s">
        <v>443</v>
      </c>
      <c r="BZ129" s="49" t="s">
        <v>443</v>
      </c>
      <c r="CA129" s="49" t="s">
        <v>443</v>
      </c>
      <c r="CB129" s="49" t="s">
        <v>443</v>
      </c>
      <c r="CC129" s="49" t="s">
        <v>443</v>
      </c>
      <c r="CD129" s="49" t="s">
        <v>443</v>
      </c>
      <c r="CE129" s="49" t="s">
        <v>443</v>
      </c>
      <c r="CF129" s="49" t="s">
        <v>443</v>
      </c>
      <c r="CG129" s="295" t="s">
        <v>4</v>
      </c>
      <c r="CH129" s="49" t="s">
        <v>443</v>
      </c>
      <c r="CI129" s="49" t="s">
        <v>443</v>
      </c>
      <c r="CJ129" s="49" t="s">
        <v>443</v>
      </c>
      <c r="CK129" s="49" t="s">
        <v>443</v>
      </c>
      <c r="CL129" s="49" t="s">
        <v>443</v>
      </c>
      <c r="CM129" s="49" t="s">
        <v>443</v>
      </c>
      <c r="CN129" s="49" t="s">
        <v>443</v>
      </c>
      <c r="CO129" s="131" t="s">
        <v>443</v>
      </c>
      <c r="CP129" s="379" t="s">
        <v>443</v>
      </c>
      <c r="CQ129" s="379" t="s">
        <v>443</v>
      </c>
      <c r="CR129" s="379" t="s">
        <v>443</v>
      </c>
      <c r="CS129" s="405" t="s">
        <v>443</v>
      </c>
      <c r="CT129" s="379" t="s">
        <v>4</v>
      </c>
      <c r="CU129" s="380" t="s">
        <v>35</v>
      </c>
      <c r="CV129" s="379" t="s">
        <v>443</v>
      </c>
      <c r="CW129" s="379" t="s">
        <v>4</v>
      </c>
      <c r="CX129" s="379" t="s">
        <v>443</v>
      </c>
      <c r="CY129" s="379" t="s">
        <v>443</v>
      </c>
      <c r="CZ129" s="379" t="s">
        <v>443</v>
      </c>
      <c r="DA129" s="379" t="s">
        <v>443</v>
      </c>
    </row>
    <row r="130" spans="1:105" customFormat="1" ht="26.1" customHeight="1" x14ac:dyDescent="0.2">
      <c r="A130" s="41" t="s">
        <v>291</v>
      </c>
      <c r="B130" s="41" t="s">
        <v>165</v>
      </c>
      <c r="C130" s="220" t="s">
        <v>2703</v>
      </c>
      <c r="D130" s="80"/>
      <c r="E130" s="176" t="s">
        <v>66</v>
      </c>
      <c r="F130" s="89" t="s">
        <v>292</v>
      </c>
      <c r="G130" s="89">
        <v>33</v>
      </c>
      <c r="H130" s="9" t="s">
        <v>39</v>
      </c>
      <c r="I130" s="90" t="s">
        <v>45</v>
      </c>
      <c r="J130" s="49" t="s">
        <v>443</v>
      </c>
      <c r="K130" s="49" t="s">
        <v>443</v>
      </c>
      <c r="L130" s="49" t="s">
        <v>443</v>
      </c>
      <c r="M130" s="49" t="s">
        <v>21</v>
      </c>
      <c r="N130" s="49" t="s">
        <v>443</v>
      </c>
      <c r="O130" s="49" t="s">
        <v>443</v>
      </c>
      <c r="P130" s="49" t="s">
        <v>443</v>
      </c>
      <c r="Q130" s="49" t="s">
        <v>443</v>
      </c>
      <c r="R130" s="49" t="s">
        <v>443</v>
      </c>
      <c r="S130" s="49" t="s">
        <v>443</v>
      </c>
      <c r="T130" s="49" t="s">
        <v>443</v>
      </c>
      <c r="U130" s="49" t="s">
        <v>443</v>
      </c>
      <c r="V130" s="49" t="s">
        <v>443</v>
      </c>
      <c r="W130" s="49" t="s">
        <v>443</v>
      </c>
      <c r="X130" s="49" t="s">
        <v>443</v>
      </c>
      <c r="Y130" s="49" t="s">
        <v>21</v>
      </c>
      <c r="Z130" s="49" t="s">
        <v>443</v>
      </c>
      <c r="AA130" s="49" t="s">
        <v>443</v>
      </c>
      <c r="AB130" s="49" t="s">
        <v>443</v>
      </c>
      <c r="AC130" s="49" t="s">
        <v>443</v>
      </c>
      <c r="AD130" s="49" t="s">
        <v>443</v>
      </c>
      <c r="AE130" s="49" t="s">
        <v>443</v>
      </c>
      <c r="AF130" s="49" t="s">
        <v>443</v>
      </c>
      <c r="AG130" s="49" t="s">
        <v>443</v>
      </c>
      <c r="AH130" s="49" t="s">
        <v>443</v>
      </c>
      <c r="AI130" s="49" t="s">
        <v>443</v>
      </c>
      <c r="AJ130" s="49" t="s">
        <v>443</v>
      </c>
      <c r="AK130" s="49" t="s">
        <v>21</v>
      </c>
      <c r="AL130" s="49" t="s">
        <v>443</v>
      </c>
      <c r="AM130" s="49" t="s">
        <v>443</v>
      </c>
      <c r="AN130" s="49" t="s">
        <v>443</v>
      </c>
      <c r="AO130" s="49" t="s">
        <v>443</v>
      </c>
      <c r="AP130" s="49" t="s">
        <v>443</v>
      </c>
      <c r="AQ130" s="49" t="s">
        <v>443</v>
      </c>
      <c r="AR130" s="123" t="s">
        <v>443</v>
      </c>
      <c r="AS130" s="49" t="s">
        <v>443</v>
      </c>
      <c r="AT130" s="49" t="s">
        <v>443</v>
      </c>
      <c r="AU130" s="50" t="s">
        <v>35</v>
      </c>
      <c r="AV130" s="50" t="s">
        <v>35</v>
      </c>
      <c r="AW130" s="50" t="s">
        <v>35</v>
      </c>
      <c r="AX130" s="50" t="s">
        <v>35</v>
      </c>
      <c r="AY130" s="50" t="s">
        <v>35</v>
      </c>
      <c r="AZ130" s="50" t="s">
        <v>35</v>
      </c>
      <c r="BA130" s="50" t="s">
        <v>35</v>
      </c>
      <c r="BB130" s="50" t="s">
        <v>35</v>
      </c>
      <c r="BC130" s="50" t="s">
        <v>35</v>
      </c>
      <c r="BD130" s="50" t="s">
        <v>35</v>
      </c>
      <c r="BE130" s="147" t="s">
        <v>35</v>
      </c>
      <c r="BF130" s="159"/>
      <c r="BG130" s="159"/>
      <c r="BH130" s="159"/>
      <c r="BI130" s="159"/>
      <c r="BJ130" s="159"/>
      <c r="BK130" s="15"/>
      <c r="BL130" s="15"/>
      <c r="BM130" s="1"/>
      <c r="BN130" s="1"/>
      <c r="BO130" s="1"/>
      <c r="BP130" s="1"/>
      <c r="BQ130" s="49"/>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63"/>
      <c r="CQ130" s="163"/>
      <c r="CR130" s="163"/>
      <c r="CS130" s="163"/>
      <c r="CT130" s="155"/>
      <c r="CU130" s="155"/>
      <c r="CV130" s="155"/>
      <c r="CW130" s="155"/>
      <c r="CX130" s="155"/>
      <c r="CY130" s="155"/>
      <c r="CZ130" s="155"/>
      <c r="DA130" s="155"/>
    </row>
    <row r="131" spans="1:105" ht="45" customHeight="1" x14ac:dyDescent="0.25">
      <c r="A131" s="383" t="s">
        <v>214</v>
      </c>
      <c r="B131" s="383" t="s">
        <v>99</v>
      </c>
      <c r="C131" s="383"/>
      <c r="D131" s="384"/>
      <c r="E131" s="385" t="s">
        <v>590</v>
      </c>
      <c r="F131" s="386" t="s">
        <v>288</v>
      </c>
      <c r="G131" s="193">
        <v>32</v>
      </c>
      <c r="H131" s="387" t="s">
        <v>2181</v>
      </c>
      <c r="I131" s="388" t="s">
        <v>25</v>
      </c>
      <c r="J131" s="49" t="s">
        <v>443</v>
      </c>
      <c r="K131" s="49" t="s">
        <v>443</v>
      </c>
      <c r="L131" s="49" t="s">
        <v>443</v>
      </c>
      <c r="M131" s="49" t="s">
        <v>21</v>
      </c>
      <c r="N131" s="49" t="s">
        <v>443</v>
      </c>
      <c r="O131" s="49" t="s">
        <v>443</v>
      </c>
      <c r="P131" s="49" t="s">
        <v>443</v>
      </c>
      <c r="Q131" s="49" t="s">
        <v>443</v>
      </c>
      <c r="R131" s="49" t="s">
        <v>443</v>
      </c>
      <c r="S131" s="49" t="s">
        <v>443</v>
      </c>
      <c r="T131" s="49" t="s">
        <v>443</v>
      </c>
      <c r="U131" s="49" t="s">
        <v>443</v>
      </c>
      <c r="V131" s="49" t="s">
        <v>443</v>
      </c>
      <c r="W131" s="49" t="s">
        <v>443</v>
      </c>
      <c r="X131" s="49" t="s">
        <v>443</v>
      </c>
      <c r="Y131" s="49" t="s">
        <v>21</v>
      </c>
      <c r="Z131" s="49" t="s">
        <v>443</v>
      </c>
      <c r="AA131" s="49" t="s">
        <v>443</v>
      </c>
      <c r="AB131" s="49" t="s">
        <v>443</v>
      </c>
      <c r="AC131" s="49" t="s">
        <v>443</v>
      </c>
      <c r="AD131" s="49" t="s">
        <v>443</v>
      </c>
      <c r="AE131" s="49" t="s">
        <v>443</v>
      </c>
      <c r="AF131" s="49" t="s">
        <v>443</v>
      </c>
      <c r="AG131" s="49" t="s">
        <v>443</v>
      </c>
      <c r="AH131" s="49" t="s">
        <v>443</v>
      </c>
      <c r="AI131" s="49" t="s">
        <v>443</v>
      </c>
      <c r="AJ131" s="49" t="s">
        <v>21</v>
      </c>
      <c r="AK131" s="49" t="s">
        <v>443</v>
      </c>
      <c r="AL131" s="49" t="s">
        <v>443</v>
      </c>
      <c r="AM131" s="49" t="s">
        <v>443</v>
      </c>
      <c r="AN131" s="49" t="s">
        <v>443</v>
      </c>
      <c r="AO131" s="49" t="s">
        <v>443</v>
      </c>
      <c r="AP131" s="49" t="s">
        <v>443</v>
      </c>
      <c r="AQ131" s="49" t="s">
        <v>443</v>
      </c>
      <c r="AR131" s="123" t="s">
        <v>443</v>
      </c>
      <c r="AS131" s="49" t="s">
        <v>443</v>
      </c>
      <c r="AT131" s="49" t="s">
        <v>443</v>
      </c>
      <c r="AU131" s="49" t="s">
        <v>443</v>
      </c>
      <c r="AV131" s="49" t="s">
        <v>443</v>
      </c>
      <c r="AW131" s="137" t="s">
        <v>21</v>
      </c>
      <c r="AX131" s="49" t="s">
        <v>443</v>
      </c>
      <c r="AY131" s="49" t="s">
        <v>443</v>
      </c>
      <c r="AZ131" s="49" t="s">
        <v>443</v>
      </c>
      <c r="BA131" s="49" t="s">
        <v>443</v>
      </c>
      <c r="BB131" s="49" t="s">
        <v>443</v>
      </c>
      <c r="BC131" s="49" t="s">
        <v>443</v>
      </c>
      <c r="BD131" s="49" t="s">
        <v>443</v>
      </c>
      <c r="BE131" s="131" t="s">
        <v>443</v>
      </c>
      <c r="BF131" s="273" t="s">
        <v>443</v>
      </c>
      <c r="BG131" s="273" t="s">
        <v>443</v>
      </c>
      <c r="BH131" s="273" t="s">
        <v>443</v>
      </c>
      <c r="BI131" s="272" t="s">
        <v>21</v>
      </c>
      <c r="BJ131" s="267" t="s">
        <v>443</v>
      </c>
      <c r="BK131" s="267" t="s">
        <v>443</v>
      </c>
      <c r="BL131" s="267" t="s">
        <v>443</v>
      </c>
      <c r="BM131" s="267" t="s">
        <v>443</v>
      </c>
      <c r="BN131" s="267" t="s">
        <v>443</v>
      </c>
      <c r="BO131" s="49" t="s">
        <v>443</v>
      </c>
      <c r="BP131" s="49" t="s">
        <v>443</v>
      </c>
      <c r="BQ131" s="49" t="s">
        <v>443</v>
      </c>
      <c r="BR131" s="49" t="s">
        <v>443</v>
      </c>
      <c r="BS131" s="49" t="s">
        <v>443</v>
      </c>
      <c r="BT131" s="49" t="s">
        <v>443</v>
      </c>
      <c r="BU131" s="287" t="s">
        <v>4</v>
      </c>
      <c r="BV131" s="49" t="s">
        <v>443</v>
      </c>
      <c r="BW131" s="28" t="s">
        <v>443</v>
      </c>
      <c r="BX131" s="49" t="s">
        <v>443</v>
      </c>
      <c r="BY131" s="49" t="s">
        <v>443</v>
      </c>
      <c r="BZ131" s="49" t="s">
        <v>443</v>
      </c>
      <c r="CA131" s="49" t="s">
        <v>443</v>
      </c>
      <c r="CB131" s="49" t="s">
        <v>443</v>
      </c>
      <c r="CC131" s="49" t="s">
        <v>443</v>
      </c>
      <c r="CD131" s="49" t="s">
        <v>443</v>
      </c>
      <c r="CE131" s="49" t="s">
        <v>443</v>
      </c>
      <c r="CF131" s="49" t="s">
        <v>443</v>
      </c>
      <c r="CG131" s="295" t="s">
        <v>4</v>
      </c>
      <c r="CH131" s="49" t="s">
        <v>443</v>
      </c>
      <c r="CI131" s="49" t="s">
        <v>443</v>
      </c>
      <c r="CJ131" s="49" t="s">
        <v>443</v>
      </c>
      <c r="CK131" s="49" t="s">
        <v>443</v>
      </c>
      <c r="CL131" s="49" t="s">
        <v>443</v>
      </c>
      <c r="CM131" s="49" t="s">
        <v>443</v>
      </c>
      <c r="CN131" s="49" t="s">
        <v>443</v>
      </c>
      <c r="CO131" s="131" t="s">
        <v>443</v>
      </c>
      <c r="CP131" s="379" t="s">
        <v>443</v>
      </c>
      <c r="CQ131" s="379" t="s">
        <v>443</v>
      </c>
      <c r="CR131" s="379" t="s">
        <v>443</v>
      </c>
      <c r="CS131" s="405" t="s">
        <v>443</v>
      </c>
      <c r="CT131" s="379" t="s">
        <v>4</v>
      </c>
      <c r="CU131" s="380" t="s">
        <v>35</v>
      </c>
      <c r="CV131" s="379" t="s">
        <v>4</v>
      </c>
      <c r="CW131" s="379" t="s">
        <v>443</v>
      </c>
      <c r="CX131" s="379" t="s">
        <v>443</v>
      </c>
      <c r="CY131" s="379" t="s">
        <v>443</v>
      </c>
      <c r="CZ131" s="379" t="s">
        <v>443</v>
      </c>
      <c r="DA131" s="379" t="s">
        <v>443</v>
      </c>
    </row>
    <row r="132" spans="1:105" customFormat="1" ht="26.1" customHeight="1" x14ac:dyDescent="0.2">
      <c r="A132" s="139" t="s">
        <v>110</v>
      </c>
      <c r="B132" s="41" t="s">
        <v>109</v>
      </c>
      <c r="C132" s="59" t="s">
        <v>2704</v>
      </c>
      <c r="D132" s="122"/>
      <c r="E132" s="176" t="s">
        <v>66</v>
      </c>
      <c r="F132" s="89" t="s">
        <v>295</v>
      </c>
      <c r="G132" s="9"/>
      <c r="H132" s="15"/>
      <c r="I132" s="90" t="s">
        <v>45</v>
      </c>
      <c r="J132" s="170" t="s">
        <v>443</v>
      </c>
      <c r="K132" s="49" t="s">
        <v>443</v>
      </c>
      <c r="L132" s="49" t="s">
        <v>443</v>
      </c>
      <c r="M132" s="49" t="s">
        <v>21</v>
      </c>
      <c r="N132" s="49" t="s">
        <v>443</v>
      </c>
      <c r="O132" s="49" t="s">
        <v>443</v>
      </c>
      <c r="P132" s="49" t="s">
        <v>443</v>
      </c>
      <c r="Q132" s="49" t="s">
        <v>443</v>
      </c>
      <c r="R132" s="49" t="s">
        <v>443</v>
      </c>
      <c r="S132" s="49" t="s">
        <v>443</v>
      </c>
      <c r="T132" s="49" t="s">
        <v>443</v>
      </c>
      <c r="U132" s="49" t="s">
        <v>443</v>
      </c>
      <c r="V132" s="49"/>
      <c r="W132" s="49"/>
      <c r="X132" s="49"/>
      <c r="Y132" s="49" t="s">
        <v>21</v>
      </c>
      <c r="Z132" s="49"/>
      <c r="AA132" s="49"/>
      <c r="AB132" s="49"/>
      <c r="AC132" s="49"/>
      <c r="AD132" s="49"/>
      <c r="AE132" s="49"/>
      <c r="AF132" s="49"/>
      <c r="AG132" s="49"/>
      <c r="AH132" s="49"/>
      <c r="AI132" s="49"/>
      <c r="AJ132" s="49"/>
      <c r="AK132" s="49" t="s">
        <v>21</v>
      </c>
      <c r="AL132" s="49"/>
      <c r="AM132" s="49"/>
      <c r="AN132" s="49"/>
      <c r="AO132" s="49"/>
      <c r="AP132" s="49"/>
      <c r="AQ132" s="49"/>
      <c r="AR132" s="49"/>
      <c r="AS132" s="49"/>
      <c r="AT132" s="10"/>
      <c r="AU132" s="1"/>
      <c r="AV132" s="1"/>
      <c r="AW132" s="1"/>
      <c r="AX132" s="1"/>
      <c r="AY132" s="1"/>
      <c r="AZ132" s="1"/>
      <c r="BA132" s="1"/>
      <c r="BB132" s="1"/>
      <c r="BC132" s="1"/>
      <c r="BD132" s="1"/>
      <c r="BE132" s="143"/>
      <c r="BF132" s="1"/>
      <c r="BG132" s="1"/>
      <c r="BH132" s="1"/>
      <c r="BI132" s="1"/>
      <c r="BJ132" s="1"/>
      <c r="BK132" s="1"/>
      <c r="BL132" s="1"/>
      <c r="BM132" s="1"/>
      <c r="BN132" s="1"/>
      <c r="BO132" s="1"/>
      <c r="BP132" s="155"/>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63"/>
      <c r="CQ132" s="163"/>
      <c r="CR132" s="163"/>
      <c r="CS132" s="163"/>
      <c r="CT132" s="163"/>
      <c r="CU132" s="163"/>
      <c r="CV132" s="163"/>
      <c r="CW132" s="163"/>
      <c r="CX132" s="163"/>
      <c r="CY132" s="163"/>
      <c r="CZ132" s="163"/>
      <c r="DA132" s="163"/>
    </row>
    <row r="133" spans="1:105" ht="45" customHeight="1" x14ac:dyDescent="0.25">
      <c r="A133" s="383" t="s">
        <v>289</v>
      </c>
      <c r="B133" s="390" t="s">
        <v>662</v>
      </c>
      <c r="C133" s="409"/>
      <c r="D133" s="446">
        <v>42353</v>
      </c>
      <c r="E133" s="385" t="s">
        <v>590</v>
      </c>
      <c r="F133" s="386" t="s">
        <v>290</v>
      </c>
      <c r="G133" s="88">
        <v>34</v>
      </c>
      <c r="H133" s="387" t="s">
        <v>2181</v>
      </c>
      <c r="I133" s="388" t="s">
        <v>69</v>
      </c>
      <c r="J133" s="170"/>
      <c r="K133" s="49"/>
      <c r="L133" s="49"/>
      <c r="M133" s="49"/>
      <c r="N133" s="49"/>
      <c r="O133" s="49"/>
      <c r="P133" s="49"/>
      <c r="Q133" s="49"/>
      <c r="R133" s="49"/>
      <c r="S133" s="49"/>
      <c r="T133" s="49"/>
      <c r="U133" s="49"/>
      <c r="V133" s="49"/>
      <c r="W133" s="49"/>
      <c r="X133" s="49"/>
      <c r="Y133" s="49"/>
      <c r="Z133" s="49"/>
      <c r="AA133" s="49"/>
      <c r="AB133" s="49"/>
      <c r="AC133" s="49"/>
      <c r="AD133" s="49"/>
      <c r="AE133" s="49"/>
      <c r="AF133" s="49"/>
      <c r="AG133" s="49"/>
      <c r="AH133" s="49"/>
      <c r="AI133" s="49"/>
      <c r="AJ133" s="49"/>
      <c r="AK133" s="49"/>
      <c r="AL133" s="49"/>
      <c r="AM133" s="49"/>
      <c r="AN133" s="49"/>
      <c r="AO133" s="49"/>
      <c r="AP133" s="49"/>
      <c r="AQ133" s="49"/>
      <c r="AR133" s="123"/>
      <c r="AS133" s="49"/>
      <c r="AT133" s="50" t="s">
        <v>35</v>
      </c>
      <c r="AU133" s="49" t="s">
        <v>2687</v>
      </c>
      <c r="AV133" s="49" t="s">
        <v>443</v>
      </c>
      <c r="AW133" s="137" t="s">
        <v>21</v>
      </c>
      <c r="AX133" s="49" t="s">
        <v>443</v>
      </c>
      <c r="AY133" s="49" t="s">
        <v>443</v>
      </c>
      <c r="AZ133" s="49" t="s">
        <v>443</v>
      </c>
      <c r="BA133" s="49" t="s">
        <v>443</v>
      </c>
      <c r="BB133" s="49" t="s">
        <v>443</v>
      </c>
      <c r="BC133" s="49" t="s">
        <v>443</v>
      </c>
      <c r="BD133" s="49" t="s">
        <v>443</v>
      </c>
      <c r="BE133" s="131" t="s">
        <v>443</v>
      </c>
      <c r="BF133" s="49" t="s">
        <v>443</v>
      </c>
      <c r="BG133" s="49" t="s">
        <v>443</v>
      </c>
      <c r="BH133" s="49" t="s">
        <v>443</v>
      </c>
      <c r="BI133" s="49" t="s">
        <v>34</v>
      </c>
      <c r="BJ133" s="49" t="s">
        <v>34</v>
      </c>
      <c r="BK133" s="49" t="s">
        <v>34</v>
      </c>
      <c r="BL133" s="132" t="s">
        <v>21</v>
      </c>
      <c r="BM133" s="49" t="s">
        <v>443</v>
      </c>
      <c r="BN133" s="49" t="s">
        <v>443</v>
      </c>
      <c r="BO133" s="49" t="s">
        <v>443</v>
      </c>
      <c r="BP133" s="49" t="s">
        <v>443</v>
      </c>
      <c r="BQ133" s="49" t="s">
        <v>443</v>
      </c>
      <c r="BR133" s="49" t="s">
        <v>443</v>
      </c>
      <c r="BS133" s="49" t="s">
        <v>443</v>
      </c>
      <c r="BT133" s="49" t="s">
        <v>443</v>
      </c>
      <c r="BU133" s="287" t="s">
        <v>4</v>
      </c>
      <c r="BV133" s="49" t="s">
        <v>443</v>
      </c>
      <c r="BW133" s="28" t="s">
        <v>443</v>
      </c>
      <c r="BX133" s="290" t="s">
        <v>443</v>
      </c>
      <c r="BY133" s="49" t="s">
        <v>443</v>
      </c>
      <c r="BZ133" s="49" t="s">
        <v>443</v>
      </c>
      <c r="CA133" s="49" t="s">
        <v>443</v>
      </c>
      <c r="CB133" s="49" t="s">
        <v>443</v>
      </c>
      <c r="CC133" s="49" t="s">
        <v>443</v>
      </c>
      <c r="CD133" s="49" t="s">
        <v>443</v>
      </c>
      <c r="CE133" s="49" t="s">
        <v>443</v>
      </c>
      <c r="CF133" s="49" t="s">
        <v>443</v>
      </c>
      <c r="CG133" s="295" t="s">
        <v>4</v>
      </c>
      <c r="CH133" s="49" t="s">
        <v>443</v>
      </c>
      <c r="CI133" s="49" t="s">
        <v>443</v>
      </c>
      <c r="CJ133" s="49" t="s">
        <v>443</v>
      </c>
      <c r="CK133" s="49" t="s">
        <v>443</v>
      </c>
      <c r="CL133" s="49" t="s">
        <v>443</v>
      </c>
      <c r="CM133" s="49" t="s">
        <v>443</v>
      </c>
      <c r="CN133" s="49" t="s">
        <v>443</v>
      </c>
      <c r="CO133" s="131" t="s">
        <v>443</v>
      </c>
      <c r="CP133" s="379" t="s">
        <v>443</v>
      </c>
      <c r="CQ133" s="379" t="s">
        <v>443</v>
      </c>
      <c r="CR133" s="379" t="s">
        <v>443</v>
      </c>
      <c r="CS133" s="405" t="s">
        <v>443</v>
      </c>
      <c r="CT133" s="379" t="s">
        <v>4</v>
      </c>
      <c r="CU133" s="380" t="s">
        <v>35</v>
      </c>
      <c r="CV133" s="379" t="s">
        <v>443</v>
      </c>
      <c r="CW133" s="379" t="s">
        <v>4</v>
      </c>
      <c r="CX133" s="379" t="s">
        <v>443</v>
      </c>
      <c r="CY133" s="379" t="s">
        <v>443</v>
      </c>
      <c r="CZ133" s="379" t="s">
        <v>443</v>
      </c>
      <c r="DA133" s="379" t="s">
        <v>443</v>
      </c>
    </row>
    <row r="134" spans="1:105" customFormat="1" ht="26.1" customHeight="1" x14ac:dyDescent="0.2">
      <c r="A134" s="41" t="s">
        <v>289</v>
      </c>
      <c r="B134" s="41" t="s">
        <v>165</v>
      </c>
      <c r="C134" s="220" t="s">
        <v>2705</v>
      </c>
      <c r="D134" s="122"/>
      <c r="E134" s="176" t="s">
        <v>66</v>
      </c>
      <c r="F134" s="89" t="s">
        <v>290</v>
      </c>
      <c r="G134" s="89">
        <v>34</v>
      </c>
      <c r="H134" s="43" t="s">
        <v>39</v>
      </c>
      <c r="I134" s="44" t="s">
        <v>45</v>
      </c>
      <c r="J134" s="49" t="s">
        <v>443</v>
      </c>
      <c r="K134" s="49" t="s">
        <v>443</v>
      </c>
      <c r="L134" s="49" t="s">
        <v>443</v>
      </c>
      <c r="M134" s="49" t="s">
        <v>21</v>
      </c>
      <c r="N134" s="49" t="s">
        <v>443</v>
      </c>
      <c r="O134" s="49" t="s">
        <v>443</v>
      </c>
      <c r="P134" s="49" t="s">
        <v>443</v>
      </c>
      <c r="Q134" s="49" t="s">
        <v>443</v>
      </c>
      <c r="R134" s="49" t="s">
        <v>443</v>
      </c>
      <c r="S134" s="49" t="s">
        <v>443</v>
      </c>
      <c r="T134" s="49" t="s">
        <v>443</v>
      </c>
      <c r="U134" s="49" t="s">
        <v>443</v>
      </c>
      <c r="V134" s="49" t="s">
        <v>443</v>
      </c>
      <c r="W134" s="49" t="s">
        <v>443</v>
      </c>
      <c r="X134" s="49" t="s">
        <v>443</v>
      </c>
      <c r="Y134" s="49" t="s">
        <v>21</v>
      </c>
      <c r="Z134" s="49" t="s">
        <v>443</v>
      </c>
      <c r="AA134" s="49" t="s">
        <v>443</v>
      </c>
      <c r="AB134" s="49" t="s">
        <v>443</v>
      </c>
      <c r="AC134" s="49" t="s">
        <v>443</v>
      </c>
      <c r="AD134" s="49" t="s">
        <v>443</v>
      </c>
      <c r="AE134" s="49" t="s">
        <v>443</v>
      </c>
      <c r="AF134" s="49" t="s">
        <v>443</v>
      </c>
      <c r="AG134" s="49" t="s">
        <v>443</v>
      </c>
      <c r="AH134" s="49" t="s">
        <v>443</v>
      </c>
      <c r="AI134" s="49" t="s">
        <v>443</v>
      </c>
      <c r="AJ134" s="49" t="s">
        <v>443</v>
      </c>
      <c r="AK134" s="49" t="s">
        <v>21</v>
      </c>
      <c r="AL134" s="49" t="s">
        <v>443</v>
      </c>
      <c r="AM134" s="49" t="s">
        <v>443</v>
      </c>
      <c r="AN134" s="49" t="s">
        <v>443</v>
      </c>
      <c r="AO134" s="49" t="s">
        <v>443</v>
      </c>
      <c r="AP134" s="49" t="s">
        <v>443</v>
      </c>
      <c r="AQ134" s="49" t="s">
        <v>443</v>
      </c>
      <c r="AR134" s="123" t="s">
        <v>443</v>
      </c>
      <c r="AS134" s="49" t="s">
        <v>443</v>
      </c>
      <c r="AT134" s="49" t="s">
        <v>443</v>
      </c>
      <c r="AU134" s="50" t="s">
        <v>35</v>
      </c>
      <c r="AV134" s="50" t="s">
        <v>35</v>
      </c>
      <c r="AW134" s="50" t="s">
        <v>35</v>
      </c>
      <c r="AX134" s="50" t="s">
        <v>35</v>
      </c>
      <c r="AY134" s="50" t="s">
        <v>35</v>
      </c>
      <c r="AZ134" s="50" t="s">
        <v>35</v>
      </c>
      <c r="BA134" s="50" t="s">
        <v>35</v>
      </c>
      <c r="BB134" s="50" t="s">
        <v>35</v>
      </c>
      <c r="BC134" s="50" t="s">
        <v>35</v>
      </c>
      <c r="BD134" s="50" t="s">
        <v>35</v>
      </c>
      <c r="BE134" s="147" t="s">
        <v>35</v>
      </c>
      <c r="BF134" s="159"/>
      <c r="BG134" s="159"/>
      <c r="BH134" s="159"/>
      <c r="BI134" s="159"/>
      <c r="BJ134" s="15"/>
      <c r="BK134" s="15"/>
      <c r="BL134" s="15"/>
      <c r="BM134" s="1"/>
      <c r="BN134" s="80"/>
      <c r="BO134" s="1"/>
      <c r="BP134" s="155"/>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63"/>
      <c r="CQ134" s="163"/>
      <c r="CR134" s="163"/>
      <c r="CS134" s="163"/>
      <c r="CT134" s="163"/>
      <c r="CU134" s="163"/>
      <c r="CV134" s="163"/>
      <c r="CW134" s="163"/>
      <c r="CX134" s="163"/>
      <c r="CY134" s="163"/>
      <c r="CZ134" s="163"/>
      <c r="DA134" s="163"/>
    </row>
    <row r="135" spans="1:105" s="381" customFormat="1" ht="45" customHeight="1" x14ac:dyDescent="0.25">
      <c r="A135" s="408" t="s">
        <v>2706</v>
      </c>
      <c r="B135" s="382" t="s">
        <v>60</v>
      </c>
      <c r="C135" s="409" t="s">
        <v>2049</v>
      </c>
      <c r="D135" s="401">
        <v>43617</v>
      </c>
      <c r="E135" s="385" t="s">
        <v>590</v>
      </c>
      <c r="F135" s="386" t="s">
        <v>1460</v>
      </c>
      <c r="G135" s="193"/>
      <c r="H135" s="387" t="s">
        <v>2383</v>
      </c>
      <c r="I135" s="388" t="s">
        <v>87</v>
      </c>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9"/>
      <c r="AK135" s="49"/>
      <c r="AL135" s="49"/>
      <c r="AM135" s="49"/>
      <c r="AN135" s="49"/>
      <c r="AO135" s="49"/>
      <c r="AP135" s="49"/>
      <c r="AQ135" s="49"/>
      <c r="AR135" s="123"/>
      <c r="AS135" s="49"/>
      <c r="AT135" s="137"/>
      <c r="AU135" s="49"/>
      <c r="AV135" s="49"/>
      <c r="AW135" s="129"/>
      <c r="AX135" s="49"/>
      <c r="AY135" s="49"/>
      <c r="AZ135" s="49"/>
      <c r="BA135" s="49"/>
      <c r="BB135" s="49"/>
      <c r="BC135" s="49"/>
      <c r="BD135" s="49"/>
      <c r="BE135" s="49"/>
      <c r="BF135" s="267"/>
      <c r="BG135" s="267"/>
      <c r="BH135" s="267"/>
      <c r="BI135" s="267"/>
      <c r="BJ135" s="267"/>
      <c r="BK135" s="267"/>
      <c r="BL135" s="267"/>
      <c r="BM135" s="49"/>
      <c r="BN135" s="49"/>
      <c r="BO135" s="49"/>
      <c r="BP135" s="49"/>
      <c r="BQ135" s="132"/>
      <c r="BR135" s="49"/>
      <c r="BS135" s="49"/>
      <c r="BT135" s="49"/>
      <c r="BU135" s="49"/>
      <c r="BV135" s="49"/>
      <c r="BW135" s="28"/>
      <c r="BX135" s="49"/>
      <c r="BY135" s="49"/>
      <c r="BZ135" s="49"/>
      <c r="CA135" s="49"/>
      <c r="CB135" s="49"/>
      <c r="CC135" s="287"/>
      <c r="CD135" s="49"/>
      <c r="CE135" s="49"/>
      <c r="CF135" s="49"/>
      <c r="CG135" s="49"/>
      <c r="CH135" s="49"/>
      <c r="CI135" s="49"/>
      <c r="CJ135" s="49"/>
      <c r="CK135" s="49" t="s">
        <v>443</v>
      </c>
      <c r="CL135" s="49" t="s">
        <v>443</v>
      </c>
      <c r="CM135" s="49" t="s">
        <v>443</v>
      </c>
      <c r="CN135" s="49" t="s">
        <v>443</v>
      </c>
      <c r="CO135" s="131" t="s">
        <v>443</v>
      </c>
      <c r="CP135" s="379" t="s">
        <v>443</v>
      </c>
      <c r="CQ135" s="379" t="s">
        <v>443</v>
      </c>
      <c r="CR135" s="450" t="s">
        <v>4</v>
      </c>
      <c r="CS135" s="379" t="s">
        <v>443</v>
      </c>
      <c r="CT135" s="380" t="s">
        <v>1919</v>
      </c>
      <c r="CU135" s="380" t="s">
        <v>35</v>
      </c>
      <c r="CV135" s="379" t="s">
        <v>443</v>
      </c>
      <c r="CW135" s="379" t="s">
        <v>443</v>
      </c>
      <c r="CX135" s="379" t="s">
        <v>443</v>
      </c>
      <c r="CY135" s="379" t="s">
        <v>443</v>
      </c>
      <c r="CZ135" s="379" t="s">
        <v>443</v>
      </c>
      <c r="DA135" s="380" t="s">
        <v>35</v>
      </c>
    </row>
    <row r="136" spans="1:105" s="381" customFormat="1" ht="45" customHeight="1" x14ac:dyDescent="0.25">
      <c r="A136" s="383" t="s">
        <v>1461</v>
      </c>
      <c r="B136" s="383" t="s">
        <v>1462</v>
      </c>
      <c r="C136" s="451"/>
      <c r="D136" s="393">
        <v>43971</v>
      </c>
      <c r="E136" s="385" t="s">
        <v>590</v>
      </c>
      <c r="F136" s="394" t="s">
        <v>2500</v>
      </c>
      <c r="G136" s="337"/>
      <c r="H136" s="387" t="s">
        <v>2383</v>
      </c>
      <c r="I136" s="396" t="s">
        <v>40</v>
      </c>
      <c r="J136" s="174"/>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c r="AK136" s="28"/>
      <c r="AL136" s="28"/>
      <c r="AM136" s="28"/>
      <c r="AN136" s="28"/>
      <c r="AO136" s="28"/>
      <c r="AP136" s="28"/>
      <c r="AQ136" s="28"/>
      <c r="AR136" s="28"/>
      <c r="AS136" s="28"/>
      <c r="AT136" s="1"/>
      <c r="AU136" s="1"/>
      <c r="AV136" s="1"/>
      <c r="AW136" s="1"/>
      <c r="AX136" s="1"/>
      <c r="AY136" s="1"/>
      <c r="AZ136" s="1"/>
      <c r="BA136" s="1"/>
      <c r="BB136" s="1"/>
      <c r="BC136" s="1"/>
      <c r="BD136" s="1"/>
      <c r="BE136" s="143"/>
      <c r="BF136" s="155"/>
      <c r="BG136" s="155"/>
      <c r="BH136" s="155"/>
      <c r="BI136" s="155"/>
      <c r="BJ136" s="155"/>
      <c r="BK136" s="267"/>
      <c r="BL136" s="267"/>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43"/>
      <c r="CP136" s="379"/>
      <c r="CQ136" s="379"/>
      <c r="CR136" s="425" t="s">
        <v>4</v>
      </c>
      <c r="CS136" s="379"/>
      <c r="CT136" s="379"/>
      <c r="CU136" s="379"/>
      <c r="CV136" s="379" t="s">
        <v>443</v>
      </c>
      <c r="CW136" s="379" t="s">
        <v>443</v>
      </c>
      <c r="CX136" s="379" t="s">
        <v>443</v>
      </c>
      <c r="CY136" s="379" t="s">
        <v>443</v>
      </c>
      <c r="CZ136" s="379" t="s">
        <v>443</v>
      </c>
      <c r="DA136" s="380" t="s">
        <v>35</v>
      </c>
    </row>
    <row r="137" spans="1:105" customFormat="1" ht="26.1" customHeight="1" x14ac:dyDescent="0.2">
      <c r="A137" s="5" t="s">
        <v>193</v>
      </c>
      <c r="B137" s="23" t="s">
        <v>109</v>
      </c>
      <c r="C137" s="54" t="s">
        <v>2707</v>
      </c>
      <c r="D137" s="104"/>
      <c r="E137" s="53" t="s">
        <v>66</v>
      </c>
      <c r="F137" s="88" t="s">
        <v>2708</v>
      </c>
      <c r="G137" s="9" t="s">
        <v>30</v>
      </c>
      <c r="H137" s="10"/>
      <c r="I137" s="23" t="s">
        <v>72</v>
      </c>
      <c r="J137" s="261" t="s">
        <v>443</v>
      </c>
      <c r="K137" s="104" t="s">
        <v>443</v>
      </c>
      <c r="L137" s="104" t="s">
        <v>443</v>
      </c>
      <c r="M137" s="104" t="s">
        <v>443</v>
      </c>
      <c r="N137" s="104" t="s">
        <v>443</v>
      </c>
      <c r="O137" s="104" t="s">
        <v>443</v>
      </c>
      <c r="P137" s="104" t="s">
        <v>443</v>
      </c>
      <c r="Q137" s="104" t="s">
        <v>443</v>
      </c>
      <c r="R137" s="104" t="s">
        <v>443</v>
      </c>
      <c r="S137" s="104" t="s">
        <v>443</v>
      </c>
      <c r="T137" s="104" t="s">
        <v>443</v>
      </c>
      <c r="U137" s="104" t="s">
        <v>21</v>
      </c>
      <c r="V137" s="104"/>
      <c r="W137" s="104"/>
      <c r="X137" s="104"/>
      <c r="Y137" s="104"/>
      <c r="Z137" s="104"/>
      <c r="AA137" s="104"/>
      <c r="AB137" s="104"/>
      <c r="AC137" s="104"/>
      <c r="AD137" s="104"/>
      <c r="AE137" s="104"/>
      <c r="AF137" s="104"/>
      <c r="AG137" s="104" t="s">
        <v>21</v>
      </c>
      <c r="AH137" s="104"/>
      <c r="AI137" s="104"/>
      <c r="AJ137" s="104"/>
      <c r="AK137" s="104"/>
      <c r="AL137" s="104"/>
      <c r="AM137" s="104"/>
      <c r="AN137" s="104"/>
      <c r="AO137" s="104"/>
      <c r="AP137" s="104"/>
      <c r="AQ137" s="104"/>
      <c r="AR137" s="104"/>
      <c r="AS137" s="104" t="s">
        <v>21</v>
      </c>
      <c r="AT137" s="1"/>
      <c r="AU137" s="1"/>
      <c r="AV137" s="1"/>
      <c r="AW137" s="1"/>
      <c r="AX137" s="1"/>
      <c r="AY137" s="1"/>
      <c r="AZ137" s="1"/>
      <c r="BA137" s="1"/>
      <c r="BB137" s="1"/>
      <c r="BC137" s="1"/>
      <c r="BD137" s="1"/>
      <c r="BE137" s="143"/>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5"/>
      <c r="CQ137" s="15"/>
      <c r="CR137" s="15"/>
      <c r="CS137" s="15"/>
      <c r="CT137" s="15"/>
      <c r="CU137" s="15"/>
      <c r="CV137" s="15"/>
      <c r="CW137" s="15"/>
      <c r="CX137" s="15"/>
      <c r="CY137" s="15"/>
      <c r="CZ137" s="15"/>
      <c r="DA137" s="15"/>
    </row>
    <row r="138" spans="1:105" customFormat="1" ht="26.1" customHeight="1" x14ac:dyDescent="0.2">
      <c r="A138" s="5" t="s">
        <v>193</v>
      </c>
      <c r="B138" s="23" t="s">
        <v>194</v>
      </c>
      <c r="C138" s="58"/>
      <c r="D138" s="104"/>
      <c r="E138" s="53" t="s">
        <v>66</v>
      </c>
      <c r="F138" s="88" t="s">
        <v>2708</v>
      </c>
      <c r="G138" s="10"/>
      <c r="H138" s="9" t="s">
        <v>30</v>
      </c>
      <c r="I138" s="23" t="s">
        <v>72</v>
      </c>
      <c r="J138" s="170" t="s">
        <v>443</v>
      </c>
      <c r="K138" s="51"/>
      <c r="L138" s="51"/>
      <c r="M138" s="51"/>
      <c r="N138" s="51"/>
      <c r="O138" s="51"/>
      <c r="P138" s="51"/>
      <c r="Q138" s="51"/>
      <c r="R138" s="51"/>
      <c r="S138" s="51"/>
      <c r="T138" s="51"/>
      <c r="U138" s="51"/>
      <c r="V138" s="104"/>
      <c r="W138" s="114"/>
      <c r="X138" s="114"/>
      <c r="Y138" s="114"/>
      <c r="Z138" s="114"/>
      <c r="AA138" s="114"/>
      <c r="AB138" s="114"/>
      <c r="AC138" s="114"/>
      <c r="AD138" s="114"/>
      <c r="AE138" s="114"/>
      <c r="AF138" s="114"/>
      <c r="AG138" s="114"/>
      <c r="AH138" s="104"/>
      <c r="AI138" s="114"/>
      <c r="AJ138" s="114"/>
      <c r="AK138" s="114"/>
      <c r="AL138" s="114"/>
      <c r="AM138" s="114"/>
      <c r="AN138" s="114"/>
      <c r="AO138" s="114"/>
      <c r="AP138" s="114"/>
      <c r="AQ138" s="114"/>
      <c r="AR138" s="114"/>
      <c r="AS138" s="114"/>
      <c r="AT138" s="1"/>
      <c r="AU138" s="1"/>
      <c r="AV138" s="1"/>
      <c r="AW138" s="1"/>
      <c r="AX138" s="1"/>
      <c r="AY138" s="1"/>
      <c r="AZ138" s="1"/>
      <c r="BA138" s="1"/>
      <c r="BB138" s="1"/>
      <c r="BC138" s="1"/>
      <c r="BD138" s="1"/>
      <c r="BE138" s="143"/>
      <c r="BF138" s="1"/>
      <c r="BG138" s="1"/>
      <c r="BH138" s="1"/>
      <c r="BI138" s="1"/>
      <c r="BJ138" s="1"/>
      <c r="BK138" s="1"/>
      <c r="BL138" s="1"/>
      <c r="BM138" s="49"/>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row>
    <row r="139" spans="1:105" customFormat="1" ht="26.1" customHeight="1" x14ac:dyDescent="0.2">
      <c r="A139" s="21" t="s">
        <v>2709</v>
      </c>
      <c r="B139" s="6" t="s">
        <v>156</v>
      </c>
      <c r="C139" s="60" t="s">
        <v>2710</v>
      </c>
      <c r="D139" s="117"/>
      <c r="E139" s="53" t="s">
        <v>66</v>
      </c>
      <c r="F139" s="52"/>
      <c r="G139" s="9" t="s">
        <v>30</v>
      </c>
      <c r="H139" s="1"/>
      <c r="I139" s="10" t="s">
        <v>42</v>
      </c>
      <c r="J139" s="173"/>
      <c r="K139" s="49" t="s">
        <v>21</v>
      </c>
      <c r="L139" s="49" t="s">
        <v>443</v>
      </c>
      <c r="M139" s="49"/>
      <c r="N139" s="49"/>
      <c r="O139" s="49"/>
      <c r="P139" s="49"/>
      <c r="Q139" s="49"/>
      <c r="R139" s="49"/>
      <c r="S139" s="49"/>
      <c r="T139" s="49"/>
      <c r="U139" s="49"/>
      <c r="V139" s="51"/>
      <c r="W139" s="49" t="s">
        <v>21</v>
      </c>
      <c r="X139" s="49" t="s">
        <v>443</v>
      </c>
      <c r="Y139" s="49"/>
      <c r="Z139" s="49"/>
      <c r="AA139" s="49"/>
      <c r="AB139" s="49"/>
      <c r="AC139" s="49"/>
      <c r="AD139" s="49"/>
      <c r="AE139" s="49"/>
      <c r="AF139" s="49"/>
      <c r="AG139" s="49"/>
      <c r="AH139" s="51"/>
      <c r="AI139" s="49" t="s">
        <v>21</v>
      </c>
      <c r="AJ139" s="49" t="s">
        <v>443</v>
      </c>
      <c r="AK139" s="49"/>
      <c r="AL139" s="49"/>
      <c r="AM139" s="49"/>
      <c r="AN139" s="49"/>
      <c r="AO139" s="49"/>
      <c r="AP139" s="49"/>
      <c r="AQ139" s="49"/>
      <c r="AR139" s="49"/>
      <c r="AS139" s="49"/>
      <c r="AT139" s="1"/>
      <c r="AU139" s="1"/>
      <c r="AV139" s="1"/>
      <c r="AW139" s="1"/>
      <c r="AX139" s="1"/>
      <c r="AY139" s="1"/>
      <c r="AZ139" s="1"/>
      <c r="BA139" s="1"/>
      <c r="BB139" s="1"/>
      <c r="BC139" s="1"/>
      <c r="BD139" s="1"/>
      <c r="BE139" s="143"/>
      <c r="BF139" s="1"/>
      <c r="BG139" s="1"/>
      <c r="BH139" s="1"/>
      <c r="BI139" s="1"/>
      <c r="BJ139" s="1"/>
      <c r="BK139" s="1"/>
      <c r="BL139" s="1"/>
      <c r="BM139" s="49"/>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55"/>
      <c r="CQ139" s="155"/>
      <c r="CR139" s="155"/>
      <c r="CS139" s="155"/>
      <c r="CT139" s="155"/>
      <c r="CU139" s="155"/>
      <c r="CV139" s="155"/>
      <c r="CW139" s="155"/>
      <c r="CX139" s="155"/>
      <c r="CY139" s="155"/>
      <c r="CZ139" s="155"/>
      <c r="DA139" s="155"/>
    </row>
    <row r="140" spans="1:105" s="381" customFormat="1" ht="45" customHeight="1" x14ac:dyDescent="0.25">
      <c r="A140" s="414" t="s">
        <v>2257</v>
      </c>
      <c r="B140" s="383" t="s">
        <v>638</v>
      </c>
      <c r="C140" s="400"/>
      <c r="D140" s="401">
        <v>41214</v>
      </c>
      <c r="E140" s="385" t="s">
        <v>590</v>
      </c>
      <c r="F140" s="386" t="s">
        <v>2466</v>
      </c>
      <c r="G140" s="88">
        <v>5</v>
      </c>
      <c r="H140" s="387" t="s">
        <v>30</v>
      </c>
      <c r="I140" s="388" t="s">
        <v>40</v>
      </c>
      <c r="J140" s="170" t="s">
        <v>443</v>
      </c>
      <c r="K140" s="49" t="s">
        <v>21</v>
      </c>
      <c r="L140" s="49" t="s">
        <v>443</v>
      </c>
      <c r="M140" s="49" t="s">
        <v>443</v>
      </c>
      <c r="N140" s="49" t="s">
        <v>443</v>
      </c>
      <c r="O140" s="49" t="s">
        <v>443</v>
      </c>
      <c r="P140" s="49" t="s">
        <v>443</v>
      </c>
      <c r="Q140" s="49" t="s">
        <v>767</v>
      </c>
      <c r="R140" s="49" t="s">
        <v>443</v>
      </c>
      <c r="S140" s="66" t="s">
        <v>767</v>
      </c>
      <c r="T140" s="49" t="s">
        <v>443</v>
      </c>
      <c r="U140" s="49" t="s">
        <v>443</v>
      </c>
      <c r="V140" s="49" t="s">
        <v>21</v>
      </c>
      <c r="W140" s="49" t="s">
        <v>443</v>
      </c>
      <c r="X140" s="49" t="s">
        <v>443</v>
      </c>
      <c r="Y140" s="49" t="s">
        <v>443</v>
      </c>
      <c r="Z140" s="49" t="s">
        <v>443</v>
      </c>
      <c r="AA140" s="49" t="s">
        <v>443</v>
      </c>
      <c r="AB140" s="49" t="s">
        <v>443</v>
      </c>
      <c r="AC140" s="49" t="s">
        <v>443</v>
      </c>
      <c r="AD140" s="49" t="s">
        <v>443</v>
      </c>
      <c r="AE140" s="49" t="s">
        <v>443</v>
      </c>
      <c r="AF140" s="49" t="s">
        <v>443</v>
      </c>
      <c r="AG140" s="49" t="s">
        <v>443</v>
      </c>
      <c r="AH140" s="49" t="s">
        <v>21</v>
      </c>
      <c r="AI140" s="49" t="s">
        <v>443</v>
      </c>
      <c r="AJ140" s="49" t="s">
        <v>443</v>
      </c>
      <c r="AK140" s="49" t="s">
        <v>443</v>
      </c>
      <c r="AL140" s="49" t="s">
        <v>443</v>
      </c>
      <c r="AM140" s="49" t="s">
        <v>443</v>
      </c>
      <c r="AN140" s="49" t="s">
        <v>443</v>
      </c>
      <c r="AO140" s="49" t="s">
        <v>443</v>
      </c>
      <c r="AP140" s="49" t="s">
        <v>443</v>
      </c>
      <c r="AQ140" s="49" t="s">
        <v>443</v>
      </c>
      <c r="AR140" s="49" t="s">
        <v>443</v>
      </c>
      <c r="AS140" s="49" t="s">
        <v>443</v>
      </c>
      <c r="AT140" s="137" t="s">
        <v>21</v>
      </c>
      <c r="AU140" s="49" t="s">
        <v>443</v>
      </c>
      <c r="AV140" s="49" t="s">
        <v>443</v>
      </c>
      <c r="AW140" s="49" t="s">
        <v>443</v>
      </c>
      <c r="AX140" s="49" t="s">
        <v>443</v>
      </c>
      <c r="AY140" s="49" t="s">
        <v>443</v>
      </c>
      <c r="AZ140" s="49" t="s">
        <v>443</v>
      </c>
      <c r="BA140" s="49" t="s">
        <v>443</v>
      </c>
      <c r="BB140" s="49" t="s">
        <v>443</v>
      </c>
      <c r="BC140" s="49" t="s">
        <v>443</v>
      </c>
      <c r="BD140" s="49" t="s">
        <v>443</v>
      </c>
      <c r="BE140" s="133" t="s">
        <v>2610</v>
      </c>
      <c r="BF140" s="132" t="s">
        <v>21</v>
      </c>
      <c r="BG140" s="49" t="s">
        <v>443</v>
      </c>
      <c r="BH140" s="49" t="s">
        <v>443</v>
      </c>
      <c r="BI140" s="49" t="s">
        <v>443</v>
      </c>
      <c r="BJ140" s="49" t="s">
        <v>443</v>
      </c>
      <c r="BK140" s="49" t="s">
        <v>443</v>
      </c>
      <c r="BL140" s="49" t="s">
        <v>443</v>
      </c>
      <c r="BM140" s="49" t="s">
        <v>443</v>
      </c>
      <c r="BN140" s="49" t="s">
        <v>443</v>
      </c>
      <c r="BO140" s="49" t="s">
        <v>443</v>
      </c>
      <c r="BP140" s="49" t="s">
        <v>443</v>
      </c>
      <c r="BQ140" s="49" t="s">
        <v>443</v>
      </c>
      <c r="BR140" s="287" t="s">
        <v>4</v>
      </c>
      <c r="BS140" s="49" t="s">
        <v>443</v>
      </c>
      <c r="BT140" s="49" t="s">
        <v>443</v>
      </c>
      <c r="BU140" s="49" t="s">
        <v>443</v>
      </c>
      <c r="BV140" s="49" t="s">
        <v>443</v>
      </c>
      <c r="BW140" s="49" t="s">
        <v>443</v>
      </c>
      <c r="BX140" s="49" t="s">
        <v>443</v>
      </c>
      <c r="BY140" s="49" t="s">
        <v>443</v>
      </c>
      <c r="BZ140" s="49" t="s">
        <v>443</v>
      </c>
      <c r="CA140" s="49" t="s">
        <v>443</v>
      </c>
      <c r="CB140" s="49" t="s">
        <v>443</v>
      </c>
      <c r="CC140" s="49" t="s">
        <v>443</v>
      </c>
      <c r="CD140" s="294" t="s">
        <v>4</v>
      </c>
      <c r="CE140" s="49" t="s">
        <v>443</v>
      </c>
      <c r="CF140" s="49" t="s">
        <v>443</v>
      </c>
      <c r="CG140" s="49" t="s">
        <v>443</v>
      </c>
      <c r="CH140" s="49" t="s">
        <v>443</v>
      </c>
      <c r="CI140" s="49" t="s">
        <v>443</v>
      </c>
      <c r="CJ140" s="103" t="s">
        <v>1919</v>
      </c>
      <c r="CK140" s="49" t="s">
        <v>443</v>
      </c>
      <c r="CL140" s="288" t="s">
        <v>443</v>
      </c>
      <c r="CM140" s="146" t="s">
        <v>2600</v>
      </c>
      <c r="CN140" s="49" t="s">
        <v>443</v>
      </c>
      <c r="CO140" s="369" t="s">
        <v>2711</v>
      </c>
      <c r="CP140" s="379" t="s">
        <v>443</v>
      </c>
      <c r="CQ140" s="379" t="s">
        <v>443</v>
      </c>
      <c r="CR140" s="389" t="s">
        <v>4</v>
      </c>
      <c r="CS140" s="379" t="s">
        <v>443</v>
      </c>
      <c r="CT140" s="379" t="s">
        <v>443</v>
      </c>
      <c r="CU140" s="380" t="s">
        <v>35</v>
      </c>
      <c r="CV140" s="379" t="s">
        <v>443</v>
      </c>
      <c r="CW140" s="379" t="s">
        <v>443</v>
      </c>
      <c r="CX140" s="379" t="s">
        <v>443</v>
      </c>
      <c r="CY140" s="379" t="s">
        <v>443</v>
      </c>
      <c r="CZ140" s="448" t="s">
        <v>443</v>
      </c>
      <c r="DA140" s="379" t="s">
        <v>443</v>
      </c>
    </row>
    <row r="141" spans="1:105" customFormat="1" ht="26.1" customHeight="1" x14ac:dyDescent="0.2">
      <c r="A141" s="21" t="s">
        <v>2712</v>
      </c>
      <c r="B141" s="5" t="s">
        <v>1813</v>
      </c>
      <c r="C141" s="46"/>
      <c r="D141" s="119"/>
      <c r="E141" s="65" t="s">
        <v>66</v>
      </c>
      <c r="F141" s="165" t="s">
        <v>433</v>
      </c>
      <c r="G141" s="88">
        <v>4</v>
      </c>
      <c r="H141" s="9" t="s">
        <v>30</v>
      </c>
      <c r="I141" s="280" t="s">
        <v>40</v>
      </c>
      <c r="J141" s="170" t="s">
        <v>443</v>
      </c>
      <c r="K141" s="49" t="s">
        <v>443</v>
      </c>
      <c r="L141" s="49" t="s">
        <v>21</v>
      </c>
      <c r="M141" s="49" t="s">
        <v>443</v>
      </c>
      <c r="N141" s="49" t="s">
        <v>443</v>
      </c>
      <c r="O141" s="49" t="s">
        <v>443</v>
      </c>
      <c r="P141" s="49" t="s">
        <v>443</v>
      </c>
      <c r="Q141" s="49" t="s">
        <v>443</v>
      </c>
      <c r="R141" s="49" t="s">
        <v>443</v>
      </c>
      <c r="S141" s="49" t="s">
        <v>443</v>
      </c>
      <c r="T141" s="49" t="s">
        <v>443</v>
      </c>
      <c r="U141" s="49" t="s">
        <v>443</v>
      </c>
      <c r="V141" s="49" t="s">
        <v>443</v>
      </c>
      <c r="W141" s="49" t="s">
        <v>443</v>
      </c>
      <c r="X141" s="49" t="s">
        <v>21</v>
      </c>
      <c r="Y141" s="49" t="s">
        <v>443</v>
      </c>
      <c r="Z141" s="49" t="s">
        <v>443</v>
      </c>
      <c r="AA141" s="49" t="s">
        <v>443</v>
      </c>
      <c r="AB141" s="49" t="s">
        <v>443</v>
      </c>
      <c r="AC141" s="49" t="s">
        <v>443</v>
      </c>
      <c r="AD141" s="49" t="s">
        <v>443</v>
      </c>
      <c r="AE141" s="49" t="s">
        <v>443</v>
      </c>
      <c r="AF141" s="49" t="s">
        <v>443</v>
      </c>
      <c r="AG141" s="49" t="s">
        <v>443</v>
      </c>
      <c r="AH141" s="49" t="s">
        <v>443</v>
      </c>
      <c r="AI141" s="49" t="s">
        <v>443</v>
      </c>
      <c r="AJ141" s="49" t="s">
        <v>21</v>
      </c>
      <c r="AK141" s="49" t="s">
        <v>443</v>
      </c>
      <c r="AL141" s="49" t="s">
        <v>443</v>
      </c>
      <c r="AM141" s="49" t="s">
        <v>443</v>
      </c>
      <c r="AN141" s="49" t="s">
        <v>443</v>
      </c>
      <c r="AO141" s="49" t="s">
        <v>443</v>
      </c>
      <c r="AP141" s="49" t="s">
        <v>443</v>
      </c>
      <c r="AQ141" s="49" t="s">
        <v>443</v>
      </c>
      <c r="AR141" s="49" t="s">
        <v>443</v>
      </c>
      <c r="AS141" s="49" t="s">
        <v>443</v>
      </c>
      <c r="AT141" s="49" t="s">
        <v>443</v>
      </c>
      <c r="AU141" s="49" t="s">
        <v>443</v>
      </c>
      <c r="AV141" s="137" t="s">
        <v>21</v>
      </c>
      <c r="AW141" s="49" t="s">
        <v>443</v>
      </c>
      <c r="AX141" s="49" t="s">
        <v>443</v>
      </c>
      <c r="AY141" s="49" t="s">
        <v>443</v>
      </c>
      <c r="AZ141" s="49" t="s">
        <v>443</v>
      </c>
      <c r="BA141" s="49" t="s">
        <v>443</v>
      </c>
      <c r="BB141" s="49" t="s">
        <v>443</v>
      </c>
      <c r="BC141" s="49" t="s">
        <v>443</v>
      </c>
      <c r="BD141" s="49" t="s">
        <v>443</v>
      </c>
      <c r="BE141" s="133" t="s">
        <v>2610</v>
      </c>
      <c r="BF141" s="135" t="s">
        <v>2611</v>
      </c>
      <c r="BG141" s="49" t="s">
        <v>443</v>
      </c>
      <c r="BH141" s="132" t="s">
        <v>21</v>
      </c>
      <c r="BI141" s="49" t="s">
        <v>443</v>
      </c>
      <c r="BJ141" s="49" t="s">
        <v>443</v>
      </c>
      <c r="BK141" s="49" t="s">
        <v>443</v>
      </c>
      <c r="BL141" s="49" t="s">
        <v>443</v>
      </c>
      <c r="BM141" s="49" t="s">
        <v>443</v>
      </c>
      <c r="BN141" s="49" t="s">
        <v>443</v>
      </c>
      <c r="BO141" s="49" t="s">
        <v>443</v>
      </c>
      <c r="BP141" s="49" t="s">
        <v>443</v>
      </c>
      <c r="BQ141" s="49" t="s">
        <v>443</v>
      </c>
      <c r="BR141" s="49" t="s">
        <v>443</v>
      </c>
      <c r="BS141" s="49" t="s">
        <v>443</v>
      </c>
      <c r="BT141" s="287" t="s">
        <v>4</v>
      </c>
      <c r="BU141" s="49" t="s">
        <v>443</v>
      </c>
      <c r="BV141" s="49" t="s">
        <v>443</v>
      </c>
      <c r="BW141" s="49" t="s">
        <v>443</v>
      </c>
      <c r="BX141" s="49" t="s">
        <v>443</v>
      </c>
      <c r="BY141" s="49" t="s">
        <v>443</v>
      </c>
      <c r="BZ141" s="49" t="s">
        <v>443</v>
      </c>
      <c r="CA141" s="49" t="s">
        <v>443</v>
      </c>
      <c r="CB141" s="49" t="s">
        <v>443</v>
      </c>
      <c r="CC141" s="49" t="s">
        <v>443</v>
      </c>
      <c r="CD141" s="49" t="s">
        <v>443</v>
      </c>
      <c r="CE141" s="49" t="s">
        <v>443</v>
      </c>
      <c r="CF141" s="295" t="s">
        <v>4</v>
      </c>
      <c r="CG141" s="49" t="s">
        <v>443</v>
      </c>
      <c r="CH141" s="49" t="s">
        <v>443</v>
      </c>
      <c r="CI141" s="49" t="s">
        <v>443</v>
      </c>
      <c r="CJ141" s="49" t="s">
        <v>443</v>
      </c>
      <c r="CK141" s="49" t="s">
        <v>443</v>
      </c>
      <c r="CL141" s="288" t="s">
        <v>443</v>
      </c>
      <c r="CM141" s="146" t="s">
        <v>2600</v>
      </c>
      <c r="CN141" s="49" t="s">
        <v>443</v>
      </c>
      <c r="CO141" s="49" t="s">
        <v>443</v>
      </c>
      <c r="CP141" s="162" t="s">
        <v>66</v>
      </c>
      <c r="CQ141" s="163"/>
      <c r="CR141" s="163"/>
      <c r="CS141" s="163"/>
      <c r="CT141" s="163"/>
      <c r="CU141" s="163"/>
      <c r="CV141" s="163"/>
      <c r="CW141" s="163"/>
      <c r="CX141" s="163"/>
      <c r="CY141" s="163"/>
      <c r="CZ141" s="163"/>
      <c r="DA141" s="163"/>
    </row>
    <row r="142" spans="1:105" ht="45" customHeight="1" x14ac:dyDescent="0.25">
      <c r="A142" s="383" t="s">
        <v>210</v>
      </c>
      <c r="B142" s="383" t="s">
        <v>49</v>
      </c>
      <c r="C142" s="383"/>
      <c r="D142" s="384"/>
      <c r="E142" s="385" t="s">
        <v>590</v>
      </c>
      <c r="F142" s="386" t="s">
        <v>282</v>
      </c>
      <c r="G142" s="88">
        <v>24</v>
      </c>
      <c r="H142" s="387" t="s">
        <v>2181</v>
      </c>
      <c r="I142" s="388" t="s">
        <v>31</v>
      </c>
      <c r="J142" s="170" t="s">
        <v>443</v>
      </c>
      <c r="K142" s="49" t="s">
        <v>443</v>
      </c>
      <c r="L142" s="49" t="s">
        <v>443</v>
      </c>
      <c r="M142" s="49" t="s">
        <v>443</v>
      </c>
      <c r="N142" s="49" t="s">
        <v>443</v>
      </c>
      <c r="O142" s="49" t="s">
        <v>443</v>
      </c>
      <c r="P142" s="49" t="s">
        <v>443</v>
      </c>
      <c r="Q142" s="49" t="s">
        <v>443</v>
      </c>
      <c r="R142" s="49" t="s">
        <v>443</v>
      </c>
      <c r="S142" s="49" t="s">
        <v>443</v>
      </c>
      <c r="T142" s="49" t="s">
        <v>21</v>
      </c>
      <c r="U142" s="49" t="s">
        <v>443</v>
      </c>
      <c r="V142" s="49" t="s">
        <v>443</v>
      </c>
      <c r="W142" s="49" t="s">
        <v>443</v>
      </c>
      <c r="X142" s="49" t="s">
        <v>443</v>
      </c>
      <c r="Y142" s="49" t="s">
        <v>443</v>
      </c>
      <c r="Z142" s="49" t="s">
        <v>443</v>
      </c>
      <c r="AA142" s="49" t="s">
        <v>443</v>
      </c>
      <c r="AB142" s="49" t="s">
        <v>443</v>
      </c>
      <c r="AC142" s="49" t="s">
        <v>443</v>
      </c>
      <c r="AD142" s="49" t="s">
        <v>443</v>
      </c>
      <c r="AE142" s="49" t="s">
        <v>443</v>
      </c>
      <c r="AF142" s="49" t="s">
        <v>21</v>
      </c>
      <c r="AG142" s="49" t="s">
        <v>443</v>
      </c>
      <c r="AH142" s="49" t="s">
        <v>443</v>
      </c>
      <c r="AI142" s="49" t="s">
        <v>443</v>
      </c>
      <c r="AJ142" s="49" t="s">
        <v>443</v>
      </c>
      <c r="AK142" s="49" t="s">
        <v>443</v>
      </c>
      <c r="AL142" s="49" t="s">
        <v>443</v>
      </c>
      <c r="AM142" s="49" t="s">
        <v>443</v>
      </c>
      <c r="AN142" s="49" t="s">
        <v>443</v>
      </c>
      <c r="AO142" s="49" t="s">
        <v>443</v>
      </c>
      <c r="AP142" s="49" t="s">
        <v>443</v>
      </c>
      <c r="AQ142" s="49" t="s">
        <v>443</v>
      </c>
      <c r="AR142" s="49" t="s">
        <v>21</v>
      </c>
      <c r="AS142" s="49" t="s">
        <v>443</v>
      </c>
      <c r="AT142" s="49" t="s">
        <v>443</v>
      </c>
      <c r="AU142" s="49" t="s">
        <v>443</v>
      </c>
      <c r="AV142" s="49" t="s">
        <v>443</v>
      </c>
      <c r="AW142" s="129" t="s">
        <v>2609</v>
      </c>
      <c r="AX142" s="49" t="s">
        <v>443</v>
      </c>
      <c r="AY142" s="49" t="s">
        <v>443</v>
      </c>
      <c r="AZ142" s="49" t="s">
        <v>443</v>
      </c>
      <c r="BA142" s="49" t="s">
        <v>443</v>
      </c>
      <c r="BB142" s="49" t="s">
        <v>443</v>
      </c>
      <c r="BC142" s="49" t="s">
        <v>443</v>
      </c>
      <c r="BD142" s="137" t="s">
        <v>21</v>
      </c>
      <c r="BE142" s="131" t="s">
        <v>443</v>
      </c>
      <c r="BF142" s="49" t="s">
        <v>443</v>
      </c>
      <c r="BG142" s="49" t="s">
        <v>443</v>
      </c>
      <c r="BH142" s="49" t="s">
        <v>443</v>
      </c>
      <c r="BI142" s="49" t="s">
        <v>443</v>
      </c>
      <c r="BJ142" s="49" t="s">
        <v>443</v>
      </c>
      <c r="BK142" s="49" t="s">
        <v>443</v>
      </c>
      <c r="BL142" s="49" t="s">
        <v>443</v>
      </c>
      <c r="BM142" s="49" t="s">
        <v>443</v>
      </c>
      <c r="BN142" s="49" t="s">
        <v>443</v>
      </c>
      <c r="BO142" s="49" t="s">
        <v>443</v>
      </c>
      <c r="BP142" s="49" t="s">
        <v>443</v>
      </c>
      <c r="BQ142" s="49" t="s">
        <v>443</v>
      </c>
      <c r="BR142" s="49" t="s">
        <v>443</v>
      </c>
      <c r="BS142" s="49" t="s">
        <v>443</v>
      </c>
      <c r="BT142" s="49" t="s">
        <v>443</v>
      </c>
      <c r="BU142" s="49" t="s">
        <v>443</v>
      </c>
      <c r="BV142" s="49" t="s">
        <v>443</v>
      </c>
      <c r="BW142" s="28" t="s">
        <v>443</v>
      </c>
      <c r="BX142" s="49" t="s">
        <v>443</v>
      </c>
      <c r="BY142" s="49" t="s">
        <v>443</v>
      </c>
      <c r="BZ142" s="49" t="s">
        <v>443</v>
      </c>
      <c r="CA142" s="49" t="s">
        <v>443</v>
      </c>
      <c r="CB142" s="287" t="s">
        <v>4</v>
      </c>
      <c r="CC142" s="49" t="s">
        <v>443</v>
      </c>
      <c r="CD142" s="49" t="s">
        <v>443</v>
      </c>
      <c r="CE142" s="49" t="s">
        <v>443</v>
      </c>
      <c r="CF142" s="49" t="s">
        <v>443</v>
      </c>
      <c r="CG142" s="49" t="s">
        <v>443</v>
      </c>
      <c r="CH142" s="49" t="s">
        <v>443</v>
      </c>
      <c r="CI142" s="49" t="s">
        <v>443</v>
      </c>
      <c r="CJ142" s="49" t="s">
        <v>443</v>
      </c>
      <c r="CK142" s="49" t="s">
        <v>443</v>
      </c>
      <c r="CL142" s="49" t="s">
        <v>443</v>
      </c>
      <c r="CM142" s="49" t="s">
        <v>443</v>
      </c>
      <c r="CN142" s="290" t="s">
        <v>443</v>
      </c>
      <c r="CO142" s="370" t="s">
        <v>4</v>
      </c>
      <c r="CP142" s="379" t="s">
        <v>443</v>
      </c>
      <c r="CQ142" s="379" t="s">
        <v>443</v>
      </c>
      <c r="CR142" s="379" t="s">
        <v>443</v>
      </c>
      <c r="CS142" s="379" t="s">
        <v>443</v>
      </c>
      <c r="CT142" s="379" t="s">
        <v>443</v>
      </c>
      <c r="CU142" s="380" t="s">
        <v>35</v>
      </c>
      <c r="CV142" s="379" t="s">
        <v>443</v>
      </c>
      <c r="CW142" s="379" t="s">
        <v>443</v>
      </c>
      <c r="CX142" s="379" t="s">
        <v>443</v>
      </c>
      <c r="CY142" s="379" t="s">
        <v>443</v>
      </c>
      <c r="CZ142" s="405" t="s">
        <v>443</v>
      </c>
      <c r="DA142" s="379" t="s">
        <v>443</v>
      </c>
    </row>
    <row r="143" spans="1:105" customFormat="1" ht="26.1" customHeight="1" x14ac:dyDescent="0.2">
      <c r="A143" s="5" t="s">
        <v>144</v>
      </c>
      <c r="B143" s="5" t="s">
        <v>140</v>
      </c>
      <c r="C143" s="56" t="s">
        <v>2713</v>
      </c>
      <c r="D143" s="117"/>
      <c r="E143" s="53" t="s">
        <v>66</v>
      </c>
      <c r="F143" s="88" t="s">
        <v>2714</v>
      </c>
      <c r="G143" s="140"/>
      <c r="H143" s="9" t="s">
        <v>24</v>
      </c>
      <c r="I143" s="21" t="s">
        <v>2715</v>
      </c>
      <c r="J143" s="170" t="s">
        <v>443</v>
      </c>
      <c r="K143" s="49" t="s">
        <v>443</v>
      </c>
      <c r="L143" s="49" t="s">
        <v>443</v>
      </c>
      <c r="M143" s="49" t="s">
        <v>443</v>
      </c>
      <c r="N143" s="49" t="s">
        <v>21</v>
      </c>
      <c r="O143" s="49" t="s">
        <v>443</v>
      </c>
      <c r="P143" s="49" t="s">
        <v>443</v>
      </c>
      <c r="Q143" s="49" t="s">
        <v>443</v>
      </c>
      <c r="R143" s="49" t="s">
        <v>443</v>
      </c>
      <c r="S143" s="49" t="s">
        <v>443</v>
      </c>
      <c r="T143" s="49" t="s">
        <v>443</v>
      </c>
      <c r="U143" s="49" t="s">
        <v>443</v>
      </c>
      <c r="V143" s="49" t="s">
        <v>443</v>
      </c>
      <c r="W143" s="49" t="s">
        <v>443</v>
      </c>
      <c r="X143" s="49" t="s">
        <v>443</v>
      </c>
      <c r="Y143" s="49" t="s">
        <v>443</v>
      </c>
      <c r="Z143" s="49" t="s">
        <v>21</v>
      </c>
      <c r="AA143" s="49" t="s">
        <v>443</v>
      </c>
      <c r="AB143" s="49" t="s">
        <v>443</v>
      </c>
      <c r="AC143" s="49" t="s">
        <v>443</v>
      </c>
      <c r="AD143" s="49" t="s">
        <v>443</v>
      </c>
      <c r="AE143" s="49" t="s">
        <v>443</v>
      </c>
      <c r="AF143" s="49" t="s">
        <v>443</v>
      </c>
      <c r="AG143" s="49" t="s">
        <v>443</v>
      </c>
      <c r="AH143" s="112" t="s">
        <v>66</v>
      </c>
      <c r="AI143" s="50"/>
      <c r="AJ143" s="50"/>
      <c r="AK143" s="50"/>
      <c r="AL143" s="50" t="s">
        <v>21</v>
      </c>
      <c r="AM143" s="50"/>
      <c r="AN143" s="50"/>
      <c r="AO143" s="50"/>
      <c r="AP143" s="50"/>
      <c r="AQ143" s="50"/>
      <c r="AR143" s="50"/>
      <c r="AS143" s="50"/>
      <c r="AT143" s="1"/>
      <c r="AU143" s="1"/>
      <c r="AV143" s="1"/>
      <c r="AW143" s="1"/>
      <c r="AX143" s="1"/>
      <c r="AY143" s="1"/>
      <c r="AZ143" s="1"/>
      <c r="BA143" s="1"/>
      <c r="BB143" s="1"/>
      <c r="BC143" s="1"/>
      <c r="BD143" s="1"/>
      <c r="BE143" s="143"/>
      <c r="BF143" s="1"/>
      <c r="BG143" s="1"/>
      <c r="BH143" s="1"/>
      <c r="BI143" s="1"/>
      <c r="BJ143" s="1"/>
      <c r="BK143" s="1"/>
      <c r="BL143" s="1"/>
      <c r="BM143" s="49"/>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5"/>
      <c r="CQ143" s="15"/>
      <c r="CR143" s="15"/>
      <c r="CS143" s="15"/>
      <c r="CT143" s="15"/>
      <c r="CU143" s="15"/>
      <c r="CV143" s="15"/>
      <c r="CW143" s="80" t="s">
        <v>443</v>
      </c>
      <c r="CX143" s="15"/>
      <c r="CY143" s="15"/>
      <c r="CZ143" s="15"/>
      <c r="DA143" s="15"/>
    </row>
    <row r="144" spans="1:105" customFormat="1" ht="26.1" customHeight="1" x14ac:dyDescent="0.2">
      <c r="A144" s="6" t="s">
        <v>46</v>
      </c>
      <c r="B144" s="6" t="s">
        <v>2716</v>
      </c>
      <c r="C144" s="54" t="s">
        <v>2717</v>
      </c>
      <c r="D144" s="117"/>
      <c r="E144" s="53" t="s">
        <v>66</v>
      </c>
      <c r="F144" s="88" t="s">
        <v>2718</v>
      </c>
      <c r="G144" s="140">
        <v>26</v>
      </c>
      <c r="H144" s="9" t="s">
        <v>19</v>
      </c>
      <c r="I144" s="23" t="s">
        <v>20</v>
      </c>
      <c r="J144" s="49" t="s">
        <v>443</v>
      </c>
      <c r="K144" s="49" t="s">
        <v>443</v>
      </c>
      <c r="L144" s="49" t="s">
        <v>443</v>
      </c>
      <c r="M144" s="49" t="s">
        <v>443</v>
      </c>
      <c r="N144" s="49" t="s">
        <v>443</v>
      </c>
      <c r="O144" s="49" t="s">
        <v>21</v>
      </c>
      <c r="P144" s="49" t="s">
        <v>443</v>
      </c>
      <c r="Q144" s="49" t="s">
        <v>443</v>
      </c>
      <c r="R144" s="49" t="s">
        <v>443</v>
      </c>
      <c r="S144" s="49" t="s">
        <v>443</v>
      </c>
      <c r="T144" s="49" t="s">
        <v>443</v>
      </c>
      <c r="U144" s="49" t="s">
        <v>443</v>
      </c>
      <c r="V144" s="49" t="s">
        <v>443</v>
      </c>
      <c r="W144" s="49" t="s">
        <v>443</v>
      </c>
      <c r="X144" s="49" t="s">
        <v>443</v>
      </c>
      <c r="Y144" s="49" t="s">
        <v>443</v>
      </c>
      <c r="Z144" s="49" t="s">
        <v>443</v>
      </c>
      <c r="AA144" s="61" t="s">
        <v>66</v>
      </c>
      <c r="AB144" s="51"/>
      <c r="AC144" s="51"/>
      <c r="AD144" s="51"/>
      <c r="AE144" s="51"/>
      <c r="AF144" s="51"/>
      <c r="AG144" s="51"/>
      <c r="AH144" s="49"/>
      <c r="AI144" s="49"/>
      <c r="AJ144" s="49"/>
      <c r="AK144" s="49"/>
      <c r="AL144" s="49"/>
      <c r="AM144" s="61" t="s">
        <v>66</v>
      </c>
      <c r="AN144" s="51"/>
      <c r="AO144" s="51"/>
      <c r="AP144" s="51"/>
      <c r="AQ144" s="51"/>
      <c r="AR144" s="51"/>
      <c r="AS144" s="51"/>
      <c r="AT144" s="1"/>
      <c r="AU144" s="1"/>
      <c r="AV144" s="1"/>
      <c r="AW144" s="1"/>
      <c r="AX144" s="1"/>
      <c r="AY144" s="1"/>
      <c r="AZ144" s="1"/>
      <c r="BA144" s="1"/>
      <c r="BB144" s="1"/>
      <c r="BC144" s="1"/>
      <c r="BD144" s="1"/>
      <c r="BE144" s="1"/>
      <c r="BF144" s="1"/>
      <c r="BG144" s="1"/>
      <c r="BH144" s="1"/>
      <c r="BI144" s="1"/>
      <c r="BJ144" s="1"/>
      <c r="BK144" s="1"/>
      <c r="BL144" s="1"/>
      <c r="BM144" s="1"/>
      <c r="BN144" s="49"/>
      <c r="BO144" s="1"/>
      <c r="BP144" s="1"/>
      <c r="BQ144" s="1"/>
      <c r="BR144" s="1"/>
      <c r="BS144" s="1"/>
      <c r="BT144" s="1"/>
      <c r="BU144" s="1"/>
      <c r="BV144" s="1"/>
      <c r="BW144" s="1"/>
      <c r="BX144" s="1"/>
      <c r="BY144" s="1"/>
      <c r="BZ144" s="15"/>
      <c r="CA144" s="15"/>
      <c r="CB144" s="15"/>
      <c r="CC144" s="1"/>
      <c r="CD144" s="15"/>
      <c r="CE144" s="1"/>
      <c r="CF144" s="1"/>
      <c r="CG144" s="1"/>
      <c r="CH144" s="1"/>
      <c r="CI144" s="1"/>
      <c r="CJ144" s="1"/>
      <c r="CK144" s="1"/>
      <c r="CL144" s="1"/>
      <c r="CM144" s="1"/>
      <c r="CN144" s="1"/>
      <c r="CO144" s="1"/>
      <c r="CP144" s="155"/>
      <c r="CQ144" s="155"/>
      <c r="CR144" s="155"/>
      <c r="CS144" s="155"/>
      <c r="CT144" s="155"/>
      <c r="CU144" s="155"/>
      <c r="CV144" s="155"/>
      <c r="CW144" s="155"/>
      <c r="CX144" s="155"/>
      <c r="CY144" s="155"/>
      <c r="CZ144" s="155"/>
      <c r="DA144" s="155"/>
    </row>
    <row r="145" spans="1:105" s="381" customFormat="1" ht="45" customHeight="1" x14ac:dyDescent="0.25">
      <c r="A145" s="382" t="s">
        <v>2264</v>
      </c>
      <c r="B145" s="383" t="s">
        <v>1766</v>
      </c>
      <c r="C145" s="383" t="s">
        <v>1921</v>
      </c>
      <c r="D145" s="401">
        <v>43361</v>
      </c>
      <c r="E145" s="385" t="s">
        <v>590</v>
      </c>
      <c r="F145" s="386" t="s">
        <v>1514</v>
      </c>
      <c r="G145" s="299"/>
      <c r="H145" s="387" t="s">
        <v>24</v>
      </c>
      <c r="I145" s="388" t="s">
        <v>100</v>
      </c>
      <c r="J145" s="174"/>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c r="AK145" s="28"/>
      <c r="AL145" s="28"/>
      <c r="AM145" s="28"/>
      <c r="AN145" s="28"/>
      <c r="AO145" s="28"/>
      <c r="AP145" s="28"/>
      <c r="AQ145" s="28"/>
      <c r="AR145" s="28"/>
      <c r="AS145" s="28"/>
      <c r="AT145" s="1"/>
      <c r="AU145" s="1"/>
      <c r="AV145" s="1"/>
      <c r="AW145" s="1"/>
      <c r="AX145" s="1"/>
      <c r="AY145" s="1"/>
      <c r="AZ145" s="1"/>
      <c r="BA145" s="1"/>
      <c r="BB145" s="1"/>
      <c r="BC145" s="1"/>
      <c r="BD145" s="1"/>
      <c r="BE145" s="143"/>
      <c r="BF145" s="1"/>
      <c r="BG145" s="1"/>
      <c r="BH145" s="1"/>
      <c r="BI145" s="1"/>
      <c r="BJ145" s="1"/>
      <c r="BK145" s="49"/>
      <c r="BL145" s="49"/>
      <c r="BM145" s="49"/>
      <c r="BN145" s="1"/>
      <c r="BO145" s="1"/>
      <c r="BP145" s="1"/>
      <c r="BQ145" s="1"/>
      <c r="BR145" s="1"/>
      <c r="BS145" s="1"/>
      <c r="BT145" s="1"/>
      <c r="BU145" s="1"/>
      <c r="BV145" s="1"/>
      <c r="BW145" s="1"/>
      <c r="BX145" s="49"/>
      <c r="BY145" s="1"/>
      <c r="BZ145" s="103" t="s">
        <v>35</v>
      </c>
      <c r="CA145" s="50" t="s">
        <v>35</v>
      </c>
      <c r="CB145" s="49" t="s">
        <v>443</v>
      </c>
      <c r="CC145" s="131" t="s">
        <v>443</v>
      </c>
      <c r="CD145" s="49" t="s">
        <v>443</v>
      </c>
      <c r="CE145" s="49" t="s">
        <v>443</v>
      </c>
      <c r="CF145" s="49" t="s">
        <v>443</v>
      </c>
      <c r="CG145" s="49" t="s">
        <v>443</v>
      </c>
      <c r="CH145" s="49" t="s">
        <v>443</v>
      </c>
      <c r="CI145" s="49" t="s">
        <v>443</v>
      </c>
      <c r="CJ145" s="49" t="s">
        <v>443</v>
      </c>
      <c r="CK145" s="49" t="s">
        <v>443</v>
      </c>
      <c r="CL145" s="49" t="s">
        <v>443</v>
      </c>
      <c r="CM145" s="290" t="s">
        <v>443</v>
      </c>
      <c r="CN145" s="311" t="s">
        <v>4</v>
      </c>
      <c r="CO145" s="131" t="s">
        <v>443</v>
      </c>
      <c r="CP145" s="379" t="s">
        <v>443</v>
      </c>
      <c r="CQ145" s="379" t="s">
        <v>443</v>
      </c>
      <c r="CR145" s="379" t="s">
        <v>443</v>
      </c>
      <c r="CS145" s="379" t="s">
        <v>443</v>
      </c>
      <c r="CT145" s="380" t="s">
        <v>35</v>
      </c>
      <c r="CU145" s="380" t="s">
        <v>35</v>
      </c>
      <c r="CV145" s="379" t="s">
        <v>443</v>
      </c>
      <c r="CW145" s="379" t="s">
        <v>443</v>
      </c>
      <c r="CX145" s="379" t="s">
        <v>443</v>
      </c>
      <c r="CY145" s="405" t="s">
        <v>443</v>
      </c>
      <c r="CZ145" s="379" t="s">
        <v>4</v>
      </c>
      <c r="DA145" s="379" t="s">
        <v>443</v>
      </c>
    </row>
    <row r="146" spans="1:105" s="134" customFormat="1" ht="26.1" customHeight="1" x14ac:dyDescent="0.2">
      <c r="A146" s="201" t="s">
        <v>2719</v>
      </c>
      <c r="B146" s="201" t="s">
        <v>201</v>
      </c>
      <c r="C146" s="276" t="s">
        <v>2720</v>
      </c>
      <c r="D146" s="210"/>
      <c r="E146" s="314" t="s">
        <v>66</v>
      </c>
      <c r="F146" s="252" t="s">
        <v>300</v>
      </c>
      <c r="G146" s="140"/>
      <c r="H146" s="203" t="s">
        <v>24</v>
      </c>
      <c r="I146" s="282" t="s">
        <v>53</v>
      </c>
      <c r="J146" s="49" t="s">
        <v>443</v>
      </c>
      <c r="K146" s="49" t="s">
        <v>443</v>
      </c>
      <c r="L146" s="49" t="s">
        <v>21</v>
      </c>
      <c r="M146" s="49" t="s">
        <v>443</v>
      </c>
      <c r="N146" s="49" t="s">
        <v>443</v>
      </c>
      <c r="O146" s="49" t="s">
        <v>443</v>
      </c>
      <c r="P146" s="49" t="s">
        <v>443</v>
      </c>
      <c r="Q146" s="49" t="s">
        <v>443</v>
      </c>
      <c r="R146" s="49" t="s">
        <v>443</v>
      </c>
      <c r="S146" s="49" t="s">
        <v>443</v>
      </c>
      <c r="T146" s="49" t="s">
        <v>443</v>
      </c>
      <c r="U146" s="49" t="s">
        <v>443</v>
      </c>
      <c r="V146" s="49" t="s">
        <v>443</v>
      </c>
      <c r="W146" s="49" t="s">
        <v>443</v>
      </c>
      <c r="X146" s="49" t="s">
        <v>443</v>
      </c>
      <c r="Y146" s="49" t="s">
        <v>21</v>
      </c>
      <c r="Z146" s="49" t="s">
        <v>443</v>
      </c>
      <c r="AA146" s="49" t="s">
        <v>443</v>
      </c>
      <c r="AB146" s="49" t="s">
        <v>443</v>
      </c>
      <c r="AC146" s="49" t="s">
        <v>443</v>
      </c>
      <c r="AD146" s="49" t="s">
        <v>443</v>
      </c>
      <c r="AE146" s="49" t="s">
        <v>443</v>
      </c>
      <c r="AF146" s="49" t="s">
        <v>443</v>
      </c>
      <c r="AG146" s="49" t="s">
        <v>443</v>
      </c>
      <c r="AH146" s="49" t="s">
        <v>443</v>
      </c>
      <c r="AI146" s="49" t="s">
        <v>443</v>
      </c>
      <c r="AJ146" s="49" t="s">
        <v>21</v>
      </c>
      <c r="AK146" s="49" t="s">
        <v>443</v>
      </c>
      <c r="AL146" s="49" t="s">
        <v>443</v>
      </c>
      <c r="AM146" s="49" t="s">
        <v>443</v>
      </c>
      <c r="AN146" s="49" t="s">
        <v>443</v>
      </c>
      <c r="AO146" s="49" t="s">
        <v>443</v>
      </c>
      <c r="AP146" s="49" t="s">
        <v>443</v>
      </c>
      <c r="AQ146" s="49" t="s">
        <v>443</v>
      </c>
      <c r="AR146" s="49" t="s">
        <v>443</v>
      </c>
      <c r="AS146" s="49" t="s">
        <v>443</v>
      </c>
      <c r="AT146" s="49" t="s">
        <v>443</v>
      </c>
      <c r="AU146" s="49" t="s">
        <v>443</v>
      </c>
      <c r="AV146" s="137" t="s">
        <v>21</v>
      </c>
      <c r="AW146" s="49" t="s">
        <v>443</v>
      </c>
      <c r="AX146" s="49" t="s">
        <v>443</v>
      </c>
      <c r="AY146" s="49" t="s">
        <v>443</v>
      </c>
      <c r="AZ146" s="49" t="s">
        <v>443</v>
      </c>
      <c r="BA146" s="49" t="s">
        <v>443</v>
      </c>
      <c r="BB146" s="49" t="s">
        <v>2595</v>
      </c>
      <c r="BC146" s="49" t="s">
        <v>443</v>
      </c>
      <c r="BD146" s="49" t="s">
        <v>443</v>
      </c>
      <c r="BE146" s="131" t="s">
        <v>443</v>
      </c>
      <c r="BF146" s="162" t="s">
        <v>443</v>
      </c>
      <c r="BG146" s="162" t="s">
        <v>443</v>
      </c>
      <c r="BH146" s="228" t="s">
        <v>35</v>
      </c>
      <c r="BI146" s="162" t="s">
        <v>443</v>
      </c>
      <c r="BJ146" s="162" t="s">
        <v>443</v>
      </c>
      <c r="BK146" s="164" t="s">
        <v>21</v>
      </c>
      <c r="BL146" s="162" t="s">
        <v>443</v>
      </c>
      <c r="BM146" s="322" t="s">
        <v>35</v>
      </c>
      <c r="BN146" s="322" t="s">
        <v>35</v>
      </c>
      <c r="BO146" s="279" t="s">
        <v>35</v>
      </c>
      <c r="BP146" s="279" t="s">
        <v>35</v>
      </c>
      <c r="BQ146" s="357" t="s">
        <v>35</v>
      </c>
      <c r="BR146" s="103" t="s">
        <v>35</v>
      </c>
      <c r="BS146" s="103" t="s">
        <v>35</v>
      </c>
      <c r="BT146" s="103" t="s">
        <v>35</v>
      </c>
      <c r="BU146" s="103" t="s">
        <v>35</v>
      </c>
      <c r="BV146" s="287" t="s">
        <v>4</v>
      </c>
      <c r="BW146" s="1"/>
      <c r="BX146" s="1"/>
      <c r="BY146" s="1"/>
      <c r="BZ146" s="1"/>
      <c r="CA146" s="1"/>
      <c r="CB146" s="1"/>
      <c r="CC146" s="1"/>
      <c r="CD146" s="1"/>
      <c r="CE146" s="1"/>
      <c r="CF146" s="1"/>
      <c r="CG146" s="1"/>
      <c r="CH146" s="1"/>
      <c r="CI146" s="1"/>
      <c r="CJ146" s="1"/>
      <c r="CK146" s="1"/>
      <c r="CL146" s="1"/>
      <c r="CM146" s="1"/>
      <c r="CN146" s="1"/>
      <c r="CO146" s="1"/>
      <c r="CP146"/>
      <c r="CQ146"/>
      <c r="CR146"/>
      <c r="CS146"/>
      <c r="CT146"/>
      <c r="CU146" s="15"/>
      <c r="CV146" s="15"/>
      <c r="CW146" s="80" t="s">
        <v>443</v>
      </c>
      <c r="CX146" s="15"/>
      <c r="CY146" s="15"/>
      <c r="CZ146" s="15"/>
      <c r="DA146" s="15"/>
    </row>
    <row r="147" spans="1:105" customFormat="1" ht="26.1" customHeight="1" x14ac:dyDescent="0.2">
      <c r="A147" s="5" t="s">
        <v>2721</v>
      </c>
      <c r="B147" s="6" t="s">
        <v>2722</v>
      </c>
      <c r="C147" s="54" t="s">
        <v>2723</v>
      </c>
      <c r="D147" s="118">
        <v>42064</v>
      </c>
      <c r="E147" s="65" t="s">
        <v>66</v>
      </c>
      <c r="F147" s="88" t="s">
        <v>2724</v>
      </c>
      <c r="G147" s="88"/>
      <c r="H147" s="9" t="s">
        <v>30</v>
      </c>
      <c r="I147" s="278" t="s">
        <v>40</v>
      </c>
      <c r="J147" s="170"/>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9" t="s">
        <v>35</v>
      </c>
      <c r="AI147" s="49" t="s">
        <v>35</v>
      </c>
      <c r="AJ147" s="49" t="s">
        <v>21</v>
      </c>
      <c r="AK147" s="49" t="s">
        <v>35</v>
      </c>
      <c r="AL147" s="49" t="s">
        <v>443</v>
      </c>
      <c r="AM147" s="49" t="s">
        <v>443</v>
      </c>
      <c r="AN147" s="49" t="s">
        <v>443</v>
      </c>
      <c r="AO147" s="49" t="s">
        <v>443</v>
      </c>
      <c r="AP147" s="49" t="s">
        <v>443</v>
      </c>
      <c r="AQ147" s="49" t="s">
        <v>443</v>
      </c>
      <c r="AR147" s="49" t="s">
        <v>443</v>
      </c>
      <c r="AS147" s="49" t="s">
        <v>443</v>
      </c>
      <c r="AT147" s="49" t="s">
        <v>443</v>
      </c>
      <c r="AU147" s="49" t="s">
        <v>443</v>
      </c>
      <c r="AV147" s="137" t="s">
        <v>21</v>
      </c>
      <c r="AW147" s="49" t="s">
        <v>443</v>
      </c>
      <c r="AX147" s="49" t="s">
        <v>443</v>
      </c>
      <c r="AY147" s="49" t="s">
        <v>443</v>
      </c>
      <c r="AZ147" s="49" t="s">
        <v>443</v>
      </c>
      <c r="BA147" s="49" t="s">
        <v>443</v>
      </c>
      <c r="BB147" s="49" t="s">
        <v>443</v>
      </c>
      <c r="BC147" s="111" t="s">
        <v>443</v>
      </c>
      <c r="BD147" s="49" t="s">
        <v>443</v>
      </c>
      <c r="BE147" s="133" t="s">
        <v>2610</v>
      </c>
      <c r="BF147" s="135" t="s">
        <v>2611</v>
      </c>
      <c r="BG147" s="49" t="s">
        <v>443</v>
      </c>
      <c r="BH147" s="132" t="s">
        <v>21</v>
      </c>
      <c r="BI147" s="49" t="s">
        <v>443</v>
      </c>
      <c r="BJ147" s="49" t="s">
        <v>443</v>
      </c>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row>
    <row r="148" spans="1:105" customFormat="1" ht="26.1" customHeight="1" x14ac:dyDescent="0.2">
      <c r="A148" s="41" t="s">
        <v>2721</v>
      </c>
      <c r="B148" s="41"/>
      <c r="C148" s="59" t="s">
        <v>2725</v>
      </c>
      <c r="D148" s="121">
        <v>42872</v>
      </c>
      <c r="E148" s="178" t="s">
        <v>66</v>
      </c>
      <c r="F148" s="250" t="s">
        <v>2724</v>
      </c>
      <c r="G148" s="89">
        <v>6</v>
      </c>
      <c r="H148" s="43" t="s">
        <v>30</v>
      </c>
      <c r="I148" s="44" t="s">
        <v>40</v>
      </c>
      <c r="J148" s="103"/>
      <c r="K148" s="103"/>
      <c r="L148" s="103"/>
      <c r="M148" s="103"/>
      <c r="N148" s="103"/>
      <c r="O148" s="103"/>
      <c r="P148" s="103"/>
      <c r="Q148" s="103"/>
      <c r="R148" s="103"/>
      <c r="S148" s="103"/>
      <c r="T148" s="103"/>
      <c r="U148" s="49"/>
      <c r="V148" s="49"/>
      <c r="W148" s="49"/>
      <c r="X148" s="49"/>
      <c r="Y148" s="49"/>
      <c r="Z148" s="49"/>
      <c r="AA148" s="49"/>
      <c r="AB148" s="49"/>
      <c r="AC148" s="49"/>
      <c r="AD148" s="49"/>
      <c r="AE148" s="49"/>
      <c r="AF148" s="49"/>
      <c r="AG148" s="49"/>
      <c r="AH148" s="49"/>
      <c r="AI148" s="49"/>
      <c r="AJ148" s="49"/>
      <c r="AK148" s="49"/>
      <c r="AL148" s="49"/>
      <c r="AM148" s="49"/>
      <c r="AN148" s="49"/>
      <c r="AO148" s="49"/>
      <c r="AP148" s="49"/>
      <c r="AQ148" s="49"/>
      <c r="AR148" s="49"/>
      <c r="AS148" s="49"/>
      <c r="AT148" s="103"/>
      <c r="AU148" s="103"/>
      <c r="AV148" s="103"/>
      <c r="AW148" s="111"/>
      <c r="AX148" s="49"/>
      <c r="AY148" s="137"/>
      <c r="AZ148" s="49"/>
      <c r="BA148" s="49"/>
      <c r="BB148" s="49"/>
      <c r="BC148" s="49"/>
      <c r="BD148" s="49"/>
      <c r="BE148" s="131"/>
      <c r="BF148" s="266"/>
      <c r="BG148" s="266"/>
      <c r="BH148" s="275"/>
      <c r="BI148" s="266" t="s">
        <v>1919</v>
      </c>
      <c r="BJ148" s="266"/>
      <c r="BK148" s="80"/>
      <c r="BL148" s="80"/>
      <c r="BM148" s="49"/>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55"/>
    </row>
    <row r="149" spans="1:105" s="381" customFormat="1" ht="45" customHeight="1" x14ac:dyDescent="0.25">
      <c r="A149" s="382" t="s">
        <v>32</v>
      </c>
      <c r="B149" s="383" t="s">
        <v>1845</v>
      </c>
      <c r="C149" s="383"/>
      <c r="D149" s="384"/>
      <c r="E149" s="385" t="s">
        <v>590</v>
      </c>
      <c r="F149" s="386" t="s">
        <v>468</v>
      </c>
      <c r="G149" s="88">
        <v>25</v>
      </c>
      <c r="H149" s="387" t="s">
        <v>30</v>
      </c>
      <c r="I149" s="388" t="s">
        <v>87</v>
      </c>
      <c r="J149" s="49" t="s">
        <v>443</v>
      </c>
      <c r="K149" s="49" t="s">
        <v>443</v>
      </c>
      <c r="L149" s="49" t="s">
        <v>443</v>
      </c>
      <c r="M149" s="49" t="s">
        <v>443</v>
      </c>
      <c r="N149" s="49" t="s">
        <v>443</v>
      </c>
      <c r="O149" s="49" t="s">
        <v>443</v>
      </c>
      <c r="P149" s="49" t="s">
        <v>443</v>
      </c>
      <c r="Q149" s="49" t="s">
        <v>21</v>
      </c>
      <c r="R149" s="49" t="s">
        <v>443</v>
      </c>
      <c r="S149" s="49" t="s">
        <v>443</v>
      </c>
      <c r="T149" s="49" t="s">
        <v>443</v>
      </c>
      <c r="U149" s="49" t="s">
        <v>443</v>
      </c>
      <c r="V149" s="49" t="s">
        <v>443</v>
      </c>
      <c r="W149" s="49" t="s">
        <v>443</v>
      </c>
      <c r="X149" s="49" t="s">
        <v>443</v>
      </c>
      <c r="Y149" s="49" t="s">
        <v>34</v>
      </c>
      <c r="Z149" s="49" t="s">
        <v>443</v>
      </c>
      <c r="AA149" s="49" t="s">
        <v>443</v>
      </c>
      <c r="AB149" s="49" t="s">
        <v>443</v>
      </c>
      <c r="AC149" s="49" t="s">
        <v>21</v>
      </c>
      <c r="AD149" s="49" t="s">
        <v>443</v>
      </c>
      <c r="AE149" s="49" t="s">
        <v>443</v>
      </c>
      <c r="AF149" s="49" t="s">
        <v>443</v>
      </c>
      <c r="AG149" s="49" t="s">
        <v>443</v>
      </c>
      <c r="AH149" s="49" t="s">
        <v>443</v>
      </c>
      <c r="AI149" s="49" t="s">
        <v>443</v>
      </c>
      <c r="AJ149" s="49" t="s">
        <v>443</v>
      </c>
      <c r="AK149" s="49" t="s">
        <v>443</v>
      </c>
      <c r="AL149" s="49" t="s">
        <v>443</v>
      </c>
      <c r="AM149" s="49" t="s">
        <v>443</v>
      </c>
      <c r="AN149" s="49" t="s">
        <v>443</v>
      </c>
      <c r="AO149" s="49" t="s">
        <v>21</v>
      </c>
      <c r="AP149" s="49" t="s">
        <v>443</v>
      </c>
      <c r="AQ149" s="49" t="s">
        <v>443</v>
      </c>
      <c r="AR149" s="49" t="s">
        <v>443</v>
      </c>
      <c r="AS149" s="49" t="s">
        <v>443</v>
      </c>
      <c r="AT149" s="49" t="s">
        <v>443</v>
      </c>
      <c r="AU149" s="49" t="s">
        <v>443</v>
      </c>
      <c r="AV149" s="49" t="s">
        <v>443</v>
      </c>
      <c r="AW149" s="49" t="s">
        <v>443</v>
      </c>
      <c r="AX149" s="49" t="s">
        <v>443</v>
      </c>
      <c r="AY149" s="49" t="s">
        <v>443</v>
      </c>
      <c r="AZ149" s="49" t="s">
        <v>443</v>
      </c>
      <c r="BA149" s="49" t="s">
        <v>443</v>
      </c>
      <c r="BB149" s="137" t="s">
        <v>21</v>
      </c>
      <c r="BC149" s="49" t="s">
        <v>443</v>
      </c>
      <c r="BD149" s="49" t="s">
        <v>443</v>
      </c>
      <c r="BE149" s="133" t="s">
        <v>2610</v>
      </c>
      <c r="BF149" s="346" t="s">
        <v>2611</v>
      </c>
      <c r="BG149" s="351" t="s">
        <v>443</v>
      </c>
      <c r="BH149" s="351" t="s">
        <v>443</v>
      </c>
      <c r="BI149" s="351" t="s">
        <v>443</v>
      </c>
      <c r="BJ149" s="104" t="s">
        <v>443</v>
      </c>
      <c r="BK149" s="104" t="s">
        <v>767</v>
      </c>
      <c r="BL149" s="104" t="s">
        <v>34</v>
      </c>
      <c r="BM149" s="104" t="s">
        <v>34</v>
      </c>
      <c r="BN149" s="104" t="s">
        <v>34</v>
      </c>
      <c r="BO149" s="292" t="s">
        <v>21</v>
      </c>
      <c r="BP149" s="49" t="s">
        <v>443</v>
      </c>
      <c r="BQ149" s="49" t="s">
        <v>443</v>
      </c>
      <c r="BR149" s="49" t="s">
        <v>443</v>
      </c>
      <c r="BS149" s="49" t="s">
        <v>443</v>
      </c>
      <c r="BT149" s="49" t="s">
        <v>443</v>
      </c>
      <c r="BU149" s="49" t="s">
        <v>443</v>
      </c>
      <c r="BV149" s="49" t="s">
        <v>443</v>
      </c>
      <c r="BW149" s="49" t="s">
        <v>443</v>
      </c>
      <c r="BX149" s="49" t="s">
        <v>443</v>
      </c>
      <c r="BY149" s="104" t="s">
        <v>443</v>
      </c>
      <c r="BZ149" s="287" t="s">
        <v>4</v>
      </c>
      <c r="CA149" s="49" t="s">
        <v>35</v>
      </c>
      <c r="CB149" s="49" t="s">
        <v>443</v>
      </c>
      <c r="CC149" s="49" t="s">
        <v>443</v>
      </c>
      <c r="CD149" s="49" t="s">
        <v>443</v>
      </c>
      <c r="CE149" s="49" t="s">
        <v>443</v>
      </c>
      <c r="CF149" s="49" t="s">
        <v>443</v>
      </c>
      <c r="CG149" s="103" t="s">
        <v>1919</v>
      </c>
      <c r="CH149" s="49" t="s">
        <v>443</v>
      </c>
      <c r="CI149" s="49" t="s">
        <v>443</v>
      </c>
      <c r="CJ149" s="49" t="s">
        <v>443</v>
      </c>
      <c r="CK149" s="49" t="s">
        <v>443</v>
      </c>
      <c r="CL149" s="288" t="s">
        <v>443</v>
      </c>
      <c r="CM149" s="146" t="s">
        <v>2600</v>
      </c>
      <c r="CN149" s="49" t="s">
        <v>443</v>
      </c>
      <c r="CO149" s="131" t="s">
        <v>443</v>
      </c>
      <c r="CP149" s="379" t="s">
        <v>443</v>
      </c>
      <c r="CQ149" s="379" t="s">
        <v>443</v>
      </c>
      <c r="CR149" s="379" t="s">
        <v>443</v>
      </c>
      <c r="CS149" s="379" t="s">
        <v>443</v>
      </c>
      <c r="CT149" s="380" t="s">
        <v>35</v>
      </c>
      <c r="CU149" s="380" t="s">
        <v>35</v>
      </c>
      <c r="CV149" s="380" t="s">
        <v>35</v>
      </c>
      <c r="CW149" s="379" t="s">
        <v>443</v>
      </c>
      <c r="CX149" s="379" t="s">
        <v>443</v>
      </c>
      <c r="CY149" s="448" t="s">
        <v>443</v>
      </c>
      <c r="CZ149" s="448" t="s">
        <v>443</v>
      </c>
      <c r="DA149" s="379" t="s">
        <v>443</v>
      </c>
    </row>
    <row r="150" spans="1:105" customFormat="1" ht="26.1" customHeight="1" x14ac:dyDescent="0.2">
      <c r="A150" s="6" t="s">
        <v>2726</v>
      </c>
      <c r="B150" s="6" t="s">
        <v>1529</v>
      </c>
      <c r="C150" s="45" t="s">
        <v>2727</v>
      </c>
      <c r="D150" s="117"/>
      <c r="E150" s="65" t="s">
        <v>66</v>
      </c>
      <c r="F150" s="165" t="s">
        <v>2728</v>
      </c>
      <c r="G150" s="88"/>
      <c r="H150" s="9" t="s">
        <v>24</v>
      </c>
      <c r="I150" s="280" t="s">
        <v>20</v>
      </c>
      <c r="J150" s="49" t="s">
        <v>443</v>
      </c>
      <c r="K150" s="49" t="s">
        <v>35</v>
      </c>
      <c r="L150" s="49" t="s">
        <v>443</v>
      </c>
      <c r="M150" s="49" t="s">
        <v>443</v>
      </c>
      <c r="N150" s="49" t="s">
        <v>443</v>
      </c>
      <c r="O150" s="49" t="s">
        <v>21</v>
      </c>
      <c r="P150" s="49" t="s">
        <v>443</v>
      </c>
      <c r="Q150" s="49" t="s">
        <v>443</v>
      </c>
      <c r="R150" s="49" t="s">
        <v>443</v>
      </c>
      <c r="S150" s="49" t="s">
        <v>443</v>
      </c>
      <c r="T150" s="49" t="s">
        <v>443</v>
      </c>
      <c r="U150" s="49" t="s">
        <v>443</v>
      </c>
      <c r="V150" s="49" t="s">
        <v>443</v>
      </c>
      <c r="W150" s="49" t="s">
        <v>443</v>
      </c>
      <c r="X150" s="49" t="s">
        <v>443</v>
      </c>
      <c r="Y150" s="49" t="s">
        <v>443</v>
      </c>
      <c r="Z150" s="49" t="s">
        <v>443</v>
      </c>
      <c r="AA150" s="49" t="s">
        <v>21</v>
      </c>
      <c r="AB150" s="49" t="s">
        <v>443</v>
      </c>
      <c r="AC150" s="49" t="s">
        <v>443</v>
      </c>
      <c r="AD150" s="49" t="s">
        <v>443</v>
      </c>
      <c r="AE150" s="49" t="s">
        <v>443</v>
      </c>
      <c r="AF150" s="49" t="s">
        <v>443</v>
      </c>
      <c r="AG150" s="49" t="s">
        <v>443</v>
      </c>
      <c r="AH150" s="49" t="s">
        <v>443</v>
      </c>
      <c r="AI150" s="49" t="s">
        <v>443</v>
      </c>
      <c r="AJ150" s="49" t="s">
        <v>443</v>
      </c>
      <c r="AK150" s="49" t="s">
        <v>443</v>
      </c>
      <c r="AL150" s="49" t="s">
        <v>443</v>
      </c>
      <c r="AM150" s="49" t="s">
        <v>21</v>
      </c>
      <c r="AN150" s="49" t="s">
        <v>443</v>
      </c>
      <c r="AO150" s="49" t="s">
        <v>443</v>
      </c>
      <c r="AP150" s="49" t="s">
        <v>443</v>
      </c>
      <c r="AQ150" s="49" t="s">
        <v>443</v>
      </c>
      <c r="AR150" s="49" t="s">
        <v>443</v>
      </c>
      <c r="AS150" s="49" t="s">
        <v>443</v>
      </c>
      <c r="AT150" s="49" t="s">
        <v>443</v>
      </c>
      <c r="AU150" s="49" t="s">
        <v>443</v>
      </c>
      <c r="AV150" s="49" t="s">
        <v>443</v>
      </c>
      <c r="AW150" s="49" t="s">
        <v>443</v>
      </c>
      <c r="AX150" s="49" t="s">
        <v>443</v>
      </c>
      <c r="AY150" s="137" t="s">
        <v>21</v>
      </c>
      <c r="AZ150" s="49" t="s">
        <v>443</v>
      </c>
      <c r="BA150" s="49" t="s">
        <v>443</v>
      </c>
      <c r="BB150" s="49" t="s">
        <v>2595</v>
      </c>
      <c r="BC150" s="49" t="s">
        <v>443</v>
      </c>
      <c r="BD150" s="49" t="s">
        <v>443</v>
      </c>
      <c r="BE150" s="131" t="s">
        <v>443</v>
      </c>
      <c r="BF150" s="131" t="s">
        <v>443</v>
      </c>
      <c r="BG150" s="131" t="s">
        <v>443</v>
      </c>
      <c r="BH150" s="131" t="s">
        <v>443</v>
      </c>
      <c r="BI150" s="131" t="s">
        <v>443</v>
      </c>
      <c r="BJ150" s="49" t="s">
        <v>443</v>
      </c>
      <c r="BK150" s="132" t="s">
        <v>21</v>
      </c>
      <c r="BL150" s="49" t="s">
        <v>443</v>
      </c>
      <c r="BM150" s="49" t="s">
        <v>443</v>
      </c>
      <c r="BN150" s="49" t="s">
        <v>443</v>
      </c>
      <c r="BO150" s="49" t="s">
        <v>443</v>
      </c>
      <c r="BP150" s="49" t="s">
        <v>443</v>
      </c>
      <c r="BQ150" s="49" t="s">
        <v>443</v>
      </c>
      <c r="BR150" s="49" t="s">
        <v>443</v>
      </c>
      <c r="BS150" s="49" t="s">
        <v>443</v>
      </c>
      <c r="BT150" s="49" t="s">
        <v>443</v>
      </c>
      <c r="BU150" s="49" t="s">
        <v>443</v>
      </c>
      <c r="BV150" s="49" t="s">
        <v>443</v>
      </c>
      <c r="BW150" s="287" t="s">
        <v>4</v>
      </c>
      <c r="BX150" s="49" t="s">
        <v>443</v>
      </c>
      <c r="BY150" s="49" t="s">
        <v>443</v>
      </c>
      <c r="BZ150" s="49" t="s">
        <v>443</v>
      </c>
      <c r="CA150" s="104" t="s">
        <v>443</v>
      </c>
      <c r="CB150" s="49" t="s">
        <v>443</v>
      </c>
      <c r="CC150" s="49" t="s">
        <v>443</v>
      </c>
      <c r="CD150" s="359"/>
      <c r="CE150" s="359"/>
      <c r="CF150" s="359"/>
      <c r="CG150" s="359"/>
      <c r="CH150" s="359"/>
      <c r="CI150" s="362"/>
      <c r="CJ150" s="359"/>
      <c r="CK150" s="359"/>
      <c r="CL150" s="359"/>
      <c r="CM150" s="359"/>
      <c r="CN150" s="1"/>
      <c r="CO150" s="1"/>
      <c r="CP150" s="163"/>
      <c r="CU150" s="163"/>
      <c r="CV150" s="163"/>
      <c r="CW150" s="162" t="s">
        <v>443</v>
      </c>
      <c r="CX150" s="163"/>
      <c r="CY150" s="163"/>
      <c r="CZ150" s="163"/>
      <c r="DA150" s="163"/>
    </row>
    <row r="151" spans="1:105" s="381" customFormat="1" ht="45" customHeight="1" x14ac:dyDescent="0.25">
      <c r="A151" s="399" t="s">
        <v>54</v>
      </c>
      <c r="B151" s="399" t="s">
        <v>55</v>
      </c>
      <c r="C151" s="399"/>
      <c r="D151" s="468"/>
      <c r="E151" s="402" t="s">
        <v>590</v>
      </c>
      <c r="F151" s="403" t="s">
        <v>509</v>
      </c>
      <c r="G151" s="193"/>
      <c r="H151" s="431" t="s">
        <v>24</v>
      </c>
      <c r="I151" s="404" t="s">
        <v>40</v>
      </c>
      <c r="J151" s="49" t="s">
        <v>443</v>
      </c>
      <c r="K151" s="49" t="s">
        <v>443</v>
      </c>
      <c r="L151" s="49" t="s">
        <v>21</v>
      </c>
      <c r="M151" s="49" t="s">
        <v>443</v>
      </c>
      <c r="N151" s="49" t="s">
        <v>443</v>
      </c>
      <c r="O151" s="49" t="s">
        <v>443</v>
      </c>
      <c r="P151" s="49" t="s">
        <v>443</v>
      </c>
      <c r="Q151" s="49" t="s">
        <v>443</v>
      </c>
      <c r="R151" s="49" t="s">
        <v>443</v>
      </c>
      <c r="S151" s="49" t="s">
        <v>443</v>
      </c>
      <c r="T151" s="49" t="s">
        <v>443</v>
      </c>
      <c r="U151" s="49" t="s">
        <v>443</v>
      </c>
      <c r="V151" s="49" t="s">
        <v>443</v>
      </c>
      <c r="W151" s="49" t="s">
        <v>443</v>
      </c>
      <c r="X151" s="49" t="s">
        <v>21</v>
      </c>
      <c r="Y151" s="49" t="s">
        <v>443</v>
      </c>
      <c r="Z151" s="49" t="s">
        <v>443</v>
      </c>
      <c r="AA151" s="49" t="s">
        <v>443</v>
      </c>
      <c r="AB151" s="49" t="s">
        <v>443</v>
      </c>
      <c r="AC151" s="49" t="s">
        <v>443</v>
      </c>
      <c r="AD151" s="49" t="s">
        <v>443</v>
      </c>
      <c r="AE151" s="49" t="s">
        <v>443</v>
      </c>
      <c r="AF151" s="49" t="s">
        <v>443</v>
      </c>
      <c r="AG151" s="49" t="s">
        <v>443</v>
      </c>
      <c r="AH151" s="49" t="s">
        <v>443</v>
      </c>
      <c r="AI151" s="49" t="s">
        <v>443</v>
      </c>
      <c r="AJ151" s="49" t="s">
        <v>21</v>
      </c>
      <c r="AK151" s="49" t="s">
        <v>443</v>
      </c>
      <c r="AL151" s="49" t="s">
        <v>443</v>
      </c>
      <c r="AM151" s="49" t="s">
        <v>443</v>
      </c>
      <c r="AN151" s="49" t="s">
        <v>443</v>
      </c>
      <c r="AO151" s="49" t="s">
        <v>443</v>
      </c>
      <c r="AP151" s="49" t="s">
        <v>443</v>
      </c>
      <c r="AQ151" s="49" t="s">
        <v>443</v>
      </c>
      <c r="AR151" s="49" t="s">
        <v>443</v>
      </c>
      <c r="AS151" s="49" t="s">
        <v>443</v>
      </c>
      <c r="AT151" s="49" t="s">
        <v>443</v>
      </c>
      <c r="AU151" s="49" t="s">
        <v>443</v>
      </c>
      <c r="AV151" s="137" t="s">
        <v>21</v>
      </c>
      <c r="AW151" s="49" t="s">
        <v>443</v>
      </c>
      <c r="AX151" s="49" t="s">
        <v>443</v>
      </c>
      <c r="AY151" s="49" t="s">
        <v>443</v>
      </c>
      <c r="AZ151" s="49" t="s">
        <v>443</v>
      </c>
      <c r="BA151" s="49" t="s">
        <v>443</v>
      </c>
      <c r="BB151" s="49" t="s">
        <v>2595</v>
      </c>
      <c r="BC151" s="49" t="s">
        <v>443</v>
      </c>
      <c r="BD151" s="49" t="s">
        <v>443</v>
      </c>
      <c r="BE151" s="131" t="s">
        <v>443</v>
      </c>
      <c r="BF151" s="267" t="s">
        <v>443</v>
      </c>
      <c r="BG151" s="267" t="s">
        <v>443</v>
      </c>
      <c r="BH151" s="156" t="s">
        <v>21</v>
      </c>
      <c r="BI151" s="267" t="s">
        <v>443</v>
      </c>
      <c r="BJ151" s="273" t="s">
        <v>443</v>
      </c>
      <c r="BK151" s="267" t="s">
        <v>443</v>
      </c>
      <c r="BL151" s="267" t="s">
        <v>443</v>
      </c>
      <c r="BM151" s="267" t="s">
        <v>443</v>
      </c>
      <c r="BN151" s="49" t="s">
        <v>443</v>
      </c>
      <c r="BO151" s="49" t="s">
        <v>443</v>
      </c>
      <c r="BP151" s="49" t="s">
        <v>443</v>
      </c>
      <c r="BQ151" s="49" t="s">
        <v>443</v>
      </c>
      <c r="BR151" s="49" t="s">
        <v>443</v>
      </c>
      <c r="BS151" s="49" t="s">
        <v>443</v>
      </c>
      <c r="BT151" s="287" t="s">
        <v>4</v>
      </c>
      <c r="BU151" s="49" t="s">
        <v>443</v>
      </c>
      <c r="BV151" s="49" t="s">
        <v>443</v>
      </c>
      <c r="BW151" s="1" t="s">
        <v>443</v>
      </c>
      <c r="BX151" s="49" t="s">
        <v>443</v>
      </c>
      <c r="BY151" s="49" t="s">
        <v>443</v>
      </c>
      <c r="BZ151" s="49" t="s">
        <v>443</v>
      </c>
      <c r="CA151" s="104" t="s">
        <v>443</v>
      </c>
      <c r="CB151" s="49" t="s">
        <v>443</v>
      </c>
      <c r="CC151" s="49" t="s">
        <v>443</v>
      </c>
      <c r="CD151" s="49" t="s">
        <v>443</v>
      </c>
      <c r="CE151" s="49" t="s">
        <v>443</v>
      </c>
      <c r="CF151" s="295" t="s">
        <v>4</v>
      </c>
      <c r="CG151" s="49" t="s">
        <v>443</v>
      </c>
      <c r="CH151" s="49" t="s">
        <v>443</v>
      </c>
      <c r="CI151" s="49" t="s">
        <v>443</v>
      </c>
      <c r="CJ151" s="49" t="s">
        <v>443</v>
      </c>
      <c r="CK151" s="49" t="s">
        <v>443</v>
      </c>
      <c r="CL151" s="49" t="s">
        <v>443</v>
      </c>
      <c r="CM151" s="49" t="s">
        <v>443</v>
      </c>
      <c r="CN151" s="49" t="s">
        <v>443</v>
      </c>
      <c r="CO151" s="131" t="s">
        <v>443</v>
      </c>
      <c r="CP151" s="379" t="s">
        <v>443</v>
      </c>
      <c r="CQ151" s="379" t="s">
        <v>443</v>
      </c>
      <c r="CR151" s="379" t="s">
        <v>443</v>
      </c>
      <c r="CS151" s="379" t="s">
        <v>4</v>
      </c>
      <c r="CT151" s="380" t="s">
        <v>35</v>
      </c>
      <c r="CU151" s="380" t="s">
        <v>35</v>
      </c>
      <c r="CV151" s="379" t="s">
        <v>443</v>
      </c>
      <c r="CW151" s="379" t="s">
        <v>443</v>
      </c>
      <c r="CX151" s="379" t="s">
        <v>443</v>
      </c>
      <c r="CY151" s="379" t="s">
        <v>443</v>
      </c>
      <c r="CZ151" s="379" t="s">
        <v>443</v>
      </c>
      <c r="DA151" s="379" t="s">
        <v>443</v>
      </c>
    </row>
    <row r="152" spans="1:105" customFormat="1" ht="26.1" customHeight="1" x14ac:dyDescent="0.2">
      <c r="A152" s="22" t="s">
        <v>2729</v>
      </c>
      <c r="B152" s="6" t="s">
        <v>173</v>
      </c>
      <c r="C152" s="46" t="s">
        <v>2730</v>
      </c>
      <c r="D152" s="117"/>
      <c r="E152" s="53" t="s">
        <v>66</v>
      </c>
      <c r="F152" s="88" t="s">
        <v>478</v>
      </c>
      <c r="G152" s="9" t="s">
        <v>30</v>
      </c>
      <c r="H152" s="1"/>
      <c r="I152" s="23" t="s">
        <v>72</v>
      </c>
      <c r="J152" s="340" t="s">
        <v>443</v>
      </c>
      <c r="K152" s="106" t="s">
        <v>443</v>
      </c>
      <c r="L152" s="106" t="s">
        <v>443</v>
      </c>
      <c r="M152" s="106" t="s">
        <v>443</v>
      </c>
      <c r="N152" s="106" t="s">
        <v>443</v>
      </c>
      <c r="O152" s="106" t="s">
        <v>443</v>
      </c>
      <c r="P152" s="106" t="s">
        <v>21</v>
      </c>
      <c r="Q152" s="106" t="s">
        <v>443</v>
      </c>
      <c r="R152" s="106" t="s">
        <v>443</v>
      </c>
      <c r="S152" s="106" t="s">
        <v>443</v>
      </c>
      <c r="T152" s="106" t="s">
        <v>443</v>
      </c>
      <c r="U152" s="106" t="s">
        <v>21</v>
      </c>
      <c r="V152" s="109" t="s">
        <v>35</v>
      </c>
      <c r="W152" s="109" t="s">
        <v>35</v>
      </c>
      <c r="X152" s="109" t="s">
        <v>35</v>
      </c>
      <c r="Y152" s="109" t="s">
        <v>35</v>
      </c>
      <c r="Z152" s="109" t="s">
        <v>35</v>
      </c>
      <c r="AA152" s="109" t="s">
        <v>35</v>
      </c>
      <c r="AB152" s="109" t="s">
        <v>35</v>
      </c>
      <c r="AC152" s="109" t="s">
        <v>35</v>
      </c>
      <c r="AD152" s="109" t="s">
        <v>35</v>
      </c>
      <c r="AE152" s="109" t="s">
        <v>35</v>
      </c>
      <c r="AF152" s="109" t="s">
        <v>35</v>
      </c>
      <c r="AG152" s="49" t="s">
        <v>21</v>
      </c>
      <c r="AH152" s="109" t="s">
        <v>35</v>
      </c>
      <c r="AI152" s="109" t="s">
        <v>35</v>
      </c>
      <c r="AJ152" s="109" t="s">
        <v>35</v>
      </c>
      <c r="AK152" s="109" t="s">
        <v>35</v>
      </c>
      <c r="AL152" s="109" t="s">
        <v>35</v>
      </c>
      <c r="AM152" s="109" t="s">
        <v>35</v>
      </c>
      <c r="AN152" s="109" t="s">
        <v>35</v>
      </c>
      <c r="AO152" s="109" t="s">
        <v>35</v>
      </c>
      <c r="AP152" s="109" t="s">
        <v>35</v>
      </c>
      <c r="AQ152" s="109" t="s">
        <v>35</v>
      </c>
      <c r="AR152" s="109" t="s">
        <v>35</v>
      </c>
      <c r="AS152" s="49" t="s">
        <v>21</v>
      </c>
      <c r="AT152" s="1"/>
      <c r="AU152" s="1"/>
      <c r="AV152" s="1"/>
      <c r="AW152" s="1"/>
      <c r="AX152" s="1"/>
      <c r="AY152" s="1"/>
      <c r="AZ152" s="1"/>
      <c r="BA152" s="1"/>
      <c r="BB152" s="1"/>
      <c r="BC152" s="1"/>
      <c r="BD152" s="1"/>
      <c r="BE152" s="143"/>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row>
    <row r="153" spans="1:105" ht="45" customHeight="1" x14ac:dyDescent="0.25">
      <c r="A153" s="383" t="s">
        <v>293</v>
      </c>
      <c r="B153" s="383" t="s">
        <v>948</v>
      </c>
      <c r="C153" s="383"/>
      <c r="D153" s="401">
        <v>41334</v>
      </c>
      <c r="E153" s="385" t="s">
        <v>590</v>
      </c>
      <c r="F153" s="386" t="s">
        <v>294</v>
      </c>
      <c r="G153" s="88">
        <v>35</v>
      </c>
      <c r="H153" s="387" t="s">
        <v>2181</v>
      </c>
      <c r="I153" s="388" t="s">
        <v>31</v>
      </c>
      <c r="J153" s="170" t="s">
        <v>35</v>
      </c>
      <c r="K153" s="49" t="s">
        <v>35</v>
      </c>
      <c r="L153" s="49" t="s">
        <v>35</v>
      </c>
      <c r="M153" s="49" t="s">
        <v>35</v>
      </c>
      <c r="N153" s="49" t="s">
        <v>443</v>
      </c>
      <c r="O153" s="49" t="s">
        <v>443</v>
      </c>
      <c r="P153" s="49" t="s">
        <v>443</v>
      </c>
      <c r="Q153" s="49" t="s">
        <v>443</v>
      </c>
      <c r="R153" s="49" t="s">
        <v>443</v>
      </c>
      <c r="S153" s="49" t="s">
        <v>443</v>
      </c>
      <c r="T153" s="49" t="s">
        <v>443</v>
      </c>
      <c r="U153" s="49" t="s">
        <v>21</v>
      </c>
      <c r="V153" s="49" t="s">
        <v>35</v>
      </c>
      <c r="W153" s="49" t="s">
        <v>443</v>
      </c>
      <c r="X153" s="49" t="s">
        <v>443</v>
      </c>
      <c r="Y153" s="49" t="s">
        <v>443</v>
      </c>
      <c r="Z153" s="49" t="s">
        <v>443</v>
      </c>
      <c r="AA153" s="49" t="s">
        <v>443</v>
      </c>
      <c r="AB153" s="49" t="s">
        <v>443</v>
      </c>
      <c r="AC153" s="49" t="s">
        <v>443</v>
      </c>
      <c r="AD153" s="49" t="s">
        <v>443</v>
      </c>
      <c r="AE153" s="49" t="s">
        <v>35</v>
      </c>
      <c r="AF153" s="49" t="s">
        <v>443</v>
      </c>
      <c r="AG153" s="49" t="s">
        <v>21</v>
      </c>
      <c r="AH153" s="49" t="s">
        <v>443</v>
      </c>
      <c r="AI153" s="49" t="s">
        <v>443</v>
      </c>
      <c r="AJ153" s="49" t="s">
        <v>443</v>
      </c>
      <c r="AK153" s="49" t="s">
        <v>443</v>
      </c>
      <c r="AL153" s="49" t="s">
        <v>443</v>
      </c>
      <c r="AM153" s="49" t="s">
        <v>443</v>
      </c>
      <c r="AN153" s="49" t="s">
        <v>443</v>
      </c>
      <c r="AO153" s="49" t="s">
        <v>443</v>
      </c>
      <c r="AP153" s="49" t="s">
        <v>443</v>
      </c>
      <c r="AQ153" s="49" t="s">
        <v>443</v>
      </c>
      <c r="AR153" s="123" t="s">
        <v>443</v>
      </c>
      <c r="AS153" s="49" t="s">
        <v>21</v>
      </c>
      <c r="AT153" s="49" t="s">
        <v>443</v>
      </c>
      <c r="AU153" s="49" t="s">
        <v>443</v>
      </c>
      <c r="AV153" s="49" t="s">
        <v>443</v>
      </c>
      <c r="AW153" s="129" t="s">
        <v>2609</v>
      </c>
      <c r="AX153" s="49" t="s">
        <v>443</v>
      </c>
      <c r="AY153" s="49" t="s">
        <v>443</v>
      </c>
      <c r="AZ153" s="49" t="s">
        <v>443</v>
      </c>
      <c r="BA153" s="49" t="s">
        <v>443</v>
      </c>
      <c r="BB153" s="49" t="s">
        <v>443</v>
      </c>
      <c r="BC153" s="49" t="s">
        <v>443</v>
      </c>
      <c r="BD153" s="137" t="s">
        <v>21</v>
      </c>
      <c r="BE153" s="131" t="s">
        <v>443</v>
      </c>
      <c r="BF153" s="49" t="s">
        <v>443</v>
      </c>
      <c r="BG153" s="49" t="s">
        <v>443</v>
      </c>
      <c r="BH153" s="49" t="s">
        <v>443</v>
      </c>
      <c r="BI153" s="49" t="s">
        <v>443</v>
      </c>
      <c r="BJ153" s="49" t="s">
        <v>443</v>
      </c>
      <c r="BK153" s="49" t="s">
        <v>443</v>
      </c>
      <c r="BL153" s="49" t="s">
        <v>443</v>
      </c>
      <c r="BM153" s="49" t="s">
        <v>443</v>
      </c>
      <c r="BN153" s="49" t="s">
        <v>443</v>
      </c>
      <c r="BO153" s="267" t="s">
        <v>443</v>
      </c>
      <c r="BP153" s="132" t="s">
        <v>21</v>
      </c>
      <c r="BQ153" s="49" t="s">
        <v>443</v>
      </c>
      <c r="BR153" s="49" t="s">
        <v>443</v>
      </c>
      <c r="BS153" s="49" t="s">
        <v>443</v>
      </c>
      <c r="BT153" s="49" t="s">
        <v>443</v>
      </c>
      <c r="BU153" s="49" t="s">
        <v>443</v>
      </c>
      <c r="BV153" s="49" t="s">
        <v>443</v>
      </c>
      <c r="BW153" s="86" t="s">
        <v>443</v>
      </c>
      <c r="BX153" s="49" t="s">
        <v>443</v>
      </c>
      <c r="BY153" s="49" t="s">
        <v>443</v>
      </c>
      <c r="BZ153" s="49" t="s">
        <v>443</v>
      </c>
      <c r="CA153" s="49" t="s">
        <v>443</v>
      </c>
      <c r="CB153" s="287" t="s">
        <v>4</v>
      </c>
      <c r="CC153" s="49" t="s">
        <v>443</v>
      </c>
      <c r="CD153" s="49" t="s">
        <v>443</v>
      </c>
      <c r="CE153" s="49" t="s">
        <v>443</v>
      </c>
      <c r="CF153" s="49" t="s">
        <v>443</v>
      </c>
      <c r="CG153" s="49" t="s">
        <v>443</v>
      </c>
      <c r="CH153" s="49" t="s">
        <v>443</v>
      </c>
      <c r="CI153" s="49" t="s">
        <v>443</v>
      </c>
      <c r="CJ153" s="49" t="s">
        <v>443</v>
      </c>
      <c r="CK153" s="49" t="s">
        <v>443</v>
      </c>
      <c r="CL153" s="49" t="s">
        <v>443</v>
      </c>
      <c r="CM153" s="49" t="s">
        <v>443</v>
      </c>
      <c r="CN153" s="290" t="s">
        <v>443</v>
      </c>
      <c r="CO153" s="370" t="s">
        <v>4</v>
      </c>
      <c r="CP153" s="379" t="s">
        <v>443</v>
      </c>
      <c r="CQ153" s="379" t="s">
        <v>443</v>
      </c>
      <c r="CR153" s="379" t="s">
        <v>443</v>
      </c>
      <c r="CS153" s="379" t="s">
        <v>443</v>
      </c>
      <c r="CT153" s="379" t="s">
        <v>443</v>
      </c>
      <c r="CU153" s="380" t="s">
        <v>35</v>
      </c>
      <c r="CV153" s="379" t="s">
        <v>443</v>
      </c>
      <c r="CW153" s="379" t="s">
        <v>443</v>
      </c>
      <c r="CX153" s="379" t="s">
        <v>443</v>
      </c>
      <c r="CY153" s="379" t="s">
        <v>443</v>
      </c>
      <c r="CZ153" s="405" t="s">
        <v>443</v>
      </c>
      <c r="DA153" s="379" t="s">
        <v>443</v>
      </c>
    </row>
    <row r="154" spans="1:105" ht="45" customHeight="1" x14ac:dyDescent="0.25">
      <c r="A154" s="383" t="s">
        <v>271</v>
      </c>
      <c r="B154" s="383" t="s">
        <v>49</v>
      </c>
      <c r="C154" s="383"/>
      <c r="D154" s="384"/>
      <c r="E154" s="385" t="s">
        <v>590</v>
      </c>
      <c r="F154" s="386" t="s">
        <v>272</v>
      </c>
      <c r="G154" s="88">
        <v>20</v>
      </c>
      <c r="H154" s="387" t="s">
        <v>2181</v>
      </c>
      <c r="I154" s="388" t="s">
        <v>53</v>
      </c>
      <c r="J154" s="170" t="s">
        <v>443</v>
      </c>
      <c r="K154" s="49" t="s">
        <v>443</v>
      </c>
      <c r="L154" s="49" t="s">
        <v>443</v>
      </c>
      <c r="M154" s="49" t="s">
        <v>21</v>
      </c>
      <c r="N154" s="49" t="s">
        <v>443</v>
      </c>
      <c r="O154" s="49" t="s">
        <v>443</v>
      </c>
      <c r="P154" s="49" t="s">
        <v>443</v>
      </c>
      <c r="Q154" s="49" t="s">
        <v>443</v>
      </c>
      <c r="R154" s="49" t="s">
        <v>443</v>
      </c>
      <c r="S154" s="49" t="s">
        <v>443</v>
      </c>
      <c r="T154" s="49" t="s">
        <v>443</v>
      </c>
      <c r="U154" s="49" t="s">
        <v>443</v>
      </c>
      <c r="V154" s="49" t="s">
        <v>443</v>
      </c>
      <c r="W154" s="49" t="s">
        <v>443</v>
      </c>
      <c r="X154" s="49" t="s">
        <v>443</v>
      </c>
      <c r="Y154" s="49" t="s">
        <v>21</v>
      </c>
      <c r="Z154" s="49" t="s">
        <v>443</v>
      </c>
      <c r="AA154" s="49" t="s">
        <v>443</v>
      </c>
      <c r="AB154" s="49" t="s">
        <v>443</v>
      </c>
      <c r="AC154" s="49" t="s">
        <v>443</v>
      </c>
      <c r="AD154" s="49" t="s">
        <v>443</v>
      </c>
      <c r="AE154" s="49" t="s">
        <v>443</v>
      </c>
      <c r="AF154" s="49" t="s">
        <v>443</v>
      </c>
      <c r="AG154" s="49" t="s">
        <v>443</v>
      </c>
      <c r="AH154" s="49" t="s">
        <v>443</v>
      </c>
      <c r="AI154" s="49" t="s">
        <v>443</v>
      </c>
      <c r="AJ154" s="49" t="s">
        <v>443</v>
      </c>
      <c r="AK154" s="49" t="s">
        <v>21</v>
      </c>
      <c r="AL154" s="49" t="s">
        <v>443</v>
      </c>
      <c r="AM154" s="49" t="s">
        <v>443</v>
      </c>
      <c r="AN154" s="49" t="s">
        <v>443</v>
      </c>
      <c r="AO154" s="49" t="s">
        <v>443</v>
      </c>
      <c r="AP154" s="49" t="s">
        <v>443</v>
      </c>
      <c r="AQ154" s="49" t="s">
        <v>443</v>
      </c>
      <c r="AR154" s="123" t="s">
        <v>443</v>
      </c>
      <c r="AS154" s="49" t="s">
        <v>443</v>
      </c>
      <c r="AT154" s="49" t="s">
        <v>443</v>
      </c>
      <c r="AU154" s="49" t="s">
        <v>443</v>
      </c>
      <c r="AV154" s="49" t="s">
        <v>443</v>
      </c>
      <c r="AW154" s="137" t="s">
        <v>21</v>
      </c>
      <c r="AX154" s="49" t="s">
        <v>443</v>
      </c>
      <c r="AY154" s="49" t="s">
        <v>443</v>
      </c>
      <c r="AZ154" s="49" t="s">
        <v>443</v>
      </c>
      <c r="BA154" s="49" t="s">
        <v>443</v>
      </c>
      <c r="BB154" s="49" t="s">
        <v>443</v>
      </c>
      <c r="BC154" s="49" t="s">
        <v>443</v>
      </c>
      <c r="BD154" s="49" t="s">
        <v>443</v>
      </c>
      <c r="BE154" s="131" t="s">
        <v>443</v>
      </c>
      <c r="BF154" s="49" t="s">
        <v>443</v>
      </c>
      <c r="BG154" s="49" t="s">
        <v>443</v>
      </c>
      <c r="BH154" s="49" t="s">
        <v>443</v>
      </c>
      <c r="BI154" s="132" t="s">
        <v>21</v>
      </c>
      <c r="BJ154" s="49" t="s">
        <v>443</v>
      </c>
      <c r="BK154" s="49" t="s">
        <v>443</v>
      </c>
      <c r="BL154" s="49" t="s">
        <v>443</v>
      </c>
      <c r="BM154" s="49" t="s">
        <v>443</v>
      </c>
      <c r="BN154" s="49" t="s">
        <v>443</v>
      </c>
      <c r="BO154" s="49" t="s">
        <v>443</v>
      </c>
      <c r="BP154" s="49" t="s">
        <v>443</v>
      </c>
      <c r="BQ154" s="49" t="s">
        <v>443</v>
      </c>
      <c r="BR154" s="49" t="s">
        <v>443</v>
      </c>
      <c r="BS154" s="49" t="s">
        <v>443</v>
      </c>
      <c r="BT154" s="49" t="s">
        <v>443</v>
      </c>
      <c r="BU154" s="287" t="s">
        <v>4</v>
      </c>
      <c r="BV154" s="49" t="s">
        <v>443</v>
      </c>
      <c r="BW154" s="28" t="s">
        <v>443</v>
      </c>
      <c r="BX154" s="49" t="s">
        <v>443</v>
      </c>
      <c r="BY154" s="49" t="s">
        <v>443</v>
      </c>
      <c r="BZ154" s="49" t="s">
        <v>443</v>
      </c>
      <c r="CA154" s="49" t="s">
        <v>443</v>
      </c>
      <c r="CB154" s="49" t="s">
        <v>443</v>
      </c>
      <c r="CC154" s="49" t="s">
        <v>443</v>
      </c>
      <c r="CD154" s="49" t="s">
        <v>443</v>
      </c>
      <c r="CE154" s="49" t="s">
        <v>443</v>
      </c>
      <c r="CF154" s="49" t="s">
        <v>443</v>
      </c>
      <c r="CG154" s="295" t="s">
        <v>4</v>
      </c>
      <c r="CH154" s="49" t="s">
        <v>443</v>
      </c>
      <c r="CI154" s="49" t="s">
        <v>443</v>
      </c>
      <c r="CJ154" s="49" t="s">
        <v>443</v>
      </c>
      <c r="CK154" s="49" t="s">
        <v>443</v>
      </c>
      <c r="CL154" s="49" t="s">
        <v>443</v>
      </c>
      <c r="CM154" s="49" t="s">
        <v>443</v>
      </c>
      <c r="CN154" s="49" t="s">
        <v>443</v>
      </c>
      <c r="CO154" s="131" t="s">
        <v>443</v>
      </c>
      <c r="CP154" s="379" t="s">
        <v>443</v>
      </c>
      <c r="CQ154" s="379" t="s">
        <v>443</v>
      </c>
      <c r="CR154" s="379" t="s">
        <v>443</v>
      </c>
      <c r="CS154" s="405" t="s">
        <v>443</v>
      </c>
      <c r="CT154" s="379" t="s">
        <v>4</v>
      </c>
      <c r="CU154" s="380" t="s">
        <v>35</v>
      </c>
      <c r="CV154" s="379" t="s">
        <v>443</v>
      </c>
      <c r="CW154" s="379" t="s">
        <v>443</v>
      </c>
      <c r="CX154" s="379" t="s">
        <v>443</v>
      </c>
      <c r="CY154" s="379" t="s">
        <v>443</v>
      </c>
      <c r="CZ154" s="379" t="s">
        <v>443</v>
      </c>
      <c r="DA154" s="379" t="s">
        <v>443</v>
      </c>
    </row>
    <row r="155" spans="1:105" s="381" customFormat="1" ht="45" customHeight="1" x14ac:dyDescent="0.25">
      <c r="A155" s="417" t="s">
        <v>2572</v>
      </c>
      <c r="B155" s="391" t="s">
        <v>2543</v>
      </c>
      <c r="C155" s="418" t="s">
        <v>2631</v>
      </c>
      <c r="D155" s="410"/>
      <c r="E155" s="411" t="s">
        <v>590</v>
      </c>
      <c r="F155" s="394" t="s">
        <v>343</v>
      </c>
      <c r="G155" s="89">
        <v>14</v>
      </c>
      <c r="H155" s="395" t="s">
        <v>19</v>
      </c>
      <c r="I155" s="396" t="s">
        <v>53</v>
      </c>
      <c r="J155" s="49" t="s">
        <v>443</v>
      </c>
      <c r="K155" s="49" t="s">
        <v>443</v>
      </c>
      <c r="L155" s="49" t="s">
        <v>443</v>
      </c>
      <c r="M155" s="49" t="s">
        <v>443</v>
      </c>
      <c r="N155" s="49" t="s">
        <v>21</v>
      </c>
      <c r="O155" s="49" t="s">
        <v>443</v>
      </c>
      <c r="P155" s="49" t="s">
        <v>443</v>
      </c>
      <c r="Q155" s="49" t="s">
        <v>443</v>
      </c>
      <c r="R155" s="49" t="s">
        <v>443</v>
      </c>
      <c r="S155" s="49" t="s">
        <v>443</v>
      </c>
      <c r="T155" s="49" t="s">
        <v>443</v>
      </c>
      <c r="U155" s="49" t="s">
        <v>443</v>
      </c>
      <c r="V155" s="49" t="s">
        <v>443</v>
      </c>
      <c r="W155" s="49" t="s">
        <v>443</v>
      </c>
      <c r="X155" s="49" t="s">
        <v>443</v>
      </c>
      <c r="Y155" s="49" t="s">
        <v>443</v>
      </c>
      <c r="Z155" s="49" t="s">
        <v>21</v>
      </c>
      <c r="AA155" s="49" t="s">
        <v>443</v>
      </c>
      <c r="AB155" s="49" t="s">
        <v>443</v>
      </c>
      <c r="AC155" s="49" t="s">
        <v>443</v>
      </c>
      <c r="AD155" s="49" t="s">
        <v>443</v>
      </c>
      <c r="AE155" s="49" t="s">
        <v>443</v>
      </c>
      <c r="AF155" s="49" t="s">
        <v>443</v>
      </c>
      <c r="AG155" s="49" t="s">
        <v>443</v>
      </c>
      <c r="AH155" s="49" t="s">
        <v>443</v>
      </c>
      <c r="AI155" s="49" t="s">
        <v>443</v>
      </c>
      <c r="AJ155" s="49" t="s">
        <v>443</v>
      </c>
      <c r="AK155" s="49" t="s">
        <v>443</v>
      </c>
      <c r="AL155" s="49" t="s">
        <v>21</v>
      </c>
      <c r="AM155" s="49" t="s">
        <v>443</v>
      </c>
      <c r="AN155" s="49" t="s">
        <v>443</v>
      </c>
      <c r="AO155" s="49" t="s">
        <v>443</v>
      </c>
      <c r="AP155" s="49" t="s">
        <v>443</v>
      </c>
      <c r="AQ155" s="49" t="s">
        <v>443</v>
      </c>
      <c r="AR155" s="49" t="s">
        <v>443</v>
      </c>
      <c r="AS155" s="49" t="s">
        <v>443</v>
      </c>
      <c r="AT155" s="49" t="s">
        <v>443</v>
      </c>
      <c r="AU155" s="49" t="s">
        <v>443</v>
      </c>
      <c r="AV155" s="49" t="s">
        <v>443</v>
      </c>
      <c r="AW155" s="49" t="s">
        <v>443</v>
      </c>
      <c r="AX155" s="49" t="s">
        <v>21</v>
      </c>
      <c r="AY155" s="49" t="s">
        <v>443</v>
      </c>
      <c r="AZ155" s="49" t="s">
        <v>443</v>
      </c>
      <c r="BA155" s="49" t="s">
        <v>443</v>
      </c>
      <c r="BB155" s="49" t="s">
        <v>443</v>
      </c>
      <c r="BC155" s="49" t="s">
        <v>443</v>
      </c>
      <c r="BD155" s="49" t="s">
        <v>443</v>
      </c>
      <c r="BE155" s="49" t="s">
        <v>443</v>
      </c>
      <c r="BF155" s="80" t="s">
        <v>443</v>
      </c>
      <c r="BG155" s="80" t="s">
        <v>443</v>
      </c>
      <c r="BH155" s="80" t="s">
        <v>443</v>
      </c>
      <c r="BI155" s="80" t="s">
        <v>443</v>
      </c>
      <c r="BJ155" s="160" t="s">
        <v>21</v>
      </c>
      <c r="BK155" s="80" t="s">
        <v>443</v>
      </c>
      <c r="BL155" s="80" t="s">
        <v>443</v>
      </c>
      <c r="BM155" s="80" t="s">
        <v>443</v>
      </c>
      <c r="BN155" s="80" t="s">
        <v>443</v>
      </c>
      <c r="BO155" s="49" t="s">
        <v>443</v>
      </c>
      <c r="BP155" s="162" t="s">
        <v>443</v>
      </c>
      <c r="BQ155" s="49" t="s">
        <v>443</v>
      </c>
      <c r="BR155" s="49" t="s">
        <v>443</v>
      </c>
      <c r="BS155" s="49" t="s">
        <v>443</v>
      </c>
      <c r="BT155" s="49" t="s">
        <v>443</v>
      </c>
      <c r="BU155" s="49" t="s">
        <v>443</v>
      </c>
      <c r="BV155" s="287" t="s">
        <v>4</v>
      </c>
      <c r="BW155" s="49" t="s">
        <v>443</v>
      </c>
      <c r="BX155" s="49" t="s">
        <v>443</v>
      </c>
      <c r="BY155" s="49" t="s">
        <v>443</v>
      </c>
      <c r="BZ155" s="49" t="s">
        <v>443</v>
      </c>
      <c r="CA155" s="49" t="s">
        <v>443</v>
      </c>
      <c r="CB155" s="49" t="s">
        <v>443</v>
      </c>
      <c r="CC155" s="49" t="s">
        <v>443</v>
      </c>
      <c r="CD155" s="49" t="s">
        <v>443</v>
      </c>
      <c r="CE155" s="49" t="s">
        <v>443</v>
      </c>
      <c r="CF155" s="49" t="s">
        <v>443</v>
      </c>
      <c r="CG155" s="49" t="s">
        <v>443</v>
      </c>
      <c r="CH155" s="295" t="s">
        <v>4</v>
      </c>
      <c r="CI155" s="49" t="s">
        <v>443</v>
      </c>
      <c r="CJ155" s="49" t="s">
        <v>443</v>
      </c>
      <c r="CK155" s="49" t="s">
        <v>443</v>
      </c>
      <c r="CL155" s="49" t="s">
        <v>443</v>
      </c>
      <c r="CM155" s="49" t="s">
        <v>443</v>
      </c>
      <c r="CN155" s="49" t="s">
        <v>443</v>
      </c>
      <c r="CO155" s="131" t="s">
        <v>443</v>
      </c>
      <c r="CP155" s="379" t="s">
        <v>443</v>
      </c>
      <c r="CQ155" s="379" t="s">
        <v>443</v>
      </c>
      <c r="CR155" s="379" t="s">
        <v>443</v>
      </c>
      <c r="CS155" s="379" t="s">
        <v>443</v>
      </c>
      <c r="CT155" s="405" t="s">
        <v>443</v>
      </c>
      <c r="CU155" s="380" t="s">
        <v>35</v>
      </c>
      <c r="CV155" s="379" t="s">
        <v>443</v>
      </c>
      <c r="CW155" s="379" t="s">
        <v>4</v>
      </c>
      <c r="CX155" s="379" t="s">
        <v>443</v>
      </c>
      <c r="CY155" s="379" t="s">
        <v>443</v>
      </c>
      <c r="CZ155" s="379" t="s">
        <v>443</v>
      </c>
      <c r="DA155" s="379" t="s">
        <v>443</v>
      </c>
    </row>
    <row r="156" spans="1:105" customFormat="1" ht="26.1" customHeight="1" x14ac:dyDescent="0.2">
      <c r="A156" s="6" t="s">
        <v>2731</v>
      </c>
      <c r="B156" s="6" t="s">
        <v>156</v>
      </c>
      <c r="C156" s="45" t="s">
        <v>2732</v>
      </c>
      <c r="D156" s="117"/>
      <c r="E156" s="53" t="s">
        <v>66</v>
      </c>
      <c r="F156" s="88" t="s">
        <v>300</v>
      </c>
      <c r="G156" s="88">
        <v>11</v>
      </c>
      <c r="H156" s="9" t="s">
        <v>30</v>
      </c>
      <c r="I156" s="23" t="s">
        <v>53</v>
      </c>
      <c r="J156" s="49" t="s">
        <v>443</v>
      </c>
      <c r="K156" s="49" t="s">
        <v>443</v>
      </c>
      <c r="L156" s="49" t="s">
        <v>443</v>
      </c>
      <c r="M156" s="49" t="s">
        <v>443</v>
      </c>
      <c r="N156" s="49" t="s">
        <v>21</v>
      </c>
      <c r="O156" s="49" t="s">
        <v>443</v>
      </c>
      <c r="P156" s="49" t="s">
        <v>443</v>
      </c>
      <c r="Q156" s="49" t="s">
        <v>443</v>
      </c>
      <c r="R156" s="49" t="s">
        <v>443</v>
      </c>
      <c r="S156" s="49" t="s">
        <v>443</v>
      </c>
      <c r="T156" s="49" t="s">
        <v>443</v>
      </c>
      <c r="U156" s="49" t="s">
        <v>443</v>
      </c>
      <c r="V156" s="49" t="s">
        <v>443</v>
      </c>
      <c r="W156" s="49" t="s">
        <v>443</v>
      </c>
      <c r="X156" s="49" t="s">
        <v>443</v>
      </c>
      <c r="Y156" s="49" t="s">
        <v>443</v>
      </c>
      <c r="Z156" s="49" t="s">
        <v>21</v>
      </c>
      <c r="AA156" s="61" t="s">
        <v>58</v>
      </c>
      <c r="AB156" s="51"/>
      <c r="AC156" s="51"/>
      <c r="AD156" s="51"/>
      <c r="AE156" s="51"/>
      <c r="AF156" s="51"/>
      <c r="AG156" s="51"/>
      <c r="AH156" s="49" t="s">
        <v>443</v>
      </c>
      <c r="AI156" s="49" t="s">
        <v>443</v>
      </c>
      <c r="AJ156" s="49" t="s">
        <v>443</v>
      </c>
      <c r="AK156" s="49" t="s">
        <v>443</v>
      </c>
      <c r="AL156" s="49" t="s">
        <v>21</v>
      </c>
      <c r="AM156" s="61" t="s">
        <v>58</v>
      </c>
      <c r="AN156" s="51"/>
      <c r="AO156" s="51"/>
      <c r="AP156" s="51"/>
      <c r="AQ156" s="51"/>
      <c r="AR156" s="51"/>
      <c r="AS156" s="51"/>
      <c r="AT156" s="1"/>
      <c r="AU156" s="1"/>
      <c r="AV156" s="1"/>
      <c r="AW156" s="1"/>
      <c r="AX156" s="1"/>
      <c r="AY156" s="1"/>
      <c r="AZ156" s="1"/>
      <c r="BA156" s="1"/>
      <c r="BB156" s="1"/>
      <c r="BC156" s="1"/>
      <c r="BD156" s="1"/>
      <c r="BE156" s="143"/>
      <c r="BF156" s="17"/>
      <c r="BG156" s="17"/>
      <c r="BH156" s="17"/>
      <c r="BI156" s="163"/>
      <c r="BJ156" s="17"/>
      <c r="BK156" s="163"/>
      <c r="BL156" s="163"/>
      <c r="BM156" s="15"/>
      <c r="BN156" s="15"/>
      <c r="BO156" s="1"/>
      <c r="BP156" s="163"/>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5"/>
    </row>
    <row r="157" spans="1:105" customFormat="1" ht="38.25" x14ac:dyDescent="0.2">
      <c r="A157" s="197" t="s">
        <v>205</v>
      </c>
      <c r="B157" s="197" t="s">
        <v>201</v>
      </c>
      <c r="C157" s="238" t="s">
        <v>2733</v>
      </c>
      <c r="D157" s="191"/>
      <c r="E157" s="336" t="s">
        <v>66</v>
      </c>
      <c r="F157" s="251" t="s">
        <v>300</v>
      </c>
      <c r="G157" s="193">
        <v>2</v>
      </c>
      <c r="H157" s="194" t="s">
        <v>39</v>
      </c>
      <c r="I157" s="339" t="s">
        <v>299</v>
      </c>
      <c r="J157" s="49" t="s">
        <v>443</v>
      </c>
      <c r="K157" s="49" t="s">
        <v>443</v>
      </c>
      <c r="L157" s="49" t="s">
        <v>443</v>
      </c>
      <c r="M157" s="49" t="s">
        <v>443</v>
      </c>
      <c r="N157" s="49" t="s">
        <v>443</v>
      </c>
      <c r="O157" s="49" t="s">
        <v>443</v>
      </c>
      <c r="P157" s="49" t="s">
        <v>443</v>
      </c>
      <c r="Q157" s="49" t="s">
        <v>443</v>
      </c>
      <c r="R157" s="49" t="s">
        <v>443</v>
      </c>
      <c r="S157" s="49" t="s">
        <v>443</v>
      </c>
      <c r="T157" s="49" t="s">
        <v>443</v>
      </c>
      <c r="U157" s="49" t="s">
        <v>21</v>
      </c>
      <c r="V157" s="49" t="s">
        <v>443</v>
      </c>
      <c r="W157" s="49" t="s">
        <v>443</v>
      </c>
      <c r="X157" s="49" t="s">
        <v>443</v>
      </c>
      <c r="Y157" s="49" t="s">
        <v>443</v>
      </c>
      <c r="Z157" s="49" t="s">
        <v>443</v>
      </c>
      <c r="AA157" s="49" t="s">
        <v>443</v>
      </c>
      <c r="AB157" s="49" t="s">
        <v>443</v>
      </c>
      <c r="AC157" s="49" t="s">
        <v>443</v>
      </c>
      <c r="AD157" s="49" t="s">
        <v>443</v>
      </c>
      <c r="AE157" s="49" t="s">
        <v>35</v>
      </c>
      <c r="AF157" s="49" t="s">
        <v>443</v>
      </c>
      <c r="AG157" s="49" t="s">
        <v>21</v>
      </c>
      <c r="AH157" s="49" t="s">
        <v>443</v>
      </c>
      <c r="AI157" s="49" t="s">
        <v>443</v>
      </c>
      <c r="AJ157" s="49" t="s">
        <v>443</v>
      </c>
      <c r="AK157" s="49" t="s">
        <v>443</v>
      </c>
      <c r="AL157" s="49" t="s">
        <v>443</v>
      </c>
      <c r="AM157" s="49" t="s">
        <v>443</v>
      </c>
      <c r="AN157" s="49" t="s">
        <v>443</v>
      </c>
      <c r="AO157" s="49" t="s">
        <v>443</v>
      </c>
      <c r="AP157" s="49" t="s">
        <v>443</v>
      </c>
      <c r="AQ157" s="49" t="s">
        <v>443</v>
      </c>
      <c r="AR157" s="123" t="s">
        <v>443</v>
      </c>
      <c r="AS157" s="49" t="s">
        <v>21</v>
      </c>
      <c r="AT157" s="49" t="s">
        <v>443</v>
      </c>
      <c r="AU157" s="49" t="s">
        <v>443</v>
      </c>
      <c r="AV157" s="49" t="s">
        <v>443</v>
      </c>
      <c r="AW157" s="129" t="s">
        <v>2609</v>
      </c>
      <c r="AX157" s="49" t="s">
        <v>443</v>
      </c>
      <c r="AY157" s="49" t="s">
        <v>443</v>
      </c>
      <c r="AZ157" s="49" t="s">
        <v>443</v>
      </c>
      <c r="BA157" s="49" t="s">
        <v>443</v>
      </c>
      <c r="BB157" s="49" t="s">
        <v>443</v>
      </c>
      <c r="BC157" s="49" t="s">
        <v>443</v>
      </c>
      <c r="BD157" s="49" t="s">
        <v>443</v>
      </c>
      <c r="BE157" s="138" t="s">
        <v>21</v>
      </c>
      <c r="BF157" s="273" t="s">
        <v>443</v>
      </c>
      <c r="BG157" s="273" t="s">
        <v>443</v>
      </c>
      <c r="BH157" s="273" t="s">
        <v>443</v>
      </c>
      <c r="BI157" s="267" t="s">
        <v>443</v>
      </c>
      <c r="BJ157" s="273" t="s">
        <v>443</v>
      </c>
      <c r="BK157" s="267" t="s">
        <v>443</v>
      </c>
      <c r="BL157" s="267" t="s">
        <v>443</v>
      </c>
      <c r="BM157" s="279" t="s">
        <v>35</v>
      </c>
      <c r="BN157" s="279" t="s">
        <v>35</v>
      </c>
      <c r="BO157" s="279" t="s">
        <v>35</v>
      </c>
      <c r="BP157" s="279" t="s">
        <v>35</v>
      </c>
      <c r="BQ157" s="132" t="s">
        <v>21</v>
      </c>
      <c r="BR157" s="279" t="s">
        <v>35</v>
      </c>
      <c r="BS157" s="103" t="s">
        <v>35</v>
      </c>
      <c r="BT157" s="103" t="s">
        <v>35</v>
      </c>
      <c r="BU157" s="103" t="s">
        <v>35</v>
      </c>
      <c r="BV157" s="103" t="s">
        <v>35</v>
      </c>
      <c r="BW157" s="1"/>
      <c r="BX157" s="1"/>
      <c r="BY157" s="1"/>
      <c r="BZ157" s="1"/>
      <c r="CA157" s="1"/>
      <c r="CB157" s="1"/>
      <c r="CC157" s="287" t="s">
        <v>4</v>
      </c>
      <c r="CD157" s="1"/>
      <c r="CE157" s="1"/>
      <c r="CF157" s="1"/>
      <c r="CG157" s="1"/>
      <c r="CH157" s="1"/>
      <c r="CI157" s="1"/>
      <c r="CJ157" s="1"/>
      <c r="CK157" s="1"/>
      <c r="CL157" s="1"/>
      <c r="CM157" s="1"/>
      <c r="CN157" s="1"/>
      <c r="CO157" s="1"/>
      <c r="CP157" s="1"/>
    </row>
    <row r="158" spans="1:105" customFormat="1" ht="26.1" customHeight="1" x14ac:dyDescent="0.2">
      <c r="A158" s="5" t="s">
        <v>145</v>
      </c>
      <c r="B158" s="5" t="s">
        <v>140</v>
      </c>
      <c r="C158" s="56" t="s">
        <v>2734</v>
      </c>
      <c r="D158" s="117"/>
      <c r="E158" s="53" t="s">
        <v>66</v>
      </c>
      <c r="F158" s="88" t="s">
        <v>228</v>
      </c>
      <c r="G158" s="88">
        <v>1</v>
      </c>
      <c r="H158" s="9" t="s">
        <v>39</v>
      </c>
      <c r="I158" s="10" t="s">
        <v>40</v>
      </c>
      <c r="J158" s="170" t="s">
        <v>443</v>
      </c>
      <c r="K158" s="49" t="s">
        <v>443</v>
      </c>
      <c r="L158" s="49" t="s">
        <v>21</v>
      </c>
      <c r="M158" s="49" t="s">
        <v>443</v>
      </c>
      <c r="N158" s="49" t="s">
        <v>443</v>
      </c>
      <c r="O158" s="49" t="s">
        <v>443</v>
      </c>
      <c r="P158" s="49" t="s">
        <v>443</v>
      </c>
      <c r="Q158" s="49" t="s">
        <v>443</v>
      </c>
      <c r="R158" s="49" t="s">
        <v>443</v>
      </c>
      <c r="S158" s="49" t="s">
        <v>443</v>
      </c>
      <c r="T158" s="49" t="s">
        <v>443</v>
      </c>
      <c r="U158" s="49" t="s">
        <v>443</v>
      </c>
      <c r="V158" s="49" t="s">
        <v>443</v>
      </c>
      <c r="W158" s="49" t="s">
        <v>443</v>
      </c>
      <c r="X158" s="49" t="s">
        <v>21</v>
      </c>
      <c r="Y158" s="49" t="s">
        <v>35</v>
      </c>
      <c r="Z158" s="49" t="s">
        <v>443</v>
      </c>
      <c r="AA158" s="49" t="s">
        <v>443</v>
      </c>
      <c r="AB158" s="49" t="s">
        <v>443</v>
      </c>
      <c r="AC158" s="49" t="s">
        <v>443</v>
      </c>
      <c r="AD158" s="49" t="s">
        <v>443</v>
      </c>
      <c r="AE158" s="49" t="s">
        <v>443</v>
      </c>
      <c r="AF158" s="49" t="s">
        <v>443</v>
      </c>
      <c r="AG158" s="49" t="s">
        <v>443</v>
      </c>
      <c r="AH158" s="49"/>
      <c r="AI158" s="49"/>
      <c r="AJ158" s="49"/>
      <c r="AK158" s="49"/>
      <c r="AL158" s="49"/>
      <c r="AM158" s="49"/>
      <c r="AN158" s="49"/>
      <c r="AO158" s="49"/>
      <c r="AP158" s="49"/>
      <c r="AQ158" s="49"/>
      <c r="AR158" s="49"/>
      <c r="AS158" s="49"/>
      <c r="AT158" s="1"/>
      <c r="AU158" s="1"/>
      <c r="AV158" s="1"/>
      <c r="AW158" s="1"/>
      <c r="AX158" s="1"/>
      <c r="AY158" s="1"/>
      <c r="AZ158" s="1"/>
      <c r="BA158" s="1"/>
      <c r="BB158" s="1"/>
      <c r="BC158" s="1"/>
      <c r="BD158" s="1"/>
      <c r="BE158" s="143"/>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row>
    <row r="159" spans="1:105" ht="45" customHeight="1" x14ac:dyDescent="0.25">
      <c r="A159" s="408" t="s">
        <v>301</v>
      </c>
      <c r="B159" s="383" t="s">
        <v>1580</v>
      </c>
      <c r="C159" s="383" t="s">
        <v>2474</v>
      </c>
      <c r="D159" s="384"/>
      <c r="E159" s="385" t="s">
        <v>590</v>
      </c>
      <c r="F159" s="386" t="s">
        <v>300</v>
      </c>
      <c r="G159" s="88">
        <v>36</v>
      </c>
      <c r="H159" s="387" t="s">
        <v>2181</v>
      </c>
      <c r="I159" s="388" t="s">
        <v>40</v>
      </c>
      <c r="J159" s="170" t="s">
        <v>443</v>
      </c>
      <c r="K159" s="49" t="s">
        <v>443</v>
      </c>
      <c r="L159" s="49" t="s">
        <v>21</v>
      </c>
      <c r="M159" s="49" t="s">
        <v>443</v>
      </c>
      <c r="N159" s="49" t="s">
        <v>443</v>
      </c>
      <c r="O159" s="49" t="s">
        <v>443</v>
      </c>
      <c r="P159" s="49" t="s">
        <v>443</v>
      </c>
      <c r="Q159" s="49" t="s">
        <v>443</v>
      </c>
      <c r="R159" s="66" t="s">
        <v>767</v>
      </c>
      <c r="S159" s="66" t="s">
        <v>767</v>
      </c>
      <c r="T159" s="49" t="s">
        <v>443</v>
      </c>
      <c r="U159" s="49" t="s">
        <v>443</v>
      </c>
      <c r="V159" s="49" t="s">
        <v>443</v>
      </c>
      <c r="W159" s="49" t="s">
        <v>443</v>
      </c>
      <c r="X159" s="49" t="s">
        <v>21</v>
      </c>
      <c r="Y159" s="49" t="s">
        <v>35</v>
      </c>
      <c r="Z159" s="49" t="s">
        <v>443</v>
      </c>
      <c r="AA159" s="49" t="s">
        <v>443</v>
      </c>
      <c r="AB159" s="49" t="s">
        <v>443</v>
      </c>
      <c r="AC159" s="49" t="s">
        <v>443</v>
      </c>
      <c r="AD159" s="49" t="s">
        <v>34</v>
      </c>
      <c r="AE159" s="49" t="s">
        <v>35</v>
      </c>
      <c r="AF159" s="49" t="s">
        <v>443</v>
      </c>
      <c r="AG159" s="49" t="s">
        <v>443</v>
      </c>
      <c r="AH159" s="49" t="s">
        <v>443</v>
      </c>
      <c r="AI159" s="49" t="s">
        <v>443</v>
      </c>
      <c r="AJ159" s="49" t="s">
        <v>21</v>
      </c>
      <c r="AK159" s="49" t="s">
        <v>443</v>
      </c>
      <c r="AL159" s="49" t="s">
        <v>443</v>
      </c>
      <c r="AM159" s="49" t="s">
        <v>443</v>
      </c>
      <c r="AN159" s="49" t="s">
        <v>443</v>
      </c>
      <c r="AO159" s="49" t="s">
        <v>443</v>
      </c>
      <c r="AP159" s="50" t="s">
        <v>35</v>
      </c>
      <c r="AQ159" s="50" t="s">
        <v>35</v>
      </c>
      <c r="AR159" s="123" t="s">
        <v>443</v>
      </c>
      <c r="AS159" s="49" t="s">
        <v>443</v>
      </c>
      <c r="AT159" s="49" t="s">
        <v>443</v>
      </c>
      <c r="AU159" s="49" t="s">
        <v>443</v>
      </c>
      <c r="AV159" s="137" t="s">
        <v>21</v>
      </c>
      <c r="AW159" s="129" t="s">
        <v>2609</v>
      </c>
      <c r="AX159" s="49" t="s">
        <v>443</v>
      </c>
      <c r="AY159" s="49" t="s">
        <v>443</v>
      </c>
      <c r="AZ159" s="49" t="s">
        <v>443</v>
      </c>
      <c r="BA159" s="49" t="s">
        <v>443</v>
      </c>
      <c r="BB159" s="50" t="s">
        <v>35</v>
      </c>
      <c r="BC159" s="50" t="s">
        <v>35</v>
      </c>
      <c r="BD159" s="50" t="s">
        <v>35</v>
      </c>
      <c r="BE159" s="131" t="s">
        <v>443</v>
      </c>
      <c r="BF159" s="49" t="s">
        <v>443</v>
      </c>
      <c r="BG159" s="49" t="s">
        <v>443</v>
      </c>
      <c r="BH159" s="132" t="s">
        <v>21</v>
      </c>
      <c r="BI159" s="49" t="s">
        <v>443</v>
      </c>
      <c r="BJ159" s="49" t="s">
        <v>443</v>
      </c>
      <c r="BK159" s="49" t="s">
        <v>443</v>
      </c>
      <c r="BL159" s="49" t="s">
        <v>443</v>
      </c>
      <c r="BM159" s="49" t="s">
        <v>443</v>
      </c>
      <c r="BN159" s="103" t="s">
        <v>35</v>
      </c>
      <c r="BO159" s="103" t="s">
        <v>35</v>
      </c>
      <c r="BP159" s="49" t="s">
        <v>443</v>
      </c>
      <c r="BQ159" s="49" t="s">
        <v>443</v>
      </c>
      <c r="BR159" s="77" t="s">
        <v>443</v>
      </c>
      <c r="BS159" s="77" t="s">
        <v>443</v>
      </c>
      <c r="BT159" s="323" t="s">
        <v>4</v>
      </c>
      <c r="BU159" s="77" t="s">
        <v>443</v>
      </c>
      <c r="BV159" s="77" t="s">
        <v>443</v>
      </c>
      <c r="BW159" s="48" t="s">
        <v>443</v>
      </c>
      <c r="BX159" s="77" t="s">
        <v>443</v>
      </c>
      <c r="BY159" s="77" t="s">
        <v>443</v>
      </c>
      <c r="BZ159" s="150" t="s">
        <v>2735</v>
      </c>
      <c r="CA159" s="150" t="s">
        <v>2735</v>
      </c>
      <c r="CB159" s="77" t="s">
        <v>443</v>
      </c>
      <c r="CC159" s="77" t="s">
        <v>443</v>
      </c>
      <c r="CD159" s="77" t="s">
        <v>443</v>
      </c>
      <c r="CE159" s="77" t="s">
        <v>443</v>
      </c>
      <c r="CF159" s="326" t="s">
        <v>4</v>
      </c>
      <c r="CG159" s="77" t="s">
        <v>443</v>
      </c>
      <c r="CH159" s="77" t="s">
        <v>443</v>
      </c>
      <c r="CI159" s="77" t="s">
        <v>443</v>
      </c>
      <c r="CJ159" s="77" t="s">
        <v>443</v>
      </c>
      <c r="CK159" s="77" t="s">
        <v>443</v>
      </c>
      <c r="CL159" s="150" t="s">
        <v>2735</v>
      </c>
      <c r="CM159" s="150" t="s">
        <v>2735</v>
      </c>
      <c r="CN159" s="77" t="s">
        <v>443</v>
      </c>
      <c r="CO159" s="77" t="s">
        <v>443</v>
      </c>
      <c r="CP159" s="379" t="s">
        <v>443</v>
      </c>
      <c r="CQ159" s="379" t="s">
        <v>443</v>
      </c>
      <c r="CR159" s="448" t="s">
        <v>2736</v>
      </c>
      <c r="CS159" s="379" t="s">
        <v>4</v>
      </c>
      <c r="CT159" s="379" t="s">
        <v>443</v>
      </c>
      <c r="CU159" s="380" t="s">
        <v>35</v>
      </c>
      <c r="CV159" s="380" t="s">
        <v>35</v>
      </c>
      <c r="CW159" s="380" t="s">
        <v>35</v>
      </c>
      <c r="CX159" s="448" t="s">
        <v>2736</v>
      </c>
      <c r="CY159" s="448" t="s">
        <v>2736</v>
      </c>
      <c r="CZ159" s="448" t="s">
        <v>2736</v>
      </c>
      <c r="DA159" s="379" t="s">
        <v>443</v>
      </c>
    </row>
    <row r="160" spans="1:105" customFormat="1" ht="7.5" customHeight="1" x14ac:dyDescent="0.2">
      <c r="A160" s="197" t="s">
        <v>2737</v>
      </c>
      <c r="B160" s="197" t="s">
        <v>2738</v>
      </c>
      <c r="C160" s="198" t="s">
        <v>2739</v>
      </c>
      <c r="D160" s="245">
        <v>42186</v>
      </c>
      <c r="E160" s="195" t="s">
        <v>66</v>
      </c>
      <c r="F160" s="193" t="s">
        <v>2740</v>
      </c>
      <c r="G160" s="88"/>
      <c r="H160" s="194" t="s">
        <v>39</v>
      </c>
      <c r="I160" s="157" t="s">
        <v>69</v>
      </c>
      <c r="J160" s="170"/>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50" t="s">
        <v>35</v>
      </c>
      <c r="AI160" s="50" t="s">
        <v>35</v>
      </c>
      <c r="AJ160" s="50" t="s">
        <v>35</v>
      </c>
      <c r="AK160" s="50" t="s">
        <v>35</v>
      </c>
      <c r="AL160" s="50" t="s">
        <v>35</v>
      </c>
      <c r="AM160" s="50" t="s">
        <v>35</v>
      </c>
      <c r="AN160" s="50" t="s">
        <v>35</v>
      </c>
      <c r="AO160" s="49" t="s">
        <v>21</v>
      </c>
      <c r="AP160" s="49" t="s">
        <v>443</v>
      </c>
      <c r="AQ160" s="49" t="s">
        <v>443</v>
      </c>
      <c r="AR160" s="123" t="s">
        <v>443</v>
      </c>
      <c r="AS160" s="49" t="s">
        <v>443</v>
      </c>
      <c r="AT160" s="49" t="s">
        <v>443</v>
      </c>
      <c r="AU160" s="49" t="s">
        <v>443</v>
      </c>
      <c r="AV160" s="49" t="s">
        <v>443</v>
      </c>
      <c r="AW160" s="66" t="s">
        <v>1919</v>
      </c>
      <c r="AX160" s="49" t="s">
        <v>443</v>
      </c>
      <c r="AY160" s="49" t="s">
        <v>35</v>
      </c>
      <c r="AZ160" s="103" t="s">
        <v>35</v>
      </c>
      <c r="BA160" s="103" t="s">
        <v>35</v>
      </c>
      <c r="BB160" s="103" t="s">
        <v>35</v>
      </c>
      <c r="BC160" s="103" t="s">
        <v>35</v>
      </c>
      <c r="BD160" s="103" t="s">
        <v>35</v>
      </c>
      <c r="BE160" s="145" t="s">
        <v>35</v>
      </c>
      <c r="BF160" s="1"/>
      <c r="BG160" s="1"/>
      <c r="BH160" s="1"/>
      <c r="BI160" s="1"/>
      <c r="BJ160" s="1"/>
      <c r="BK160" s="1"/>
      <c r="BL160" s="1"/>
      <c r="BM160" s="1"/>
      <c r="BN160" s="1"/>
      <c r="BO160" s="1"/>
      <c r="BP160" s="1"/>
      <c r="BQ160" s="1"/>
    </row>
    <row r="161" spans="1:105" ht="42" customHeight="1" x14ac:dyDescent="0.25">
      <c r="A161" s="408" t="s">
        <v>2277</v>
      </c>
      <c r="B161" s="383" t="s">
        <v>1529</v>
      </c>
      <c r="C161" s="498"/>
      <c r="D161" s="499">
        <v>44136</v>
      </c>
      <c r="E161" s="385" t="s">
        <v>590</v>
      </c>
      <c r="F161" s="386" t="s">
        <v>2475</v>
      </c>
      <c r="G161" s="387"/>
      <c r="H161" s="413" t="s">
        <v>30</v>
      </c>
      <c r="I161" s="500" t="s">
        <v>25</v>
      </c>
      <c r="J161" s="170"/>
      <c r="K161" s="49"/>
      <c r="L161" s="49"/>
      <c r="M161" s="49"/>
      <c r="N161" s="162"/>
      <c r="O161" s="49"/>
      <c r="P161" s="49"/>
      <c r="Q161" s="49"/>
      <c r="R161" s="49"/>
      <c r="S161" s="49"/>
      <c r="T161" s="49"/>
      <c r="U161" s="49"/>
      <c r="V161" s="49"/>
      <c r="W161" s="49"/>
      <c r="X161" s="49"/>
      <c r="Y161" s="49"/>
      <c r="Z161" s="49"/>
      <c r="AA161" s="49"/>
      <c r="AB161" s="49"/>
      <c r="AC161" s="49"/>
      <c r="AD161" s="49"/>
      <c r="AE161" s="49"/>
      <c r="AF161" s="49"/>
      <c r="AG161" s="49"/>
      <c r="AH161" s="50"/>
      <c r="AI161" s="50"/>
      <c r="AJ161" s="50"/>
      <c r="AK161" s="50"/>
      <c r="AL161" s="50"/>
      <c r="AM161" s="50"/>
      <c r="AN161" s="50"/>
      <c r="AO161" s="49"/>
      <c r="AP161" s="49"/>
      <c r="AQ161" s="49"/>
      <c r="AR161" s="123"/>
      <c r="AS161" s="49"/>
      <c r="AT161" s="49"/>
      <c r="AU161" s="49"/>
      <c r="AV161" s="49"/>
      <c r="AW161" s="66"/>
      <c r="AX161" s="49"/>
      <c r="AY161" s="49"/>
      <c r="AZ161" s="103"/>
      <c r="BA161" s="103"/>
      <c r="BB161" s="103"/>
      <c r="BC161" s="103"/>
      <c r="BD161" s="103"/>
      <c r="BE161" s="145"/>
      <c r="BF161" s="163"/>
      <c r="BG161" s="163"/>
      <c r="BH161" s="163"/>
      <c r="BI161" s="17"/>
      <c r="BJ161" s="17"/>
      <c r="BK161" s="163"/>
      <c r="BL161" s="1"/>
      <c r="BM161" s="1"/>
      <c r="BN161" s="163"/>
      <c r="BO161" s="163"/>
      <c r="BP161" s="163"/>
      <c r="BQ161" s="163"/>
      <c r="CP161" s="380" t="s">
        <v>35</v>
      </c>
      <c r="CQ161" s="380" t="s">
        <v>35</v>
      </c>
      <c r="CR161" s="380" t="s">
        <v>35</v>
      </c>
      <c r="CS161" s="380" t="s">
        <v>35</v>
      </c>
      <c r="CT161" s="380" t="s">
        <v>35</v>
      </c>
      <c r="CU161" s="380" t="s">
        <v>35</v>
      </c>
      <c r="CV161" s="380" t="s">
        <v>35</v>
      </c>
      <c r="CW161" s="380" t="s">
        <v>35</v>
      </c>
      <c r="CX161" s="380" t="s">
        <v>35</v>
      </c>
      <c r="CY161" s="380" t="s">
        <v>35</v>
      </c>
      <c r="CZ161" s="380" t="s">
        <v>35</v>
      </c>
      <c r="DA161" s="380" t="s">
        <v>35</v>
      </c>
    </row>
    <row r="162" spans="1:105" ht="42" customHeight="1" x14ac:dyDescent="0.25">
      <c r="A162" s="408" t="s">
        <v>1593</v>
      </c>
      <c r="B162" s="383" t="s">
        <v>89</v>
      </c>
      <c r="C162" s="383" t="s">
        <v>2741</v>
      </c>
      <c r="D162" s="499">
        <v>44094</v>
      </c>
      <c r="E162" s="385" t="s">
        <v>590</v>
      </c>
      <c r="F162" s="386" t="s">
        <v>1594</v>
      </c>
      <c r="G162" s="377"/>
      <c r="H162" s="413" t="s">
        <v>2383</v>
      </c>
      <c r="I162" s="500" t="s">
        <v>1908</v>
      </c>
      <c r="J162" s="170"/>
      <c r="K162" s="49"/>
      <c r="L162" s="49"/>
      <c r="M162" s="49"/>
      <c r="N162" s="162"/>
      <c r="O162" s="49"/>
      <c r="P162" s="49"/>
      <c r="Q162" s="49"/>
      <c r="R162" s="49"/>
      <c r="S162" s="49"/>
      <c r="T162" s="49"/>
      <c r="U162" s="49"/>
      <c r="V162" s="49"/>
      <c r="W162" s="49"/>
      <c r="X162" s="49"/>
      <c r="Y162" s="49"/>
      <c r="Z162" s="49"/>
      <c r="AA162" s="49"/>
      <c r="AB162" s="49"/>
      <c r="AC162" s="49"/>
      <c r="AD162" s="49"/>
      <c r="AE162" s="49"/>
      <c r="AF162" s="49"/>
      <c r="AG162" s="49"/>
      <c r="AH162" s="50"/>
      <c r="AI162" s="50"/>
      <c r="AJ162" s="50"/>
      <c r="AK162" s="50"/>
      <c r="AL162" s="50"/>
      <c r="AM162" s="50"/>
      <c r="AN162" s="50"/>
      <c r="AO162" s="49"/>
      <c r="AP162" s="49"/>
      <c r="AQ162" s="49"/>
      <c r="AR162" s="123"/>
      <c r="AS162" s="49"/>
      <c r="AT162" s="49"/>
      <c r="AU162" s="49"/>
      <c r="AV162" s="49"/>
      <c r="AW162" s="66"/>
      <c r="AX162" s="49"/>
      <c r="AY162" s="49"/>
      <c r="AZ162" s="103"/>
      <c r="BA162" s="103"/>
      <c r="BB162" s="103"/>
      <c r="BC162" s="103"/>
      <c r="BD162" s="103"/>
      <c r="BE162" s="145"/>
      <c r="BF162" s="163"/>
      <c r="BG162" s="163"/>
      <c r="BH162" s="163"/>
      <c r="BI162" s="17"/>
      <c r="BJ162" s="17"/>
      <c r="BK162" s="163"/>
      <c r="BL162" s="1"/>
      <c r="BM162" s="1"/>
      <c r="BN162" s="163"/>
      <c r="BO162" s="163"/>
      <c r="BP162" s="163"/>
      <c r="BQ162" s="163"/>
      <c r="CP162" s="380" t="s">
        <v>35</v>
      </c>
      <c r="CQ162" s="380" t="s">
        <v>35</v>
      </c>
      <c r="CR162" s="380" t="s">
        <v>35</v>
      </c>
      <c r="CS162" s="380" t="s">
        <v>35</v>
      </c>
      <c r="CT162" s="380" t="s">
        <v>35</v>
      </c>
      <c r="CU162" s="380" t="s">
        <v>35</v>
      </c>
      <c r="CV162" s="380" t="s">
        <v>35</v>
      </c>
      <c r="CW162" s="379" t="s">
        <v>443</v>
      </c>
      <c r="CX162" s="379" t="s">
        <v>443</v>
      </c>
      <c r="CY162" s="379" t="s">
        <v>443</v>
      </c>
      <c r="CZ162" s="379" t="s">
        <v>443</v>
      </c>
      <c r="DA162" s="379" t="s">
        <v>443</v>
      </c>
    </row>
    <row r="163" spans="1:105" s="381" customFormat="1" ht="42" customHeight="1" x14ac:dyDescent="0.25">
      <c r="A163" s="408" t="s">
        <v>2573</v>
      </c>
      <c r="B163" s="383" t="s">
        <v>2574</v>
      </c>
      <c r="C163" s="383"/>
      <c r="D163" s="471">
        <v>44002</v>
      </c>
      <c r="E163" s="385" t="s">
        <v>590</v>
      </c>
      <c r="F163" s="386" t="s">
        <v>2576</v>
      </c>
      <c r="G163" s="140"/>
      <c r="H163" s="387" t="s">
        <v>19</v>
      </c>
      <c r="I163" s="388" t="s">
        <v>25</v>
      </c>
      <c r="J163" s="49"/>
      <c r="K163" s="49"/>
      <c r="L163" s="49"/>
      <c r="M163" s="49"/>
      <c r="N163" s="162"/>
      <c r="O163" s="49"/>
      <c r="P163" s="49"/>
      <c r="Q163" s="49"/>
      <c r="R163" s="49"/>
      <c r="S163" s="49"/>
      <c r="T163" s="49"/>
      <c r="U163" s="49"/>
      <c r="V163" s="49"/>
      <c r="W163" s="49"/>
      <c r="X163" s="49"/>
      <c r="Y163" s="49"/>
      <c r="Z163" s="49"/>
      <c r="AA163" s="49"/>
      <c r="AB163" s="49"/>
      <c r="AC163" s="49"/>
      <c r="AD163" s="49"/>
      <c r="AE163" s="49"/>
      <c r="AF163" s="49"/>
      <c r="AG163" s="49"/>
      <c r="AH163" s="49"/>
      <c r="AI163" s="49"/>
      <c r="AJ163" s="49"/>
      <c r="AK163" s="49"/>
      <c r="AL163" s="49"/>
      <c r="AM163" s="49"/>
      <c r="AN163" s="49"/>
      <c r="AO163" s="49"/>
      <c r="AP163" s="49"/>
      <c r="AQ163" s="49"/>
      <c r="AR163" s="49"/>
      <c r="AS163" s="49"/>
      <c r="AT163" s="49"/>
      <c r="AU163" s="49"/>
      <c r="AV163" s="49"/>
      <c r="AW163" s="49"/>
      <c r="AX163" s="49"/>
      <c r="AY163" s="49"/>
      <c r="AZ163" s="49"/>
      <c r="BA163" s="49"/>
      <c r="BB163" s="49"/>
      <c r="BC163" s="137"/>
      <c r="BD163" s="49"/>
      <c r="BE163" s="133"/>
      <c r="BF163" s="269"/>
      <c r="BG163" s="162"/>
      <c r="BH163" s="162"/>
      <c r="BI163" s="161"/>
      <c r="BJ163" s="161"/>
      <c r="BK163" s="162"/>
      <c r="BL163" s="49"/>
      <c r="BM163" s="49"/>
      <c r="BN163" s="162"/>
      <c r="BO163" s="353"/>
      <c r="BP163" s="162"/>
      <c r="BQ163" s="162"/>
      <c r="BR163" s="77"/>
      <c r="BS163" s="77"/>
      <c r="BT163" s="77"/>
      <c r="BU163" s="77"/>
      <c r="BV163" s="77"/>
      <c r="BW163" s="77"/>
      <c r="BX163" s="77"/>
      <c r="BY163" s="77"/>
      <c r="BZ163" s="77"/>
      <c r="CA163" s="323"/>
      <c r="CB163" s="77"/>
      <c r="CC163" s="77"/>
      <c r="CD163" s="77"/>
      <c r="CE163" s="77"/>
      <c r="CF163" s="77"/>
      <c r="CG163" s="77"/>
      <c r="CH163" s="77"/>
      <c r="CI163" s="77"/>
      <c r="CJ163" s="77"/>
      <c r="CK163" s="77"/>
      <c r="CL163" s="76"/>
      <c r="CM163" s="326"/>
      <c r="CN163" s="77"/>
      <c r="CO163" s="77"/>
      <c r="CP163" s="380" t="s">
        <v>35</v>
      </c>
      <c r="CQ163" s="380" t="s">
        <v>35</v>
      </c>
      <c r="CR163" s="380" t="s">
        <v>35</v>
      </c>
      <c r="CS163" s="380" t="s">
        <v>35</v>
      </c>
      <c r="CT163" s="380" t="s">
        <v>35</v>
      </c>
      <c r="CU163" s="380" t="s">
        <v>35</v>
      </c>
      <c r="CV163" s="518" t="s">
        <v>4</v>
      </c>
      <c r="CW163" s="379" t="s">
        <v>443</v>
      </c>
      <c r="CX163" s="379" t="s">
        <v>443</v>
      </c>
      <c r="CY163" s="380" t="s">
        <v>35</v>
      </c>
      <c r="CZ163" s="379" t="s">
        <v>443</v>
      </c>
      <c r="DA163" s="379" t="s">
        <v>443</v>
      </c>
    </row>
    <row r="164" spans="1:105" s="381" customFormat="1" ht="45" customHeight="1" x14ac:dyDescent="0.25">
      <c r="A164" s="414" t="s">
        <v>2278</v>
      </c>
      <c r="B164" s="383" t="s">
        <v>49</v>
      </c>
      <c r="C164" s="383"/>
      <c r="D164" s="384"/>
      <c r="E164" s="385" t="s">
        <v>590</v>
      </c>
      <c r="F164" s="386" t="s">
        <v>440</v>
      </c>
      <c r="G164" s="88">
        <v>24</v>
      </c>
      <c r="H164" s="387" t="s">
        <v>30</v>
      </c>
      <c r="I164" s="388" t="s">
        <v>69</v>
      </c>
      <c r="J164" s="170" t="s">
        <v>443</v>
      </c>
      <c r="K164" s="49" t="s">
        <v>443</v>
      </c>
      <c r="L164" s="49" t="s">
        <v>443</v>
      </c>
      <c r="M164" s="49" t="s">
        <v>443</v>
      </c>
      <c r="N164" s="49" t="s">
        <v>21</v>
      </c>
      <c r="O164" s="49" t="s">
        <v>443</v>
      </c>
      <c r="P164" s="49" t="s">
        <v>443</v>
      </c>
      <c r="Q164" s="49" t="s">
        <v>443</v>
      </c>
      <c r="R164" s="49" t="s">
        <v>443</v>
      </c>
      <c r="S164" s="49" t="s">
        <v>443</v>
      </c>
      <c r="T164" s="49" t="s">
        <v>443</v>
      </c>
      <c r="U164" s="49" t="s">
        <v>443</v>
      </c>
      <c r="V164" s="49" t="s">
        <v>443</v>
      </c>
      <c r="W164" s="49" t="s">
        <v>443</v>
      </c>
      <c r="X164" s="49" t="s">
        <v>443</v>
      </c>
      <c r="Y164" s="49" t="s">
        <v>443</v>
      </c>
      <c r="Z164" s="49" t="s">
        <v>21</v>
      </c>
      <c r="AA164" s="49" t="s">
        <v>443</v>
      </c>
      <c r="AB164" s="49" t="s">
        <v>443</v>
      </c>
      <c r="AC164" s="49" t="s">
        <v>443</v>
      </c>
      <c r="AD164" s="49" t="s">
        <v>443</v>
      </c>
      <c r="AE164" s="49" t="s">
        <v>443</v>
      </c>
      <c r="AF164" s="49" t="s">
        <v>443</v>
      </c>
      <c r="AG164" s="49" t="s">
        <v>443</v>
      </c>
      <c r="AH164" s="49" t="s">
        <v>443</v>
      </c>
      <c r="AI164" s="49" t="s">
        <v>443</v>
      </c>
      <c r="AJ164" s="49" t="s">
        <v>443</v>
      </c>
      <c r="AK164" s="49" t="s">
        <v>443</v>
      </c>
      <c r="AL164" s="49" t="s">
        <v>21</v>
      </c>
      <c r="AM164" s="49" t="s">
        <v>443</v>
      </c>
      <c r="AN164" s="49" t="s">
        <v>443</v>
      </c>
      <c r="AO164" s="49" t="s">
        <v>443</v>
      </c>
      <c r="AP164" s="49" t="s">
        <v>443</v>
      </c>
      <c r="AQ164" s="49" t="s">
        <v>443</v>
      </c>
      <c r="AR164" s="49" t="s">
        <v>443</v>
      </c>
      <c r="AS164" s="49" t="s">
        <v>443</v>
      </c>
      <c r="AT164" s="49" t="s">
        <v>443</v>
      </c>
      <c r="AU164" s="49" t="s">
        <v>443</v>
      </c>
      <c r="AV164" s="49" t="s">
        <v>443</v>
      </c>
      <c r="AW164" s="49" t="s">
        <v>443</v>
      </c>
      <c r="AX164" s="137" t="s">
        <v>21</v>
      </c>
      <c r="AY164" s="49" t="s">
        <v>443</v>
      </c>
      <c r="AZ164" s="49" t="s">
        <v>443</v>
      </c>
      <c r="BA164" s="49" t="s">
        <v>443</v>
      </c>
      <c r="BB164" s="49" t="s">
        <v>443</v>
      </c>
      <c r="BC164" s="49" t="s">
        <v>443</v>
      </c>
      <c r="BD164" s="49" t="s">
        <v>443</v>
      </c>
      <c r="BE164" s="133" t="s">
        <v>2610</v>
      </c>
      <c r="BF164" s="135" t="s">
        <v>2611</v>
      </c>
      <c r="BG164" s="49" t="s">
        <v>443</v>
      </c>
      <c r="BH164" s="49" t="s">
        <v>443</v>
      </c>
      <c r="BI164" s="49" t="s">
        <v>443</v>
      </c>
      <c r="BJ164" s="132" t="s">
        <v>21</v>
      </c>
      <c r="BK164" s="49" t="s">
        <v>767</v>
      </c>
      <c r="BL164" s="49" t="s">
        <v>443</v>
      </c>
      <c r="BM164" s="49" t="s">
        <v>443</v>
      </c>
      <c r="BN164" s="49" t="s">
        <v>443</v>
      </c>
      <c r="BO164" s="49" t="s">
        <v>443</v>
      </c>
      <c r="BP164" s="49" t="s">
        <v>443</v>
      </c>
      <c r="BQ164" s="49" t="s">
        <v>443</v>
      </c>
      <c r="BR164" s="77" t="s">
        <v>443</v>
      </c>
      <c r="BS164" s="77" t="s">
        <v>443</v>
      </c>
      <c r="BT164" s="77" t="s">
        <v>443</v>
      </c>
      <c r="BU164" s="77" t="s">
        <v>443</v>
      </c>
      <c r="BV164" s="323" t="s">
        <v>4</v>
      </c>
      <c r="BW164" s="77" t="s">
        <v>443</v>
      </c>
      <c r="BX164" s="77" t="s">
        <v>443</v>
      </c>
      <c r="BY164" s="77" t="s">
        <v>443</v>
      </c>
      <c r="BZ164" s="77" t="s">
        <v>443</v>
      </c>
      <c r="CA164" s="77" t="s">
        <v>443</v>
      </c>
      <c r="CB164" s="77" t="s">
        <v>443</v>
      </c>
      <c r="CC164" s="77" t="s">
        <v>443</v>
      </c>
      <c r="CD164" s="77" t="s">
        <v>443</v>
      </c>
      <c r="CE164" s="77" t="s">
        <v>443</v>
      </c>
      <c r="CF164" s="77" t="s">
        <v>443</v>
      </c>
      <c r="CG164" s="77" t="s">
        <v>443</v>
      </c>
      <c r="CH164" s="326" t="s">
        <v>4</v>
      </c>
      <c r="CI164" s="77" t="s">
        <v>443</v>
      </c>
      <c r="CJ164" s="77" t="s">
        <v>443</v>
      </c>
      <c r="CK164" s="77" t="s">
        <v>443</v>
      </c>
      <c r="CL164" s="76" t="s">
        <v>443</v>
      </c>
      <c r="CM164" s="328" t="s">
        <v>2600</v>
      </c>
      <c r="CN164" s="77" t="s">
        <v>443</v>
      </c>
      <c r="CO164" s="77" t="s">
        <v>443</v>
      </c>
      <c r="CP164" s="379" t="s">
        <v>443</v>
      </c>
      <c r="CQ164" s="379" t="s">
        <v>443</v>
      </c>
      <c r="CR164" s="379" t="s">
        <v>443</v>
      </c>
      <c r="CS164" s="379" t="s">
        <v>443</v>
      </c>
      <c r="CT164" s="380" t="s">
        <v>35</v>
      </c>
      <c r="CU164" s="380" t="s">
        <v>35</v>
      </c>
      <c r="CV164" s="379" t="s">
        <v>443</v>
      </c>
      <c r="CW164" s="389" t="s">
        <v>4</v>
      </c>
      <c r="CX164" s="379" t="s">
        <v>443</v>
      </c>
      <c r="CY164" s="448" t="s">
        <v>443</v>
      </c>
      <c r="CZ164" s="448" t="s">
        <v>443</v>
      </c>
      <c r="DA164" s="379" t="s">
        <v>443</v>
      </c>
    </row>
    <row r="165" spans="1:105" ht="45" customHeight="1" x14ac:dyDescent="0.25">
      <c r="A165" s="383" t="s">
        <v>130</v>
      </c>
      <c r="B165" s="383" t="s">
        <v>1766</v>
      </c>
      <c r="C165" s="383"/>
      <c r="D165" s="384"/>
      <c r="E165" s="385" t="s">
        <v>590</v>
      </c>
      <c r="F165" s="386" t="s">
        <v>281</v>
      </c>
      <c r="G165" s="88">
        <v>23</v>
      </c>
      <c r="H165" s="387" t="s">
        <v>2181</v>
      </c>
      <c r="I165" s="388" t="s">
        <v>31</v>
      </c>
      <c r="J165" s="170" t="s">
        <v>443</v>
      </c>
      <c r="K165" s="49" t="s">
        <v>443</v>
      </c>
      <c r="L165" s="49" t="s">
        <v>443</v>
      </c>
      <c r="M165" s="49" t="s">
        <v>443</v>
      </c>
      <c r="N165" s="49" t="s">
        <v>443</v>
      </c>
      <c r="O165" s="49" t="s">
        <v>443</v>
      </c>
      <c r="P165" s="49" t="s">
        <v>443</v>
      </c>
      <c r="Q165" s="49" t="s">
        <v>443</v>
      </c>
      <c r="R165" s="49" t="s">
        <v>443</v>
      </c>
      <c r="S165" s="49" t="s">
        <v>443</v>
      </c>
      <c r="T165" s="49" t="s">
        <v>21</v>
      </c>
      <c r="U165" s="49" t="s">
        <v>443</v>
      </c>
      <c r="V165" s="49" t="s">
        <v>443</v>
      </c>
      <c r="W165" s="49" t="s">
        <v>443</v>
      </c>
      <c r="X165" s="49" t="s">
        <v>443</v>
      </c>
      <c r="Y165" s="49" t="s">
        <v>443</v>
      </c>
      <c r="Z165" s="49" t="s">
        <v>443</v>
      </c>
      <c r="AA165" s="49" t="s">
        <v>443</v>
      </c>
      <c r="AB165" s="49" t="s">
        <v>443</v>
      </c>
      <c r="AC165" s="49" t="s">
        <v>443</v>
      </c>
      <c r="AD165" s="49" t="s">
        <v>443</v>
      </c>
      <c r="AE165" s="49" t="s">
        <v>443</v>
      </c>
      <c r="AF165" s="49" t="s">
        <v>21</v>
      </c>
      <c r="AG165" s="49" t="s">
        <v>443</v>
      </c>
      <c r="AH165" s="49" t="s">
        <v>443</v>
      </c>
      <c r="AI165" s="49" t="s">
        <v>443</v>
      </c>
      <c r="AJ165" s="49" t="s">
        <v>443</v>
      </c>
      <c r="AK165" s="49" t="s">
        <v>443</v>
      </c>
      <c r="AL165" s="49" t="s">
        <v>443</v>
      </c>
      <c r="AM165" s="49" t="s">
        <v>443</v>
      </c>
      <c r="AN165" s="49" t="s">
        <v>443</v>
      </c>
      <c r="AO165" s="49" t="s">
        <v>443</v>
      </c>
      <c r="AP165" s="49" t="s">
        <v>443</v>
      </c>
      <c r="AQ165" s="49" t="s">
        <v>443</v>
      </c>
      <c r="AR165" s="49" t="s">
        <v>21</v>
      </c>
      <c r="AS165" s="49" t="s">
        <v>443</v>
      </c>
      <c r="AT165" s="49" t="s">
        <v>443</v>
      </c>
      <c r="AU165" s="49" t="s">
        <v>443</v>
      </c>
      <c r="AV165" s="49" t="s">
        <v>443</v>
      </c>
      <c r="AW165" s="129" t="s">
        <v>2609</v>
      </c>
      <c r="AX165" s="49" t="s">
        <v>443</v>
      </c>
      <c r="AY165" s="49" t="s">
        <v>443</v>
      </c>
      <c r="AZ165" s="49" t="s">
        <v>443</v>
      </c>
      <c r="BA165" s="49" t="s">
        <v>443</v>
      </c>
      <c r="BB165" s="49" t="s">
        <v>443</v>
      </c>
      <c r="BC165" s="49" t="s">
        <v>443</v>
      </c>
      <c r="BD165" s="137" t="s">
        <v>21</v>
      </c>
      <c r="BE165" s="131" t="s">
        <v>443</v>
      </c>
      <c r="BF165" s="49" t="s">
        <v>443</v>
      </c>
      <c r="BG165" s="49" t="s">
        <v>443</v>
      </c>
      <c r="BH165" s="49" t="s">
        <v>443</v>
      </c>
      <c r="BI165" s="49" t="s">
        <v>443</v>
      </c>
      <c r="BJ165" s="49" t="s">
        <v>443</v>
      </c>
      <c r="BK165" s="49" t="s">
        <v>443</v>
      </c>
      <c r="BL165" s="49" t="s">
        <v>443</v>
      </c>
      <c r="BM165" s="49" t="s">
        <v>443</v>
      </c>
      <c r="BN165" s="49" t="s">
        <v>443</v>
      </c>
      <c r="BO165" s="49" t="s">
        <v>443</v>
      </c>
      <c r="BP165" s="132" t="s">
        <v>21</v>
      </c>
      <c r="BQ165" s="49" t="s">
        <v>443</v>
      </c>
      <c r="BR165" s="77" t="s">
        <v>443</v>
      </c>
      <c r="BS165" s="77" t="s">
        <v>443</v>
      </c>
      <c r="BT165" s="77" t="s">
        <v>443</v>
      </c>
      <c r="BU165" s="77" t="s">
        <v>443</v>
      </c>
      <c r="BV165" s="77" t="s">
        <v>443</v>
      </c>
      <c r="BW165" s="48" t="s">
        <v>443</v>
      </c>
      <c r="BX165" s="77" t="s">
        <v>443</v>
      </c>
      <c r="BY165" s="77" t="s">
        <v>443</v>
      </c>
      <c r="BZ165" s="77" t="s">
        <v>443</v>
      </c>
      <c r="CA165" s="77" t="s">
        <v>443</v>
      </c>
      <c r="CB165" s="323" t="s">
        <v>4</v>
      </c>
      <c r="CC165" s="77" t="s">
        <v>443</v>
      </c>
      <c r="CD165" s="77" t="s">
        <v>443</v>
      </c>
      <c r="CE165" s="77" t="s">
        <v>443</v>
      </c>
      <c r="CF165" s="77" t="s">
        <v>443</v>
      </c>
      <c r="CG165" s="77" t="s">
        <v>443</v>
      </c>
      <c r="CH165" s="77" t="s">
        <v>443</v>
      </c>
      <c r="CI165" s="77" t="s">
        <v>443</v>
      </c>
      <c r="CJ165" s="77" t="s">
        <v>443</v>
      </c>
      <c r="CK165" s="77" t="s">
        <v>443</v>
      </c>
      <c r="CL165" s="77" t="s">
        <v>443</v>
      </c>
      <c r="CM165" s="77" t="s">
        <v>443</v>
      </c>
      <c r="CN165" s="324" t="s">
        <v>443</v>
      </c>
      <c r="CO165" s="329" t="s">
        <v>4</v>
      </c>
      <c r="CP165" s="379" t="s">
        <v>443</v>
      </c>
      <c r="CQ165" s="379" t="s">
        <v>443</v>
      </c>
      <c r="CR165" s="379" t="s">
        <v>443</v>
      </c>
      <c r="CS165" s="379" t="s">
        <v>443</v>
      </c>
      <c r="CT165" s="379" t="s">
        <v>443</v>
      </c>
      <c r="CU165" s="380" t="s">
        <v>35</v>
      </c>
      <c r="CV165" s="379" t="s">
        <v>443</v>
      </c>
      <c r="CW165" s="379" t="s">
        <v>443</v>
      </c>
      <c r="CX165" s="379" t="s">
        <v>443</v>
      </c>
      <c r="CY165" s="379" t="s">
        <v>443</v>
      </c>
      <c r="CZ165" s="405" t="s">
        <v>443</v>
      </c>
      <c r="DA165" s="379" t="s">
        <v>443</v>
      </c>
    </row>
    <row r="166" spans="1:105" s="381" customFormat="1" ht="45" customHeight="1" x14ac:dyDescent="0.25">
      <c r="A166" s="408" t="s">
        <v>2281</v>
      </c>
      <c r="B166" s="383" t="s">
        <v>777</v>
      </c>
      <c r="C166" s="383"/>
      <c r="D166" s="401">
        <v>41153</v>
      </c>
      <c r="E166" s="385" t="s">
        <v>590</v>
      </c>
      <c r="F166" s="386" t="s">
        <v>779</v>
      </c>
      <c r="G166" s="88">
        <v>8</v>
      </c>
      <c r="H166" s="387" t="s">
        <v>19</v>
      </c>
      <c r="I166" s="388" t="s">
        <v>72</v>
      </c>
      <c r="J166" s="170" t="s">
        <v>443</v>
      </c>
      <c r="K166" s="49" t="s">
        <v>443</v>
      </c>
      <c r="L166" s="49" t="s">
        <v>443</v>
      </c>
      <c r="M166" s="49" t="s">
        <v>443</v>
      </c>
      <c r="N166" s="49" t="s">
        <v>443</v>
      </c>
      <c r="O166" s="49" t="s">
        <v>443</v>
      </c>
      <c r="P166" s="49" t="s">
        <v>443</v>
      </c>
      <c r="Q166" s="49" t="s">
        <v>443</v>
      </c>
      <c r="R166" s="49" t="s">
        <v>443</v>
      </c>
      <c r="S166" s="49" t="s">
        <v>443</v>
      </c>
      <c r="T166" s="49" t="s">
        <v>443</v>
      </c>
      <c r="U166" s="49" t="s">
        <v>21</v>
      </c>
      <c r="V166" s="49" t="s">
        <v>35</v>
      </c>
      <c r="W166" s="49" t="s">
        <v>443</v>
      </c>
      <c r="X166" s="49" t="s">
        <v>443</v>
      </c>
      <c r="Y166" s="49" t="s">
        <v>443</v>
      </c>
      <c r="Z166" s="49" t="s">
        <v>443</v>
      </c>
      <c r="AA166" s="49" t="s">
        <v>443</v>
      </c>
      <c r="AB166" s="49" t="s">
        <v>443</v>
      </c>
      <c r="AC166" s="49" t="s">
        <v>443</v>
      </c>
      <c r="AD166" s="49" t="s">
        <v>443</v>
      </c>
      <c r="AE166" s="49" t="s">
        <v>443</v>
      </c>
      <c r="AF166" s="49" t="s">
        <v>443</v>
      </c>
      <c r="AG166" s="49" t="s">
        <v>443</v>
      </c>
      <c r="AH166" s="49" t="s">
        <v>21</v>
      </c>
      <c r="AI166" s="49" t="s">
        <v>443</v>
      </c>
      <c r="AJ166" s="49" t="s">
        <v>443</v>
      </c>
      <c r="AK166" s="49" t="s">
        <v>443</v>
      </c>
      <c r="AL166" s="49" t="s">
        <v>443</v>
      </c>
      <c r="AM166" s="49" t="s">
        <v>443</v>
      </c>
      <c r="AN166" s="49" t="s">
        <v>443</v>
      </c>
      <c r="AO166" s="49" t="s">
        <v>443</v>
      </c>
      <c r="AP166" s="49" t="s">
        <v>443</v>
      </c>
      <c r="AQ166" s="49" t="s">
        <v>443</v>
      </c>
      <c r="AR166" s="49" t="s">
        <v>443</v>
      </c>
      <c r="AS166" s="49" t="s">
        <v>21</v>
      </c>
      <c r="AT166" s="49" t="s">
        <v>443</v>
      </c>
      <c r="AU166" s="49" t="s">
        <v>443</v>
      </c>
      <c r="AV166" s="49" t="s">
        <v>443</v>
      </c>
      <c r="AW166" s="49" t="s">
        <v>443</v>
      </c>
      <c r="AX166" s="49" t="s">
        <v>443</v>
      </c>
      <c r="AY166" s="49" t="s">
        <v>443</v>
      </c>
      <c r="AZ166" s="49" t="s">
        <v>443</v>
      </c>
      <c r="BA166" s="49" t="s">
        <v>443</v>
      </c>
      <c r="BB166" s="49" t="s">
        <v>443</v>
      </c>
      <c r="BC166" s="49" t="s">
        <v>443</v>
      </c>
      <c r="BD166" s="131" t="s">
        <v>443</v>
      </c>
      <c r="BE166" s="138" t="s">
        <v>21</v>
      </c>
      <c r="BF166" s="49" t="s">
        <v>443</v>
      </c>
      <c r="BG166" s="49" t="s">
        <v>443</v>
      </c>
      <c r="BH166" s="49" t="s">
        <v>443</v>
      </c>
      <c r="BI166" s="49" t="s">
        <v>443</v>
      </c>
      <c r="BJ166" s="49" t="s">
        <v>443</v>
      </c>
      <c r="BK166" s="49" t="s">
        <v>443</v>
      </c>
      <c r="BL166" s="49" t="s">
        <v>443</v>
      </c>
      <c r="BM166" s="49" t="s">
        <v>443</v>
      </c>
      <c r="BN166" s="49" t="s">
        <v>443</v>
      </c>
      <c r="BO166" s="49" t="s">
        <v>443</v>
      </c>
      <c r="BP166" s="49" t="s">
        <v>443</v>
      </c>
      <c r="BQ166" s="132" t="s">
        <v>21</v>
      </c>
      <c r="BR166" s="77" t="s">
        <v>443</v>
      </c>
      <c r="BS166" s="77" t="s">
        <v>443</v>
      </c>
      <c r="BT166" s="77" t="s">
        <v>443</v>
      </c>
      <c r="BU166" s="77" t="s">
        <v>443</v>
      </c>
      <c r="BV166" s="77" t="s">
        <v>443</v>
      </c>
      <c r="BW166" s="77" t="s">
        <v>443</v>
      </c>
      <c r="BX166" s="77" t="s">
        <v>443</v>
      </c>
      <c r="BY166" s="77" t="s">
        <v>443</v>
      </c>
      <c r="BZ166" s="77" t="s">
        <v>443</v>
      </c>
      <c r="CA166" s="77" t="s">
        <v>443</v>
      </c>
      <c r="CB166" s="77" t="s">
        <v>443</v>
      </c>
      <c r="CC166" s="323" t="s">
        <v>4</v>
      </c>
      <c r="CD166" s="142" t="s">
        <v>1919</v>
      </c>
      <c r="CE166" s="77" t="s">
        <v>443</v>
      </c>
      <c r="CF166" s="77" t="s">
        <v>443</v>
      </c>
      <c r="CG166" s="77" t="s">
        <v>443</v>
      </c>
      <c r="CH166" s="77" t="s">
        <v>443</v>
      </c>
      <c r="CI166" s="77" t="s">
        <v>443</v>
      </c>
      <c r="CJ166" s="77" t="s">
        <v>443</v>
      </c>
      <c r="CK166" s="77" t="s">
        <v>443</v>
      </c>
      <c r="CL166" s="77" t="s">
        <v>443</v>
      </c>
      <c r="CM166" s="77" t="s">
        <v>443</v>
      </c>
      <c r="CN166" s="77" t="s">
        <v>443</v>
      </c>
      <c r="CO166" s="324" t="s">
        <v>443</v>
      </c>
      <c r="CP166" s="379" t="s">
        <v>443</v>
      </c>
      <c r="CQ166" s="379" t="s">
        <v>4</v>
      </c>
      <c r="CR166" s="379" t="s">
        <v>443</v>
      </c>
      <c r="CS166" s="379" t="s">
        <v>443</v>
      </c>
      <c r="CT166" s="379" t="s">
        <v>443</v>
      </c>
      <c r="CU166" s="380" t="s">
        <v>35</v>
      </c>
      <c r="CV166" s="379" t="s">
        <v>443</v>
      </c>
      <c r="CW166" s="379" t="s">
        <v>443</v>
      </c>
      <c r="CX166" s="379" t="s">
        <v>443</v>
      </c>
      <c r="CY166" s="380" t="s">
        <v>35</v>
      </c>
      <c r="CZ166" s="379" t="s">
        <v>443</v>
      </c>
      <c r="DA166" s="379" t="s">
        <v>443</v>
      </c>
    </row>
    <row r="167" spans="1:105" s="381" customFormat="1" ht="45" customHeight="1" x14ac:dyDescent="0.25">
      <c r="A167" s="371" t="s">
        <v>2480</v>
      </c>
      <c r="B167" s="372" t="s">
        <v>1942</v>
      </c>
      <c r="C167" s="421"/>
      <c r="D167" s="422"/>
      <c r="E167" s="375" t="s">
        <v>590</v>
      </c>
      <c r="F167" s="376" t="s">
        <v>347</v>
      </c>
      <c r="G167" s="140">
        <v>3</v>
      </c>
      <c r="H167" s="377" t="s">
        <v>19</v>
      </c>
      <c r="I167" s="378" t="s">
        <v>20</v>
      </c>
      <c r="J167" s="49" t="s">
        <v>443</v>
      </c>
      <c r="K167" s="49" t="s">
        <v>443</v>
      </c>
      <c r="L167" s="49" t="s">
        <v>443</v>
      </c>
      <c r="M167" s="49" t="s">
        <v>443</v>
      </c>
      <c r="N167" s="49" t="s">
        <v>443</v>
      </c>
      <c r="O167" s="49" t="s">
        <v>21</v>
      </c>
      <c r="P167" s="49" t="s">
        <v>443</v>
      </c>
      <c r="Q167" s="49" t="s">
        <v>443</v>
      </c>
      <c r="R167" s="49" t="s">
        <v>443</v>
      </c>
      <c r="S167" s="49" t="s">
        <v>443</v>
      </c>
      <c r="T167" s="49" t="s">
        <v>443</v>
      </c>
      <c r="U167" s="49" t="s">
        <v>443</v>
      </c>
      <c r="V167" s="49" t="s">
        <v>443</v>
      </c>
      <c r="W167" s="49" t="s">
        <v>443</v>
      </c>
      <c r="X167" s="49" t="s">
        <v>443</v>
      </c>
      <c r="Y167" s="49" t="s">
        <v>443</v>
      </c>
      <c r="Z167" s="49" t="s">
        <v>443</v>
      </c>
      <c r="AA167" s="49" t="s">
        <v>21</v>
      </c>
      <c r="AB167" s="49" t="s">
        <v>443</v>
      </c>
      <c r="AC167" s="49" t="s">
        <v>443</v>
      </c>
      <c r="AD167" s="49" t="s">
        <v>443</v>
      </c>
      <c r="AE167" s="49" t="s">
        <v>443</v>
      </c>
      <c r="AF167" s="49" t="s">
        <v>443</v>
      </c>
      <c r="AG167" s="49" t="s">
        <v>443</v>
      </c>
      <c r="AH167" s="49" t="s">
        <v>443</v>
      </c>
      <c r="AI167" s="49" t="s">
        <v>443</v>
      </c>
      <c r="AJ167" s="49" t="s">
        <v>443</v>
      </c>
      <c r="AK167" s="49" t="s">
        <v>443</v>
      </c>
      <c r="AL167" s="49" t="s">
        <v>443</v>
      </c>
      <c r="AM167" s="49" t="s">
        <v>21</v>
      </c>
      <c r="AN167" s="49" t="s">
        <v>443</v>
      </c>
      <c r="AO167" s="49" t="s">
        <v>443</v>
      </c>
      <c r="AP167" s="49" t="s">
        <v>443</v>
      </c>
      <c r="AQ167" s="49" t="s">
        <v>443</v>
      </c>
      <c r="AR167" s="49" t="s">
        <v>443</v>
      </c>
      <c r="AS167" s="49" t="s">
        <v>443</v>
      </c>
      <c r="AT167" s="49" t="s">
        <v>443</v>
      </c>
      <c r="AU167" s="49" t="s">
        <v>443</v>
      </c>
      <c r="AV167" s="49" t="s">
        <v>443</v>
      </c>
      <c r="AW167" s="49" t="s">
        <v>443</v>
      </c>
      <c r="AX167" s="49" t="s">
        <v>443</v>
      </c>
      <c r="AY167" s="137" t="s">
        <v>21</v>
      </c>
      <c r="AZ167" s="49" t="s">
        <v>443</v>
      </c>
      <c r="BA167" s="49" t="s">
        <v>443</v>
      </c>
      <c r="BB167" s="49" t="s">
        <v>443</v>
      </c>
      <c r="BC167" s="49" t="s">
        <v>443</v>
      </c>
      <c r="BD167" s="49" t="s">
        <v>443</v>
      </c>
      <c r="BE167" s="131" t="s">
        <v>443</v>
      </c>
      <c r="BF167" s="161" t="s">
        <v>443</v>
      </c>
      <c r="BG167" s="162" t="s">
        <v>443</v>
      </c>
      <c r="BH167" s="161" t="s">
        <v>443</v>
      </c>
      <c r="BI167" s="161" t="s">
        <v>443</v>
      </c>
      <c r="BJ167" s="161" t="s">
        <v>443</v>
      </c>
      <c r="BK167" s="164" t="s">
        <v>21</v>
      </c>
      <c r="BL167" s="162" t="s">
        <v>443</v>
      </c>
      <c r="BM167" s="162" t="s">
        <v>443</v>
      </c>
      <c r="BN167" s="162" t="s">
        <v>443</v>
      </c>
      <c r="BO167" s="162" t="s">
        <v>443</v>
      </c>
      <c r="BP167" s="162" t="s">
        <v>443</v>
      </c>
      <c r="BQ167" s="162" t="s">
        <v>443</v>
      </c>
      <c r="BR167" s="77" t="s">
        <v>443</v>
      </c>
      <c r="BS167" s="77" t="s">
        <v>443</v>
      </c>
      <c r="BT167" s="77" t="s">
        <v>443</v>
      </c>
      <c r="BU167" s="77" t="s">
        <v>443</v>
      </c>
      <c r="BV167" s="77" t="s">
        <v>443</v>
      </c>
      <c r="BW167" s="323" t="s">
        <v>4</v>
      </c>
      <c r="BX167" s="77" t="s">
        <v>443</v>
      </c>
      <c r="BY167" s="77" t="s">
        <v>443</v>
      </c>
      <c r="BZ167" s="77" t="s">
        <v>443</v>
      </c>
      <c r="CA167" s="77" t="s">
        <v>443</v>
      </c>
      <c r="CB167" s="77" t="s">
        <v>443</v>
      </c>
      <c r="CC167" s="77" t="s">
        <v>443</v>
      </c>
      <c r="CD167" s="77" t="s">
        <v>443</v>
      </c>
      <c r="CE167" s="77" t="s">
        <v>443</v>
      </c>
      <c r="CF167" s="77" t="s">
        <v>443</v>
      </c>
      <c r="CG167" s="77" t="s">
        <v>443</v>
      </c>
      <c r="CH167" s="77" t="s">
        <v>443</v>
      </c>
      <c r="CI167" s="326" t="s">
        <v>4</v>
      </c>
      <c r="CJ167" s="77" t="s">
        <v>443</v>
      </c>
      <c r="CK167" s="77" t="s">
        <v>443</v>
      </c>
      <c r="CL167" s="77" t="s">
        <v>443</v>
      </c>
      <c r="CM167" s="77" t="s">
        <v>443</v>
      </c>
      <c r="CN167" s="77" t="s">
        <v>443</v>
      </c>
      <c r="CO167" s="77" t="s">
        <v>443</v>
      </c>
      <c r="CP167" s="423" t="s">
        <v>443</v>
      </c>
      <c r="CQ167" s="423" t="s">
        <v>443</v>
      </c>
      <c r="CR167" s="423" t="s">
        <v>443</v>
      </c>
      <c r="CS167" s="423" t="s">
        <v>443</v>
      </c>
      <c r="CT167" s="424" t="s">
        <v>443</v>
      </c>
      <c r="CU167" s="425" t="s">
        <v>4</v>
      </c>
      <c r="CV167" s="379" t="s">
        <v>443</v>
      </c>
      <c r="CW167" s="379" t="s">
        <v>443</v>
      </c>
      <c r="CX167" s="379" t="s">
        <v>443</v>
      </c>
      <c r="CY167" s="379" t="s">
        <v>443</v>
      </c>
      <c r="CZ167" s="379" t="s">
        <v>443</v>
      </c>
      <c r="DA167" s="379" t="s">
        <v>443</v>
      </c>
    </row>
    <row r="168" spans="1:105" customFormat="1" x14ac:dyDescent="0.2">
      <c r="A168" s="4" t="s">
        <v>2742</v>
      </c>
      <c r="B168" s="6" t="s">
        <v>27</v>
      </c>
      <c r="C168" s="54" t="s">
        <v>2743</v>
      </c>
      <c r="D168" s="117"/>
      <c r="E168" s="65" t="s">
        <v>66</v>
      </c>
      <c r="F168" s="165" t="s">
        <v>373</v>
      </c>
      <c r="G168" s="88">
        <v>7</v>
      </c>
      <c r="H168" s="9" t="s">
        <v>19</v>
      </c>
      <c r="I168" s="286" t="s">
        <v>69</v>
      </c>
      <c r="J168" s="170" t="s">
        <v>443</v>
      </c>
      <c r="K168" s="49" t="s">
        <v>443</v>
      </c>
      <c r="L168" s="49" t="s">
        <v>443</v>
      </c>
      <c r="M168" s="49" t="s">
        <v>443</v>
      </c>
      <c r="N168" s="49" t="s">
        <v>443</v>
      </c>
      <c r="O168" s="49" t="s">
        <v>443</v>
      </c>
      <c r="P168" s="49" t="s">
        <v>443</v>
      </c>
      <c r="Q168" s="49" t="s">
        <v>21</v>
      </c>
      <c r="R168" s="49" t="s">
        <v>443</v>
      </c>
      <c r="S168" s="49" t="s">
        <v>443</v>
      </c>
      <c r="T168" s="49" t="s">
        <v>443</v>
      </c>
      <c r="U168" s="49" t="s">
        <v>443</v>
      </c>
      <c r="V168" s="49" t="s">
        <v>443</v>
      </c>
      <c r="W168" s="49" t="s">
        <v>443</v>
      </c>
      <c r="X168" s="49" t="s">
        <v>443</v>
      </c>
      <c r="Y168" s="49" t="s">
        <v>443</v>
      </c>
      <c r="Z168" s="49" t="s">
        <v>443</v>
      </c>
      <c r="AA168" s="49" t="s">
        <v>443</v>
      </c>
      <c r="AB168" s="49" t="s">
        <v>443</v>
      </c>
      <c r="AC168" s="49" t="s">
        <v>21</v>
      </c>
      <c r="AD168" s="49" t="s">
        <v>443</v>
      </c>
      <c r="AE168" s="49" t="s">
        <v>443</v>
      </c>
      <c r="AF168" s="49" t="s">
        <v>443</v>
      </c>
      <c r="AG168" s="49" t="s">
        <v>443</v>
      </c>
      <c r="AH168" s="49" t="s">
        <v>443</v>
      </c>
      <c r="AI168" s="49" t="s">
        <v>443</v>
      </c>
      <c r="AJ168" s="49" t="s">
        <v>443</v>
      </c>
      <c r="AK168" s="49" t="s">
        <v>443</v>
      </c>
      <c r="AL168" s="49" t="s">
        <v>443</v>
      </c>
      <c r="AM168" s="49" t="s">
        <v>443</v>
      </c>
      <c r="AN168" s="49" t="s">
        <v>443</v>
      </c>
      <c r="AO168" s="49" t="s">
        <v>21</v>
      </c>
      <c r="AP168" s="49" t="s">
        <v>443</v>
      </c>
      <c r="AQ168" s="49" t="s">
        <v>443</v>
      </c>
      <c r="AR168" s="49" t="s">
        <v>443</v>
      </c>
      <c r="AS168" s="49" t="s">
        <v>443</v>
      </c>
      <c r="AT168" s="49" t="s">
        <v>443</v>
      </c>
      <c r="AU168" s="49" t="s">
        <v>443</v>
      </c>
      <c r="AV168" s="49" t="s">
        <v>443</v>
      </c>
      <c r="AW168" s="49" t="s">
        <v>443</v>
      </c>
      <c r="AX168" s="49" t="s">
        <v>443</v>
      </c>
      <c r="AY168" s="49" t="s">
        <v>443</v>
      </c>
      <c r="AZ168" s="49" t="s">
        <v>443</v>
      </c>
      <c r="BA168" s="137" t="s">
        <v>21</v>
      </c>
      <c r="BB168" s="49" t="s">
        <v>443</v>
      </c>
      <c r="BC168" s="49" t="s">
        <v>443</v>
      </c>
      <c r="BD168" s="49" t="s">
        <v>443</v>
      </c>
      <c r="BE168" s="131" t="s">
        <v>443</v>
      </c>
      <c r="BF168" s="49" t="s">
        <v>443</v>
      </c>
      <c r="BG168" s="49" t="s">
        <v>443</v>
      </c>
      <c r="BH168" s="49" t="s">
        <v>443</v>
      </c>
      <c r="BI168" s="49" t="s">
        <v>443</v>
      </c>
      <c r="BJ168" s="49" t="s">
        <v>443</v>
      </c>
      <c r="BK168" s="49" t="s">
        <v>443</v>
      </c>
      <c r="BL168" s="49" t="s">
        <v>443</v>
      </c>
      <c r="BM168" s="132" t="s">
        <v>21</v>
      </c>
      <c r="BN168" s="49" t="s">
        <v>443</v>
      </c>
      <c r="BO168" s="49" t="s">
        <v>443</v>
      </c>
      <c r="BP168" s="49" t="s">
        <v>443</v>
      </c>
      <c r="BQ168" s="49" t="s">
        <v>443</v>
      </c>
      <c r="BR168" s="77" t="s">
        <v>443</v>
      </c>
      <c r="BS168" s="77" t="s">
        <v>443</v>
      </c>
      <c r="BT168" s="77" t="s">
        <v>443</v>
      </c>
      <c r="BU168" s="77" t="s">
        <v>443</v>
      </c>
      <c r="BV168" s="77" t="s">
        <v>443</v>
      </c>
      <c r="BW168" s="77" t="s">
        <v>443</v>
      </c>
      <c r="BX168" s="77" t="s">
        <v>443</v>
      </c>
      <c r="BY168" s="323" t="s">
        <v>4</v>
      </c>
      <c r="CP168" s="77"/>
    </row>
    <row r="169" spans="1:105" customFormat="1" ht="25.5" x14ac:dyDescent="0.2">
      <c r="A169" s="201" t="s">
        <v>96</v>
      </c>
      <c r="B169" s="201" t="s">
        <v>2744</v>
      </c>
      <c r="C169" s="202" t="s">
        <v>2745</v>
      </c>
      <c r="D169" s="210"/>
      <c r="E169" s="211" t="s">
        <v>66</v>
      </c>
      <c r="F169" s="140" t="s">
        <v>300</v>
      </c>
      <c r="G169" s="140">
        <v>10</v>
      </c>
      <c r="H169" s="203" t="s">
        <v>30</v>
      </c>
      <c r="I169" s="204" t="s">
        <v>42</v>
      </c>
      <c r="J169" s="49" t="s">
        <v>35</v>
      </c>
      <c r="K169" s="111" t="s">
        <v>21</v>
      </c>
      <c r="L169" s="49" t="s">
        <v>35</v>
      </c>
      <c r="M169" s="49" t="s">
        <v>35</v>
      </c>
      <c r="N169" s="49" t="s">
        <v>35</v>
      </c>
      <c r="O169" s="49" t="s">
        <v>443</v>
      </c>
      <c r="P169" s="49" t="s">
        <v>443</v>
      </c>
      <c r="Q169" s="49" t="s">
        <v>443</v>
      </c>
      <c r="R169" s="49" t="s">
        <v>443</v>
      </c>
      <c r="S169" s="49" t="s">
        <v>443</v>
      </c>
      <c r="T169" s="49" t="s">
        <v>443</v>
      </c>
      <c r="U169" s="49" t="s">
        <v>443</v>
      </c>
      <c r="V169" s="49" t="s">
        <v>443</v>
      </c>
      <c r="W169" s="49" t="s">
        <v>21</v>
      </c>
      <c r="X169" s="49" t="s">
        <v>443</v>
      </c>
      <c r="Y169" s="49" t="s">
        <v>443</v>
      </c>
      <c r="Z169" s="49" t="s">
        <v>443</v>
      </c>
      <c r="AA169" s="49" t="s">
        <v>443</v>
      </c>
      <c r="AB169" s="49" t="s">
        <v>443</v>
      </c>
      <c r="AC169" s="49" t="s">
        <v>443</v>
      </c>
      <c r="AD169" s="49" t="s">
        <v>443</v>
      </c>
      <c r="AE169" s="49" t="s">
        <v>443</v>
      </c>
      <c r="AF169" s="49" t="s">
        <v>443</v>
      </c>
      <c r="AG169" s="49" t="s">
        <v>443</v>
      </c>
      <c r="AH169" s="49"/>
      <c r="AI169" s="49" t="s">
        <v>21</v>
      </c>
      <c r="AJ169" s="49"/>
      <c r="AK169" s="49"/>
      <c r="AL169" s="49"/>
      <c r="AM169" s="49"/>
      <c r="AN169" s="49"/>
      <c r="AO169" s="49"/>
      <c r="AP169" s="49"/>
      <c r="AQ169" s="49"/>
      <c r="AR169" s="49"/>
      <c r="AS169" s="49"/>
      <c r="AT169" s="1"/>
      <c r="AU169" s="1"/>
      <c r="AV169" s="1"/>
      <c r="AW169" s="1"/>
      <c r="AX169" s="1"/>
      <c r="AY169" s="1"/>
      <c r="AZ169" s="1"/>
      <c r="BA169" s="1"/>
      <c r="BB169" s="1"/>
      <c r="BC169" s="1"/>
      <c r="BD169" s="1"/>
      <c r="BE169" s="143"/>
      <c r="BF169" s="17"/>
      <c r="BG169" s="17"/>
      <c r="BH169" s="17"/>
      <c r="BI169" s="17"/>
      <c r="BJ169" s="17"/>
      <c r="BK169" s="163"/>
      <c r="BL169" s="163"/>
      <c r="BM169" s="163"/>
      <c r="BN169" s="163"/>
      <c r="BO169" s="163"/>
      <c r="BP169" s="163"/>
      <c r="BQ169" s="163"/>
    </row>
    <row r="170" spans="1:105" s="381" customFormat="1" ht="45" customHeight="1" x14ac:dyDescent="0.25">
      <c r="A170" s="406" t="s">
        <v>2577</v>
      </c>
      <c r="B170" s="426" t="s">
        <v>1622</v>
      </c>
      <c r="C170" s="387"/>
      <c r="D170" s="401">
        <v>42614</v>
      </c>
      <c r="E170" s="385" t="s">
        <v>590</v>
      </c>
      <c r="F170" s="386" t="s">
        <v>2481</v>
      </c>
      <c r="G170" s="28">
        <v>22</v>
      </c>
      <c r="H170" s="387" t="s">
        <v>19</v>
      </c>
      <c r="I170" s="388" t="s">
        <v>69</v>
      </c>
      <c r="J170" s="174"/>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c r="AK170" s="28"/>
      <c r="AL170" s="28"/>
      <c r="AM170" s="28"/>
      <c r="AN170" s="103" t="s">
        <v>35</v>
      </c>
      <c r="AO170" s="103" t="s">
        <v>35</v>
      </c>
      <c r="AP170" s="103" t="s">
        <v>35</v>
      </c>
      <c r="AQ170" s="103" t="s">
        <v>35</v>
      </c>
      <c r="AR170" s="103" t="s">
        <v>35</v>
      </c>
      <c r="AS170" s="103" t="s">
        <v>35</v>
      </c>
      <c r="AT170" s="103" t="s">
        <v>35</v>
      </c>
      <c r="AU170" s="103" t="s">
        <v>35</v>
      </c>
      <c r="AV170" s="103" t="s">
        <v>35</v>
      </c>
      <c r="AW170" s="103" t="s">
        <v>35</v>
      </c>
      <c r="AX170" s="103" t="s">
        <v>35</v>
      </c>
      <c r="AY170" s="103" t="s">
        <v>35</v>
      </c>
      <c r="AZ170" s="103" t="s">
        <v>35</v>
      </c>
      <c r="BA170" s="103" t="s">
        <v>35</v>
      </c>
      <c r="BB170" s="103" t="s">
        <v>35</v>
      </c>
      <c r="BC170" s="103" t="s">
        <v>35</v>
      </c>
      <c r="BD170" s="49" t="s">
        <v>443</v>
      </c>
      <c r="BE170" s="131" t="s">
        <v>443</v>
      </c>
      <c r="BF170" s="49" t="s">
        <v>443</v>
      </c>
      <c r="BG170" s="49" t="s">
        <v>443</v>
      </c>
      <c r="BH170" s="49" t="s">
        <v>443</v>
      </c>
      <c r="BI170" s="49" t="s">
        <v>443</v>
      </c>
      <c r="BJ170" s="49" t="s">
        <v>443</v>
      </c>
      <c r="BK170" s="49" t="s">
        <v>443</v>
      </c>
      <c r="BL170" s="49" t="s">
        <v>443</v>
      </c>
      <c r="BM170" s="132" t="s">
        <v>21</v>
      </c>
      <c r="BN170" s="49" t="s">
        <v>443</v>
      </c>
      <c r="BO170" s="49" t="s">
        <v>443</v>
      </c>
      <c r="BP170" s="49" t="s">
        <v>443</v>
      </c>
      <c r="BQ170" s="354" t="s">
        <v>2746</v>
      </c>
      <c r="BR170" s="77" t="s">
        <v>443</v>
      </c>
      <c r="BS170" s="77" t="s">
        <v>443</v>
      </c>
      <c r="BT170" s="77" t="s">
        <v>443</v>
      </c>
      <c r="BU170" s="77" t="s">
        <v>443</v>
      </c>
      <c r="BV170" s="77" t="s">
        <v>443</v>
      </c>
      <c r="BW170" s="77" t="s">
        <v>443</v>
      </c>
      <c r="BX170" s="77" t="s">
        <v>443</v>
      </c>
      <c r="BY170" s="323" t="s">
        <v>4</v>
      </c>
      <c r="BZ170" s="77" t="s">
        <v>443</v>
      </c>
      <c r="CA170" s="77" t="s">
        <v>443</v>
      </c>
      <c r="CB170" s="77" t="s">
        <v>443</v>
      </c>
      <c r="CC170" s="77" t="s">
        <v>443</v>
      </c>
      <c r="CD170" s="77" t="s">
        <v>443</v>
      </c>
      <c r="CE170" s="77" t="s">
        <v>443</v>
      </c>
      <c r="CF170" s="77" t="s">
        <v>443</v>
      </c>
      <c r="CG170" s="77" t="s">
        <v>443</v>
      </c>
      <c r="CH170" s="77" t="s">
        <v>443</v>
      </c>
      <c r="CI170" s="77" t="s">
        <v>443</v>
      </c>
      <c r="CJ170" s="77" t="s">
        <v>443</v>
      </c>
      <c r="CK170" s="326" t="s">
        <v>4</v>
      </c>
      <c r="CL170" s="77" t="s">
        <v>443</v>
      </c>
      <c r="CM170" s="77" t="s">
        <v>443</v>
      </c>
      <c r="CN170" s="77" t="s">
        <v>443</v>
      </c>
      <c r="CO170" s="77" t="s">
        <v>443</v>
      </c>
      <c r="CP170" s="379" t="s">
        <v>443</v>
      </c>
      <c r="CQ170" s="379" t="s">
        <v>443</v>
      </c>
      <c r="CR170" s="379" t="s">
        <v>443</v>
      </c>
      <c r="CS170" s="379" t="s">
        <v>443</v>
      </c>
      <c r="CT170" s="424" t="s">
        <v>443</v>
      </c>
      <c r="CU170" s="380" t="s">
        <v>35</v>
      </c>
      <c r="CV170" s="379" t="s">
        <v>443</v>
      </c>
      <c r="CW170" s="379" t="s">
        <v>443</v>
      </c>
      <c r="CX170" s="379" t="s">
        <v>443</v>
      </c>
      <c r="CY170" s="379" t="s">
        <v>443</v>
      </c>
      <c r="CZ170" s="379" t="s">
        <v>443</v>
      </c>
      <c r="DA170" s="379" t="s">
        <v>4</v>
      </c>
    </row>
    <row r="171" spans="1:105" s="381" customFormat="1" ht="45" customHeight="1" x14ac:dyDescent="0.25">
      <c r="A171" s="419" t="s">
        <v>177</v>
      </c>
      <c r="B171" s="372" t="s">
        <v>178</v>
      </c>
      <c r="C171" s="372"/>
      <c r="D171" s="374">
        <v>41061</v>
      </c>
      <c r="E171" s="375" t="s">
        <v>590</v>
      </c>
      <c r="F171" s="376" t="s">
        <v>779</v>
      </c>
      <c r="G171" s="140">
        <v>9</v>
      </c>
      <c r="H171" s="377" t="s">
        <v>19</v>
      </c>
      <c r="I171" s="378" t="s">
        <v>50</v>
      </c>
      <c r="J171" s="49" t="s">
        <v>443</v>
      </c>
      <c r="K171" s="49" t="s">
        <v>443</v>
      </c>
      <c r="L171" s="49" t="s">
        <v>443</v>
      </c>
      <c r="M171" s="49" t="s">
        <v>443</v>
      </c>
      <c r="N171" s="49" t="s">
        <v>443</v>
      </c>
      <c r="O171" s="49" t="s">
        <v>443</v>
      </c>
      <c r="P171" s="49" t="s">
        <v>443</v>
      </c>
      <c r="Q171" s="49" t="s">
        <v>443</v>
      </c>
      <c r="R171" s="49" t="s">
        <v>21</v>
      </c>
      <c r="S171" s="49" t="s">
        <v>443</v>
      </c>
      <c r="T171" s="49" t="s">
        <v>443</v>
      </c>
      <c r="U171" s="49" t="s">
        <v>443</v>
      </c>
      <c r="V171" s="49" t="s">
        <v>443</v>
      </c>
      <c r="W171" s="49" t="s">
        <v>443</v>
      </c>
      <c r="X171" s="49" t="s">
        <v>443</v>
      </c>
      <c r="Y171" s="49" t="s">
        <v>443</v>
      </c>
      <c r="Z171" s="49" t="s">
        <v>443</v>
      </c>
      <c r="AA171" s="49" t="s">
        <v>443</v>
      </c>
      <c r="AB171" s="49" t="s">
        <v>443</v>
      </c>
      <c r="AC171" s="49" t="s">
        <v>443</v>
      </c>
      <c r="AD171" s="49" t="s">
        <v>21</v>
      </c>
      <c r="AE171" s="49" t="s">
        <v>35</v>
      </c>
      <c r="AF171" s="49" t="s">
        <v>443</v>
      </c>
      <c r="AG171" s="49" t="s">
        <v>443</v>
      </c>
      <c r="AH171" s="49" t="s">
        <v>443</v>
      </c>
      <c r="AI171" s="49" t="s">
        <v>443</v>
      </c>
      <c r="AJ171" s="49" t="s">
        <v>443</v>
      </c>
      <c r="AK171" s="49" t="s">
        <v>443</v>
      </c>
      <c r="AL171" s="49" t="s">
        <v>443</v>
      </c>
      <c r="AM171" s="49" t="s">
        <v>443</v>
      </c>
      <c r="AN171" s="49" t="s">
        <v>443</v>
      </c>
      <c r="AO171" s="49" t="s">
        <v>443</v>
      </c>
      <c r="AP171" s="49" t="s">
        <v>21</v>
      </c>
      <c r="AQ171" s="49" t="s">
        <v>443</v>
      </c>
      <c r="AR171" s="49" t="s">
        <v>443</v>
      </c>
      <c r="AS171" s="49" t="s">
        <v>443</v>
      </c>
      <c r="AT171" s="49" t="s">
        <v>443</v>
      </c>
      <c r="AU171" s="49" t="s">
        <v>443</v>
      </c>
      <c r="AV171" s="49" t="s">
        <v>443</v>
      </c>
      <c r="AW171" s="49" t="s">
        <v>443</v>
      </c>
      <c r="AX171" s="49" t="s">
        <v>443</v>
      </c>
      <c r="AY171" s="49" t="s">
        <v>443</v>
      </c>
      <c r="AZ171" s="49" t="s">
        <v>443</v>
      </c>
      <c r="BA171" s="49" t="s">
        <v>443</v>
      </c>
      <c r="BB171" s="137" t="s">
        <v>21</v>
      </c>
      <c r="BC171" s="49" t="s">
        <v>443</v>
      </c>
      <c r="BD171" s="49" t="s">
        <v>443</v>
      </c>
      <c r="BE171" s="131" t="s">
        <v>443</v>
      </c>
      <c r="BF171" s="161" t="s">
        <v>443</v>
      </c>
      <c r="BG171" s="161" t="s">
        <v>443</v>
      </c>
      <c r="BH171" s="161" t="s">
        <v>443</v>
      </c>
      <c r="BI171" s="162" t="s">
        <v>443</v>
      </c>
      <c r="BJ171" s="162" t="s">
        <v>443</v>
      </c>
      <c r="BK171" s="162" t="s">
        <v>443</v>
      </c>
      <c r="BL171" s="162" t="s">
        <v>443</v>
      </c>
      <c r="BM171" s="162" t="s">
        <v>443</v>
      </c>
      <c r="BN171" s="164" t="s">
        <v>21</v>
      </c>
      <c r="BO171" s="162" t="s">
        <v>443</v>
      </c>
      <c r="BP171" s="162" t="s">
        <v>443</v>
      </c>
      <c r="BQ171" s="162" t="s">
        <v>443</v>
      </c>
      <c r="BR171" s="77" t="s">
        <v>443</v>
      </c>
      <c r="BS171" s="77" t="s">
        <v>443</v>
      </c>
      <c r="BT171" s="77" t="s">
        <v>443</v>
      </c>
      <c r="BU171" s="77" t="s">
        <v>443</v>
      </c>
      <c r="BV171" s="77" t="s">
        <v>443</v>
      </c>
      <c r="BW171" s="77" t="s">
        <v>443</v>
      </c>
      <c r="BX171" s="77" t="s">
        <v>443</v>
      </c>
      <c r="BY171" s="77" t="s">
        <v>443</v>
      </c>
      <c r="BZ171" s="323" t="s">
        <v>4</v>
      </c>
      <c r="CA171" s="77" t="s">
        <v>443</v>
      </c>
      <c r="CB171" s="77" t="s">
        <v>443</v>
      </c>
      <c r="CC171" s="77" t="s">
        <v>443</v>
      </c>
      <c r="CD171" s="77" t="s">
        <v>443</v>
      </c>
      <c r="CE171" s="77" t="s">
        <v>443</v>
      </c>
      <c r="CF171" s="77" t="s">
        <v>443</v>
      </c>
      <c r="CG171" s="77" t="s">
        <v>443</v>
      </c>
      <c r="CH171" s="77" t="s">
        <v>443</v>
      </c>
      <c r="CI171" s="77" t="s">
        <v>443</v>
      </c>
      <c r="CJ171" s="77" t="s">
        <v>443</v>
      </c>
      <c r="CK171" s="77" t="s">
        <v>443</v>
      </c>
      <c r="CL171" s="77" t="s">
        <v>443</v>
      </c>
      <c r="CM171" s="142" t="s">
        <v>35</v>
      </c>
      <c r="CN171" s="77" t="s">
        <v>443</v>
      </c>
      <c r="CO171" s="326" t="s">
        <v>4</v>
      </c>
      <c r="CP171" s="379" t="s">
        <v>443</v>
      </c>
      <c r="CQ171" s="379" t="s">
        <v>443</v>
      </c>
      <c r="CR171" s="379" t="s">
        <v>443</v>
      </c>
      <c r="CS171" s="379" t="s">
        <v>443</v>
      </c>
      <c r="CT171" s="424" t="s">
        <v>443</v>
      </c>
      <c r="CU171" s="380" t="s">
        <v>35</v>
      </c>
      <c r="CV171" s="379" t="s">
        <v>443</v>
      </c>
      <c r="CW171" s="379" t="s">
        <v>443</v>
      </c>
      <c r="CX171" s="379" t="s">
        <v>443</v>
      </c>
      <c r="CY171" s="380" t="s">
        <v>35</v>
      </c>
      <c r="CZ171" s="379" t="s">
        <v>443</v>
      </c>
      <c r="DA171" s="379" t="s">
        <v>443</v>
      </c>
    </row>
    <row r="172" spans="1:105" s="381" customFormat="1" ht="45" customHeight="1" x14ac:dyDescent="0.25">
      <c r="A172" s="382" t="s">
        <v>2747</v>
      </c>
      <c r="B172" s="475" t="s">
        <v>2748</v>
      </c>
      <c r="C172" s="383" t="s">
        <v>2749</v>
      </c>
      <c r="D172" s="401">
        <v>43432</v>
      </c>
      <c r="E172" s="385" t="s">
        <v>590</v>
      </c>
      <c r="F172" s="386" t="s">
        <v>2750</v>
      </c>
      <c r="G172" s="88"/>
      <c r="H172" s="387" t="s">
        <v>24</v>
      </c>
      <c r="I172" s="388" t="s">
        <v>45</v>
      </c>
      <c r="J172" s="170"/>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c r="AH172" s="49"/>
      <c r="AI172" s="49"/>
      <c r="AJ172" s="49"/>
      <c r="AK172" s="49"/>
      <c r="AL172" s="49"/>
      <c r="AM172" s="49"/>
      <c r="AN172" s="49"/>
      <c r="AO172" s="49"/>
      <c r="AP172" s="49"/>
      <c r="AQ172" s="49"/>
      <c r="AR172" s="49"/>
      <c r="AS172" s="49"/>
      <c r="AT172" s="49"/>
      <c r="AU172" s="49"/>
      <c r="AV172" s="49"/>
      <c r="AW172" s="49"/>
      <c r="AX172" s="49"/>
      <c r="AY172" s="137"/>
      <c r="AZ172" s="49"/>
      <c r="BA172" s="49"/>
      <c r="BB172" s="49"/>
      <c r="BC172" s="49"/>
      <c r="BD172" s="49"/>
      <c r="BE172" s="131"/>
      <c r="BF172" s="49"/>
      <c r="BG172" s="49"/>
      <c r="BH172" s="49"/>
      <c r="BI172" s="49"/>
      <c r="BJ172" s="49"/>
      <c r="BK172" s="132"/>
      <c r="BL172" s="49"/>
      <c r="BM172" s="162"/>
      <c r="BN172" s="49"/>
      <c r="BO172" s="49"/>
      <c r="BP172" s="49"/>
      <c r="BQ172" s="49"/>
      <c r="BR172" s="77"/>
      <c r="BS172" s="77"/>
      <c r="BT172" s="77"/>
      <c r="BU172" s="77"/>
      <c r="BV172" s="77"/>
      <c r="BW172" s="323"/>
      <c r="BX172" s="77"/>
      <c r="BY172" s="77"/>
      <c r="BZ172" s="77"/>
      <c r="CA172" s="141" t="s">
        <v>35</v>
      </c>
      <c r="CB172" s="141" t="s">
        <v>35</v>
      </c>
      <c r="CC172" s="141" t="s">
        <v>35</v>
      </c>
      <c r="CD172" s="77" t="s">
        <v>443</v>
      </c>
      <c r="CE172" s="77" t="s">
        <v>443</v>
      </c>
      <c r="CF172" s="77" t="s">
        <v>443</v>
      </c>
      <c r="CG172" s="77" t="s">
        <v>443</v>
      </c>
      <c r="CH172" s="326" t="s">
        <v>4</v>
      </c>
      <c r="CI172" s="77" t="s">
        <v>443</v>
      </c>
      <c r="CJ172" s="77" t="s">
        <v>443</v>
      </c>
      <c r="CK172" s="77" t="s">
        <v>443</v>
      </c>
      <c r="CL172" s="77" t="s">
        <v>443</v>
      </c>
      <c r="CM172" s="77" t="s">
        <v>443</v>
      </c>
      <c r="CN172" s="77" t="s">
        <v>443</v>
      </c>
      <c r="CO172" s="77" t="s">
        <v>443</v>
      </c>
      <c r="CP172" s="379" t="s">
        <v>443</v>
      </c>
      <c r="CQ172" s="379" t="s">
        <v>443</v>
      </c>
      <c r="CR172" s="379" t="s">
        <v>443</v>
      </c>
      <c r="CS172" s="405" t="s">
        <v>443</v>
      </c>
      <c r="CT172" s="433" t="s">
        <v>35</v>
      </c>
      <c r="CU172" s="380" t="s">
        <v>35</v>
      </c>
      <c r="CV172" s="379" t="s">
        <v>443</v>
      </c>
      <c r="CW172" s="379" t="s">
        <v>443</v>
      </c>
      <c r="CX172" s="379" t="s">
        <v>443</v>
      </c>
      <c r="CY172" s="379" t="s">
        <v>443</v>
      </c>
      <c r="CZ172" s="379" t="s">
        <v>443</v>
      </c>
      <c r="DA172" s="379" t="s">
        <v>443</v>
      </c>
    </row>
    <row r="173" spans="1:105" s="381" customFormat="1" ht="45" customHeight="1" x14ac:dyDescent="0.25">
      <c r="A173" s="382" t="s">
        <v>2284</v>
      </c>
      <c r="B173" s="383" t="s">
        <v>1627</v>
      </c>
      <c r="C173" s="383"/>
      <c r="D173" s="401">
        <v>42237</v>
      </c>
      <c r="E173" s="385" t="s">
        <v>590</v>
      </c>
      <c r="F173" s="386" t="s">
        <v>495</v>
      </c>
      <c r="G173" s="88"/>
      <c r="H173" s="387" t="s">
        <v>24</v>
      </c>
      <c r="I173" s="388" t="s">
        <v>50</v>
      </c>
      <c r="J173" s="170"/>
      <c r="K173" s="49"/>
      <c r="L173" s="49"/>
      <c r="M173" s="49"/>
      <c r="N173" s="49"/>
      <c r="O173" s="49"/>
      <c r="P173" s="49"/>
      <c r="Q173" s="49"/>
      <c r="R173" s="49"/>
      <c r="S173" s="49"/>
      <c r="T173" s="49"/>
      <c r="U173" s="49"/>
      <c r="V173" s="50"/>
      <c r="W173" s="50"/>
      <c r="X173" s="50"/>
      <c r="Y173" s="50"/>
      <c r="Z173" s="50"/>
      <c r="AA173" s="50"/>
      <c r="AB173" s="50"/>
      <c r="AC173" s="50"/>
      <c r="AD173" s="49"/>
      <c r="AE173" s="49"/>
      <c r="AF173" s="49"/>
      <c r="AG173" s="49"/>
      <c r="AH173" s="50" t="s">
        <v>35</v>
      </c>
      <c r="AI173" s="50" t="s">
        <v>35</v>
      </c>
      <c r="AJ173" s="50" t="s">
        <v>35</v>
      </c>
      <c r="AK173" s="50" t="s">
        <v>35</v>
      </c>
      <c r="AL173" s="50" t="s">
        <v>21</v>
      </c>
      <c r="AM173" s="50" t="s">
        <v>35</v>
      </c>
      <c r="AN173" s="50" t="s">
        <v>35</v>
      </c>
      <c r="AO173" s="50" t="s">
        <v>35</v>
      </c>
      <c r="AP173" s="50" t="s">
        <v>35</v>
      </c>
      <c r="AQ173" s="49" t="s">
        <v>443</v>
      </c>
      <c r="AR173" s="49" t="s">
        <v>443</v>
      </c>
      <c r="AS173" s="49" t="s">
        <v>443</v>
      </c>
      <c r="AT173" s="50" t="s">
        <v>35</v>
      </c>
      <c r="AU173" s="50" t="s">
        <v>35</v>
      </c>
      <c r="AV173" s="50" t="s">
        <v>35</v>
      </c>
      <c r="AW173" s="49" t="s">
        <v>443</v>
      </c>
      <c r="AX173" s="137" t="s">
        <v>21</v>
      </c>
      <c r="AY173" s="49" t="s">
        <v>443</v>
      </c>
      <c r="AZ173" s="49" t="s">
        <v>443</v>
      </c>
      <c r="BA173" s="49" t="s">
        <v>443</v>
      </c>
      <c r="BB173" s="49" t="s">
        <v>2595</v>
      </c>
      <c r="BC173" s="49" t="s">
        <v>443</v>
      </c>
      <c r="BD173" s="49" t="s">
        <v>443</v>
      </c>
      <c r="BE173" s="136" t="s">
        <v>2751</v>
      </c>
      <c r="BF173" s="49" t="s">
        <v>443</v>
      </c>
      <c r="BG173" s="49" t="s">
        <v>443</v>
      </c>
      <c r="BH173" s="49" t="s">
        <v>443</v>
      </c>
      <c r="BI173" s="49" t="s">
        <v>443</v>
      </c>
      <c r="BJ173" s="132" t="s">
        <v>21</v>
      </c>
      <c r="BK173" s="49" t="s">
        <v>443</v>
      </c>
      <c r="BL173" s="49" t="s">
        <v>443</v>
      </c>
      <c r="BM173" s="49" t="s">
        <v>443</v>
      </c>
      <c r="BN173" s="49" t="s">
        <v>443</v>
      </c>
      <c r="BO173" s="49" t="s">
        <v>443</v>
      </c>
      <c r="BP173" s="49" t="s">
        <v>443</v>
      </c>
      <c r="BQ173" s="49" t="s">
        <v>443</v>
      </c>
      <c r="BR173" s="77" t="s">
        <v>443</v>
      </c>
      <c r="BS173" s="77" t="s">
        <v>443</v>
      </c>
      <c r="BT173" s="77" t="s">
        <v>443</v>
      </c>
      <c r="BU173" s="77" t="s">
        <v>443</v>
      </c>
      <c r="BV173" s="323" t="s">
        <v>4</v>
      </c>
      <c r="BW173" t="s">
        <v>443</v>
      </c>
      <c r="BX173" s="77" t="s">
        <v>443</v>
      </c>
      <c r="BY173" s="77" t="s">
        <v>443</v>
      </c>
      <c r="BZ173" s="77" t="s">
        <v>443</v>
      </c>
      <c r="CA173" s="313" t="s">
        <v>443</v>
      </c>
      <c r="CB173" s="77" t="s">
        <v>443</v>
      </c>
      <c r="CC173" s="77" t="s">
        <v>443</v>
      </c>
      <c r="CD173" s="77" t="s">
        <v>443</v>
      </c>
      <c r="CE173" s="141" t="s">
        <v>35</v>
      </c>
      <c r="CF173" s="77" t="s">
        <v>443</v>
      </c>
      <c r="CG173" s="77" t="s">
        <v>443</v>
      </c>
      <c r="CH173" s="326" t="s">
        <v>4</v>
      </c>
      <c r="CI173" s="77" t="s">
        <v>443</v>
      </c>
      <c r="CJ173" s="77" t="s">
        <v>443</v>
      </c>
      <c r="CK173" s="77" t="s">
        <v>443</v>
      </c>
      <c r="CL173" s="77" t="s">
        <v>443</v>
      </c>
      <c r="CM173" s="77" t="s">
        <v>443</v>
      </c>
      <c r="CN173" s="77" t="s">
        <v>443</v>
      </c>
      <c r="CO173" s="77" t="s">
        <v>443</v>
      </c>
      <c r="CP173" s="379" t="s">
        <v>443</v>
      </c>
      <c r="CQ173" s="379" t="s">
        <v>443</v>
      </c>
      <c r="CR173" s="379" t="s">
        <v>443</v>
      </c>
      <c r="CS173" s="379" t="s">
        <v>443</v>
      </c>
      <c r="CT173" s="433" t="s">
        <v>35</v>
      </c>
      <c r="CU173" s="380" t="s">
        <v>35</v>
      </c>
      <c r="CV173" s="379" t="s">
        <v>443</v>
      </c>
      <c r="CW173" s="379" t="s">
        <v>443</v>
      </c>
      <c r="CX173" s="447" t="s">
        <v>4</v>
      </c>
      <c r="CY173" s="379" t="s">
        <v>443</v>
      </c>
      <c r="CZ173" s="379" t="s">
        <v>443</v>
      </c>
      <c r="DA173" s="379" t="s">
        <v>443</v>
      </c>
    </row>
    <row r="174" spans="1:105" customFormat="1" ht="45" x14ac:dyDescent="0.2">
      <c r="A174" s="5" t="s">
        <v>2284</v>
      </c>
      <c r="B174" s="6" t="s">
        <v>2752</v>
      </c>
      <c r="C174" s="60" t="s">
        <v>2753</v>
      </c>
      <c r="D174" s="118">
        <v>41579</v>
      </c>
      <c r="E174" s="53" t="s">
        <v>66</v>
      </c>
      <c r="F174" s="88" t="s">
        <v>495</v>
      </c>
      <c r="G174" s="88"/>
      <c r="H174" s="9" t="s">
        <v>24</v>
      </c>
      <c r="I174" s="23" t="s">
        <v>53</v>
      </c>
      <c r="J174" s="170" t="s">
        <v>443</v>
      </c>
      <c r="K174" s="49" t="s">
        <v>443</v>
      </c>
      <c r="L174" s="49" t="s">
        <v>443</v>
      </c>
      <c r="M174" s="49" t="s">
        <v>443</v>
      </c>
      <c r="N174" s="49" t="s">
        <v>21</v>
      </c>
      <c r="O174" s="49" t="s">
        <v>443</v>
      </c>
      <c r="P174" s="49" t="s">
        <v>443</v>
      </c>
      <c r="Q174" s="49" t="s">
        <v>443</v>
      </c>
      <c r="R174" s="49" t="s">
        <v>443</v>
      </c>
      <c r="S174" s="49" t="s">
        <v>443</v>
      </c>
      <c r="T174" s="49" t="s">
        <v>443</v>
      </c>
      <c r="U174" s="49" t="s">
        <v>443</v>
      </c>
      <c r="V174" s="49" t="s">
        <v>443</v>
      </c>
      <c r="W174" s="49" t="s">
        <v>443</v>
      </c>
      <c r="X174" s="49" t="s">
        <v>443</v>
      </c>
      <c r="Y174" s="49" t="s">
        <v>443</v>
      </c>
      <c r="Z174" s="49" t="s">
        <v>21</v>
      </c>
      <c r="AA174" s="49" t="s">
        <v>443</v>
      </c>
      <c r="AB174" s="49" t="s">
        <v>443</v>
      </c>
      <c r="AC174" s="49" t="s">
        <v>443</v>
      </c>
      <c r="AD174" s="49" t="s">
        <v>443</v>
      </c>
      <c r="AE174" s="49" t="s">
        <v>443</v>
      </c>
      <c r="AF174" s="49" t="s">
        <v>443</v>
      </c>
      <c r="AG174" s="49" t="s">
        <v>443</v>
      </c>
      <c r="AH174" s="49" t="s">
        <v>443</v>
      </c>
      <c r="AI174" s="49" t="s">
        <v>443</v>
      </c>
      <c r="AJ174" s="49" t="s">
        <v>443</v>
      </c>
      <c r="AK174" s="49" t="s">
        <v>443</v>
      </c>
      <c r="AL174" s="49" t="s">
        <v>21</v>
      </c>
      <c r="AM174" s="49" t="s">
        <v>443</v>
      </c>
      <c r="AN174" s="49" t="s">
        <v>443</v>
      </c>
      <c r="AO174" s="49" t="s">
        <v>443</v>
      </c>
      <c r="AP174" s="49" t="s">
        <v>443</v>
      </c>
      <c r="AQ174" s="50" t="s">
        <v>35</v>
      </c>
      <c r="AR174" s="50" t="s">
        <v>35</v>
      </c>
      <c r="AS174" s="50" t="s">
        <v>35</v>
      </c>
      <c r="AT174" s="1"/>
      <c r="AU174" s="10"/>
      <c r="AV174" s="10"/>
      <c r="AW174" s="10"/>
      <c r="AX174" s="10"/>
      <c r="AY174" s="10"/>
      <c r="AZ174" s="10"/>
      <c r="BA174" s="10"/>
      <c r="BB174" s="10"/>
      <c r="BC174" s="10"/>
      <c r="BD174" s="10"/>
      <c r="BE174" s="154"/>
      <c r="BF174" s="10"/>
      <c r="BG174" s="10"/>
      <c r="BH174" s="10"/>
      <c r="BI174" s="10"/>
      <c r="BJ174" s="10"/>
      <c r="BK174" s="10"/>
      <c r="BL174" s="10"/>
      <c r="BM174" s="49"/>
      <c r="BN174" s="1"/>
      <c r="BO174" s="1"/>
      <c r="BP174" s="1"/>
      <c r="BQ174" s="1"/>
      <c r="CU174" s="15"/>
      <c r="CV174" s="15"/>
      <c r="CW174" s="80" t="s">
        <v>443</v>
      </c>
      <c r="CX174" s="15"/>
      <c r="CY174" s="15"/>
      <c r="CZ174" s="15"/>
      <c r="DA174" s="15"/>
    </row>
    <row r="175" spans="1:105" customFormat="1" ht="31.5" x14ac:dyDescent="0.2">
      <c r="A175" s="6" t="s">
        <v>2754</v>
      </c>
      <c r="B175" s="6" t="s">
        <v>2755</v>
      </c>
      <c r="C175" s="45"/>
      <c r="D175" s="118">
        <v>42535</v>
      </c>
      <c r="E175" s="65" t="s">
        <v>66</v>
      </c>
      <c r="F175" s="165" t="s">
        <v>2756</v>
      </c>
      <c r="G175" s="88">
        <v>16</v>
      </c>
      <c r="H175" s="9" t="s">
        <v>30</v>
      </c>
      <c r="I175" s="280" t="s">
        <v>31</v>
      </c>
      <c r="J175" s="170"/>
      <c r="K175" s="49"/>
      <c r="L175" s="49"/>
      <c r="M175" s="49"/>
      <c r="N175" s="49"/>
      <c r="O175" s="49"/>
      <c r="P175" s="49"/>
      <c r="Q175" s="49"/>
      <c r="R175" s="49"/>
      <c r="S175" s="49"/>
      <c r="T175" s="49"/>
      <c r="U175" s="49"/>
      <c r="V175" s="51" t="s">
        <v>35</v>
      </c>
      <c r="W175" s="51" t="s">
        <v>35</v>
      </c>
      <c r="X175" s="51" t="s">
        <v>35</v>
      </c>
      <c r="Y175" s="51" t="s">
        <v>35</v>
      </c>
      <c r="Z175" s="51" t="s">
        <v>35</v>
      </c>
      <c r="AA175" s="51" t="s">
        <v>35</v>
      </c>
      <c r="AB175" s="51" t="s">
        <v>35</v>
      </c>
      <c r="AC175" s="49" t="s">
        <v>443</v>
      </c>
      <c r="AD175" s="49" t="s">
        <v>443</v>
      </c>
      <c r="AE175" s="49" t="s">
        <v>443</v>
      </c>
      <c r="AF175" s="49" t="s">
        <v>21</v>
      </c>
      <c r="AG175" s="49" t="s">
        <v>443</v>
      </c>
      <c r="AH175" s="49" t="s">
        <v>443</v>
      </c>
      <c r="AI175" s="49" t="s">
        <v>443</v>
      </c>
      <c r="AJ175" s="49" t="s">
        <v>443</v>
      </c>
      <c r="AK175" s="49" t="s">
        <v>443</v>
      </c>
      <c r="AL175" s="49" t="s">
        <v>443</v>
      </c>
      <c r="AM175" s="49" t="s">
        <v>443</v>
      </c>
      <c r="AN175" s="49" t="s">
        <v>443</v>
      </c>
      <c r="AO175" s="49" t="s">
        <v>443</v>
      </c>
      <c r="AP175" s="49" t="s">
        <v>443</v>
      </c>
      <c r="AQ175" s="49" t="s">
        <v>443</v>
      </c>
      <c r="AR175" s="49" t="s">
        <v>21</v>
      </c>
      <c r="AS175" s="49" t="s">
        <v>443</v>
      </c>
      <c r="AT175" s="49" t="s">
        <v>443</v>
      </c>
      <c r="AU175" s="49" t="s">
        <v>443</v>
      </c>
      <c r="AV175" s="49" t="s">
        <v>443</v>
      </c>
      <c r="AW175" s="49" t="s">
        <v>443</v>
      </c>
      <c r="AX175" s="49" t="s">
        <v>443</v>
      </c>
      <c r="AY175" s="49" t="s">
        <v>443</v>
      </c>
      <c r="AZ175" s="49" t="s">
        <v>443</v>
      </c>
      <c r="BA175" s="49" t="s">
        <v>443</v>
      </c>
      <c r="BB175" s="49" t="s">
        <v>443</v>
      </c>
      <c r="BC175" s="49" t="s">
        <v>443</v>
      </c>
      <c r="BD175" s="137" t="s">
        <v>21</v>
      </c>
      <c r="BE175" s="133" t="s">
        <v>2610</v>
      </c>
      <c r="BF175" s="135" t="s">
        <v>2611</v>
      </c>
      <c r="BG175" s="49" t="s">
        <v>443</v>
      </c>
      <c r="BH175" s="49" t="s">
        <v>443</v>
      </c>
      <c r="BI175" s="49" t="s">
        <v>443</v>
      </c>
      <c r="BJ175" s="49" t="s">
        <v>443</v>
      </c>
      <c r="BK175" s="49" t="s">
        <v>443</v>
      </c>
      <c r="BL175" s="49" t="s">
        <v>443</v>
      </c>
      <c r="BM175" s="49" t="s">
        <v>443</v>
      </c>
      <c r="BN175" s="49" t="s">
        <v>443</v>
      </c>
      <c r="BO175" s="49" t="s">
        <v>443</v>
      </c>
      <c r="BP175" s="132" t="s">
        <v>21</v>
      </c>
      <c r="BQ175" s="49" t="s">
        <v>443</v>
      </c>
      <c r="BR175" s="77" t="s">
        <v>443</v>
      </c>
      <c r="BS175" s="77" t="s">
        <v>443</v>
      </c>
      <c r="BT175" s="77" t="s">
        <v>443</v>
      </c>
      <c r="BU175" s="77" t="s">
        <v>443</v>
      </c>
      <c r="BV175" s="77" t="s">
        <v>443</v>
      </c>
      <c r="BW175" s="77" t="s">
        <v>443</v>
      </c>
      <c r="BX175" s="77" t="s">
        <v>443</v>
      </c>
      <c r="BY175" s="77" t="s">
        <v>443</v>
      </c>
      <c r="BZ175" s="77" t="s">
        <v>443</v>
      </c>
      <c r="CA175" s="77" t="s">
        <v>443</v>
      </c>
      <c r="CB175" s="323" t="s">
        <v>4</v>
      </c>
      <c r="CC175" s="77" t="s">
        <v>443</v>
      </c>
      <c r="CD175" s="77" t="s">
        <v>443</v>
      </c>
      <c r="CE175" s="77" t="s">
        <v>443</v>
      </c>
      <c r="CF175" s="77" t="s">
        <v>443</v>
      </c>
      <c r="CG175" s="77" t="s">
        <v>443</v>
      </c>
      <c r="CH175" s="77" t="s">
        <v>443</v>
      </c>
      <c r="CI175" s="77" t="s">
        <v>443</v>
      </c>
      <c r="CJ175" s="77" t="s">
        <v>443</v>
      </c>
      <c r="CK175" s="77" t="s">
        <v>443</v>
      </c>
      <c r="CM175" s="328" t="s">
        <v>2600</v>
      </c>
      <c r="CN175" s="313" t="s">
        <v>443</v>
      </c>
      <c r="CO175" s="77" t="s">
        <v>443</v>
      </c>
      <c r="CP175" s="77" t="s">
        <v>4</v>
      </c>
      <c r="CQ175" s="77" t="s">
        <v>443</v>
      </c>
      <c r="CR175" s="141" t="s">
        <v>35</v>
      </c>
      <c r="CS175" s="141" t="s">
        <v>35</v>
      </c>
      <c r="CT175" s="141" t="s">
        <v>35</v>
      </c>
      <c r="CU175" s="141" t="s">
        <v>35</v>
      </c>
      <c r="CV175" s="141" t="s">
        <v>35</v>
      </c>
      <c r="CW175" s="141" t="s">
        <v>35</v>
      </c>
      <c r="CX175" s="141" t="s">
        <v>35</v>
      </c>
      <c r="CY175" s="141" t="s">
        <v>35</v>
      </c>
      <c r="CZ175" s="141" t="s">
        <v>35</v>
      </c>
      <c r="DA175" s="141" t="s">
        <v>35</v>
      </c>
    </row>
    <row r="176" spans="1:105" s="381" customFormat="1" ht="45" customHeight="1" x14ac:dyDescent="0.25">
      <c r="A176" s="382" t="s">
        <v>2285</v>
      </c>
      <c r="B176" s="382" t="s">
        <v>1631</v>
      </c>
      <c r="C176" s="409" t="s">
        <v>2049</v>
      </c>
      <c r="D176" s="401">
        <v>41654</v>
      </c>
      <c r="E176" s="385" t="s">
        <v>590</v>
      </c>
      <c r="F176" s="386" t="s">
        <v>2482</v>
      </c>
      <c r="G176" s="88">
        <v>20</v>
      </c>
      <c r="H176" s="387" t="s">
        <v>19</v>
      </c>
      <c r="I176" s="388" t="s">
        <v>69</v>
      </c>
      <c r="J176" s="174"/>
      <c r="K176" s="28"/>
      <c r="L176" s="28"/>
      <c r="M176" s="28"/>
      <c r="N176" s="28"/>
      <c r="O176" s="28"/>
      <c r="P176" s="28"/>
      <c r="Q176" s="28"/>
      <c r="R176" s="28"/>
      <c r="S176" s="28"/>
      <c r="T176" s="28"/>
      <c r="U176" s="28"/>
      <c r="V176" s="49"/>
      <c r="W176" s="49"/>
      <c r="X176" s="49"/>
      <c r="Y176" s="49"/>
      <c r="Z176" s="110"/>
      <c r="AA176" s="51"/>
      <c r="AB176" s="51"/>
      <c r="AC176" s="51"/>
      <c r="AD176" s="51"/>
      <c r="AE176" s="51"/>
      <c r="AF176" s="51"/>
      <c r="AG176" s="51"/>
      <c r="AH176" s="49" t="s">
        <v>35</v>
      </c>
      <c r="AI176" s="49" t="s">
        <v>35</v>
      </c>
      <c r="AJ176" s="49" t="s">
        <v>35</v>
      </c>
      <c r="AK176" s="49" t="s">
        <v>443</v>
      </c>
      <c r="AL176" s="49" t="s">
        <v>21</v>
      </c>
      <c r="AM176" s="49" t="s">
        <v>443</v>
      </c>
      <c r="AN176" s="49" t="s">
        <v>443</v>
      </c>
      <c r="AO176" s="49" t="s">
        <v>443</v>
      </c>
      <c r="AP176" s="49" t="s">
        <v>443</v>
      </c>
      <c r="AQ176" s="49" t="s">
        <v>443</v>
      </c>
      <c r="AR176" s="49" t="s">
        <v>443</v>
      </c>
      <c r="AS176" s="49" t="s">
        <v>443</v>
      </c>
      <c r="AT176" s="77" t="s">
        <v>443</v>
      </c>
      <c r="AU176" s="77" t="s">
        <v>443</v>
      </c>
      <c r="AV176" s="77" t="s">
        <v>443</v>
      </c>
      <c r="AW176" s="77" t="s">
        <v>443</v>
      </c>
      <c r="AX176" s="149" t="s">
        <v>21</v>
      </c>
      <c r="AY176" s="77" t="s">
        <v>443</v>
      </c>
      <c r="AZ176" s="77" t="s">
        <v>443</v>
      </c>
      <c r="BA176" s="77" t="s">
        <v>443</v>
      </c>
      <c r="BB176" s="77" t="s">
        <v>443</v>
      </c>
      <c r="BC176" s="77" t="s">
        <v>443</v>
      </c>
      <c r="BD176" s="77" t="s">
        <v>443</v>
      </c>
      <c r="BE176" s="77" t="s">
        <v>443</v>
      </c>
      <c r="BF176" s="49" t="s">
        <v>443</v>
      </c>
      <c r="BG176" s="49" t="s">
        <v>443</v>
      </c>
      <c r="BH176" s="49" t="s">
        <v>443</v>
      </c>
      <c r="BI176" s="49" t="s">
        <v>443</v>
      </c>
      <c r="BJ176" s="132" t="s">
        <v>21</v>
      </c>
      <c r="BK176" s="49" t="s">
        <v>443</v>
      </c>
      <c r="BL176" s="49" t="s">
        <v>443</v>
      </c>
      <c r="BM176" s="49" t="s">
        <v>443</v>
      </c>
      <c r="BN176" s="49" t="s">
        <v>443</v>
      </c>
      <c r="BO176" s="49" t="s">
        <v>443</v>
      </c>
      <c r="BP176" s="283" t="s">
        <v>2757</v>
      </c>
      <c r="BQ176" s="49" t="s">
        <v>443</v>
      </c>
      <c r="BR176" s="77" t="s">
        <v>443</v>
      </c>
      <c r="BS176" s="142" t="s">
        <v>35</v>
      </c>
      <c r="BT176" s="77" t="s">
        <v>443</v>
      </c>
      <c r="BU176" s="77" t="s">
        <v>443</v>
      </c>
      <c r="BV176" s="323" t="s">
        <v>4</v>
      </c>
      <c r="BW176" s="77" t="s">
        <v>443</v>
      </c>
      <c r="BX176" s="77" t="s">
        <v>443</v>
      </c>
      <c r="BY176" s="77" t="s">
        <v>443</v>
      </c>
      <c r="BZ176" s="77" t="s">
        <v>443</v>
      </c>
      <c r="CA176" s="77" t="s">
        <v>443</v>
      </c>
      <c r="CB176" s="77" t="s">
        <v>443</v>
      </c>
      <c r="CC176" s="77" t="s">
        <v>443</v>
      </c>
      <c r="CD176" s="77" t="s">
        <v>443</v>
      </c>
      <c r="CE176" s="77" t="s">
        <v>443</v>
      </c>
      <c r="CF176" s="77" t="s">
        <v>443</v>
      </c>
      <c r="CG176" s="77" t="s">
        <v>443</v>
      </c>
      <c r="CH176" s="326" t="s">
        <v>4</v>
      </c>
      <c r="CI176" s="77" t="s">
        <v>443</v>
      </c>
      <c r="CJ176" s="77" t="s">
        <v>443</v>
      </c>
      <c r="CK176" s="77" t="s">
        <v>443</v>
      </c>
      <c r="CL176" s="77" t="s">
        <v>443</v>
      </c>
      <c r="CM176" s="77" t="s">
        <v>443</v>
      </c>
      <c r="CN176" s="77" t="s">
        <v>443</v>
      </c>
      <c r="CO176" s="77" t="s">
        <v>443</v>
      </c>
      <c r="CP176" s="379" t="s">
        <v>443</v>
      </c>
      <c r="CQ176" s="379" t="s">
        <v>443</v>
      </c>
      <c r="CR176" s="379" t="s">
        <v>443</v>
      </c>
      <c r="CS176" s="379" t="s">
        <v>443</v>
      </c>
      <c r="CT176" s="427" t="s">
        <v>443</v>
      </c>
      <c r="CU176" s="380" t="s">
        <v>35</v>
      </c>
      <c r="CV176" s="379" t="s">
        <v>443</v>
      </c>
      <c r="CW176" s="379" t="s">
        <v>443</v>
      </c>
      <c r="CX176" s="379" t="s">
        <v>443</v>
      </c>
      <c r="CY176" s="379" t="s">
        <v>443</v>
      </c>
      <c r="CZ176" s="379" t="s">
        <v>443</v>
      </c>
      <c r="DA176" s="379" t="s">
        <v>443</v>
      </c>
    </row>
    <row r="177" spans="1:105" customFormat="1" ht="45" x14ac:dyDescent="0.2">
      <c r="A177" s="201" t="s">
        <v>161</v>
      </c>
      <c r="B177" s="201" t="s">
        <v>156</v>
      </c>
      <c r="C177" s="202" t="s">
        <v>2758</v>
      </c>
      <c r="D177" s="210"/>
      <c r="E177" s="211" t="s">
        <v>66</v>
      </c>
      <c r="F177" s="246" t="s">
        <v>300</v>
      </c>
      <c r="G177" s="203" t="s">
        <v>30</v>
      </c>
      <c r="H177" s="163"/>
      <c r="I177" s="225" t="s">
        <v>163</v>
      </c>
      <c r="J177" s="51"/>
      <c r="K177" s="51"/>
      <c r="L177" s="51"/>
      <c r="M177" s="51"/>
      <c r="N177" s="51"/>
      <c r="O177" s="61" t="s">
        <v>58</v>
      </c>
      <c r="P177" s="51"/>
      <c r="Q177" s="51"/>
      <c r="R177" s="51"/>
      <c r="S177" s="51"/>
      <c r="T177" s="51" t="s">
        <v>21</v>
      </c>
      <c r="U177" s="51"/>
      <c r="V177" s="51"/>
      <c r="W177" s="51"/>
      <c r="X177" s="51"/>
      <c r="Y177" s="51"/>
      <c r="Z177" s="51"/>
      <c r="AA177" s="61" t="s">
        <v>58</v>
      </c>
      <c r="AB177" s="51"/>
      <c r="AC177" s="51"/>
      <c r="AD177" s="51"/>
      <c r="AE177" s="51"/>
      <c r="AF177" s="51" t="s">
        <v>21</v>
      </c>
      <c r="AG177" s="51"/>
      <c r="AH177" s="51"/>
      <c r="AI177" s="51"/>
      <c r="AJ177" s="51"/>
      <c r="AK177" s="51"/>
      <c r="AL177" s="51"/>
      <c r="AM177" s="61" t="s">
        <v>58</v>
      </c>
      <c r="AN177" s="51"/>
      <c r="AO177" s="51"/>
      <c r="AP177" s="51"/>
      <c r="AQ177" s="51"/>
      <c r="AR177" s="51" t="s">
        <v>21</v>
      </c>
      <c r="AS177" s="51"/>
    </row>
    <row r="178" spans="1:105" customFormat="1" ht="112.5" x14ac:dyDescent="0.2">
      <c r="A178" s="6" t="s">
        <v>161</v>
      </c>
      <c r="B178" s="21" t="s">
        <v>2759</v>
      </c>
      <c r="C178" s="234" t="s">
        <v>2760</v>
      </c>
      <c r="D178" s="120"/>
      <c r="E178" s="53" t="s">
        <v>66</v>
      </c>
      <c r="F178" s="88" t="s">
        <v>300</v>
      </c>
      <c r="G178" s="88">
        <v>5</v>
      </c>
      <c r="H178" s="9" t="s">
        <v>30</v>
      </c>
      <c r="I178" s="21" t="s">
        <v>163</v>
      </c>
      <c r="J178" s="186" t="s">
        <v>767</v>
      </c>
      <c r="K178" s="49" t="s">
        <v>443</v>
      </c>
      <c r="L178" s="49" t="s">
        <v>443</v>
      </c>
      <c r="M178" s="49" t="s">
        <v>443</v>
      </c>
      <c r="N178" s="66" t="s">
        <v>767</v>
      </c>
      <c r="O178" s="49" t="s">
        <v>443</v>
      </c>
      <c r="P178" s="49" t="s">
        <v>443</v>
      </c>
      <c r="Q178" s="49" t="s">
        <v>443</v>
      </c>
      <c r="R178" s="49" t="s">
        <v>443</v>
      </c>
      <c r="S178" s="66" t="s">
        <v>767</v>
      </c>
      <c r="T178" s="49" t="s">
        <v>21</v>
      </c>
      <c r="U178" s="107" t="s">
        <v>2761</v>
      </c>
      <c r="V178" s="66" t="s">
        <v>767</v>
      </c>
      <c r="W178" s="107" t="s">
        <v>2762</v>
      </c>
      <c r="X178" s="49" t="s">
        <v>767</v>
      </c>
      <c r="Y178" s="49" t="s">
        <v>34</v>
      </c>
      <c r="Z178" s="49" t="s">
        <v>34</v>
      </c>
      <c r="AA178" s="61" t="s">
        <v>58</v>
      </c>
      <c r="AB178" s="61"/>
      <c r="AC178" s="51"/>
      <c r="AD178" s="51"/>
      <c r="AE178" s="51"/>
      <c r="AF178" s="51"/>
      <c r="AG178" s="51"/>
      <c r="AH178" s="66" t="s">
        <v>767</v>
      </c>
      <c r="AI178" s="107" t="s">
        <v>2762</v>
      </c>
      <c r="AJ178" s="49" t="s">
        <v>767</v>
      </c>
      <c r="AK178" s="49" t="s">
        <v>34</v>
      </c>
      <c r="AL178" s="49" t="s">
        <v>34</v>
      </c>
      <c r="AM178" s="61" t="s">
        <v>58</v>
      </c>
      <c r="AN178" s="61"/>
      <c r="AO178" s="51"/>
      <c r="AP178" s="51"/>
      <c r="AQ178" s="51"/>
      <c r="AR178" s="51"/>
      <c r="AS178" s="51"/>
      <c r="BF178" s="1"/>
      <c r="BG178" s="1"/>
      <c r="BH178" s="1"/>
      <c r="BI178" s="1"/>
      <c r="BJ178" s="1"/>
      <c r="BK178" s="1"/>
      <c r="BL178" s="1"/>
      <c r="BM178" s="1"/>
      <c r="BN178" s="1"/>
      <c r="BO178" s="1"/>
      <c r="BP178" s="1"/>
      <c r="BQ178" s="1"/>
      <c r="CK178" s="105"/>
      <c r="CL178" s="105"/>
      <c r="CM178" s="105"/>
      <c r="CN178" s="105"/>
      <c r="CO178" s="105"/>
      <c r="CP178" s="105"/>
      <c r="CQ178" s="105"/>
      <c r="CR178" s="105"/>
      <c r="CS178" s="105"/>
      <c r="CT178" s="105"/>
      <c r="CU178" s="105"/>
      <c r="CV178" s="105"/>
      <c r="CW178" s="105"/>
      <c r="CX178" s="105"/>
      <c r="CY178" s="105"/>
      <c r="CZ178" s="105"/>
      <c r="DA178" s="105"/>
    </row>
    <row r="179" spans="1:105" s="381" customFormat="1" ht="45" customHeight="1" x14ac:dyDescent="0.25">
      <c r="A179" s="382" t="s">
        <v>2287</v>
      </c>
      <c r="B179" s="382" t="s">
        <v>1636</v>
      </c>
      <c r="C179" s="409"/>
      <c r="D179" s="384"/>
      <c r="E179" s="385" t="s">
        <v>590</v>
      </c>
      <c r="F179" s="386" t="s">
        <v>2481</v>
      </c>
      <c r="G179" s="88">
        <v>17</v>
      </c>
      <c r="H179" s="387" t="s">
        <v>19</v>
      </c>
      <c r="I179" s="388" t="s">
        <v>25</v>
      </c>
      <c r="J179" s="170" t="s">
        <v>443</v>
      </c>
      <c r="K179" s="49" t="s">
        <v>443</v>
      </c>
      <c r="L179" s="49" t="s">
        <v>443</v>
      </c>
      <c r="M179" s="49" t="s">
        <v>443</v>
      </c>
      <c r="N179" s="49" t="s">
        <v>443</v>
      </c>
      <c r="O179" s="49" t="s">
        <v>443</v>
      </c>
      <c r="P179" s="49" t="s">
        <v>21</v>
      </c>
      <c r="Q179" s="49" t="s">
        <v>443</v>
      </c>
      <c r="R179" s="49" t="s">
        <v>443</v>
      </c>
      <c r="S179" s="49" t="s">
        <v>443</v>
      </c>
      <c r="T179" s="49" t="s">
        <v>443</v>
      </c>
      <c r="U179" s="49" t="s">
        <v>443</v>
      </c>
      <c r="V179" s="49" t="s">
        <v>443</v>
      </c>
      <c r="W179" s="49" t="s">
        <v>443</v>
      </c>
      <c r="X179" s="49" t="s">
        <v>443</v>
      </c>
      <c r="Y179" s="49" t="s">
        <v>443</v>
      </c>
      <c r="Z179" s="49" t="s">
        <v>443</v>
      </c>
      <c r="AA179" s="49" t="s">
        <v>443</v>
      </c>
      <c r="AB179" s="49" t="s">
        <v>21</v>
      </c>
      <c r="AC179" s="49" t="s">
        <v>443</v>
      </c>
      <c r="AD179" s="49" t="s">
        <v>443</v>
      </c>
      <c r="AE179" s="49" t="s">
        <v>443</v>
      </c>
      <c r="AF179" s="49" t="s">
        <v>443</v>
      </c>
      <c r="AG179" s="49" t="s">
        <v>443</v>
      </c>
      <c r="AH179" s="49" t="s">
        <v>443</v>
      </c>
      <c r="AI179" s="49" t="s">
        <v>443</v>
      </c>
      <c r="AJ179" s="49" t="s">
        <v>443</v>
      </c>
      <c r="AK179" s="49" t="s">
        <v>443</v>
      </c>
      <c r="AL179" s="49" t="s">
        <v>443</v>
      </c>
      <c r="AM179" s="49" t="s">
        <v>443</v>
      </c>
      <c r="AN179" s="49" t="s">
        <v>21</v>
      </c>
      <c r="AO179" s="49" t="s">
        <v>443</v>
      </c>
      <c r="AP179" s="49" t="s">
        <v>443</v>
      </c>
      <c r="AQ179" s="49" t="s">
        <v>443</v>
      </c>
      <c r="AR179" s="49" t="s">
        <v>443</v>
      </c>
      <c r="AS179" s="49" t="s">
        <v>443</v>
      </c>
      <c r="AT179" s="77" t="s">
        <v>443</v>
      </c>
      <c r="AU179" s="77" t="s">
        <v>443</v>
      </c>
      <c r="AV179" s="77" t="s">
        <v>443</v>
      </c>
      <c r="AW179" s="77" t="s">
        <v>443</v>
      </c>
      <c r="AX179" s="77" t="s">
        <v>443</v>
      </c>
      <c r="AY179" s="77" t="s">
        <v>443</v>
      </c>
      <c r="AZ179" s="149" t="s">
        <v>21</v>
      </c>
      <c r="BA179" s="77" t="s">
        <v>443</v>
      </c>
      <c r="BB179" s="77" t="s">
        <v>443</v>
      </c>
      <c r="BC179" s="77" t="s">
        <v>443</v>
      </c>
      <c r="BD179" s="77" t="s">
        <v>443</v>
      </c>
      <c r="BE179" s="77" t="s">
        <v>443</v>
      </c>
      <c r="BF179" s="49" t="s">
        <v>443</v>
      </c>
      <c r="BG179" s="49" t="s">
        <v>443</v>
      </c>
      <c r="BH179" s="49" t="s">
        <v>443</v>
      </c>
      <c r="BI179" s="49" t="s">
        <v>443</v>
      </c>
      <c r="BJ179" s="49" t="s">
        <v>443</v>
      </c>
      <c r="BK179" s="49" t="s">
        <v>443</v>
      </c>
      <c r="BL179" s="132" t="s">
        <v>21</v>
      </c>
      <c r="BM179" s="49" t="s">
        <v>443</v>
      </c>
      <c r="BN179" s="49" t="s">
        <v>443</v>
      </c>
      <c r="BO179" s="49" t="s">
        <v>443</v>
      </c>
      <c r="BP179" s="49" t="s">
        <v>443</v>
      </c>
      <c r="BQ179" s="49" t="s">
        <v>443</v>
      </c>
      <c r="BR179" s="77" t="s">
        <v>443</v>
      </c>
      <c r="BS179" s="77" t="s">
        <v>443</v>
      </c>
      <c r="BT179" s="77" t="s">
        <v>443</v>
      </c>
      <c r="BU179" s="77" t="s">
        <v>443</v>
      </c>
      <c r="BV179" s="77" t="s">
        <v>443</v>
      </c>
      <c r="BW179" s="77" t="s">
        <v>443</v>
      </c>
      <c r="BX179" s="77" t="s">
        <v>4</v>
      </c>
      <c r="BY179" s="77" t="s">
        <v>443</v>
      </c>
      <c r="BZ179" s="77" t="s">
        <v>443</v>
      </c>
      <c r="CA179" s="77" t="s">
        <v>443</v>
      </c>
      <c r="CB179" s="77" t="s">
        <v>443</v>
      </c>
      <c r="CC179" s="77" t="s">
        <v>443</v>
      </c>
      <c r="CD179" s="77" t="s">
        <v>443</v>
      </c>
      <c r="CE179" s="77" t="s">
        <v>443</v>
      </c>
      <c r="CF179" s="77" t="s">
        <v>443</v>
      </c>
      <c r="CG179" s="77" t="s">
        <v>443</v>
      </c>
      <c r="CH179" s="77" t="s">
        <v>443</v>
      </c>
      <c r="CI179" s="77" t="s">
        <v>443</v>
      </c>
      <c r="CJ179" s="326" t="s">
        <v>4</v>
      </c>
      <c r="CK179" s="77" t="s">
        <v>443</v>
      </c>
      <c r="CL179" s="77" t="s">
        <v>443</v>
      </c>
      <c r="CM179" s="77" t="s">
        <v>443</v>
      </c>
      <c r="CN179" s="77" t="s">
        <v>443</v>
      </c>
      <c r="CO179" s="77" t="s">
        <v>443</v>
      </c>
      <c r="CP179" s="379" t="s">
        <v>443</v>
      </c>
      <c r="CQ179" s="379" t="s">
        <v>443</v>
      </c>
      <c r="CR179" s="379" t="s">
        <v>443</v>
      </c>
      <c r="CS179" s="379" t="s">
        <v>443</v>
      </c>
      <c r="CT179" s="424" t="s">
        <v>443</v>
      </c>
      <c r="CU179" s="380" t="s">
        <v>35</v>
      </c>
      <c r="CV179" s="389" t="s">
        <v>4</v>
      </c>
      <c r="CW179" s="379" t="s">
        <v>443</v>
      </c>
      <c r="CX179" s="379" t="s">
        <v>443</v>
      </c>
      <c r="CY179" s="379" t="s">
        <v>443</v>
      </c>
      <c r="CZ179" s="379" t="s">
        <v>443</v>
      </c>
      <c r="DA179" s="379" t="s">
        <v>4</v>
      </c>
    </row>
    <row r="180" spans="1:105" customFormat="1" ht="33.75" x14ac:dyDescent="0.2">
      <c r="A180" s="21" t="s">
        <v>2287</v>
      </c>
      <c r="B180" s="5" t="s">
        <v>60</v>
      </c>
      <c r="C180" s="56" t="s">
        <v>2763</v>
      </c>
      <c r="D180" s="117"/>
      <c r="E180" s="53" t="s">
        <v>66</v>
      </c>
      <c r="F180" s="65" t="s">
        <v>34</v>
      </c>
      <c r="G180" s="9"/>
      <c r="H180" s="1"/>
      <c r="I180" s="23" t="s">
        <v>25</v>
      </c>
      <c r="J180" s="173"/>
      <c r="K180" s="51"/>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1"/>
      <c r="BF180" s="1"/>
      <c r="BG180" s="1"/>
      <c r="BH180" s="1"/>
      <c r="BI180" s="1"/>
      <c r="BJ180" s="1"/>
      <c r="BK180" s="1"/>
      <c r="BL180" s="1"/>
      <c r="BM180" s="1"/>
      <c r="BN180" s="1"/>
      <c r="BO180" s="1"/>
      <c r="BP180" s="1"/>
      <c r="BQ180" s="1"/>
    </row>
    <row r="181" spans="1:105" s="381" customFormat="1" ht="45" customHeight="1" x14ac:dyDescent="0.25">
      <c r="A181" s="371" t="s">
        <v>2289</v>
      </c>
      <c r="B181" s="459" t="s">
        <v>60</v>
      </c>
      <c r="C181" s="373" t="s">
        <v>2049</v>
      </c>
      <c r="D181" s="460"/>
      <c r="E181" s="375" t="s">
        <v>590</v>
      </c>
      <c r="F181" s="376" t="s">
        <v>2578</v>
      </c>
      <c r="G181" s="140">
        <v>1</v>
      </c>
      <c r="H181" s="377" t="s">
        <v>30</v>
      </c>
      <c r="I181" s="378" t="s">
        <v>31</v>
      </c>
      <c r="J181" s="49" t="s">
        <v>443</v>
      </c>
      <c r="K181" s="49" t="s">
        <v>443</v>
      </c>
      <c r="L181" s="49" t="s">
        <v>443</v>
      </c>
      <c r="M181" s="49" t="s">
        <v>443</v>
      </c>
      <c r="N181" s="49" t="s">
        <v>443</v>
      </c>
      <c r="O181" s="49" t="s">
        <v>443</v>
      </c>
      <c r="P181" s="49" t="s">
        <v>443</v>
      </c>
      <c r="Q181" s="49" t="s">
        <v>443</v>
      </c>
      <c r="R181" s="49" t="s">
        <v>443</v>
      </c>
      <c r="S181" s="49" t="s">
        <v>21</v>
      </c>
      <c r="T181" s="49" t="s">
        <v>443</v>
      </c>
      <c r="U181" s="49" t="s">
        <v>443</v>
      </c>
      <c r="V181" s="104" t="s">
        <v>443</v>
      </c>
      <c r="W181" s="104" t="s">
        <v>443</v>
      </c>
      <c r="X181" s="104" t="s">
        <v>443</v>
      </c>
      <c r="Y181" s="104" t="s">
        <v>443</v>
      </c>
      <c r="Z181" s="104" t="s">
        <v>443</v>
      </c>
      <c r="AA181" s="104" t="s">
        <v>443</v>
      </c>
      <c r="AB181" s="104" t="s">
        <v>443</v>
      </c>
      <c r="AC181" s="49" t="s">
        <v>443</v>
      </c>
      <c r="AD181" s="49" t="s">
        <v>443</v>
      </c>
      <c r="AE181" s="104" t="s">
        <v>21</v>
      </c>
      <c r="AF181" s="49" t="s">
        <v>443</v>
      </c>
      <c r="AG181" s="104" t="s">
        <v>443</v>
      </c>
      <c r="AH181" s="49" t="s">
        <v>443</v>
      </c>
      <c r="AI181" s="49" t="s">
        <v>443</v>
      </c>
      <c r="AJ181" s="104" t="s">
        <v>443</v>
      </c>
      <c r="AK181" s="49" t="s">
        <v>443</v>
      </c>
      <c r="AL181" s="49" t="s">
        <v>443</v>
      </c>
      <c r="AM181" s="49" t="s">
        <v>443</v>
      </c>
      <c r="AN181" s="49" t="s">
        <v>443</v>
      </c>
      <c r="AO181" s="49" t="s">
        <v>443</v>
      </c>
      <c r="AP181" s="49" t="s">
        <v>443</v>
      </c>
      <c r="AQ181" s="104" t="s">
        <v>21</v>
      </c>
      <c r="AR181" s="49" t="s">
        <v>443</v>
      </c>
      <c r="AS181" s="49" t="s">
        <v>443</v>
      </c>
      <c r="AT181" s="77" t="s">
        <v>443</v>
      </c>
      <c r="AU181" s="77" t="s">
        <v>443</v>
      </c>
      <c r="AV181" s="77" t="s">
        <v>443</v>
      </c>
      <c r="AW181" s="77" t="s">
        <v>443</v>
      </c>
      <c r="AX181" s="77" t="s">
        <v>443</v>
      </c>
      <c r="AY181" s="77" t="s">
        <v>443</v>
      </c>
      <c r="AZ181" s="77" t="s">
        <v>443</v>
      </c>
      <c r="BA181" s="77" t="s">
        <v>443</v>
      </c>
      <c r="BB181" s="77" t="s">
        <v>443</v>
      </c>
      <c r="BC181" s="149" t="s">
        <v>21</v>
      </c>
      <c r="BD181" s="77" t="s">
        <v>443</v>
      </c>
      <c r="BE181" s="153" t="s">
        <v>2610</v>
      </c>
      <c r="BF181" s="270" t="s">
        <v>2611</v>
      </c>
      <c r="BG181" s="77" t="s">
        <v>443</v>
      </c>
      <c r="BH181" s="77" t="s">
        <v>443</v>
      </c>
      <c r="BI181" s="77" t="s">
        <v>443</v>
      </c>
      <c r="BJ181" s="77" t="s">
        <v>443</v>
      </c>
      <c r="BK181" s="77" t="s">
        <v>443</v>
      </c>
      <c r="BL181" s="77" t="s">
        <v>443</v>
      </c>
      <c r="BM181" s="77" t="s">
        <v>443</v>
      </c>
      <c r="BN181" s="77" t="s">
        <v>443</v>
      </c>
      <c r="BO181" s="77" t="s">
        <v>443</v>
      </c>
      <c r="BP181" s="141" t="s">
        <v>35</v>
      </c>
      <c r="BQ181" s="77" t="s">
        <v>443</v>
      </c>
      <c r="BR181" s="77" t="s">
        <v>443</v>
      </c>
      <c r="BS181" s="77" t="s">
        <v>443</v>
      </c>
      <c r="BT181" s="77" t="s">
        <v>443</v>
      </c>
      <c r="BU181" s="77" t="s">
        <v>443</v>
      </c>
      <c r="BV181" s="77" t="s">
        <v>443</v>
      </c>
      <c r="BW181" s="77" t="s">
        <v>443</v>
      </c>
      <c r="BX181" s="77" t="s">
        <v>443</v>
      </c>
      <c r="BY181" s="77" t="s">
        <v>443</v>
      </c>
      <c r="BZ181" s="77" t="s">
        <v>443</v>
      </c>
      <c r="CA181" s="323" t="s">
        <v>4</v>
      </c>
      <c r="CB181" s="77" t="s">
        <v>443</v>
      </c>
      <c r="CC181" s="77" t="s">
        <v>443</v>
      </c>
      <c r="CD181" s="77" t="s">
        <v>443</v>
      </c>
      <c r="CE181" s="142" t="s">
        <v>1919</v>
      </c>
      <c r="CF181" s="77" t="s">
        <v>443</v>
      </c>
      <c r="CG181" s="77" t="s">
        <v>443</v>
      </c>
      <c r="CH181" s="77" t="s">
        <v>443</v>
      </c>
      <c r="CI181" s="77" t="s">
        <v>443</v>
      </c>
      <c r="CJ181" s="77" t="s">
        <v>443</v>
      </c>
      <c r="CK181" s="77" t="s">
        <v>443</v>
      </c>
      <c r="CL181" s="76" t="s">
        <v>443</v>
      </c>
      <c r="CM181" s="328" t="s">
        <v>2600</v>
      </c>
      <c r="CN181" s="326" t="s">
        <v>4</v>
      </c>
      <c r="CO181" s="77" t="s">
        <v>443</v>
      </c>
      <c r="CP181" s="379" t="s">
        <v>443</v>
      </c>
      <c r="CQ181" s="379" t="s">
        <v>443</v>
      </c>
      <c r="CR181" s="379" t="s">
        <v>443</v>
      </c>
      <c r="CS181" s="379" t="s">
        <v>443</v>
      </c>
      <c r="CT181" s="424" t="s">
        <v>443</v>
      </c>
      <c r="CU181" s="380" t="s">
        <v>35</v>
      </c>
      <c r="CV181" s="379" t="s">
        <v>443</v>
      </c>
      <c r="CW181" s="379" t="s">
        <v>443</v>
      </c>
      <c r="CX181" s="379" t="s">
        <v>443</v>
      </c>
      <c r="CY181" s="448" t="s">
        <v>443</v>
      </c>
      <c r="CZ181" s="448" t="s">
        <v>443</v>
      </c>
      <c r="DA181" s="379" t="s">
        <v>443</v>
      </c>
    </row>
    <row r="182" spans="1:105" s="381" customFormat="1" ht="45" customHeight="1" x14ac:dyDescent="0.25">
      <c r="A182" s="408" t="s">
        <v>1650</v>
      </c>
      <c r="B182" s="382" t="s">
        <v>2484</v>
      </c>
      <c r="C182" s="409" t="s">
        <v>2485</v>
      </c>
      <c r="D182" s="401">
        <v>41821</v>
      </c>
      <c r="E182" s="385" t="s">
        <v>590</v>
      </c>
      <c r="F182" s="386" t="s">
        <v>2486</v>
      </c>
      <c r="G182" s="88"/>
      <c r="H182" s="387" t="s">
        <v>19</v>
      </c>
      <c r="I182" s="388" t="s">
        <v>45</v>
      </c>
      <c r="J182" s="170"/>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c r="AH182" s="49"/>
      <c r="AI182" s="49"/>
      <c r="AJ182" s="49"/>
      <c r="AK182" s="49"/>
      <c r="AL182" s="49"/>
      <c r="AM182" s="49"/>
      <c r="AN182" s="49"/>
      <c r="AO182" s="49"/>
      <c r="AP182" s="49"/>
      <c r="AQ182" s="49"/>
      <c r="AR182" s="123"/>
      <c r="AS182" s="49"/>
      <c r="AT182" s="77"/>
      <c r="AU182" s="77"/>
      <c r="AV182" s="77"/>
      <c r="AW182" s="151"/>
      <c r="AX182" s="77"/>
      <c r="AY182" s="77"/>
      <c r="AZ182" s="77"/>
      <c r="BA182" s="149"/>
      <c r="BB182" s="77"/>
      <c r="BC182" s="77"/>
      <c r="BD182" s="77"/>
      <c r="BE182" s="77"/>
      <c r="BF182" s="50"/>
      <c r="BG182" s="50"/>
      <c r="BH182" s="50"/>
      <c r="BI182" s="50"/>
      <c r="BJ182" s="50"/>
      <c r="BK182" s="50"/>
      <c r="BL182" s="50"/>
      <c r="BM182" s="50"/>
      <c r="BN182" s="50"/>
      <c r="BO182" s="50"/>
      <c r="BP182" s="50"/>
      <c r="BQ182" s="50"/>
      <c r="BR182" s="142"/>
      <c r="BS182" s="142"/>
      <c r="BT182" s="142"/>
      <c r="BU182" s="77"/>
      <c r="BV182" s="77"/>
      <c r="BW182" s="77"/>
      <c r="BX182" s="77"/>
      <c r="BY182" s="324"/>
      <c r="BZ182" s="77"/>
      <c r="CA182" s="77"/>
      <c r="CB182" s="77"/>
      <c r="CC182" s="77"/>
      <c r="CD182" s="360"/>
      <c r="CE182" s="77"/>
      <c r="CF182" s="77"/>
      <c r="CG182" s="77"/>
      <c r="CH182" s="77"/>
      <c r="CI182" s="77"/>
      <c r="CJ182" s="77"/>
      <c r="CK182" s="77"/>
      <c r="CL182" s="76"/>
      <c r="CM182" s="328"/>
      <c r="CN182" s="77"/>
      <c r="CO182" s="77"/>
      <c r="CP182" s="379" t="s">
        <v>443</v>
      </c>
      <c r="CQ182" s="379" t="s">
        <v>443</v>
      </c>
      <c r="CR182" s="379" t="s">
        <v>443</v>
      </c>
      <c r="CS182" s="405" t="s">
        <v>443</v>
      </c>
      <c r="CT182" s="424" t="s">
        <v>4</v>
      </c>
      <c r="CU182" s="380" t="s">
        <v>35</v>
      </c>
      <c r="CV182" s="379" t="s">
        <v>443</v>
      </c>
      <c r="CW182" s="379" t="s">
        <v>443</v>
      </c>
      <c r="CX182" s="379" t="s">
        <v>443</v>
      </c>
      <c r="CY182" s="439" t="s">
        <v>35</v>
      </c>
      <c r="CZ182" s="379" t="s">
        <v>443</v>
      </c>
      <c r="DA182" s="379" t="s">
        <v>443</v>
      </c>
    </row>
    <row r="183" spans="1:105" customFormat="1" x14ac:dyDescent="0.2">
      <c r="A183" s="5" t="s">
        <v>2764</v>
      </c>
      <c r="B183" s="6" t="s">
        <v>2765</v>
      </c>
      <c r="C183" s="45" t="s">
        <v>2766</v>
      </c>
      <c r="D183" s="118">
        <v>41821</v>
      </c>
      <c r="E183" s="53" t="s">
        <v>66</v>
      </c>
      <c r="F183" s="165" t="s">
        <v>2486</v>
      </c>
      <c r="G183" s="88">
        <v>15</v>
      </c>
      <c r="H183" s="9" t="s">
        <v>19</v>
      </c>
      <c r="I183" s="280" t="s">
        <v>45</v>
      </c>
      <c r="J183" s="170"/>
      <c r="K183" s="49"/>
      <c r="L183" s="49"/>
      <c r="M183" s="49"/>
      <c r="N183" s="49"/>
      <c r="O183" s="49"/>
      <c r="P183" s="49"/>
      <c r="Q183" s="49"/>
      <c r="R183" s="49"/>
      <c r="S183" s="49"/>
      <c r="T183" s="49"/>
      <c r="U183" s="49"/>
      <c r="V183" s="50"/>
      <c r="W183" s="50"/>
      <c r="X183" s="50"/>
      <c r="Y183" s="50" t="s">
        <v>21</v>
      </c>
      <c r="Z183" s="50"/>
      <c r="AA183" s="50"/>
      <c r="AB183" s="50"/>
      <c r="AC183" s="50"/>
      <c r="AD183" s="49" t="s">
        <v>443</v>
      </c>
      <c r="AE183" s="49" t="s">
        <v>443</v>
      </c>
      <c r="AF183" s="49" t="s">
        <v>443</v>
      </c>
      <c r="AG183" s="49" t="s">
        <v>443</v>
      </c>
      <c r="AH183" s="49" t="s">
        <v>443</v>
      </c>
      <c r="AI183" s="49" t="s">
        <v>443</v>
      </c>
      <c r="AJ183" s="49" t="s">
        <v>443</v>
      </c>
      <c r="AK183" s="49" t="s">
        <v>21</v>
      </c>
      <c r="AL183" s="49" t="s">
        <v>443</v>
      </c>
      <c r="AM183" s="49" t="s">
        <v>443</v>
      </c>
      <c r="AN183" s="49" t="s">
        <v>443</v>
      </c>
      <c r="AO183" s="49" t="s">
        <v>443</v>
      </c>
      <c r="AP183" s="49" t="s">
        <v>443</v>
      </c>
      <c r="AQ183" s="49" t="s">
        <v>443</v>
      </c>
      <c r="AR183" s="49" t="s">
        <v>443</v>
      </c>
      <c r="AS183" s="49" t="s">
        <v>443</v>
      </c>
      <c r="AT183" s="77" t="s">
        <v>443</v>
      </c>
      <c r="AU183" s="77" t="s">
        <v>443</v>
      </c>
      <c r="AV183" s="77" t="s">
        <v>443</v>
      </c>
      <c r="AW183" s="149" t="s">
        <v>21</v>
      </c>
      <c r="AX183" s="77" t="s">
        <v>443</v>
      </c>
      <c r="AY183" s="77" t="s">
        <v>443</v>
      </c>
      <c r="AZ183" s="77" t="s">
        <v>443</v>
      </c>
      <c r="BA183" s="77" t="s">
        <v>443</v>
      </c>
      <c r="BB183" s="77" t="s">
        <v>443</v>
      </c>
      <c r="BC183" s="77" t="s">
        <v>443</v>
      </c>
      <c r="BD183" s="77" t="s">
        <v>443</v>
      </c>
      <c r="BE183" s="77" t="s">
        <v>443</v>
      </c>
      <c r="BF183" s="49" t="s">
        <v>443</v>
      </c>
      <c r="BG183" s="49" t="s">
        <v>443</v>
      </c>
      <c r="BH183" s="49" t="s">
        <v>443</v>
      </c>
      <c r="BI183" s="132" t="s">
        <v>21</v>
      </c>
      <c r="BJ183" s="132" t="s">
        <v>21</v>
      </c>
      <c r="BK183" s="49" t="s">
        <v>443</v>
      </c>
      <c r="BL183" s="49" t="s">
        <v>443</v>
      </c>
      <c r="BM183" s="49" t="s">
        <v>443</v>
      </c>
      <c r="BN183" s="49" t="s">
        <v>443</v>
      </c>
      <c r="BO183" s="49" t="s">
        <v>443</v>
      </c>
      <c r="BP183" s="49" t="s">
        <v>443</v>
      </c>
      <c r="BQ183" s="49" t="s">
        <v>443</v>
      </c>
      <c r="BR183" s="77" t="s">
        <v>443</v>
      </c>
      <c r="BS183" s="77" t="s">
        <v>443</v>
      </c>
      <c r="BT183" s="77" t="s">
        <v>443</v>
      </c>
      <c r="BU183" s="323" t="s">
        <v>4</v>
      </c>
      <c r="BV183" s="77" t="s">
        <v>443</v>
      </c>
      <c r="BW183" s="77" t="s">
        <v>443</v>
      </c>
      <c r="BX183" s="77" t="s">
        <v>443</v>
      </c>
      <c r="BY183" s="77" t="s">
        <v>443</v>
      </c>
      <c r="BZ183" s="77" t="s">
        <v>443</v>
      </c>
      <c r="CA183" s="77" t="s">
        <v>443</v>
      </c>
      <c r="CB183" s="77" t="s">
        <v>443</v>
      </c>
      <c r="CC183" s="77" t="s">
        <v>443</v>
      </c>
      <c r="CD183" s="77" t="s">
        <v>443</v>
      </c>
      <c r="CE183" s="77" t="s">
        <v>443</v>
      </c>
      <c r="CF183" s="77" t="s">
        <v>443</v>
      </c>
      <c r="CG183" s="142" t="s">
        <v>1919</v>
      </c>
      <c r="CH183" s="326" t="s">
        <v>4</v>
      </c>
      <c r="CI183" s="77" t="s">
        <v>443</v>
      </c>
      <c r="CJ183" s="77" t="s">
        <v>443</v>
      </c>
      <c r="CK183" s="77" t="s">
        <v>443</v>
      </c>
      <c r="CL183" s="77" t="s">
        <v>443</v>
      </c>
      <c r="CM183" s="77" t="s">
        <v>443</v>
      </c>
      <c r="CN183" s="77" t="s">
        <v>443</v>
      </c>
      <c r="CO183" s="77" t="s">
        <v>443</v>
      </c>
      <c r="CP183" s="77" t="s">
        <v>443</v>
      </c>
      <c r="CQ183" s="77" t="s">
        <v>443</v>
      </c>
      <c r="CR183" s="77" t="s">
        <v>443</v>
      </c>
      <c r="CS183" s="324" t="s">
        <v>443</v>
      </c>
      <c r="CT183" s="77" t="s">
        <v>4</v>
      </c>
      <c r="CU183" s="77"/>
      <c r="CV183" s="77"/>
      <c r="CW183" s="77"/>
      <c r="CX183" s="77"/>
      <c r="CY183" s="77"/>
      <c r="CZ183" s="77"/>
      <c r="DA183" s="77"/>
    </row>
    <row r="184" spans="1:105" customFormat="1" ht="56.25" x14ac:dyDescent="0.2">
      <c r="A184" s="139" t="s">
        <v>2764</v>
      </c>
      <c r="B184" s="41" t="s">
        <v>2767</v>
      </c>
      <c r="C184" s="59" t="s">
        <v>2768</v>
      </c>
      <c r="D184" s="122"/>
      <c r="E184" s="176" t="s">
        <v>66</v>
      </c>
      <c r="F184" s="89" t="s">
        <v>2486</v>
      </c>
      <c r="G184" s="89"/>
      <c r="H184" s="43" t="s">
        <v>19</v>
      </c>
      <c r="I184" s="90" t="s">
        <v>45</v>
      </c>
      <c r="J184" s="49"/>
      <c r="K184" s="49"/>
      <c r="L184" s="49"/>
      <c r="M184" s="49"/>
      <c r="N184" s="49"/>
      <c r="O184" s="49"/>
      <c r="P184" s="49"/>
      <c r="Q184" s="49"/>
      <c r="R184" s="49"/>
      <c r="S184" s="49"/>
      <c r="T184" s="49"/>
      <c r="U184" s="49"/>
      <c r="V184" s="50"/>
      <c r="W184" s="50"/>
      <c r="X184" s="50"/>
      <c r="Y184" s="49" t="s">
        <v>21</v>
      </c>
      <c r="Z184" s="50"/>
      <c r="AA184" s="49" t="s">
        <v>443</v>
      </c>
      <c r="AB184" s="49" t="s">
        <v>443</v>
      </c>
      <c r="AC184" s="49" t="s">
        <v>443</v>
      </c>
      <c r="AD184" s="112" t="s">
        <v>66</v>
      </c>
      <c r="AE184" s="112"/>
      <c r="AF184" s="112"/>
      <c r="AG184" s="112"/>
      <c r="AH184" s="50"/>
      <c r="AI184" s="50"/>
      <c r="AJ184" s="50"/>
      <c r="AK184" s="49" t="s">
        <v>21</v>
      </c>
      <c r="AL184" s="50"/>
      <c r="AM184" s="49" t="s">
        <v>443</v>
      </c>
      <c r="AN184" s="49" t="s">
        <v>443</v>
      </c>
      <c r="AO184" s="49" t="s">
        <v>443</v>
      </c>
      <c r="AP184" s="112" t="s">
        <v>66</v>
      </c>
      <c r="AQ184" s="112"/>
      <c r="AR184" s="112"/>
      <c r="AS184" s="112"/>
      <c r="BM184" s="77"/>
    </row>
    <row r="185" spans="1:105" s="381" customFormat="1" ht="45" customHeight="1" x14ac:dyDescent="0.25">
      <c r="A185" s="429" t="s">
        <v>1654</v>
      </c>
      <c r="B185" s="399" t="s">
        <v>2769</v>
      </c>
      <c r="C185" s="399" t="s">
        <v>2770</v>
      </c>
      <c r="D185" s="430">
        <v>44075</v>
      </c>
      <c r="E185" s="522" t="s">
        <v>66</v>
      </c>
      <c r="F185" s="403" t="s">
        <v>2771</v>
      </c>
      <c r="G185" s="193"/>
      <c r="H185" s="431" t="s">
        <v>19</v>
      </c>
      <c r="I185" s="404" t="s">
        <v>25</v>
      </c>
      <c r="J185" s="49"/>
      <c r="K185" s="49"/>
      <c r="L185" s="49"/>
      <c r="M185" s="49"/>
      <c r="N185" s="49"/>
      <c r="O185" s="49"/>
      <c r="P185" s="49"/>
      <c r="Q185" s="49"/>
      <c r="R185" s="49"/>
      <c r="S185" s="49"/>
      <c r="T185" s="49"/>
      <c r="U185" s="49"/>
      <c r="V185" s="50"/>
      <c r="W185" s="50"/>
      <c r="X185" s="50"/>
      <c r="Y185" s="50"/>
      <c r="Z185" s="50"/>
      <c r="AA185" s="50"/>
      <c r="AB185" s="50"/>
      <c r="AC185" s="50"/>
      <c r="AD185" s="49"/>
      <c r="AE185" s="49"/>
      <c r="AF185" s="49"/>
      <c r="AG185" s="49"/>
      <c r="AH185" s="49"/>
      <c r="AI185" s="49"/>
      <c r="AJ185" s="49"/>
      <c r="AK185" s="49"/>
      <c r="AL185" s="49"/>
      <c r="AM185" s="49"/>
      <c r="AN185" s="49"/>
      <c r="AO185" s="49"/>
      <c r="AP185" s="49"/>
      <c r="AQ185" s="49"/>
      <c r="AR185" s="49"/>
      <c r="AS185" s="49"/>
      <c r="AT185" s="77"/>
      <c r="AU185" s="77"/>
      <c r="AV185" s="77"/>
      <c r="AW185" s="149"/>
      <c r="AX185" s="77"/>
      <c r="AY185" s="77"/>
      <c r="AZ185" s="77"/>
      <c r="BA185" s="77"/>
      <c r="BB185" s="77"/>
      <c r="BC185" s="77"/>
      <c r="BD185" s="77"/>
      <c r="BE185" s="77"/>
      <c r="BF185" s="77"/>
      <c r="BG185" s="77"/>
      <c r="BH185" s="77"/>
      <c r="BI185" s="144"/>
      <c r="BJ185" s="144"/>
      <c r="BK185" s="77"/>
      <c r="BL185" s="77"/>
      <c r="BM185" s="49"/>
      <c r="BN185" s="77"/>
      <c r="BO185" s="77"/>
      <c r="BP185" s="77"/>
      <c r="BQ185" s="77"/>
      <c r="BR185" s="77"/>
      <c r="BS185" s="77"/>
      <c r="BT185" s="77"/>
      <c r="BU185" s="323"/>
      <c r="BV185" s="77"/>
      <c r="BW185" s="77"/>
      <c r="BX185" s="77"/>
      <c r="BY185" s="77"/>
      <c r="BZ185" s="77"/>
      <c r="CA185" s="77"/>
      <c r="CB185" s="77"/>
      <c r="CC185" s="77"/>
      <c r="CD185" s="77"/>
      <c r="CE185" s="77"/>
      <c r="CF185" s="77"/>
      <c r="CG185" s="142"/>
      <c r="CH185" s="326"/>
      <c r="CI185" s="77"/>
      <c r="CJ185" s="77"/>
      <c r="CK185" s="77"/>
      <c r="CL185" s="77"/>
      <c r="CM185" s="77"/>
      <c r="CN185" s="77"/>
      <c r="CO185" s="77"/>
      <c r="CP185" s="379"/>
      <c r="CQ185" s="379"/>
      <c r="CR185" s="379"/>
      <c r="CS185" s="379"/>
      <c r="CT185" s="379"/>
      <c r="CU185" s="379"/>
      <c r="CV185" s="507" t="s">
        <v>4</v>
      </c>
      <c r="CW185" s="379"/>
      <c r="CX185" s="379"/>
      <c r="CY185" s="379"/>
      <c r="CZ185" s="379" t="s">
        <v>35</v>
      </c>
      <c r="DA185" s="379" t="s">
        <v>4</v>
      </c>
    </row>
    <row r="186" spans="1:105" s="381" customFormat="1" ht="45" customHeight="1" x14ac:dyDescent="0.25">
      <c r="A186" s="383" t="s">
        <v>2292</v>
      </c>
      <c r="B186" s="383" t="s">
        <v>1159</v>
      </c>
      <c r="C186" s="383"/>
      <c r="D186" s="401">
        <v>42248</v>
      </c>
      <c r="E186" s="385" t="s">
        <v>590</v>
      </c>
      <c r="F186" s="386" t="s">
        <v>2487</v>
      </c>
      <c r="G186" s="88"/>
      <c r="H186" s="387" t="s">
        <v>19</v>
      </c>
      <c r="I186" s="388" t="s">
        <v>20</v>
      </c>
      <c r="J186" s="170"/>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c r="AH186" s="50" t="s">
        <v>1919</v>
      </c>
      <c r="AI186" s="50" t="s">
        <v>1919</v>
      </c>
      <c r="AJ186" s="50" t="s">
        <v>1919</v>
      </c>
      <c r="AK186" s="50" t="s">
        <v>1919</v>
      </c>
      <c r="AL186" s="50" t="s">
        <v>1919</v>
      </c>
      <c r="AM186" s="50" t="s">
        <v>1919</v>
      </c>
      <c r="AN186" s="50" t="s">
        <v>1919</v>
      </c>
      <c r="AO186" s="50" t="s">
        <v>1919</v>
      </c>
      <c r="AP186" s="50" t="s">
        <v>1919</v>
      </c>
      <c r="AQ186" s="50" t="s">
        <v>1919</v>
      </c>
      <c r="AR186" s="49" t="s">
        <v>443</v>
      </c>
      <c r="AS186" s="49" t="s">
        <v>443</v>
      </c>
      <c r="AT186" s="77" t="s">
        <v>443</v>
      </c>
      <c r="AU186" s="77" t="s">
        <v>443</v>
      </c>
      <c r="AV186" s="77" t="s">
        <v>443</v>
      </c>
      <c r="AW186" s="77" t="s">
        <v>443</v>
      </c>
      <c r="AX186" s="77" t="s">
        <v>443</v>
      </c>
      <c r="AY186" s="149" t="s">
        <v>21</v>
      </c>
      <c r="AZ186" s="77" t="s">
        <v>443</v>
      </c>
      <c r="BA186" s="77" t="s">
        <v>443</v>
      </c>
      <c r="BB186" s="77" t="s">
        <v>443</v>
      </c>
      <c r="BC186" s="77" t="s">
        <v>443</v>
      </c>
      <c r="BD186" s="77" t="s">
        <v>443</v>
      </c>
      <c r="BE186" s="77" t="s">
        <v>443</v>
      </c>
      <c r="BF186" s="49" t="s">
        <v>443</v>
      </c>
      <c r="BG186" s="49" t="s">
        <v>443</v>
      </c>
      <c r="BH186" s="49" t="s">
        <v>443</v>
      </c>
      <c r="BI186" s="49" t="s">
        <v>443</v>
      </c>
      <c r="BJ186" s="49" t="s">
        <v>443</v>
      </c>
      <c r="BK186" s="132" t="s">
        <v>21</v>
      </c>
      <c r="BL186" s="49" t="s">
        <v>443</v>
      </c>
      <c r="BM186" s="49" t="s">
        <v>443</v>
      </c>
      <c r="BN186" s="49" t="s">
        <v>443</v>
      </c>
      <c r="BO186" s="49" t="s">
        <v>443</v>
      </c>
      <c r="BP186" s="49" t="s">
        <v>443</v>
      </c>
      <c r="BQ186" s="49" t="s">
        <v>443</v>
      </c>
      <c r="BR186" s="77" t="s">
        <v>443</v>
      </c>
      <c r="BS186" s="77" t="s">
        <v>443</v>
      </c>
      <c r="BT186" s="77" t="s">
        <v>443</v>
      </c>
      <c r="BU186" s="77" t="s">
        <v>443</v>
      </c>
      <c r="BV186" s="77" t="s">
        <v>443</v>
      </c>
      <c r="BW186" s="323" t="s">
        <v>4</v>
      </c>
      <c r="BX186" s="77" t="s">
        <v>443</v>
      </c>
      <c r="BY186" s="77" t="s">
        <v>443</v>
      </c>
      <c r="BZ186" s="77" t="s">
        <v>443</v>
      </c>
      <c r="CA186" s="77" t="s">
        <v>443</v>
      </c>
      <c r="CB186" s="77" t="s">
        <v>443</v>
      </c>
      <c r="CC186" s="77" t="s">
        <v>443</v>
      </c>
      <c r="CD186" s="77" t="s">
        <v>443</v>
      </c>
      <c r="CE186" s="77" t="s">
        <v>443</v>
      </c>
      <c r="CF186" s="77" t="s">
        <v>443</v>
      </c>
      <c r="CG186" s="77" t="s">
        <v>443</v>
      </c>
      <c r="CH186" s="77" t="s">
        <v>443</v>
      </c>
      <c r="CI186" s="326" t="s">
        <v>4</v>
      </c>
      <c r="CJ186" s="77" t="s">
        <v>443</v>
      </c>
      <c r="CK186" s="77" t="s">
        <v>443</v>
      </c>
      <c r="CL186" s="77" t="s">
        <v>443</v>
      </c>
      <c r="CM186" s="77" t="s">
        <v>443</v>
      </c>
      <c r="CN186" s="77" t="s">
        <v>443</v>
      </c>
      <c r="CO186" s="77" t="s">
        <v>443</v>
      </c>
      <c r="CP186" s="379" t="s">
        <v>443</v>
      </c>
      <c r="CQ186" s="379" t="s">
        <v>443</v>
      </c>
      <c r="CR186" s="379" t="s">
        <v>443</v>
      </c>
      <c r="CS186" s="379" t="s">
        <v>443</v>
      </c>
      <c r="CT186" s="424" t="s">
        <v>443</v>
      </c>
      <c r="CU186" s="432" t="s">
        <v>35</v>
      </c>
      <c r="CV186" s="379" t="s">
        <v>443</v>
      </c>
      <c r="CW186" s="379" t="s">
        <v>443</v>
      </c>
      <c r="CX186" s="379" t="s">
        <v>4</v>
      </c>
      <c r="CY186" s="380" t="s">
        <v>35</v>
      </c>
      <c r="CZ186" s="379" t="s">
        <v>443</v>
      </c>
      <c r="DA186" s="379" t="s">
        <v>443</v>
      </c>
    </row>
    <row r="187" spans="1:105" customFormat="1" x14ac:dyDescent="0.2">
      <c r="A187" s="201" t="s">
        <v>2292</v>
      </c>
      <c r="B187" s="201" t="s">
        <v>44</v>
      </c>
      <c r="C187" s="202"/>
      <c r="D187" s="217">
        <v>41944</v>
      </c>
      <c r="E187" s="211" t="s">
        <v>66</v>
      </c>
      <c r="F187" s="140" t="s">
        <v>2487</v>
      </c>
      <c r="G187" s="140"/>
      <c r="H187" s="203" t="s">
        <v>19</v>
      </c>
      <c r="I187" s="204" t="s">
        <v>20</v>
      </c>
      <c r="J187" s="50"/>
      <c r="K187" s="50"/>
      <c r="L187" s="50"/>
      <c r="M187" s="50"/>
      <c r="N187" s="50"/>
      <c r="O187" s="50"/>
      <c r="P187" s="50"/>
      <c r="Q187" s="50"/>
      <c r="R187" s="50"/>
      <c r="S187" s="50"/>
      <c r="T187" s="50"/>
      <c r="U187" s="50"/>
      <c r="V187" s="50"/>
      <c r="W187" s="50"/>
      <c r="X187" s="50"/>
      <c r="Y187" s="50"/>
      <c r="Z187" s="50"/>
      <c r="AA187" s="50"/>
      <c r="AB187" s="50"/>
      <c r="AC187" s="50"/>
      <c r="AD187" s="50"/>
      <c r="AE187" s="50"/>
      <c r="AF187" s="50"/>
      <c r="AG187" s="50"/>
      <c r="AH187" s="49" t="s">
        <v>443</v>
      </c>
      <c r="AI187" s="49" t="s">
        <v>443</v>
      </c>
      <c r="AJ187" s="49" t="s">
        <v>443</v>
      </c>
      <c r="AK187" s="49" t="s">
        <v>443</v>
      </c>
      <c r="AL187" s="49" t="s">
        <v>443</v>
      </c>
      <c r="AM187" s="49" t="s">
        <v>21</v>
      </c>
      <c r="AN187" s="49" t="s">
        <v>443</v>
      </c>
      <c r="AO187" s="49" t="s">
        <v>443</v>
      </c>
      <c r="AP187" s="49" t="s">
        <v>443</v>
      </c>
      <c r="AQ187" s="49" t="s">
        <v>443</v>
      </c>
      <c r="AR187" s="50" t="s">
        <v>1919</v>
      </c>
      <c r="AS187" s="50" t="s">
        <v>1919</v>
      </c>
      <c r="BO187" s="77"/>
    </row>
    <row r="188" spans="1:105" customFormat="1" ht="78.75" x14ac:dyDescent="0.2">
      <c r="A188" s="6" t="s">
        <v>2772</v>
      </c>
      <c r="B188" s="5" t="s">
        <v>2773</v>
      </c>
      <c r="C188" s="56" t="s">
        <v>2774</v>
      </c>
      <c r="D188" s="118">
        <v>41579</v>
      </c>
      <c r="E188" s="65" t="s">
        <v>66</v>
      </c>
      <c r="F188" s="88" t="s">
        <v>410</v>
      </c>
      <c r="G188" s="88"/>
      <c r="H188" s="9" t="s">
        <v>19</v>
      </c>
      <c r="I188" s="10" t="s">
        <v>40</v>
      </c>
      <c r="J188" s="170"/>
      <c r="K188" s="49"/>
      <c r="L188" s="49" t="s">
        <v>21</v>
      </c>
      <c r="M188" s="49"/>
      <c r="N188" s="49"/>
      <c r="O188" s="49"/>
      <c r="P188" s="49"/>
      <c r="Q188" s="49"/>
      <c r="R188" s="49"/>
      <c r="S188" s="49"/>
      <c r="T188" s="49"/>
      <c r="U188" s="49"/>
      <c r="V188" s="49" t="s">
        <v>443</v>
      </c>
      <c r="W188" s="49" t="s">
        <v>443</v>
      </c>
      <c r="X188" s="49" t="s">
        <v>21</v>
      </c>
      <c r="Y188" s="49" t="s">
        <v>443</v>
      </c>
      <c r="Z188" s="49" t="s">
        <v>443</v>
      </c>
      <c r="AA188" s="49" t="s">
        <v>443</v>
      </c>
      <c r="AB188" s="49" t="s">
        <v>443</v>
      </c>
      <c r="AC188" s="49" t="s">
        <v>443</v>
      </c>
      <c r="AD188" s="49" t="s">
        <v>443</v>
      </c>
      <c r="AE188" s="49" t="s">
        <v>443</v>
      </c>
      <c r="AF188" s="49" t="s">
        <v>443</v>
      </c>
      <c r="AG188" s="49" t="s">
        <v>443</v>
      </c>
      <c r="AH188" s="49" t="s">
        <v>443</v>
      </c>
      <c r="AI188" s="49" t="s">
        <v>443</v>
      </c>
      <c r="AJ188" s="49" t="s">
        <v>21</v>
      </c>
      <c r="AK188" s="49" t="s">
        <v>443</v>
      </c>
      <c r="AL188" s="49" t="s">
        <v>443</v>
      </c>
      <c r="AM188" s="49" t="s">
        <v>443</v>
      </c>
      <c r="AN188" s="49" t="s">
        <v>443</v>
      </c>
      <c r="AO188" s="49" t="s">
        <v>443</v>
      </c>
      <c r="AP188" s="49" t="s">
        <v>443</v>
      </c>
      <c r="AQ188" s="49" t="s">
        <v>443</v>
      </c>
      <c r="AR188" s="49" t="s">
        <v>443</v>
      </c>
      <c r="AS188" s="49" t="s">
        <v>443</v>
      </c>
      <c r="AT188" s="77" t="s">
        <v>443</v>
      </c>
      <c r="AU188" s="77" t="s">
        <v>443</v>
      </c>
      <c r="AV188" s="149" t="s">
        <v>21</v>
      </c>
      <c r="AW188" s="77" t="s">
        <v>443</v>
      </c>
      <c r="AX188" s="77" t="s">
        <v>443</v>
      </c>
      <c r="AY188" s="77" t="s">
        <v>443</v>
      </c>
      <c r="AZ188" s="77" t="s">
        <v>443</v>
      </c>
      <c r="BA188" s="77" t="s">
        <v>443</v>
      </c>
      <c r="BB188" s="77" t="s">
        <v>443</v>
      </c>
      <c r="BC188" s="77" t="s">
        <v>443</v>
      </c>
      <c r="BD188" s="77" t="s">
        <v>443</v>
      </c>
      <c r="BE188" s="77" t="s">
        <v>443</v>
      </c>
      <c r="BF188" s="49" t="s">
        <v>443</v>
      </c>
      <c r="BG188" s="49" t="s">
        <v>443</v>
      </c>
      <c r="BH188" s="132" t="s">
        <v>21</v>
      </c>
      <c r="BI188" s="49" t="s">
        <v>443</v>
      </c>
      <c r="BJ188" s="49" t="s">
        <v>35</v>
      </c>
      <c r="BK188" s="49" t="s">
        <v>35</v>
      </c>
      <c r="BL188" s="49" t="s">
        <v>35</v>
      </c>
      <c r="BM188" s="49" t="s">
        <v>443</v>
      </c>
      <c r="BN188" s="1"/>
      <c r="BO188" s="1"/>
      <c r="BP188" s="1"/>
      <c r="BQ188" s="1"/>
    </row>
    <row r="189" spans="1:105" customFormat="1" ht="22.5" x14ac:dyDescent="0.2">
      <c r="A189" s="6" t="s">
        <v>2772</v>
      </c>
      <c r="B189" s="5" t="s">
        <v>173</v>
      </c>
      <c r="C189" s="46" t="s">
        <v>2775</v>
      </c>
      <c r="D189" s="117"/>
      <c r="E189" s="53" t="s">
        <v>66</v>
      </c>
      <c r="F189" s="88" t="s">
        <v>410</v>
      </c>
      <c r="G189" s="9"/>
      <c r="H189" s="1"/>
      <c r="I189" s="10" t="s">
        <v>40</v>
      </c>
      <c r="J189" s="170" t="s">
        <v>443</v>
      </c>
      <c r="K189" s="49" t="s">
        <v>443</v>
      </c>
      <c r="L189" s="49" t="s">
        <v>21</v>
      </c>
      <c r="M189" s="49" t="s">
        <v>443</v>
      </c>
      <c r="N189" s="49" t="s">
        <v>443</v>
      </c>
      <c r="O189" s="49" t="s">
        <v>443</v>
      </c>
      <c r="P189" s="51" t="s">
        <v>35</v>
      </c>
      <c r="Q189" s="51" t="s">
        <v>35</v>
      </c>
      <c r="R189" s="51" t="s">
        <v>35</v>
      </c>
      <c r="S189" s="51" t="s">
        <v>35</v>
      </c>
      <c r="T189" s="51" t="s">
        <v>35</v>
      </c>
      <c r="U189" s="51" t="s">
        <v>35</v>
      </c>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1"/>
      <c r="BF189" s="1"/>
      <c r="BG189" s="1"/>
      <c r="BH189" s="1"/>
      <c r="BI189" s="1"/>
      <c r="BJ189" s="1"/>
      <c r="BK189" s="1"/>
      <c r="BL189" s="1"/>
      <c r="BM189" s="1"/>
      <c r="BN189" s="1"/>
      <c r="BO189" s="1"/>
      <c r="BP189" s="1"/>
      <c r="BQ189" s="1"/>
    </row>
    <row r="190" spans="1:105" s="381" customFormat="1" ht="45" customHeight="1" x14ac:dyDescent="0.25">
      <c r="A190" s="372" t="s">
        <v>2579</v>
      </c>
      <c r="B190" s="372" t="s">
        <v>638</v>
      </c>
      <c r="C190" s="373" t="s">
        <v>2776</v>
      </c>
      <c r="D190" s="374">
        <v>42384</v>
      </c>
      <c r="E190" s="375" t="s">
        <v>590</v>
      </c>
      <c r="F190" s="376" t="s">
        <v>2581</v>
      </c>
      <c r="G190" s="140">
        <v>13</v>
      </c>
      <c r="H190" s="377" t="s">
        <v>19</v>
      </c>
      <c r="I190" s="378" t="s">
        <v>31</v>
      </c>
      <c r="J190" s="49" t="s">
        <v>443</v>
      </c>
      <c r="K190" s="49" t="s">
        <v>443</v>
      </c>
      <c r="L190" s="49" t="s">
        <v>443</v>
      </c>
      <c r="M190" s="49" t="s">
        <v>443</v>
      </c>
      <c r="N190" s="49" t="s">
        <v>443</v>
      </c>
      <c r="O190" s="49" t="s">
        <v>443</v>
      </c>
      <c r="P190" s="49" t="s">
        <v>443</v>
      </c>
      <c r="Q190" s="49" t="s">
        <v>443</v>
      </c>
      <c r="R190" s="49" t="s">
        <v>443</v>
      </c>
      <c r="S190" s="49" t="s">
        <v>443</v>
      </c>
      <c r="T190" s="49" t="s">
        <v>21</v>
      </c>
      <c r="U190" s="49" t="s">
        <v>443</v>
      </c>
      <c r="V190" s="49" t="s">
        <v>443</v>
      </c>
      <c r="W190" s="49" t="s">
        <v>443</v>
      </c>
      <c r="X190" s="49" t="s">
        <v>443</v>
      </c>
      <c r="Y190" s="49" t="s">
        <v>443</v>
      </c>
      <c r="Z190" s="49" t="s">
        <v>443</v>
      </c>
      <c r="AA190" s="49" t="s">
        <v>443</v>
      </c>
      <c r="AB190" s="49" t="s">
        <v>443</v>
      </c>
      <c r="AC190" s="49" t="s">
        <v>443</v>
      </c>
      <c r="AD190" s="49" t="s">
        <v>443</v>
      </c>
      <c r="AE190" s="49" t="s">
        <v>443</v>
      </c>
      <c r="AF190" s="49" t="s">
        <v>21</v>
      </c>
      <c r="AG190" s="49" t="s">
        <v>21</v>
      </c>
      <c r="AH190" s="49" t="s">
        <v>443</v>
      </c>
      <c r="AI190" s="49" t="s">
        <v>443</v>
      </c>
      <c r="AJ190" s="49" t="s">
        <v>443</v>
      </c>
      <c r="AK190" s="49" t="s">
        <v>443</v>
      </c>
      <c r="AL190" s="49" t="s">
        <v>443</v>
      </c>
      <c r="AM190" s="49" t="s">
        <v>443</v>
      </c>
      <c r="AN190" s="49" t="s">
        <v>443</v>
      </c>
      <c r="AO190" s="49" t="s">
        <v>443</v>
      </c>
      <c r="AP190" s="49" t="s">
        <v>443</v>
      </c>
      <c r="AQ190" s="49" t="s">
        <v>443</v>
      </c>
      <c r="AR190" s="49" t="s">
        <v>21</v>
      </c>
      <c r="AS190" s="49" t="s">
        <v>443</v>
      </c>
      <c r="AT190" s="77" t="s">
        <v>443</v>
      </c>
      <c r="AU190" s="77" t="s">
        <v>443</v>
      </c>
      <c r="AV190" s="150" t="s">
        <v>443</v>
      </c>
      <c r="AW190" s="77" t="s">
        <v>443</v>
      </c>
      <c r="AX190" s="77" t="s">
        <v>443</v>
      </c>
      <c r="AY190" s="77" t="s">
        <v>443</v>
      </c>
      <c r="AZ190" s="77" t="s">
        <v>443</v>
      </c>
      <c r="BA190" s="77" t="s">
        <v>443</v>
      </c>
      <c r="BB190" s="77" t="s">
        <v>443</v>
      </c>
      <c r="BC190" s="77" t="s">
        <v>443</v>
      </c>
      <c r="BD190" s="149" t="s">
        <v>21</v>
      </c>
      <c r="BE190" s="77" t="s">
        <v>443</v>
      </c>
      <c r="BF190" s="77" t="s">
        <v>443</v>
      </c>
      <c r="BG190" s="77" t="s">
        <v>443</v>
      </c>
      <c r="BH190" s="77" t="s">
        <v>443</v>
      </c>
      <c r="BI190" s="77" t="s">
        <v>443</v>
      </c>
      <c r="BJ190" s="77" t="s">
        <v>443</v>
      </c>
      <c r="BK190" s="77" t="s">
        <v>443</v>
      </c>
      <c r="BL190" s="77" t="s">
        <v>443</v>
      </c>
      <c r="BM190" s="77" t="s">
        <v>443</v>
      </c>
      <c r="BN190" s="77" t="s">
        <v>443</v>
      </c>
      <c r="BO190" s="77" t="s">
        <v>443</v>
      </c>
      <c r="BP190" s="144" t="s">
        <v>21</v>
      </c>
      <c r="BQ190" s="77" t="s">
        <v>443</v>
      </c>
      <c r="BR190" s="323" t="s">
        <v>4</v>
      </c>
      <c r="BS190" s="77" t="s">
        <v>443</v>
      </c>
      <c r="BT190" s="77" t="s">
        <v>443</v>
      </c>
      <c r="BU190" s="77" t="s">
        <v>443</v>
      </c>
      <c r="BV190" s="77" t="s">
        <v>443</v>
      </c>
      <c r="BW190" s="77" t="s">
        <v>443</v>
      </c>
      <c r="BX190" s="77" t="s">
        <v>443</v>
      </c>
      <c r="BY190" s="77" t="s">
        <v>443</v>
      </c>
      <c r="BZ190" s="77" t="s">
        <v>443</v>
      </c>
      <c r="CA190" s="77" t="s">
        <v>443</v>
      </c>
      <c r="CB190" s="323" t="s">
        <v>4</v>
      </c>
      <c r="CC190" s="77" t="s">
        <v>443</v>
      </c>
      <c r="CD190" s="142" t="s">
        <v>1919</v>
      </c>
      <c r="CE190" s="77" t="s">
        <v>443</v>
      </c>
      <c r="CF190" s="77" t="s">
        <v>443</v>
      </c>
      <c r="CG190" s="77" t="s">
        <v>443</v>
      </c>
      <c r="CH190" s="77" t="s">
        <v>443</v>
      </c>
      <c r="CI190" s="77" t="s">
        <v>443</v>
      </c>
      <c r="CJ190" s="77" t="s">
        <v>443</v>
      </c>
      <c r="CK190" s="77" t="s">
        <v>443</v>
      </c>
      <c r="CL190" s="142" t="s">
        <v>35</v>
      </c>
      <c r="CM190" s="77" t="s">
        <v>443</v>
      </c>
      <c r="CN190" s="77" t="s">
        <v>443</v>
      </c>
      <c r="CO190" s="142" t="s">
        <v>35</v>
      </c>
      <c r="CP190" s="379" t="s">
        <v>443</v>
      </c>
      <c r="CQ190" s="379" t="s">
        <v>443</v>
      </c>
      <c r="CR190" s="379" t="s">
        <v>443</v>
      </c>
      <c r="CS190" s="379" t="s">
        <v>443</v>
      </c>
      <c r="CT190" s="433" t="s">
        <v>35</v>
      </c>
      <c r="CU190" s="380" t="s">
        <v>35</v>
      </c>
      <c r="CV190" s="380" t="s">
        <v>35</v>
      </c>
      <c r="CW190" s="380" t="s">
        <v>35</v>
      </c>
      <c r="CX190" s="380" t="s">
        <v>35</v>
      </c>
      <c r="CY190" s="380" t="s">
        <v>35</v>
      </c>
      <c r="CZ190" s="379" t="s">
        <v>443</v>
      </c>
      <c r="DA190" s="379" t="s">
        <v>443</v>
      </c>
    </row>
    <row r="191" spans="1:105" s="381" customFormat="1" ht="45" customHeight="1" x14ac:dyDescent="0.25">
      <c r="A191" s="383" t="s">
        <v>2296</v>
      </c>
      <c r="B191" s="383" t="s">
        <v>99</v>
      </c>
      <c r="C191" s="383"/>
      <c r="D191" s="401"/>
      <c r="E191" s="385" t="s">
        <v>590</v>
      </c>
      <c r="F191" s="386" t="s">
        <v>2582</v>
      </c>
      <c r="G191" s="88">
        <v>24</v>
      </c>
      <c r="H191" s="387" t="s">
        <v>30</v>
      </c>
      <c r="I191" s="388" t="s">
        <v>87</v>
      </c>
      <c r="J191" s="170" t="s">
        <v>443</v>
      </c>
      <c r="K191" s="49" t="s">
        <v>443</v>
      </c>
      <c r="L191" s="49" t="s">
        <v>443</v>
      </c>
      <c r="M191" s="49" t="s">
        <v>443</v>
      </c>
      <c r="N191" s="49" t="s">
        <v>443</v>
      </c>
      <c r="O191" s="49" t="s">
        <v>443</v>
      </c>
      <c r="P191" s="49" t="s">
        <v>443</v>
      </c>
      <c r="Q191" s="49" t="s">
        <v>21</v>
      </c>
      <c r="R191" s="49" t="s">
        <v>443</v>
      </c>
      <c r="S191" s="49" t="s">
        <v>443</v>
      </c>
      <c r="T191" s="49" t="s">
        <v>443</v>
      </c>
      <c r="U191" s="49" t="s">
        <v>443</v>
      </c>
      <c r="V191" s="49" t="s">
        <v>443</v>
      </c>
      <c r="W191" s="49" t="s">
        <v>443</v>
      </c>
      <c r="X191" s="49" t="s">
        <v>443</v>
      </c>
      <c r="Y191" s="49" t="s">
        <v>443</v>
      </c>
      <c r="Z191" s="49" t="s">
        <v>443</v>
      </c>
      <c r="AA191" s="49" t="s">
        <v>443</v>
      </c>
      <c r="AB191" s="49" t="s">
        <v>443</v>
      </c>
      <c r="AC191" s="49" t="s">
        <v>21</v>
      </c>
      <c r="AD191" s="49" t="s">
        <v>443</v>
      </c>
      <c r="AE191" s="49" t="s">
        <v>443</v>
      </c>
      <c r="AF191" s="49" t="s">
        <v>443</v>
      </c>
      <c r="AG191" s="49" t="s">
        <v>443</v>
      </c>
      <c r="AH191" s="49" t="s">
        <v>443</v>
      </c>
      <c r="AI191" s="49" t="s">
        <v>443</v>
      </c>
      <c r="AJ191" s="49" t="s">
        <v>443</v>
      </c>
      <c r="AK191" s="49" t="s">
        <v>443</v>
      </c>
      <c r="AL191" s="49" t="s">
        <v>443</v>
      </c>
      <c r="AM191" s="49" t="s">
        <v>443</v>
      </c>
      <c r="AN191" s="49" t="s">
        <v>443</v>
      </c>
      <c r="AO191" s="49" t="s">
        <v>21</v>
      </c>
      <c r="AP191" s="49" t="s">
        <v>443</v>
      </c>
      <c r="AQ191" s="49" t="s">
        <v>443</v>
      </c>
      <c r="AR191" s="49" t="s">
        <v>443</v>
      </c>
      <c r="AS191" s="49" t="s">
        <v>443</v>
      </c>
      <c r="AT191" s="77" t="s">
        <v>443</v>
      </c>
      <c r="AU191" s="77" t="s">
        <v>443</v>
      </c>
      <c r="AV191" s="77" t="s">
        <v>443</v>
      </c>
      <c r="AW191" s="77" t="s">
        <v>443</v>
      </c>
      <c r="AX191" s="77" t="s">
        <v>443</v>
      </c>
      <c r="AY191" s="77" t="s">
        <v>443</v>
      </c>
      <c r="AZ191" s="77" t="s">
        <v>443</v>
      </c>
      <c r="BA191" s="149" t="s">
        <v>21</v>
      </c>
      <c r="BB191" s="77" t="s">
        <v>443</v>
      </c>
      <c r="BC191" s="77" t="s">
        <v>443</v>
      </c>
      <c r="BD191" s="77" t="s">
        <v>443</v>
      </c>
      <c r="BE191" s="153" t="s">
        <v>2610</v>
      </c>
      <c r="BF191" s="135" t="s">
        <v>2611</v>
      </c>
      <c r="BG191" s="49" t="s">
        <v>443</v>
      </c>
      <c r="BH191" s="49" t="s">
        <v>443</v>
      </c>
      <c r="BI191" s="49" t="s">
        <v>443</v>
      </c>
      <c r="BJ191" s="49" t="s">
        <v>443</v>
      </c>
      <c r="BK191" s="49" t="s">
        <v>767</v>
      </c>
      <c r="BL191" s="49" t="s">
        <v>443</v>
      </c>
      <c r="BM191" s="132" t="s">
        <v>21</v>
      </c>
      <c r="BN191" s="49" t="s">
        <v>443</v>
      </c>
      <c r="BO191" s="49" t="s">
        <v>443</v>
      </c>
      <c r="BP191" s="49" t="s">
        <v>443</v>
      </c>
      <c r="BQ191" s="49" t="s">
        <v>443</v>
      </c>
      <c r="BR191" s="77" t="s">
        <v>443</v>
      </c>
      <c r="BS191" s="77" t="s">
        <v>443</v>
      </c>
      <c r="BT191" s="77" t="s">
        <v>443</v>
      </c>
      <c r="BU191" s="77" t="s">
        <v>443</v>
      </c>
      <c r="BV191" s="77" t="s">
        <v>443</v>
      </c>
      <c r="BW191" s="77" t="s">
        <v>443</v>
      </c>
      <c r="BX191" s="77" t="s">
        <v>443</v>
      </c>
      <c r="BY191" s="323" t="s">
        <v>4</v>
      </c>
      <c r="BZ191" s="77" t="s">
        <v>443</v>
      </c>
      <c r="CA191" s="77" t="s">
        <v>35</v>
      </c>
      <c r="CB191" s="77" t="s">
        <v>443</v>
      </c>
      <c r="CC191" s="77" t="s">
        <v>443</v>
      </c>
      <c r="CD191" s="77" t="s">
        <v>443</v>
      </c>
      <c r="CE191" s="77" t="s">
        <v>443</v>
      </c>
      <c r="CF191" s="77" t="s">
        <v>443</v>
      </c>
      <c r="CG191" s="77" t="s">
        <v>443</v>
      </c>
      <c r="CH191" s="77" t="s">
        <v>443</v>
      </c>
      <c r="CI191" s="77" t="s">
        <v>443</v>
      </c>
      <c r="CJ191" s="77" t="s">
        <v>443</v>
      </c>
      <c r="CK191" s="326" t="s">
        <v>4</v>
      </c>
      <c r="CL191" s="76" t="s">
        <v>443</v>
      </c>
      <c r="CM191" s="328" t="s">
        <v>2600</v>
      </c>
      <c r="CN191" s="77" t="s">
        <v>443</v>
      </c>
      <c r="CO191" s="77" t="s">
        <v>443</v>
      </c>
      <c r="CP191" s="379" t="s">
        <v>443</v>
      </c>
      <c r="CQ191" s="379" t="s">
        <v>443</v>
      </c>
      <c r="CR191" s="379" t="s">
        <v>443</v>
      </c>
      <c r="CS191" s="379" t="s">
        <v>443</v>
      </c>
      <c r="CT191" s="424" t="s">
        <v>443</v>
      </c>
      <c r="CU191" s="380" t="s">
        <v>35</v>
      </c>
      <c r="CV191" s="379" t="s">
        <v>443</v>
      </c>
      <c r="CW191" s="379" t="s">
        <v>443</v>
      </c>
      <c r="CX191" s="379" t="s">
        <v>443</v>
      </c>
      <c r="CY191" s="448" t="s">
        <v>443</v>
      </c>
      <c r="CZ191" s="448" t="s">
        <v>443</v>
      </c>
      <c r="DA191" s="379" t="s">
        <v>443</v>
      </c>
    </row>
    <row r="192" spans="1:105" s="381" customFormat="1" ht="45" customHeight="1" x14ac:dyDescent="0.25">
      <c r="A192" s="391" t="s">
        <v>29</v>
      </c>
      <c r="B192" s="390" t="s">
        <v>49</v>
      </c>
      <c r="C192" s="390"/>
      <c r="D192" s="410"/>
      <c r="E192" s="411" t="s">
        <v>590</v>
      </c>
      <c r="F192" s="394" t="s">
        <v>400</v>
      </c>
      <c r="G192" s="89">
        <v>2</v>
      </c>
      <c r="H192" s="395" t="s">
        <v>30</v>
      </c>
      <c r="I192" s="396" t="s">
        <v>87</v>
      </c>
      <c r="J192" s="49" t="s">
        <v>35</v>
      </c>
      <c r="K192" s="49" t="s">
        <v>443</v>
      </c>
      <c r="L192" s="49" t="s">
        <v>443</v>
      </c>
      <c r="M192" s="49" t="s">
        <v>443</v>
      </c>
      <c r="N192" s="49" t="s">
        <v>443</v>
      </c>
      <c r="O192" s="49" t="s">
        <v>443</v>
      </c>
      <c r="P192" s="49" t="s">
        <v>443</v>
      </c>
      <c r="Q192" s="49" t="s">
        <v>443</v>
      </c>
      <c r="R192" s="49" t="s">
        <v>443</v>
      </c>
      <c r="S192" s="49" t="s">
        <v>443</v>
      </c>
      <c r="T192" s="49" t="s">
        <v>443</v>
      </c>
      <c r="U192" s="49" t="s">
        <v>21</v>
      </c>
      <c r="V192" s="49" t="s">
        <v>443</v>
      </c>
      <c r="W192" s="49" t="s">
        <v>443</v>
      </c>
      <c r="X192" s="49" t="s">
        <v>443</v>
      </c>
      <c r="Y192" s="49" t="s">
        <v>443</v>
      </c>
      <c r="Z192" s="49" t="s">
        <v>443</v>
      </c>
      <c r="AA192" s="49" t="s">
        <v>443</v>
      </c>
      <c r="AB192" s="49" t="s">
        <v>443</v>
      </c>
      <c r="AC192" s="49" t="s">
        <v>443</v>
      </c>
      <c r="AD192" s="49" t="s">
        <v>443</v>
      </c>
      <c r="AE192" s="49" t="s">
        <v>443</v>
      </c>
      <c r="AF192" s="49" t="s">
        <v>443</v>
      </c>
      <c r="AG192" s="49" t="s">
        <v>21</v>
      </c>
      <c r="AH192" s="49" t="s">
        <v>443</v>
      </c>
      <c r="AI192" s="49" t="s">
        <v>443</v>
      </c>
      <c r="AJ192" s="49" t="s">
        <v>443</v>
      </c>
      <c r="AK192" s="49" t="s">
        <v>443</v>
      </c>
      <c r="AL192" s="49" t="s">
        <v>443</v>
      </c>
      <c r="AM192" s="49" t="s">
        <v>443</v>
      </c>
      <c r="AN192" s="49" t="s">
        <v>443</v>
      </c>
      <c r="AO192" s="49" t="s">
        <v>443</v>
      </c>
      <c r="AP192" s="49" t="s">
        <v>443</v>
      </c>
      <c r="AQ192" s="49" t="s">
        <v>443</v>
      </c>
      <c r="AR192" s="49" t="s">
        <v>443</v>
      </c>
      <c r="AS192" s="49" t="s">
        <v>21</v>
      </c>
      <c r="AT192" s="77" t="s">
        <v>443</v>
      </c>
      <c r="AU192" s="77" t="s">
        <v>443</v>
      </c>
      <c r="AV192" s="77" t="s">
        <v>443</v>
      </c>
      <c r="AW192" s="77" t="s">
        <v>443</v>
      </c>
      <c r="AX192" s="77" t="s">
        <v>443</v>
      </c>
      <c r="AY192" s="77" t="s">
        <v>443</v>
      </c>
      <c r="AZ192" s="77" t="s">
        <v>443</v>
      </c>
      <c r="BA192" s="77" t="s">
        <v>443</v>
      </c>
      <c r="BB192" s="77" t="s">
        <v>443</v>
      </c>
      <c r="BC192" s="77" t="s">
        <v>443</v>
      </c>
      <c r="BD192" s="77" t="s">
        <v>443</v>
      </c>
      <c r="BE192" s="149" t="s">
        <v>21</v>
      </c>
      <c r="BF192" s="348" t="s">
        <v>2611</v>
      </c>
      <c r="BG192" s="313" t="s">
        <v>443</v>
      </c>
      <c r="BH192" s="313" t="s">
        <v>443</v>
      </c>
      <c r="BI192" s="313" t="s">
        <v>443</v>
      </c>
      <c r="BJ192" s="313" t="s">
        <v>443</v>
      </c>
      <c r="BK192" s="313" t="s">
        <v>443</v>
      </c>
      <c r="BL192" s="313" t="s">
        <v>443</v>
      </c>
      <c r="BM192" s="313" t="s">
        <v>443</v>
      </c>
      <c r="BN192" s="313" t="s">
        <v>443</v>
      </c>
      <c r="BO192" s="77" t="s">
        <v>443</v>
      </c>
      <c r="BP192" s="77" t="s">
        <v>443</v>
      </c>
      <c r="BQ192" s="355" t="s">
        <v>21</v>
      </c>
      <c r="BR192" s="77" t="s">
        <v>443</v>
      </c>
      <c r="BS192" s="77" t="s">
        <v>443</v>
      </c>
      <c r="BT192" s="77" t="s">
        <v>443</v>
      </c>
      <c r="BU192" s="77" t="s">
        <v>443</v>
      </c>
      <c r="BV192" s="77" t="s">
        <v>443</v>
      </c>
      <c r="BW192" s="77" t="s">
        <v>443</v>
      </c>
      <c r="BX192" s="77" t="s">
        <v>443</v>
      </c>
      <c r="BY192" s="77" t="s">
        <v>443</v>
      </c>
      <c r="BZ192" s="77" t="s">
        <v>443</v>
      </c>
      <c r="CA192" s="77" t="s">
        <v>443</v>
      </c>
      <c r="CB192" s="77" t="s">
        <v>443</v>
      </c>
      <c r="CC192" s="323" t="s">
        <v>4</v>
      </c>
      <c r="CD192" s="77" t="s">
        <v>443</v>
      </c>
      <c r="CE192" s="77" t="s">
        <v>443</v>
      </c>
      <c r="CF192" s="77" t="s">
        <v>443</v>
      </c>
      <c r="CG192" s="77" t="s">
        <v>443</v>
      </c>
      <c r="CH192" s="77" t="s">
        <v>443</v>
      </c>
      <c r="CI192" s="77" t="s">
        <v>443</v>
      </c>
      <c r="CJ192" s="77" t="s">
        <v>443</v>
      </c>
      <c r="CK192" s="313" t="s">
        <v>443</v>
      </c>
      <c r="CL192" s="105"/>
      <c r="CM192" s="328" t="s">
        <v>2600</v>
      </c>
      <c r="CN192" s="313" t="s">
        <v>443</v>
      </c>
      <c r="CO192" s="324" t="s">
        <v>443</v>
      </c>
      <c r="CP192" s="389" t="s">
        <v>4</v>
      </c>
      <c r="CQ192" s="379" t="s">
        <v>443</v>
      </c>
      <c r="CR192" s="379" t="s">
        <v>443</v>
      </c>
      <c r="CS192" s="379" t="s">
        <v>443</v>
      </c>
      <c r="CT192" s="424" t="s">
        <v>443</v>
      </c>
      <c r="CU192" s="380" t="s">
        <v>35</v>
      </c>
      <c r="CV192" s="379" t="s">
        <v>443</v>
      </c>
      <c r="CW192" s="441" t="s">
        <v>443</v>
      </c>
      <c r="CX192" s="441" t="s">
        <v>443</v>
      </c>
      <c r="CY192" s="448" t="s">
        <v>443</v>
      </c>
      <c r="CZ192" s="448" t="s">
        <v>443</v>
      </c>
      <c r="DA192" s="379" t="s">
        <v>443</v>
      </c>
    </row>
    <row r="193" spans="1:105" ht="45" customHeight="1" x14ac:dyDescent="0.25">
      <c r="A193" s="383" t="s">
        <v>2299</v>
      </c>
      <c r="B193" s="383" t="s">
        <v>152</v>
      </c>
      <c r="C193" s="383"/>
      <c r="D193" s="401">
        <v>41609</v>
      </c>
      <c r="E193" s="385" t="s">
        <v>590</v>
      </c>
      <c r="F193" s="386" t="s">
        <v>2491</v>
      </c>
      <c r="G193" s="88">
        <v>31</v>
      </c>
      <c r="H193" s="387" t="s">
        <v>2181</v>
      </c>
      <c r="I193" s="388" t="s">
        <v>42</v>
      </c>
      <c r="J193" s="49"/>
      <c r="K193" s="49"/>
      <c r="L193" s="49"/>
      <c r="M193" s="49"/>
      <c r="N193" s="49"/>
      <c r="O193" s="49"/>
      <c r="P193" s="49"/>
      <c r="Q193" s="49"/>
      <c r="R193" s="49"/>
      <c r="S193" s="49"/>
      <c r="T193" s="49"/>
      <c r="U193" s="49"/>
      <c r="V193" s="109" t="s">
        <v>35</v>
      </c>
      <c r="W193" s="49" t="s">
        <v>21</v>
      </c>
      <c r="X193" s="49" t="s">
        <v>443</v>
      </c>
      <c r="Y193" s="49" t="s">
        <v>443</v>
      </c>
      <c r="Z193" s="49" t="s">
        <v>443</v>
      </c>
      <c r="AA193" s="49" t="s">
        <v>443</v>
      </c>
      <c r="AB193" s="49" t="s">
        <v>443</v>
      </c>
      <c r="AC193" s="49" t="s">
        <v>443</v>
      </c>
      <c r="AD193" s="49" t="s">
        <v>443</v>
      </c>
      <c r="AE193" s="49" t="s">
        <v>443</v>
      </c>
      <c r="AF193" s="49" t="s">
        <v>443</v>
      </c>
      <c r="AG193" s="49" t="s">
        <v>443</v>
      </c>
      <c r="AH193" s="49" t="s">
        <v>443</v>
      </c>
      <c r="AI193" s="49" t="s">
        <v>21</v>
      </c>
      <c r="AJ193" s="49" t="s">
        <v>443</v>
      </c>
      <c r="AK193" s="49" t="s">
        <v>443</v>
      </c>
      <c r="AL193" s="49" t="s">
        <v>443</v>
      </c>
      <c r="AM193" s="49" t="s">
        <v>443</v>
      </c>
      <c r="AN193" s="49" t="s">
        <v>443</v>
      </c>
      <c r="AO193" s="49" t="s">
        <v>443</v>
      </c>
      <c r="AP193" s="49" t="s">
        <v>443</v>
      </c>
      <c r="AQ193" s="49" t="s">
        <v>443</v>
      </c>
      <c r="AR193" s="123" t="s">
        <v>443</v>
      </c>
      <c r="AS193" s="49" t="s">
        <v>443</v>
      </c>
      <c r="AT193" s="77" t="s">
        <v>443</v>
      </c>
      <c r="AU193" s="149" t="s">
        <v>21</v>
      </c>
      <c r="AV193" s="77" t="s">
        <v>443</v>
      </c>
      <c r="AW193" s="151" t="s">
        <v>2609</v>
      </c>
      <c r="AX193" s="77" t="s">
        <v>443</v>
      </c>
      <c r="AY193" s="77" t="s">
        <v>443</v>
      </c>
      <c r="AZ193" s="77" t="s">
        <v>443</v>
      </c>
      <c r="BA193" s="77" t="s">
        <v>443</v>
      </c>
      <c r="BB193" s="77" t="s">
        <v>443</v>
      </c>
      <c r="BC193" s="77" t="s">
        <v>443</v>
      </c>
      <c r="BD193" s="77" t="s">
        <v>443</v>
      </c>
      <c r="BE193" s="77" t="s">
        <v>443</v>
      </c>
      <c r="BF193" s="77" t="s">
        <v>443</v>
      </c>
      <c r="BG193" s="144" t="s">
        <v>21</v>
      </c>
      <c r="BH193" s="77" t="s">
        <v>443</v>
      </c>
      <c r="BI193" s="77" t="s">
        <v>443</v>
      </c>
      <c r="BJ193" s="77" t="s">
        <v>443</v>
      </c>
      <c r="BK193" s="77" t="s">
        <v>443</v>
      </c>
      <c r="BL193" s="77" t="s">
        <v>443</v>
      </c>
      <c r="BM193" s="77" t="s">
        <v>443</v>
      </c>
      <c r="BN193" s="77" t="s">
        <v>443</v>
      </c>
      <c r="BO193" s="77" t="s">
        <v>443</v>
      </c>
      <c r="BP193" s="77" t="s">
        <v>443</v>
      </c>
      <c r="BQ193" s="77" t="s">
        <v>443</v>
      </c>
      <c r="BR193" s="77" t="s">
        <v>443</v>
      </c>
      <c r="BS193" s="323" t="s">
        <v>4</v>
      </c>
      <c r="BT193" s="77" t="s">
        <v>443</v>
      </c>
      <c r="BU193" s="77" t="s">
        <v>443</v>
      </c>
      <c r="BV193" s="77" t="s">
        <v>443</v>
      </c>
      <c r="BW193" s="96" t="s">
        <v>443</v>
      </c>
      <c r="BX193" s="77" t="s">
        <v>443</v>
      </c>
      <c r="BY193" s="77" t="s">
        <v>443</v>
      </c>
      <c r="BZ193" s="77" t="s">
        <v>443</v>
      </c>
      <c r="CA193" s="77" t="s">
        <v>443</v>
      </c>
      <c r="CB193" s="77" t="s">
        <v>443</v>
      </c>
      <c r="CC193" s="77" t="s">
        <v>443</v>
      </c>
      <c r="CD193" s="77" t="s">
        <v>443</v>
      </c>
      <c r="CE193" s="327" t="s">
        <v>4</v>
      </c>
      <c r="CF193" s="77" t="s">
        <v>443</v>
      </c>
      <c r="CG193" s="77" t="s">
        <v>443</v>
      </c>
      <c r="CH193" s="77" t="s">
        <v>443</v>
      </c>
      <c r="CI193" s="77" t="s">
        <v>443</v>
      </c>
      <c r="CJ193" s="77" t="s">
        <v>443</v>
      </c>
      <c r="CK193" s="77" t="s">
        <v>443</v>
      </c>
      <c r="CL193" s="77" t="s">
        <v>443</v>
      </c>
      <c r="CM193" s="77" t="s">
        <v>443</v>
      </c>
      <c r="CN193" s="77" t="s">
        <v>443</v>
      </c>
      <c r="CO193" s="77" t="s">
        <v>443</v>
      </c>
      <c r="CP193" s="379" t="s">
        <v>443</v>
      </c>
      <c r="CQ193" s="405" t="s">
        <v>443</v>
      </c>
      <c r="CR193" s="379" t="s">
        <v>4</v>
      </c>
      <c r="CS193" s="379" t="s">
        <v>443</v>
      </c>
      <c r="CT193" s="424" t="s">
        <v>443</v>
      </c>
      <c r="CU193" s="380" t="s">
        <v>35</v>
      </c>
      <c r="CV193" s="379" t="s">
        <v>443</v>
      </c>
      <c r="CW193" s="379" t="s">
        <v>443</v>
      </c>
      <c r="CX193" s="379" t="s">
        <v>443</v>
      </c>
      <c r="CY193" s="379" t="s">
        <v>443</v>
      </c>
      <c r="CZ193" s="379" t="s">
        <v>443</v>
      </c>
      <c r="DA193" s="379" t="s">
        <v>443</v>
      </c>
    </row>
    <row r="194" spans="1:105" customFormat="1" x14ac:dyDescent="0.2">
      <c r="A194" s="197" t="s">
        <v>2777</v>
      </c>
      <c r="B194" s="189" t="s">
        <v>2778</v>
      </c>
      <c r="C194" s="190"/>
      <c r="D194" s="191"/>
      <c r="E194" s="192" t="s">
        <v>66</v>
      </c>
      <c r="F194" s="193" t="s">
        <v>413</v>
      </c>
      <c r="G194" s="193">
        <v>10</v>
      </c>
      <c r="H194" s="194" t="s">
        <v>19</v>
      </c>
      <c r="I194" s="157" t="s">
        <v>50</v>
      </c>
      <c r="J194" s="49" t="s">
        <v>443</v>
      </c>
      <c r="K194" s="49" t="s">
        <v>443</v>
      </c>
      <c r="L194" s="49" t="s">
        <v>443</v>
      </c>
      <c r="M194" s="49" t="s">
        <v>443</v>
      </c>
      <c r="N194" s="49" t="s">
        <v>443</v>
      </c>
      <c r="O194" s="49" t="s">
        <v>443</v>
      </c>
      <c r="P194" s="49" t="s">
        <v>443</v>
      </c>
      <c r="Q194" s="49" t="s">
        <v>443</v>
      </c>
      <c r="R194" s="49" t="s">
        <v>21</v>
      </c>
      <c r="S194" s="49" t="s">
        <v>443</v>
      </c>
      <c r="T194" s="49" t="s">
        <v>443</v>
      </c>
      <c r="U194" s="49" t="s">
        <v>443</v>
      </c>
      <c r="V194" s="49" t="s">
        <v>443</v>
      </c>
      <c r="W194" s="49" t="s">
        <v>443</v>
      </c>
      <c r="X194" s="49" t="s">
        <v>443</v>
      </c>
      <c r="Y194" s="49" t="s">
        <v>443</v>
      </c>
      <c r="Z194" s="49" t="s">
        <v>443</v>
      </c>
      <c r="AA194" s="49" t="s">
        <v>443</v>
      </c>
      <c r="AB194" s="49" t="s">
        <v>767</v>
      </c>
      <c r="AC194" s="49" t="s">
        <v>35</v>
      </c>
      <c r="AD194" s="49" t="s">
        <v>35</v>
      </c>
      <c r="AE194" s="49" t="s">
        <v>35</v>
      </c>
      <c r="AF194" s="49" t="s">
        <v>35</v>
      </c>
      <c r="AG194" s="49"/>
      <c r="AH194" s="49"/>
      <c r="AI194" s="49"/>
      <c r="AJ194" s="49"/>
      <c r="AK194" s="49"/>
      <c r="AL194" s="49"/>
      <c r="AM194" s="49"/>
      <c r="AN194" s="49"/>
      <c r="AO194" s="49"/>
      <c r="AP194" s="49"/>
      <c r="AQ194" s="49"/>
      <c r="AR194" s="49"/>
      <c r="AS194" s="49"/>
    </row>
    <row r="195" spans="1:105" s="381" customFormat="1" ht="45" customHeight="1" x14ac:dyDescent="0.25">
      <c r="A195" s="382" t="s">
        <v>1689</v>
      </c>
      <c r="B195" s="382" t="s">
        <v>638</v>
      </c>
      <c r="C195" s="383"/>
      <c r="D195" s="401">
        <v>42312</v>
      </c>
      <c r="E195" s="385" t="s">
        <v>590</v>
      </c>
      <c r="F195" s="386" t="s">
        <v>2494</v>
      </c>
      <c r="G195" s="88"/>
      <c r="H195" s="387" t="s">
        <v>19</v>
      </c>
      <c r="I195" s="388" t="s">
        <v>40</v>
      </c>
      <c r="J195" s="170"/>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c r="AH195" s="50"/>
      <c r="AI195" s="50"/>
      <c r="AJ195" s="50"/>
      <c r="AK195" s="50"/>
      <c r="AL195" s="50"/>
      <c r="AM195" s="50"/>
      <c r="AN195" s="50"/>
      <c r="AO195" s="50"/>
      <c r="AP195" s="50"/>
      <c r="AQ195" s="50"/>
      <c r="AR195" s="50"/>
      <c r="AS195" s="50"/>
      <c r="AT195" s="77" t="s">
        <v>443</v>
      </c>
      <c r="AU195" s="77" t="s">
        <v>443</v>
      </c>
      <c r="AV195" s="149" t="s">
        <v>21</v>
      </c>
      <c r="AW195" s="77" t="s">
        <v>443</v>
      </c>
      <c r="AX195" s="77" t="s">
        <v>443</v>
      </c>
      <c r="AY195" s="77" t="s">
        <v>443</v>
      </c>
      <c r="AZ195" s="77" t="s">
        <v>443</v>
      </c>
      <c r="BA195" s="77" t="s">
        <v>443</v>
      </c>
      <c r="BB195" s="77" t="s">
        <v>443</v>
      </c>
      <c r="BC195" s="77" t="s">
        <v>443</v>
      </c>
      <c r="BD195" s="77" t="s">
        <v>443</v>
      </c>
      <c r="BE195" s="77" t="s">
        <v>443</v>
      </c>
      <c r="BF195" s="49" t="s">
        <v>443</v>
      </c>
      <c r="BG195" s="49" t="s">
        <v>443</v>
      </c>
      <c r="BH195" s="132" t="s">
        <v>21</v>
      </c>
      <c r="BI195" s="49" t="s">
        <v>35</v>
      </c>
      <c r="BJ195" s="49" t="s">
        <v>443</v>
      </c>
      <c r="BK195" s="49" t="s">
        <v>443</v>
      </c>
      <c r="BL195" s="49" t="s">
        <v>443</v>
      </c>
      <c r="BM195" s="49" t="s">
        <v>443</v>
      </c>
      <c r="BN195" s="49" t="s">
        <v>443</v>
      </c>
      <c r="BO195" s="49" t="s">
        <v>443</v>
      </c>
      <c r="BP195" s="49" t="s">
        <v>443</v>
      </c>
      <c r="BQ195" s="49" t="s">
        <v>443</v>
      </c>
      <c r="BR195" s="77" t="s">
        <v>443</v>
      </c>
      <c r="BS195" s="77" t="s">
        <v>443</v>
      </c>
      <c r="BT195" s="323" t="s">
        <v>4</v>
      </c>
      <c r="BU195" s="77" t="s">
        <v>443</v>
      </c>
      <c r="BV195" s="77" t="s">
        <v>443</v>
      </c>
      <c r="BW195" s="77" t="s">
        <v>443</v>
      </c>
      <c r="BX195" s="77" t="s">
        <v>443</v>
      </c>
      <c r="BY195" s="77" t="s">
        <v>443</v>
      </c>
      <c r="BZ195" s="77" t="s">
        <v>443</v>
      </c>
      <c r="CA195" s="77" t="s">
        <v>443</v>
      </c>
      <c r="CB195" s="77" t="s">
        <v>443</v>
      </c>
      <c r="CC195" s="77" t="s">
        <v>443</v>
      </c>
      <c r="CD195" s="77" t="s">
        <v>443</v>
      </c>
      <c r="CE195" s="77" t="s">
        <v>443</v>
      </c>
      <c r="CF195" s="326" t="s">
        <v>4</v>
      </c>
      <c r="CG195" s="77" t="s">
        <v>443</v>
      </c>
      <c r="CH195" s="77" t="s">
        <v>443</v>
      </c>
      <c r="CI195" s="77" t="s">
        <v>443</v>
      </c>
      <c r="CJ195" s="77" t="s">
        <v>443</v>
      </c>
      <c r="CK195" s="77" t="s">
        <v>443</v>
      </c>
      <c r="CL195" s="77" t="s">
        <v>443</v>
      </c>
      <c r="CM195" s="77" t="s">
        <v>443</v>
      </c>
      <c r="CN195" s="77" t="s">
        <v>443</v>
      </c>
      <c r="CO195" s="77" t="s">
        <v>443</v>
      </c>
      <c r="CP195" s="379" t="s">
        <v>443</v>
      </c>
      <c r="CQ195" s="379" t="s">
        <v>443</v>
      </c>
      <c r="CR195" s="379" t="s">
        <v>443</v>
      </c>
      <c r="CS195" s="379" t="s">
        <v>4</v>
      </c>
      <c r="CT195" s="424" t="s">
        <v>443</v>
      </c>
      <c r="CU195" s="380" t="s">
        <v>35</v>
      </c>
      <c r="CV195" s="379" t="s">
        <v>443</v>
      </c>
      <c r="CW195" s="379" t="s">
        <v>443</v>
      </c>
      <c r="CX195" s="379" t="s">
        <v>443</v>
      </c>
      <c r="CY195" s="380" t="s">
        <v>35</v>
      </c>
      <c r="CZ195" s="379" t="s">
        <v>443</v>
      </c>
      <c r="DA195" s="379" t="s">
        <v>443</v>
      </c>
    </row>
    <row r="196" spans="1:105" customFormat="1" x14ac:dyDescent="0.2">
      <c r="A196" s="4" t="s">
        <v>1689</v>
      </c>
      <c r="B196" s="6" t="s">
        <v>2779</v>
      </c>
      <c r="C196" s="54" t="s">
        <v>2780</v>
      </c>
      <c r="D196" s="118">
        <v>42064</v>
      </c>
      <c r="E196" s="53" t="s">
        <v>66</v>
      </c>
      <c r="F196" s="88" t="s">
        <v>2494</v>
      </c>
      <c r="G196" s="88"/>
      <c r="H196" s="9" t="s">
        <v>19</v>
      </c>
      <c r="I196" s="1" t="s">
        <v>40</v>
      </c>
      <c r="J196" s="170"/>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c r="AH196" s="49" t="s">
        <v>35</v>
      </c>
      <c r="AI196" s="49" t="s">
        <v>35</v>
      </c>
      <c r="AJ196" s="49" t="s">
        <v>21</v>
      </c>
      <c r="AK196" s="49" t="s">
        <v>35</v>
      </c>
      <c r="AL196" s="49" t="s">
        <v>443</v>
      </c>
      <c r="AM196" s="49" t="s">
        <v>443</v>
      </c>
      <c r="AN196" s="49" t="s">
        <v>443</v>
      </c>
      <c r="AO196" s="49" t="s">
        <v>443</v>
      </c>
      <c r="AP196" s="49" t="s">
        <v>443</v>
      </c>
      <c r="AQ196" s="49" t="s">
        <v>443</v>
      </c>
      <c r="AR196" s="49" t="s">
        <v>443</v>
      </c>
      <c r="AS196" s="49" t="s">
        <v>443</v>
      </c>
      <c r="AV196" s="77" t="s">
        <v>21</v>
      </c>
      <c r="BF196" s="1"/>
      <c r="BG196" s="1"/>
      <c r="BH196" s="1"/>
      <c r="BI196" s="1"/>
      <c r="BJ196" s="1"/>
      <c r="BK196" s="1"/>
      <c r="BL196" s="1"/>
      <c r="BM196" s="1"/>
      <c r="BN196" s="1"/>
      <c r="BO196" s="1"/>
      <c r="BP196" s="1"/>
      <c r="BQ196" s="1"/>
    </row>
    <row r="197" spans="1:105" s="381" customFormat="1" ht="45" customHeight="1" x14ac:dyDescent="0.25">
      <c r="A197" s="383" t="s">
        <v>2312</v>
      </c>
      <c r="B197" s="383" t="s">
        <v>1694</v>
      </c>
      <c r="C197" s="383"/>
      <c r="D197" s="384"/>
      <c r="E197" s="385" t="s">
        <v>590</v>
      </c>
      <c r="F197" s="386" t="s">
        <v>452</v>
      </c>
      <c r="G197" s="88">
        <v>15</v>
      </c>
      <c r="H197" s="387" t="s">
        <v>30</v>
      </c>
      <c r="I197" s="388" t="s">
        <v>20</v>
      </c>
      <c r="J197" s="170" t="s">
        <v>443</v>
      </c>
      <c r="K197" s="49" t="s">
        <v>443</v>
      </c>
      <c r="L197" s="49" t="s">
        <v>443</v>
      </c>
      <c r="M197" s="49" t="s">
        <v>443</v>
      </c>
      <c r="N197" s="49" t="s">
        <v>21</v>
      </c>
      <c r="O197" s="49" t="s">
        <v>443</v>
      </c>
      <c r="P197" s="49" t="s">
        <v>443</v>
      </c>
      <c r="Q197" s="49" t="s">
        <v>443</v>
      </c>
      <c r="R197" s="49" t="s">
        <v>443</v>
      </c>
      <c r="S197" s="49" t="s">
        <v>443</v>
      </c>
      <c r="T197" s="49" t="s">
        <v>443</v>
      </c>
      <c r="U197" s="49" t="s">
        <v>443</v>
      </c>
      <c r="V197" s="49" t="s">
        <v>443</v>
      </c>
      <c r="W197" s="49" t="s">
        <v>443</v>
      </c>
      <c r="X197" s="49" t="s">
        <v>443</v>
      </c>
      <c r="Y197" s="49" t="s">
        <v>443</v>
      </c>
      <c r="Z197" s="49" t="s">
        <v>21</v>
      </c>
      <c r="AA197" s="49" t="s">
        <v>443</v>
      </c>
      <c r="AB197" s="49" t="s">
        <v>443</v>
      </c>
      <c r="AC197" s="49" t="s">
        <v>443</v>
      </c>
      <c r="AD197" s="49" t="s">
        <v>443</v>
      </c>
      <c r="AE197" s="49" t="s">
        <v>443</v>
      </c>
      <c r="AF197" s="49" t="s">
        <v>443</v>
      </c>
      <c r="AG197" s="49" t="s">
        <v>443</v>
      </c>
      <c r="AH197" s="49" t="s">
        <v>443</v>
      </c>
      <c r="AI197" s="49" t="s">
        <v>443</v>
      </c>
      <c r="AJ197" s="49" t="s">
        <v>443</v>
      </c>
      <c r="AK197" s="49" t="s">
        <v>443</v>
      </c>
      <c r="AL197" s="49" t="s">
        <v>21</v>
      </c>
      <c r="AM197" s="49" t="s">
        <v>443</v>
      </c>
      <c r="AN197" s="49" t="s">
        <v>443</v>
      </c>
      <c r="AO197" s="49" t="s">
        <v>443</v>
      </c>
      <c r="AP197" s="49" t="s">
        <v>443</v>
      </c>
      <c r="AQ197" s="49" t="s">
        <v>443</v>
      </c>
      <c r="AR197" s="49" t="s">
        <v>443</v>
      </c>
      <c r="AS197" s="49" t="s">
        <v>443</v>
      </c>
      <c r="AT197" s="77" t="s">
        <v>443</v>
      </c>
      <c r="AU197" s="77" t="s">
        <v>443</v>
      </c>
      <c r="AV197" s="77" t="s">
        <v>443</v>
      </c>
      <c r="AW197" s="77" t="s">
        <v>443</v>
      </c>
      <c r="AX197" s="149" t="s">
        <v>21</v>
      </c>
      <c r="AY197" s="77" t="s">
        <v>443</v>
      </c>
      <c r="AZ197" s="77" t="s">
        <v>443</v>
      </c>
      <c r="BA197" s="77" t="s">
        <v>443</v>
      </c>
      <c r="BB197" s="77" t="s">
        <v>443</v>
      </c>
      <c r="BC197" s="77" t="s">
        <v>443</v>
      </c>
      <c r="BD197" s="77" t="s">
        <v>443</v>
      </c>
      <c r="BE197" s="153" t="s">
        <v>2610</v>
      </c>
      <c r="BF197" s="135" t="s">
        <v>2611</v>
      </c>
      <c r="BG197" s="49" t="s">
        <v>443</v>
      </c>
      <c r="BH197" s="49" t="s">
        <v>443</v>
      </c>
      <c r="BI197" s="49" t="s">
        <v>443</v>
      </c>
      <c r="BJ197" s="132" t="s">
        <v>21</v>
      </c>
      <c r="BK197" s="49" t="s">
        <v>443</v>
      </c>
      <c r="BL197" s="49" t="s">
        <v>443</v>
      </c>
      <c r="BM197" s="49" t="s">
        <v>443</v>
      </c>
      <c r="BN197" s="49" t="s">
        <v>443</v>
      </c>
      <c r="BO197" s="49" t="s">
        <v>443</v>
      </c>
      <c r="BP197" s="49" t="s">
        <v>443</v>
      </c>
      <c r="BQ197" s="49" t="s">
        <v>443</v>
      </c>
      <c r="BR197" s="77" t="s">
        <v>443</v>
      </c>
      <c r="BS197" s="77" t="s">
        <v>443</v>
      </c>
      <c r="BT197" s="77" t="s">
        <v>443</v>
      </c>
      <c r="BU197" s="77" t="s">
        <v>443</v>
      </c>
      <c r="BV197" s="323" t="s">
        <v>4</v>
      </c>
      <c r="BW197" s="77" t="s">
        <v>443</v>
      </c>
      <c r="BX197" s="77" t="s">
        <v>443</v>
      </c>
      <c r="BY197" s="77" t="s">
        <v>443</v>
      </c>
      <c r="BZ197" s="77" t="s">
        <v>443</v>
      </c>
      <c r="CA197" s="77" t="s">
        <v>443</v>
      </c>
      <c r="CB197" s="77" t="s">
        <v>443</v>
      </c>
      <c r="CC197" s="77" t="s">
        <v>443</v>
      </c>
      <c r="CD197" s="77" t="s">
        <v>443</v>
      </c>
      <c r="CE197" s="77" t="s">
        <v>443</v>
      </c>
      <c r="CF197" s="77" t="s">
        <v>443</v>
      </c>
      <c r="CG197" s="77" t="s">
        <v>443</v>
      </c>
      <c r="CH197" s="326" t="s">
        <v>4</v>
      </c>
      <c r="CI197" s="77" t="s">
        <v>443</v>
      </c>
      <c r="CJ197" s="77" t="s">
        <v>443</v>
      </c>
      <c r="CK197" s="77" t="s">
        <v>443</v>
      </c>
      <c r="CL197" s="76" t="s">
        <v>443</v>
      </c>
      <c r="CM197" s="328" t="s">
        <v>2600</v>
      </c>
      <c r="CN197" s="77" t="s">
        <v>443</v>
      </c>
      <c r="CO197" s="77" t="s">
        <v>443</v>
      </c>
      <c r="CP197" s="379" t="s">
        <v>443</v>
      </c>
      <c r="CQ197" s="379" t="s">
        <v>443</v>
      </c>
      <c r="CR197" s="379" t="s">
        <v>443</v>
      </c>
      <c r="CS197" s="379" t="s">
        <v>443</v>
      </c>
      <c r="CT197" s="427" t="s">
        <v>443</v>
      </c>
      <c r="CU197" s="425" t="s">
        <v>4</v>
      </c>
      <c r="CV197" s="379" t="s">
        <v>443</v>
      </c>
      <c r="CW197" s="379" t="s">
        <v>443</v>
      </c>
      <c r="CX197" s="379" t="s">
        <v>443</v>
      </c>
      <c r="CY197" s="448" t="s">
        <v>443</v>
      </c>
      <c r="CZ197" s="448" t="s">
        <v>443</v>
      </c>
      <c r="DA197" s="379" t="s">
        <v>443</v>
      </c>
    </row>
    <row r="198" spans="1:105" s="381" customFormat="1" ht="45" customHeight="1" x14ac:dyDescent="0.25">
      <c r="A198" s="414" t="s">
        <v>2314</v>
      </c>
      <c r="B198" s="383" t="s">
        <v>60</v>
      </c>
      <c r="C198" s="409" t="s">
        <v>2049</v>
      </c>
      <c r="D198" s="434">
        <v>43221</v>
      </c>
      <c r="E198" s="385" t="s">
        <v>590</v>
      </c>
      <c r="F198" s="386" t="s">
        <v>2496</v>
      </c>
      <c r="G198" s="88"/>
      <c r="H198" s="387" t="s">
        <v>19</v>
      </c>
      <c r="I198" s="388" t="s">
        <v>72</v>
      </c>
      <c r="J198" s="170"/>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c r="AH198" s="49"/>
      <c r="AI198" s="49"/>
      <c r="AJ198" s="49"/>
      <c r="AK198" s="49"/>
      <c r="AL198" s="49"/>
      <c r="AM198" s="49"/>
      <c r="AN198" s="49"/>
      <c r="AO198" s="49"/>
      <c r="AP198" s="49"/>
      <c r="AQ198" s="49"/>
      <c r="AR198" s="49"/>
      <c r="AS198" s="49"/>
      <c r="AT198" s="77"/>
      <c r="AU198" s="77"/>
      <c r="AV198" s="77"/>
      <c r="AW198" s="77"/>
      <c r="AX198" s="77"/>
      <c r="AY198" s="77"/>
      <c r="AZ198" s="77"/>
      <c r="BA198" s="77"/>
      <c r="BB198" s="77"/>
      <c r="BC198" s="77"/>
      <c r="BD198" s="77"/>
      <c r="BE198" s="77"/>
      <c r="BF198" s="49"/>
      <c r="BG198" s="49"/>
      <c r="BH198" s="49"/>
      <c r="BI198" s="49"/>
      <c r="BJ198" s="132"/>
      <c r="BK198" s="49"/>
      <c r="BL198" s="49"/>
      <c r="BM198" s="49"/>
      <c r="BN198" s="49"/>
      <c r="BO198" s="49"/>
      <c r="BP198" s="49"/>
      <c r="BQ198" s="49"/>
      <c r="BR198" s="142"/>
      <c r="BS198" s="142"/>
      <c r="BT198" s="142"/>
      <c r="BU198" s="142"/>
      <c r="BV198" s="142"/>
      <c r="BW198" s="142"/>
      <c r="BX198" s="77" t="s">
        <v>443</v>
      </c>
      <c r="BY198" s="77" t="s">
        <v>443</v>
      </c>
      <c r="BZ198" s="77" t="s">
        <v>443</v>
      </c>
      <c r="CA198" s="77" t="s">
        <v>443</v>
      </c>
      <c r="CB198" s="77" t="s">
        <v>443</v>
      </c>
      <c r="CC198" s="323" t="s">
        <v>4</v>
      </c>
      <c r="CD198" s="77" t="s">
        <v>443</v>
      </c>
      <c r="CE198" s="77" t="s">
        <v>443</v>
      </c>
      <c r="CF198" s="77" t="s">
        <v>443</v>
      </c>
      <c r="CG198" s="77" t="s">
        <v>443</v>
      </c>
      <c r="CH198" s="77" t="s">
        <v>443</v>
      </c>
      <c r="CI198" s="77" t="s">
        <v>443</v>
      </c>
      <c r="CJ198" s="77" t="s">
        <v>443</v>
      </c>
      <c r="CK198" s="77" t="s">
        <v>443</v>
      </c>
      <c r="CL198" s="142" t="s">
        <v>35</v>
      </c>
      <c r="CM198" s="77" t="s">
        <v>443</v>
      </c>
      <c r="CN198" s="77" t="s">
        <v>443</v>
      </c>
      <c r="CO198" s="324" t="s">
        <v>443</v>
      </c>
      <c r="CP198" s="379" t="s">
        <v>443</v>
      </c>
      <c r="CQ198" s="379" t="s">
        <v>4</v>
      </c>
      <c r="CR198" s="379" t="s">
        <v>443</v>
      </c>
      <c r="CS198" s="379" t="s">
        <v>443</v>
      </c>
      <c r="CT198" s="424" t="s">
        <v>443</v>
      </c>
      <c r="CU198" s="380" t="s">
        <v>35</v>
      </c>
      <c r="CV198" s="379" t="s">
        <v>443</v>
      </c>
      <c r="CW198" s="379" t="s">
        <v>443</v>
      </c>
      <c r="CX198" s="379" t="s">
        <v>443</v>
      </c>
      <c r="CY198" s="380" t="s">
        <v>35</v>
      </c>
      <c r="CZ198" s="379" t="s">
        <v>443</v>
      </c>
      <c r="DA198" s="379" t="s">
        <v>443</v>
      </c>
    </row>
    <row r="199" spans="1:105" customFormat="1" ht="101.25" x14ac:dyDescent="0.2">
      <c r="A199" s="201" t="s">
        <v>2781</v>
      </c>
      <c r="B199" s="225" t="s">
        <v>2759</v>
      </c>
      <c r="C199" s="333" t="s">
        <v>2782</v>
      </c>
      <c r="D199" s="334"/>
      <c r="E199" s="211" t="s">
        <v>66</v>
      </c>
      <c r="F199" s="140" t="s">
        <v>525</v>
      </c>
      <c r="G199" s="140">
        <v>13</v>
      </c>
      <c r="H199" s="203" t="s">
        <v>30</v>
      </c>
      <c r="I199" s="204" t="s">
        <v>53</v>
      </c>
      <c r="J199" s="49" t="s">
        <v>443</v>
      </c>
      <c r="K199" s="49" t="s">
        <v>443</v>
      </c>
      <c r="L199" s="49" t="s">
        <v>443</v>
      </c>
      <c r="M199" s="49" t="s">
        <v>443</v>
      </c>
      <c r="N199" s="49" t="s">
        <v>21</v>
      </c>
      <c r="O199" s="49" t="s">
        <v>443</v>
      </c>
      <c r="P199" s="49" t="s">
        <v>443</v>
      </c>
      <c r="Q199" s="49" t="s">
        <v>443</v>
      </c>
      <c r="R199" s="49" t="s">
        <v>443</v>
      </c>
      <c r="S199" s="49" t="s">
        <v>443</v>
      </c>
      <c r="T199" s="49" t="s">
        <v>443</v>
      </c>
      <c r="U199" s="49" t="s">
        <v>443</v>
      </c>
      <c r="V199" s="49" t="s">
        <v>443</v>
      </c>
      <c r="W199" s="49" t="s">
        <v>443</v>
      </c>
      <c r="X199" s="49" t="s">
        <v>443</v>
      </c>
      <c r="Y199" s="49" t="s">
        <v>443</v>
      </c>
      <c r="Z199" s="49" t="s">
        <v>21</v>
      </c>
      <c r="AA199" s="61" t="s">
        <v>58</v>
      </c>
      <c r="AB199" s="61"/>
      <c r="AC199" s="51"/>
      <c r="AD199" s="51"/>
      <c r="AE199" s="51"/>
      <c r="AF199" s="51"/>
      <c r="AG199" s="51"/>
      <c r="AH199" s="49" t="s">
        <v>443</v>
      </c>
      <c r="AI199" s="49" t="s">
        <v>443</v>
      </c>
      <c r="AJ199" s="49" t="s">
        <v>443</v>
      </c>
      <c r="AK199" s="49" t="s">
        <v>443</v>
      </c>
      <c r="AL199" s="49" t="s">
        <v>21</v>
      </c>
      <c r="AM199" s="61" t="s">
        <v>58</v>
      </c>
      <c r="AN199" s="61"/>
      <c r="AO199" s="51"/>
      <c r="AP199" s="51"/>
      <c r="AQ199" s="51"/>
      <c r="AR199" s="51"/>
      <c r="AS199" s="51"/>
      <c r="BM199" s="77"/>
      <c r="CK199" s="105"/>
      <c r="CL199" s="105"/>
      <c r="CM199" s="105"/>
      <c r="CN199" s="105"/>
      <c r="CO199" s="105"/>
      <c r="CP199" s="105"/>
      <c r="CQ199" s="105"/>
      <c r="CR199" s="105"/>
      <c r="CS199" s="105"/>
      <c r="CT199" s="105"/>
      <c r="CU199" s="105"/>
      <c r="CV199" s="105"/>
      <c r="CW199" s="105"/>
      <c r="CX199" s="105"/>
      <c r="CY199" s="105"/>
      <c r="CZ199" s="105"/>
      <c r="DA199" s="105"/>
    </row>
    <row r="200" spans="1:105" customFormat="1" ht="45" x14ac:dyDescent="0.2">
      <c r="A200" s="6" t="s">
        <v>158</v>
      </c>
      <c r="B200" s="6" t="s">
        <v>156</v>
      </c>
      <c r="C200" s="45" t="s">
        <v>2758</v>
      </c>
      <c r="D200" s="117"/>
      <c r="E200" s="53" t="s">
        <v>66</v>
      </c>
      <c r="F200" s="53"/>
      <c r="G200" s="9" t="s">
        <v>30</v>
      </c>
      <c r="H200" s="1"/>
      <c r="I200" s="10" t="s">
        <v>20</v>
      </c>
      <c r="J200" s="173"/>
      <c r="K200" s="51"/>
      <c r="L200" s="51"/>
      <c r="M200" s="51"/>
      <c r="N200" s="51" t="s">
        <v>21</v>
      </c>
      <c r="O200" s="61" t="s">
        <v>58</v>
      </c>
      <c r="P200" s="61"/>
      <c r="Q200" s="51"/>
      <c r="R200" s="51"/>
      <c r="S200" s="51"/>
      <c r="T200" s="51"/>
      <c r="U200" s="51"/>
      <c r="V200" s="51"/>
      <c r="W200" s="51"/>
      <c r="X200" s="51"/>
      <c r="Y200" s="51"/>
      <c r="Z200" s="51" t="s">
        <v>21</v>
      </c>
      <c r="AA200" s="61" t="s">
        <v>58</v>
      </c>
      <c r="AB200" s="61"/>
      <c r="AC200" s="51"/>
      <c r="AD200" s="51"/>
      <c r="AE200" s="51"/>
      <c r="AF200" s="51"/>
      <c r="AG200" s="51"/>
      <c r="AH200" s="51"/>
      <c r="AI200" s="51"/>
      <c r="AJ200" s="51"/>
      <c r="AK200" s="51"/>
      <c r="AL200" s="51" t="s">
        <v>21</v>
      </c>
      <c r="AM200" s="61" t="s">
        <v>58</v>
      </c>
      <c r="AN200" s="61"/>
      <c r="AO200" s="51"/>
      <c r="AP200" s="51"/>
      <c r="AQ200" s="51"/>
      <c r="AR200" s="51"/>
      <c r="AS200" s="51"/>
      <c r="BF200" s="1"/>
      <c r="BG200" s="1"/>
      <c r="BH200" s="1"/>
      <c r="BI200" s="1"/>
      <c r="BJ200" s="1"/>
      <c r="BK200" s="1"/>
      <c r="BL200" s="1"/>
      <c r="BM200" s="49"/>
      <c r="BN200" s="1"/>
      <c r="BO200" s="1"/>
      <c r="BP200" s="1"/>
      <c r="BQ200" s="1"/>
    </row>
    <row r="201" spans="1:105" customFormat="1" ht="33.75" x14ac:dyDescent="0.2">
      <c r="A201" s="201" t="s">
        <v>2783</v>
      </c>
      <c r="B201" s="201" t="s">
        <v>2784</v>
      </c>
      <c r="C201" s="213" t="s">
        <v>2785</v>
      </c>
      <c r="D201" s="217">
        <v>41487</v>
      </c>
      <c r="E201" s="214" t="s">
        <v>66</v>
      </c>
      <c r="F201" s="252" t="s">
        <v>2786</v>
      </c>
      <c r="G201" s="140"/>
      <c r="H201" s="203" t="s">
        <v>24</v>
      </c>
      <c r="I201" s="282" t="s">
        <v>50</v>
      </c>
      <c r="J201" s="50" t="s">
        <v>35</v>
      </c>
      <c r="K201" s="50" t="s">
        <v>35</v>
      </c>
      <c r="L201" s="50" t="s">
        <v>35</v>
      </c>
      <c r="M201" s="50" t="s">
        <v>35</v>
      </c>
      <c r="N201" s="50" t="s">
        <v>35</v>
      </c>
      <c r="O201" s="50" t="s">
        <v>35</v>
      </c>
      <c r="P201" s="50" t="s">
        <v>21</v>
      </c>
      <c r="Q201" s="50" t="s">
        <v>35</v>
      </c>
      <c r="R201" s="50" t="s">
        <v>35</v>
      </c>
      <c r="S201" s="49" t="s">
        <v>443</v>
      </c>
      <c r="T201" s="49" t="s">
        <v>443</v>
      </c>
      <c r="U201" s="49" t="s">
        <v>443</v>
      </c>
      <c r="V201" s="49" t="s">
        <v>443</v>
      </c>
      <c r="W201" s="49" t="s">
        <v>443</v>
      </c>
      <c r="X201" s="49" t="s">
        <v>443</v>
      </c>
      <c r="Y201" s="49" t="s">
        <v>443</v>
      </c>
      <c r="Z201" s="49" t="s">
        <v>443</v>
      </c>
      <c r="AA201" s="49" t="s">
        <v>443</v>
      </c>
      <c r="AB201" s="49" t="s">
        <v>21</v>
      </c>
      <c r="AC201" s="49" t="s">
        <v>443</v>
      </c>
      <c r="AD201" s="49" t="s">
        <v>443</v>
      </c>
      <c r="AE201" s="49" t="s">
        <v>443</v>
      </c>
      <c r="AF201" s="49" t="s">
        <v>443</v>
      </c>
      <c r="AG201" s="49" t="s">
        <v>443</v>
      </c>
      <c r="AH201" s="49" t="s">
        <v>443</v>
      </c>
      <c r="AI201" s="49" t="s">
        <v>443</v>
      </c>
      <c r="AJ201" s="49" t="s">
        <v>443</v>
      </c>
      <c r="AK201" s="49" t="s">
        <v>443</v>
      </c>
      <c r="AL201" s="49" t="s">
        <v>443</v>
      </c>
      <c r="AM201" s="49" t="s">
        <v>443</v>
      </c>
      <c r="AN201" s="49" t="s">
        <v>21</v>
      </c>
      <c r="AO201" s="49" t="s">
        <v>443</v>
      </c>
      <c r="AP201" s="49" t="s">
        <v>443</v>
      </c>
      <c r="AQ201" s="49" t="s">
        <v>443</v>
      </c>
      <c r="AR201" s="49" t="s">
        <v>443</v>
      </c>
      <c r="AS201" s="49" t="s">
        <v>443</v>
      </c>
      <c r="AT201" s="77" t="s">
        <v>443</v>
      </c>
      <c r="AU201" s="77" t="s">
        <v>443</v>
      </c>
      <c r="AV201" s="77" t="s">
        <v>443</v>
      </c>
      <c r="AW201" s="77" t="s">
        <v>443</v>
      </c>
      <c r="AX201" s="77" t="s">
        <v>443</v>
      </c>
      <c r="AY201" s="149" t="s">
        <v>21</v>
      </c>
      <c r="AZ201" s="77" t="s">
        <v>443</v>
      </c>
      <c r="BA201" s="77" t="s">
        <v>443</v>
      </c>
      <c r="BB201" s="77" t="s">
        <v>2595</v>
      </c>
      <c r="BC201" s="77" t="s">
        <v>443</v>
      </c>
      <c r="BD201" s="77" t="s">
        <v>443</v>
      </c>
      <c r="BE201" s="77" t="s">
        <v>443</v>
      </c>
      <c r="BF201" s="77" t="s">
        <v>443</v>
      </c>
      <c r="BG201" s="77" t="s">
        <v>443</v>
      </c>
      <c r="BH201" s="77" t="s">
        <v>443</v>
      </c>
      <c r="BI201" s="77" t="s">
        <v>443</v>
      </c>
      <c r="BJ201" s="77" t="s">
        <v>443</v>
      </c>
      <c r="BK201" s="144" t="s">
        <v>21</v>
      </c>
      <c r="BL201" s="77" t="s">
        <v>443</v>
      </c>
      <c r="BM201" s="77" t="s">
        <v>443</v>
      </c>
      <c r="BN201" s="77" t="s">
        <v>443</v>
      </c>
      <c r="BO201" s="77" t="s">
        <v>443</v>
      </c>
      <c r="BP201" s="77" t="s">
        <v>443</v>
      </c>
      <c r="BQ201" s="77" t="s">
        <v>443</v>
      </c>
      <c r="BR201" s="313" t="s">
        <v>443</v>
      </c>
      <c r="BS201" s="77" t="s">
        <v>443</v>
      </c>
      <c r="BT201" s="77" t="s">
        <v>443</v>
      </c>
      <c r="BU201" s="77" t="s">
        <v>443</v>
      </c>
      <c r="BV201" s="77" t="s">
        <v>443</v>
      </c>
      <c r="BW201" s="323" t="s">
        <v>4</v>
      </c>
      <c r="BX201" s="77" t="s">
        <v>443</v>
      </c>
      <c r="BY201" s="313" t="s">
        <v>443</v>
      </c>
      <c r="BZ201" s="313" t="s">
        <v>443</v>
      </c>
      <c r="CA201" s="313" t="s">
        <v>443</v>
      </c>
      <c r="CB201" s="77" t="s">
        <v>443</v>
      </c>
      <c r="CC201" s="77" t="s">
        <v>443</v>
      </c>
      <c r="CD201" s="77" t="s">
        <v>443</v>
      </c>
      <c r="CE201" s="77" t="s">
        <v>443</v>
      </c>
      <c r="CF201" s="77" t="s">
        <v>443</v>
      </c>
      <c r="CG201" s="77" t="s">
        <v>443</v>
      </c>
      <c r="CH201" s="77" t="s">
        <v>443</v>
      </c>
      <c r="CI201" s="77" t="s">
        <v>443</v>
      </c>
      <c r="CJ201" s="326" t="s">
        <v>4</v>
      </c>
      <c r="CK201" s="77" t="s">
        <v>443</v>
      </c>
      <c r="CL201" s="329" t="s">
        <v>4</v>
      </c>
      <c r="CM201" s="77" t="s">
        <v>443</v>
      </c>
      <c r="CN201" s="77" t="s">
        <v>443</v>
      </c>
      <c r="CO201" s="77" t="s">
        <v>443</v>
      </c>
      <c r="CP201" s="77" t="s">
        <v>443</v>
      </c>
      <c r="CQ201" s="77" t="s">
        <v>443</v>
      </c>
      <c r="CR201" s="77" t="s">
        <v>443</v>
      </c>
      <c r="CS201" s="77" t="s">
        <v>35</v>
      </c>
      <c r="CT201" s="77" t="s">
        <v>35</v>
      </c>
      <c r="CU201" s="267" t="s">
        <v>35</v>
      </c>
      <c r="CV201" s="267" t="s">
        <v>35</v>
      </c>
      <c r="CW201" s="267" t="s">
        <v>35</v>
      </c>
      <c r="CX201" s="367" t="s">
        <v>4</v>
      </c>
      <c r="CY201" s="267" t="s">
        <v>35</v>
      </c>
      <c r="CZ201" s="267" t="s">
        <v>35</v>
      </c>
      <c r="DA201" s="267" t="s">
        <v>35</v>
      </c>
    </row>
    <row r="202" spans="1:105" s="381" customFormat="1" ht="45" customHeight="1" x14ac:dyDescent="0.25">
      <c r="A202" s="372" t="s">
        <v>1707</v>
      </c>
      <c r="B202" s="435" t="s">
        <v>1708</v>
      </c>
      <c r="C202" s="436"/>
      <c r="D202" s="374">
        <v>44094</v>
      </c>
      <c r="E202" s="385" t="s">
        <v>590</v>
      </c>
      <c r="F202" s="376" t="s">
        <v>2787</v>
      </c>
      <c r="G202" s="140"/>
      <c r="H202" s="377" t="s">
        <v>19</v>
      </c>
      <c r="I202" s="378" t="s">
        <v>40</v>
      </c>
      <c r="J202" s="187"/>
      <c r="K202" s="50"/>
      <c r="L202" s="50"/>
      <c r="M202" s="50"/>
      <c r="N202" s="50"/>
      <c r="O202" s="50"/>
      <c r="P202" s="50"/>
      <c r="Q202" s="50"/>
      <c r="R202" s="50"/>
      <c r="S202" s="49"/>
      <c r="T202" s="49"/>
      <c r="U202" s="49"/>
      <c r="V202" s="49"/>
      <c r="W202" s="49"/>
      <c r="X202" s="49"/>
      <c r="Y202" s="49"/>
      <c r="Z202" s="49"/>
      <c r="AA202" s="49"/>
      <c r="AB202" s="49"/>
      <c r="AC202" s="49"/>
      <c r="AD202" s="49"/>
      <c r="AE202" s="49"/>
      <c r="AF202" s="49"/>
      <c r="AG202" s="49"/>
      <c r="AH202" s="49"/>
      <c r="AI202" s="49"/>
      <c r="AJ202" s="49"/>
      <c r="AK202" s="49"/>
      <c r="AL202" s="49"/>
      <c r="AM202" s="49"/>
      <c r="AN202" s="49"/>
      <c r="AO202" s="49"/>
      <c r="AP202" s="49"/>
      <c r="AQ202" s="49"/>
      <c r="AR202" s="49"/>
      <c r="AS202" s="49"/>
      <c r="AT202" s="77"/>
      <c r="AU202" s="77"/>
      <c r="AV202" s="77"/>
      <c r="AW202" s="77"/>
      <c r="AX202" s="77"/>
      <c r="AY202" s="149"/>
      <c r="AZ202" s="77"/>
      <c r="BA202" s="77"/>
      <c r="BB202" s="77"/>
      <c r="BC202" s="77"/>
      <c r="BD202" s="77"/>
      <c r="BE202" s="77"/>
      <c r="BF202" s="77"/>
      <c r="BG202" s="77"/>
      <c r="BH202" s="77"/>
      <c r="BI202" s="77"/>
      <c r="BJ202" s="77"/>
      <c r="BK202" s="144"/>
      <c r="BL202" s="77"/>
      <c r="BM202" s="77"/>
      <c r="BN202" s="77"/>
      <c r="BO202" s="77"/>
      <c r="BP202" s="77"/>
      <c r="BQ202" s="77"/>
      <c r="BR202" s="313"/>
      <c r="BS202" s="77"/>
      <c r="BT202" s="77"/>
      <c r="BU202" s="77"/>
      <c r="BV202" s="77"/>
      <c r="BW202" s="323"/>
      <c r="BX202" s="77"/>
      <c r="BY202" s="313"/>
      <c r="BZ202" s="313"/>
      <c r="CA202" s="313"/>
      <c r="CB202" s="77"/>
      <c r="CC202" s="77"/>
      <c r="CD202" s="77"/>
      <c r="CE202" s="77"/>
      <c r="CF202" s="77"/>
      <c r="CG202" s="77"/>
      <c r="CH202" s="77"/>
      <c r="CI202" s="77"/>
      <c r="CJ202" s="326"/>
      <c r="CK202" s="77"/>
      <c r="CL202" s="329"/>
      <c r="CM202" s="77"/>
      <c r="CN202" s="77"/>
      <c r="CO202" s="77"/>
      <c r="CP202" s="379"/>
      <c r="CQ202" s="379"/>
      <c r="CR202" s="389" t="s">
        <v>4</v>
      </c>
      <c r="CS202" s="379"/>
      <c r="CT202" s="424"/>
      <c r="CU202" s="379"/>
      <c r="CV202" s="379"/>
      <c r="CW202" s="379"/>
      <c r="CX202" s="379"/>
      <c r="CY202" s="379"/>
      <c r="CZ202" s="379" t="s">
        <v>443</v>
      </c>
      <c r="DA202" s="379" t="s">
        <v>443</v>
      </c>
    </row>
    <row r="203" spans="1:105" s="381" customFormat="1" ht="45" customHeight="1" x14ac:dyDescent="0.25">
      <c r="A203" s="383" t="s">
        <v>2584</v>
      </c>
      <c r="B203" s="382" t="s">
        <v>2585</v>
      </c>
      <c r="C203" s="437"/>
      <c r="D203" s="384"/>
      <c r="E203" s="385" t="s">
        <v>590</v>
      </c>
      <c r="F203" s="386" t="s">
        <v>406</v>
      </c>
      <c r="G203" s="88">
        <v>11</v>
      </c>
      <c r="H203" s="387" t="s">
        <v>19</v>
      </c>
      <c r="I203" s="388" t="s">
        <v>20</v>
      </c>
      <c r="J203" s="170" t="s">
        <v>443</v>
      </c>
      <c r="K203" s="49" t="s">
        <v>443</v>
      </c>
      <c r="L203" s="49" t="s">
        <v>443</v>
      </c>
      <c r="M203" s="49" t="s">
        <v>443</v>
      </c>
      <c r="N203" s="49" t="s">
        <v>443</v>
      </c>
      <c r="O203" s="49" t="s">
        <v>443</v>
      </c>
      <c r="P203" s="49" t="s">
        <v>21</v>
      </c>
      <c r="Q203" s="49" t="s">
        <v>443</v>
      </c>
      <c r="R203" s="49" t="s">
        <v>443</v>
      </c>
      <c r="S203" s="49" t="s">
        <v>443</v>
      </c>
      <c r="T203" s="49" t="s">
        <v>443</v>
      </c>
      <c r="U203" s="49" t="s">
        <v>443</v>
      </c>
      <c r="V203" s="49" t="s">
        <v>443</v>
      </c>
      <c r="W203" s="49" t="s">
        <v>443</v>
      </c>
      <c r="X203" s="49" t="s">
        <v>443</v>
      </c>
      <c r="Y203" s="49" t="s">
        <v>443</v>
      </c>
      <c r="Z203" s="49" t="s">
        <v>443</v>
      </c>
      <c r="AA203" s="49" t="s">
        <v>443</v>
      </c>
      <c r="AB203" s="49" t="s">
        <v>21</v>
      </c>
      <c r="AC203" s="49" t="s">
        <v>443</v>
      </c>
      <c r="AD203" s="49" t="s">
        <v>443</v>
      </c>
      <c r="AE203" s="49" t="s">
        <v>443</v>
      </c>
      <c r="AF203" s="49" t="s">
        <v>443</v>
      </c>
      <c r="AG203" s="49" t="s">
        <v>443</v>
      </c>
      <c r="AH203" s="49" t="s">
        <v>443</v>
      </c>
      <c r="AI203" s="49" t="s">
        <v>443</v>
      </c>
      <c r="AJ203" s="49" t="s">
        <v>443</v>
      </c>
      <c r="AK203" s="49" t="s">
        <v>443</v>
      </c>
      <c r="AL203" s="49" t="s">
        <v>443</v>
      </c>
      <c r="AM203" s="49" t="s">
        <v>21</v>
      </c>
      <c r="AN203" s="49" t="s">
        <v>443</v>
      </c>
      <c r="AO203" s="49" t="s">
        <v>443</v>
      </c>
      <c r="AP203" s="49" t="s">
        <v>443</v>
      </c>
      <c r="AQ203" s="49" t="s">
        <v>443</v>
      </c>
      <c r="AR203" s="49" t="s">
        <v>443</v>
      </c>
      <c r="AS203" s="49" t="s">
        <v>443</v>
      </c>
      <c r="AT203" s="77" t="s">
        <v>443</v>
      </c>
      <c r="AU203" s="77" t="s">
        <v>443</v>
      </c>
      <c r="AV203" s="77" t="s">
        <v>443</v>
      </c>
      <c r="AW203" s="77" t="s">
        <v>443</v>
      </c>
      <c r="AX203" s="77" t="s">
        <v>443</v>
      </c>
      <c r="AY203" s="77" t="s">
        <v>21</v>
      </c>
      <c r="AZ203" s="77" t="s">
        <v>443</v>
      </c>
      <c r="BA203" s="77" t="s">
        <v>443</v>
      </c>
      <c r="BB203" s="77" t="s">
        <v>443</v>
      </c>
      <c r="BC203" s="77" t="s">
        <v>443</v>
      </c>
      <c r="BD203" s="77" t="s">
        <v>443</v>
      </c>
      <c r="BE203" s="77" t="s">
        <v>443</v>
      </c>
      <c r="BF203" s="49" t="s">
        <v>443</v>
      </c>
      <c r="BG203" s="49" t="s">
        <v>443</v>
      </c>
      <c r="BH203" s="49" t="s">
        <v>443</v>
      </c>
      <c r="BI203" s="49" t="s">
        <v>443</v>
      </c>
      <c r="BJ203" s="49" t="s">
        <v>443</v>
      </c>
      <c r="BK203" s="132" t="s">
        <v>21</v>
      </c>
      <c r="BL203" s="49" t="s">
        <v>443</v>
      </c>
      <c r="BM203" s="49" t="s">
        <v>443</v>
      </c>
      <c r="BN203" s="49" t="s">
        <v>443</v>
      </c>
      <c r="BO203" s="49" t="s">
        <v>443</v>
      </c>
      <c r="BP203" s="49" t="s">
        <v>443</v>
      </c>
      <c r="BQ203" s="49" t="s">
        <v>443</v>
      </c>
      <c r="BR203" s="77" t="s">
        <v>443</v>
      </c>
      <c r="BS203" s="77" t="s">
        <v>443</v>
      </c>
      <c r="BT203" s="77" t="s">
        <v>443</v>
      </c>
      <c r="BU203" s="77" t="s">
        <v>443</v>
      </c>
      <c r="BV203" s="77" t="s">
        <v>443</v>
      </c>
      <c r="BW203" s="323" t="s">
        <v>4</v>
      </c>
      <c r="BX203" s="77" t="s">
        <v>443</v>
      </c>
      <c r="BY203" s="77" t="s">
        <v>443</v>
      </c>
      <c r="BZ203" s="77" t="s">
        <v>443</v>
      </c>
      <c r="CA203" s="77" t="s">
        <v>443</v>
      </c>
      <c r="CB203" s="77" t="s">
        <v>443</v>
      </c>
      <c r="CC203" s="77" t="s">
        <v>443</v>
      </c>
      <c r="CD203" s="77" t="s">
        <v>443</v>
      </c>
      <c r="CE203" s="77" t="s">
        <v>443</v>
      </c>
      <c r="CF203" s="77" t="s">
        <v>443</v>
      </c>
      <c r="CG203" s="77" t="s">
        <v>443</v>
      </c>
      <c r="CH203" s="77" t="s">
        <v>443</v>
      </c>
      <c r="CI203" s="142" t="s">
        <v>1919</v>
      </c>
      <c r="CJ203" s="77" t="s">
        <v>443</v>
      </c>
      <c r="CK203" s="324" t="s">
        <v>443</v>
      </c>
      <c r="CL203" s="77" t="s">
        <v>443</v>
      </c>
      <c r="CM203" s="77" t="s">
        <v>443</v>
      </c>
      <c r="CN203" s="77" t="s">
        <v>443</v>
      </c>
      <c r="CO203" s="77" t="s">
        <v>443</v>
      </c>
      <c r="CP203" s="379" t="s">
        <v>443</v>
      </c>
      <c r="CQ203" s="379" t="s">
        <v>443</v>
      </c>
      <c r="CR203" s="379" t="s">
        <v>443</v>
      </c>
      <c r="CS203" s="379" t="s">
        <v>443</v>
      </c>
      <c r="CT203" s="424" t="s">
        <v>443</v>
      </c>
      <c r="CU203" s="405" t="s">
        <v>35</v>
      </c>
      <c r="CV203" s="379" t="s">
        <v>443</v>
      </c>
      <c r="CW203" s="405" t="s">
        <v>443</v>
      </c>
      <c r="CX203" s="379" t="s">
        <v>4</v>
      </c>
      <c r="CY203" s="380" t="s">
        <v>35</v>
      </c>
      <c r="CZ203" s="379" t="s">
        <v>443</v>
      </c>
      <c r="DA203" s="379" t="s">
        <v>443</v>
      </c>
    </row>
    <row r="204" spans="1:105" s="381" customFormat="1" ht="45" customHeight="1" x14ac:dyDescent="0.25">
      <c r="A204" s="417" t="s">
        <v>2320</v>
      </c>
      <c r="B204" s="417" t="s">
        <v>94</v>
      </c>
      <c r="C204" s="417"/>
      <c r="D204" s="394"/>
      <c r="E204" s="411" t="s">
        <v>590</v>
      </c>
      <c r="F204" s="394" t="s">
        <v>531</v>
      </c>
      <c r="G204" s="89">
        <v>14</v>
      </c>
      <c r="H204" s="395" t="s">
        <v>30</v>
      </c>
      <c r="I204" s="461" t="s">
        <v>25</v>
      </c>
      <c r="J204" s="49" t="s">
        <v>443</v>
      </c>
      <c r="K204" s="49" t="s">
        <v>443</v>
      </c>
      <c r="L204" s="49" t="s">
        <v>443</v>
      </c>
      <c r="M204" s="49" t="s">
        <v>443</v>
      </c>
      <c r="N204" s="49" t="s">
        <v>21</v>
      </c>
      <c r="O204" s="49" t="s">
        <v>443</v>
      </c>
      <c r="P204" s="49" t="s">
        <v>443</v>
      </c>
      <c r="Q204" s="49" t="s">
        <v>443</v>
      </c>
      <c r="R204" s="49" t="s">
        <v>443</v>
      </c>
      <c r="S204" s="49" t="s">
        <v>443</v>
      </c>
      <c r="T204" s="49" t="s">
        <v>443</v>
      </c>
      <c r="U204" s="49" t="s">
        <v>443</v>
      </c>
      <c r="V204" s="49" t="s">
        <v>443</v>
      </c>
      <c r="W204" s="49" t="s">
        <v>443</v>
      </c>
      <c r="X204" s="49" t="s">
        <v>443</v>
      </c>
      <c r="Y204" s="49" t="s">
        <v>443</v>
      </c>
      <c r="Z204" s="49" t="s">
        <v>21</v>
      </c>
      <c r="AA204" s="49" t="s">
        <v>443</v>
      </c>
      <c r="AB204" s="49" t="s">
        <v>443</v>
      </c>
      <c r="AC204" s="49" t="s">
        <v>443</v>
      </c>
      <c r="AD204" s="49" t="s">
        <v>443</v>
      </c>
      <c r="AE204" s="49" t="s">
        <v>443</v>
      </c>
      <c r="AF204" s="49" t="s">
        <v>443</v>
      </c>
      <c r="AG204" s="49" t="s">
        <v>443</v>
      </c>
      <c r="AH204" s="49" t="s">
        <v>443</v>
      </c>
      <c r="AI204" s="49" t="s">
        <v>443</v>
      </c>
      <c r="AJ204" s="49" t="s">
        <v>443</v>
      </c>
      <c r="AK204" s="49" t="s">
        <v>443</v>
      </c>
      <c r="AL204" s="49" t="s">
        <v>21</v>
      </c>
      <c r="AM204" s="49" t="s">
        <v>443</v>
      </c>
      <c r="AN204" s="49" t="s">
        <v>443</v>
      </c>
      <c r="AO204" s="49" t="s">
        <v>443</v>
      </c>
      <c r="AP204" s="49" t="s">
        <v>443</v>
      </c>
      <c r="AQ204" s="49" t="s">
        <v>443</v>
      </c>
      <c r="AR204" s="49" t="s">
        <v>443</v>
      </c>
      <c r="AS204" s="49" t="s">
        <v>443</v>
      </c>
      <c r="AT204" s="77" t="s">
        <v>443</v>
      </c>
      <c r="AU204" s="77" t="s">
        <v>443</v>
      </c>
      <c r="AV204" s="77" t="s">
        <v>443</v>
      </c>
      <c r="AW204" s="77" t="s">
        <v>443</v>
      </c>
      <c r="AX204" s="149" t="s">
        <v>21</v>
      </c>
      <c r="AY204" s="77" t="s">
        <v>443</v>
      </c>
      <c r="AZ204" s="77" t="s">
        <v>443</v>
      </c>
      <c r="BA204" s="77" t="s">
        <v>443</v>
      </c>
      <c r="BB204" s="77" t="s">
        <v>443</v>
      </c>
      <c r="BC204" s="77" t="s">
        <v>443</v>
      </c>
      <c r="BD204" s="77" t="s">
        <v>443</v>
      </c>
      <c r="BE204" s="153" t="s">
        <v>2610</v>
      </c>
      <c r="BF204" s="270" t="s">
        <v>2611</v>
      </c>
      <c r="BG204" s="77" t="s">
        <v>443</v>
      </c>
      <c r="BH204" s="77" t="s">
        <v>443</v>
      </c>
      <c r="BI204" s="77" t="s">
        <v>443</v>
      </c>
      <c r="BJ204" s="144" t="s">
        <v>21</v>
      </c>
      <c r="BK204" s="77" t="s">
        <v>443</v>
      </c>
      <c r="BL204" s="77" t="s">
        <v>443</v>
      </c>
      <c r="BM204" s="77" t="s">
        <v>443</v>
      </c>
      <c r="BN204" s="77" t="s">
        <v>443</v>
      </c>
      <c r="BO204" s="77" t="s">
        <v>443</v>
      </c>
      <c r="BP204" s="77" t="s">
        <v>443</v>
      </c>
      <c r="BQ204" s="77" t="s">
        <v>443</v>
      </c>
      <c r="BR204" s="77" t="s">
        <v>443</v>
      </c>
      <c r="BS204" s="77" t="s">
        <v>443</v>
      </c>
      <c r="BT204" s="77" t="s">
        <v>443</v>
      </c>
      <c r="BU204" s="77" t="s">
        <v>443</v>
      </c>
      <c r="BV204" s="323" t="s">
        <v>4</v>
      </c>
      <c r="BW204" s="77" t="s">
        <v>443</v>
      </c>
      <c r="BX204" s="77" t="s">
        <v>443</v>
      </c>
      <c r="BY204" s="77" t="s">
        <v>443</v>
      </c>
      <c r="BZ204" s="77" t="s">
        <v>443</v>
      </c>
      <c r="CA204" s="77" t="s">
        <v>443</v>
      </c>
      <c r="CB204" s="77" t="s">
        <v>443</v>
      </c>
      <c r="CC204" s="77" t="s">
        <v>443</v>
      </c>
      <c r="CD204" s="77" t="s">
        <v>443</v>
      </c>
      <c r="CE204" s="77" t="s">
        <v>443</v>
      </c>
      <c r="CF204" s="77" t="s">
        <v>443</v>
      </c>
      <c r="CG204" s="77" t="s">
        <v>443</v>
      </c>
      <c r="CH204" s="326" t="s">
        <v>4</v>
      </c>
      <c r="CI204" s="77" t="s">
        <v>443</v>
      </c>
      <c r="CJ204" s="77" t="s">
        <v>443</v>
      </c>
      <c r="CK204" s="77" t="s">
        <v>443</v>
      </c>
      <c r="CL204" s="76" t="s">
        <v>443</v>
      </c>
      <c r="CM204" s="328" t="s">
        <v>2600</v>
      </c>
      <c r="CN204" s="77" t="s">
        <v>443</v>
      </c>
      <c r="CO204" s="77" t="s">
        <v>443</v>
      </c>
      <c r="CP204" s="379" t="s">
        <v>443</v>
      </c>
      <c r="CQ204" s="379" t="s">
        <v>443</v>
      </c>
      <c r="CR204" s="379" t="s">
        <v>443</v>
      </c>
      <c r="CS204" s="379" t="s">
        <v>443</v>
      </c>
      <c r="CT204" s="427" t="s">
        <v>443</v>
      </c>
      <c r="CU204" s="380" t="s">
        <v>35</v>
      </c>
      <c r="CV204" s="389" t="s">
        <v>4</v>
      </c>
      <c r="CW204" s="379" t="s">
        <v>443</v>
      </c>
      <c r="CX204" s="379" t="s">
        <v>443</v>
      </c>
      <c r="CY204" s="448" t="s">
        <v>443</v>
      </c>
      <c r="CZ204" s="448" t="s">
        <v>443</v>
      </c>
      <c r="DA204" s="379" t="s">
        <v>443</v>
      </c>
    </row>
    <row r="205" spans="1:105" s="381" customFormat="1" ht="45" customHeight="1" x14ac:dyDescent="0.25">
      <c r="A205" s="399" t="s">
        <v>2504</v>
      </c>
      <c r="B205" s="429" t="s">
        <v>1725</v>
      </c>
      <c r="C205" s="438" t="s">
        <v>2788</v>
      </c>
      <c r="D205" s="430">
        <v>43604</v>
      </c>
      <c r="E205" s="402" t="s">
        <v>590</v>
      </c>
      <c r="F205" s="403" t="s">
        <v>408</v>
      </c>
      <c r="G205" s="194" t="s">
        <v>19</v>
      </c>
      <c r="H205" s="431" t="s">
        <v>19</v>
      </c>
      <c r="I205" s="404" t="s">
        <v>20</v>
      </c>
      <c r="J205" s="49"/>
      <c r="K205" s="49"/>
      <c r="L205" s="49"/>
      <c r="M205" s="49"/>
      <c r="N205" s="49"/>
      <c r="O205" s="49"/>
      <c r="P205" s="49"/>
      <c r="Q205" s="49"/>
      <c r="R205" s="49"/>
      <c r="S205" s="49"/>
      <c r="T205" s="49"/>
      <c r="U205" s="49"/>
      <c r="V205" s="50"/>
      <c r="W205" s="50"/>
      <c r="X205" s="50"/>
      <c r="Y205" s="50"/>
      <c r="Z205" s="50"/>
      <c r="AA205" s="50"/>
      <c r="AB205" s="50"/>
      <c r="AC205" s="50"/>
      <c r="AD205" s="49"/>
      <c r="AE205" s="49"/>
      <c r="AF205" s="49"/>
      <c r="AG205" s="49"/>
      <c r="AH205" s="50"/>
      <c r="AI205" s="50"/>
      <c r="AJ205" s="50"/>
      <c r="AK205" s="50"/>
      <c r="AL205" s="50"/>
      <c r="AM205" s="50"/>
      <c r="AN205" s="50"/>
      <c r="AO205" s="50"/>
      <c r="AP205" s="50"/>
      <c r="AQ205" s="49"/>
      <c r="AR205" s="49"/>
      <c r="AS205" s="49"/>
      <c r="AT205" s="141"/>
      <c r="AU205" s="141"/>
      <c r="AV205" s="141"/>
      <c r="AW205" s="77"/>
      <c r="AX205" s="149"/>
      <c r="AY205" s="77"/>
      <c r="AZ205" s="77"/>
      <c r="BA205" s="77"/>
      <c r="BB205" s="77"/>
      <c r="BC205" s="77"/>
      <c r="BD205" s="77"/>
      <c r="BE205" s="150"/>
      <c r="BF205" s="77"/>
      <c r="BG205" s="77"/>
      <c r="BH205" s="77"/>
      <c r="BI205" s="77"/>
      <c r="BJ205" s="144"/>
      <c r="BK205" s="77"/>
      <c r="BL205" s="77"/>
      <c r="BM205" s="77"/>
      <c r="BN205" s="77"/>
      <c r="BO205" s="77"/>
      <c r="BP205" s="77"/>
      <c r="BQ205" s="77"/>
      <c r="BR205" s="77"/>
      <c r="BS205" s="77"/>
      <c r="BT205" s="77"/>
      <c r="BU205" s="77"/>
      <c r="BV205" s="323"/>
      <c r="BW205"/>
      <c r="BX205" s="77"/>
      <c r="BY205" s="77"/>
      <c r="BZ205" s="77"/>
      <c r="CA205" s="313"/>
      <c r="CB205" s="77"/>
      <c r="CC205" s="77"/>
      <c r="CD205" s="77"/>
      <c r="CE205" s="77"/>
      <c r="CF205" s="77"/>
      <c r="CG205" s="77"/>
      <c r="CH205" s="77"/>
      <c r="CI205" s="326" t="s">
        <v>4</v>
      </c>
      <c r="CJ205" s="77" t="s">
        <v>443</v>
      </c>
      <c r="CK205" s="77" t="s">
        <v>443</v>
      </c>
      <c r="CL205" s="77" t="s">
        <v>443</v>
      </c>
      <c r="CM205" s="77" t="s">
        <v>443</v>
      </c>
      <c r="CN205" s="77" t="s">
        <v>443</v>
      </c>
      <c r="CO205" s="77" t="s">
        <v>443</v>
      </c>
      <c r="CP205" s="405" t="s">
        <v>443</v>
      </c>
      <c r="CQ205" s="379" t="s">
        <v>443</v>
      </c>
      <c r="CR205" s="379" t="s">
        <v>443</v>
      </c>
      <c r="CS205" s="379" t="s">
        <v>443</v>
      </c>
      <c r="CT205" s="424" t="s">
        <v>443</v>
      </c>
      <c r="CU205" s="405" t="s">
        <v>35</v>
      </c>
      <c r="CV205" s="379" t="s">
        <v>443</v>
      </c>
      <c r="CW205" s="379" t="s">
        <v>443</v>
      </c>
      <c r="CX205" s="379" t="s">
        <v>4</v>
      </c>
      <c r="CY205" s="380" t="s">
        <v>35</v>
      </c>
      <c r="CZ205" s="379" t="s">
        <v>443</v>
      </c>
      <c r="DA205" s="379" t="s">
        <v>443</v>
      </c>
    </row>
    <row r="206" spans="1:105" customFormat="1" ht="33.75" x14ac:dyDescent="0.2">
      <c r="A206" s="6" t="s">
        <v>2504</v>
      </c>
      <c r="B206" s="5" t="s">
        <v>2789</v>
      </c>
      <c r="C206" s="102" t="s">
        <v>2790</v>
      </c>
      <c r="D206" s="118">
        <v>41548</v>
      </c>
      <c r="E206" s="65" t="s">
        <v>66</v>
      </c>
      <c r="F206" s="165" t="s">
        <v>408</v>
      </c>
      <c r="G206" s="88">
        <v>12</v>
      </c>
      <c r="H206" s="9" t="s">
        <v>19</v>
      </c>
      <c r="I206" s="23" t="s">
        <v>31</v>
      </c>
      <c r="J206" s="170" t="s">
        <v>443</v>
      </c>
      <c r="K206" s="49" t="s">
        <v>443</v>
      </c>
      <c r="L206" s="49" t="s">
        <v>443</v>
      </c>
      <c r="M206" s="49" t="s">
        <v>443</v>
      </c>
      <c r="N206" s="49" t="s">
        <v>443</v>
      </c>
      <c r="O206" s="49" t="s">
        <v>443</v>
      </c>
      <c r="P206" s="49" t="s">
        <v>443</v>
      </c>
      <c r="Q206" s="49" t="s">
        <v>443</v>
      </c>
      <c r="R206" s="49" t="s">
        <v>21</v>
      </c>
      <c r="S206" s="49" t="s">
        <v>35</v>
      </c>
      <c r="T206" s="49" t="s">
        <v>443</v>
      </c>
      <c r="U206" s="49" t="s">
        <v>443</v>
      </c>
      <c r="V206" s="49" t="s">
        <v>443</v>
      </c>
      <c r="W206" s="49" t="s">
        <v>443</v>
      </c>
      <c r="X206" s="49" t="s">
        <v>443</v>
      </c>
      <c r="Y206" s="49" t="s">
        <v>443</v>
      </c>
      <c r="Z206" s="49" t="s">
        <v>443</v>
      </c>
      <c r="AA206" s="49" t="s">
        <v>443</v>
      </c>
      <c r="AB206" s="49" t="s">
        <v>443</v>
      </c>
      <c r="AC206" s="49" t="s">
        <v>443</v>
      </c>
      <c r="AD206" s="49" t="s">
        <v>21</v>
      </c>
      <c r="AE206" s="49" t="s">
        <v>443</v>
      </c>
      <c r="AF206" s="49" t="s">
        <v>443</v>
      </c>
      <c r="AG206" s="49" t="s">
        <v>443</v>
      </c>
      <c r="AH206" s="49" t="s">
        <v>443</v>
      </c>
      <c r="AI206" s="49" t="s">
        <v>443</v>
      </c>
      <c r="AJ206" s="49" t="s">
        <v>443</v>
      </c>
      <c r="AK206" s="49" t="s">
        <v>443</v>
      </c>
      <c r="AL206" s="49" t="s">
        <v>443</v>
      </c>
      <c r="AM206" s="66" t="s">
        <v>767</v>
      </c>
      <c r="AN206" s="66" t="s">
        <v>767</v>
      </c>
      <c r="AO206" s="66" t="s">
        <v>767</v>
      </c>
      <c r="AP206" s="66" t="s">
        <v>767</v>
      </c>
      <c r="AQ206" s="66" t="s">
        <v>767</v>
      </c>
      <c r="AR206" s="49" t="s">
        <v>21</v>
      </c>
      <c r="AS206" s="49" t="s">
        <v>443</v>
      </c>
      <c r="AT206" s="77" t="s">
        <v>443</v>
      </c>
      <c r="AU206" s="77" t="s">
        <v>443</v>
      </c>
      <c r="AV206" s="77" t="s">
        <v>443</v>
      </c>
      <c r="AW206" s="77" t="s">
        <v>443</v>
      </c>
      <c r="AX206" s="77" t="s">
        <v>443</v>
      </c>
      <c r="AY206" s="77" t="s">
        <v>443</v>
      </c>
      <c r="AZ206" s="77" t="s">
        <v>443</v>
      </c>
      <c r="BA206" s="77" t="s">
        <v>443</v>
      </c>
      <c r="BB206" s="77" t="s">
        <v>443</v>
      </c>
      <c r="BC206" s="77" t="s">
        <v>443</v>
      </c>
      <c r="BD206" s="149" t="s">
        <v>21</v>
      </c>
      <c r="BE206" s="77" t="s">
        <v>443</v>
      </c>
      <c r="BF206" s="49" t="s">
        <v>443</v>
      </c>
      <c r="BG206" s="49" t="s">
        <v>443</v>
      </c>
      <c r="BH206" s="49" t="s">
        <v>443</v>
      </c>
      <c r="BI206" s="49" t="s">
        <v>443</v>
      </c>
      <c r="BJ206" s="49" t="s">
        <v>443</v>
      </c>
      <c r="BK206" s="49" t="s">
        <v>443</v>
      </c>
      <c r="BL206" s="49" t="s">
        <v>443</v>
      </c>
      <c r="BM206" s="49" t="s">
        <v>443</v>
      </c>
      <c r="BN206" s="49" t="s">
        <v>443</v>
      </c>
      <c r="BO206" s="49" t="s">
        <v>443</v>
      </c>
      <c r="BP206" s="132" t="s">
        <v>21</v>
      </c>
      <c r="BQ206" s="49" t="s">
        <v>443</v>
      </c>
      <c r="BR206" s="77" t="s">
        <v>443</v>
      </c>
      <c r="BS206" s="77" t="s">
        <v>443</v>
      </c>
      <c r="BT206" s="77" t="s">
        <v>443</v>
      </c>
      <c r="BU206" s="77" t="s">
        <v>443</v>
      </c>
      <c r="BV206" s="77" t="s">
        <v>443</v>
      </c>
      <c r="BW206" s="77" t="s">
        <v>443</v>
      </c>
      <c r="BX206" s="77" t="s">
        <v>443</v>
      </c>
      <c r="BY206" s="77" t="s">
        <v>443</v>
      </c>
      <c r="BZ206" s="77" t="s">
        <v>443</v>
      </c>
      <c r="CA206" s="77" t="s">
        <v>443</v>
      </c>
      <c r="CB206" s="323" t="s">
        <v>4</v>
      </c>
      <c r="CC206" s="77" t="s">
        <v>443</v>
      </c>
      <c r="CD206" s="77" t="s">
        <v>443</v>
      </c>
      <c r="CE206" s="77" t="s">
        <v>443</v>
      </c>
      <c r="CF206" s="77" t="s">
        <v>443</v>
      </c>
      <c r="CG206" s="77" t="s">
        <v>443</v>
      </c>
      <c r="CH206" s="77" t="s">
        <v>443</v>
      </c>
      <c r="CI206" s="77" t="s">
        <v>443</v>
      </c>
      <c r="CN206" s="326" t="s">
        <v>4</v>
      </c>
      <c r="CP206" s="313" t="s">
        <v>443</v>
      </c>
    </row>
    <row r="207" spans="1:105" s="381" customFormat="1" ht="45" customHeight="1" x14ac:dyDescent="0.25">
      <c r="A207" s="382" t="s">
        <v>2505</v>
      </c>
      <c r="B207" s="383" t="s">
        <v>638</v>
      </c>
      <c r="C207" s="383" t="s">
        <v>1921</v>
      </c>
      <c r="D207" s="401">
        <v>43378</v>
      </c>
      <c r="E207" s="385" t="s">
        <v>590</v>
      </c>
      <c r="F207" s="386" t="s">
        <v>2506</v>
      </c>
      <c r="G207" s="9"/>
      <c r="H207" s="413" t="s">
        <v>19</v>
      </c>
      <c r="I207" s="388" t="s">
        <v>20</v>
      </c>
      <c r="J207" s="170"/>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c r="AH207" s="49"/>
      <c r="AI207" s="49"/>
      <c r="AJ207" s="49"/>
      <c r="AK207" s="49"/>
      <c r="AL207" s="49"/>
      <c r="AM207" s="49"/>
      <c r="AN207" s="49"/>
      <c r="AO207" s="49"/>
      <c r="AP207" s="49"/>
      <c r="AQ207" s="49"/>
      <c r="AR207" s="123"/>
      <c r="AS207" s="49"/>
      <c r="AT207" s="149"/>
      <c r="AU207" s="77"/>
      <c r="AV207" s="77"/>
      <c r="AW207" s="151"/>
      <c r="AX207" s="77"/>
      <c r="AY207" s="77"/>
      <c r="AZ207" s="77"/>
      <c r="BA207" s="77"/>
      <c r="BB207" s="77"/>
      <c r="BC207" s="77"/>
      <c r="BD207" s="77"/>
      <c r="BE207" s="77"/>
      <c r="BF207" s="49"/>
      <c r="BG207" s="49"/>
      <c r="BH207" s="49"/>
      <c r="BI207" s="49"/>
      <c r="BJ207" s="49"/>
      <c r="BK207" s="49"/>
      <c r="BL207" s="49"/>
      <c r="BM207" s="49"/>
      <c r="BN207" s="49"/>
      <c r="BO207" s="49"/>
      <c r="BP207" s="49"/>
      <c r="BQ207" s="132"/>
      <c r="BR207" s="77"/>
      <c r="BS207" s="77"/>
      <c r="BT207" s="77"/>
      <c r="BU207" s="77"/>
      <c r="BV207" s="77"/>
      <c r="BW207" s="48"/>
      <c r="BX207" s="77"/>
      <c r="BY207" s="77"/>
      <c r="BZ207" s="77" t="s">
        <v>35</v>
      </c>
      <c r="CA207" s="142" t="s">
        <v>1919</v>
      </c>
      <c r="CB207" s="142" t="s">
        <v>1919</v>
      </c>
      <c r="CC207" s="77" t="s">
        <v>443</v>
      </c>
      <c r="CD207" s="77" t="s">
        <v>443</v>
      </c>
      <c r="CE207" s="77" t="s">
        <v>443</v>
      </c>
      <c r="CF207" s="77" t="s">
        <v>443</v>
      </c>
      <c r="CG207" s="77" t="s">
        <v>443</v>
      </c>
      <c r="CH207" s="77" t="s">
        <v>443</v>
      </c>
      <c r="CI207" s="326" t="s">
        <v>4</v>
      </c>
      <c r="CJ207" s="77" t="s">
        <v>443</v>
      </c>
      <c r="CK207" s="77" t="s">
        <v>443</v>
      </c>
      <c r="CL207" s="77" t="s">
        <v>443</v>
      </c>
      <c r="CM207" s="77" t="s">
        <v>443</v>
      </c>
      <c r="CN207" s="77" t="s">
        <v>443</v>
      </c>
      <c r="CO207" s="77" t="s">
        <v>443</v>
      </c>
      <c r="CP207" s="379" t="s">
        <v>443</v>
      </c>
      <c r="CQ207" s="379" t="s">
        <v>443</v>
      </c>
      <c r="CR207" s="379" t="s">
        <v>35</v>
      </c>
      <c r="CS207" s="379" t="s">
        <v>443</v>
      </c>
      <c r="CT207" s="424" t="s">
        <v>443</v>
      </c>
      <c r="CU207" s="425" t="s">
        <v>4</v>
      </c>
      <c r="CV207" s="379" t="s">
        <v>443</v>
      </c>
      <c r="CW207" s="379" t="s">
        <v>443</v>
      </c>
      <c r="CX207" s="379" t="s">
        <v>443</v>
      </c>
      <c r="CY207" s="380" t="s">
        <v>35</v>
      </c>
      <c r="CZ207" s="379" t="s">
        <v>443</v>
      </c>
      <c r="DA207" s="379" t="s">
        <v>443</v>
      </c>
    </row>
    <row r="208" spans="1:105" s="381" customFormat="1" ht="45" customHeight="1" x14ac:dyDescent="0.25">
      <c r="A208" s="414" t="s">
        <v>88</v>
      </c>
      <c r="B208" s="383" t="s">
        <v>89</v>
      </c>
      <c r="C208" s="383"/>
      <c r="D208" s="384"/>
      <c r="E208" s="385" t="s">
        <v>590</v>
      </c>
      <c r="F208" s="386" t="s">
        <v>533</v>
      </c>
      <c r="G208" s="88">
        <v>13</v>
      </c>
      <c r="H208" s="387" t="s">
        <v>30</v>
      </c>
      <c r="I208" s="388" t="s">
        <v>2588</v>
      </c>
      <c r="J208" s="170" t="s">
        <v>443</v>
      </c>
      <c r="K208" s="49" t="s">
        <v>443</v>
      </c>
      <c r="L208" s="49" t="s">
        <v>21</v>
      </c>
      <c r="M208" s="49" t="s">
        <v>443</v>
      </c>
      <c r="N208" s="49" t="s">
        <v>443</v>
      </c>
      <c r="O208" s="49" t="s">
        <v>443</v>
      </c>
      <c r="P208" s="49" t="s">
        <v>443</v>
      </c>
      <c r="Q208" s="49" t="s">
        <v>443</v>
      </c>
      <c r="R208" s="49" t="s">
        <v>443</v>
      </c>
      <c r="S208" s="49" t="s">
        <v>443</v>
      </c>
      <c r="T208" s="49" t="s">
        <v>443</v>
      </c>
      <c r="U208" s="49" t="s">
        <v>443</v>
      </c>
      <c r="V208" s="49" t="s">
        <v>443</v>
      </c>
      <c r="W208" s="49" t="s">
        <v>443</v>
      </c>
      <c r="X208" s="49" t="s">
        <v>21</v>
      </c>
      <c r="Y208" s="49" t="s">
        <v>443</v>
      </c>
      <c r="Z208" s="49" t="s">
        <v>443</v>
      </c>
      <c r="AA208" s="49" t="s">
        <v>443</v>
      </c>
      <c r="AB208" s="49" t="s">
        <v>443</v>
      </c>
      <c r="AC208" s="49" t="s">
        <v>443</v>
      </c>
      <c r="AD208" s="49" t="s">
        <v>443</v>
      </c>
      <c r="AE208" s="49" t="s">
        <v>443</v>
      </c>
      <c r="AF208" s="49" t="s">
        <v>443</v>
      </c>
      <c r="AG208" s="49" t="s">
        <v>443</v>
      </c>
      <c r="AH208" s="49" t="s">
        <v>443</v>
      </c>
      <c r="AI208" s="49" t="s">
        <v>443</v>
      </c>
      <c r="AJ208" s="49" t="s">
        <v>21</v>
      </c>
      <c r="AK208" s="49" t="s">
        <v>443</v>
      </c>
      <c r="AL208" s="49" t="s">
        <v>443</v>
      </c>
      <c r="AM208" s="49" t="s">
        <v>443</v>
      </c>
      <c r="AN208" s="49" t="s">
        <v>443</v>
      </c>
      <c r="AO208" s="49" t="s">
        <v>443</v>
      </c>
      <c r="AP208" s="49" t="s">
        <v>443</v>
      </c>
      <c r="AQ208" s="49" t="s">
        <v>443</v>
      </c>
      <c r="AR208" s="49" t="s">
        <v>443</v>
      </c>
      <c r="AS208" s="49" t="s">
        <v>443</v>
      </c>
      <c r="AT208" s="77" t="s">
        <v>443</v>
      </c>
      <c r="AU208" s="77" t="s">
        <v>443</v>
      </c>
      <c r="AV208" s="149" t="s">
        <v>21</v>
      </c>
      <c r="AW208" s="77" t="s">
        <v>443</v>
      </c>
      <c r="AX208" s="77" t="s">
        <v>443</v>
      </c>
      <c r="AY208" s="77" t="s">
        <v>443</v>
      </c>
      <c r="AZ208" s="77" t="s">
        <v>443</v>
      </c>
      <c r="BA208" s="77" t="s">
        <v>443</v>
      </c>
      <c r="BB208" s="77" t="s">
        <v>443</v>
      </c>
      <c r="BC208" s="77" t="s">
        <v>443</v>
      </c>
      <c r="BD208" s="77" t="s">
        <v>443</v>
      </c>
      <c r="BE208" s="153" t="s">
        <v>2610</v>
      </c>
      <c r="BF208" s="135" t="s">
        <v>2611</v>
      </c>
      <c r="BG208" s="49" t="s">
        <v>443</v>
      </c>
      <c r="BH208" s="132" t="s">
        <v>21</v>
      </c>
      <c r="BI208" s="49" t="s">
        <v>443</v>
      </c>
      <c r="BJ208" s="49" t="s">
        <v>443</v>
      </c>
      <c r="BK208" s="49" t="s">
        <v>443</v>
      </c>
      <c r="BL208" s="49" t="s">
        <v>443</v>
      </c>
      <c r="BM208" s="49" t="s">
        <v>443</v>
      </c>
      <c r="BN208" s="49" t="s">
        <v>443</v>
      </c>
      <c r="BO208" s="49" t="s">
        <v>443</v>
      </c>
      <c r="BP208" s="49" t="s">
        <v>443</v>
      </c>
      <c r="BQ208" s="49" t="s">
        <v>443</v>
      </c>
      <c r="BR208" s="77" t="s">
        <v>443</v>
      </c>
      <c r="BS208" s="77" t="s">
        <v>443</v>
      </c>
      <c r="BT208" s="323" t="s">
        <v>4</v>
      </c>
      <c r="BU208" s="77" t="s">
        <v>443</v>
      </c>
      <c r="BV208" s="77" t="s">
        <v>443</v>
      </c>
      <c r="BW208" s="77" t="s">
        <v>443</v>
      </c>
      <c r="BX208" s="77" t="s">
        <v>443</v>
      </c>
      <c r="BY208" s="77" t="s">
        <v>443</v>
      </c>
      <c r="BZ208" s="77" t="s">
        <v>443</v>
      </c>
      <c r="CA208" s="77" t="s">
        <v>443</v>
      </c>
      <c r="CB208" s="77" t="s">
        <v>443</v>
      </c>
      <c r="CC208" s="77" t="s">
        <v>443</v>
      </c>
      <c r="CD208" s="77" t="s">
        <v>443</v>
      </c>
      <c r="CE208" s="77" t="s">
        <v>443</v>
      </c>
      <c r="CF208" s="361" t="s">
        <v>2654</v>
      </c>
      <c r="CG208" s="77" t="s">
        <v>443</v>
      </c>
      <c r="CH208" s="77" t="s">
        <v>443</v>
      </c>
      <c r="CI208" s="77" t="s">
        <v>443</v>
      </c>
      <c r="CJ208" s="77" t="s">
        <v>443</v>
      </c>
      <c r="CK208" s="77" t="s">
        <v>443</v>
      </c>
      <c r="CL208" s="76" t="s">
        <v>443</v>
      </c>
      <c r="CM208" s="328" t="s">
        <v>2600</v>
      </c>
      <c r="CN208" s="77" t="s">
        <v>443</v>
      </c>
      <c r="CO208" s="77" t="s">
        <v>443</v>
      </c>
      <c r="CP208" s="379" t="s">
        <v>443</v>
      </c>
      <c r="CQ208" s="379" t="s">
        <v>443</v>
      </c>
      <c r="CR208" s="462" t="s">
        <v>443</v>
      </c>
      <c r="CS208" s="379" t="s">
        <v>443</v>
      </c>
      <c r="CT208" s="424" t="s">
        <v>443</v>
      </c>
      <c r="CU208" s="380" t="s">
        <v>35</v>
      </c>
      <c r="CV208" s="379" t="s">
        <v>443</v>
      </c>
      <c r="CW208" s="379" t="s">
        <v>443</v>
      </c>
      <c r="CX208" s="379" t="s">
        <v>443</v>
      </c>
      <c r="CY208" s="448" t="s">
        <v>443</v>
      </c>
      <c r="CZ208" s="448" t="s">
        <v>443</v>
      </c>
      <c r="DA208" s="379" t="s">
        <v>443</v>
      </c>
    </row>
    <row r="209" spans="1:105" customFormat="1" ht="56.25" x14ac:dyDescent="0.2">
      <c r="A209" s="22" t="s">
        <v>135</v>
      </c>
      <c r="B209" s="3" t="s">
        <v>65</v>
      </c>
      <c r="C209" s="45" t="s">
        <v>2791</v>
      </c>
      <c r="D209" s="119"/>
      <c r="E209" s="53" t="s">
        <v>66</v>
      </c>
      <c r="F209" s="88" t="s">
        <v>300</v>
      </c>
      <c r="G209" s="9" t="s">
        <v>30</v>
      </c>
      <c r="H209" s="1"/>
      <c r="I209" s="23" t="s">
        <v>40</v>
      </c>
      <c r="J209" s="170" t="s">
        <v>443</v>
      </c>
      <c r="K209" s="49" t="s">
        <v>443</v>
      </c>
      <c r="L209" s="49" t="s">
        <v>21</v>
      </c>
      <c r="M209" s="49" t="s">
        <v>443</v>
      </c>
      <c r="N209" s="49" t="s">
        <v>35</v>
      </c>
      <c r="O209" s="49" t="s">
        <v>35</v>
      </c>
      <c r="P209" s="50" t="s">
        <v>35</v>
      </c>
      <c r="Q209" s="50" t="s">
        <v>35</v>
      </c>
      <c r="R209" s="50" t="s">
        <v>35</v>
      </c>
      <c r="S209" s="50" t="s">
        <v>35</v>
      </c>
      <c r="T209" s="50" t="s">
        <v>35</v>
      </c>
      <c r="U209" s="50" t="s">
        <v>35</v>
      </c>
      <c r="V209" s="49" t="s">
        <v>443</v>
      </c>
      <c r="W209" s="49" t="s">
        <v>443</v>
      </c>
      <c r="X209" s="49" t="s">
        <v>21</v>
      </c>
      <c r="Y209" s="49" t="s">
        <v>443</v>
      </c>
      <c r="Z209" s="49" t="s">
        <v>35</v>
      </c>
      <c r="AA209" s="49" t="s">
        <v>35</v>
      </c>
      <c r="AB209" s="50" t="s">
        <v>35</v>
      </c>
      <c r="AC209" s="50" t="s">
        <v>35</v>
      </c>
      <c r="AD209" s="50" t="s">
        <v>35</v>
      </c>
      <c r="AE209" s="50" t="s">
        <v>35</v>
      </c>
      <c r="AF209" s="50" t="s">
        <v>35</v>
      </c>
      <c r="AG209" s="50" t="s">
        <v>35</v>
      </c>
      <c r="AH209" s="49" t="s">
        <v>443</v>
      </c>
      <c r="AI209" s="49" t="s">
        <v>443</v>
      </c>
      <c r="AJ209" s="49" t="s">
        <v>21</v>
      </c>
      <c r="AK209" s="49" t="s">
        <v>443</v>
      </c>
      <c r="AL209" s="49" t="s">
        <v>35</v>
      </c>
      <c r="AM209" s="49" t="s">
        <v>35</v>
      </c>
      <c r="AN209" s="50" t="s">
        <v>35</v>
      </c>
      <c r="AO209" s="50" t="s">
        <v>35</v>
      </c>
      <c r="AP209" s="50" t="s">
        <v>35</v>
      </c>
      <c r="AQ209" s="50" t="s">
        <v>35</v>
      </c>
      <c r="AR209" s="50" t="s">
        <v>35</v>
      </c>
      <c r="AS209" s="50" t="s">
        <v>35</v>
      </c>
      <c r="BF209" s="1"/>
      <c r="BG209" s="1"/>
      <c r="BH209" s="1"/>
      <c r="BI209" s="1"/>
      <c r="BJ209" s="1"/>
      <c r="BK209" s="1"/>
      <c r="BL209" s="1"/>
      <c r="BM209" s="1"/>
      <c r="BN209" s="1"/>
      <c r="BO209" s="1"/>
      <c r="BP209" s="49"/>
      <c r="BQ209" s="1"/>
    </row>
    <row r="210" spans="1:105" s="381" customFormat="1" ht="45" customHeight="1" x14ac:dyDescent="0.25">
      <c r="A210" s="383" t="s">
        <v>2792</v>
      </c>
      <c r="B210" s="383" t="s">
        <v>505</v>
      </c>
      <c r="C210" s="451" t="s">
        <v>2674</v>
      </c>
      <c r="D210" s="401">
        <v>44002</v>
      </c>
      <c r="E210" s="385" t="s">
        <v>590</v>
      </c>
      <c r="F210" s="386" t="s">
        <v>2508</v>
      </c>
      <c r="G210" s="88"/>
      <c r="H210" s="387" t="s">
        <v>2383</v>
      </c>
      <c r="I210" s="388" t="s">
        <v>25</v>
      </c>
      <c r="J210" s="188"/>
      <c r="K210" s="103"/>
      <c r="L210" s="103"/>
      <c r="M210" s="103"/>
      <c r="N210" s="103"/>
      <c r="O210" s="103"/>
      <c r="P210" s="103"/>
      <c r="Q210" s="103"/>
      <c r="R210" s="103"/>
      <c r="S210" s="103"/>
      <c r="T210" s="103"/>
      <c r="U210" s="49"/>
      <c r="V210" s="49"/>
      <c r="W210" s="49"/>
      <c r="X210" s="49"/>
      <c r="Y210" s="49"/>
      <c r="Z210" s="49"/>
      <c r="AA210" s="49"/>
      <c r="AB210" s="49"/>
      <c r="AC210" s="49"/>
      <c r="AD210" s="49"/>
      <c r="AE210" s="49"/>
      <c r="AF210" s="49"/>
      <c r="AG210" s="49"/>
      <c r="AH210" s="49"/>
      <c r="AI210" s="49"/>
      <c r="AJ210" s="49"/>
      <c r="AK210" s="49"/>
      <c r="AL210" s="49"/>
      <c r="AM210" s="49"/>
      <c r="AN210" s="49"/>
      <c r="AO210" s="49"/>
      <c r="AP210" s="49"/>
      <c r="AQ210" s="49"/>
      <c r="AR210" s="49"/>
      <c r="AS210" s="49"/>
      <c r="AT210" s="77"/>
      <c r="AU210" s="77"/>
      <c r="AV210" s="77"/>
      <c r="AW210" s="77"/>
      <c r="AX210" s="77"/>
      <c r="AY210" s="77"/>
      <c r="AZ210" s="77"/>
      <c r="BA210" s="77"/>
      <c r="BB210" s="77"/>
      <c r="BC210" s="77"/>
      <c r="BD210" s="77"/>
      <c r="BE210" s="149"/>
      <c r="BF210" s="49"/>
      <c r="BG210" s="49"/>
      <c r="BH210" s="49"/>
      <c r="BI210" s="49"/>
      <c r="BJ210" s="49"/>
      <c r="BK210" s="49"/>
      <c r="BL210" s="49"/>
      <c r="BM210" s="49"/>
      <c r="BN210" s="49"/>
      <c r="BO210" s="49"/>
      <c r="BP210" s="49"/>
      <c r="BQ210" s="132"/>
      <c r="BR210" s="77"/>
      <c r="BS210" s="77"/>
      <c r="BT210" s="77"/>
      <c r="BU210" s="77"/>
      <c r="BV210" s="77"/>
      <c r="BW210"/>
      <c r="BX210"/>
      <c r="BY210" s="77"/>
      <c r="BZ210" s="77"/>
      <c r="CA210" s="142"/>
      <c r="CB210" s="142"/>
      <c r="CC210" s="77"/>
      <c r="CD210" s="77"/>
      <c r="CE210" s="77"/>
      <c r="CF210" s="77"/>
      <c r="CG210" s="77"/>
      <c r="CH210" s="77"/>
      <c r="CI210" s="326"/>
      <c r="CJ210" s="77"/>
      <c r="CK210" s="77"/>
      <c r="CL210" s="76"/>
      <c r="CM210" s="328"/>
      <c r="CN210" s="77"/>
      <c r="CO210" s="77"/>
      <c r="CP210" s="379"/>
      <c r="CQ210" s="379"/>
      <c r="CR210" s="379"/>
      <c r="CS210" s="379"/>
      <c r="CT210" s="379"/>
      <c r="CU210" s="379"/>
      <c r="CV210" s="379"/>
      <c r="CW210" s="453" t="s">
        <v>443</v>
      </c>
      <c r="CX210" s="453" t="s">
        <v>443</v>
      </c>
      <c r="CY210" s="497" t="s">
        <v>443</v>
      </c>
      <c r="CZ210" s="379" t="s">
        <v>443</v>
      </c>
      <c r="DA210" s="380" t="s">
        <v>35</v>
      </c>
    </row>
    <row r="211" spans="1:105" ht="45" customHeight="1" x14ac:dyDescent="0.25">
      <c r="A211" s="372" t="s">
        <v>1755</v>
      </c>
      <c r="B211" s="372" t="s">
        <v>1756</v>
      </c>
      <c r="C211" s="373" t="s">
        <v>2049</v>
      </c>
      <c r="D211" s="440"/>
      <c r="E211" s="375" t="s">
        <v>590</v>
      </c>
      <c r="F211" s="376" t="s">
        <v>287</v>
      </c>
      <c r="G211" s="140">
        <v>29</v>
      </c>
      <c r="H211" s="377" t="s">
        <v>2181</v>
      </c>
      <c r="I211" s="378" t="s">
        <v>25</v>
      </c>
      <c r="J211" s="49" t="s">
        <v>443</v>
      </c>
      <c r="K211" s="49" t="s">
        <v>443</v>
      </c>
      <c r="L211" s="49" t="s">
        <v>443</v>
      </c>
      <c r="M211" s="49" t="s">
        <v>443</v>
      </c>
      <c r="N211" s="49" t="s">
        <v>443</v>
      </c>
      <c r="O211" s="49" t="s">
        <v>443</v>
      </c>
      <c r="P211" s="49" t="s">
        <v>21</v>
      </c>
      <c r="Q211" s="49" t="s">
        <v>443</v>
      </c>
      <c r="R211" s="49" t="s">
        <v>443</v>
      </c>
      <c r="S211" s="49" t="s">
        <v>443</v>
      </c>
      <c r="T211" s="49" t="s">
        <v>443</v>
      </c>
      <c r="U211" s="49" t="s">
        <v>443</v>
      </c>
      <c r="V211" s="49" t="s">
        <v>443</v>
      </c>
      <c r="W211" s="49" t="s">
        <v>443</v>
      </c>
      <c r="X211" s="49" t="s">
        <v>443</v>
      </c>
      <c r="Y211" s="49" t="s">
        <v>443</v>
      </c>
      <c r="Z211" s="49" t="s">
        <v>443</v>
      </c>
      <c r="AA211" s="49" t="s">
        <v>443</v>
      </c>
      <c r="AB211" s="49" t="s">
        <v>21</v>
      </c>
      <c r="AC211" s="49" t="s">
        <v>443</v>
      </c>
      <c r="AD211" s="49" t="s">
        <v>443</v>
      </c>
      <c r="AE211" s="49" t="s">
        <v>443</v>
      </c>
      <c r="AF211" s="49" t="s">
        <v>443</v>
      </c>
      <c r="AG211" s="49" t="s">
        <v>443</v>
      </c>
      <c r="AH211" s="49" t="s">
        <v>443</v>
      </c>
      <c r="AI211" s="49" t="s">
        <v>443</v>
      </c>
      <c r="AJ211" s="49" t="s">
        <v>443</v>
      </c>
      <c r="AK211" s="49" t="s">
        <v>443</v>
      </c>
      <c r="AL211" s="49" t="s">
        <v>443</v>
      </c>
      <c r="AM211" s="49" t="s">
        <v>443</v>
      </c>
      <c r="AN211" s="49" t="s">
        <v>21</v>
      </c>
      <c r="AO211" s="49" t="s">
        <v>443</v>
      </c>
      <c r="AP211" s="49" t="s">
        <v>443</v>
      </c>
      <c r="AQ211" s="49" t="s">
        <v>443</v>
      </c>
      <c r="AR211" s="123" t="s">
        <v>443</v>
      </c>
      <c r="AS211" s="49" t="s">
        <v>443</v>
      </c>
      <c r="AT211" s="77" t="s">
        <v>443</v>
      </c>
      <c r="AU211" s="77" t="s">
        <v>443</v>
      </c>
      <c r="AV211" s="77" t="s">
        <v>443</v>
      </c>
      <c r="AW211" s="151" t="s">
        <v>2609</v>
      </c>
      <c r="AX211" s="77" t="s">
        <v>443</v>
      </c>
      <c r="AY211" s="77" t="s">
        <v>443</v>
      </c>
      <c r="AZ211" s="149" t="s">
        <v>21</v>
      </c>
      <c r="BA211" s="77" t="s">
        <v>443</v>
      </c>
      <c r="BB211" s="77" t="s">
        <v>443</v>
      </c>
      <c r="BC211" s="77" t="s">
        <v>443</v>
      </c>
      <c r="BD211" s="77" t="s">
        <v>443</v>
      </c>
      <c r="BE211" s="77" t="s">
        <v>443</v>
      </c>
      <c r="BF211" s="77" t="s">
        <v>443</v>
      </c>
      <c r="BG211" s="77" t="s">
        <v>443</v>
      </c>
      <c r="BH211" s="77" t="s">
        <v>443</v>
      </c>
      <c r="BI211" s="77" t="s">
        <v>443</v>
      </c>
      <c r="BJ211" s="77" t="s">
        <v>443</v>
      </c>
      <c r="BK211" s="77" t="s">
        <v>443</v>
      </c>
      <c r="BL211" s="144" t="s">
        <v>21</v>
      </c>
      <c r="BM211" s="77" t="s">
        <v>443</v>
      </c>
      <c r="BN211" s="77" t="s">
        <v>443</v>
      </c>
      <c r="BO211" s="77" t="s">
        <v>443</v>
      </c>
      <c r="BP211" s="77" t="s">
        <v>443</v>
      </c>
      <c r="BQ211" s="49" t="s">
        <v>443</v>
      </c>
      <c r="BR211" s="77" t="s">
        <v>443</v>
      </c>
      <c r="BS211" s="77" t="s">
        <v>443</v>
      </c>
      <c r="BT211" s="77" t="s">
        <v>443</v>
      </c>
      <c r="BU211" s="77" t="s">
        <v>443</v>
      </c>
      <c r="BV211" s="77" t="s">
        <v>443</v>
      </c>
      <c r="BW211" s="48" t="s">
        <v>443</v>
      </c>
      <c r="BX211" s="77" t="s">
        <v>4</v>
      </c>
      <c r="BY211" s="77" t="s">
        <v>443</v>
      </c>
      <c r="BZ211" s="77" t="s">
        <v>443</v>
      </c>
      <c r="CA211" s="77" t="s">
        <v>443</v>
      </c>
      <c r="CB211" s="77" t="s">
        <v>443</v>
      </c>
      <c r="CC211" s="77" t="s">
        <v>443</v>
      </c>
      <c r="CD211" s="77" t="s">
        <v>443</v>
      </c>
      <c r="CE211" s="77" t="s">
        <v>443</v>
      </c>
      <c r="CF211" s="77" t="s">
        <v>443</v>
      </c>
      <c r="CG211" s="77" t="s">
        <v>443</v>
      </c>
      <c r="CH211" s="77" t="s">
        <v>443</v>
      </c>
      <c r="CI211" s="77" t="s">
        <v>443</v>
      </c>
      <c r="CJ211" s="326" t="s">
        <v>4</v>
      </c>
      <c r="CK211" s="313" t="s">
        <v>443</v>
      </c>
      <c r="CL211" s="313" t="s">
        <v>443</v>
      </c>
      <c r="CM211" s="77" t="s">
        <v>443</v>
      </c>
      <c r="CN211" s="313" t="s">
        <v>443</v>
      </c>
      <c r="CO211" s="313" t="s">
        <v>443</v>
      </c>
      <c r="CP211" s="379" t="s">
        <v>443</v>
      </c>
      <c r="CQ211" s="379" t="s">
        <v>443</v>
      </c>
      <c r="CR211" s="379" t="s">
        <v>443</v>
      </c>
      <c r="CS211" s="379" t="s">
        <v>443</v>
      </c>
      <c r="CT211" s="424" t="s">
        <v>443</v>
      </c>
      <c r="CU211" s="380" t="s">
        <v>35</v>
      </c>
      <c r="CV211" s="379" t="s">
        <v>443</v>
      </c>
      <c r="CW211" s="379" t="s">
        <v>443</v>
      </c>
      <c r="CX211" s="379" t="s">
        <v>443</v>
      </c>
      <c r="CY211" s="379" t="s">
        <v>443</v>
      </c>
      <c r="CZ211" s="379" t="s">
        <v>4</v>
      </c>
      <c r="DA211" s="379" t="s">
        <v>443</v>
      </c>
    </row>
    <row r="212" spans="1:105" ht="45" customHeight="1" x14ac:dyDescent="0.25">
      <c r="A212" s="408" t="s">
        <v>274</v>
      </c>
      <c r="B212" s="383" t="s">
        <v>1767</v>
      </c>
      <c r="C212" s="383"/>
      <c r="D212" s="401">
        <v>41456</v>
      </c>
      <c r="E212" s="385" t="s">
        <v>590</v>
      </c>
      <c r="F212" s="386" t="s">
        <v>276</v>
      </c>
      <c r="G212" s="88">
        <v>30</v>
      </c>
      <c r="H212" s="387" t="s">
        <v>2181</v>
      </c>
      <c r="I212" s="415" t="s">
        <v>20</v>
      </c>
      <c r="J212" s="173" t="s">
        <v>35</v>
      </c>
      <c r="K212" s="51" t="s">
        <v>35</v>
      </c>
      <c r="L212" s="51" t="s">
        <v>35</v>
      </c>
      <c r="M212" s="51" t="s">
        <v>35</v>
      </c>
      <c r="N212" s="51" t="s">
        <v>35</v>
      </c>
      <c r="O212" s="51" t="s">
        <v>21</v>
      </c>
      <c r="P212" s="51" t="s">
        <v>35</v>
      </c>
      <c r="Q212" s="51" t="s">
        <v>35</v>
      </c>
      <c r="R212" s="49" t="s">
        <v>443</v>
      </c>
      <c r="S212" s="49" t="s">
        <v>443</v>
      </c>
      <c r="T212" s="49" t="s">
        <v>443</v>
      </c>
      <c r="U212" s="49" t="s">
        <v>443</v>
      </c>
      <c r="V212" s="49" t="s">
        <v>443</v>
      </c>
      <c r="W212" s="49" t="s">
        <v>443</v>
      </c>
      <c r="X212" s="49" t="s">
        <v>443</v>
      </c>
      <c r="Y212" s="49" t="s">
        <v>443</v>
      </c>
      <c r="Z212" s="49" t="s">
        <v>443</v>
      </c>
      <c r="AA212" s="49" t="s">
        <v>21</v>
      </c>
      <c r="AB212" s="49" t="s">
        <v>443</v>
      </c>
      <c r="AC212" s="49" t="s">
        <v>443</v>
      </c>
      <c r="AD212" s="49" t="s">
        <v>443</v>
      </c>
      <c r="AE212" s="49" t="s">
        <v>443</v>
      </c>
      <c r="AF212" s="49" t="s">
        <v>443</v>
      </c>
      <c r="AG212" s="49" t="s">
        <v>443</v>
      </c>
      <c r="AH212" s="49" t="s">
        <v>443</v>
      </c>
      <c r="AI212" s="49" t="s">
        <v>443</v>
      </c>
      <c r="AJ212" s="49" t="s">
        <v>443</v>
      </c>
      <c r="AK212" s="49" t="s">
        <v>443</v>
      </c>
      <c r="AL212" s="49" t="s">
        <v>443</v>
      </c>
      <c r="AM212" s="49" t="s">
        <v>21</v>
      </c>
      <c r="AN212" s="49" t="s">
        <v>443</v>
      </c>
      <c r="AO212" s="49" t="s">
        <v>443</v>
      </c>
      <c r="AP212" s="49" t="s">
        <v>443</v>
      </c>
      <c r="AQ212" s="49" t="s">
        <v>443</v>
      </c>
      <c r="AR212" s="123" t="s">
        <v>443</v>
      </c>
      <c r="AS212" s="49" t="s">
        <v>443</v>
      </c>
      <c r="AT212" s="77" t="s">
        <v>443</v>
      </c>
      <c r="AU212" s="77" t="s">
        <v>443</v>
      </c>
      <c r="AV212" s="77" t="s">
        <v>443</v>
      </c>
      <c r="AW212" s="151" t="s">
        <v>2609</v>
      </c>
      <c r="AX212" s="77" t="s">
        <v>443</v>
      </c>
      <c r="AY212" s="149" t="s">
        <v>21</v>
      </c>
      <c r="AZ212" s="77" t="s">
        <v>443</v>
      </c>
      <c r="BA212" s="77" t="s">
        <v>443</v>
      </c>
      <c r="BB212" s="77" t="s">
        <v>443</v>
      </c>
      <c r="BC212" s="77" t="s">
        <v>443</v>
      </c>
      <c r="BD212" s="77" t="s">
        <v>443</v>
      </c>
      <c r="BE212" s="77" t="s">
        <v>443</v>
      </c>
      <c r="BF212" s="49" t="s">
        <v>443</v>
      </c>
      <c r="BG212" s="49" t="s">
        <v>443</v>
      </c>
      <c r="BH212" s="49" t="s">
        <v>443</v>
      </c>
      <c r="BI212" s="49" t="s">
        <v>443</v>
      </c>
      <c r="BJ212" s="49" t="s">
        <v>443</v>
      </c>
      <c r="BK212" s="132" t="s">
        <v>21</v>
      </c>
      <c r="BL212" s="49" t="s">
        <v>443</v>
      </c>
      <c r="BM212" s="49" t="s">
        <v>443</v>
      </c>
      <c r="BN212" s="49" t="s">
        <v>443</v>
      </c>
      <c r="BO212" s="49" t="s">
        <v>443</v>
      </c>
      <c r="BP212" s="49" t="s">
        <v>443</v>
      </c>
      <c r="BQ212" s="49" t="s">
        <v>443</v>
      </c>
      <c r="BR212" s="77" t="s">
        <v>443</v>
      </c>
      <c r="BS212" s="77" t="s">
        <v>443</v>
      </c>
      <c r="BT212" s="77" t="s">
        <v>443</v>
      </c>
      <c r="BU212" s="77" t="s">
        <v>443</v>
      </c>
      <c r="BV212" s="77" t="s">
        <v>443</v>
      </c>
      <c r="BW212" s="323" t="s">
        <v>4</v>
      </c>
      <c r="BX212" s="77" t="s">
        <v>443</v>
      </c>
      <c r="BY212" s="77" t="s">
        <v>443</v>
      </c>
      <c r="BZ212" s="77" t="s">
        <v>443</v>
      </c>
      <c r="CA212" s="77" t="s">
        <v>443</v>
      </c>
      <c r="CB212" s="77" t="s">
        <v>443</v>
      </c>
      <c r="CC212" s="77" t="s">
        <v>443</v>
      </c>
      <c r="CD212" s="77" t="s">
        <v>443</v>
      </c>
      <c r="CE212" s="77" t="s">
        <v>443</v>
      </c>
      <c r="CF212" s="77" t="s">
        <v>443</v>
      </c>
      <c r="CG212" s="77" t="s">
        <v>443</v>
      </c>
      <c r="CH212" s="77" t="s">
        <v>443</v>
      </c>
      <c r="CI212" s="326" t="s">
        <v>4</v>
      </c>
      <c r="CJ212" s="77" t="s">
        <v>443</v>
      </c>
      <c r="CK212" s="77" t="s">
        <v>443</v>
      </c>
      <c r="CL212" s="77" t="s">
        <v>443</v>
      </c>
      <c r="CM212" s="77" t="s">
        <v>443</v>
      </c>
      <c r="CN212" s="77" t="s">
        <v>443</v>
      </c>
      <c r="CO212" s="77" t="s">
        <v>443</v>
      </c>
      <c r="CP212" s="379" t="s">
        <v>443</v>
      </c>
      <c r="CQ212" s="379" t="s">
        <v>443</v>
      </c>
      <c r="CR212" s="379" t="s">
        <v>443</v>
      </c>
      <c r="CS212" s="379" t="s">
        <v>443</v>
      </c>
      <c r="CT212" s="424" t="s">
        <v>443</v>
      </c>
      <c r="CU212" s="380" t="s">
        <v>35</v>
      </c>
      <c r="CV212" s="379" t="s">
        <v>443</v>
      </c>
      <c r="CW212" s="379" t="s">
        <v>443</v>
      </c>
      <c r="CX212" s="379" t="s">
        <v>4</v>
      </c>
      <c r="CY212" s="379" t="s">
        <v>443</v>
      </c>
      <c r="CZ212" s="379" t="s">
        <v>443</v>
      </c>
      <c r="DA212" s="379" t="s">
        <v>443</v>
      </c>
    </row>
    <row r="213" spans="1:105" ht="45" customHeight="1" x14ac:dyDescent="0.25">
      <c r="A213" s="383" t="s">
        <v>2329</v>
      </c>
      <c r="B213" s="383" t="s">
        <v>1775</v>
      </c>
      <c r="C213" s="383"/>
      <c r="D213" s="401">
        <v>42401</v>
      </c>
      <c r="E213" s="385" t="s">
        <v>590</v>
      </c>
      <c r="F213" s="386" t="s">
        <v>300</v>
      </c>
      <c r="G213" s="88"/>
      <c r="H213" s="387" t="s">
        <v>2181</v>
      </c>
      <c r="I213" s="388" t="s">
        <v>20</v>
      </c>
      <c r="J213" s="188"/>
      <c r="K213" s="103"/>
      <c r="L213" s="103"/>
      <c r="M213" s="103"/>
      <c r="N213" s="103"/>
      <c r="O213" s="103"/>
      <c r="P213" s="103"/>
      <c r="Q213" s="103"/>
      <c r="R213" s="103"/>
      <c r="S213" s="103"/>
      <c r="T213" s="103"/>
      <c r="U213" s="49"/>
      <c r="V213" s="49"/>
      <c r="W213" s="49"/>
      <c r="X213" s="49"/>
      <c r="Y213" s="49"/>
      <c r="Z213" s="49"/>
      <c r="AA213" s="49"/>
      <c r="AB213" s="49"/>
      <c r="AC213" s="49"/>
      <c r="AD213" s="49"/>
      <c r="AE213" s="49"/>
      <c r="AF213" s="49"/>
      <c r="AG213" s="49"/>
      <c r="AH213" s="49"/>
      <c r="AI213" s="49"/>
      <c r="AJ213" s="49"/>
      <c r="AK213" s="49"/>
      <c r="AL213" s="49"/>
      <c r="AM213" s="49"/>
      <c r="AN213" s="49"/>
      <c r="AO213" s="49"/>
      <c r="AP213" s="49"/>
      <c r="AQ213" s="49"/>
      <c r="AR213" s="49"/>
      <c r="AS213" s="49"/>
      <c r="AT213" s="142" t="s">
        <v>35</v>
      </c>
      <c r="AU213" s="142" t="s">
        <v>35</v>
      </c>
      <c r="AV213" s="142" t="s">
        <v>35</v>
      </c>
      <c r="AW213" s="152" t="s">
        <v>2607</v>
      </c>
      <c r="AX213" s="77" t="s">
        <v>443</v>
      </c>
      <c r="AY213" s="149" t="s">
        <v>21</v>
      </c>
      <c r="AZ213" s="77" t="s">
        <v>443</v>
      </c>
      <c r="BA213" s="77" t="s">
        <v>443</v>
      </c>
      <c r="BB213" s="77" t="s">
        <v>443</v>
      </c>
      <c r="BC213" s="77" t="s">
        <v>443</v>
      </c>
      <c r="BD213" s="77" t="s">
        <v>443</v>
      </c>
      <c r="BE213" s="77" t="s">
        <v>443</v>
      </c>
      <c r="BF213" s="49" t="s">
        <v>443</v>
      </c>
      <c r="BG213" s="49" t="s">
        <v>443</v>
      </c>
      <c r="BH213" s="49" t="s">
        <v>443</v>
      </c>
      <c r="BI213" s="49" t="s">
        <v>443</v>
      </c>
      <c r="BJ213" s="49" t="s">
        <v>443</v>
      </c>
      <c r="BK213" s="132" t="s">
        <v>21</v>
      </c>
      <c r="BL213" s="49" t="s">
        <v>443</v>
      </c>
      <c r="BM213" s="49" t="s">
        <v>443</v>
      </c>
      <c r="BN213" s="49" t="s">
        <v>443</v>
      </c>
      <c r="BO213" s="49" t="s">
        <v>443</v>
      </c>
      <c r="BP213" s="49" t="s">
        <v>443</v>
      </c>
      <c r="BQ213" s="49" t="s">
        <v>443</v>
      </c>
      <c r="BR213" s="77" t="s">
        <v>443</v>
      </c>
      <c r="BS213" s="77" t="s">
        <v>443</v>
      </c>
      <c r="BT213" s="77" t="s">
        <v>443</v>
      </c>
      <c r="BU213" s="77" t="s">
        <v>443</v>
      </c>
      <c r="BV213" s="77" t="s">
        <v>443</v>
      </c>
      <c r="BW213" s="323" t="s">
        <v>4</v>
      </c>
      <c r="BX213" s="48" t="s">
        <v>443</v>
      </c>
      <c r="BY213" s="77" t="s">
        <v>443</v>
      </c>
      <c r="BZ213" s="77" t="s">
        <v>443</v>
      </c>
      <c r="CA213" s="77" t="s">
        <v>443</v>
      </c>
      <c r="CB213" s="77" t="s">
        <v>443</v>
      </c>
      <c r="CC213" s="77" t="s">
        <v>443</v>
      </c>
      <c r="CD213" s="77" t="s">
        <v>443</v>
      </c>
      <c r="CE213" s="77" t="s">
        <v>443</v>
      </c>
      <c r="CF213" s="77" t="s">
        <v>443</v>
      </c>
      <c r="CG213" s="77" t="s">
        <v>443</v>
      </c>
      <c r="CH213" s="77" t="s">
        <v>443</v>
      </c>
      <c r="CI213" s="326" t="s">
        <v>4</v>
      </c>
      <c r="CJ213" s="77" t="s">
        <v>443</v>
      </c>
      <c r="CK213" s="77" t="s">
        <v>443</v>
      </c>
      <c r="CL213" s="77" t="s">
        <v>443</v>
      </c>
      <c r="CM213" s="77" t="s">
        <v>443</v>
      </c>
      <c r="CN213" s="77" t="s">
        <v>443</v>
      </c>
      <c r="CO213" s="77" t="s">
        <v>443</v>
      </c>
      <c r="CP213" s="379" t="s">
        <v>443</v>
      </c>
      <c r="CQ213" s="379" t="s">
        <v>443</v>
      </c>
      <c r="CR213" s="379" t="s">
        <v>443</v>
      </c>
      <c r="CS213" s="379" t="s">
        <v>443</v>
      </c>
      <c r="CT213" s="424" t="s">
        <v>443</v>
      </c>
      <c r="CU213" s="380" t="s">
        <v>35</v>
      </c>
      <c r="CV213" s="379" t="s">
        <v>443</v>
      </c>
      <c r="CW213" s="379" t="s">
        <v>443</v>
      </c>
      <c r="CX213" s="379" t="s">
        <v>443</v>
      </c>
      <c r="CY213" s="379" t="s">
        <v>443</v>
      </c>
      <c r="CZ213" s="379" t="s">
        <v>443</v>
      </c>
      <c r="DA213" s="379" t="s">
        <v>443</v>
      </c>
    </row>
    <row r="214" spans="1:105" s="381" customFormat="1" ht="45" customHeight="1" x14ac:dyDescent="0.25">
      <c r="A214" s="383" t="s">
        <v>2509</v>
      </c>
      <c r="B214" s="383" t="s">
        <v>152</v>
      </c>
      <c r="C214" s="383"/>
      <c r="D214" s="384"/>
      <c r="E214" s="385" t="s">
        <v>590</v>
      </c>
      <c r="F214" s="386" t="s">
        <v>484</v>
      </c>
      <c r="G214" s="88">
        <v>23</v>
      </c>
      <c r="H214" s="387" t="s">
        <v>19</v>
      </c>
      <c r="I214" s="388" t="s">
        <v>40</v>
      </c>
      <c r="J214" s="170" t="s">
        <v>443</v>
      </c>
      <c r="K214" s="49" t="s">
        <v>443</v>
      </c>
      <c r="L214" s="49" t="s">
        <v>21</v>
      </c>
      <c r="M214" s="49" t="s">
        <v>443</v>
      </c>
      <c r="N214" s="49" t="s">
        <v>443</v>
      </c>
      <c r="O214" s="49" t="s">
        <v>443</v>
      </c>
      <c r="P214" s="49" t="s">
        <v>443</v>
      </c>
      <c r="Q214" s="49" t="s">
        <v>443</v>
      </c>
      <c r="R214" s="49" t="s">
        <v>443</v>
      </c>
      <c r="S214" s="49" t="s">
        <v>443</v>
      </c>
      <c r="T214" s="49" t="s">
        <v>443</v>
      </c>
      <c r="U214" s="49" t="s">
        <v>443</v>
      </c>
      <c r="V214" s="49" t="s">
        <v>443</v>
      </c>
      <c r="W214" s="49" t="s">
        <v>443</v>
      </c>
      <c r="X214" s="49" t="s">
        <v>21</v>
      </c>
      <c r="Y214" s="49" t="s">
        <v>443</v>
      </c>
      <c r="Z214" s="49" t="s">
        <v>443</v>
      </c>
      <c r="AA214" s="49" t="s">
        <v>443</v>
      </c>
      <c r="AB214" s="49" t="s">
        <v>443</v>
      </c>
      <c r="AC214" s="49" t="s">
        <v>443</v>
      </c>
      <c r="AD214" s="49" t="s">
        <v>443</v>
      </c>
      <c r="AE214" s="49" t="s">
        <v>443</v>
      </c>
      <c r="AF214" s="49" t="s">
        <v>443</v>
      </c>
      <c r="AG214" s="49" t="s">
        <v>443</v>
      </c>
      <c r="AH214" s="49" t="s">
        <v>443</v>
      </c>
      <c r="AI214" s="49" t="s">
        <v>443</v>
      </c>
      <c r="AJ214" s="49" t="s">
        <v>21</v>
      </c>
      <c r="AK214" s="49" t="s">
        <v>443</v>
      </c>
      <c r="AL214" s="49" t="s">
        <v>443</v>
      </c>
      <c r="AM214" s="49" t="s">
        <v>443</v>
      </c>
      <c r="AN214" s="49" t="s">
        <v>443</v>
      </c>
      <c r="AO214" s="49" t="s">
        <v>443</v>
      </c>
      <c r="AP214" s="49" t="s">
        <v>443</v>
      </c>
      <c r="AQ214" s="49" t="s">
        <v>443</v>
      </c>
      <c r="AR214" s="49" t="s">
        <v>443</v>
      </c>
      <c r="AS214" s="49" t="s">
        <v>443</v>
      </c>
      <c r="AT214" s="77" t="s">
        <v>443</v>
      </c>
      <c r="AU214" s="77" t="s">
        <v>443</v>
      </c>
      <c r="AV214" s="77" t="s">
        <v>21</v>
      </c>
      <c r="AW214" s="77" t="s">
        <v>443</v>
      </c>
      <c r="AX214" s="77" t="s">
        <v>443</v>
      </c>
      <c r="AY214" s="77" t="s">
        <v>443</v>
      </c>
      <c r="AZ214" s="77" t="s">
        <v>443</v>
      </c>
      <c r="BA214" s="77" t="s">
        <v>443</v>
      </c>
      <c r="BB214" s="77" t="s">
        <v>443</v>
      </c>
      <c r="BC214" s="77" t="s">
        <v>443</v>
      </c>
      <c r="BD214" s="77" t="s">
        <v>443</v>
      </c>
      <c r="BE214" s="77" t="s">
        <v>443</v>
      </c>
      <c r="BF214" s="49" t="s">
        <v>443</v>
      </c>
      <c r="BG214" s="49" t="s">
        <v>443</v>
      </c>
      <c r="BH214" s="49" t="s">
        <v>443</v>
      </c>
      <c r="BI214" s="132" t="s">
        <v>21</v>
      </c>
      <c r="BJ214" s="49" t="s">
        <v>443</v>
      </c>
      <c r="BK214" s="49" t="s">
        <v>443</v>
      </c>
      <c r="BL214" s="49" t="s">
        <v>443</v>
      </c>
      <c r="BM214" s="49" t="s">
        <v>443</v>
      </c>
      <c r="BN214" s="49" t="s">
        <v>443</v>
      </c>
      <c r="BO214" s="49" t="s">
        <v>443</v>
      </c>
      <c r="BP214" s="49" t="s">
        <v>443</v>
      </c>
      <c r="BQ214" s="49" t="s">
        <v>443</v>
      </c>
      <c r="BR214" s="77" t="s">
        <v>443</v>
      </c>
      <c r="BS214" s="142" t="s">
        <v>35</v>
      </c>
      <c r="BT214" s="323" t="s">
        <v>4</v>
      </c>
      <c r="BU214" s="77" t="s">
        <v>443</v>
      </c>
      <c r="BV214" s="77" t="s">
        <v>443</v>
      </c>
      <c r="BW214" s="77" t="s">
        <v>443</v>
      </c>
      <c r="BX214" s="77" t="s">
        <v>443</v>
      </c>
      <c r="BY214" s="77" t="s">
        <v>443</v>
      </c>
      <c r="BZ214" s="77" t="s">
        <v>443</v>
      </c>
      <c r="CA214" s="77" t="s">
        <v>443</v>
      </c>
      <c r="CB214" s="77" t="s">
        <v>443</v>
      </c>
      <c r="CC214" s="77" t="s">
        <v>443</v>
      </c>
      <c r="CD214" s="77" t="s">
        <v>443</v>
      </c>
      <c r="CE214" s="77" t="s">
        <v>443</v>
      </c>
      <c r="CF214" s="326" t="s">
        <v>4</v>
      </c>
      <c r="CG214" s="77" t="s">
        <v>443</v>
      </c>
      <c r="CH214" s="77" t="s">
        <v>443</v>
      </c>
      <c r="CI214" s="77" t="s">
        <v>443</v>
      </c>
      <c r="CJ214" s="77" t="s">
        <v>443</v>
      </c>
      <c r="CK214" s="77" t="s">
        <v>443</v>
      </c>
      <c r="CL214" s="77" t="s">
        <v>443</v>
      </c>
      <c r="CM214" s="77" t="s">
        <v>443</v>
      </c>
      <c r="CN214" s="77" t="s">
        <v>443</v>
      </c>
      <c r="CO214" s="77" t="s">
        <v>443</v>
      </c>
      <c r="CP214" s="379" t="s">
        <v>443</v>
      </c>
      <c r="CQ214" s="379" t="s">
        <v>443</v>
      </c>
      <c r="CR214" s="379" t="s">
        <v>443</v>
      </c>
      <c r="CS214" s="379" t="s">
        <v>4</v>
      </c>
      <c r="CT214" s="424" t="s">
        <v>443</v>
      </c>
      <c r="CU214" s="380" t="s">
        <v>35</v>
      </c>
      <c r="CV214" s="379" t="s">
        <v>443</v>
      </c>
      <c r="CW214" s="379" t="s">
        <v>443</v>
      </c>
      <c r="CX214" s="379" t="s">
        <v>443</v>
      </c>
      <c r="CY214" s="379" t="s">
        <v>443</v>
      </c>
      <c r="CZ214" s="379" t="s">
        <v>443</v>
      </c>
      <c r="DA214" s="379" t="s">
        <v>443</v>
      </c>
    </row>
    <row r="215" spans="1:105" s="381" customFormat="1" ht="45" customHeight="1" x14ac:dyDescent="0.25">
      <c r="A215" s="383" t="s">
        <v>2793</v>
      </c>
      <c r="B215" s="383" t="s">
        <v>60</v>
      </c>
      <c r="C215" s="409" t="s">
        <v>2049</v>
      </c>
      <c r="D215" s="384"/>
      <c r="E215" s="385" t="s">
        <v>590</v>
      </c>
      <c r="F215" s="386" t="s">
        <v>512</v>
      </c>
      <c r="G215" s="88">
        <v>9</v>
      </c>
      <c r="H215" s="387" t="s">
        <v>30</v>
      </c>
      <c r="I215" s="388" t="s">
        <v>45</v>
      </c>
      <c r="J215" s="170" t="s">
        <v>21</v>
      </c>
      <c r="K215" s="49" t="s">
        <v>443</v>
      </c>
      <c r="L215" s="49" t="s">
        <v>443</v>
      </c>
      <c r="M215" s="49" t="s">
        <v>443</v>
      </c>
      <c r="N215" s="49" t="s">
        <v>443</v>
      </c>
      <c r="O215" s="49" t="s">
        <v>443</v>
      </c>
      <c r="P215" s="49" t="s">
        <v>443</v>
      </c>
      <c r="Q215" s="49" t="s">
        <v>443</v>
      </c>
      <c r="R215" s="49" t="s">
        <v>443</v>
      </c>
      <c r="S215" s="49" t="s">
        <v>443</v>
      </c>
      <c r="T215" s="49" t="s">
        <v>443</v>
      </c>
      <c r="U215" s="49" t="s">
        <v>443</v>
      </c>
      <c r="V215" s="49" t="s">
        <v>21</v>
      </c>
      <c r="W215" s="49" t="s">
        <v>35</v>
      </c>
      <c r="X215" s="49" t="s">
        <v>443</v>
      </c>
      <c r="Y215" s="49" t="s">
        <v>443</v>
      </c>
      <c r="Z215" s="49" t="s">
        <v>443</v>
      </c>
      <c r="AA215" s="49" t="s">
        <v>443</v>
      </c>
      <c r="AB215" s="49" t="s">
        <v>443</v>
      </c>
      <c r="AC215" s="49" t="s">
        <v>443</v>
      </c>
      <c r="AD215" s="49" t="s">
        <v>443</v>
      </c>
      <c r="AE215" s="49" t="s">
        <v>35</v>
      </c>
      <c r="AF215" s="49" t="s">
        <v>443</v>
      </c>
      <c r="AG215" s="104" t="s">
        <v>443</v>
      </c>
      <c r="AH215" s="49" t="s">
        <v>21</v>
      </c>
      <c r="AI215" s="49" t="s">
        <v>443</v>
      </c>
      <c r="AJ215" s="104" t="s">
        <v>443</v>
      </c>
      <c r="AK215" s="49" t="s">
        <v>443</v>
      </c>
      <c r="AL215" s="49" t="s">
        <v>443</v>
      </c>
      <c r="AM215" s="49" t="s">
        <v>443</v>
      </c>
      <c r="AN215" s="49" t="s">
        <v>443</v>
      </c>
      <c r="AO215" s="49" t="s">
        <v>443</v>
      </c>
      <c r="AP215" s="49" t="s">
        <v>443</v>
      </c>
      <c r="AQ215" s="49" t="s">
        <v>443</v>
      </c>
      <c r="AR215" s="49" t="s">
        <v>443</v>
      </c>
      <c r="AS215" s="49" t="s">
        <v>443</v>
      </c>
      <c r="AT215" s="149" t="s">
        <v>21</v>
      </c>
      <c r="AU215" s="77" t="s">
        <v>443</v>
      </c>
      <c r="AV215" s="77" t="s">
        <v>443</v>
      </c>
      <c r="AW215" s="77" t="s">
        <v>443</v>
      </c>
      <c r="AX215" s="77" t="s">
        <v>443</v>
      </c>
      <c r="AY215" s="77" t="s">
        <v>443</v>
      </c>
      <c r="AZ215" s="77" t="s">
        <v>443</v>
      </c>
      <c r="BA215" s="77" t="s">
        <v>443</v>
      </c>
      <c r="BB215" s="77" t="s">
        <v>443</v>
      </c>
      <c r="BC215" s="77" t="s">
        <v>443</v>
      </c>
      <c r="BD215" s="77" t="s">
        <v>443</v>
      </c>
      <c r="BE215" s="153" t="s">
        <v>2610</v>
      </c>
      <c r="BF215" s="103" t="s">
        <v>35</v>
      </c>
      <c r="BG215" s="103" t="s">
        <v>35</v>
      </c>
      <c r="BH215" s="103" t="s">
        <v>35</v>
      </c>
      <c r="BI215" s="132" t="s">
        <v>21</v>
      </c>
      <c r="BJ215" s="49" t="s">
        <v>443</v>
      </c>
      <c r="BK215" s="49" t="s">
        <v>443</v>
      </c>
      <c r="BL215" s="49" t="s">
        <v>443</v>
      </c>
      <c r="BM215" s="49" t="s">
        <v>443</v>
      </c>
      <c r="BN215" s="49" t="s">
        <v>443</v>
      </c>
      <c r="BO215" s="49" t="s">
        <v>443</v>
      </c>
      <c r="BP215" s="49" t="s">
        <v>443</v>
      </c>
      <c r="BQ215" s="49" t="s">
        <v>443</v>
      </c>
      <c r="BR215" s="77" t="s">
        <v>443</v>
      </c>
      <c r="BS215" s="77" t="s">
        <v>443</v>
      </c>
      <c r="BT215" s="323" t="s">
        <v>4</v>
      </c>
      <c r="BU215" s="77" t="s">
        <v>443</v>
      </c>
      <c r="BV215" s="77" t="s">
        <v>443</v>
      </c>
      <c r="BW215" s="77" t="s">
        <v>443</v>
      </c>
      <c r="BX215" s="77" t="s">
        <v>443</v>
      </c>
      <c r="BY215" s="77" t="s">
        <v>443</v>
      </c>
      <c r="BZ215" s="77" t="s">
        <v>443</v>
      </c>
      <c r="CA215" s="77" t="s">
        <v>443</v>
      </c>
      <c r="CB215" s="77" t="s">
        <v>443</v>
      </c>
      <c r="CC215" s="77" t="s">
        <v>443</v>
      </c>
      <c r="CD215" s="77" t="s">
        <v>443</v>
      </c>
      <c r="CE215" s="142" t="s">
        <v>1919</v>
      </c>
      <c r="CF215" s="77" t="s">
        <v>443</v>
      </c>
      <c r="CG215" s="77" t="s">
        <v>443</v>
      </c>
      <c r="CH215" s="77" t="s">
        <v>443</v>
      </c>
      <c r="CI215" s="77" t="s">
        <v>443</v>
      </c>
      <c r="CJ215" s="77" t="s">
        <v>443</v>
      </c>
      <c r="CK215" s="77" t="s">
        <v>443</v>
      </c>
      <c r="CL215" s="76" t="s">
        <v>443</v>
      </c>
      <c r="CM215" s="328" t="s">
        <v>2600</v>
      </c>
      <c r="CN215" s="77" t="s">
        <v>443</v>
      </c>
      <c r="CO215" s="77" t="s">
        <v>443</v>
      </c>
      <c r="CP215" s="379" t="s">
        <v>443</v>
      </c>
      <c r="CQ215" s="379" t="s">
        <v>443</v>
      </c>
      <c r="CR215" s="379" t="s">
        <v>443</v>
      </c>
      <c r="CS215" s="389" t="s">
        <v>4</v>
      </c>
      <c r="CT215" s="424" t="s">
        <v>443</v>
      </c>
      <c r="CU215" s="380" t="s">
        <v>35</v>
      </c>
      <c r="CV215" s="379" t="s">
        <v>443</v>
      </c>
      <c r="CW215" s="379" t="s">
        <v>443</v>
      </c>
      <c r="CX215" s="379" t="s">
        <v>443</v>
      </c>
      <c r="CY215" s="448" t="s">
        <v>443</v>
      </c>
      <c r="CZ215" s="448" t="s">
        <v>443</v>
      </c>
      <c r="DA215" s="379" t="s">
        <v>443</v>
      </c>
    </row>
    <row r="216" spans="1:105" s="397" customFormat="1" ht="45" customHeight="1" x14ac:dyDescent="0.25">
      <c r="A216" s="383" t="s">
        <v>83</v>
      </c>
      <c r="B216" s="382" t="s">
        <v>60</v>
      </c>
      <c r="C216" s="409" t="s">
        <v>2049</v>
      </c>
      <c r="D216" s="384"/>
      <c r="E216" s="385" t="s">
        <v>590</v>
      </c>
      <c r="F216" s="386" t="s">
        <v>2590</v>
      </c>
      <c r="G216" s="88">
        <v>12</v>
      </c>
      <c r="H216" s="387" t="s">
        <v>30</v>
      </c>
      <c r="I216" s="388" t="s">
        <v>45</v>
      </c>
      <c r="J216" s="170" t="s">
        <v>443</v>
      </c>
      <c r="K216" s="49" t="s">
        <v>443</v>
      </c>
      <c r="L216" s="49" t="s">
        <v>21</v>
      </c>
      <c r="M216" s="49" t="s">
        <v>443</v>
      </c>
      <c r="N216" s="49" t="s">
        <v>443</v>
      </c>
      <c r="O216" s="49" t="s">
        <v>443</v>
      </c>
      <c r="P216" s="49" t="s">
        <v>443</v>
      </c>
      <c r="Q216" s="49" t="s">
        <v>443</v>
      </c>
      <c r="R216" s="49" t="s">
        <v>443</v>
      </c>
      <c r="S216" s="49" t="s">
        <v>443</v>
      </c>
      <c r="T216" s="49" t="s">
        <v>443</v>
      </c>
      <c r="U216" s="49" t="s">
        <v>443</v>
      </c>
      <c r="V216" s="49" t="s">
        <v>443</v>
      </c>
      <c r="W216" s="49" t="s">
        <v>443</v>
      </c>
      <c r="X216" s="49" t="s">
        <v>21</v>
      </c>
      <c r="Y216" s="49" t="s">
        <v>443</v>
      </c>
      <c r="Z216" s="49" t="s">
        <v>443</v>
      </c>
      <c r="AA216" s="49" t="s">
        <v>443</v>
      </c>
      <c r="AB216" s="49" t="s">
        <v>443</v>
      </c>
      <c r="AC216" s="49" t="s">
        <v>443</v>
      </c>
      <c r="AD216" s="49" t="s">
        <v>443</v>
      </c>
      <c r="AE216" s="49" t="s">
        <v>443</v>
      </c>
      <c r="AF216" s="49" t="s">
        <v>443</v>
      </c>
      <c r="AG216" s="49" t="s">
        <v>443</v>
      </c>
      <c r="AH216" s="49" t="s">
        <v>443</v>
      </c>
      <c r="AI216" s="49" t="s">
        <v>443</v>
      </c>
      <c r="AJ216" s="49" t="s">
        <v>21</v>
      </c>
      <c r="AK216" s="49" t="s">
        <v>443</v>
      </c>
      <c r="AL216" s="49" t="s">
        <v>443</v>
      </c>
      <c r="AM216" s="49" t="s">
        <v>443</v>
      </c>
      <c r="AN216" s="49" t="s">
        <v>443</v>
      </c>
      <c r="AO216" s="49" t="s">
        <v>443</v>
      </c>
      <c r="AP216" s="49" t="s">
        <v>443</v>
      </c>
      <c r="AQ216" s="49" t="s">
        <v>443</v>
      </c>
      <c r="AR216" s="49" t="s">
        <v>443</v>
      </c>
      <c r="AS216" s="49" t="s">
        <v>443</v>
      </c>
      <c r="AT216" s="77" t="s">
        <v>443</v>
      </c>
      <c r="AU216" s="77" t="s">
        <v>443</v>
      </c>
      <c r="AV216" s="149" t="s">
        <v>21</v>
      </c>
      <c r="AW216" s="77" t="s">
        <v>443</v>
      </c>
      <c r="AX216" s="77" t="s">
        <v>443</v>
      </c>
      <c r="AY216" s="77" t="s">
        <v>443</v>
      </c>
      <c r="AZ216" s="77" t="s">
        <v>443</v>
      </c>
      <c r="BA216" s="77" t="s">
        <v>443</v>
      </c>
      <c r="BB216" s="77" t="s">
        <v>443</v>
      </c>
      <c r="BC216" s="77" t="s">
        <v>443</v>
      </c>
      <c r="BD216" s="77" t="s">
        <v>443</v>
      </c>
      <c r="BE216" s="153" t="s">
        <v>2610</v>
      </c>
      <c r="BF216" s="135" t="s">
        <v>2611</v>
      </c>
      <c r="BG216" s="49" t="s">
        <v>443</v>
      </c>
      <c r="BH216" s="132" t="s">
        <v>21</v>
      </c>
      <c r="BI216" s="49" t="s">
        <v>443</v>
      </c>
      <c r="BJ216" s="49" t="s">
        <v>443</v>
      </c>
      <c r="BK216" s="49" t="s">
        <v>443</v>
      </c>
      <c r="BL216" s="49" t="s">
        <v>443</v>
      </c>
      <c r="BM216" s="49" t="s">
        <v>443</v>
      </c>
      <c r="BN216" s="49" t="s">
        <v>443</v>
      </c>
      <c r="BO216" s="49" t="s">
        <v>443</v>
      </c>
      <c r="BP216" s="49" t="s">
        <v>443</v>
      </c>
      <c r="BQ216" s="49" t="s">
        <v>443</v>
      </c>
      <c r="BR216" s="77" t="s">
        <v>443</v>
      </c>
      <c r="BS216" s="77" t="s">
        <v>443</v>
      </c>
      <c r="BT216" s="323" t="s">
        <v>4</v>
      </c>
      <c r="BU216" s="77" t="s">
        <v>443</v>
      </c>
      <c r="BV216" s="77" t="s">
        <v>443</v>
      </c>
      <c r="BW216" s="77" t="s">
        <v>443</v>
      </c>
      <c r="BX216" s="77" t="s">
        <v>443</v>
      </c>
      <c r="BY216" s="77" t="s">
        <v>443</v>
      </c>
      <c r="BZ216" s="77" t="s">
        <v>443</v>
      </c>
      <c r="CA216" s="77" t="s">
        <v>443</v>
      </c>
      <c r="CB216" s="77" t="s">
        <v>443</v>
      </c>
      <c r="CC216" s="77" t="s">
        <v>443</v>
      </c>
      <c r="CD216" s="77" t="s">
        <v>443</v>
      </c>
      <c r="CE216" s="77" t="s">
        <v>443</v>
      </c>
      <c r="CF216" s="326" t="s">
        <v>4</v>
      </c>
      <c r="CG216" s="77" t="s">
        <v>443</v>
      </c>
      <c r="CH216" s="77" t="s">
        <v>443</v>
      </c>
      <c r="CI216" s="77" t="s">
        <v>443</v>
      </c>
      <c r="CJ216" s="77" t="s">
        <v>443</v>
      </c>
      <c r="CK216" s="77" t="s">
        <v>443</v>
      </c>
      <c r="CL216" s="76" t="s">
        <v>443</v>
      </c>
      <c r="CM216" s="328" t="s">
        <v>2600</v>
      </c>
      <c r="CN216" s="77" t="s">
        <v>443</v>
      </c>
      <c r="CO216" s="77" t="s">
        <v>443</v>
      </c>
      <c r="CP216" s="379" t="s">
        <v>443</v>
      </c>
      <c r="CQ216" s="379" t="s">
        <v>443</v>
      </c>
      <c r="CR216" s="379" t="s">
        <v>443</v>
      </c>
      <c r="CS216" s="389" t="s">
        <v>4</v>
      </c>
      <c r="CT216" s="424" t="s">
        <v>443</v>
      </c>
      <c r="CU216" s="380" t="s">
        <v>35</v>
      </c>
      <c r="CV216" s="379" t="s">
        <v>443</v>
      </c>
      <c r="CW216" s="379" t="s">
        <v>443</v>
      </c>
      <c r="CX216" s="379" t="s">
        <v>443</v>
      </c>
      <c r="CY216" s="448" t="s">
        <v>443</v>
      </c>
      <c r="CZ216" s="448" t="s">
        <v>443</v>
      </c>
      <c r="DA216" s="379" t="s">
        <v>443</v>
      </c>
    </row>
    <row r="217" spans="1:105" s="105" customFormat="1" x14ac:dyDescent="0.2">
      <c r="A217" s="6" t="s">
        <v>2794</v>
      </c>
      <c r="B217" s="6" t="s">
        <v>2795</v>
      </c>
      <c r="C217" s="58" t="s">
        <v>2796</v>
      </c>
      <c r="D217" s="118">
        <v>41487</v>
      </c>
      <c r="E217" s="53" t="s">
        <v>66</v>
      </c>
      <c r="F217" s="88" t="s">
        <v>2797</v>
      </c>
      <c r="G217" s="88">
        <v>13</v>
      </c>
      <c r="H217" s="9" t="s">
        <v>19</v>
      </c>
      <c r="I217" s="10" t="s">
        <v>72</v>
      </c>
      <c r="J217" s="187" t="s">
        <v>35</v>
      </c>
      <c r="K217" s="50" t="s">
        <v>35</v>
      </c>
      <c r="L217" s="50" t="s">
        <v>35</v>
      </c>
      <c r="M217" s="50" t="s">
        <v>35</v>
      </c>
      <c r="N217" s="50" t="s">
        <v>35</v>
      </c>
      <c r="O217" s="50" t="s">
        <v>35</v>
      </c>
      <c r="P217" s="50" t="s">
        <v>35</v>
      </c>
      <c r="Q217" s="50" t="s">
        <v>35</v>
      </c>
      <c r="R217" s="50" t="s">
        <v>35</v>
      </c>
      <c r="S217" s="49" t="s">
        <v>443</v>
      </c>
      <c r="T217" s="49" t="s">
        <v>443</v>
      </c>
      <c r="U217" s="49" t="s">
        <v>21</v>
      </c>
      <c r="V217" s="49" t="s">
        <v>443</v>
      </c>
      <c r="W217" s="49" t="s">
        <v>443</v>
      </c>
      <c r="X217" s="49" t="s">
        <v>443</v>
      </c>
      <c r="Y217" s="49" t="s">
        <v>443</v>
      </c>
      <c r="Z217" s="49" t="s">
        <v>443</v>
      </c>
      <c r="AA217" s="49" t="s">
        <v>443</v>
      </c>
      <c r="AB217" s="49" t="s">
        <v>34</v>
      </c>
      <c r="AC217" s="49" t="s">
        <v>34</v>
      </c>
      <c r="AD217" s="49" t="s">
        <v>34</v>
      </c>
      <c r="AE217" s="49" t="s">
        <v>34</v>
      </c>
      <c r="AF217" s="49" t="s">
        <v>34</v>
      </c>
      <c r="AG217" s="49" t="s">
        <v>34</v>
      </c>
      <c r="AH217" s="49" t="s">
        <v>443</v>
      </c>
      <c r="AI217" s="49" t="s">
        <v>35</v>
      </c>
      <c r="AJ217" s="49"/>
      <c r="AK217" s="49"/>
      <c r="AL217" s="49"/>
      <c r="AM217" s="49"/>
      <c r="AN217" s="49"/>
      <c r="AO217" s="49"/>
      <c r="AP217" s="49"/>
      <c r="AQ217" s="49" t="s">
        <v>443</v>
      </c>
      <c r="AR217" s="49"/>
      <c r="AS217" s="49"/>
      <c r="AT217"/>
      <c r="AU217"/>
      <c r="AV217"/>
      <c r="AW217"/>
      <c r="AX217"/>
      <c r="AY217"/>
      <c r="AZ217"/>
      <c r="BA217"/>
      <c r="BB217"/>
      <c r="BC217"/>
      <c r="BD217"/>
      <c r="BE217"/>
      <c r="BF217" s="1"/>
      <c r="BG217" s="1"/>
      <c r="BH217" s="1"/>
      <c r="BI217" s="1"/>
      <c r="BJ217" s="1"/>
      <c r="BK217" s="1"/>
      <c r="BL217" s="1"/>
      <c r="BM217" s="1"/>
      <c r="BN217" s="1"/>
      <c r="BO217" s="1"/>
      <c r="BP217" s="1"/>
      <c r="BQ217" s="1"/>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row>
    <row r="218" spans="1:105" s="381" customFormat="1" ht="45" customHeight="1" x14ac:dyDescent="0.25">
      <c r="A218" s="390" t="s">
        <v>2798</v>
      </c>
      <c r="B218" s="390" t="s">
        <v>2591</v>
      </c>
      <c r="C218" s="457" t="s">
        <v>2799</v>
      </c>
      <c r="D218" s="393">
        <v>43831</v>
      </c>
      <c r="E218" s="411" t="s">
        <v>590</v>
      </c>
      <c r="F218" s="394" t="s">
        <v>2516</v>
      </c>
      <c r="G218" s="317"/>
      <c r="H218" s="395" t="s">
        <v>2383</v>
      </c>
      <c r="I218" s="396" t="s">
        <v>87</v>
      </c>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c r="AK218" s="28"/>
      <c r="AL218" s="28"/>
      <c r="AM218" s="28"/>
      <c r="AN218" s="28"/>
      <c r="AO218" s="28"/>
      <c r="AP218" s="28"/>
      <c r="AQ218" s="28"/>
      <c r="AR218" s="28"/>
      <c r="AS218" s="28"/>
      <c r="AT218"/>
      <c r="AU218"/>
      <c r="AV218"/>
      <c r="AW218"/>
      <c r="AX218"/>
      <c r="AY218"/>
      <c r="AZ218"/>
      <c r="BA218"/>
      <c r="BB218"/>
      <c r="BC218"/>
      <c r="BD218"/>
      <c r="BE218"/>
      <c r="BF218" s="1"/>
      <c r="BG218" s="1"/>
      <c r="BH218" s="1"/>
      <c r="BI218" s="1"/>
      <c r="BJ218" s="1"/>
      <c r="BK218" s="49"/>
      <c r="BL218" s="49"/>
      <c r="BM218" s="1"/>
      <c r="BN218" s="1"/>
      <c r="BO218" s="1"/>
      <c r="BP218" s="1"/>
      <c r="BQ218" s="1"/>
      <c r="BR218"/>
      <c r="BS218"/>
      <c r="BT218"/>
      <c r="BU218"/>
      <c r="BV218"/>
      <c r="BW218"/>
      <c r="BX218"/>
      <c r="BY218"/>
      <c r="BZ218"/>
      <c r="CA218"/>
      <c r="CB218"/>
      <c r="CC218"/>
      <c r="CD218"/>
      <c r="CE218"/>
      <c r="CF218"/>
      <c r="CG218"/>
      <c r="CH218"/>
      <c r="CI218"/>
      <c r="CJ218"/>
      <c r="CK218"/>
      <c r="CL218"/>
      <c r="CM218"/>
      <c r="CN218"/>
      <c r="CO218"/>
      <c r="CP218" s="425" t="s">
        <v>4</v>
      </c>
      <c r="CQ218" s="379"/>
      <c r="CR218" s="379" t="s">
        <v>443</v>
      </c>
      <c r="CS218" s="379" t="s">
        <v>443</v>
      </c>
      <c r="CT218" s="455" t="s">
        <v>1919</v>
      </c>
      <c r="CU218" s="380" t="s">
        <v>1919</v>
      </c>
      <c r="CV218" s="379" t="s">
        <v>443</v>
      </c>
      <c r="CW218" s="379" t="s">
        <v>443</v>
      </c>
      <c r="CX218" s="379" t="s">
        <v>443</v>
      </c>
      <c r="CY218" s="448" t="s">
        <v>443</v>
      </c>
      <c r="CZ218" s="379" t="s">
        <v>443</v>
      </c>
      <c r="DA218" s="380" t="s">
        <v>35</v>
      </c>
    </row>
    <row r="219" spans="1:105" customFormat="1" ht="26.1" customHeight="1" x14ac:dyDescent="0.2">
      <c r="A219" s="6" t="s">
        <v>267</v>
      </c>
      <c r="B219" s="6" t="s">
        <v>1300</v>
      </c>
      <c r="C219" s="45" t="s">
        <v>2800</v>
      </c>
      <c r="D219" s="242">
        <v>42004</v>
      </c>
      <c r="E219" s="53" t="s">
        <v>66</v>
      </c>
      <c r="F219" s="88" t="s">
        <v>268</v>
      </c>
      <c r="G219" s="315">
        <v>16</v>
      </c>
      <c r="H219" s="9" t="s">
        <v>39</v>
      </c>
      <c r="I219" s="10" t="s">
        <v>31</v>
      </c>
      <c r="J219" s="77" t="s">
        <v>443</v>
      </c>
      <c r="K219" s="77" t="s">
        <v>21</v>
      </c>
      <c r="L219" s="77" t="s">
        <v>443</v>
      </c>
      <c r="M219" s="77" t="s">
        <v>443</v>
      </c>
      <c r="N219" s="77" t="s">
        <v>443</v>
      </c>
      <c r="O219" s="77" t="s">
        <v>443</v>
      </c>
      <c r="P219" s="77" t="s">
        <v>443</v>
      </c>
      <c r="Q219" s="77" t="s">
        <v>443</v>
      </c>
      <c r="R219" s="77" t="s">
        <v>443</v>
      </c>
      <c r="S219" s="77" t="s">
        <v>443</v>
      </c>
      <c r="T219" s="77" t="s">
        <v>443</v>
      </c>
      <c r="U219" s="77" t="s">
        <v>443</v>
      </c>
      <c r="V219" s="77" t="s">
        <v>443</v>
      </c>
      <c r="W219" s="77" t="s">
        <v>21</v>
      </c>
      <c r="X219" s="77" t="s">
        <v>443</v>
      </c>
      <c r="Y219" s="77" t="s">
        <v>443</v>
      </c>
      <c r="Z219" s="77" t="s">
        <v>443</v>
      </c>
      <c r="AA219" s="77" t="s">
        <v>443</v>
      </c>
      <c r="AB219" s="77" t="s">
        <v>443</v>
      </c>
      <c r="AC219" s="77" t="s">
        <v>443</v>
      </c>
      <c r="AD219" s="77" t="s">
        <v>443</v>
      </c>
      <c r="AE219" s="77" t="s">
        <v>443</v>
      </c>
      <c r="AF219" s="77" t="s">
        <v>21</v>
      </c>
      <c r="AG219" s="77" t="s">
        <v>443</v>
      </c>
      <c r="AH219" s="77" t="s">
        <v>443</v>
      </c>
      <c r="AI219" s="77" t="s">
        <v>21</v>
      </c>
      <c r="AJ219" s="343" t="s">
        <v>66</v>
      </c>
      <c r="AK219" s="141"/>
      <c r="AL219" s="141"/>
      <c r="AM219" s="141"/>
      <c r="AN219" s="141"/>
      <c r="AO219" s="141"/>
      <c r="AP219" s="141"/>
      <c r="AQ219" s="141"/>
      <c r="AR219" s="141" t="s">
        <v>21</v>
      </c>
      <c r="AS219" s="141"/>
      <c r="AT219" s="105"/>
      <c r="BN219" s="77"/>
      <c r="BT219" s="1"/>
      <c r="BU219" s="1"/>
      <c r="BV219" s="1"/>
      <c r="BW219" s="1"/>
      <c r="BX219" s="1"/>
      <c r="BY219" s="1"/>
      <c r="BZ219" s="1"/>
      <c r="CA219" s="1"/>
      <c r="CB219" s="1"/>
      <c r="CC219" s="1"/>
      <c r="CD219" s="1"/>
      <c r="CE219" s="1"/>
      <c r="CF219" s="1"/>
      <c r="CG219" s="1"/>
      <c r="CH219" s="1"/>
      <c r="CI219" s="1"/>
      <c r="CJ219" s="1"/>
      <c r="CK219" s="1"/>
      <c r="CL219" s="1"/>
      <c r="CM219" s="1"/>
      <c r="CN219" s="1"/>
      <c r="CO219" s="1"/>
      <c r="CP219" s="15"/>
    </row>
    <row r="220" spans="1:105" customFormat="1" ht="33.75" x14ac:dyDescent="0.2">
      <c r="A220" s="22" t="s">
        <v>2440</v>
      </c>
      <c r="B220" s="5" t="s">
        <v>60</v>
      </c>
      <c r="C220" s="56" t="s">
        <v>2801</v>
      </c>
      <c r="D220" s="127">
        <v>43374</v>
      </c>
      <c r="E220" s="65" t="s">
        <v>2802</v>
      </c>
      <c r="F220" s="165" t="s">
        <v>1180</v>
      </c>
      <c r="G220" s="316" t="s">
        <v>24</v>
      </c>
      <c r="H220" s="9" t="s">
        <v>24</v>
      </c>
      <c r="I220" s="280" t="s">
        <v>69</v>
      </c>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319"/>
      <c r="AS220" s="77"/>
      <c r="AT220" s="77"/>
      <c r="AU220" s="149"/>
      <c r="AV220" s="77"/>
      <c r="AW220" s="151"/>
      <c r="AX220" s="77"/>
      <c r="AY220" s="77"/>
      <c r="AZ220" s="77"/>
      <c r="BA220" s="77"/>
      <c r="BB220" s="77"/>
      <c r="BC220" s="77"/>
      <c r="BD220" s="77"/>
      <c r="BE220" s="77"/>
      <c r="BF220" s="77"/>
      <c r="BG220" s="144"/>
      <c r="BH220" s="77"/>
      <c r="BI220" s="77"/>
      <c r="BJ220" s="77"/>
      <c r="BK220" s="77"/>
      <c r="BL220" s="77"/>
      <c r="BM220" s="77"/>
      <c r="BN220" s="77"/>
      <c r="BO220" s="77"/>
      <c r="BP220" s="77"/>
      <c r="BQ220" s="77"/>
      <c r="BR220" s="77"/>
      <c r="BS220" s="323"/>
      <c r="BT220" s="77"/>
      <c r="BU220" s="77"/>
      <c r="BV220" s="77"/>
      <c r="BW220" s="48"/>
      <c r="BX220" s="77"/>
      <c r="BY220" s="77"/>
      <c r="BZ220" s="77"/>
      <c r="CA220" s="77"/>
      <c r="CB220" s="77"/>
      <c r="CC220" s="77"/>
      <c r="CD220" s="49" t="s">
        <v>443</v>
      </c>
      <c r="CE220" s="49" t="s">
        <v>443</v>
      </c>
      <c r="CF220" s="49" t="s">
        <v>443</v>
      </c>
      <c r="CG220" s="49" t="s">
        <v>443</v>
      </c>
      <c r="CH220" s="49" t="s">
        <v>443</v>
      </c>
      <c r="CI220" s="49" t="s">
        <v>443</v>
      </c>
      <c r="CJ220" s="49" t="s">
        <v>443</v>
      </c>
      <c r="CK220" s="49" t="s">
        <v>443</v>
      </c>
      <c r="CL220" s="49" t="s">
        <v>443</v>
      </c>
      <c r="CM220" s="49" t="s">
        <v>443</v>
      </c>
      <c r="CN220" s="49" t="s">
        <v>35</v>
      </c>
      <c r="CO220" s="49" t="s">
        <v>35</v>
      </c>
      <c r="CP220" s="77" t="s">
        <v>443</v>
      </c>
    </row>
    <row r="221" spans="1:105" customFormat="1" x14ac:dyDescent="0.2">
      <c r="A221" s="6" t="s">
        <v>2803</v>
      </c>
      <c r="B221" s="6" t="s">
        <v>99</v>
      </c>
      <c r="C221" s="45" t="s">
        <v>1921</v>
      </c>
      <c r="D221" s="118">
        <v>43452</v>
      </c>
      <c r="E221" s="65" t="s">
        <v>66</v>
      </c>
      <c r="F221" s="165" t="s">
        <v>2804</v>
      </c>
      <c r="G221" s="315"/>
      <c r="H221" s="9" t="s">
        <v>19</v>
      </c>
      <c r="I221" s="280" t="s">
        <v>657</v>
      </c>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141"/>
      <c r="AU221" s="77"/>
      <c r="AV221" s="77"/>
      <c r="AW221" s="77"/>
      <c r="AX221" s="77"/>
      <c r="AY221" s="77"/>
      <c r="AZ221" s="77"/>
      <c r="BA221" s="77"/>
      <c r="BB221" s="77"/>
      <c r="BC221" s="149"/>
      <c r="BD221" s="77"/>
      <c r="BE221" s="77"/>
      <c r="BF221" s="141"/>
      <c r="BG221" s="141"/>
      <c r="BH221" s="141"/>
      <c r="BI221" s="141"/>
      <c r="BJ221" s="141"/>
      <c r="BK221" s="141"/>
      <c r="BL221" s="141"/>
      <c r="BM221" s="141"/>
      <c r="BN221" s="77"/>
      <c r="BO221" s="77"/>
      <c r="BP221" s="141"/>
      <c r="BQ221" s="141"/>
      <c r="BR221" s="142"/>
      <c r="BS221" s="142"/>
      <c r="BT221" s="142"/>
      <c r="BU221" s="142"/>
      <c r="BV221" s="142"/>
      <c r="BW221" s="142"/>
      <c r="BX221" s="77"/>
      <c r="BY221" s="142"/>
      <c r="BZ221" s="142"/>
      <c r="CA221" s="142" t="s">
        <v>1919</v>
      </c>
      <c r="CB221" s="142" t="s">
        <v>1919</v>
      </c>
      <c r="CC221" s="142" t="s">
        <v>1919</v>
      </c>
      <c r="CD221" s="325" t="s">
        <v>4</v>
      </c>
      <c r="CE221" s="77" t="s">
        <v>443</v>
      </c>
      <c r="CF221" s="77" t="s">
        <v>443</v>
      </c>
      <c r="CG221" s="77" t="s">
        <v>443</v>
      </c>
      <c r="CH221" s="77" t="s">
        <v>443</v>
      </c>
      <c r="CI221" s="77" t="s">
        <v>443</v>
      </c>
      <c r="CJ221" s="77" t="s">
        <v>443</v>
      </c>
      <c r="CK221" s="77" t="s">
        <v>443</v>
      </c>
      <c r="CL221" s="77" t="s">
        <v>443</v>
      </c>
      <c r="CM221" s="77" t="s">
        <v>443</v>
      </c>
      <c r="CN221" s="77" t="s">
        <v>443</v>
      </c>
      <c r="CO221" s="77" t="s">
        <v>443</v>
      </c>
      <c r="CP221" s="49" t="s">
        <v>443</v>
      </c>
      <c r="CQ221" s="1"/>
      <c r="CR221" s="1"/>
      <c r="CS221" s="1"/>
      <c r="CT221" s="1"/>
      <c r="CU221" s="1"/>
      <c r="CV221" s="1"/>
      <c r="CW221" s="1"/>
      <c r="CX221" s="1"/>
      <c r="CY221" s="1"/>
      <c r="CZ221" s="1"/>
      <c r="DA221" s="1"/>
    </row>
    <row r="222" spans="1:105" customFormat="1" ht="67.5" x14ac:dyDescent="0.2">
      <c r="A222" s="22" t="s">
        <v>186</v>
      </c>
      <c r="B222" s="6" t="s">
        <v>2805</v>
      </c>
      <c r="C222" s="45" t="s">
        <v>2806</v>
      </c>
      <c r="D222" s="117"/>
      <c r="E222" s="66" t="s">
        <v>66</v>
      </c>
      <c r="F222" s="165" t="s">
        <v>300</v>
      </c>
      <c r="G222" s="315"/>
      <c r="H222" s="9" t="s">
        <v>24</v>
      </c>
      <c r="I222" s="280" t="s">
        <v>69</v>
      </c>
      <c r="J222" s="77" t="s">
        <v>443</v>
      </c>
      <c r="K222" s="77" t="s">
        <v>443</v>
      </c>
      <c r="L222" s="77" t="s">
        <v>443</v>
      </c>
      <c r="M222" s="77" t="s">
        <v>443</v>
      </c>
      <c r="N222" s="77" t="s">
        <v>443</v>
      </c>
      <c r="O222" s="77" t="s">
        <v>21</v>
      </c>
      <c r="P222" s="77" t="s">
        <v>443</v>
      </c>
      <c r="Q222" s="77" t="s">
        <v>443</v>
      </c>
      <c r="R222" s="77" t="s">
        <v>443</v>
      </c>
      <c r="S222" s="77" t="s">
        <v>443</v>
      </c>
      <c r="T222" s="77" t="s">
        <v>443</v>
      </c>
      <c r="U222" s="77" t="s">
        <v>443</v>
      </c>
      <c r="V222" s="77" t="s">
        <v>443</v>
      </c>
      <c r="W222" s="77" t="s">
        <v>443</v>
      </c>
      <c r="X222" s="77" t="s">
        <v>443</v>
      </c>
      <c r="Y222" s="77" t="s">
        <v>443</v>
      </c>
      <c r="Z222" s="77" t="s">
        <v>443</v>
      </c>
      <c r="AA222" s="77" t="s">
        <v>21</v>
      </c>
      <c r="AB222" s="77" t="s">
        <v>443</v>
      </c>
      <c r="AC222" s="77" t="s">
        <v>443</v>
      </c>
      <c r="AD222" s="77" t="s">
        <v>443</v>
      </c>
      <c r="AE222" s="77" t="s">
        <v>443</v>
      </c>
      <c r="AF222" s="77" t="s">
        <v>443</v>
      </c>
      <c r="AG222" s="77" t="s">
        <v>443</v>
      </c>
      <c r="AH222" s="77" t="s">
        <v>443</v>
      </c>
      <c r="AI222" s="77" t="s">
        <v>443</v>
      </c>
      <c r="AJ222" s="77" t="s">
        <v>443</v>
      </c>
      <c r="AK222" s="77" t="s">
        <v>443</v>
      </c>
      <c r="AL222" s="77" t="s">
        <v>443</v>
      </c>
      <c r="AM222" s="77" t="s">
        <v>443</v>
      </c>
      <c r="AN222" s="77" t="s">
        <v>21</v>
      </c>
      <c r="AO222" s="77" t="s">
        <v>443</v>
      </c>
      <c r="AP222" s="77" t="s">
        <v>443</v>
      </c>
      <c r="AQ222" s="77" t="s">
        <v>443</v>
      </c>
      <c r="AR222" s="77" t="s">
        <v>443</v>
      </c>
      <c r="AS222" s="77" t="s">
        <v>443</v>
      </c>
      <c r="AT222" s="77" t="s">
        <v>443</v>
      </c>
      <c r="AU222" s="77" t="s">
        <v>443</v>
      </c>
      <c r="AV222" s="77" t="s">
        <v>443</v>
      </c>
      <c r="AW222" s="77" t="s">
        <v>443</v>
      </c>
      <c r="AX222" s="77" t="s">
        <v>443</v>
      </c>
      <c r="AY222" s="149" t="s">
        <v>21</v>
      </c>
      <c r="AZ222" s="77" t="s">
        <v>443</v>
      </c>
      <c r="BA222" s="77" t="s">
        <v>2595</v>
      </c>
      <c r="BB222" s="77" t="s">
        <v>443</v>
      </c>
      <c r="BC222" s="77"/>
      <c r="BD222" s="77" t="s">
        <v>443</v>
      </c>
      <c r="BE222" s="77" t="s">
        <v>443</v>
      </c>
      <c r="BF222" s="77" t="s">
        <v>443</v>
      </c>
      <c r="BG222" s="77" t="s">
        <v>443</v>
      </c>
      <c r="BH222" s="77" t="s">
        <v>443</v>
      </c>
      <c r="BI222" s="77" t="s">
        <v>443</v>
      </c>
      <c r="BJ222" s="77" t="s">
        <v>443</v>
      </c>
      <c r="BK222" s="77" t="s">
        <v>443</v>
      </c>
      <c r="BL222" s="77" t="s">
        <v>443</v>
      </c>
      <c r="BM222" s="144" t="s">
        <v>21</v>
      </c>
      <c r="BN222" s="142" t="s">
        <v>35</v>
      </c>
      <c r="BO222" s="142" t="s">
        <v>35</v>
      </c>
      <c r="BP222" s="142" t="s">
        <v>35</v>
      </c>
      <c r="BQ222" s="142" t="s">
        <v>35</v>
      </c>
      <c r="BR222" s="142" t="s">
        <v>35</v>
      </c>
      <c r="BS222" s="142" t="s">
        <v>35</v>
      </c>
      <c r="BT222" s="142" t="s">
        <v>35</v>
      </c>
      <c r="BU222" s="142" t="s">
        <v>35</v>
      </c>
      <c r="BV222" s="142" t="s">
        <v>35</v>
      </c>
      <c r="BW222" s="105"/>
      <c r="BX222" s="77"/>
      <c r="BY222" s="323" t="s">
        <v>4</v>
      </c>
      <c r="BZ222" s="105"/>
      <c r="CA222" s="105"/>
      <c r="CB222" s="105"/>
      <c r="CC222" s="105"/>
      <c r="CD222" s="105"/>
      <c r="CE222" s="105"/>
      <c r="CF222" s="105"/>
      <c r="CG222" s="105"/>
      <c r="CH222" s="105"/>
      <c r="CI222" s="105"/>
      <c r="CJ222" s="105"/>
      <c r="CP222" s="49"/>
      <c r="CQ222" s="1"/>
      <c r="CR222" s="1"/>
      <c r="CS222" s="1"/>
      <c r="CT222" s="1"/>
      <c r="CU222" s="1"/>
      <c r="CV222" s="1"/>
      <c r="CW222" s="49" t="s">
        <v>443</v>
      </c>
      <c r="CX222" s="1"/>
      <c r="CY222" s="1"/>
      <c r="CZ222" s="1"/>
      <c r="DA222" s="1"/>
    </row>
    <row r="223" spans="1:105" ht="45" customHeight="1" x14ac:dyDescent="0.25">
      <c r="A223" s="406" t="s">
        <v>1804</v>
      </c>
      <c r="B223" s="426" t="s">
        <v>1805</v>
      </c>
      <c r="C223" s="387"/>
      <c r="D223" s="401">
        <v>42767</v>
      </c>
      <c r="E223" s="385" t="s">
        <v>590</v>
      </c>
      <c r="F223" s="386" t="s">
        <v>2517</v>
      </c>
      <c r="G223" s="48"/>
      <c r="H223" s="387" t="s">
        <v>2181</v>
      </c>
      <c r="I223" s="449" t="s">
        <v>87</v>
      </c>
      <c r="AN223" s="142"/>
      <c r="AO223" s="142"/>
      <c r="AP223" s="142"/>
      <c r="AQ223" s="142"/>
      <c r="AR223" s="142"/>
      <c r="AS223" s="142"/>
      <c r="AT223" s="142"/>
      <c r="AU223" s="142"/>
      <c r="AV223" s="142"/>
      <c r="AW223" s="142"/>
      <c r="AX223" s="142"/>
      <c r="AY223" s="142"/>
      <c r="AZ223" s="142"/>
      <c r="BA223" s="142"/>
      <c r="BB223" s="142"/>
      <c r="BC223" s="142"/>
      <c r="BD223" s="77"/>
      <c r="BE223" s="77"/>
      <c r="BF223" s="142" t="s">
        <v>21</v>
      </c>
      <c r="BG223" s="142" t="s">
        <v>35</v>
      </c>
      <c r="BH223" s="142" t="s">
        <v>35</v>
      </c>
      <c r="BI223" s="77" t="s">
        <v>443</v>
      </c>
      <c r="BJ223" s="77" t="s">
        <v>443</v>
      </c>
      <c r="BK223" s="77" t="s">
        <v>443</v>
      </c>
      <c r="BL223" s="77" t="s">
        <v>443</v>
      </c>
      <c r="BM223" s="77" t="s">
        <v>443</v>
      </c>
      <c r="BN223" s="77" t="s">
        <v>443</v>
      </c>
      <c r="BO223" s="77" t="s">
        <v>443</v>
      </c>
      <c r="BP223" s="77" t="s">
        <v>443</v>
      </c>
      <c r="BQ223" s="77" t="s">
        <v>443</v>
      </c>
      <c r="BR223" s="323" t="s">
        <v>4</v>
      </c>
      <c r="BS223" s="77" t="s">
        <v>443</v>
      </c>
      <c r="BT223" s="77" t="s">
        <v>443</v>
      </c>
      <c r="BU223" s="77" t="s">
        <v>443</v>
      </c>
      <c r="BV223" s="77" t="s">
        <v>443</v>
      </c>
      <c r="BW223" s="48" t="s">
        <v>443</v>
      </c>
      <c r="BX223" s="77" t="s">
        <v>443</v>
      </c>
      <c r="BY223" s="77" t="s">
        <v>443</v>
      </c>
      <c r="BZ223" s="77" t="s">
        <v>443</v>
      </c>
      <c r="CA223" s="77" t="s">
        <v>443</v>
      </c>
      <c r="CB223" s="77" t="s">
        <v>443</v>
      </c>
      <c r="CC223" s="77" t="s">
        <v>443</v>
      </c>
      <c r="CD223" s="325" t="s">
        <v>4</v>
      </c>
      <c r="CE223" s="77" t="s">
        <v>443</v>
      </c>
      <c r="CF223" s="77" t="s">
        <v>443</v>
      </c>
      <c r="CG223" s="77" t="s">
        <v>443</v>
      </c>
      <c r="CH223" s="77" t="s">
        <v>443</v>
      </c>
      <c r="CI223" s="77" t="s">
        <v>443</v>
      </c>
      <c r="CJ223" s="77" t="s">
        <v>443</v>
      </c>
      <c r="CK223" s="77" t="s">
        <v>443</v>
      </c>
      <c r="CL223" s="77" t="s">
        <v>443</v>
      </c>
      <c r="CM223" s="77" t="s">
        <v>443</v>
      </c>
      <c r="CN223" s="77" t="s">
        <v>443</v>
      </c>
      <c r="CO223" s="77" t="s">
        <v>443</v>
      </c>
      <c r="CP223" s="379" t="s">
        <v>443</v>
      </c>
      <c r="CQ223" s="379" t="s">
        <v>443</v>
      </c>
      <c r="CR223" s="379" t="s">
        <v>4</v>
      </c>
      <c r="CS223" s="379" t="s">
        <v>443</v>
      </c>
      <c r="CT223" s="379" t="s">
        <v>443</v>
      </c>
      <c r="CU223" s="380" t="s">
        <v>35</v>
      </c>
      <c r="CV223" s="379" t="s">
        <v>443</v>
      </c>
      <c r="CW223" s="379" t="s">
        <v>443</v>
      </c>
      <c r="CX223" s="379" t="s">
        <v>443</v>
      </c>
      <c r="CY223" s="379" t="s">
        <v>443</v>
      </c>
      <c r="CZ223" s="379" t="s">
        <v>443</v>
      </c>
      <c r="DA223" s="380" t="s">
        <v>35</v>
      </c>
    </row>
    <row r="224" spans="1:105" s="381" customFormat="1" ht="45" customHeight="1" x14ac:dyDescent="0.25">
      <c r="A224" s="383" t="s">
        <v>2337</v>
      </c>
      <c r="B224" s="383" t="s">
        <v>297</v>
      </c>
      <c r="C224" s="383"/>
      <c r="D224" s="401">
        <v>42005</v>
      </c>
      <c r="E224" s="385" t="s">
        <v>590</v>
      </c>
      <c r="F224" s="386" t="s">
        <v>1811</v>
      </c>
      <c r="G224" s="315"/>
      <c r="H224" s="387" t="s">
        <v>24</v>
      </c>
      <c r="I224" s="388" t="s">
        <v>72</v>
      </c>
      <c r="J224" s="142"/>
      <c r="K224" s="142"/>
      <c r="L224" s="142"/>
      <c r="M224" s="142"/>
      <c r="N224" s="142"/>
      <c r="O224" s="142"/>
      <c r="P224" s="142"/>
      <c r="Q224" s="142"/>
      <c r="R224" s="142"/>
      <c r="S224" s="142"/>
      <c r="T224" s="142"/>
      <c r="U224" s="77"/>
      <c r="V224" s="77"/>
      <c r="W224" s="77"/>
      <c r="X224" s="77"/>
      <c r="Y224" s="77"/>
      <c r="Z224" s="77"/>
      <c r="AA224" s="77"/>
      <c r="AB224" s="77"/>
      <c r="AC224" s="77"/>
      <c r="AD224" s="77"/>
      <c r="AE224" s="77"/>
      <c r="AF224" s="77"/>
      <c r="AG224" s="77"/>
      <c r="AH224" s="77" t="s">
        <v>35</v>
      </c>
      <c r="AI224" s="77" t="s">
        <v>35</v>
      </c>
      <c r="AJ224" s="77" t="s">
        <v>443</v>
      </c>
      <c r="AK224" s="77" t="s">
        <v>443</v>
      </c>
      <c r="AL224" s="77" t="s">
        <v>443</v>
      </c>
      <c r="AM224" s="77" t="s">
        <v>443</v>
      </c>
      <c r="AN224" s="77" t="s">
        <v>443</v>
      </c>
      <c r="AO224" s="77" t="s">
        <v>443</v>
      </c>
      <c r="AP224" s="77" t="s">
        <v>443</v>
      </c>
      <c r="AQ224" s="77" t="s">
        <v>443</v>
      </c>
      <c r="AR224" s="77" t="s">
        <v>443</v>
      </c>
      <c r="AS224" s="77" t="s">
        <v>21</v>
      </c>
      <c r="AT224" s="77" t="s">
        <v>443</v>
      </c>
      <c r="AU224" s="77" t="s">
        <v>443</v>
      </c>
      <c r="AV224" s="77" t="s">
        <v>443</v>
      </c>
      <c r="AW224" s="77" t="s">
        <v>443</v>
      </c>
      <c r="AX224" s="77" t="s">
        <v>443</v>
      </c>
      <c r="AY224" s="77" t="s">
        <v>443</v>
      </c>
      <c r="AZ224" s="77" t="s">
        <v>443</v>
      </c>
      <c r="BA224" s="77" t="s">
        <v>443</v>
      </c>
      <c r="BB224" s="77" t="s">
        <v>2595</v>
      </c>
      <c r="BC224" s="77" t="s">
        <v>443</v>
      </c>
      <c r="BD224" s="77" t="s">
        <v>443</v>
      </c>
      <c r="BE224" s="149" t="s">
        <v>21</v>
      </c>
      <c r="BF224" s="77" t="s">
        <v>443</v>
      </c>
      <c r="BG224" s="77" t="s">
        <v>443</v>
      </c>
      <c r="BH224" s="77" t="s">
        <v>443</v>
      </c>
      <c r="BI224" s="77" t="s">
        <v>443</v>
      </c>
      <c r="BJ224" s="77" t="s">
        <v>443</v>
      </c>
      <c r="BK224" s="77" t="s">
        <v>443</v>
      </c>
      <c r="BL224" s="77" t="s">
        <v>443</v>
      </c>
      <c r="BM224" s="77" t="s">
        <v>443</v>
      </c>
      <c r="BN224" s="77" t="s">
        <v>443</v>
      </c>
      <c r="BO224" s="77" t="s">
        <v>443</v>
      </c>
      <c r="BP224" s="77" t="s">
        <v>443</v>
      </c>
      <c r="BQ224" s="144" t="s">
        <v>21</v>
      </c>
      <c r="BR224" s="77" t="s">
        <v>443</v>
      </c>
      <c r="BS224" s="77" t="s">
        <v>443</v>
      </c>
      <c r="BT224" s="77" t="s">
        <v>443</v>
      </c>
      <c r="BU224" s="77" t="s">
        <v>443</v>
      </c>
      <c r="BV224" s="77" t="s">
        <v>443</v>
      </c>
      <c r="BW224" t="s">
        <v>443</v>
      </c>
      <c r="BX224" s="77" t="s">
        <v>443</v>
      </c>
      <c r="BY224" s="77" t="s">
        <v>443</v>
      </c>
      <c r="BZ224" s="77" t="s">
        <v>443</v>
      </c>
      <c r="CA224" s="313" t="s">
        <v>443</v>
      </c>
      <c r="CB224" s="77" t="s">
        <v>443</v>
      </c>
      <c r="CC224" s="323" t="s">
        <v>4</v>
      </c>
      <c r="CD224" s="77" t="s">
        <v>443</v>
      </c>
      <c r="CE224" s="77" t="s">
        <v>443</v>
      </c>
      <c r="CF224" s="77" t="s">
        <v>443</v>
      </c>
      <c r="CG224" s="77" t="s">
        <v>443</v>
      </c>
      <c r="CH224" s="77" t="s">
        <v>443</v>
      </c>
      <c r="CI224" s="77" t="s">
        <v>443</v>
      </c>
      <c r="CJ224" s="77" t="s">
        <v>443</v>
      </c>
      <c r="CK224" s="77" t="s">
        <v>443</v>
      </c>
      <c r="CL224" s="77" t="s">
        <v>443</v>
      </c>
      <c r="CM224" s="77" t="s">
        <v>443</v>
      </c>
      <c r="CN224" s="77" t="s">
        <v>443</v>
      </c>
      <c r="CO224" s="77" t="s">
        <v>443</v>
      </c>
      <c r="CP224" s="379" t="s">
        <v>4</v>
      </c>
      <c r="CQ224" s="379" t="s">
        <v>443</v>
      </c>
      <c r="CR224" s="379" t="s">
        <v>443</v>
      </c>
      <c r="CS224" s="379" t="s">
        <v>443</v>
      </c>
      <c r="CT224" s="380" t="s">
        <v>35</v>
      </c>
      <c r="CU224" s="380" t="s">
        <v>35</v>
      </c>
      <c r="CV224" s="379" t="s">
        <v>443</v>
      </c>
      <c r="CW224" s="379" t="s">
        <v>443</v>
      </c>
      <c r="CX224" s="379" t="s">
        <v>443</v>
      </c>
      <c r="CY224" s="379" t="s">
        <v>443</v>
      </c>
      <c r="CZ224" s="379" t="s">
        <v>443</v>
      </c>
      <c r="DA224" s="379" t="s">
        <v>443</v>
      </c>
    </row>
    <row r="225" spans="1:105" s="381" customFormat="1" ht="45" customHeight="1" x14ac:dyDescent="0.25">
      <c r="A225" s="383" t="s">
        <v>2807</v>
      </c>
      <c r="B225" s="383" t="s">
        <v>989</v>
      </c>
      <c r="C225" s="451" t="s">
        <v>2808</v>
      </c>
      <c r="D225" s="401">
        <v>44063</v>
      </c>
      <c r="E225" s="385" t="s">
        <v>590</v>
      </c>
      <c r="F225" s="386" t="s">
        <v>1012</v>
      </c>
      <c r="G225" s="299"/>
      <c r="H225" s="387" t="s">
        <v>2383</v>
      </c>
      <c r="I225" s="388" t="s">
        <v>87</v>
      </c>
      <c r="J225" s="48"/>
      <c r="K225" s="48"/>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c r="AS225" s="48"/>
      <c r="AT225"/>
      <c r="AU225"/>
      <c r="AV225"/>
      <c r="AW225"/>
      <c r="AX225"/>
      <c r="AY225"/>
      <c r="AZ225"/>
      <c r="BA225"/>
      <c r="BB225"/>
      <c r="BC225"/>
      <c r="BD225"/>
      <c r="BE225"/>
      <c r="BF225"/>
      <c r="BG225"/>
      <c r="BH225"/>
      <c r="BI225"/>
      <c r="BJ225"/>
      <c r="BK225" s="77"/>
      <c r="BL225" s="77"/>
      <c r="BM225"/>
      <c r="BN225"/>
      <c r="BO225"/>
      <c r="BP225"/>
      <c r="BQ225"/>
      <c r="BR225"/>
      <c r="BS225"/>
      <c r="BT225"/>
      <c r="BU225"/>
      <c r="BV225"/>
      <c r="BW225"/>
      <c r="BX225"/>
      <c r="BY225"/>
      <c r="BZ225"/>
      <c r="CA225"/>
      <c r="CB225"/>
      <c r="CC225"/>
      <c r="CD225"/>
      <c r="CE225"/>
      <c r="CF225"/>
      <c r="CG225"/>
      <c r="CH225"/>
      <c r="CI225"/>
      <c r="CJ225"/>
      <c r="CK225"/>
      <c r="CL225"/>
      <c r="CM225"/>
      <c r="CN225"/>
      <c r="CO225"/>
      <c r="CP225" s="389" t="s">
        <v>4</v>
      </c>
      <c r="CQ225" s="379"/>
      <c r="CR225" s="379"/>
      <c r="CS225" s="379"/>
      <c r="CT225" s="379"/>
      <c r="CU225" s="379"/>
      <c r="CV225" s="379"/>
      <c r="CW225" s="379"/>
      <c r="CX225" s="428" t="s">
        <v>2809</v>
      </c>
      <c r="CY225" s="448" t="s">
        <v>443</v>
      </c>
      <c r="CZ225" s="379" t="s">
        <v>443</v>
      </c>
      <c r="DA225" s="380" t="s">
        <v>35</v>
      </c>
    </row>
    <row r="226" spans="1:105" s="381" customFormat="1" ht="45" customHeight="1" x14ac:dyDescent="0.25">
      <c r="A226" s="383" t="s">
        <v>2810</v>
      </c>
      <c r="B226" s="383" t="s">
        <v>1104</v>
      </c>
      <c r="C226" s="451" t="s">
        <v>2811</v>
      </c>
      <c r="D226" s="401">
        <v>43797</v>
      </c>
      <c r="E226" s="385" t="s">
        <v>590</v>
      </c>
      <c r="F226" s="386" t="s">
        <v>1822</v>
      </c>
      <c r="G226" s="315"/>
      <c r="H226" s="387" t="s">
        <v>2383</v>
      </c>
      <c r="I226" s="388" t="s">
        <v>45</v>
      </c>
      <c r="J226" s="142"/>
      <c r="K226" s="142"/>
      <c r="L226" s="142"/>
      <c r="M226" s="142"/>
      <c r="N226" s="142"/>
      <c r="O226" s="142"/>
      <c r="P226" s="142"/>
      <c r="Q226" s="142"/>
      <c r="R226" s="142"/>
      <c r="S226" s="142"/>
      <c r="T226" s="142"/>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149"/>
      <c r="BF226" s="77"/>
      <c r="BG226" s="77"/>
      <c r="BH226" s="77"/>
      <c r="BI226" s="77"/>
      <c r="BJ226" s="77"/>
      <c r="BK226" s="77"/>
      <c r="BL226" s="77"/>
      <c r="BM226" s="77"/>
      <c r="BN226" s="77"/>
      <c r="BO226" s="77"/>
      <c r="BP226" s="77"/>
      <c r="BQ226" s="144"/>
      <c r="BR226" s="77"/>
      <c r="BS226" s="77"/>
      <c r="BT226" s="77"/>
      <c r="BU226" s="77"/>
      <c r="BV226" s="77"/>
      <c r="BW226"/>
      <c r="BX226"/>
      <c r="BY226" s="77"/>
      <c r="BZ226" s="77"/>
      <c r="CA226" s="142"/>
      <c r="CB226" s="142"/>
      <c r="CC226" s="77"/>
      <c r="CD226" s="77"/>
      <c r="CE226" s="77"/>
      <c r="CF226" s="77"/>
      <c r="CG226" s="77"/>
      <c r="CH226" s="77"/>
      <c r="CI226" s="326"/>
      <c r="CJ226" s="77"/>
      <c r="CK226" s="77"/>
      <c r="CL226" s="76"/>
      <c r="CM226" s="328"/>
      <c r="CN226" s="77"/>
      <c r="CO226" s="77"/>
      <c r="CP226" s="379" t="s">
        <v>443</v>
      </c>
      <c r="CQ226" s="379" t="s">
        <v>443</v>
      </c>
      <c r="CR226" s="379" t="s">
        <v>443</v>
      </c>
      <c r="CS226" s="405" t="s">
        <v>443</v>
      </c>
      <c r="CT226" s="380" t="s">
        <v>35</v>
      </c>
      <c r="CU226" s="380" t="s">
        <v>35</v>
      </c>
      <c r="CV226" s="389" t="s">
        <v>4</v>
      </c>
      <c r="CW226" s="379" t="s">
        <v>443</v>
      </c>
      <c r="CX226" s="379" t="s">
        <v>443</v>
      </c>
      <c r="CY226" s="448" t="s">
        <v>443</v>
      </c>
      <c r="CZ226" s="379" t="s">
        <v>443</v>
      </c>
      <c r="DA226" s="380" t="s">
        <v>35</v>
      </c>
    </row>
    <row r="227" spans="1:105" s="381" customFormat="1" ht="45" customHeight="1" x14ac:dyDescent="0.25">
      <c r="A227" s="383" t="s">
        <v>2812</v>
      </c>
      <c r="B227" s="383" t="s">
        <v>1348</v>
      </c>
      <c r="C227" s="409" t="s">
        <v>2674</v>
      </c>
      <c r="D227" s="401">
        <v>43831</v>
      </c>
      <c r="E227" s="385" t="s">
        <v>590</v>
      </c>
      <c r="F227" s="386" t="s">
        <v>1859</v>
      </c>
      <c r="G227" s="315"/>
      <c r="H227" s="387" t="s">
        <v>2383</v>
      </c>
      <c r="I227" s="388" t="s">
        <v>2813</v>
      </c>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149"/>
      <c r="AY227" s="77"/>
      <c r="AZ227" s="77"/>
      <c r="BA227" s="77"/>
      <c r="BB227" s="77"/>
      <c r="BC227" s="77"/>
      <c r="BD227" s="77"/>
      <c r="BE227" s="77"/>
      <c r="BF227" s="77"/>
      <c r="BG227" s="77"/>
      <c r="BH227" s="77"/>
      <c r="BI227" s="77"/>
      <c r="BJ227" s="144"/>
      <c r="BK227" s="271"/>
      <c r="BL227" s="77"/>
      <c r="BM227" s="77"/>
      <c r="BN227" s="77"/>
      <c r="BO227" s="77"/>
      <c r="BP227" s="77"/>
      <c r="BQ227" s="77"/>
      <c r="BR227" s="77"/>
      <c r="BS227" s="77"/>
      <c r="BT227" s="77"/>
      <c r="BU227" s="77"/>
      <c r="BV227" s="323"/>
      <c r="BW227"/>
      <c r="BX227" s="77"/>
      <c r="BY227" s="76"/>
      <c r="BZ227" s="77"/>
      <c r="CA227" s="313"/>
      <c r="CB227" s="77"/>
      <c r="CC227" s="77"/>
      <c r="CD227" s="77"/>
      <c r="CE227" s="77"/>
      <c r="CF227" s="77"/>
      <c r="CG227" s="77"/>
      <c r="CH227" s="326"/>
      <c r="CI227" s="77"/>
      <c r="CJ227" s="77"/>
      <c r="CK227" s="77"/>
      <c r="CL227" s="77"/>
      <c r="CM227" s="77"/>
      <c r="CN227" s="77"/>
      <c r="CO227" s="77"/>
      <c r="CP227" s="379"/>
      <c r="CQ227" s="379"/>
      <c r="CR227" s="379" t="s">
        <v>443</v>
      </c>
      <c r="CS227" s="379" t="s">
        <v>443</v>
      </c>
      <c r="CT227" s="380" t="s">
        <v>35</v>
      </c>
      <c r="CU227" s="380" t="s">
        <v>35</v>
      </c>
      <c r="CV227" s="379" t="s">
        <v>443</v>
      </c>
      <c r="CW227" s="379" t="s">
        <v>443</v>
      </c>
      <c r="CX227" s="379" t="s">
        <v>443</v>
      </c>
      <c r="CY227" s="379" t="s">
        <v>443</v>
      </c>
      <c r="CZ227" s="379" t="s">
        <v>443</v>
      </c>
      <c r="DA227" s="380" t="s">
        <v>35</v>
      </c>
    </row>
  </sheetData>
  <autoFilter ref="A1:DA227" xr:uid="{00000000-0009-0000-0000-000004000000}">
    <sortState xmlns:xlrd2="http://schemas.microsoft.com/office/spreadsheetml/2017/richdata2" ref="A2:DA227">
      <sortCondition ref="A1:A227"/>
    </sortState>
  </autoFilter>
  <sortState xmlns:xlrd2="http://schemas.microsoft.com/office/spreadsheetml/2017/richdata2" ref="A2:DA219">
    <sortCondition ref="E2:E219"/>
    <sortCondition ref="B2:B219"/>
    <sortCondition ref="A2:A219"/>
  </sortState>
  <conditionalFormatting sqref="CP1:DA1048576">
    <cfRule type="cellIs" dxfId="2720" priority="1" operator="equal">
      <formula>"ANNUAL"</formula>
    </cfRule>
  </conditionalFormatting>
  <pageMargins left="0.23622047244094491" right="0.23622047244094491" top="0.78" bottom="0.15748031496062992" header="0.15748031496062992" footer="0.51181102362204722"/>
  <pageSetup fitToHeight="0" orientation="landscape" r:id="rId1"/>
  <headerFooter alignWithMargins="0">
    <oddHeader>&amp;CMONTHLY FIRE ALARM SYSTEM TESTING - NOVEMBER 2015-OCTOBER 2016</oddHead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theme="9"/>
    <pageSetUpPr fitToPage="1"/>
  </sheetPr>
  <dimension ref="A1:CD176"/>
  <sheetViews>
    <sheetView showGridLines="0" zoomScale="85" zoomScaleNormal="85" workbookViewId="0">
      <pane xSplit="8" ySplit="1" topLeftCell="I2" activePane="bottomRight" state="frozen"/>
      <selection pane="topRight" activeCell="O1" sqref="O1"/>
      <selection pane="bottomLeft" activeCell="A2" sqref="A2"/>
      <selection pane="bottomRight" activeCell="D20" sqref="D20"/>
    </sheetView>
  </sheetViews>
  <sheetFormatPr defaultColWidth="8.85546875" defaultRowHeight="12.75" outlineLevelCol="1" x14ac:dyDescent="0.2"/>
  <cols>
    <col min="1" max="1" width="20.140625" customWidth="1"/>
    <col min="2" max="2" width="19.140625" customWidth="1"/>
    <col min="3" max="3" width="18.140625" style="47" customWidth="1"/>
    <col min="4" max="4" width="10.7109375" style="77" customWidth="1"/>
    <col min="5" max="5" width="12.42578125" style="47" customWidth="1"/>
    <col min="6" max="6" width="13.85546875" style="167" customWidth="1"/>
    <col min="7" max="7" width="10.140625" style="47" customWidth="1"/>
    <col min="8" max="8" width="6.28515625" customWidth="1"/>
    <col min="9" max="9" width="7.42578125" customWidth="1"/>
    <col min="10" max="20" width="6.7109375" style="48" hidden="1" customWidth="1"/>
    <col min="21" max="21" width="6.42578125" style="48" hidden="1" customWidth="1"/>
    <col min="22" max="22" width="6.42578125" style="48" hidden="1" customWidth="1" outlineLevel="1"/>
    <col min="23" max="31" width="6.7109375" style="48" hidden="1" customWidth="1" outlineLevel="1"/>
    <col min="32" max="33" width="5.140625" style="48" hidden="1" customWidth="1" outlineLevel="1"/>
    <col min="34" max="34" width="5.140625" style="48" hidden="1" customWidth="1" collapsed="1"/>
    <col min="35" max="36" width="6.7109375" style="48" hidden="1" customWidth="1"/>
    <col min="37" max="37" width="6.42578125" style="48" hidden="1" customWidth="1"/>
    <col min="38" max="44" width="6.7109375" style="48" hidden="1" customWidth="1"/>
    <col min="45" max="45" width="5.7109375" style="48" hidden="1" customWidth="1"/>
    <col min="46" max="46" width="7.28515625" hidden="1" customWidth="1"/>
    <col min="47" max="57" width="9.140625" hidden="1" customWidth="1"/>
    <col min="63" max="64" width="9.140625" style="77"/>
  </cols>
  <sheetData>
    <row r="1" spans="1:82" ht="51" x14ac:dyDescent="0.2">
      <c r="A1" s="180" t="s">
        <v>1</v>
      </c>
      <c r="B1" s="181" t="s">
        <v>581</v>
      </c>
      <c r="C1" s="182" t="s">
        <v>582</v>
      </c>
      <c r="D1" s="181" t="s">
        <v>585</v>
      </c>
      <c r="E1" s="181" t="s">
        <v>2814</v>
      </c>
      <c r="F1" s="183" t="s">
        <v>223</v>
      </c>
      <c r="G1" s="182" t="s">
        <v>2039</v>
      </c>
      <c r="H1" s="181" t="s">
        <v>3</v>
      </c>
      <c r="I1" s="180" t="s">
        <v>4</v>
      </c>
      <c r="J1" s="169">
        <v>41214</v>
      </c>
      <c r="K1" s="64">
        <v>41244</v>
      </c>
      <c r="L1" s="64">
        <v>41275</v>
      </c>
      <c r="M1" s="64">
        <v>41306</v>
      </c>
      <c r="N1" s="64">
        <v>41334</v>
      </c>
      <c r="O1" s="64">
        <v>41365</v>
      </c>
      <c r="P1" s="64">
        <v>41395</v>
      </c>
      <c r="Q1" s="64">
        <v>41426</v>
      </c>
      <c r="R1" s="64">
        <v>41456</v>
      </c>
      <c r="S1" s="64">
        <v>41487</v>
      </c>
      <c r="T1" s="64">
        <v>41518</v>
      </c>
      <c r="U1" s="64">
        <v>41548</v>
      </c>
      <c r="V1" s="108">
        <v>41579</v>
      </c>
      <c r="W1" s="108">
        <v>41609</v>
      </c>
      <c r="X1" s="108">
        <v>41640</v>
      </c>
      <c r="Y1" s="108">
        <v>41671</v>
      </c>
      <c r="Z1" s="108">
        <v>41699</v>
      </c>
      <c r="AA1" s="108">
        <v>41730</v>
      </c>
      <c r="AB1" s="108">
        <v>41760</v>
      </c>
      <c r="AC1" s="108">
        <v>41791</v>
      </c>
      <c r="AD1" s="108">
        <v>41821</v>
      </c>
      <c r="AE1" s="108">
        <v>41852</v>
      </c>
      <c r="AF1" s="108">
        <v>41883</v>
      </c>
      <c r="AG1" s="108">
        <v>41913</v>
      </c>
      <c r="AH1" s="116">
        <v>41944</v>
      </c>
      <c r="AI1" s="116">
        <v>41974</v>
      </c>
      <c r="AJ1" s="116">
        <v>42005</v>
      </c>
      <c r="AK1" s="116">
        <v>42036</v>
      </c>
      <c r="AL1" s="116">
        <v>42064</v>
      </c>
      <c r="AM1" s="116">
        <v>42095</v>
      </c>
      <c r="AN1" s="116">
        <v>42125</v>
      </c>
      <c r="AO1" s="116">
        <v>42156</v>
      </c>
      <c r="AP1" s="116">
        <v>42186</v>
      </c>
      <c r="AQ1" s="116">
        <v>42217</v>
      </c>
      <c r="AR1" s="116">
        <v>42248</v>
      </c>
      <c r="AS1" s="116">
        <v>42278</v>
      </c>
      <c r="AT1" s="125">
        <v>42309</v>
      </c>
      <c r="AU1" s="125">
        <v>42339</v>
      </c>
      <c r="AV1" s="125">
        <v>42370</v>
      </c>
      <c r="AW1" s="125">
        <v>42401</v>
      </c>
      <c r="AX1" s="125">
        <v>42430</v>
      </c>
      <c r="AY1" s="125">
        <v>42461</v>
      </c>
      <c r="AZ1" s="125">
        <v>42491</v>
      </c>
      <c r="BA1" s="125">
        <v>42522</v>
      </c>
      <c r="BB1" s="125">
        <v>42552</v>
      </c>
      <c r="BC1" s="125">
        <v>42583</v>
      </c>
      <c r="BD1" s="125">
        <v>42614</v>
      </c>
      <c r="BE1" s="168">
        <v>42644</v>
      </c>
      <c r="BF1" s="184">
        <v>42675</v>
      </c>
      <c r="BG1" s="184">
        <v>42705</v>
      </c>
      <c r="BH1" s="184">
        <v>42736</v>
      </c>
      <c r="BI1" s="184">
        <v>42767</v>
      </c>
      <c r="BJ1" s="184">
        <v>42795</v>
      </c>
      <c r="BK1" s="226">
        <v>42826</v>
      </c>
      <c r="BL1" s="226">
        <v>42856</v>
      </c>
      <c r="BM1" s="184">
        <v>42887</v>
      </c>
      <c r="BN1" s="184">
        <v>42917</v>
      </c>
      <c r="BO1" s="184">
        <v>42948</v>
      </c>
      <c r="BP1" s="184">
        <v>42979</v>
      </c>
      <c r="BQ1" s="184">
        <v>43009</v>
      </c>
      <c r="CD1" s="93" t="s">
        <v>2815</v>
      </c>
    </row>
    <row r="2" spans="1:82" ht="31.5" x14ac:dyDescent="0.2">
      <c r="A2" s="5" t="s">
        <v>2289</v>
      </c>
      <c r="B2" s="23" t="s">
        <v>191</v>
      </c>
      <c r="C2" s="58"/>
      <c r="D2" s="104"/>
      <c r="E2" s="52" t="s">
        <v>590</v>
      </c>
      <c r="F2" s="165" t="s">
        <v>2578</v>
      </c>
      <c r="G2" s="88">
        <v>1</v>
      </c>
      <c r="H2" s="9" t="s">
        <v>30</v>
      </c>
      <c r="I2" s="23" t="s">
        <v>100</v>
      </c>
      <c r="J2" s="170" t="s">
        <v>443</v>
      </c>
      <c r="K2" s="49" t="s">
        <v>443</v>
      </c>
      <c r="L2" s="49" t="s">
        <v>443</v>
      </c>
      <c r="M2" s="49" t="s">
        <v>443</v>
      </c>
      <c r="N2" s="49" t="s">
        <v>443</v>
      </c>
      <c r="O2" s="49" t="s">
        <v>443</v>
      </c>
      <c r="P2" s="49" t="s">
        <v>443</v>
      </c>
      <c r="Q2" s="49" t="s">
        <v>443</v>
      </c>
      <c r="R2" s="49" t="s">
        <v>443</v>
      </c>
      <c r="S2" s="49" t="s">
        <v>21</v>
      </c>
      <c r="T2" s="49" t="s">
        <v>443</v>
      </c>
      <c r="U2" s="49" t="s">
        <v>443</v>
      </c>
      <c r="V2" s="104" t="s">
        <v>443</v>
      </c>
      <c r="W2" s="104" t="s">
        <v>443</v>
      </c>
      <c r="X2" s="104" t="s">
        <v>443</v>
      </c>
      <c r="Y2" s="104" t="s">
        <v>443</v>
      </c>
      <c r="Z2" s="104" t="s">
        <v>443</v>
      </c>
      <c r="AA2" s="104" t="s">
        <v>443</v>
      </c>
      <c r="AB2" s="104" t="s">
        <v>443</v>
      </c>
      <c r="AC2" s="49" t="s">
        <v>443</v>
      </c>
      <c r="AD2" s="49" t="s">
        <v>443</v>
      </c>
      <c r="AE2" s="104" t="s">
        <v>21</v>
      </c>
      <c r="AF2" s="49" t="s">
        <v>443</v>
      </c>
      <c r="AG2" s="104" t="s">
        <v>443</v>
      </c>
      <c r="AH2" s="49" t="s">
        <v>443</v>
      </c>
      <c r="AI2" s="49" t="s">
        <v>443</v>
      </c>
      <c r="AJ2" s="104" t="s">
        <v>443</v>
      </c>
      <c r="AK2" s="49" t="s">
        <v>443</v>
      </c>
      <c r="AL2" s="49" t="s">
        <v>443</v>
      </c>
      <c r="AM2" s="49" t="s">
        <v>443</v>
      </c>
      <c r="AN2" s="49" t="s">
        <v>443</v>
      </c>
      <c r="AO2" s="49" t="s">
        <v>443</v>
      </c>
      <c r="AP2" s="49" t="s">
        <v>443</v>
      </c>
      <c r="AQ2" s="104" t="s">
        <v>21</v>
      </c>
      <c r="AR2" s="49" t="s">
        <v>443</v>
      </c>
      <c r="AS2" s="49" t="s">
        <v>443</v>
      </c>
      <c r="AT2" s="49" t="s">
        <v>443</v>
      </c>
      <c r="AU2" s="49" t="s">
        <v>443</v>
      </c>
      <c r="AV2" s="49" t="s">
        <v>443</v>
      </c>
      <c r="AW2" s="49" t="s">
        <v>443</v>
      </c>
      <c r="AX2" s="49" t="s">
        <v>443</v>
      </c>
      <c r="AY2" s="49" t="s">
        <v>443</v>
      </c>
      <c r="AZ2" s="49" t="s">
        <v>443</v>
      </c>
      <c r="BA2" s="49" t="s">
        <v>443</v>
      </c>
      <c r="BB2" s="49" t="s">
        <v>443</v>
      </c>
      <c r="BC2" s="137" t="s">
        <v>21</v>
      </c>
      <c r="BD2" s="49" t="s">
        <v>443</v>
      </c>
      <c r="BE2" s="133" t="s">
        <v>2610</v>
      </c>
      <c r="BF2" s="135" t="s">
        <v>2611</v>
      </c>
      <c r="BG2" s="49" t="s">
        <v>443</v>
      </c>
      <c r="BH2" s="49" t="s">
        <v>443</v>
      </c>
      <c r="BI2" s="49" t="s">
        <v>443</v>
      </c>
      <c r="BJ2" s="49" t="s">
        <v>443</v>
      </c>
      <c r="BK2" s="49" t="s">
        <v>443</v>
      </c>
      <c r="BL2" s="49" t="s">
        <v>443</v>
      </c>
      <c r="BM2" s="49" t="s">
        <v>443</v>
      </c>
      <c r="BN2" s="1"/>
      <c r="BO2" s="1"/>
      <c r="BP2" s="132" t="s">
        <v>21</v>
      </c>
      <c r="BQ2" s="1"/>
    </row>
    <row r="3" spans="1:82" x14ac:dyDescent="0.2">
      <c r="A3" s="6" t="s">
        <v>2197</v>
      </c>
      <c r="B3" s="6" t="s">
        <v>49</v>
      </c>
      <c r="C3" s="45"/>
      <c r="D3" s="117"/>
      <c r="E3" s="52" t="s">
        <v>590</v>
      </c>
      <c r="F3" s="165" t="s">
        <v>300</v>
      </c>
      <c r="G3" s="88">
        <v>1</v>
      </c>
      <c r="H3" s="9" t="s">
        <v>19</v>
      </c>
      <c r="I3" s="23" t="s">
        <v>50</v>
      </c>
      <c r="J3" s="170" t="s">
        <v>443</v>
      </c>
      <c r="K3" s="49" t="s">
        <v>443</v>
      </c>
      <c r="L3" s="49" t="s">
        <v>443</v>
      </c>
      <c r="M3" s="49" t="s">
        <v>443</v>
      </c>
      <c r="N3" s="49" t="s">
        <v>443</v>
      </c>
      <c r="O3" s="49" t="s">
        <v>443</v>
      </c>
      <c r="P3" s="49" t="s">
        <v>443</v>
      </c>
      <c r="Q3" s="49" t="s">
        <v>443</v>
      </c>
      <c r="R3" s="49" t="s">
        <v>21</v>
      </c>
      <c r="S3" s="49" t="s">
        <v>443</v>
      </c>
      <c r="T3" s="49" t="s">
        <v>443</v>
      </c>
      <c r="U3" s="49" t="s">
        <v>443</v>
      </c>
      <c r="V3" s="49" t="s">
        <v>443</v>
      </c>
      <c r="W3" s="49" t="s">
        <v>443</v>
      </c>
      <c r="X3" s="49" t="s">
        <v>443</v>
      </c>
      <c r="Y3" s="49" t="s">
        <v>443</v>
      </c>
      <c r="Z3" s="49" t="s">
        <v>443</v>
      </c>
      <c r="AA3" s="49" t="s">
        <v>443</v>
      </c>
      <c r="AB3" s="49" t="s">
        <v>443</v>
      </c>
      <c r="AC3" s="49" t="s">
        <v>443</v>
      </c>
      <c r="AD3" s="49" t="s">
        <v>21</v>
      </c>
      <c r="AE3" s="49" t="s">
        <v>443</v>
      </c>
      <c r="AF3" s="49" t="s">
        <v>443</v>
      </c>
      <c r="AG3" s="49" t="s">
        <v>443</v>
      </c>
      <c r="AH3" s="49" t="s">
        <v>443</v>
      </c>
      <c r="AI3" s="49" t="s">
        <v>443</v>
      </c>
      <c r="AJ3" s="49" t="s">
        <v>443</v>
      </c>
      <c r="AK3" s="49" t="s">
        <v>443</v>
      </c>
      <c r="AL3" s="49" t="s">
        <v>443</v>
      </c>
      <c r="AM3" s="49" t="s">
        <v>443</v>
      </c>
      <c r="AN3" s="49" t="s">
        <v>443</v>
      </c>
      <c r="AO3" s="49" t="s">
        <v>443</v>
      </c>
      <c r="AP3" s="49" t="s">
        <v>21</v>
      </c>
      <c r="AQ3" s="49" t="s">
        <v>443</v>
      </c>
      <c r="AR3" s="49" t="s">
        <v>443</v>
      </c>
      <c r="AS3" s="49" t="s">
        <v>443</v>
      </c>
      <c r="AT3" s="49" t="s">
        <v>443</v>
      </c>
      <c r="AU3" s="49" t="s">
        <v>443</v>
      </c>
      <c r="AV3" s="49" t="s">
        <v>443</v>
      </c>
      <c r="AW3" s="49" t="s">
        <v>443</v>
      </c>
      <c r="AX3" s="49" t="s">
        <v>443</v>
      </c>
      <c r="AY3" s="49" t="s">
        <v>443</v>
      </c>
      <c r="AZ3" s="49" t="s">
        <v>443</v>
      </c>
      <c r="BA3" s="49" t="s">
        <v>443</v>
      </c>
      <c r="BB3" s="137" t="s">
        <v>21</v>
      </c>
      <c r="BC3" s="49" t="s">
        <v>443</v>
      </c>
      <c r="BD3" s="49" t="s">
        <v>443</v>
      </c>
      <c r="BE3" s="131" t="s">
        <v>443</v>
      </c>
      <c r="BF3" s="49" t="s">
        <v>443</v>
      </c>
      <c r="BG3" s="49" t="s">
        <v>443</v>
      </c>
      <c r="BH3" s="49" t="s">
        <v>443</v>
      </c>
      <c r="BI3" s="49" t="s">
        <v>443</v>
      </c>
      <c r="BJ3" s="49" t="s">
        <v>443</v>
      </c>
      <c r="BK3" s="49" t="s">
        <v>443</v>
      </c>
      <c r="BL3" s="49" t="s">
        <v>443</v>
      </c>
      <c r="BM3" s="49" t="s">
        <v>443</v>
      </c>
      <c r="BN3" s="49" t="s">
        <v>443</v>
      </c>
      <c r="BO3" s="1"/>
      <c r="BP3" s="1"/>
      <c r="BQ3" s="1"/>
    </row>
    <row r="4" spans="1:82" ht="67.5" x14ac:dyDescent="0.2">
      <c r="A4" s="208" t="s">
        <v>145</v>
      </c>
      <c r="B4" s="208" t="s">
        <v>140</v>
      </c>
      <c r="C4" s="219" t="s">
        <v>2734</v>
      </c>
      <c r="D4" s="210"/>
      <c r="E4" s="211" t="s">
        <v>66</v>
      </c>
      <c r="F4" s="140" t="s">
        <v>228</v>
      </c>
      <c r="G4" s="140">
        <v>1</v>
      </c>
      <c r="H4" s="203" t="s">
        <v>39</v>
      </c>
      <c r="I4" s="177" t="s">
        <v>40</v>
      </c>
      <c r="J4" s="49" t="s">
        <v>443</v>
      </c>
      <c r="K4" s="49" t="s">
        <v>443</v>
      </c>
      <c r="L4" s="49" t="s">
        <v>21</v>
      </c>
      <c r="M4" s="49" t="s">
        <v>443</v>
      </c>
      <c r="N4" s="49" t="s">
        <v>443</v>
      </c>
      <c r="O4" s="49" t="s">
        <v>443</v>
      </c>
      <c r="P4" s="49" t="s">
        <v>443</v>
      </c>
      <c r="Q4" s="49" t="s">
        <v>443</v>
      </c>
      <c r="R4" s="49" t="s">
        <v>443</v>
      </c>
      <c r="S4" s="49" t="s">
        <v>443</v>
      </c>
      <c r="T4" s="49" t="s">
        <v>443</v>
      </c>
      <c r="U4" s="49" t="s">
        <v>443</v>
      </c>
      <c r="V4" s="49" t="s">
        <v>443</v>
      </c>
      <c r="W4" s="49" t="s">
        <v>443</v>
      </c>
      <c r="X4" s="49" t="s">
        <v>21</v>
      </c>
      <c r="Y4" s="49" t="s">
        <v>35</v>
      </c>
      <c r="Z4" s="49" t="s">
        <v>443</v>
      </c>
      <c r="AA4" s="49" t="s">
        <v>443</v>
      </c>
      <c r="AB4" s="49" t="s">
        <v>443</v>
      </c>
      <c r="AC4" s="49" t="s">
        <v>443</v>
      </c>
      <c r="AD4" s="49" t="s">
        <v>443</v>
      </c>
      <c r="AE4" s="49" t="s">
        <v>443</v>
      </c>
      <c r="AF4" s="49" t="s">
        <v>443</v>
      </c>
      <c r="AG4" s="49" t="s">
        <v>443</v>
      </c>
      <c r="AH4" s="49"/>
      <c r="AI4" s="49"/>
      <c r="AJ4" s="49"/>
      <c r="AK4" s="49"/>
      <c r="AL4" s="49"/>
      <c r="AM4" s="49"/>
      <c r="AN4" s="49"/>
      <c r="AO4" s="49"/>
      <c r="AP4" s="49"/>
      <c r="AQ4" s="49"/>
      <c r="AR4" s="49"/>
      <c r="AS4" s="49"/>
      <c r="AT4" s="1"/>
      <c r="AU4" s="1"/>
      <c r="AV4" s="1"/>
      <c r="AW4" s="1"/>
      <c r="AX4" s="1"/>
      <c r="AY4" s="1"/>
      <c r="AZ4" s="1"/>
      <c r="BA4" s="1"/>
      <c r="BB4" s="1"/>
      <c r="BC4" s="1"/>
      <c r="BD4" s="1"/>
      <c r="BE4" s="143"/>
      <c r="BF4" s="17"/>
      <c r="BG4" s="17"/>
      <c r="BH4" s="17"/>
      <c r="BI4" s="17"/>
      <c r="BJ4" s="17"/>
      <c r="BK4" s="163"/>
      <c r="BL4" s="163"/>
      <c r="BM4" s="163"/>
      <c r="BN4" s="163"/>
      <c r="BO4" s="163"/>
      <c r="BP4" s="163"/>
      <c r="BQ4" s="163"/>
    </row>
    <row r="5" spans="1:82" ht="27.75" x14ac:dyDescent="0.2">
      <c r="A5" s="4" t="s">
        <v>29</v>
      </c>
      <c r="B5" s="6" t="s">
        <v>27</v>
      </c>
      <c r="C5" s="45"/>
      <c r="D5" s="117"/>
      <c r="E5" s="52" t="s">
        <v>590</v>
      </c>
      <c r="F5" s="165" t="s">
        <v>400</v>
      </c>
      <c r="G5" s="88">
        <v>2</v>
      </c>
      <c r="H5" s="9" t="s">
        <v>30</v>
      </c>
      <c r="I5" s="28" t="s">
        <v>72</v>
      </c>
      <c r="J5" s="170" t="s">
        <v>35</v>
      </c>
      <c r="K5" s="49" t="s">
        <v>443</v>
      </c>
      <c r="L5" s="49" t="s">
        <v>443</v>
      </c>
      <c r="M5" s="49" t="s">
        <v>443</v>
      </c>
      <c r="N5" s="49" t="s">
        <v>443</v>
      </c>
      <c r="O5" s="49" t="s">
        <v>443</v>
      </c>
      <c r="P5" s="49" t="s">
        <v>443</v>
      </c>
      <c r="Q5" s="49" t="s">
        <v>443</v>
      </c>
      <c r="R5" s="49" t="s">
        <v>443</v>
      </c>
      <c r="S5" s="49" t="s">
        <v>443</v>
      </c>
      <c r="T5" s="49" t="s">
        <v>443</v>
      </c>
      <c r="U5" s="49" t="s">
        <v>21</v>
      </c>
      <c r="V5" s="49" t="s">
        <v>443</v>
      </c>
      <c r="W5" s="49" t="s">
        <v>443</v>
      </c>
      <c r="X5" s="49" t="s">
        <v>443</v>
      </c>
      <c r="Y5" s="49" t="s">
        <v>443</v>
      </c>
      <c r="Z5" s="49" t="s">
        <v>443</v>
      </c>
      <c r="AA5" s="49" t="s">
        <v>443</v>
      </c>
      <c r="AB5" s="49" t="s">
        <v>443</v>
      </c>
      <c r="AC5" s="49" t="s">
        <v>443</v>
      </c>
      <c r="AD5" s="49" t="s">
        <v>443</v>
      </c>
      <c r="AE5" s="49" t="s">
        <v>443</v>
      </c>
      <c r="AF5" s="49" t="s">
        <v>443</v>
      </c>
      <c r="AG5" s="49" t="s">
        <v>21</v>
      </c>
      <c r="AH5" s="49" t="s">
        <v>443</v>
      </c>
      <c r="AI5" s="49" t="s">
        <v>443</v>
      </c>
      <c r="AJ5" s="49" t="s">
        <v>443</v>
      </c>
      <c r="AK5" s="49" t="s">
        <v>443</v>
      </c>
      <c r="AL5" s="49" t="s">
        <v>443</v>
      </c>
      <c r="AM5" s="49" t="s">
        <v>443</v>
      </c>
      <c r="AN5" s="49" t="s">
        <v>443</v>
      </c>
      <c r="AO5" s="49" t="s">
        <v>443</v>
      </c>
      <c r="AP5" s="49" t="s">
        <v>443</v>
      </c>
      <c r="AQ5" s="49" t="s">
        <v>443</v>
      </c>
      <c r="AR5" s="49" t="s">
        <v>443</v>
      </c>
      <c r="AS5" s="49" t="s">
        <v>21</v>
      </c>
      <c r="AT5" s="49" t="s">
        <v>443</v>
      </c>
      <c r="AU5" s="49" t="s">
        <v>443</v>
      </c>
      <c r="AV5" s="49" t="s">
        <v>443</v>
      </c>
      <c r="AW5" s="49" t="s">
        <v>443</v>
      </c>
      <c r="AX5" s="49" t="s">
        <v>443</v>
      </c>
      <c r="AY5" s="49" t="s">
        <v>443</v>
      </c>
      <c r="AZ5" s="49" t="s">
        <v>443</v>
      </c>
      <c r="BA5" s="49" t="s">
        <v>443</v>
      </c>
      <c r="BB5" s="49" t="s">
        <v>443</v>
      </c>
      <c r="BC5" s="49" t="s">
        <v>443</v>
      </c>
      <c r="BD5" s="49" t="s">
        <v>443</v>
      </c>
      <c r="BE5" s="138" t="s">
        <v>21</v>
      </c>
      <c r="BF5" s="135" t="s">
        <v>2611</v>
      </c>
      <c r="BG5" s="49" t="s">
        <v>443</v>
      </c>
      <c r="BH5" s="49" t="s">
        <v>443</v>
      </c>
      <c r="BI5" s="49" t="s">
        <v>443</v>
      </c>
      <c r="BJ5" s="49" t="s">
        <v>443</v>
      </c>
      <c r="BK5" s="49" t="s">
        <v>443</v>
      </c>
      <c r="BL5" s="49" t="s">
        <v>443</v>
      </c>
      <c r="BM5" s="49" t="s">
        <v>443</v>
      </c>
      <c r="BN5" s="1"/>
      <c r="BO5" s="1"/>
      <c r="BP5" s="1"/>
      <c r="BQ5" s="1"/>
    </row>
    <row r="6" spans="1:82" x14ac:dyDescent="0.2">
      <c r="A6" s="5" t="s">
        <v>147</v>
      </c>
      <c r="B6" s="5" t="s">
        <v>140</v>
      </c>
      <c r="C6" s="46" t="s">
        <v>2652</v>
      </c>
      <c r="D6" s="117"/>
      <c r="E6" s="53" t="s">
        <v>66</v>
      </c>
      <c r="F6" s="88" t="s">
        <v>476</v>
      </c>
      <c r="G6" s="88">
        <v>2</v>
      </c>
      <c r="H6" s="9" t="s">
        <v>19</v>
      </c>
      <c r="I6" s="10" t="s">
        <v>40</v>
      </c>
      <c r="J6" s="170" t="s">
        <v>443</v>
      </c>
      <c r="K6" s="49" t="s">
        <v>443</v>
      </c>
      <c r="L6" s="49" t="s">
        <v>21</v>
      </c>
      <c r="M6" s="49" t="s">
        <v>443</v>
      </c>
      <c r="N6" s="49" t="s">
        <v>443</v>
      </c>
      <c r="O6" s="49" t="s">
        <v>443</v>
      </c>
      <c r="P6" s="49" t="s">
        <v>443</v>
      </c>
      <c r="Q6" s="49" t="s">
        <v>443</v>
      </c>
      <c r="R6" s="49" t="s">
        <v>443</v>
      </c>
      <c r="S6" s="49" t="s">
        <v>443</v>
      </c>
      <c r="T6" s="49" t="s">
        <v>443</v>
      </c>
      <c r="U6" s="49" t="s">
        <v>443</v>
      </c>
      <c r="V6" s="49" t="s">
        <v>443</v>
      </c>
      <c r="W6" s="49" t="s">
        <v>443</v>
      </c>
      <c r="X6" s="49" t="s">
        <v>21</v>
      </c>
      <c r="Y6" s="49" t="s">
        <v>443</v>
      </c>
      <c r="Z6" s="49" t="s">
        <v>443</v>
      </c>
      <c r="AA6" s="49" t="s">
        <v>443</v>
      </c>
      <c r="AB6" s="49" t="s">
        <v>443</v>
      </c>
      <c r="AC6" s="49" t="s">
        <v>443</v>
      </c>
      <c r="AD6" s="49" t="s">
        <v>443</v>
      </c>
      <c r="AE6" s="49" t="s">
        <v>443</v>
      </c>
      <c r="AF6" s="49" t="s">
        <v>443</v>
      </c>
      <c r="AG6" s="49" t="s">
        <v>443</v>
      </c>
      <c r="AH6" s="49"/>
      <c r="AI6" s="49" t="s">
        <v>35</v>
      </c>
      <c r="AJ6" s="49" t="s">
        <v>21</v>
      </c>
      <c r="AK6" s="49"/>
      <c r="AL6" s="49"/>
      <c r="AM6" s="49"/>
      <c r="AN6" s="49"/>
      <c r="AO6" s="49"/>
      <c r="AP6" s="49"/>
      <c r="AQ6" s="49" t="s">
        <v>443</v>
      </c>
      <c r="AR6" s="49"/>
      <c r="AS6" s="49"/>
      <c r="AT6" s="1"/>
      <c r="AU6" s="1"/>
      <c r="AV6" s="1"/>
      <c r="AW6" s="1"/>
      <c r="AX6" s="1"/>
      <c r="AY6" s="1"/>
      <c r="AZ6" s="1"/>
      <c r="BA6" s="1"/>
      <c r="BB6" s="1"/>
      <c r="BC6" s="1"/>
      <c r="BD6" s="1"/>
      <c r="BE6" s="143"/>
      <c r="BF6" s="1"/>
      <c r="BG6" s="1"/>
      <c r="BH6" s="1"/>
      <c r="BI6" s="1"/>
      <c r="BJ6" s="1"/>
      <c r="BK6" s="1"/>
      <c r="BL6" s="1"/>
      <c r="BM6" s="1"/>
      <c r="BN6" s="1"/>
      <c r="BO6" s="1"/>
      <c r="BP6" s="1"/>
      <c r="BQ6" s="1"/>
    </row>
    <row r="7" spans="1:82" ht="38.25" x14ac:dyDescent="0.2">
      <c r="A7" s="6" t="s">
        <v>205</v>
      </c>
      <c r="B7" s="6" t="s">
        <v>201</v>
      </c>
      <c r="C7" s="57" t="s">
        <v>2733</v>
      </c>
      <c r="D7" s="117"/>
      <c r="E7" s="229" t="s">
        <v>1899</v>
      </c>
      <c r="F7" s="165" t="s">
        <v>300</v>
      </c>
      <c r="G7" s="88">
        <v>2</v>
      </c>
      <c r="H7" s="9" t="s">
        <v>39</v>
      </c>
      <c r="I7" s="21" t="s">
        <v>299</v>
      </c>
      <c r="J7" s="170" t="s">
        <v>443</v>
      </c>
      <c r="K7" s="49" t="s">
        <v>443</v>
      </c>
      <c r="L7" s="49" t="s">
        <v>443</v>
      </c>
      <c r="M7" s="49" t="s">
        <v>443</v>
      </c>
      <c r="N7" s="49" t="s">
        <v>443</v>
      </c>
      <c r="O7" s="49" t="s">
        <v>443</v>
      </c>
      <c r="P7" s="49" t="s">
        <v>443</v>
      </c>
      <c r="Q7" s="49" t="s">
        <v>443</v>
      </c>
      <c r="R7" s="49" t="s">
        <v>443</v>
      </c>
      <c r="S7" s="49" t="s">
        <v>443</v>
      </c>
      <c r="T7" s="49" t="s">
        <v>443</v>
      </c>
      <c r="U7" s="49" t="s">
        <v>21</v>
      </c>
      <c r="V7" s="49" t="s">
        <v>443</v>
      </c>
      <c r="W7" s="49" t="s">
        <v>443</v>
      </c>
      <c r="X7" s="49" t="s">
        <v>443</v>
      </c>
      <c r="Y7" s="49" t="s">
        <v>443</v>
      </c>
      <c r="Z7" s="49" t="s">
        <v>443</v>
      </c>
      <c r="AA7" s="49" t="s">
        <v>443</v>
      </c>
      <c r="AB7" s="49" t="s">
        <v>443</v>
      </c>
      <c r="AC7" s="49" t="s">
        <v>443</v>
      </c>
      <c r="AD7" s="49" t="s">
        <v>443</v>
      </c>
      <c r="AE7" s="49" t="s">
        <v>35</v>
      </c>
      <c r="AF7" s="49" t="s">
        <v>443</v>
      </c>
      <c r="AG7" s="49" t="s">
        <v>21</v>
      </c>
      <c r="AH7" s="49" t="s">
        <v>443</v>
      </c>
      <c r="AI7" s="49" t="s">
        <v>443</v>
      </c>
      <c r="AJ7" s="49" t="s">
        <v>443</v>
      </c>
      <c r="AK7" s="49" t="s">
        <v>443</v>
      </c>
      <c r="AL7" s="49" t="s">
        <v>443</v>
      </c>
      <c r="AM7" s="49" t="s">
        <v>443</v>
      </c>
      <c r="AN7" s="49" t="s">
        <v>443</v>
      </c>
      <c r="AO7" s="49" t="s">
        <v>443</v>
      </c>
      <c r="AP7" s="49" t="s">
        <v>443</v>
      </c>
      <c r="AQ7" s="49" t="s">
        <v>443</v>
      </c>
      <c r="AR7" s="123" t="s">
        <v>443</v>
      </c>
      <c r="AS7" s="49" t="s">
        <v>21</v>
      </c>
      <c r="AT7" s="49" t="s">
        <v>443</v>
      </c>
      <c r="AU7" s="49" t="s">
        <v>443</v>
      </c>
      <c r="AV7" s="49" t="s">
        <v>443</v>
      </c>
      <c r="AW7" s="129" t="s">
        <v>2609</v>
      </c>
      <c r="AX7" s="49" t="s">
        <v>443</v>
      </c>
      <c r="AY7" s="49" t="s">
        <v>443</v>
      </c>
      <c r="AZ7" s="49" t="s">
        <v>443</v>
      </c>
      <c r="BA7" s="49" t="s">
        <v>443</v>
      </c>
      <c r="BB7" s="49" t="s">
        <v>443</v>
      </c>
      <c r="BC7" s="49" t="s">
        <v>443</v>
      </c>
      <c r="BD7" s="49" t="s">
        <v>443</v>
      </c>
      <c r="BE7" s="138" t="s">
        <v>21</v>
      </c>
      <c r="BF7" s="49" t="s">
        <v>443</v>
      </c>
      <c r="BG7" s="49" t="s">
        <v>443</v>
      </c>
      <c r="BH7" s="49" t="s">
        <v>443</v>
      </c>
      <c r="BI7" s="49" t="s">
        <v>443</v>
      </c>
      <c r="BJ7" s="49" t="s">
        <v>443</v>
      </c>
      <c r="BK7" s="49" t="s">
        <v>443</v>
      </c>
      <c r="BL7" s="49" t="s">
        <v>443</v>
      </c>
      <c r="BM7" s="248" t="s">
        <v>1899</v>
      </c>
      <c r="BN7" s="1"/>
      <c r="BO7" s="132" t="s">
        <v>21</v>
      </c>
      <c r="BP7" s="1"/>
      <c r="BQ7" s="1"/>
    </row>
    <row r="8" spans="1:82" ht="31.5" x14ac:dyDescent="0.2">
      <c r="A8" s="139" t="s">
        <v>108</v>
      </c>
      <c r="B8" s="41" t="s">
        <v>2678</v>
      </c>
      <c r="C8" s="220" t="s">
        <v>2049</v>
      </c>
      <c r="D8" s="122"/>
      <c r="E8" s="175" t="s">
        <v>590</v>
      </c>
      <c r="F8" s="250" t="s">
        <v>2680</v>
      </c>
      <c r="G8" s="89">
        <v>3</v>
      </c>
      <c r="H8" s="43" t="s">
        <v>30</v>
      </c>
      <c r="I8" s="44" t="s">
        <v>50</v>
      </c>
      <c r="J8" s="49" t="s">
        <v>443</v>
      </c>
      <c r="K8" s="49" t="s">
        <v>443</v>
      </c>
      <c r="L8" s="49" t="s">
        <v>443</v>
      </c>
      <c r="M8" s="49" t="s">
        <v>443</v>
      </c>
      <c r="N8" s="49" t="s">
        <v>443</v>
      </c>
      <c r="O8" s="49" t="s">
        <v>443</v>
      </c>
      <c r="P8" s="49" t="s">
        <v>443</v>
      </c>
      <c r="Q8" s="49" t="s">
        <v>443</v>
      </c>
      <c r="R8" s="49" t="s">
        <v>21</v>
      </c>
      <c r="S8" s="49" t="s">
        <v>443</v>
      </c>
      <c r="T8" s="49" t="s">
        <v>443</v>
      </c>
      <c r="U8" s="49" t="s">
        <v>443</v>
      </c>
      <c r="V8" s="49" t="s">
        <v>443</v>
      </c>
      <c r="W8" s="49" t="s">
        <v>443</v>
      </c>
      <c r="X8" s="49" t="s">
        <v>443</v>
      </c>
      <c r="Y8" s="49" t="s">
        <v>443</v>
      </c>
      <c r="Z8" s="49" t="s">
        <v>443</v>
      </c>
      <c r="AA8" s="49" t="s">
        <v>443</v>
      </c>
      <c r="AB8" s="49" t="s">
        <v>443</v>
      </c>
      <c r="AC8" s="49" t="s">
        <v>443</v>
      </c>
      <c r="AD8" s="49" t="s">
        <v>21</v>
      </c>
      <c r="AE8" s="49" t="s">
        <v>443</v>
      </c>
      <c r="AF8" s="49" t="s">
        <v>443</v>
      </c>
      <c r="AG8" s="49" t="s">
        <v>443</v>
      </c>
      <c r="AH8" s="49" t="s">
        <v>443</v>
      </c>
      <c r="AI8" s="49" t="s">
        <v>443</v>
      </c>
      <c r="AJ8" s="49" t="s">
        <v>443</v>
      </c>
      <c r="AK8" s="49" t="s">
        <v>443</v>
      </c>
      <c r="AL8" s="49" t="s">
        <v>443</v>
      </c>
      <c r="AM8" s="49" t="s">
        <v>443</v>
      </c>
      <c r="AN8" s="49" t="s">
        <v>443</v>
      </c>
      <c r="AO8" s="49" t="s">
        <v>443</v>
      </c>
      <c r="AP8" s="49" t="s">
        <v>21</v>
      </c>
      <c r="AQ8" s="49" t="s">
        <v>443</v>
      </c>
      <c r="AR8" s="49" t="s">
        <v>443</v>
      </c>
      <c r="AS8" s="49" t="s">
        <v>443</v>
      </c>
      <c r="AT8" s="49" t="s">
        <v>443</v>
      </c>
      <c r="AU8" s="49" t="s">
        <v>443</v>
      </c>
      <c r="AV8" s="49" t="s">
        <v>443</v>
      </c>
      <c r="AW8" s="49" t="s">
        <v>443</v>
      </c>
      <c r="AX8" s="49" t="s">
        <v>443</v>
      </c>
      <c r="AY8" s="49" t="s">
        <v>443</v>
      </c>
      <c r="AZ8" s="49" t="s">
        <v>443</v>
      </c>
      <c r="BA8" s="49" t="s">
        <v>443</v>
      </c>
      <c r="BB8" s="137" t="s">
        <v>21</v>
      </c>
      <c r="BC8" s="49" t="s">
        <v>443</v>
      </c>
      <c r="BD8" s="50" t="s">
        <v>35</v>
      </c>
      <c r="BE8" s="265" t="s">
        <v>2610</v>
      </c>
      <c r="BF8" s="270" t="s">
        <v>2611</v>
      </c>
      <c r="BG8" s="77" t="s">
        <v>443</v>
      </c>
      <c r="BH8" s="77" t="s">
        <v>443</v>
      </c>
      <c r="BI8" s="80" t="s">
        <v>443</v>
      </c>
      <c r="BJ8" s="80" t="s">
        <v>443</v>
      </c>
      <c r="BK8" s="77" t="s">
        <v>443</v>
      </c>
      <c r="BM8" s="49" t="s">
        <v>443</v>
      </c>
      <c r="BQ8" s="144" t="s">
        <v>21</v>
      </c>
    </row>
    <row r="9" spans="1:82" x14ac:dyDescent="0.2">
      <c r="A9" s="189" t="s">
        <v>2480</v>
      </c>
      <c r="B9" s="231" t="s">
        <v>1942</v>
      </c>
      <c r="C9" s="236"/>
      <c r="D9" s="244"/>
      <c r="E9" s="200" t="s">
        <v>590</v>
      </c>
      <c r="F9" s="251" t="s">
        <v>347</v>
      </c>
      <c r="G9" s="193">
        <v>3</v>
      </c>
      <c r="H9" s="258" t="s">
        <v>19</v>
      </c>
      <c r="I9" s="155" t="s">
        <v>20</v>
      </c>
      <c r="J9" s="49" t="s">
        <v>443</v>
      </c>
      <c r="K9" s="49" t="s">
        <v>443</v>
      </c>
      <c r="L9" s="49" t="s">
        <v>443</v>
      </c>
      <c r="M9" s="49" t="s">
        <v>443</v>
      </c>
      <c r="N9" s="49" t="s">
        <v>443</v>
      </c>
      <c r="O9" s="49" t="s">
        <v>21</v>
      </c>
      <c r="P9" s="49" t="s">
        <v>443</v>
      </c>
      <c r="Q9" s="49" t="s">
        <v>443</v>
      </c>
      <c r="R9" s="49" t="s">
        <v>443</v>
      </c>
      <c r="S9" s="49" t="s">
        <v>443</v>
      </c>
      <c r="T9" s="49" t="s">
        <v>443</v>
      </c>
      <c r="U9" s="49" t="s">
        <v>443</v>
      </c>
      <c r="V9" s="49" t="s">
        <v>443</v>
      </c>
      <c r="W9" s="49" t="s">
        <v>443</v>
      </c>
      <c r="X9" s="49" t="s">
        <v>443</v>
      </c>
      <c r="Y9" s="49" t="s">
        <v>443</v>
      </c>
      <c r="Z9" s="49" t="s">
        <v>443</v>
      </c>
      <c r="AA9" s="49" t="s">
        <v>21</v>
      </c>
      <c r="AB9" s="49" t="s">
        <v>443</v>
      </c>
      <c r="AC9" s="49" t="s">
        <v>443</v>
      </c>
      <c r="AD9" s="49" t="s">
        <v>443</v>
      </c>
      <c r="AE9" s="49" t="s">
        <v>443</v>
      </c>
      <c r="AF9" s="49" t="s">
        <v>443</v>
      </c>
      <c r="AG9" s="49" t="s">
        <v>443</v>
      </c>
      <c r="AH9" s="49" t="s">
        <v>443</v>
      </c>
      <c r="AI9" s="49" t="s">
        <v>443</v>
      </c>
      <c r="AJ9" s="49" t="s">
        <v>443</v>
      </c>
      <c r="AK9" s="49" t="s">
        <v>443</v>
      </c>
      <c r="AL9" s="49" t="s">
        <v>443</v>
      </c>
      <c r="AM9" s="49" t="s">
        <v>21</v>
      </c>
      <c r="AN9" s="49" t="s">
        <v>443</v>
      </c>
      <c r="AO9" s="49" t="s">
        <v>443</v>
      </c>
      <c r="AP9" s="49" t="s">
        <v>443</v>
      </c>
      <c r="AQ9" s="49" t="s">
        <v>443</v>
      </c>
      <c r="AR9" s="49" t="s">
        <v>443</v>
      </c>
      <c r="AS9" s="49" t="s">
        <v>443</v>
      </c>
      <c r="AT9" s="49" t="s">
        <v>443</v>
      </c>
      <c r="AU9" s="49" t="s">
        <v>443</v>
      </c>
      <c r="AV9" s="49" t="s">
        <v>443</v>
      </c>
      <c r="AW9" s="49" t="s">
        <v>443</v>
      </c>
      <c r="AX9" s="49" t="s">
        <v>443</v>
      </c>
      <c r="AY9" s="137" t="s">
        <v>21</v>
      </c>
      <c r="AZ9" s="49" t="s">
        <v>443</v>
      </c>
      <c r="BA9" s="49" t="s">
        <v>443</v>
      </c>
      <c r="BB9" s="49" t="s">
        <v>443</v>
      </c>
      <c r="BC9" s="49" t="s">
        <v>443</v>
      </c>
      <c r="BD9" s="49" t="s">
        <v>443</v>
      </c>
      <c r="BE9" s="131" t="s">
        <v>443</v>
      </c>
      <c r="BF9" s="267" t="s">
        <v>443</v>
      </c>
      <c r="BG9" s="267" t="s">
        <v>443</v>
      </c>
      <c r="BH9" s="267" t="s">
        <v>443</v>
      </c>
      <c r="BI9" s="267" t="s">
        <v>443</v>
      </c>
      <c r="BJ9" s="267" t="s">
        <v>443</v>
      </c>
      <c r="BK9" s="156" t="s">
        <v>21</v>
      </c>
      <c r="BL9" s="267" t="s">
        <v>443</v>
      </c>
      <c r="BM9" s="155"/>
      <c r="BN9" s="156" t="s">
        <v>21</v>
      </c>
      <c r="BO9" s="155"/>
      <c r="BP9" s="155"/>
      <c r="BQ9" s="155"/>
    </row>
    <row r="10" spans="1:82" x14ac:dyDescent="0.2">
      <c r="A10" s="22" t="s">
        <v>68</v>
      </c>
      <c r="B10" s="5" t="s">
        <v>60</v>
      </c>
      <c r="C10" s="46"/>
      <c r="D10" s="117"/>
      <c r="E10" s="52" t="s">
        <v>590</v>
      </c>
      <c r="F10" s="165" t="s">
        <v>232</v>
      </c>
      <c r="G10" s="88">
        <v>3</v>
      </c>
      <c r="H10" s="9" t="s">
        <v>39</v>
      </c>
      <c r="I10" s="10" t="s">
        <v>69</v>
      </c>
      <c r="J10" s="170" t="s">
        <v>443</v>
      </c>
      <c r="K10" s="49" t="s">
        <v>443</v>
      </c>
      <c r="L10" s="49" t="s">
        <v>443</v>
      </c>
      <c r="M10" s="49" t="s">
        <v>443</v>
      </c>
      <c r="N10" s="49" t="s">
        <v>443</v>
      </c>
      <c r="O10" s="49" t="s">
        <v>443</v>
      </c>
      <c r="P10" s="49" t="s">
        <v>443</v>
      </c>
      <c r="Q10" s="49" t="s">
        <v>21</v>
      </c>
      <c r="R10" s="49" t="s">
        <v>443</v>
      </c>
      <c r="S10" s="49" t="s">
        <v>443</v>
      </c>
      <c r="T10" s="49" t="s">
        <v>443</v>
      </c>
      <c r="U10" s="49" t="s">
        <v>443</v>
      </c>
      <c r="V10" s="49" t="s">
        <v>443</v>
      </c>
      <c r="W10" s="49" t="s">
        <v>443</v>
      </c>
      <c r="X10" s="49" t="s">
        <v>443</v>
      </c>
      <c r="Y10" s="49" t="s">
        <v>443</v>
      </c>
      <c r="Z10" s="49" t="s">
        <v>443</v>
      </c>
      <c r="AA10" s="49" t="s">
        <v>443</v>
      </c>
      <c r="AB10" s="49" t="s">
        <v>443</v>
      </c>
      <c r="AC10" s="49" t="s">
        <v>21</v>
      </c>
      <c r="AD10" s="49" t="s">
        <v>35</v>
      </c>
      <c r="AE10" s="49" t="s">
        <v>443</v>
      </c>
      <c r="AF10" s="49" t="s">
        <v>443</v>
      </c>
      <c r="AG10" s="49" t="s">
        <v>443</v>
      </c>
      <c r="AH10" s="49" t="s">
        <v>443</v>
      </c>
      <c r="AI10" s="49" t="s">
        <v>443</v>
      </c>
      <c r="AJ10" s="49" t="s">
        <v>443</v>
      </c>
      <c r="AK10" s="49" t="s">
        <v>443</v>
      </c>
      <c r="AL10" s="49" t="s">
        <v>443</v>
      </c>
      <c r="AM10" s="49" t="s">
        <v>443</v>
      </c>
      <c r="AN10" s="49" t="s">
        <v>443</v>
      </c>
      <c r="AO10" s="49" t="s">
        <v>21</v>
      </c>
      <c r="AP10" s="49" t="s">
        <v>443</v>
      </c>
      <c r="AQ10" s="49" t="s">
        <v>443</v>
      </c>
      <c r="AR10" s="123" t="s">
        <v>443</v>
      </c>
      <c r="AS10" s="49" t="s">
        <v>443</v>
      </c>
      <c r="AT10" s="49" t="s">
        <v>443</v>
      </c>
      <c r="AU10" s="49" t="s">
        <v>443</v>
      </c>
      <c r="AV10" s="49" t="s">
        <v>443</v>
      </c>
      <c r="AW10" s="129" t="s">
        <v>2609</v>
      </c>
      <c r="AX10" s="49" t="s">
        <v>443</v>
      </c>
      <c r="AY10" s="49" t="s">
        <v>443</v>
      </c>
      <c r="AZ10" s="49" t="s">
        <v>443</v>
      </c>
      <c r="BA10" s="137" t="s">
        <v>21</v>
      </c>
      <c r="BB10" s="49" t="s">
        <v>443</v>
      </c>
      <c r="BC10" s="49" t="s">
        <v>443</v>
      </c>
      <c r="BD10" s="49" t="s">
        <v>443</v>
      </c>
      <c r="BE10" s="131" t="s">
        <v>443</v>
      </c>
      <c r="BF10" s="49" t="s">
        <v>443</v>
      </c>
      <c r="BG10" s="49" t="s">
        <v>443</v>
      </c>
      <c r="BH10" s="49" t="s">
        <v>443</v>
      </c>
      <c r="BI10" s="49" t="s">
        <v>443</v>
      </c>
      <c r="BJ10" s="49" t="s">
        <v>443</v>
      </c>
      <c r="BK10" s="1"/>
      <c r="BL10" s="49" t="s">
        <v>443</v>
      </c>
      <c r="BM10" s="49" t="s">
        <v>443</v>
      </c>
      <c r="BN10" s="1"/>
      <c r="BO10" s="1"/>
      <c r="BP10" s="1"/>
      <c r="BQ10" s="1"/>
    </row>
    <row r="11" spans="1:82" ht="22.5" x14ac:dyDescent="0.2">
      <c r="A11" s="22" t="s">
        <v>2530</v>
      </c>
      <c r="B11" s="6" t="s">
        <v>180</v>
      </c>
      <c r="C11" s="60" t="s">
        <v>2816</v>
      </c>
      <c r="D11" s="118">
        <v>41426</v>
      </c>
      <c r="E11" s="52" t="s">
        <v>590</v>
      </c>
      <c r="F11" s="165" t="s">
        <v>523</v>
      </c>
      <c r="G11" s="88">
        <v>4</v>
      </c>
      <c r="H11" s="9" t="s">
        <v>19</v>
      </c>
      <c r="I11" s="23" t="s">
        <v>25</v>
      </c>
      <c r="J11" s="172" t="s">
        <v>157</v>
      </c>
      <c r="K11" s="61"/>
      <c r="L11" s="61"/>
      <c r="M11" s="61"/>
      <c r="N11" s="61"/>
      <c r="O11" s="51" t="s">
        <v>21</v>
      </c>
      <c r="P11" s="51" t="s">
        <v>35</v>
      </c>
      <c r="Q11" s="49" t="s">
        <v>443</v>
      </c>
      <c r="R11" s="49" t="s">
        <v>443</v>
      </c>
      <c r="S11" s="49" t="s">
        <v>443</v>
      </c>
      <c r="T11" s="49" t="s">
        <v>443</v>
      </c>
      <c r="U11" s="49" t="s">
        <v>443</v>
      </c>
      <c r="V11" s="49" t="s">
        <v>443</v>
      </c>
      <c r="W11" s="49" t="s">
        <v>443</v>
      </c>
      <c r="X11" s="49" t="s">
        <v>443</v>
      </c>
      <c r="Y11" s="49" t="s">
        <v>443</v>
      </c>
      <c r="Z11" s="49" t="s">
        <v>443</v>
      </c>
      <c r="AA11" s="49" t="s">
        <v>21</v>
      </c>
      <c r="AB11" s="49" t="s">
        <v>443</v>
      </c>
      <c r="AC11" s="49" t="s">
        <v>443</v>
      </c>
      <c r="AD11" s="49" t="s">
        <v>443</v>
      </c>
      <c r="AE11" s="49" t="s">
        <v>443</v>
      </c>
      <c r="AF11" s="49" t="s">
        <v>443</v>
      </c>
      <c r="AG11" s="49" t="s">
        <v>443</v>
      </c>
      <c r="AH11" s="49" t="s">
        <v>443</v>
      </c>
      <c r="AI11" s="49" t="s">
        <v>443</v>
      </c>
      <c r="AJ11" s="49" t="s">
        <v>443</v>
      </c>
      <c r="AK11" s="49" t="s">
        <v>443</v>
      </c>
      <c r="AL11" s="49" t="s">
        <v>443</v>
      </c>
      <c r="AM11" s="49" t="s">
        <v>21</v>
      </c>
      <c r="AN11" s="49" t="s">
        <v>443</v>
      </c>
      <c r="AO11" s="49" t="s">
        <v>443</v>
      </c>
      <c r="AP11" s="49" t="s">
        <v>443</v>
      </c>
      <c r="AQ11" s="49" t="s">
        <v>443</v>
      </c>
      <c r="AR11" s="49" t="s">
        <v>443</v>
      </c>
      <c r="AS11" s="49" t="s">
        <v>443</v>
      </c>
      <c r="AT11" s="49" t="s">
        <v>443</v>
      </c>
      <c r="AU11" s="49" t="s">
        <v>443</v>
      </c>
      <c r="AV11" s="49" t="s">
        <v>443</v>
      </c>
      <c r="AW11" s="49" t="s">
        <v>443</v>
      </c>
      <c r="AX11" s="49" t="s">
        <v>443</v>
      </c>
      <c r="AY11" s="137" t="s">
        <v>21</v>
      </c>
      <c r="AZ11" s="49" t="s">
        <v>443</v>
      </c>
      <c r="BA11" s="49" t="s">
        <v>443</v>
      </c>
      <c r="BB11" s="49" t="s">
        <v>443</v>
      </c>
      <c r="BC11" s="49" t="s">
        <v>443</v>
      </c>
      <c r="BD11" s="49" t="s">
        <v>443</v>
      </c>
      <c r="BE11" s="131" t="s">
        <v>443</v>
      </c>
      <c r="BF11" s="49" t="s">
        <v>443</v>
      </c>
      <c r="BG11" s="49" t="s">
        <v>443</v>
      </c>
      <c r="BH11" s="49" t="s">
        <v>443</v>
      </c>
      <c r="BI11" s="49" t="s">
        <v>443</v>
      </c>
      <c r="BJ11" s="49" t="s">
        <v>443</v>
      </c>
      <c r="BK11" s="49" t="s">
        <v>443</v>
      </c>
      <c r="BL11" s="132" t="s">
        <v>21</v>
      </c>
      <c r="BM11" s="1"/>
      <c r="BN11" s="49" t="s">
        <v>443</v>
      </c>
      <c r="BO11" s="1"/>
      <c r="BP11" s="1"/>
      <c r="BQ11" s="1"/>
    </row>
    <row r="12" spans="1:82" ht="31.5" x14ac:dyDescent="0.2">
      <c r="A12" s="21" t="s">
        <v>2712</v>
      </c>
      <c r="B12" s="5" t="s">
        <v>2817</v>
      </c>
      <c r="C12" s="46" t="s">
        <v>2818</v>
      </c>
      <c r="D12" s="119"/>
      <c r="E12" s="52" t="s">
        <v>590</v>
      </c>
      <c r="F12" s="165" t="s">
        <v>433</v>
      </c>
      <c r="G12" s="88">
        <v>4</v>
      </c>
      <c r="H12" s="9" t="s">
        <v>30</v>
      </c>
      <c r="I12" s="10" t="s">
        <v>40</v>
      </c>
      <c r="J12" s="170" t="s">
        <v>443</v>
      </c>
      <c r="K12" s="49" t="s">
        <v>443</v>
      </c>
      <c r="L12" s="49" t="s">
        <v>21</v>
      </c>
      <c r="M12" s="49" t="s">
        <v>443</v>
      </c>
      <c r="N12" s="49" t="s">
        <v>443</v>
      </c>
      <c r="O12" s="49" t="s">
        <v>443</v>
      </c>
      <c r="P12" s="49" t="s">
        <v>443</v>
      </c>
      <c r="Q12" s="49" t="s">
        <v>443</v>
      </c>
      <c r="R12" s="49" t="s">
        <v>443</v>
      </c>
      <c r="S12" s="49" t="s">
        <v>443</v>
      </c>
      <c r="T12" s="49" t="s">
        <v>443</v>
      </c>
      <c r="U12" s="49" t="s">
        <v>443</v>
      </c>
      <c r="V12" s="49" t="s">
        <v>443</v>
      </c>
      <c r="W12" s="49" t="s">
        <v>443</v>
      </c>
      <c r="X12" s="49" t="s">
        <v>21</v>
      </c>
      <c r="Y12" s="49" t="s">
        <v>443</v>
      </c>
      <c r="Z12" s="49" t="s">
        <v>443</v>
      </c>
      <c r="AA12" s="49" t="s">
        <v>443</v>
      </c>
      <c r="AB12" s="49" t="s">
        <v>443</v>
      </c>
      <c r="AC12" s="49" t="s">
        <v>443</v>
      </c>
      <c r="AD12" s="49" t="s">
        <v>443</v>
      </c>
      <c r="AE12" s="49" t="s">
        <v>443</v>
      </c>
      <c r="AF12" s="49" t="s">
        <v>443</v>
      </c>
      <c r="AG12" s="49" t="s">
        <v>443</v>
      </c>
      <c r="AH12" s="49" t="s">
        <v>443</v>
      </c>
      <c r="AI12" s="49" t="s">
        <v>443</v>
      </c>
      <c r="AJ12" s="49" t="s">
        <v>21</v>
      </c>
      <c r="AK12" s="49" t="s">
        <v>443</v>
      </c>
      <c r="AL12" s="49" t="s">
        <v>443</v>
      </c>
      <c r="AM12" s="49" t="s">
        <v>443</v>
      </c>
      <c r="AN12" s="49" t="s">
        <v>443</v>
      </c>
      <c r="AO12" s="49" t="s">
        <v>443</v>
      </c>
      <c r="AP12" s="49" t="s">
        <v>443</v>
      </c>
      <c r="AQ12" s="49" t="s">
        <v>443</v>
      </c>
      <c r="AR12" s="49" t="s">
        <v>443</v>
      </c>
      <c r="AS12" s="49" t="s">
        <v>443</v>
      </c>
      <c r="AT12" s="49" t="s">
        <v>443</v>
      </c>
      <c r="AU12" s="49" t="s">
        <v>443</v>
      </c>
      <c r="AV12" s="137" t="s">
        <v>21</v>
      </c>
      <c r="AW12" s="49" t="s">
        <v>443</v>
      </c>
      <c r="AX12" s="49" t="s">
        <v>443</v>
      </c>
      <c r="AY12" s="49" t="s">
        <v>443</v>
      </c>
      <c r="AZ12" s="49" t="s">
        <v>443</v>
      </c>
      <c r="BA12" s="49" t="s">
        <v>443</v>
      </c>
      <c r="BB12" s="49" t="s">
        <v>443</v>
      </c>
      <c r="BC12" s="49" t="s">
        <v>443</v>
      </c>
      <c r="BD12" s="49" t="s">
        <v>443</v>
      </c>
      <c r="BE12" s="133" t="s">
        <v>2610</v>
      </c>
      <c r="BF12" s="135" t="s">
        <v>2611</v>
      </c>
      <c r="BG12" s="49" t="s">
        <v>443</v>
      </c>
      <c r="BH12" s="132" t="s">
        <v>21</v>
      </c>
      <c r="BI12" s="49" t="s">
        <v>443</v>
      </c>
      <c r="BJ12" s="49" t="s">
        <v>443</v>
      </c>
      <c r="BK12" s="49" t="s">
        <v>443</v>
      </c>
      <c r="BL12" s="49" t="s">
        <v>443</v>
      </c>
      <c r="BM12" s="49" t="s">
        <v>443</v>
      </c>
      <c r="BN12" s="1"/>
      <c r="BO12" s="1"/>
      <c r="BP12" s="1"/>
      <c r="BQ12" s="1"/>
    </row>
    <row r="13" spans="1:82" x14ac:dyDescent="0.2">
      <c r="A13" s="22" t="s">
        <v>236</v>
      </c>
      <c r="B13" s="6" t="s">
        <v>119</v>
      </c>
      <c r="C13" s="45"/>
      <c r="D13" s="117"/>
      <c r="E13" s="52" t="s">
        <v>590</v>
      </c>
      <c r="F13" s="165" t="s">
        <v>237</v>
      </c>
      <c r="G13" s="88">
        <v>4</v>
      </c>
      <c r="H13" s="9" t="s">
        <v>39</v>
      </c>
      <c r="I13" s="10" t="s">
        <v>72</v>
      </c>
      <c r="J13" s="186" t="s">
        <v>767</v>
      </c>
      <c r="K13" s="49" t="s">
        <v>443</v>
      </c>
      <c r="L13" s="49" t="s">
        <v>443</v>
      </c>
      <c r="M13" s="49" t="s">
        <v>443</v>
      </c>
      <c r="N13" s="49" t="s">
        <v>443</v>
      </c>
      <c r="O13" s="49" t="s">
        <v>443</v>
      </c>
      <c r="P13" s="49" t="s">
        <v>443</v>
      </c>
      <c r="Q13" s="49" t="s">
        <v>443</v>
      </c>
      <c r="R13" s="49" t="s">
        <v>443</v>
      </c>
      <c r="S13" s="49" t="s">
        <v>443</v>
      </c>
      <c r="T13" s="49" t="s">
        <v>443</v>
      </c>
      <c r="U13" s="49" t="s">
        <v>21</v>
      </c>
      <c r="V13" s="49" t="s">
        <v>443</v>
      </c>
      <c r="W13" s="49" t="s">
        <v>443</v>
      </c>
      <c r="X13" s="49" t="s">
        <v>443</v>
      </c>
      <c r="Y13" s="49" t="s">
        <v>443</v>
      </c>
      <c r="Z13" s="49" t="s">
        <v>443</v>
      </c>
      <c r="AA13" s="49" t="s">
        <v>443</v>
      </c>
      <c r="AB13" s="49" t="s">
        <v>443</v>
      </c>
      <c r="AC13" s="49" t="s">
        <v>443</v>
      </c>
      <c r="AD13" s="49" t="s">
        <v>443</v>
      </c>
      <c r="AE13" s="49" t="s">
        <v>443</v>
      </c>
      <c r="AF13" s="49" t="s">
        <v>443</v>
      </c>
      <c r="AG13" s="49" t="s">
        <v>21</v>
      </c>
      <c r="AH13" s="49" t="s">
        <v>443</v>
      </c>
      <c r="AI13" s="49" t="s">
        <v>443</v>
      </c>
      <c r="AJ13" s="49" t="s">
        <v>443</v>
      </c>
      <c r="AK13" s="49" t="s">
        <v>443</v>
      </c>
      <c r="AL13" s="49" t="s">
        <v>443</v>
      </c>
      <c r="AM13" s="49" t="s">
        <v>443</v>
      </c>
      <c r="AN13" s="49" t="s">
        <v>443</v>
      </c>
      <c r="AO13" s="49" t="s">
        <v>443</v>
      </c>
      <c r="AP13" s="49" t="s">
        <v>443</v>
      </c>
      <c r="AQ13" s="49" t="s">
        <v>443</v>
      </c>
      <c r="AR13" s="123" t="s">
        <v>443</v>
      </c>
      <c r="AS13" s="49" t="s">
        <v>21</v>
      </c>
      <c r="AT13" s="49" t="s">
        <v>443</v>
      </c>
      <c r="AU13" s="49" t="s">
        <v>443</v>
      </c>
      <c r="AV13" s="49" t="s">
        <v>443</v>
      </c>
      <c r="AW13" s="129" t="s">
        <v>2609</v>
      </c>
      <c r="AX13" s="49" t="s">
        <v>443</v>
      </c>
      <c r="AY13" s="49" t="s">
        <v>443</v>
      </c>
      <c r="AZ13" s="49" t="s">
        <v>443</v>
      </c>
      <c r="BA13" s="49" t="s">
        <v>443</v>
      </c>
      <c r="BB13" s="49" t="s">
        <v>443</v>
      </c>
      <c r="BC13" s="49" t="s">
        <v>443</v>
      </c>
      <c r="BD13" s="49" t="s">
        <v>443</v>
      </c>
      <c r="BE13" s="138" t="s">
        <v>21</v>
      </c>
      <c r="BF13" s="49" t="s">
        <v>443</v>
      </c>
      <c r="BG13" s="49" t="s">
        <v>443</v>
      </c>
      <c r="BH13" s="49" t="s">
        <v>443</v>
      </c>
      <c r="BI13" s="49" t="s">
        <v>443</v>
      </c>
      <c r="BJ13" s="49" t="s">
        <v>443</v>
      </c>
      <c r="BK13" s="49" t="s">
        <v>443</v>
      </c>
      <c r="BL13" s="49" t="s">
        <v>443</v>
      </c>
      <c r="BM13" s="49" t="s">
        <v>443</v>
      </c>
      <c r="BN13" s="1"/>
      <c r="BO13" s="1"/>
      <c r="BP13" s="1"/>
      <c r="BQ13" s="1"/>
    </row>
    <row r="14" spans="1:82" x14ac:dyDescent="0.2">
      <c r="A14" s="22" t="s">
        <v>127</v>
      </c>
      <c r="B14" s="6" t="s">
        <v>119</v>
      </c>
      <c r="C14" s="45"/>
      <c r="D14" s="117"/>
      <c r="E14" s="52" t="s">
        <v>590</v>
      </c>
      <c r="F14" s="165" t="s">
        <v>2431</v>
      </c>
      <c r="G14" s="88">
        <v>5</v>
      </c>
      <c r="H14" s="9" t="s">
        <v>19</v>
      </c>
      <c r="I14" s="23" t="s">
        <v>20</v>
      </c>
      <c r="J14" s="170" t="s">
        <v>443</v>
      </c>
      <c r="K14" s="49" t="s">
        <v>443</v>
      </c>
      <c r="L14" s="49" t="s">
        <v>443</v>
      </c>
      <c r="M14" s="49" t="s">
        <v>443</v>
      </c>
      <c r="N14" s="49" t="s">
        <v>443</v>
      </c>
      <c r="O14" s="49" t="s">
        <v>21</v>
      </c>
      <c r="P14" s="49" t="s">
        <v>443</v>
      </c>
      <c r="Q14" s="49" t="s">
        <v>443</v>
      </c>
      <c r="R14" s="49" t="s">
        <v>443</v>
      </c>
      <c r="S14" s="49" t="s">
        <v>443</v>
      </c>
      <c r="T14" s="49" t="s">
        <v>443</v>
      </c>
      <c r="U14" s="49" t="s">
        <v>443</v>
      </c>
      <c r="V14" s="49" t="s">
        <v>443</v>
      </c>
      <c r="W14" s="49" t="s">
        <v>443</v>
      </c>
      <c r="X14" s="49" t="s">
        <v>443</v>
      </c>
      <c r="Y14" s="49" t="s">
        <v>443</v>
      </c>
      <c r="Z14" s="49" t="s">
        <v>443</v>
      </c>
      <c r="AA14" s="49" t="s">
        <v>21</v>
      </c>
      <c r="AB14" s="49" t="s">
        <v>443</v>
      </c>
      <c r="AC14" s="49" t="s">
        <v>443</v>
      </c>
      <c r="AD14" s="49" t="s">
        <v>443</v>
      </c>
      <c r="AE14" s="49" t="s">
        <v>443</v>
      </c>
      <c r="AF14" s="49" t="s">
        <v>443</v>
      </c>
      <c r="AG14" s="49" t="s">
        <v>443</v>
      </c>
      <c r="AH14" s="49" t="s">
        <v>443</v>
      </c>
      <c r="AI14" s="49" t="s">
        <v>443</v>
      </c>
      <c r="AJ14" s="49" t="s">
        <v>443</v>
      </c>
      <c r="AK14" s="49" t="s">
        <v>443</v>
      </c>
      <c r="AL14" s="49" t="s">
        <v>443</v>
      </c>
      <c r="AM14" s="49" t="s">
        <v>21</v>
      </c>
      <c r="AN14" s="49" t="s">
        <v>443</v>
      </c>
      <c r="AO14" s="49" t="s">
        <v>443</v>
      </c>
      <c r="AP14" s="49" t="s">
        <v>443</v>
      </c>
      <c r="AQ14" s="49" t="s">
        <v>443</v>
      </c>
      <c r="AR14" s="49" t="s">
        <v>443</v>
      </c>
      <c r="AS14" s="49" t="s">
        <v>443</v>
      </c>
      <c r="AT14" s="49" t="s">
        <v>443</v>
      </c>
      <c r="AU14" s="49" t="s">
        <v>443</v>
      </c>
      <c r="AV14" s="49" t="s">
        <v>443</v>
      </c>
      <c r="AW14" s="49" t="s">
        <v>443</v>
      </c>
      <c r="AX14" s="49" t="s">
        <v>443</v>
      </c>
      <c r="AY14" s="137" t="s">
        <v>21</v>
      </c>
      <c r="AZ14" s="49" t="s">
        <v>443</v>
      </c>
      <c r="BA14" s="49" t="s">
        <v>443</v>
      </c>
      <c r="BB14" s="49" t="s">
        <v>443</v>
      </c>
      <c r="BC14" s="49" t="s">
        <v>443</v>
      </c>
      <c r="BD14" s="49" t="s">
        <v>443</v>
      </c>
      <c r="BE14" s="131" t="s">
        <v>443</v>
      </c>
      <c r="BF14" s="49" t="s">
        <v>443</v>
      </c>
      <c r="BG14" s="49" t="s">
        <v>443</v>
      </c>
      <c r="BH14" s="49" t="s">
        <v>443</v>
      </c>
      <c r="BI14" s="49" t="s">
        <v>443</v>
      </c>
      <c r="BJ14" s="49" t="s">
        <v>443</v>
      </c>
      <c r="BK14" s="132" t="s">
        <v>21</v>
      </c>
      <c r="BL14" s="49" t="s">
        <v>443</v>
      </c>
      <c r="BM14" s="49" t="s">
        <v>443</v>
      </c>
      <c r="BN14" s="132" t="s">
        <v>21</v>
      </c>
      <c r="BO14" s="1"/>
      <c r="BP14" s="1"/>
      <c r="BQ14" s="1"/>
    </row>
    <row r="15" spans="1:82" ht="31.5" x14ac:dyDescent="0.2">
      <c r="A15" s="21" t="s">
        <v>2257</v>
      </c>
      <c r="B15" s="6" t="s">
        <v>2819</v>
      </c>
      <c r="C15" s="60"/>
      <c r="D15" s="118">
        <v>41214</v>
      </c>
      <c r="E15" s="52" t="s">
        <v>590</v>
      </c>
      <c r="F15" s="165" t="s">
        <v>591</v>
      </c>
      <c r="G15" s="88">
        <v>5</v>
      </c>
      <c r="H15" s="9" t="s">
        <v>30</v>
      </c>
      <c r="I15" s="23" t="s">
        <v>87</v>
      </c>
      <c r="J15" s="170" t="s">
        <v>443</v>
      </c>
      <c r="K15" s="49" t="s">
        <v>21</v>
      </c>
      <c r="L15" s="49" t="s">
        <v>443</v>
      </c>
      <c r="M15" s="49" t="s">
        <v>443</v>
      </c>
      <c r="N15" s="49" t="s">
        <v>443</v>
      </c>
      <c r="O15" s="49" t="s">
        <v>443</v>
      </c>
      <c r="P15" s="49" t="s">
        <v>443</v>
      </c>
      <c r="Q15" s="49" t="s">
        <v>767</v>
      </c>
      <c r="R15" s="49" t="s">
        <v>443</v>
      </c>
      <c r="S15" s="66" t="s">
        <v>767</v>
      </c>
      <c r="T15" s="49" t="s">
        <v>443</v>
      </c>
      <c r="U15" s="49" t="s">
        <v>443</v>
      </c>
      <c r="V15" s="49" t="s">
        <v>21</v>
      </c>
      <c r="W15" s="49" t="s">
        <v>443</v>
      </c>
      <c r="X15" s="49" t="s">
        <v>443</v>
      </c>
      <c r="Y15" s="49" t="s">
        <v>443</v>
      </c>
      <c r="Z15" s="49" t="s">
        <v>443</v>
      </c>
      <c r="AA15" s="49" t="s">
        <v>443</v>
      </c>
      <c r="AB15" s="49" t="s">
        <v>443</v>
      </c>
      <c r="AC15" s="49" t="s">
        <v>443</v>
      </c>
      <c r="AD15" s="49" t="s">
        <v>443</v>
      </c>
      <c r="AE15" s="49" t="s">
        <v>443</v>
      </c>
      <c r="AF15" s="49" t="s">
        <v>443</v>
      </c>
      <c r="AG15" s="49" t="s">
        <v>443</v>
      </c>
      <c r="AH15" s="49" t="s">
        <v>21</v>
      </c>
      <c r="AI15" s="49" t="s">
        <v>443</v>
      </c>
      <c r="AJ15" s="49" t="s">
        <v>443</v>
      </c>
      <c r="AK15" s="49" t="s">
        <v>443</v>
      </c>
      <c r="AL15" s="49" t="s">
        <v>443</v>
      </c>
      <c r="AM15" s="49" t="s">
        <v>443</v>
      </c>
      <c r="AN15" s="49" t="s">
        <v>443</v>
      </c>
      <c r="AO15" s="49" t="s">
        <v>443</v>
      </c>
      <c r="AP15" s="49" t="s">
        <v>443</v>
      </c>
      <c r="AQ15" s="49" t="s">
        <v>443</v>
      </c>
      <c r="AR15" s="49" t="s">
        <v>443</v>
      </c>
      <c r="AS15" s="49" t="s">
        <v>443</v>
      </c>
      <c r="AT15" s="137" t="s">
        <v>21</v>
      </c>
      <c r="AU15" s="49" t="s">
        <v>443</v>
      </c>
      <c r="AV15" s="49" t="s">
        <v>443</v>
      </c>
      <c r="AW15" s="49" t="s">
        <v>443</v>
      </c>
      <c r="AX15" s="49" t="s">
        <v>443</v>
      </c>
      <c r="AY15" s="49" t="s">
        <v>443</v>
      </c>
      <c r="AZ15" s="49" t="s">
        <v>443</v>
      </c>
      <c r="BA15" s="49" t="s">
        <v>443</v>
      </c>
      <c r="BB15" s="49" t="s">
        <v>443</v>
      </c>
      <c r="BC15" s="49" t="s">
        <v>443</v>
      </c>
      <c r="BD15" s="49" t="s">
        <v>443</v>
      </c>
      <c r="BE15" s="133" t="s">
        <v>2610</v>
      </c>
      <c r="BF15" s="132" t="s">
        <v>21</v>
      </c>
      <c r="BG15" s="49" t="s">
        <v>443</v>
      </c>
      <c r="BH15" s="49" t="s">
        <v>443</v>
      </c>
      <c r="BI15" s="49" t="s">
        <v>443</v>
      </c>
      <c r="BJ15" s="49" t="s">
        <v>443</v>
      </c>
      <c r="BK15" s="49" t="s">
        <v>443</v>
      </c>
      <c r="BL15" s="49" t="s">
        <v>443</v>
      </c>
      <c r="BM15" s="49" t="s">
        <v>443</v>
      </c>
      <c r="BN15" s="1"/>
      <c r="BO15" s="1"/>
      <c r="BP15" s="132" t="s">
        <v>21</v>
      </c>
      <c r="BQ15" s="1"/>
    </row>
    <row r="16" spans="1:82" x14ac:dyDescent="0.2">
      <c r="A16" s="6" t="s">
        <v>104</v>
      </c>
      <c r="B16" s="6" t="s">
        <v>99</v>
      </c>
      <c r="C16" s="45"/>
      <c r="D16" s="117"/>
      <c r="E16" s="52" t="s">
        <v>590</v>
      </c>
      <c r="F16" s="165" t="s">
        <v>241</v>
      </c>
      <c r="G16" s="88">
        <v>5</v>
      </c>
      <c r="H16" s="9" t="s">
        <v>39</v>
      </c>
      <c r="I16" s="10" t="s">
        <v>53</v>
      </c>
      <c r="J16" s="170" t="s">
        <v>443</v>
      </c>
      <c r="K16" s="49" t="s">
        <v>443</v>
      </c>
      <c r="L16" s="49" t="s">
        <v>443</v>
      </c>
      <c r="M16" s="49" t="s">
        <v>443</v>
      </c>
      <c r="N16" s="49" t="s">
        <v>21</v>
      </c>
      <c r="O16" s="49" t="s">
        <v>443</v>
      </c>
      <c r="P16" s="49" t="s">
        <v>443</v>
      </c>
      <c r="Q16" s="49" t="s">
        <v>443</v>
      </c>
      <c r="R16" s="49" t="s">
        <v>443</v>
      </c>
      <c r="S16" s="49" t="s">
        <v>443</v>
      </c>
      <c r="T16" s="49" t="s">
        <v>443</v>
      </c>
      <c r="U16" s="49" t="s">
        <v>443</v>
      </c>
      <c r="V16" s="49" t="s">
        <v>443</v>
      </c>
      <c r="W16" s="49" t="s">
        <v>443</v>
      </c>
      <c r="X16" s="49" t="s">
        <v>443</v>
      </c>
      <c r="Y16" s="49" t="s">
        <v>443</v>
      </c>
      <c r="Z16" s="49" t="s">
        <v>21</v>
      </c>
      <c r="AA16" s="49" t="s">
        <v>443</v>
      </c>
      <c r="AB16" s="49" t="s">
        <v>443</v>
      </c>
      <c r="AC16" s="49" t="s">
        <v>34</v>
      </c>
      <c r="AD16" s="49" t="s">
        <v>443</v>
      </c>
      <c r="AE16" s="49" t="s">
        <v>443</v>
      </c>
      <c r="AF16" s="49" t="s">
        <v>443</v>
      </c>
      <c r="AG16" s="49" t="s">
        <v>443</v>
      </c>
      <c r="AH16" s="49" t="s">
        <v>443</v>
      </c>
      <c r="AI16" s="49" t="s">
        <v>443</v>
      </c>
      <c r="AJ16" s="49" t="s">
        <v>443</v>
      </c>
      <c r="AK16" s="49" t="s">
        <v>443</v>
      </c>
      <c r="AL16" s="49" t="s">
        <v>21</v>
      </c>
      <c r="AM16" s="49" t="s">
        <v>443</v>
      </c>
      <c r="AN16" s="49" t="s">
        <v>443</v>
      </c>
      <c r="AO16" s="49" t="s">
        <v>443</v>
      </c>
      <c r="AP16" s="49" t="s">
        <v>443</v>
      </c>
      <c r="AQ16" s="49" t="s">
        <v>443</v>
      </c>
      <c r="AR16" s="123" t="s">
        <v>443</v>
      </c>
      <c r="AS16" s="49" t="s">
        <v>443</v>
      </c>
      <c r="AT16" s="49" t="s">
        <v>443</v>
      </c>
      <c r="AU16" s="49" t="s">
        <v>443</v>
      </c>
      <c r="AV16" s="49" t="s">
        <v>443</v>
      </c>
      <c r="AW16" s="129" t="s">
        <v>2609</v>
      </c>
      <c r="AX16" s="137" t="s">
        <v>21</v>
      </c>
      <c r="AY16" s="49" t="s">
        <v>443</v>
      </c>
      <c r="AZ16" s="49" t="s">
        <v>443</v>
      </c>
      <c r="BA16" s="49" t="s">
        <v>443</v>
      </c>
      <c r="BB16" s="49" t="s">
        <v>443</v>
      </c>
      <c r="BC16" s="49" t="s">
        <v>443</v>
      </c>
      <c r="BD16" s="49" t="s">
        <v>443</v>
      </c>
      <c r="BE16" s="131" t="s">
        <v>443</v>
      </c>
      <c r="BF16" s="49" t="s">
        <v>443</v>
      </c>
      <c r="BG16" s="49" t="s">
        <v>443</v>
      </c>
      <c r="BH16" s="49" t="s">
        <v>443</v>
      </c>
      <c r="BI16" s="49" t="s">
        <v>443</v>
      </c>
      <c r="BJ16" s="132" t="s">
        <v>21</v>
      </c>
      <c r="BK16" s="49" t="s">
        <v>443</v>
      </c>
      <c r="BL16" s="49" t="s">
        <v>443</v>
      </c>
      <c r="BM16" s="49" t="s">
        <v>443</v>
      </c>
      <c r="BN16" s="1"/>
      <c r="BO16" s="1"/>
      <c r="BP16" s="1"/>
      <c r="BQ16" s="1"/>
    </row>
    <row r="17" spans="1:69" ht="112.5" x14ac:dyDescent="0.2">
      <c r="A17" s="6" t="s">
        <v>161</v>
      </c>
      <c r="B17" s="21" t="s">
        <v>2759</v>
      </c>
      <c r="C17" s="234" t="s">
        <v>2760</v>
      </c>
      <c r="D17" s="120"/>
      <c r="E17" s="53" t="s">
        <v>66</v>
      </c>
      <c r="F17" s="88" t="s">
        <v>300</v>
      </c>
      <c r="G17" s="88">
        <v>5</v>
      </c>
      <c r="H17" s="9" t="s">
        <v>30</v>
      </c>
      <c r="I17" s="21" t="s">
        <v>163</v>
      </c>
      <c r="J17" s="186" t="s">
        <v>767</v>
      </c>
      <c r="K17" s="49" t="s">
        <v>443</v>
      </c>
      <c r="L17" s="49" t="s">
        <v>443</v>
      </c>
      <c r="M17" s="49" t="s">
        <v>443</v>
      </c>
      <c r="N17" s="66" t="s">
        <v>767</v>
      </c>
      <c r="O17" s="49" t="s">
        <v>443</v>
      </c>
      <c r="P17" s="49" t="s">
        <v>443</v>
      </c>
      <c r="Q17" s="49" t="s">
        <v>443</v>
      </c>
      <c r="R17" s="49" t="s">
        <v>443</v>
      </c>
      <c r="S17" s="66" t="s">
        <v>767</v>
      </c>
      <c r="T17" s="49" t="s">
        <v>21</v>
      </c>
      <c r="U17" s="107" t="s">
        <v>2761</v>
      </c>
      <c r="V17" s="66" t="s">
        <v>767</v>
      </c>
      <c r="W17" s="107" t="s">
        <v>2762</v>
      </c>
      <c r="X17" s="49" t="s">
        <v>767</v>
      </c>
      <c r="Y17" s="49" t="s">
        <v>34</v>
      </c>
      <c r="Z17" s="49" t="s">
        <v>34</v>
      </c>
      <c r="AA17" s="61" t="s">
        <v>58</v>
      </c>
      <c r="AB17" s="61"/>
      <c r="AC17" s="51"/>
      <c r="AD17" s="51"/>
      <c r="AE17" s="51"/>
      <c r="AF17" s="51"/>
      <c r="AG17" s="51"/>
      <c r="AH17" s="66" t="s">
        <v>767</v>
      </c>
      <c r="AI17" s="107" t="s">
        <v>2762</v>
      </c>
      <c r="AJ17" s="49" t="s">
        <v>767</v>
      </c>
      <c r="AK17" s="49" t="s">
        <v>34</v>
      </c>
      <c r="AL17" s="49" t="s">
        <v>34</v>
      </c>
      <c r="AM17" s="61" t="s">
        <v>58</v>
      </c>
      <c r="AN17" s="61"/>
      <c r="AO17" s="51"/>
      <c r="AP17" s="51"/>
      <c r="AQ17" s="51"/>
      <c r="AR17" s="51"/>
      <c r="AS17" s="51"/>
      <c r="AT17" s="1"/>
      <c r="AU17" s="1"/>
      <c r="AV17" s="1"/>
      <c r="AW17" s="1"/>
      <c r="AX17" s="1"/>
      <c r="AY17" s="1"/>
      <c r="AZ17" s="1"/>
      <c r="BA17" s="1"/>
      <c r="BB17" s="1"/>
      <c r="BC17" s="1"/>
      <c r="BD17" s="1"/>
      <c r="BE17" s="143"/>
      <c r="BF17" s="1"/>
      <c r="BG17" s="1"/>
      <c r="BH17" s="1"/>
      <c r="BI17" s="1"/>
      <c r="BJ17" s="1"/>
      <c r="BK17" s="1"/>
      <c r="BL17" s="1"/>
      <c r="BM17" s="1"/>
      <c r="BN17" s="1"/>
      <c r="BO17" s="1"/>
      <c r="BP17" s="1"/>
      <c r="BQ17" s="1"/>
    </row>
    <row r="18" spans="1:69" ht="22.5" x14ac:dyDescent="0.2">
      <c r="A18" s="6" t="s">
        <v>2721</v>
      </c>
      <c r="B18" s="6"/>
      <c r="C18" s="45" t="s">
        <v>2725</v>
      </c>
      <c r="D18" s="118">
        <v>42872</v>
      </c>
      <c r="E18" s="65" t="s">
        <v>66</v>
      </c>
      <c r="F18" s="165" t="s">
        <v>2724</v>
      </c>
      <c r="G18" s="88">
        <v>6</v>
      </c>
      <c r="H18" s="9" t="s">
        <v>30</v>
      </c>
      <c r="I18" s="10" t="s">
        <v>40</v>
      </c>
      <c r="J18" s="188"/>
      <c r="K18" s="103"/>
      <c r="L18" s="103"/>
      <c r="M18" s="103"/>
      <c r="N18" s="103"/>
      <c r="O18" s="103"/>
      <c r="P18" s="103"/>
      <c r="Q18" s="103"/>
      <c r="R18" s="103"/>
      <c r="S18" s="103"/>
      <c r="T18" s="103"/>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c r="AS18" s="49"/>
      <c r="AT18" s="103"/>
      <c r="AU18" s="103"/>
      <c r="AV18" s="103"/>
      <c r="AW18" s="111"/>
      <c r="AX18" s="49"/>
      <c r="AY18" s="137"/>
      <c r="AZ18" s="49"/>
      <c r="BA18" s="49"/>
      <c r="BB18" s="49"/>
      <c r="BC18" s="49"/>
      <c r="BD18" s="49"/>
      <c r="BE18" s="131"/>
      <c r="BF18" s="49"/>
      <c r="BG18" s="49"/>
      <c r="BH18" s="132"/>
      <c r="BI18" s="49" t="s">
        <v>1919</v>
      </c>
      <c r="BJ18" s="49" t="s">
        <v>1919</v>
      </c>
      <c r="BK18" s="49" t="s">
        <v>1919</v>
      </c>
      <c r="BL18" s="49" t="s">
        <v>1919</v>
      </c>
      <c r="BM18" s="49" t="s">
        <v>1919</v>
      </c>
      <c r="BN18" s="1"/>
      <c r="BO18" s="1"/>
      <c r="BP18" s="1"/>
      <c r="BQ18" s="132" t="s">
        <v>21</v>
      </c>
    </row>
    <row r="19" spans="1:69" x14ac:dyDescent="0.2">
      <c r="A19" s="41" t="s">
        <v>211</v>
      </c>
      <c r="B19" s="41" t="s">
        <v>55</v>
      </c>
      <c r="C19" s="59"/>
      <c r="D19" s="122"/>
      <c r="E19" s="175" t="s">
        <v>590</v>
      </c>
      <c r="F19" s="250" t="s">
        <v>2445</v>
      </c>
      <c r="G19" s="89">
        <v>6</v>
      </c>
      <c r="H19" s="43" t="s">
        <v>19</v>
      </c>
      <c r="I19" s="90" t="s">
        <v>72</v>
      </c>
      <c r="J19" s="49" t="s">
        <v>443</v>
      </c>
      <c r="K19" s="49" t="s">
        <v>443</v>
      </c>
      <c r="L19" s="49" t="s">
        <v>443</v>
      </c>
      <c r="M19" s="49" t="s">
        <v>443</v>
      </c>
      <c r="N19" s="49" t="s">
        <v>443</v>
      </c>
      <c r="O19" s="49" t="s">
        <v>35</v>
      </c>
      <c r="P19" s="49" t="s">
        <v>443</v>
      </c>
      <c r="Q19" s="49" t="s">
        <v>443</v>
      </c>
      <c r="R19" s="49" t="s">
        <v>443</v>
      </c>
      <c r="S19" s="49" t="s">
        <v>443</v>
      </c>
      <c r="T19" s="49" t="s">
        <v>443</v>
      </c>
      <c r="U19" s="49" t="s">
        <v>21</v>
      </c>
      <c r="V19" s="49" t="s">
        <v>443</v>
      </c>
      <c r="W19" s="49" t="s">
        <v>443</v>
      </c>
      <c r="X19" s="49" t="s">
        <v>443</v>
      </c>
      <c r="Y19" s="49" t="s">
        <v>443</v>
      </c>
      <c r="Z19" s="49" t="s">
        <v>443</v>
      </c>
      <c r="AA19" s="49" t="s">
        <v>443</v>
      </c>
      <c r="AB19" s="49" t="s">
        <v>443</v>
      </c>
      <c r="AC19" s="49" t="s">
        <v>443</v>
      </c>
      <c r="AD19" s="49" t="s">
        <v>443</v>
      </c>
      <c r="AE19" s="49" t="s">
        <v>443</v>
      </c>
      <c r="AF19" s="49" t="s">
        <v>443</v>
      </c>
      <c r="AG19" s="49" t="s">
        <v>21</v>
      </c>
      <c r="AH19" s="49" t="s">
        <v>443</v>
      </c>
      <c r="AI19" s="49" t="s">
        <v>443</v>
      </c>
      <c r="AJ19" s="49" t="s">
        <v>443</v>
      </c>
      <c r="AK19" s="49" t="s">
        <v>443</v>
      </c>
      <c r="AL19" s="49" t="s">
        <v>443</v>
      </c>
      <c r="AM19" s="49" t="s">
        <v>443</v>
      </c>
      <c r="AN19" s="49" t="s">
        <v>443</v>
      </c>
      <c r="AO19" s="49" t="s">
        <v>443</v>
      </c>
      <c r="AP19" s="49" t="s">
        <v>443</v>
      </c>
      <c r="AQ19" s="49" t="s">
        <v>443</v>
      </c>
      <c r="AR19" s="49" t="s">
        <v>443</v>
      </c>
      <c r="AS19" s="49" t="s">
        <v>21</v>
      </c>
      <c r="AT19" s="49" t="s">
        <v>443</v>
      </c>
      <c r="AU19" s="49" t="s">
        <v>443</v>
      </c>
      <c r="AV19" s="49" t="s">
        <v>443</v>
      </c>
      <c r="AW19" s="49" t="s">
        <v>443</v>
      </c>
      <c r="AX19" s="49" t="s">
        <v>443</v>
      </c>
      <c r="AY19" s="49" t="s">
        <v>443</v>
      </c>
      <c r="AZ19" s="49" t="s">
        <v>443</v>
      </c>
      <c r="BA19" s="49" t="s">
        <v>443</v>
      </c>
      <c r="BB19" s="49" t="s">
        <v>443</v>
      </c>
      <c r="BC19" s="49" t="s">
        <v>443</v>
      </c>
      <c r="BD19" s="49" t="s">
        <v>443</v>
      </c>
      <c r="BE19" s="138" t="s">
        <v>21</v>
      </c>
      <c r="BF19" s="266" t="s">
        <v>443</v>
      </c>
      <c r="BG19" s="266" t="s">
        <v>443</v>
      </c>
      <c r="BH19" s="266" t="s">
        <v>443</v>
      </c>
      <c r="BI19" s="266" t="s">
        <v>443</v>
      </c>
      <c r="BJ19" s="80" t="s">
        <v>443</v>
      </c>
      <c r="BK19" s="80" t="s">
        <v>443</v>
      </c>
      <c r="BL19" s="80" t="s">
        <v>443</v>
      </c>
      <c r="BM19" s="15"/>
      <c r="BN19" s="49" t="s">
        <v>443</v>
      </c>
      <c r="BO19" s="15"/>
      <c r="BP19" s="15"/>
      <c r="BQ19" s="15"/>
    </row>
    <row r="20" spans="1:69" x14ac:dyDescent="0.2">
      <c r="A20" s="197" t="s">
        <v>245</v>
      </c>
      <c r="B20" s="197" t="s">
        <v>113</v>
      </c>
      <c r="C20" s="198"/>
      <c r="D20" s="191"/>
      <c r="E20" s="200" t="s">
        <v>590</v>
      </c>
      <c r="F20" s="251" t="s">
        <v>246</v>
      </c>
      <c r="G20" s="193">
        <v>6</v>
      </c>
      <c r="H20" s="194" t="s">
        <v>39</v>
      </c>
      <c r="I20" s="199" t="s">
        <v>20</v>
      </c>
      <c r="J20" s="49" t="s">
        <v>443</v>
      </c>
      <c r="K20" s="49" t="s">
        <v>443</v>
      </c>
      <c r="L20" s="49" t="s">
        <v>443</v>
      </c>
      <c r="M20" s="49" t="s">
        <v>443</v>
      </c>
      <c r="N20" s="49" t="s">
        <v>443</v>
      </c>
      <c r="O20" s="49" t="s">
        <v>443</v>
      </c>
      <c r="P20" s="49" t="s">
        <v>21</v>
      </c>
      <c r="Q20" s="49" t="s">
        <v>443</v>
      </c>
      <c r="R20" s="49" t="s">
        <v>443</v>
      </c>
      <c r="S20" s="49" t="s">
        <v>443</v>
      </c>
      <c r="T20" s="49" t="s">
        <v>443</v>
      </c>
      <c r="U20" s="49" t="s">
        <v>443</v>
      </c>
      <c r="V20" s="49" t="s">
        <v>443</v>
      </c>
      <c r="W20" s="49" t="s">
        <v>443</v>
      </c>
      <c r="X20" s="49" t="s">
        <v>443</v>
      </c>
      <c r="Y20" s="49" t="s">
        <v>443</v>
      </c>
      <c r="Z20" s="49" t="s">
        <v>443</v>
      </c>
      <c r="AA20" s="49" t="s">
        <v>443</v>
      </c>
      <c r="AB20" s="49" t="s">
        <v>21</v>
      </c>
      <c r="AC20" s="49" t="s">
        <v>443</v>
      </c>
      <c r="AD20" s="49" t="s">
        <v>443</v>
      </c>
      <c r="AE20" s="49" t="s">
        <v>443</v>
      </c>
      <c r="AF20" s="49" t="s">
        <v>443</v>
      </c>
      <c r="AG20" s="49" t="s">
        <v>443</v>
      </c>
      <c r="AH20" s="49" t="s">
        <v>443</v>
      </c>
      <c r="AI20" s="49" t="s">
        <v>443</v>
      </c>
      <c r="AJ20" s="49" t="s">
        <v>443</v>
      </c>
      <c r="AK20" s="49" t="s">
        <v>443</v>
      </c>
      <c r="AL20" s="49" t="s">
        <v>443</v>
      </c>
      <c r="AM20" s="49" t="s">
        <v>21</v>
      </c>
      <c r="AN20" s="49" t="s">
        <v>443</v>
      </c>
      <c r="AO20" s="49" t="s">
        <v>443</v>
      </c>
      <c r="AP20" s="49" t="s">
        <v>443</v>
      </c>
      <c r="AQ20" s="49" t="s">
        <v>443</v>
      </c>
      <c r="AR20" s="123" t="s">
        <v>443</v>
      </c>
      <c r="AS20" s="49" t="s">
        <v>443</v>
      </c>
      <c r="AT20" s="49" t="s">
        <v>443</v>
      </c>
      <c r="AU20" s="49" t="s">
        <v>443</v>
      </c>
      <c r="AV20" s="49" t="s">
        <v>443</v>
      </c>
      <c r="AW20" s="129" t="s">
        <v>2609</v>
      </c>
      <c r="AX20" s="49" t="s">
        <v>443</v>
      </c>
      <c r="AY20" s="137" t="s">
        <v>21</v>
      </c>
      <c r="AZ20" s="49" t="s">
        <v>443</v>
      </c>
      <c r="BA20" s="49" t="s">
        <v>443</v>
      </c>
      <c r="BB20" s="49" t="s">
        <v>443</v>
      </c>
      <c r="BC20" s="49" t="s">
        <v>443</v>
      </c>
      <c r="BD20" s="49" t="s">
        <v>443</v>
      </c>
      <c r="BE20" s="49" t="s">
        <v>443</v>
      </c>
      <c r="BF20" s="267" t="s">
        <v>443</v>
      </c>
      <c r="BG20" s="267" t="s">
        <v>443</v>
      </c>
      <c r="BH20" s="267" t="s">
        <v>443</v>
      </c>
      <c r="BI20" s="273" t="s">
        <v>443</v>
      </c>
      <c r="BJ20" s="273" t="s">
        <v>443</v>
      </c>
      <c r="BK20" s="156" t="s">
        <v>21</v>
      </c>
      <c r="BL20" s="267" t="s">
        <v>443</v>
      </c>
      <c r="BM20" s="155"/>
      <c r="BN20" s="155"/>
      <c r="BO20" s="155"/>
      <c r="BP20" s="155"/>
      <c r="BQ20" s="156" t="s">
        <v>21</v>
      </c>
    </row>
    <row r="21" spans="1:69" ht="31.5" x14ac:dyDescent="0.2">
      <c r="A21" s="6" t="s">
        <v>2124</v>
      </c>
      <c r="B21" s="6" t="s">
        <v>2125</v>
      </c>
      <c r="C21" s="60"/>
      <c r="D21" s="118">
        <v>41091</v>
      </c>
      <c r="E21" s="52" t="s">
        <v>590</v>
      </c>
      <c r="F21" s="165" t="s">
        <v>334</v>
      </c>
      <c r="G21" s="88">
        <v>7</v>
      </c>
      <c r="H21" s="9" t="s">
        <v>30</v>
      </c>
      <c r="I21" s="23" t="s">
        <v>40</v>
      </c>
      <c r="J21" s="170" t="s">
        <v>443</v>
      </c>
      <c r="K21" s="49" t="s">
        <v>443</v>
      </c>
      <c r="L21" s="49" t="s">
        <v>21</v>
      </c>
      <c r="M21" s="49" t="s">
        <v>443</v>
      </c>
      <c r="N21" s="49" t="s">
        <v>443</v>
      </c>
      <c r="O21" s="49" t="s">
        <v>443</v>
      </c>
      <c r="P21" s="49" t="s">
        <v>443</v>
      </c>
      <c r="Q21" s="49" t="s">
        <v>443</v>
      </c>
      <c r="R21" s="49" t="s">
        <v>443</v>
      </c>
      <c r="S21" s="49" t="s">
        <v>443</v>
      </c>
      <c r="T21" s="49" t="s">
        <v>443</v>
      </c>
      <c r="U21" s="49" t="s">
        <v>443</v>
      </c>
      <c r="V21" s="49" t="s">
        <v>443</v>
      </c>
      <c r="W21" s="49" t="s">
        <v>443</v>
      </c>
      <c r="X21" s="49" t="s">
        <v>21</v>
      </c>
      <c r="Y21" s="49" t="s">
        <v>443</v>
      </c>
      <c r="Z21" s="49" t="s">
        <v>443</v>
      </c>
      <c r="AA21" s="49" t="s">
        <v>443</v>
      </c>
      <c r="AB21" s="49" t="s">
        <v>443</v>
      </c>
      <c r="AC21" s="49" t="s">
        <v>443</v>
      </c>
      <c r="AD21" s="49" t="s">
        <v>443</v>
      </c>
      <c r="AE21" s="49" t="s">
        <v>443</v>
      </c>
      <c r="AF21" s="49" t="s">
        <v>443</v>
      </c>
      <c r="AG21" s="49" t="s">
        <v>443</v>
      </c>
      <c r="AH21" s="49" t="s">
        <v>443</v>
      </c>
      <c r="AI21" s="49" t="s">
        <v>443</v>
      </c>
      <c r="AJ21" s="49" t="s">
        <v>21</v>
      </c>
      <c r="AK21" s="49" t="s">
        <v>443</v>
      </c>
      <c r="AL21" s="49" t="s">
        <v>443</v>
      </c>
      <c r="AM21" s="49" t="s">
        <v>443</v>
      </c>
      <c r="AN21" s="49" t="s">
        <v>443</v>
      </c>
      <c r="AO21" s="49" t="s">
        <v>443</v>
      </c>
      <c r="AP21" s="49" t="s">
        <v>443</v>
      </c>
      <c r="AQ21" s="49" t="s">
        <v>443</v>
      </c>
      <c r="AR21" s="49" t="s">
        <v>443</v>
      </c>
      <c r="AS21" s="49" t="s">
        <v>443</v>
      </c>
      <c r="AT21" s="49" t="s">
        <v>443</v>
      </c>
      <c r="AU21" s="49" t="s">
        <v>443</v>
      </c>
      <c r="AV21" s="137" t="s">
        <v>21</v>
      </c>
      <c r="AW21" s="49" t="s">
        <v>443</v>
      </c>
      <c r="AX21" s="49" t="s">
        <v>443</v>
      </c>
      <c r="AY21" s="49" t="s">
        <v>443</v>
      </c>
      <c r="AZ21" s="49" t="s">
        <v>443</v>
      </c>
      <c r="BA21" s="49" t="s">
        <v>443</v>
      </c>
      <c r="BB21" s="49" t="s">
        <v>443</v>
      </c>
      <c r="BC21" s="49" t="s">
        <v>443</v>
      </c>
      <c r="BD21" s="49" t="s">
        <v>443</v>
      </c>
      <c r="BE21" s="133" t="s">
        <v>2610</v>
      </c>
      <c r="BF21" s="135" t="s">
        <v>2611</v>
      </c>
      <c r="BG21" s="49" t="s">
        <v>443</v>
      </c>
      <c r="BH21" s="132" t="s">
        <v>21</v>
      </c>
      <c r="BI21" s="49" t="s">
        <v>35</v>
      </c>
      <c r="BJ21" s="49" t="s">
        <v>443</v>
      </c>
      <c r="BK21" s="49" t="s">
        <v>443</v>
      </c>
      <c r="BL21" s="49" t="s">
        <v>443</v>
      </c>
      <c r="BM21" s="49" t="s">
        <v>443</v>
      </c>
      <c r="BN21" s="1"/>
      <c r="BO21" s="1"/>
      <c r="BP21" s="1"/>
      <c r="BQ21" s="1"/>
    </row>
    <row r="22" spans="1:69" x14ac:dyDescent="0.2">
      <c r="A22" s="4" t="s">
        <v>2742</v>
      </c>
      <c r="B22" s="6" t="s">
        <v>27</v>
      </c>
      <c r="C22" s="54" t="s">
        <v>2743</v>
      </c>
      <c r="D22" s="117"/>
      <c r="E22" s="52" t="s">
        <v>590</v>
      </c>
      <c r="F22" s="165" t="s">
        <v>373</v>
      </c>
      <c r="G22" s="88">
        <v>7</v>
      </c>
      <c r="H22" s="9" t="s">
        <v>19</v>
      </c>
      <c r="I22" s="28" t="s">
        <v>69</v>
      </c>
      <c r="J22" s="170" t="s">
        <v>443</v>
      </c>
      <c r="K22" s="49" t="s">
        <v>443</v>
      </c>
      <c r="L22" s="49" t="s">
        <v>443</v>
      </c>
      <c r="M22" s="49" t="s">
        <v>443</v>
      </c>
      <c r="N22" s="49" t="s">
        <v>443</v>
      </c>
      <c r="O22" s="49" t="s">
        <v>443</v>
      </c>
      <c r="P22" s="49" t="s">
        <v>443</v>
      </c>
      <c r="Q22" s="49" t="s">
        <v>21</v>
      </c>
      <c r="R22" s="49" t="s">
        <v>443</v>
      </c>
      <c r="S22" s="49" t="s">
        <v>443</v>
      </c>
      <c r="T22" s="49" t="s">
        <v>443</v>
      </c>
      <c r="U22" s="49" t="s">
        <v>443</v>
      </c>
      <c r="V22" s="49" t="s">
        <v>443</v>
      </c>
      <c r="W22" s="49" t="s">
        <v>443</v>
      </c>
      <c r="X22" s="49" t="s">
        <v>443</v>
      </c>
      <c r="Y22" s="49" t="s">
        <v>443</v>
      </c>
      <c r="Z22" s="49" t="s">
        <v>443</v>
      </c>
      <c r="AA22" s="49" t="s">
        <v>443</v>
      </c>
      <c r="AB22" s="49" t="s">
        <v>443</v>
      </c>
      <c r="AC22" s="49" t="s">
        <v>21</v>
      </c>
      <c r="AD22" s="49" t="s">
        <v>443</v>
      </c>
      <c r="AE22" s="49" t="s">
        <v>443</v>
      </c>
      <c r="AF22" s="49" t="s">
        <v>443</v>
      </c>
      <c r="AG22" s="49" t="s">
        <v>443</v>
      </c>
      <c r="AH22" s="49" t="s">
        <v>443</v>
      </c>
      <c r="AI22" s="49" t="s">
        <v>443</v>
      </c>
      <c r="AJ22" s="49" t="s">
        <v>443</v>
      </c>
      <c r="AK22" s="49" t="s">
        <v>443</v>
      </c>
      <c r="AL22" s="49" t="s">
        <v>443</v>
      </c>
      <c r="AM22" s="49" t="s">
        <v>443</v>
      </c>
      <c r="AN22" s="49" t="s">
        <v>443</v>
      </c>
      <c r="AO22" s="49" t="s">
        <v>21</v>
      </c>
      <c r="AP22" s="49" t="s">
        <v>443</v>
      </c>
      <c r="AQ22" s="49" t="s">
        <v>443</v>
      </c>
      <c r="AR22" s="49" t="s">
        <v>443</v>
      </c>
      <c r="AS22" s="49" t="s">
        <v>443</v>
      </c>
      <c r="AT22" s="49" t="s">
        <v>443</v>
      </c>
      <c r="AU22" s="49" t="s">
        <v>443</v>
      </c>
      <c r="AV22" s="49" t="s">
        <v>443</v>
      </c>
      <c r="AW22" s="49" t="s">
        <v>443</v>
      </c>
      <c r="AX22" s="49" t="s">
        <v>443</v>
      </c>
      <c r="AY22" s="49" t="s">
        <v>443</v>
      </c>
      <c r="AZ22" s="49" t="s">
        <v>443</v>
      </c>
      <c r="BA22" s="137" t="s">
        <v>21</v>
      </c>
      <c r="BB22" s="49" t="s">
        <v>443</v>
      </c>
      <c r="BC22" s="49" t="s">
        <v>443</v>
      </c>
      <c r="BD22" s="49" t="s">
        <v>443</v>
      </c>
      <c r="BE22" s="131" t="s">
        <v>443</v>
      </c>
      <c r="BF22" s="49" t="s">
        <v>443</v>
      </c>
      <c r="BG22" s="49" t="s">
        <v>443</v>
      </c>
      <c r="BH22" s="49" t="s">
        <v>443</v>
      </c>
      <c r="BI22" s="49" t="s">
        <v>443</v>
      </c>
      <c r="BJ22" s="49" t="s">
        <v>443</v>
      </c>
      <c r="BK22" s="49" t="s">
        <v>443</v>
      </c>
      <c r="BL22" s="49" t="s">
        <v>443</v>
      </c>
      <c r="BM22" s="1"/>
      <c r="BN22" s="49" t="s">
        <v>443</v>
      </c>
      <c r="BO22" s="1"/>
      <c r="BP22" s="1"/>
      <c r="BQ22" s="1"/>
    </row>
    <row r="23" spans="1:69" x14ac:dyDescent="0.2">
      <c r="A23" s="201" t="s">
        <v>247</v>
      </c>
      <c r="B23" s="201" t="s">
        <v>165</v>
      </c>
      <c r="C23" s="202" t="s">
        <v>2661</v>
      </c>
      <c r="D23" s="207">
        <v>42004</v>
      </c>
      <c r="E23" s="211" t="s">
        <v>66</v>
      </c>
      <c r="F23" s="140" t="s">
        <v>248</v>
      </c>
      <c r="G23" s="140">
        <v>7</v>
      </c>
      <c r="H23" s="203" t="s">
        <v>39</v>
      </c>
      <c r="I23" s="204" t="s">
        <v>72</v>
      </c>
      <c r="J23" s="49" t="s">
        <v>443</v>
      </c>
      <c r="K23" s="49" t="s">
        <v>443</v>
      </c>
      <c r="L23" s="49" t="s">
        <v>443</v>
      </c>
      <c r="M23" s="49" t="s">
        <v>443</v>
      </c>
      <c r="N23" s="49" t="s">
        <v>443</v>
      </c>
      <c r="O23" s="49" t="s">
        <v>443</v>
      </c>
      <c r="P23" s="49" t="s">
        <v>443</v>
      </c>
      <c r="Q23" s="49" t="s">
        <v>443</v>
      </c>
      <c r="R23" s="49" t="s">
        <v>443</v>
      </c>
      <c r="S23" s="49" t="s">
        <v>443</v>
      </c>
      <c r="T23" s="49" t="s">
        <v>443</v>
      </c>
      <c r="U23" s="49" t="s">
        <v>21</v>
      </c>
      <c r="V23" s="49" t="s">
        <v>443</v>
      </c>
      <c r="W23" s="49" t="s">
        <v>443</v>
      </c>
      <c r="X23" s="49" t="s">
        <v>443</v>
      </c>
      <c r="Y23" s="49" t="s">
        <v>443</v>
      </c>
      <c r="Z23" s="49" t="s">
        <v>443</v>
      </c>
      <c r="AA23" s="49" t="s">
        <v>443</v>
      </c>
      <c r="AB23" s="49" t="s">
        <v>443</v>
      </c>
      <c r="AC23" s="49" t="s">
        <v>443</v>
      </c>
      <c r="AD23" s="49" t="s">
        <v>443</v>
      </c>
      <c r="AE23" s="49" t="s">
        <v>443</v>
      </c>
      <c r="AF23" s="49" t="s">
        <v>443</v>
      </c>
      <c r="AG23" s="49" t="s">
        <v>443</v>
      </c>
      <c r="AH23" s="49" t="s">
        <v>21</v>
      </c>
      <c r="AI23" s="49" t="s">
        <v>443</v>
      </c>
      <c r="AJ23" s="112" t="s">
        <v>66</v>
      </c>
      <c r="AK23" s="50"/>
      <c r="AL23" s="50"/>
      <c r="AM23" s="50"/>
      <c r="AN23" s="50"/>
      <c r="AO23" s="50"/>
      <c r="AP23" s="50"/>
      <c r="AQ23" s="50"/>
      <c r="AR23" s="50"/>
      <c r="AS23" s="50"/>
      <c r="AT23" s="1"/>
      <c r="AU23" s="1"/>
      <c r="AV23" s="1"/>
      <c r="AW23" s="1"/>
      <c r="AX23" s="1"/>
      <c r="AY23" s="1"/>
      <c r="AZ23" s="1"/>
      <c r="BA23" s="1"/>
      <c r="BB23" s="1"/>
      <c r="BC23" s="1"/>
      <c r="BD23" s="1"/>
      <c r="BE23" s="143"/>
      <c r="BF23" s="17"/>
      <c r="BG23" s="17"/>
      <c r="BH23" s="17"/>
      <c r="BI23" s="17"/>
      <c r="BJ23" s="17"/>
      <c r="BK23" s="163"/>
      <c r="BL23" s="163"/>
      <c r="BM23" s="164" t="s">
        <v>21</v>
      </c>
      <c r="BN23" s="163"/>
      <c r="BO23" s="163"/>
      <c r="BP23" s="163"/>
      <c r="BQ23" s="163"/>
    </row>
    <row r="24" spans="1:69" ht="24" x14ac:dyDescent="0.2">
      <c r="A24" s="22" t="s">
        <v>2820</v>
      </c>
      <c r="B24" s="6" t="s">
        <v>2821</v>
      </c>
      <c r="C24" s="45"/>
      <c r="D24" s="118">
        <v>41153</v>
      </c>
      <c r="E24" s="52" t="s">
        <v>590</v>
      </c>
      <c r="F24" s="165" t="s">
        <v>779</v>
      </c>
      <c r="G24" s="88">
        <v>8</v>
      </c>
      <c r="H24" s="9" t="s">
        <v>19</v>
      </c>
      <c r="I24" s="23" t="s">
        <v>72</v>
      </c>
      <c r="J24" s="77" t="s">
        <v>443</v>
      </c>
      <c r="K24" s="77" t="s">
        <v>443</v>
      </c>
      <c r="L24" s="77" t="s">
        <v>443</v>
      </c>
      <c r="M24" s="77" t="s">
        <v>443</v>
      </c>
      <c r="N24" s="77" t="s">
        <v>443</v>
      </c>
      <c r="O24" s="77" t="s">
        <v>443</v>
      </c>
      <c r="P24" s="77" t="s">
        <v>443</v>
      </c>
      <c r="Q24" s="77" t="s">
        <v>443</v>
      </c>
      <c r="R24" s="77" t="s">
        <v>443</v>
      </c>
      <c r="S24" s="77" t="s">
        <v>443</v>
      </c>
      <c r="T24" s="77" t="s">
        <v>443</v>
      </c>
      <c r="U24" s="77" t="s">
        <v>21</v>
      </c>
      <c r="V24" s="77" t="s">
        <v>35</v>
      </c>
      <c r="W24" s="77" t="s">
        <v>443</v>
      </c>
      <c r="X24" s="77" t="s">
        <v>443</v>
      </c>
      <c r="Y24" s="77" t="s">
        <v>443</v>
      </c>
      <c r="Z24" s="77" t="s">
        <v>443</v>
      </c>
      <c r="AA24" s="77" t="s">
        <v>443</v>
      </c>
      <c r="AB24" s="77" t="s">
        <v>443</v>
      </c>
      <c r="AC24" s="77" t="s">
        <v>443</v>
      </c>
      <c r="AD24" s="77" t="s">
        <v>443</v>
      </c>
      <c r="AE24" s="77" t="s">
        <v>443</v>
      </c>
      <c r="AF24" s="77" t="s">
        <v>443</v>
      </c>
      <c r="AG24" s="77" t="s">
        <v>443</v>
      </c>
      <c r="AH24" s="77" t="s">
        <v>21</v>
      </c>
      <c r="AI24" s="77" t="s">
        <v>443</v>
      </c>
      <c r="AJ24" s="77" t="s">
        <v>443</v>
      </c>
      <c r="AK24" s="77" t="s">
        <v>443</v>
      </c>
      <c r="AL24" s="77" t="s">
        <v>443</v>
      </c>
      <c r="AM24" s="77" t="s">
        <v>443</v>
      </c>
      <c r="AN24" s="49" t="s">
        <v>443</v>
      </c>
      <c r="AO24" s="49" t="s">
        <v>443</v>
      </c>
      <c r="AP24" s="49" t="s">
        <v>443</v>
      </c>
      <c r="AQ24" s="49" t="s">
        <v>443</v>
      </c>
      <c r="AR24" s="49" t="s">
        <v>443</v>
      </c>
      <c r="AS24" s="49" t="s">
        <v>21</v>
      </c>
      <c r="AT24" s="49" t="s">
        <v>443</v>
      </c>
      <c r="AU24" s="49" t="s">
        <v>443</v>
      </c>
      <c r="AV24" s="49" t="s">
        <v>443</v>
      </c>
      <c r="AW24" s="49" t="s">
        <v>443</v>
      </c>
      <c r="AX24" s="49" t="s">
        <v>443</v>
      </c>
      <c r="AY24" s="49" t="s">
        <v>443</v>
      </c>
      <c r="AZ24" s="49" t="s">
        <v>443</v>
      </c>
      <c r="BA24" s="49" t="s">
        <v>443</v>
      </c>
      <c r="BB24" s="49" t="s">
        <v>443</v>
      </c>
      <c r="BC24" s="49" t="s">
        <v>443</v>
      </c>
      <c r="BD24" s="49" t="s">
        <v>443</v>
      </c>
      <c r="BE24" s="138" t="s">
        <v>21</v>
      </c>
      <c r="BF24" s="49" t="s">
        <v>443</v>
      </c>
      <c r="BG24" s="49" t="s">
        <v>443</v>
      </c>
      <c r="BH24" s="49" t="s">
        <v>443</v>
      </c>
      <c r="BI24" s="49" t="s">
        <v>443</v>
      </c>
      <c r="BJ24" s="49" t="s">
        <v>443</v>
      </c>
      <c r="BK24" s="49" t="s">
        <v>443</v>
      </c>
      <c r="BL24" s="49" t="s">
        <v>443</v>
      </c>
      <c r="BM24" s="49" t="s">
        <v>443</v>
      </c>
      <c r="BN24" s="49" t="s">
        <v>443</v>
      </c>
      <c r="BO24" s="1"/>
      <c r="BP24" s="1"/>
      <c r="BQ24" s="1"/>
    </row>
    <row r="25" spans="1:69" ht="27.75" x14ac:dyDescent="0.2">
      <c r="A25" s="6" t="s">
        <v>2151</v>
      </c>
      <c r="B25" s="6" t="s">
        <v>948</v>
      </c>
      <c r="C25" s="45"/>
      <c r="D25" s="118">
        <v>42248</v>
      </c>
      <c r="E25" s="52" t="s">
        <v>590</v>
      </c>
      <c r="F25" s="165" t="s">
        <v>2554</v>
      </c>
      <c r="G25" s="88">
        <v>8</v>
      </c>
      <c r="H25" s="9" t="s">
        <v>30</v>
      </c>
      <c r="I25" s="23" t="s">
        <v>72</v>
      </c>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141" t="s">
        <v>1919</v>
      </c>
      <c r="AI25" s="141" t="s">
        <v>1919</v>
      </c>
      <c r="AJ25" s="141" t="s">
        <v>1919</v>
      </c>
      <c r="AK25" s="141" t="s">
        <v>1919</v>
      </c>
      <c r="AL25" s="141" t="s">
        <v>1919</v>
      </c>
      <c r="AM25" s="141" t="s">
        <v>1919</v>
      </c>
      <c r="AN25" s="50" t="s">
        <v>1919</v>
      </c>
      <c r="AO25" s="50" t="s">
        <v>1919</v>
      </c>
      <c r="AP25" s="50" t="s">
        <v>1919</v>
      </c>
      <c r="AQ25" s="50" t="s">
        <v>1919</v>
      </c>
      <c r="AR25" s="49" t="s">
        <v>443</v>
      </c>
      <c r="AS25" s="49" t="s">
        <v>21</v>
      </c>
      <c r="AT25" s="49" t="s">
        <v>443</v>
      </c>
      <c r="AU25" s="49" t="s">
        <v>443</v>
      </c>
      <c r="AV25" s="49" t="s">
        <v>443</v>
      </c>
      <c r="AW25" s="49" t="s">
        <v>443</v>
      </c>
      <c r="AX25" s="49" t="s">
        <v>443</v>
      </c>
      <c r="AY25" s="49" t="s">
        <v>443</v>
      </c>
      <c r="AZ25" s="49" t="s">
        <v>443</v>
      </c>
      <c r="BA25" s="49" t="s">
        <v>443</v>
      </c>
      <c r="BB25" s="49" t="s">
        <v>443</v>
      </c>
      <c r="BC25" s="49" t="s">
        <v>443</v>
      </c>
      <c r="BD25" s="49" t="s">
        <v>443</v>
      </c>
      <c r="BE25" s="138" t="s">
        <v>21</v>
      </c>
      <c r="BF25" s="135" t="s">
        <v>2611</v>
      </c>
      <c r="BG25" s="49" t="s">
        <v>443</v>
      </c>
      <c r="BH25" s="49" t="s">
        <v>443</v>
      </c>
      <c r="BI25" s="49" t="s">
        <v>443</v>
      </c>
      <c r="BJ25" s="49" t="s">
        <v>443</v>
      </c>
      <c r="BK25" s="49" t="s">
        <v>443</v>
      </c>
      <c r="BL25" s="49" t="s">
        <v>443</v>
      </c>
      <c r="BM25" s="49" t="s">
        <v>443</v>
      </c>
      <c r="BN25" s="1"/>
      <c r="BO25" s="1"/>
      <c r="BP25" s="1"/>
      <c r="BQ25" s="1"/>
    </row>
    <row r="26" spans="1:69" ht="22.5" x14ac:dyDescent="0.2">
      <c r="A26" s="6" t="s">
        <v>249</v>
      </c>
      <c r="B26" s="6" t="s">
        <v>165</v>
      </c>
      <c r="C26" s="45" t="s">
        <v>2664</v>
      </c>
      <c r="D26" s="242">
        <v>42004</v>
      </c>
      <c r="E26" s="53" t="s">
        <v>66</v>
      </c>
      <c r="F26" s="88" t="s">
        <v>250</v>
      </c>
      <c r="G26" s="88">
        <v>8</v>
      </c>
      <c r="H26" s="9" t="s">
        <v>39</v>
      </c>
      <c r="I26" s="10" t="s">
        <v>87</v>
      </c>
      <c r="J26" s="170" t="s">
        <v>21</v>
      </c>
      <c r="K26" s="49" t="s">
        <v>443</v>
      </c>
      <c r="L26" s="49" t="s">
        <v>443</v>
      </c>
      <c r="M26" s="49" t="s">
        <v>443</v>
      </c>
      <c r="N26" s="49" t="s">
        <v>443</v>
      </c>
      <c r="O26" s="49" t="s">
        <v>443</v>
      </c>
      <c r="P26" s="49" t="s">
        <v>443</v>
      </c>
      <c r="Q26" s="49" t="s">
        <v>443</v>
      </c>
      <c r="R26" s="49" t="s">
        <v>443</v>
      </c>
      <c r="S26" s="49" t="s">
        <v>443</v>
      </c>
      <c r="T26" s="49" t="s">
        <v>443</v>
      </c>
      <c r="U26" s="49" t="s">
        <v>443</v>
      </c>
      <c r="V26" s="49" t="s">
        <v>21</v>
      </c>
      <c r="W26" s="49" t="s">
        <v>443</v>
      </c>
      <c r="X26" s="49" t="s">
        <v>443</v>
      </c>
      <c r="Y26" s="49" t="s">
        <v>443</v>
      </c>
      <c r="Z26" s="49" t="s">
        <v>443</v>
      </c>
      <c r="AA26" s="49" t="s">
        <v>443</v>
      </c>
      <c r="AB26" s="49" t="s">
        <v>443</v>
      </c>
      <c r="AC26" s="49" t="s">
        <v>443</v>
      </c>
      <c r="AD26" s="49" t="s">
        <v>443</v>
      </c>
      <c r="AE26" s="49" t="s">
        <v>443</v>
      </c>
      <c r="AF26" s="49" t="s">
        <v>443</v>
      </c>
      <c r="AG26" s="49" t="s">
        <v>443</v>
      </c>
      <c r="AH26" s="49" t="s">
        <v>21</v>
      </c>
      <c r="AI26" s="49" t="s">
        <v>443</v>
      </c>
      <c r="AJ26" s="112" t="s">
        <v>66</v>
      </c>
      <c r="AK26" s="50"/>
      <c r="AL26" s="50"/>
      <c r="AM26" s="50"/>
      <c r="AN26" s="50"/>
      <c r="AO26" s="50"/>
      <c r="AP26" s="50"/>
      <c r="AQ26" s="50"/>
      <c r="AR26" s="50"/>
      <c r="AS26" s="50"/>
      <c r="AT26" s="1"/>
      <c r="AU26" s="1"/>
      <c r="AV26" s="1"/>
      <c r="AW26" s="1"/>
      <c r="AX26" s="1"/>
      <c r="AY26" s="1"/>
      <c r="AZ26" s="1"/>
      <c r="BA26" s="1"/>
      <c r="BB26" s="1"/>
      <c r="BC26" s="1"/>
      <c r="BD26" s="1"/>
      <c r="BE26" s="143"/>
      <c r="BF26" s="1"/>
      <c r="BG26" s="1"/>
      <c r="BH26" s="1"/>
      <c r="BI26" s="1"/>
      <c r="BJ26" s="1"/>
      <c r="BK26" s="1"/>
      <c r="BL26" s="1"/>
      <c r="BM26" s="49" t="s">
        <v>443</v>
      </c>
      <c r="BN26" s="49"/>
      <c r="BO26" s="49"/>
      <c r="BP26" s="49"/>
      <c r="BQ26" s="49"/>
    </row>
    <row r="27" spans="1:69" ht="45" x14ac:dyDescent="0.2">
      <c r="A27" s="201" t="s">
        <v>2629</v>
      </c>
      <c r="B27" s="208" t="s">
        <v>65</v>
      </c>
      <c r="C27" s="213" t="s">
        <v>2630</v>
      </c>
      <c r="D27" s="210"/>
      <c r="E27" s="211" t="s">
        <v>66</v>
      </c>
      <c r="F27" s="140" t="s">
        <v>340</v>
      </c>
      <c r="G27" s="140">
        <v>9</v>
      </c>
      <c r="H27" s="203" t="s">
        <v>30</v>
      </c>
      <c r="I27" s="204" t="s">
        <v>31</v>
      </c>
      <c r="J27" s="49" t="s">
        <v>443</v>
      </c>
      <c r="K27" s="49" t="s">
        <v>443</v>
      </c>
      <c r="L27" s="49" t="s">
        <v>443</v>
      </c>
      <c r="M27" s="49" t="s">
        <v>443</v>
      </c>
      <c r="N27" s="49" t="s">
        <v>443</v>
      </c>
      <c r="O27" s="49" t="s">
        <v>21</v>
      </c>
      <c r="P27" s="49" t="s">
        <v>443</v>
      </c>
      <c r="Q27" s="49" t="s">
        <v>443</v>
      </c>
      <c r="R27" s="49" t="s">
        <v>443</v>
      </c>
      <c r="S27" s="49" t="s">
        <v>443</v>
      </c>
      <c r="T27" s="66" t="s">
        <v>767</v>
      </c>
      <c r="U27" s="49" t="s">
        <v>443</v>
      </c>
      <c r="V27" s="49" t="s">
        <v>443</v>
      </c>
      <c r="W27" s="49" t="s">
        <v>443</v>
      </c>
      <c r="X27" s="49" t="s">
        <v>443</v>
      </c>
      <c r="Y27" s="49" t="s">
        <v>443</v>
      </c>
      <c r="Z27" s="49" t="s">
        <v>443</v>
      </c>
      <c r="AA27" s="49" t="s">
        <v>443</v>
      </c>
      <c r="AB27" s="49" t="s">
        <v>443</v>
      </c>
      <c r="AC27" s="49" t="s">
        <v>443</v>
      </c>
      <c r="AD27" s="49" t="s">
        <v>443</v>
      </c>
      <c r="AE27" s="49" t="s">
        <v>443</v>
      </c>
      <c r="AF27" s="49" t="s">
        <v>21</v>
      </c>
      <c r="AG27" s="49" t="s">
        <v>443</v>
      </c>
      <c r="AH27" s="49" t="s">
        <v>443</v>
      </c>
      <c r="AI27" s="49" t="s">
        <v>443</v>
      </c>
      <c r="AJ27" s="49" t="s">
        <v>443</v>
      </c>
      <c r="AK27" s="49" t="s">
        <v>443</v>
      </c>
      <c r="AL27" s="49" t="s">
        <v>443</v>
      </c>
      <c r="AM27" s="49" t="s">
        <v>443</v>
      </c>
      <c r="AN27" s="50" t="s">
        <v>35</v>
      </c>
      <c r="AO27" s="50" t="s">
        <v>35</v>
      </c>
      <c r="AP27" s="50" t="s">
        <v>35</v>
      </c>
      <c r="AQ27" s="50" t="s">
        <v>35</v>
      </c>
      <c r="AR27" s="50" t="s">
        <v>35</v>
      </c>
      <c r="AS27" s="50" t="s">
        <v>35</v>
      </c>
      <c r="AT27" s="1"/>
      <c r="AU27" s="1"/>
      <c r="AV27" s="1"/>
      <c r="AW27" s="1"/>
      <c r="AX27" s="1"/>
      <c r="AY27" s="1"/>
      <c r="AZ27" s="1"/>
      <c r="BA27" s="1"/>
      <c r="BB27" s="1"/>
      <c r="BC27" s="1"/>
      <c r="BD27" s="1"/>
      <c r="BE27" s="143"/>
      <c r="BF27" s="17"/>
      <c r="BG27" s="17"/>
      <c r="BH27" s="17"/>
      <c r="BI27" s="17"/>
      <c r="BJ27" s="17"/>
      <c r="BK27" s="163"/>
      <c r="BL27" s="163"/>
      <c r="BM27" s="163"/>
      <c r="BN27" s="163"/>
      <c r="BO27" s="163"/>
      <c r="BP27" s="163"/>
      <c r="BQ27" s="163"/>
    </row>
    <row r="28" spans="1:69" ht="56.25" x14ac:dyDescent="0.2">
      <c r="A28" s="6" t="s">
        <v>2330</v>
      </c>
      <c r="B28" s="6" t="s">
        <v>60</v>
      </c>
      <c r="C28" s="45" t="s">
        <v>2822</v>
      </c>
      <c r="D28" s="117"/>
      <c r="E28" s="52" t="s">
        <v>590</v>
      </c>
      <c r="F28" s="165" t="s">
        <v>512</v>
      </c>
      <c r="G28" s="88">
        <v>9</v>
      </c>
      <c r="H28" s="9" t="s">
        <v>30</v>
      </c>
      <c r="I28" s="204" t="s">
        <v>40</v>
      </c>
      <c r="J28" s="170" t="s">
        <v>21</v>
      </c>
      <c r="K28" s="49" t="s">
        <v>443</v>
      </c>
      <c r="L28" s="49" t="s">
        <v>443</v>
      </c>
      <c r="M28" s="49" t="s">
        <v>443</v>
      </c>
      <c r="N28" s="49" t="s">
        <v>443</v>
      </c>
      <c r="O28" s="49" t="s">
        <v>443</v>
      </c>
      <c r="P28" s="49" t="s">
        <v>443</v>
      </c>
      <c r="Q28" s="49" t="s">
        <v>443</v>
      </c>
      <c r="R28" s="49" t="s">
        <v>443</v>
      </c>
      <c r="S28" s="49" t="s">
        <v>443</v>
      </c>
      <c r="T28" s="49" t="s">
        <v>443</v>
      </c>
      <c r="U28" s="49" t="s">
        <v>443</v>
      </c>
      <c r="V28" s="49" t="s">
        <v>21</v>
      </c>
      <c r="W28" s="49" t="s">
        <v>35</v>
      </c>
      <c r="X28" s="49" t="s">
        <v>443</v>
      </c>
      <c r="Y28" s="49" t="s">
        <v>443</v>
      </c>
      <c r="Z28" s="49" t="s">
        <v>443</v>
      </c>
      <c r="AA28" s="49" t="s">
        <v>443</v>
      </c>
      <c r="AB28" s="49" t="s">
        <v>443</v>
      </c>
      <c r="AC28" s="49" t="s">
        <v>443</v>
      </c>
      <c r="AD28" s="49" t="s">
        <v>443</v>
      </c>
      <c r="AE28" s="49" t="s">
        <v>35</v>
      </c>
      <c r="AF28" s="49" t="s">
        <v>443</v>
      </c>
      <c r="AG28" s="104" t="s">
        <v>443</v>
      </c>
      <c r="AH28" s="49" t="s">
        <v>21</v>
      </c>
      <c r="AI28" s="49" t="s">
        <v>443</v>
      </c>
      <c r="AJ28" s="104" t="s">
        <v>443</v>
      </c>
      <c r="AK28" s="49" t="s">
        <v>443</v>
      </c>
      <c r="AL28" s="49" t="s">
        <v>443</v>
      </c>
      <c r="AM28" s="49" t="s">
        <v>443</v>
      </c>
      <c r="AN28" s="49" t="s">
        <v>443</v>
      </c>
      <c r="AO28" s="49" t="s">
        <v>443</v>
      </c>
      <c r="AP28" s="49" t="s">
        <v>443</v>
      </c>
      <c r="AQ28" s="49" t="s">
        <v>443</v>
      </c>
      <c r="AR28" s="49" t="s">
        <v>443</v>
      </c>
      <c r="AS28" s="49" t="s">
        <v>443</v>
      </c>
      <c r="AT28" s="137" t="s">
        <v>21</v>
      </c>
      <c r="AU28" s="49" t="s">
        <v>443</v>
      </c>
      <c r="AV28" s="49" t="s">
        <v>443</v>
      </c>
      <c r="AW28" s="49" t="s">
        <v>443</v>
      </c>
      <c r="AX28" s="49" t="s">
        <v>443</v>
      </c>
      <c r="AY28" s="49" t="s">
        <v>443</v>
      </c>
      <c r="AZ28" s="49" t="s">
        <v>443</v>
      </c>
      <c r="BA28" s="49" t="s">
        <v>443</v>
      </c>
      <c r="BB28" s="49" t="s">
        <v>443</v>
      </c>
      <c r="BC28" s="49" t="s">
        <v>443</v>
      </c>
      <c r="BD28" s="49" t="s">
        <v>443</v>
      </c>
      <c r="BE28" s="133" t="s">
        <v>2610</v>
      </c>
      <c r="BF28" s="103" t="s">
        <v>35</v>
      </c>
      <c r="BG28" s="103" t="s">
        <v>35</v>
      </c>
      <c r="BH28" s="103" t="s">
        <v>35</v>
      </c>
      <c r="BI28" s="132" t="s">
        <v>21</v>
      </c>
      <c r="BJ28" s="49" t="s">
        <v>443</v>
      </c>
      <c r="BK28" s="49" t="s">
        <v>443</v>
      </c>
      <c r="BL28" s="49" t="s">
        <v>443</v>
      </c>
      <c r="BM28" s="49" t="s">
        <v>443</v>
      </c>
      <c r="BN28" s="1"/>
      <c r="BO28" s="1"/>
      <c r="BP28" s="1"/>
      <c r="BQ28" s="1"/>
    </row>
    <row r="29" spans="1:69" ht="24" x14ac:dyDescent="0.2">
      <c r="A29" s="22" t="s">
        <v>177</v>
      </c>
      <c r="B29" s="6" t="s">
        <v>178</v>
      </c>
      <c r="C29" s="45"/>
      <c r="D29" s="118">
        <v>41061</v>
      </c>
      <c r="E29" s="52" t="s">
        <v>590</v>
      </c>
      <c r="F29" s="165" t="s">
        <v>779</v>
      </c>
      <c r="G29" s="88">
        <v>9</v>
      </c>
      <c r="H29" s="9" t="s">
        <v>19</v>
      </c>
      <c r="I29" s="23" t="s">
        <v>50</v>
      </c>
      <c r="J29" s="170" t="s">
        <v>443</v>
      </c>
      <c r="K29" s="49" t="s">
        <v>443</v>
      </c>
      <c r="L29" s="49" t="s">
        <v>443</v>
      </c>
      <c r="M29" s="49" t="s">
        <v>443</v>
      </c>
      <c r="N29" s="49" t="s">
        <v>443</v>
      </c>
      <c r="O29" s="49" t="s">
        <v>443</v>
      </c>
      <c r="P29" s="49" t="s">
        <v>443</v>
      </c>
      <c r="Q29" s="49" t="s">
        <v>443</v>
      </c>
      <c r="R29" s="49" t="s">
        <v>21</v>
      </c>
      <c r="S29" s="49" t="s">
        <v>443</v>
      </c>
      <c r="T29" s="49" t="s">
        <v>443</v>
      </c>
      <c r="U29" s="49" t="s">
        <v>443</v>
      </c>
      <c r="V29" s="49" t="s">
        <v>443</v>
      </c>
      <c r="W29" s="49" t="s">
        <v>443</v>
      </c>
      <c r="X29" s="49" t="s">
        <v>443</v>
      </c>
      <c r="Y29" s="49" t="s">
        <v>443</v>
      </c>
      <c r="Z29" s="49" t="s">
        <v>443</v>
      </c>
      <c r="AA29" s="49" t="s">
        <v>443</v>
      </c>
      <c r="AB29" s="49" t="s">
        <v>443</v>
      </c>
      <c r="AC29" s="49" t="s">
        <v>443</v>
      </c>
      <c r="AD29" s="49" t="s">
        <v>21</v>
      </c>
      <c r="AE29" s="49" t="s">
        <v>35</v>
      </c>
      <c r="AF29" s="49" t="s">
        <v>443</v>
      </c>
      <c r="AG29" s="49" t="s">
        <v>443</v>
      </c>
      <c r="AH29" s="49" t="s">
        <v>443</v>
      </c>
      <c r="AI29" s="49" t="s">
        <v>443</v>
      </c>
      <c r="AJ29" s="49" t="s">
        <v>443</v>
      </c>
      <c r="AK29" s="49" t="s">
        <v>443</v>
      </c>
      <c r="AL29" s="49" t="s">
        <v>443</v>
      </c>
      <c r="AM29" s="49" t="s">
        <v>443</v>
      </c>
      <c r="AN29" s="49" t="s">
        <v>443</v>
      </c>
      <c r="AO29" s="49" t="s">
        <v>443</v>
      </c>
      <c r="AP29" s="49" t="s">
        <v>21</v>
      </c>
      <c r="AQ29" s="49" t="s">
        <v>443</v>
      </c>
      <c r="AR29" s="49" t="s">
        <v>443</v>
      </c>
      <c r="AS29" s="49" t="s">
        <v>443</v>
      </c>
      <c r="AT29" s="49" t="s">
        <v>443</v>
      </c>
      <c r="AU29" s="49" t="s">
        <v>443</v>
      </c>
      <c r="AV29" s="49" t="s">
        <v>443</v>
      </c>
      <c r="AW29" s="49" t="s">
        <v>443</v>
      </c>
      <c r="AX29" s="49" t="s">
        <v>443</v>
      </c>
      <c r="AY29" s="49" t="s">
        <v>443</v>
      </c>
      <c r="AZ29" s="49" t="s">
        <v>443</v>
      </c>
      <c r="BA29" s="49" t="s">
        <v>443</v>
      </c>
      <c r="BB29" s="137" t="s">
        <v>21</v>
      </c>
      <c r="BC29" s="49" t="s">
        <v>443</v>
      </c>
      <c r="BD29" s="49" t="s">
        <v>443</v>
      </c>
      <c r="BE29" s="131" t="s">
        <v>443</v>
      </c>
      <c r="BF29" s="49" t="s">
        <v>443</v>
      </c>
      <c r="BG29" s="49" t="s">
        <v>443</v>
      </c>
      <c r="BH29" s="49" t="s">
        <v>443</v>
      </c>
      <c r="BI29" s="49" t="s">
        <v>443</v>
      </c>
      <c r="BJ29" s="49" t="s">
        <v>443</v>
      </c>
      <c r="BK29" s="49" t="s">
        <v>443</v>
      </c>
      <c r="BL29" s="49" t="s">
        <v>443</v>
      </c>
      <c r="BM29" s="49" t="s">
        <v>443</v>
      </c>
      <c r="BN29" s="49" t="s">
        <v>443</v>
      </c>
      <c r="BO29" s="132" t="s">
        <v>21</v>
      </c>
      <c r="BP29" s="1"/>
      <c r="BQ29" s="1"/>
    </row>
    <row r="30" spans="1:69" x14ac:dyDescent="0.2">
      <c r="A30" s="22" t="s">
        <v>251</v>
      </c>
      <c r="B30" s="3" t="s">
        <v>60</v>
      </c>
      <c r="C30" s="55"/>
      <c r="D30" s="119"/>
      <c r="E30" s="52" t="s">
        <v>590</v>
      </c>
      <c r="F30" s="165" t="s">
        <v>252</v>
      </c>
      <c r="G30" s="88">
        <v>9</v>
      </c>
      <c r="H30" s="9" t="s">
        <v>39</v>
      </c>
      <c r="I30" s="10" t="s">
        <v>42</v>
      </c>
      <c r="J30" s="170" t="s">
        <v>443</v>
      </c>
      <c r="K30" s="49" t="s">
        <v>21</v>
      </c>
      <c r="L30" s="49" t="s">
        <v>443</v>
      </c>
      <c r="M30" s="49" t="s">
        <v>443</v>
      </c>
      <c r="N30" s="49" t="s">
        <v>443</v>
      </c>
      <c r="O30" s="49" t="s">
        <v>443</v>
      </c>
      <c r="P30" s="49" t="s">
        <v>443</v>
      </c>
      <c r="Q30" s="49" t="s">
        <v>443</v>
      </c>
      <c r="R30" s="49" t="s">
        <v>443</v>
      </c>
      <c r="S30" s="49" t="s">
        <v>443</v>
      </c>
      <c r="T30" s="49" t="s">
        <v>443</v>
      </c>
      <c r="U30" s="49" t="s">
        <v>443</v>
      </c>
      <c r="V30" s="49" t="s">
        <v>443</v>
      </c>
      <c r="W30" s="49" t="s">
        <v>21</v>
      </c>
      <c r="X30" s="49" t="s">
        <v>443</v>
      </c>
      <c r="Y30" s="49" t="s">
        <v>443</v>
      </c>
      <c r="Z30" s="49" t="s">
        <v>443</v>
      </c>
      <c r="AA30" s="49" t="s">
        <v>443</v>
      </c>
      <c r="AB30" s="49" t="s">
        <v>443</v>
      </c>
      <c r="AC30" s="49" t="s">
        <v>443</v>
      </c>
      <c r="AD30" s="49" t="s">
        <v>443</v>
      </c>
      <c r="AE30" s="49" t="s">
        <v>443</v>
      </c>
      <c r="AF30" s="49" t="s">
        <v>443</v>
      </c>
      <c r="AG30" s="49" t="s">
        <v>443</v>
      </c>
      <c r="AH30" s="49" t="s">
        <v>443</v>
      </c>
      <c r="AI30" s="49" t="s">
        <v>21</v>
      </c>
      <c r="AJ30" s="49" t="s">
        <v>443</v>
      </c>
      <c r="AK30" s="49" t="s">
        <v>443</v>
      </c>
      <c r="AL30" s="49" t="s">
        <v>443</v>
      </c>
      <c r="AM30" s="49" t="s">
        <v>443</v>
      </c>
      <c r="AN30" s="49" t="s">
        <v>443</v>
      </c>
      <c r="AO30" s="49" t="s">
        <v>443</v>
      </c>
      <c r="AP30" s="49" t="s">
        <v>35</v>
      </c>
      <c r="AQ30" s="49" t="s">
        <v>443</v>
      </c>
      <c r="AR30" s="123" t="s">
        <v>443</v>
      </c>
      <c r="AS30" s="49" t="s">
        <v>443</v>
      </c>
      <c r="AT30" s="49" t="s">
        <v>443</v>
      </c>
      <c r="AU30" s="137" t="s">
        <v>21</v>
      </c>
      <c r="AV30" s="49" t="s">
        <v>443</v>
      </c>
      <c r="AW30" s="129" t="s">
        <v>2609</v>
      </c>
      <c r="AX30" s="49" t="s">
        <v>443</v>
      </c>
      <c r="AY30" s="49" t="s">
        <v>443</v>
      </c>
      <c r="AZ30" s="49" t="s">
        <v>443</v>
      </c>
      <c r="BA30" s="49" t="s">
        <v>443</v>
      </c>
      <c r="BB30" s="49" t="s">
        <v>443</v>
      </c>
      <c r="BC30" s="49" t="s">
        <v>443</v>
      </c>
      <c r="BD30" s="49" t="s">
        <v>443</v>
      </c>
      <c r="BE30" s="131" t="s">
        <v>443</v>
      </c>
      <c r="BF30" s="49" t="s">
        <v>443</v>
      </c>
      <c r="BG30" s="132" t="s">
        <v>21</v>
      </c>
      <c r="BH30" s="49" t="s">
        <v>443</v>
      </c>
      <c r="BI30" s="49" t="s">
        <v>443</v>
      </c>
      <c r="BJ30" s="49" t="s">
        <v>443</v>
      </c>
      <c r="BK30" s="49" t="s">
        <v>443</v>
      </c>
      <c r="BL30" s="49" t="s">
        <v>443</v>
      </c>
      <c r="BM30" s="49" t="s">
        <v>443</v>
      </c>
      <c r="BN30" s="1"/>
      <c r="BO30" s="1"/>
      <c r="BP30" s="1"/>
      <c r="BQ30" s="1"/>
    </row>
    <row r="31" spans="1:69" ht="31.5" x14ac:dyDescent="0.2">
      <c r="A31" s="201" t="s">
        <v>2075</v>
      </c>
      <c r="B31" s="201" t="s">
        <v>99</v>
      </c>
      <c r="C31" s="202" t="s">
        <v>2823</v>
      </c>
      <c r="D31" s="217">
        <v>42256</v>
      </c>
      <c r="E31" s="246" t="s">
        <v>590</v>
      </c>
      <c r="F31" s="252" t="s">
        <v>2533</v>
      </c>
      <c r="G31" s="140">
        <v>10</v>
      </c>
      <c r="H31" s="203" t="s">
        <v>30</v>
      </c>
      <c r="I31" s="204" t="s">
        <v>20</v>
      </c>
      <c r="J31" s="49"/>
      <c r="K31" s="49"/>
      <c r="L31" s="49"/>
      <c r="M31" s="49"/>
      <c r="N31" s="49"/>
      <c r="O31" s="49"/>
      <c r="P31" s="49"/>
      <c r="Q31" s="49"/>
      <c r="R31" s="49"/>
      <c r="S31" s="49"/>
      <c r="T31" s="49"/>
      <c r="U31" s="49"/>
      <c r="V31" s="49"/>
      <c r="W31" s="49"/>
      <c r="X31" s="49"/>
      <c r="Y31" s="49"/>
      <c r="Z31" s="49"/>
      <c r="AA31" s="49"/>
      <c r="AB31" s="49"/>
      <c r="AC31" s="49"/>
      <c r="AD31" s="49"/>
      <c r="AE31" s="49"/>
      <c r="AF31" s="49"/>
      <c r="AG31" s="49"/>
      <c r="AH31" s="50" t="s">
        <v>35</v>
      </c>
      <c r="AI31" s="50" t="s">
        <v>35</v>
      </c>
      <c r="AJ31" s="50" t="s">
        <v>35</v>
      </c>
      <c r="AK31" s="50" t="s">
        <v>35</v>
      </c>
      <c r="AL31" s="50" t="s">
        <v>35</v>
      </c>
      <c r="AM31" s="49" t="s">
        <v>21</v>
      </c>
      <c r="AN31" s="50" t="s">
        <v>35</v>
      </c>
      <c r="AO31" s="50" t="s">
        <v>35</v>
      </c>
      <c r="AP31" s="50" t="s">
        <v>35</v>
      </c>
      <c r="AQ31" s="50" t="s">
        <v>35</v>
      </c>
      <c r="AR31" s="49" t="s">
        <v>443</v>
      </c>
      <c r="AS31" s="49" t="s">
        <v>443</v>
      </c>
      <c r="AT31" s="49" t="s">
        <v>443</v>
      </c>
      <c r="AU31" s="49" t="s">
        <v>443</v>
      </c>
      <c r="AV31" s="49" t="s">
        <v>443</v>
      </c>
      <c r="AW31" s="49" t="s">
        <v>443</v>
      </c>
      <c r="AX31" s="49" t="s">
        <v>443</v>
      </c>
      <c r="AY31" s="137" t="s">
        <v>21</v>
      </c>
      <c r="AZ31" s="49" t="s">
        <v>443</v>
      </c>
      <c r="BA31" s="49" t="s">
        <v>443</v>
      </c>
      <c r="BB31" s="49" t="s">
        <v>443</v>
      </c>
      <c r="BC31" s="49" t="s">
        <v>443</v>
      </c>
      <c r="BD31" s="49" t="s">
        <v>443</v>
      </c>
      <c r="BE31" s="265" t="s">
        <v>2610</v>
      </c>
      <c r="BF31" s="269" t="s">
        <v>2611</v>
      </c>
      <c r="BG31" s="162" t="s">
        <v>443</v>
      </c>
      <c r="BH31" s="161" t="s">
        <v>443</v>
      </c>
      <c r="BI31" s="161" t="s">
        <v>443</v>
      </c>
      <c r="BJ31" s="162" t="s">
        <v>443</v>
      </c>
      <c r="BK31" s="164" t="s">
        <v>21</v>
      </c>
      <c r="BL31" s="162" t="s">
        <v>443</v>
      </c>
      <c r="BM31" s="49" t="s">
        <v>443</v>
      </c>
      <c r="BN31" s="163"/>
      <c r="BO31" s="163"/>
      <c r="BP31" s="163"/>
      <c r="BQ31" s="163"/>
    </row>
    <row r="32" spans="1:69" ht="33.75" x14ac:dyDescent="0.2">
      <c r="A32" s="6" t="s">
        <v>2438</v>
      </c>
      <c r="B32" s="6" t="s">
        <v>119</v>
      </c>
      <c r="C32" s="60" t="s">
        <v>2824</v>
      </c>
      <c r="D32" s="117"/>
      <c r="E32" s="52" t="s">
        <v>590</v>
      </c>
      <c r="F32" s="165" t="s">
        <v>254</v>
      </c>
      <c r="G32" s="88">
        <v>10</v>
      </c>
      <c r="H32" s="9" t="s">
        <v>39</v>
      </c>
      <c r="I32" s="23" t="s">
        <v>53</v>
      </c>
      <c r="J32" s="187" t="s">
        <v>35</v>
      </c>
      <c r="K32" s="49" t="s">
        <v>443</v>
      </c>
      <c r="L32" s="50" t="s">
        <v>35</v>
      </c>
      <c r="M32" s="49" t="s">
        <v>443</v>
      </c>
      <c r="N32" s="49" t="s">
        <v>21</v>
      </c>
      <c r="O32" s="49" t="s">
        <v>443</v>
      </c>
      <c r="P32" s="50" t="s">
        <v>35</v>
      </c>
      <c r="Q32" s="49" t="s">
        <v>443</v>
      </c>
      <c r="R32" s="50" t="s">
        <v>35</v>
      </c>
      <c r="S32" s="49" t="s">
        <v>443</v>
      </c>
      <c r="T32" s="50" t="s">
        <v>35</v>
      </c>
      <c r="U32" s="49" t="s">
        <v>443</v>
      </c>
      <c r="V32" s="50" t="s">
        <v>35</v>
      </c>
      <c r="W32" s="49" t="s">
        <v>443</v>
      </c>
      <c r="X32" s="50" t="s">
        <v>35</v>
      </c>
      <c r="Y32" s="49" t="s">
        <v>443</v>
      </c>
      <c r="Z32" s="49" t="s">
        <v>21</v>
      </c>
      <c r="AA32" s="49" t="s">
        <v>443</v>
      </c>
      <c r="AB32" s="50" t="s">
        <v>35</v>
      </c>
      <c r="AC32" s="49" t="s">
        <v>443</v>
      </c>
      <c r="AD32" s="50" t="s">
        <v>35</v>
      </c>
      <c r="AE32" s="49" t="s">
        <v>443</v>
      </c>
      <c r="AF32" s="49" t="s">
        <v>35</v>
      </c>
      <c r="AG32" s="49" t="s">
        <v>443</v>
      </c>
      <c r="AH32" s="50" t="s">
        <v>35</v>
      </c>
      <c r="AI32" s="49" t="s">
        <v>443</v>
      </c>
      <c r="AJ32" s="50" t="s">
        <v>35</v>
      </c>
      <c r="AK32" s="49" t="s">
        <v>443</v>
      </c>
      <c r="AL32" s="49" t="s">
        <v>21</v>
      </c>
      <c r="AM32" s="49" t="s">
        <v>443</v>
      </c>
      <c r="AN32" s="50" t="s">
        <v>35</v>
      </c>
      <c r="AO32" s="49" t="s">
        <v>443</v>
      </c>
      <c r="AP32" s="50" t="s">
        <v>35</v>
      </c>
      <c r="AQ32" s="49" t="s">
        <v>443</v>
      </c>
      <c r="AR32" s="50" t="s">
        <v>35</v>
      </c>
      <c r="AS32" s="49" t="s">
        <v>443</v>
      </c>
      <c r="AT32" s="51" t="s">
        <v>35</v>
      </c>
      <c r="AU32" s="49" t="s">
        <v>443</v>
      </c>
      <c r="AV32" s="51" t="s">
        <v>35</v>
      </c>
      <c r="AW32" s="129" t="s">
        <v>2609</v>
      </c>
      <c r="AX32" s="137" t="s">
        <v>21</v>
      </c>
      <c r="AY32" s="49" t="s">
        <v>443</v>
      </c>
      <c r="AZ32" s="51" t="s">
        <v>35</v>
      </c>
      <c r="BA32" s="49" t="s">
        <v>443</v>
      </c>
      <c r="BB32" s="51" t="s">
        <v>35</v>
      </c>
      <c r="BC32" s="49" t="s">
        <v>443</v>
      </c>
      <c r="BD32" s="51" t="s">
        <v>35</v>
      </c>
      <c r="BE32" s="131" t="s">
        <v>443</v>
      </c>
      <c r="BF32" s="51" t="s">
        <v>35</v>
      </c>
      <c r="BG32" s="49" t="s">
        <v>443</v>
      </c>
      <c r="BH32" s="51" t="s">
        <v>35</v>
      </c>
      <c r="BI32" s="49" t="s">
        <v>443</v>
      </c>
      <c r="BJ32" s="132" t="s">
        <v>21</v>
      </c>
      <c r="BK32" s="49" t="s">
        <v>443</v>
      </c>
      <c r="BL32" s="51" t="s">
        <v>35</v>
      </c>
      <c r="BM32" s="49" t="s">
        <v>443</v>
      </c>
      <c r="BN32" s="1"/>
      <c r="BO32" s="1"/>
      <c r="BP32" s="1"/>
      <c r="BQ32" s="1"/>
    </row>
    <row r="33" spans="1:69" ht="25.5" x14ac:dyDescent="0.2">
      <c r="A33" s="41" t="s">
        <v>96</v>
      </c>
      <c r="B33" s="41" t="s">
        <v>2744</v>
      </c>
      <c r="C33" s="59" t="s">
        <v>2745</v>
      </c>
      <c r="D33" s="122"/>
      <c r="E33" s="176" t="s">
        <v>66</v>
      </c>
      <c r="F33" s="89" t="s">
        <v>300</v>
      </c>
      <c r="G33" s="89">
        <v>10</v>
      </c>
      <c r="H33" s="43" t="s">
        <v>30</v>
      </c>
      <c r="I33" s="90" t="s">
        <v>42</v>
      </c>
      <c r="J33" s="49" t="s">
        <v>35</v>
      </c>
      <c r="K33" s="111" t="s">
        <v>21</v>
      </c>
      <c r="L33" s="49" t="s">
        <v>35</v>
      </c>
      <c r="M33" s="49" t="s">
        <v>35</v>
      </c>
      <c r="N33" s="49" t="s">
        <v>35</v>
      </c>
      <c r="O33" s="49" t="s">
        <v>443</v>
      </c>
      <c r="P33" s="49" t="s">
        <v>443</v>
      </c>
      <c r="Q33" s="49" t="s">
        <v>443</v>
      </c>
      <c r="R33" s="49" t="s">
        <v>443</v>
      </c>
      <c r="S33" s="49" t="s">
        <v>443</v>
      </c>
      <c r="T33" s="49" t="s">
        <v>443</v>
      </c>
      <c r="U33" s="49" t="s">
        <v>443</v>
      </c>
      <c r="V33" s="49" t="s">
        <v>443</v>
      </c>
      <c r="W33" s="49" t="s">
        <v>21</v>
      </c>
      <c r="X33" s="49" t="s">
        <v>443</v>
      </c>
      <c r="Y33" s="49" t="s">
        <v>443</v>
      </c>
      <c r="Z33" s="49" t="s">
        <v>443</v>
      </c>
      <c r="AA33" s="49" t="s">
        <v>443</v>
      </c>
      <c r="AB33" s="49" t="s">
        <v>443</v>
      </c>
      <c r="AC33" s="49" t="s">
        <v>443</v>
      </c>
      <c r="AD33" s="49" t="s">
        <v>443</v>
      </c>
      <c r="AE33" s="49" t="s">
        <v>443</v>
      </c>
      <c r="AF33" s="49" t="s">
        <v>443</v>
      </c>
      <c r="AG33" s="49" t="s">
        <v>443</v>
      </c>
      <c r="AH33" s="49"/>
      <c r="AI33" s="49" t="s">
        <v>21</v>
      </c>
      <c r="AJ33" s="49"/>
      <c r="AK33" s="49"/>
      <c r="AL33" s="49"/>
      <c r="AM33" s="49"/>
      <c r="AN33" s="49"/>
      <c r="AO33" s="49"/>
      <c r="AP33" s="49"/>
      <c r="AQ33" s="49"/>
      <c r="AR33" s="49"/>
      <c r="AS33" s="49"/>
      <c r="AT33" s="1"/>
      <c r="AU33" s="1"/>
      <c r="AV33" s="1"/>
      <c r="AW33" s="1"/>
      <c r="AX33" s="1"/>
      <c r="AY33" s="1"/>
      <c r="AZ33" s="1"/>
      <c r="BA33" s="1"/>
      <c r="BB33" s="1"/>
      <c r="BC33" s="1"/>
      <c r="BD33" s="1"/>
      <c r="BE33" s="143"/>
      <c r="BF33" s="15"/>
      <c r="BG33" s="15"/>
      <c r="BH33" s="15"/>
      <c r="BI33" s="159"/>
      <c r="BJ33" s="15"/>
      <c r="BK33" s="15"/>
      <c r="BL33" s="15"/>
      <c r="BM33" s="15"/>
      <c r="BN33" s="15"/>
      <c r="BO33" s="15"/>
      <c r="BP33" s="15"/>
      <c r="BQ33" s="15"/>
    </row>
    <row r="34" spans="1:69" x14ac:dyDescent="0.2">
      <c r="A34" s="197" t="s">
        <v>2777</v>
      </c>
      <c r="B34" s="189" t="s">
        <v>2778</v>
      </c>
      <c r="C34" s="190"/>
      <c r="D34" s="191"/>
      <c r="E34" s="192" t="s">
        <v>66</v>
      </c>
      <c r="F34" s="193" t="s">
        <v>413</v>
      </c>
      <c r="G34" s="193">
        <v>10</v>
      </c>
      <c r="H34" s="194" t="s">
        <v>19</v>
      </c>
      <c r="I34" s="157" t="s">
        <v>50</v>
      </c>
      <c r="J34" s="49" t="s">
        <v>443</v>
      </c>
      <c r="K34" s="49" t="s">
        <v>443</v>
      </c>
      <c r="L34" s="49" t="s">
        <v>443</v>
      </c>
      <c r="M34" s="49" t="s">
        <v>443</v>
      </c>
      <c r="N34" s="49" t="s">
        <v>443</v>
      </c>
      <c r="O34" s="49" t="s">
        <v>443</v>
      </c>
      <c r="P34" s="49" t="s">
        <v>443</v>
      </c>
      <c r="Q34" s="49" t="s">
        <v>443</v>
      </c>
      <c r="R34" s="49" t="s">
        <v>21</v>
      </c>
      <c r="S34" s="49" t="s">
        <v>443</v>
      </c>
      <c r="T34" s="49" t="s">
        <v>443</v>
      </c>
      <c r="U34" s="49" t="s">
        <v>443</v>
      </c>
      <c r="V34" s="49" t="s">
        <v>443</v>
      </c>
      <c r="W34" s="49" t="s">
        <v>443</v>
      </c>
      <c r="X34" s="49" t="s">
        <v>443</v>
      </c>
      <c r="Y34" s="49" t="s">
        <v>443</v>
      </c>
      <c r="Z34" s="49" t="s">
        <v>443</v>
      </c>
      <c r="AA34" s="49" t="s">
        <v>443</v>
      </c>
      <c r="AB34" s="49" t="s">
        <v>767</v>
      </c>
      <c r="AC34" s="49" t="s">
        <v>35</v>
      </c>
      <c r="AD34" s="49" t="s">
        <v>35</v>
      </c>
      <c r="AE34" s="49" t="s">
        <v>35</v>
      </c>
      <c r="AF34" s="49" t="s">
        <v>35</v>
      </c>
      <c r="AG34" s="49"/>
      <c r="AH34" s="49"/>
      <c r="AI34" s="49"/>
      <c r="AJ34" s="49"/>
      <c r="AK34" s="49"/>
      <c r="AL34" s="49"/>
      <c r="AM34" s="49"/>
      <c r="AN34" s="49"/>
      <c r="AO34" s="49"/>
      <c r="AP34" s="49"/>
      <c r="AQ34" s="49"/>
      <c r="AR34" s="49"/>
      <c r="AS34" s="49"/>
      <c r="AT34" s="1"/>
      <c r="AU34" s="1"/>
      <c r="AV34" s="1"/>
      <c r="AW34" s="1"/>
      <c r="AX34" s="1"/>
      <c r="AY34" s="1"/>
      <c r="AZ34" s="1"/>
      <c r="BA34" s="1"/>
      <c r="BB34" s="1"/>
      <c r="BC34" s="1"/>
      <c r="BD34" s="1"/>
      <c r="BE34" s="143"/>
      <c r="BF34" s="158"/>
      <c r="BG34" s="158"/>
      <c r="BH34" s="158"/>
      <c r="BI34" s="158"/>
      <c r="BJ34" s="155"/>
      <c r="BK34" s="155"/>
      <c r="BL34" s="155"/>
      <c r="BM34" s="155"/>
      <c r="BN34" s="155"/>
      <c r="BO34" s="155"/>
      <c r="BP34" s="155"/>
      <c r="BQ34" s="155"/>
    </row>
    <row r="35" spans="1:69" x14ac:dyDescent="0.2">
      <c r="A35" s="6" t="s">
        <v>806</v>
      </c>
      <c r="B35" s="6" t="s">
        <v>297</v>
      </c>
      <c r="C35" s="45"/>
      <c r="D35" s="118">
        <v>42005</v>
      </c>
      <c r="E35" s="52" t="s">
        <v>590</v>
      </c>
      <c r="F35" s="165" t="s">
        <v>2540</v>
      </c>
      <c r="G35" s="88">
        <v>11</v>
      </c>
      <c r="H35" s="9" t="s">
        <v>30</v>
      </c>
      <c r="I35" s="23" t="s">
        <v>87</v>
      </c>
      <c r="J35" s="188"/>
      <c r="K35" s="103"/>
      <c r="L35" s="103"/>
      <c r="M35" s="103"/>
      <c r="N35" s="103"/>
      <c r="O35" s="103"/>
      <c r="P35" s="103"/>
      <c r="Q35" s="103"/>
      <c r="R35" s="103"/>
      <c r="S35" s="103"/>
      <c r="T35" s="103"/>
      <c r="U35" s="49"/>
      <c r="V35" s="49"/>
      <c r="W35" s="49"/>
      <c r="X35" s="49"/>
      <c r="Y35" s="49"/>
      <c r="Z35" s="49"/>
      <c r="AA35" s="49"/>
      <c r="AB35" s="49"/>
      <c r="AC35" s="49"/>
      <c r="AD35" s="49"/>
      <c r="AE35" s="49"/>
      <c r="AF35" s="49"/>
      <c r="AG35" s="49"/>
      <c r="AH35" s="49" t="s">
        <v>35</v>
      </c>
      <c r="AI35" s="49" t="s">
        <v>35</v>
      </c>
      <c r="AJ35" s="49" t="s">
        <v>443</v>
      </c>
      <c r="AK35" s="49" t="s">
        <v>443</v>
      </c>
      <c r="AL35" s="49" t="s">
        <v>443</v>
      </c>
      <c r="AM35" s="49" t="s">
        <v>443</v>
      </c>
      <c r="AN35" s="49" t="s">
        <v>443</v>
      </c>
      <c r="AO35" s="49" t="s">
        <v>443</v>
      </c>
      <c r="AP35" s="49" t="s">
        <v>443</v>
      </c>
      <c r="AQ35" s="49" t="s">
        <v>443</v>
      </c>
      <c r="AR35" s="49" t="s">
        <v>443</v>
      </c>
      <c r="AS35" s="49" t="s">
        <v>21</v>
      </c>
      <c r="AT35" s="49" t="s">
        <v>443</v>
      </c>
      <c r="AU35" s="49" t="s">
        <v>443</v>
      </c>
      <c r="AV35" s="49" t="s">
        <v>443</v>
      </c>
      <c r="AW35" s="49" t="s">
        <v>443</v>
      </c>
      <c r="AX35" s="49" t="s">
        <v>443</v>
      </c>
      <c r="AY35" s="49" t="s">
        <v>443</v>
      </c>
      <c r="AZ35" s="49" t="s">
        <v>443</v>
      </c>
      <c r="BA35" s="49" t="s">
        <v>443</v>
      </c>
      <c r="BB35" s="49" t="s">
        <v>443</v>
      </c>
      <c r="BC35" s="49" t="s">
        <v>443</v>
      </c>
      <c r="BD35" s="49" t="s">
        <v>443</v>
      </c>
      <c r="BE35" s="138" t="s">
        <v>21</v>
      </c>
      <c r="BF35" s="132" t="s">
        <v>21</v>
      </c>
      <c r="BG35" s="49" t="s">
        <v>443</v>
      </c>
      <c r="BH35" s="49" t="s">
        <v>443</v>
      </c>
      <c r="BI35" s="49" t="s">
        <v>443</v>
      </c>
      <c r="BJ35" s="49" t="s">
        <v>443</v>
      </c>
      <c r="BK35" s="49" t="s">
        <v>443</v>
      </c>
      <c r="BL35" s="49" t="s">
        <v>443</v>
      </c>
      <c r="BM35" s="49" t="s">
        <v>443</v>
      </c>
      <c r="BN35" s="1"/>
      <c r="BO35" s="1"/>
      <c r="BP35" s="1"/>
      <c r="BQ35" s="1"/>
    </row>
    <row r="36" spans="1:69" x14ac:dyDescent="0.2">
      <c r="A36" s="5" t="s">
        <v>255</v>
      </c>
      <c r="B36" s="6" t="s">
        <v>119</v>
      </c>
      <c r="C36" s="45"/>
      <c r="D36" s="118">
        <v>41456</v>
      </c>
      <c r="E36" s="52" t="s">
        <v>590</v>
      </c>
      <c r="F36" s="165" t="s">
        <v>256</v>
      </c>
      <c r="G36" s="88">
        <v>11</v>
      </c>
      <c r="H36" s="9" t="s">
        <v>39</v>
      </c>
      <c r="I36" s="23" t="s">
        <v>25</v>
      </c>
      <c r="J36" s="170" t="s">
        <v>443</v>
      </c>
      <c r="K36" s="49" t="s">
        <v>443</v>
      </c>
      <c r="L36" s="49" t="s">
        <v>443</v>
      </c>
      <c r="M36" s="49" t="s">
        <v>443</v>
      </c>
      <c r="N36" s="49" t="s">
        <v>443</v>
      </c>
      <c r="O36" s="49" t="s">
        <v>443</v>
      </c>
      <c r="P36" s="49" t="s">
        <v>21</v>
      </c>
      <c r="Q36" s="49" t="s">
        <v>443</v>
      </c>
      <c r="R36" s="49" t="s">
        <v>443</v>
      </c>
      <c r="S36" s="49" t="s">
        <v>443</v>
      </c>
      <c r="T36" s="49" t="s">
        <v>443</v>
      </c>
      <c r="U36" s="49" t="s">
        <v>443</v>
      </c>
      <c r="V36" s="49" t="s">
        <v>443</v>
      </c>
      <c r="W36" s="49" t="s">
        <v>443</v>
      </c>
      <c r="X36" s="66" t="s">
        <v>767</v>
      </c>
      <c r="Y36" s="49" t="s">
        <v>443</v>
      </c>
      <c r="Z36" s="49" t="s">
        <v>443</v>
      </c>
      <c r="AA36" s="49" t="s">
        <v>443</v>
      </c>
      <c r="AB36" s="49" t="s">
        <v>21</v>
      </c>
      <c r="AC36" s="49" t="s">
        <v>443</v>
      </c>
      <c r="AD36" s="49" t="s">
        <v>443</v>
      </c>
      <c r="AE36" s="49" t="s">
        <v>443</v>
      </c>
      <c r="AF36" s="49" t="s">
        <v>443</v>
      </c>
      <c r="AG36" s="49" t="s">
        <v>443</v>
      </c>
      <c r="AH36" s="49" t="s">
        <v>443</v>
      </c>
      <c r="AI36" s="49" t="s">
        <v>443</v>
      </c>
      <c r="AJ36" s="49" t="s">
        <v>443</v>
      </c>
      <c r="AK36" s="49" t="s">
        <v>443</v>
      </c>
      <c r="AL36" s="49" t="s">
        <v>443</v>
      </c>
      <c r="AM36" s="49" t="s">
        <v>443</v>
      </c>
      <c r="AN36" s="49" t="s">
        <v>21</v>
      </c>
      <c r="AO36" s="49" t="s">
        <v>443</v>
      </c>
      <c r="AP36" s="49" t="s">
        <v>443</v>
      </c>
      <c r="AQ36" s="49" t="s">
        <v>443</v>
      </c>
      <c r="AR36" s="123" t="s">
        <v>443</v>
      </c>
      <c r="AS36" s="49" t="s">
        <v>443</v>
      </c>
      <c r="AT36" s="49" t="s">
        <v>443</v>
      </c>
      <c r="AU36" s="49" t="s">
        <v>443</v>
      </c>
      <c r="AV36" s="49" t="s">
        <v>443</v>
      </c>
      <c r="AW36" s="129" t="s">
        <v>2609</v>
      </c>
      <c r="AX36" s="49" t="s">
        <v>443</v>
      </c>
      <c r="AY36" s="49" t="s">
        <v>443</v>
      </c>
      <c r="AZ36" s="137" t="s">
        <v>21</v>
      </c>
      <c r="BA36" s="49" t="s">
        <v>443</v>
      </c>
      <c r="BB36" s="49" t="s">
        <v>443</v>
      </c>
      <c r="BC36" s="49" t="s">
        <v>443</v>
      </c>
      <c r="BD36" s="49" t="s">
        <v>443</v>
      </c>
      <c r="BE36" s="131" t="s">
        <v>443</v>
      </c>
      <c r="BF36" s="49" t="s">
        <v>443</v>
      </c>
      <c r="BG36" s="49" t="s">
        <v>443</v>
      </c>
      <c r="BH36" s="49" t="s">
        <v>443</v>
      </c>
      <c r="BI36" s="49" t="s">
        <v>443</v>
      </c>
      <c r="BJ36" s="49" t="s">
        <v>443</v>
      </c>
      <c r="BK36" s="49" t="s">
        <v>443</v>
      </c>
      <c r="BL36" s="132" t="s">
        <v>21</v>
      </c>
      <c r="BM36" s="49" t="s">
        <v>443</v>
      </c>
      <c r="BN36" s="1"/>
      <c r="BO36" s="1"/>
      <c r="BP36" s="1"/>
      <c r="BQ36" s="132" t="s">
        <v>21</v>
      </c>
    </row>
    <row r="37" spans="1:69" ht="56.25" x14ac:dyDescent="0.2">
      <c r="A37" s="201" t="s">
        <v>2731</v>
      </c>
      <c r="B37" s="201" t="s">
        <v>156</v>
      </c>
      <c r="C37" s="202" t="s">
        <v>2732</v>
      </c>
      <c r="D37" s="210"/>
      <c r="E37" s="211" t="s">
        <v>66</v>
      </c>
      <c r="F37" s="140" t="s">
        <v>300</v>
      </c>
      <c r="G37" s="140">
        <v>11</v>
      </c>
      <c r="H37" s="203" t="s">
        <v>30</v>
      </c>
      <c r="I37" s="204" t="s">
        <v>53</v>
      </c>
      <c r="J37" s="49" t="s">
        <v>443</v>
      </c>
      <c r="K37" s="49" t="s">
        <v>443</v>
      </c>
      <c r="L37" s="49" t="s">
        <v>443</v>
      </c>
      <c r="M37" s="49" t="s">
        <v>443</v>
      </c>
      <c r="N37" s="49" t="s">
        <v>21</v>
      </c>
      <c r="O37" s="49" t="s">
        <v>443</v>
      </c>
      <c r="P37" s="49" t="s">
        <v>443</v>
      </c>
      <c r="Q37" s="49" t="s">
        <v>443</v>
      </c>
      <c r="R37" s="49" t="s">
        <v>443</v>
      </c>
      <c r="S37" s="49" t="s">
        <v>443</v>
      </c>
      <c r="T37" s="49" t="s">
        <v>443</v>
      </c>
      <c r="U37" s="49" t="s">
        <v>443</v>
      </c>
      <c r="V37" s="49" t="s">
        <v>443</v>
      </c>
      <c r="W37" s="49" t="s">
        <v>443</v>
      </c>
      <c r="X37" s="49" t="s">
        <v>443</v>
      </c>
      <c r="Y37" s="49" t="s">
        <v>443</v>
      </c>
      <c r="Z37" s="49" t="s">
        <v>21</v>
      </c>
      <c r="AA37" s="61" t="s">
        <v>58</v>
      </c>
      <c r="AB37" s="51"/>
      <c r="AC37" s="51"/>
      <c r="AD37" s="51"/>
      <c r="AE37" s="51"/>
      <c r="AF37" s="51"/>
      <c r="AG37" s="51"/>
      <c r="AH37" s="49" t="s">
        <v>443</v>
      </c>
      <c r="AI37" s="49" t="s">
        <v>443</v>
      </c>
      <c r="AJ37" s="49" t="s">
        <v>443</v>
      </c>
      <c r="AK37" s="49" t="s">
        <v>443</v>
      </c>
      <c r="AL37" s="49" t="s">
        <v>21</v>
      </c>
      <c r="AM37" s="61" t="s">
        <v>58</v>
      </c>
      <c r="AN37" s="51"/>
      <c r="AO37" s="51"/>
      <c r="AP37" s="51"/>
      <c r="AQ37" s="51"/>
      <c r="AR37" s="51"/>
      <c r="AS37" s="51"/>
      <c r="AT37" s="1"/>
      <c r="AU37" s="1"/>
      <c r="AV37" s="1"/>
      <c r="AW37" s="1"/>
      <c r="AX37" s="1"/>
      <c r="AY37" s="1"/>
      <c r="AZ37" s="1"/>
      <c r="BA37" s="1"/>
      <c r="BB37" s="1"/>
      <c r="BC37" s="1"/>
      <c r="BD37" s="1"/>
      <c r="BE37" s="143"/>
      <c r="BF37" s="17"/>
      <c r="BG37" s="17"/>
      <c r="BH37" s="17"/>
      <c r="BI37" s="17"/>
      <c r="BJ37" s="17"/>
      <c r="BK37" s="163"/>
      <c r="BL37" s="163"/>
      <c r="BM37" s="163"/>
      <c r="BN37" s="163"/>
      <c r="BO37" s="163"/>
      <c r="BP37" s="163"/>
      <c r="BQ37" s="163"/>
    </row>
    <row r="38" spans="1:69" ht="25.5" x14ac:dyDescent="0.2">
      <c r="A38" s="6" t="s">
        <v>2584</v>
      </c>
      <c r="B38" s="5" t="s">
        <v>638</v>
      </c>
      <c r="C38" s="128"/>
      <c r="D38" s="117"/>
      <c r="E38" s="52" t="s">
        <v>590</v>
      </c>
      <c r="F38" s="165" t="s">
        <v>406</v>
      </c>
      <c r="G38" s="88">
        <v>11</v>
      </c>
      <c r="H38" s="9" t="s">
        <v>19</v>
      </c>
      <c r="I38" s="23" t="s">
        <v>20</v>
      </c>
      <c r="J38" s="170" t="s">
        <v>443</v>
      </c>
      <c r="K38" s="49" t="s">
        <v>443</v>
      </c>
      <c r="L38" s="49" t="s">
        <v>443</v>
      </c>
      <c r="M38" s="49" t="s">
        <v>443</v>
      </c>
      <c r="N38" s="49" t="s">
        <v>443</v>
      </c>
      <c r="O38" s="49" t="s">
        <v>443</v>
      </c>
      <c r="P38" s="49" t="s">
        <v>21</v>
      </c>
      <c r="Q38" s="49" t="s">
        <v>443</v>
      </c>
      <c r="R38" s="49" t="s">
        <v>443</v>
      </c>
      <c r="S38" s="49" t="s">
        <v>443</v>
      </c>
      <c r="T38" s="49" t="s">
        <v>443</v>
      </c>
      <c r="U38" s="49" t="s">
        <v>443</v>
      </c>
      <c r="V38" s="49" t="s">
        <v>443</v>
      </c>
      <c r="W38" s="49" t="s">
        <v>443</v>
      </c>
      <c r="X38" s="49" t="s">
        <v>443</v>
      </c>
      <c r="Y38" s="49" t="s">
        <v>443</v>
      </c>
      <c r="Z38" s="49" t="s">
        <v>443</v>
      </c>
      <c r="AA38" s="49" t="s">
        <v>443</v>
      </c>
      <c r="AB38" s="49" t="s">
        <v>21</v>
      </c>
      <c r="AC38" s="49" t="s">
        <v>443</v>
      </c>
      <c r="AD38" s="49" t="s">
        <v>443</v>
      </c>
      <c r="AE38" s="49" t="s">
        <v>443</v>
      </c>
      <c r="AF38" s="49" t="s">
        <v>443</v>
      </c>
      <c r="AG38" s="49" t="s">
        <v>443</v>
      </c>
      <c r="AH38" s="49" t="s">
        <v>443</v>
      </c>
      <c r="AI38" s="49" t="s">
        <v>443</v>
      </c>
      <c r="AJ38" s="49" t="s">
        <v>443</v>
      </c>
      <c r="AK38" s="49" t="s">
        <v>443</v>
      </c>
      <c r="AL38" s="49" t="s">
        <v>443</v>
      </c>
      <c r="AM38" s="49" t="s">
        <v>21</v>
      </c>
      <c r="AN38" s="49" t="s">
        <v>443</v>
      </c>
      <c r="AO38" s="49" t="s">
        <v>443</v>
      </c>
      <c r="AP38" s="49" t="s">
        <v>443</v>
      </c>
      <c r="AQ38" s="49" t="s">
        <v>443</v>
      </c>
      <c r="AR38" s="49" t="s">
        <v>443</v>
      </c>
      <c r="AS38" s="49" t="s">
        <v>443</v>
      </c>
      <c r="AT38" s="49" t="s">
        <v>443</v>
      </c>
      <c r="AU38" s="49" t="s">
        <v>443</v>
      </c>
      <c r="AV38" s="49" t="s">
        <v>443</v>
      </c>
      <c r="AW38" s="49" t="s">
        <v>443</v>
      </c>
      <c r="AX38" s="49" t="s">
        <v>443</v>
      </c>
      <c r="AY38" s="49" t="s">
        <v>21</v>
      </c>
      <c r="AZ38" s="49" t="s">
        <v>443</v>
      </c>
      <c r="BA38" s="49" t="s">
        <v>443</v>
      </c>
      <c r="BB38" s="49" t="s">
        <v>443</v>
      </c>
      <c r="BC38" s="49" t="s">
        <v>443</v>
      </c>
      <c r="BD38" s="49" t="s">
        <v>443</v>
      </c>
      <c r="BE38" s="131" t="s">
        <v>443</v>
      </c>
      <c r="BF38" s="49" t="s">
        <v>443</v>
      </c>
      <c r="BG38" s="49" t="s">
        <v>443</v>
      </c>
      <c r="BH38" s="49" t="s">
        <v>443</v>
      </c>
      <c r="BI38" s="49" t="s">
        <v>443</v>
      </c>
      <c r="BJ38" s="49" t="s">
        <v>443</v>
      </c>
      <c r="BK38" s="132" t="s">
        <v>21</v>
      </c>
      <c r="BL38" s="49" t="s">
        <v>443</v>
      </c>
      <c r="BM38" s="49" t="s">
        <v>443</v>
      </c>
      <c r="BN38" s="49" t="s">
        <v>443</v>
      </c>
      <c r="BO38" s="1"/>
      <c r="BP38" s="1"/>
      <c r="BQ38" s="1"/>
    </row>
    <row r="39" spans="1:69" ht="31.5" x14ac:dyDescent="0.2">
      <c r="A39" s="201" t="s">
        <v>83</v>
      </c>
      <c r="B39" s="208" t="s">
        <v>60</v>
      </c>
      <c r="C39" s="209"/>
      <c r="D39" s="210"/>
      <c r="E39" s="246" t="s">
        <v>590</v>
      </c>
      <c r="F39" s="252" t="s">
        <v>2590</v>
      </c>
      <c r="G39" s="140">
        <v>12</v>
      </c>
      <c r="H39" s="203" t="s">
        <v>30</v>
      </c>
      <c r="I39" s="204" t="s">
        <v>40</v>
      </c>
      <c r="J39" s="49" t="s">
        <v>443</v>
      </c>
      <c r="K39" s="49" t="s">
        <v>443</v>
      </c>
      <c r="L39" s="49" t="s">
        <v>21</v>
      </c>
      <c r="M39" s="49" t="s">
        <v>443</v>
      </c>
      <c r="N39" s="49" t="s">
        <v>443</v>
      </c>
      <c r="O39" s="49" t="s">
        <v>443</v>
      </c>
      <c r="P39" s="49" t="s">
        <v>443</v>
      </c>
      <c r="Q39" s="49" t="s">
        <v>443</v>
      </c>
      <c r="R39" s="49" t="s">
        <v>443</v>
      </c>
      <c r="S39" s="49" t="s">
        <v>443</v>
      </c>
      <c r="T39" s="49" t="s">
        <v>443</v>
      </c>
      <c r="U39" s="49" t="s">
        <v>443</v>
      </c>
      <c r="V39" s="49" t="s">
        <v>443</v>
      </c>
      <c r="W39" s="49" t="s">
        <v>443</v>
      </c>
      <c r="X39" s="49" t="s">
        <v>21</v>
      </c>
      <c r="Y39" s="49" t="s">
        <v>443</v>
      </c>
      <c r="Z39" s="49" t="s">
        <v>443</v>
      </c>
      <c r="AA39" s="49" t="s">
        <v>443</v>
      </c>
      <c r="AB39" s="49" t="s">
        <v>443</v>
      </c>
      <c r="AC39" s="49" t="s">
        <v>443</v>
      </c>
      <c r="AD39" s="49" t="s">
        <v>443</v>
      </c>
      <c r="AE39" s="49" t="s">
        <v>443</v>
      </c>
      <c r="AF39" s="49" t="s">
        <v>443</v>
      </c>
      <c r="AG39" s="49" t="s">
        <v>443</v>
      </c>
      <c r="AH39" s="49" t="s">
        <v>443</v>
      </c>
      <c r="AI39" s="49" t="s">
        <v>443</v>
      </c>
      <c r="AJ39" s="49" t="s">
        <v>21</v>
      </c>
      <c r="AK39" s="49" t="s">
        <v>443</v>
      </c>
      <c r="AL39" s="49" t="s">
        <v>443</v>
      </c>
      <c r="AM39" s="49" t="s">
        <v>443</v>
      </c>
      <c r="AN39" s="49" t="s">
        <v>443</v>
      </c>
      <c r="AO39" s="49" t="s">
        <v>443</v>
      </c>
      <c r="AP39" s="49" t="s">
        <v>443</v>
      </c>
      <c r="AQ39" s="49" t="s">
        <v>443</v>
      </c>
      <c r="AR39" s="49" t="s">
        <v>443</v>
      </c>
      <c r="AS39" s="49" t="s">
        <v>443</v>
      </c>
      <c r="AT39" s="49" t="s">
        <v>443</v>
      </c>
      <c r="AU39" s="49" t="s">
        <v>443</v>
      </c>
      <c r="AV39" s="137" t="s">
        <v>21</v>
      </c>
      <c r="AW39" s="49" t="s">
        <v>443</v>
      </c>
      <c r="AX39" s="49" t="s">
        <v>443</v>
      </c>
      <c r="AY39" s="49" t="s">
        <v>443</v>
      </c>
      <c r="AZ39" s="49" t="s">
        <v>443</v>
      </c>
      <c r="BA39" s="49" t="s">
        <v>443</v>
      </c>
      <c r="BB39" s="49" t="s">
        <v>443</v>
      </c>
      <c r="BC39" s="49" t="s">
        <v>443</v>
      </c>
      <c r="BD39" s="49" t="s">
        <v>443</v>
      </c>
      <c r="BE39" s="265" t="s">
        <v>2610</v>
      </c>
      <c r="BF39" s="269" t="s">
        <v>2611</v>
      </c>
      <c r="BG39" s="162" t="s">
        <v>443</v>
      </c>
      <c r="BH39" s="223" t="s">
        <v>21</v>
      </c>
      <c r="BI39" s="161" t="s">
        <v>443</v>
      </c>
      <c r="BJ39" s="162" t="s">
        <v>443</v>
      </c>
      <c r="BK39" s="162" t="s">
        <v>443</v>
      </c>
      <c r="BL39" s="162" t="s">
        <v>443</v>
      </c>
      <c r="BM39" s="49" t="s">
        <v>443</v>
      </c>
      <c r="BN39" s="163"/>
      <c r="BO39" s="164" t="s">
        <v>21</v>
      </c>
      <c r="BP39" s="163"/>
      <c r="BQ39" s="163"/>
    </row>
    <row r="40" spans="1:69" x14ac:dyDescent="0.2">
      <c r="A40" s="6" t="s">
        <v>2182</v>
      </c>
      <c r="B40" s="6" t="s">
        <v>49</v>
      </c>
      <c r="C40" s="45"/>
      <c r="D40" s="118">
        <v>41821</v>
      </c>
      <c r="E40" s="52" t="s">
        <v>590</v>
      </c>
      <c r="F40" s="165" t="s">
        <v>2420</v>
      </c>
      <c r="G40" s="88">
        <v>12</v>
      </c>
      <c r="H40" s="9" t="s">
        <v>39</v>
      </c>
      <c r="I40" s="10" t="s">
        <v>53</v>
      </c>
      <c r="J40" s="170"/>
      <c r="K40" s="49"/>
      <c r="L40" s="49"/>
      <c r="M40" s="49"/>
      <c r="N40" s="49"/>
      <c r="O40" s="49"/>
      <c r="P40" s="49"/>
      <c r="Q40" s="49"/>
      <c r="R40" s="49"/>
      <c r="S40" s="49"/>
      <c r="T40" s="49"/>
      <c r="U40" s="49"/>
      <c r="V40" s="103" t="s">
        <v>35</v>
      </c>
      <c r="W40" s="103" t="s">
        <v>35</v>
      </c>
      <c r="X40" s="103" t="s">
        <v>35</v>
      </c>
      <c r="Y40" s="103" t="s">
        <v>35</v>
      </c>
      <c r="Z40" s="103" t="s">
        <v>35</v>
      </c>
      <c r="AA40" s="103" t="s">
        <v>35</v>
      </c>
      <c r="AB40" s="103" t="s">
        <v>35</v>
      </c>
      <c r="AC40" s="103" t="s">
        <v>35</v>
      </c>
      <c r="AD40" s="49" t="s">
        <v>443</v>
      </c>
      <c r="AE40" s="49" t="s">
        <v>443</v>
      </c>
      <c r="AF40" s="49" t="s">
        <v>443</v>
      </c>
      <c r="AG40" s="49" t="s">
        <v>443</v>
      </c>
      <c r="AH40" s="49" t="s">
        <v>443</v>
      </c>
      <c r="AI40" s="49" t="s">
        <v>443</v>
      </c>
      <c r="AJ40" s="49" t="s">
        <v>443</v>
      </c>
      <c r="AK40" s="49" t="s">
        <v>443</v>
      </c>
      <c r="AL40" s="49" t="s">
        <v>21</v>
      </c>
      <c r="AM40" s="49" t="s">
        <v>443</v>
      </c>
      <c r="AN40" s="49" t="s">
        <v>443</v>
      </c>
      <c r="AO40" s="49" t="s">
        <v>443</v>
      </c>
      <c r="AP40" s="49" t="s">
        <v>443</v>
      </c>
      <c r="AQ40" s="49" t="s">
        <v>443</v>
      </c>
      <c r="AR40" s="123" t="s">
        <v>443</v>
      </c>
      <c r="AS40" s="49" t="s">
        <v>443</v>
      </c>
      <c r="AT40" s="49" t="s">
        <v>443</v>
      </c>
      <c r="AU40" s="49" t="s">
        <v>443</v>
      </c>
      <c r="AV40" s="49" t="s">
        <v>443</v>
      </c>
      <c r="AW40" s="129" t="s">
        <v>2609</v>
      </c>
      <c r="AX40" s="137" t="s">
        <v>21</v>
      </c>
      <c r="AY40" s="49" t="s">
        <v>443</v>
      </c>
      <c r="AZ40" s="49" t="s">
        <v>443</v>
      </c>
      <c r="BA40" s="49" t="s">
        <v>443</v>
      </c>
      <c r="BB40" s="49" t="s">
        <v>443</v>
      </c>
      <c r="BC40" s="49" t="s">
        <v>443</v>
      </c>
      <c r="BD40" s="49" t="s">
        <v>443</v>
      </c>
      <c r="BE40" s="131" t="s">
        <v>443</v>
      </c>
      <c r="BF40" s="49" t="s">
        <v>443</v>
      </c>
      <c r="BG40" s="49" t="s">
        <v>443</v>
      </c>
      <c r="BH40" s="49" t="s">
        <v>443</v>
      </c>
      <c r="BI40" s="49" t="s">
        <v>443</v>
      </c>
      <c r="BJ40" s="132" t="s">
        <v>21</v>
      </c>
      <c r="BK40" s="1"/>
      <c r="BL40" s="49" t="s">
        <v>443</v>
      </c>
      <c r="BM40" s="1"/>
      <c r="BN40" s="1"/>
      <c r="BO40" s="1"/>
      <c r="BP40" s="1"/>
      <c r="BQ40" s="1"/>
    </row>
    <row r="41" spans="1:69" ht="25.5" x14ac:dyDescent="0.2">
      <c r="A41" s="6" t="s">
        <v>2504</v>
      </c>
      <c r="B41" s="5" t="s">
        <v>2825</v>
      </c>
      <c r="C41" s="102" t="s">
        <v>2826</v>
      </c>
      <c r="D41" s="118">
        <v>41548</v>
      </c>
      <c r="E41" s="52" t="s">
        <v>590</v>
      </c>
      <c r="F41" s="165" t="s">
        <v>408</v>
      </c>
      <c r="G41" s="88">
        <v>12</v>
      </c>
      <c r="H41" s="9" t="s">
        <v>19</v>
      </c>
      <c r="I41" s="23" t="s">
        <v>31</v>
      </c>
      <c r="J41" s="170" t="s">
        <v>443</v>
      </c>
      <c r="K41" s="49" t="s">
        <v>443</v>
      </c>
      <c r="L41" s="49" t="s">
        <v>443</v>
      </c>
      <c r="M41" s="49" t="s">
        <v>443</v>
      </c>
      <c r="N41" s="49" t="s">
        <v>443</v>
      </c>
      <c r="O41" s="49" t="s">
        <v>443</v>
      </c>
      <c r="P41" s="49" t="s">
        <v>443</v>
      </c>
      <c r="Q41" s="49" t="s">
        <v>443</v>
      </c>
      <c r="R41" s="49" t="s">
        <v>21</v>
      </c>
      <c r="S41" s="49" t="s">
        <v>35</v>
      </c>
      <c r="T41" s="49" t="s">
        <v>443</v>
      </c>
      <c r="U41" s="49" t="s">
        <v>443</v>
      </c>
      <c r="V41" s="49" t="s">
        <v>443</v>
      </c>
      <c r="W41" s="49" t="s">
        <v>443</v>
      </c>
      <c r="X41" s="49" t="s">
        <v>443</v>
      </c>
      <c r="Y41" s="49" t="s">
        <v>443</v>
      </c>
      <c r="Z41" s="49" t="s">
        <v>443</v>
      </c>
      <c r="AA41" s="49" t="s">
        <v>443</v>
      </c>
      <c r="AB41" s="49" t="s">
        <v>443</v>
      </c>
      <c r="AC41" s="49" t="s">
        <v>443</v>
      </c>
      <c r="AD41" s="49" t="s">
        <v>21</v>
      </c>
      <c r="AE41" s="49" t="s">
        <v>443</v>
      </c>
      <c r="AF41" s="49" t="s">
        <v>443</v>
      </c>
      <c r="AG41" s="49" t="s">
        <v>443</v>
      </c>
      <c r="AH41" s="49" t="s">
        <v>443</v>
      </c>
      <c r="AI41" s="49" t="s">
        <v>443</v>
      </c>
      <c r="AJ41" s="49" t="s">
        <v>443</v>
      </c>
      <c r="AK41" s="49" t="s">
        <v>443</v>
      </c>
      <c r="AL41" s="49" t="s">
        <v>443</v>
      </c>
      <c r="AM41" s="66" t="s">
        <v>767</v>
      </c>
      <c r="AN41" s="66" t="s">
        <v>767</v>
      </c>
      <c r="AO41" s="66" t="s">
        <v>767</v>
      </c>
      <c r="AP41" s="66" t="s">
        <v>767</v>
      </c>
      <c r="AQ41" s="66" t="s">
        <v>767</v>
      </c>
      <c r="AR41" s="49" t="s">
        <v>21</v>
      </c>
      <c r="AS41" s="49" t="s">
        <v>443</v>
      </c>
      <c r="AT41" s="49" t="s">
        <v>443</v>
      </c>
      <c r="AU41" s="49" t="s">
        <v>443</v>
      </c>
      <c r="AV41" s="49" t="s">
        <v>443</v>
      </c>
      <c r="AW41" s="49" t="s">
        <v>443</v>
      </c>
      <c r="AX41" s="49" t="s">
        <v>443</v>
      </c>
      <c r="AY41" s="49" t="s">
        <v>443</v>
      </c>
      <c r="AZ41" s="49" t="s">
        <v>443</v>
      </c>
      <c r="BA41" s="49" t="s">
        <v>443</v>
      </c>
      <c r="BB41" s="49" t="s">
        <v>443</v>
      </c>
      <c r="BC41" s="49" t="s">
        <v>443</v>
      </c>
      <c r="BD41" s="137" t="s">
        <v>21</v>
      </c>
      <c r="BE41" s="131" t="s">
        <v>443</v>
      </c>
      <c r="BF41" s="49" t="s">
        <v>443</v>
      </c>
      <c r="BG41" s="49" t="s">
        <v>443</v>
      </c>
      <c r="BH41" s="49" t="s">
        <v>443</v>
      </c>
      <c r="BI41" s="49" t="s">
        <v>443</v>
      </c>
      <c r="BJ41" s="49" t="s">
        <v>443</v>
      </c>
      <c r="BK41" s="49" t="s">
        <v>443</v>
      </c>
      <c r="BL41" s="49" t="s">
        <v>443</v>
      </c>
      <c r="BM41" s="1"/>
      <c r="BN41" s="49" t="s">
        <v>443</v>
      </c>
      <c r="BO41" s="1"/>
      <c r="BP41" s="1"/>
      <c r="BQ41" s="1"/>
    </row>
    <row r="42" spans="1:69" ht="31.5" x14ac:dyDescent="0.2">
      <c r="A42" s="21" t="s">
        <v>88</v>
      </c>
      <c r="B42" s="6" t="s">
        <v>89</v>
      </c>
      <c r="C42" s="45"/>
      <c r="D42" s="117"/>
      <c r="E42" s="52" t="s">
        <v>590</v>
      </c>
      <c r="F42" s="165" t="s">
        <v>533</v>
      </c>
      <c r="G42" s="88">
        <v>13</v>
      </c>
      <c r="H42" s="9" t="s">
        <v>30</v>
      </c>
      <c r="I42" s="23" t="s">
        <v>2588</v>
      </c>
      <c r="J42" s="170" t="s">
        <v>443</v>
      </c>
      <c r="K42" s="49" t="s">
        <v>443</v>
      </c>
      <c r="L42" s="49" t="s">
        <v>21</v>
      </c>
      <c r="M42" s="49" t="s">
        <v>443</v>
      </c>
      <c r="N42" s="49" t="s">
        <v>443</v>
      </c>
      <c r="O42" s="49" t="s">
        <v>443</v>
      </c>
      <c r="P42" s="49" t="s">
        <v>443</v>
      </c>
      <c r="Q42" s="49" t="s">
        <v>443</v>
      </c>
      <c r="R42" s="49" t="s">
        <v>443</v>
      </c>
      <c r="S42" s="49" t="s">
        <v>443</v>
      </c>
      <c r="T42" s="49" t="s">
        <v>443</v>
      </c>
      <c r="U42" s="49" t="s">
        <v>443</v>
      </c>
      <c r="V42" s="49" t="s">
        <v>443</v>
      </c>
      <c r="W42" s="49" t="s">
        <v>443</v>
      </c>
      <c r="X42" s="49" t="s">
        <v>21</v>
      </c>
      <c r="Y42" s="49" t="s">
        <v>443</v>
      </c>
      <c r="Z42" s="49" t="s">
        <v>443</v>
      </c>
      <c r="AA42" s="49" t="s">
        <v>443</v>
      </c>
      <c r="AB42" s="49" t="s">
        <v>443</v>
      </c>
      <c r="AC42" s="49" t="s">
        <v>443</v>
      </c>
      <c r="AD42" s="49" t="s">
        <v>443</v>
      </c>
      <c r="AE42" s="49" t="s">
        <v>443</v>
      </c>
      <c r="AF42" s="49" t="s">
        <v>443</v>
      </c>
      <c r="AG42" s="49" t="s">
        <v>443</v>
      </c>
      <c r="AH42" s="49" t="s">
        <v>443</v>
      </c>
      <c r="AI42" s="49" t="s">
        <v>443</v>
      </c>
      <c r="AJ42" s="49" t="s">
        <v>21</v>
      </c>
      <c r="AK42" s="49" t="s">
        <v>443</v>
      </c>
      <c r="AL42" s="49" t="s">
        <v>443</v>
      </c>
      <c r="AM42" s="49" t="s">
        <v>443</v>
      </c>
      <c r="AN42" s="49" t="s">
        <v>443</v>
      </c>
      <c r="AO42" s="49" t="s">
        <v>443</v>
      </c>
      <c r="AP42" s="49" t="s">
        <v>443</v>
      </c>
      <c r="AQ42" s="49" t="s">
        <v>443</v>
      </c>
      <c r="AR42" s="49" t="s">
        <v>443</v>
      </c>
      <c r="AS42" s="49" t="s">
        <v>443</v>
      </c>
      <c r="AT42" s="49" t="s">
        <v>443</v>
      </c>
      <c r="AU42" s="49" t="s">
        <v>443</v>
      </c>
      <c r="AV42" s="137" t="s">
        <v>21</v>
      </c>
      <c r="AW42" s="49" t="s">
        <v>443</v>
      </c>
      <c r="AX42" s="49" t="s">
        <v>443</v>
      </c>
      <c r="AY42" s="49" t="s">
        <v>443</v>
      </c>
      <c r="AZ42" s="49" t="s">
        <v>443</v>
      </c>
      <c r="BA42" s="49" t="s">
        <v>443</v>
      </c>
      <c r="BB42" s="49" t="s">
        <v>443</v>
      </c>
      <c r="BC42" s="49" t="s">
        <v>443</v>
      </c>
      <c r="BD42" s="49" t="s">
        <v>443</v>
      </c>
      <c r="BE42" s="133" t="s">
        <v>2610</v>
      </c>
      <c r="BF42" s="135" t="s">
        <v>2611</v>
      </c>
      <c r="BG42" s="49" t="s">
        <v>443</v>
      </c>
      <c r="BH42" s="132" t="s">
        <v>21</v>
      </c>
      <c r="BI42" s="49" t="s">
        <v>443</v>
      </c>
      <c r="BJ42" s="49" t="s">
        <v>443</v>
      </c>
      <c r="BK42" s="49" t="s">
        <v>443</v>
      </c>
      <c r="BL42" s="49" t="s">
        <v>443</v>
      </c>
      <c r="BM42" s="49" t="s">
        <v>443</v>
      </c>
      <c r="BN42" s="1"/>
      <c r="BO42" s="1"/>
      <c r="BP42" s="1"/>
      <c r="BQ42" s="1"/>
    </row>
    <row r="43" spans="1:69" x14ac:dyDescent="0.2">
      <c r="A43" s="6" t="s">
        <v>257</v>
      </c>
      <c r="B43" s="6" t="s">
        <v>152</v>
      </c>
      <c r="C43" s="45"/>
      <c r="D43" s="117"/>
      <c r="E43" s="52" t="s">
        <v>590</v>
      </c>
      <c r="F43" s="165" t="s">
        <v>258</v>
      </c>
      <c r="G43" s="88">
        <v>13</v>
      </c>
      <c r="H43" s="9" t="s">
        <v>39</v>
      </c>
      <c r="I43" s="23" t="s">
        <v>25</v>
      </c>
      <c r="J43" s="170" t="s">
        <v>443</v>
      </c>
      <c r="K43" s="49" t="s">
        <v>443</v>
      </c>
      <c r="L43" s="49" t="s">
        <v>443</v>
      </c>
      <c r="M43" s="49" t="s">
        <v>443</v>
      </c>
      <c r="N43" s="49" t="s">
        <v>35</v>
      </c>
      <c r="O43" s="49" t="s">
        <v>443</v>
      </c>
      <c r="P43" s="49" t="s">
        <v>21</v>
      </c>
      <c r="Q43" s="49" t="s">
        <v>443</v>
      </c>
      <c r="R43" s="49" t="s">
        <v>443</v>
      </c>
      <c r="S43" s="49" t="s">
        <v>443</v>
      </c>
      <c r="T43" s="49" t="s">
        <v>443</v>
      </c>
      <c r="U43" s="49" t="s">
        <v>443</v>
      </c>
      <c r="V43" s="49" t="s">
        <v>443</v>
      </c>
      <c r="W43" s="49" t="s">
        <v>443</v>
      </c>
      <c r="X43" s="49" t="s">
        <v>443</v>
      </c>
      <c r="Y43" s="49" t="s">
        <v>443</v>
      </c>
      <c r="Z43" s="49" t="s">
        <v>443</v>
      </c>
      <c r="AA43" s="49" t="s">
        <v>443</v>
      </c>
      <c r="AB43" s="49" t="s">
        <v>21</v>
      </c>
      <c r="AC43" s="49" t="s">
        <v>443</v>
      </c>
      <c r="AD43" s="49" t="s">
        <v>443</v>
      </c>
      <c r="AE43" s="49" t="s">
        <v>443</v>
      </c>
      <c r="AF43" s="49" t="s">
        <v>443</v>
      </c>
      <c r="AG43" s="49" t="s">
        <v>21</v>
      </c>
      <c r="AH43" s="49" t="s">
        <v>443</v>
      </c>
      <c r="AI43" s="49" t="s">
        <v>443</v>
      </c>
      <c r="AJ43" s="49" t="s">
        <v>443</v>
      </c>
      <c r="AK43" s="49" t="s">
        <v>443</v>
      </c>
      <c r="AL43" s="49" t="s">
        <v>443</v>
      </c>
      <c r="AM43" s="49" t="s">
        <v>443</v>
      </c>
      <c r="AN43" s="49" t="s">
        <v>21</v>
      </c>
      <c r="AO43" s="49" t="s">
        <v>443</v>
      </c>
      <c r="AP43" s="49" t="s">
        <v>443</v>
      </c>
      <c r="AQ43" s="49" t="s">
        <v>443</v>
      </c>
      <c r="AR43" s="123" t="s">
        <v>443</v>
      </c>
      <c r="AS43" s="49" t="s">
        <v>443</v>
      </c>
      <c r="AT43" s="49" t="s">
        <v>443</v>
      </c>
      <c r="AU43" s="49" t="s">
        <v>443</v>
      </c>
      <c r="AV43" s="49" t="s">
        <v>443</v>
      </c>
      <c r="AW43" s="129" t="s">
        <v>2609</v>
      </c>
      <c r="AX43" s="49" t="s">
        <v>443</v>
      </c>
      <c r="AY43" s="49" t="s">
        <v>443</v>
      </c>
      <c r="AZ43" s="137" t="s">
        <v>21</v>
      </c>
      <c r="BA43" s="49" t="s">
        <v>443</v>
      </c>
      <c r="BB43" s="49" t="s">
        <v>443</v>
      </c>
      <c r="BC43" s="49" t="s">
        <v>443</v>
      </c>
      <c r="BD43" s="49" t="s">
        <v>443</v>
      </c>
      <c r="BE43" s="131" t="s">
        <v>443</v>
      </c>
      <c r="BF43" s="49" t="s">
        <v>443</v>
      </c>
      <c r="BG43" s="49" t="s">
        <v>443</v>
      </c>
      <c r="BH43" s="49" t="s">
        <v>443</v>
      </c>
      <c r="BI43" s="49" t="s">
        <v>443</v>
      </c>
      <c r="BJ43" s="49" t="s">
        <v>443</v>
      </c>
      <c r="BK43" s="49" t="s">
        <v>443</v>
      </c>
      <c r="BL43" s="132" t="s">
        <v>21</v>
      </c>
      <c r="BM43" s="1"/>
      <c r="BN43" s="1"/>
      <c r="BO43" s="1"/>
      <c r="BP43" s="1"/>
      <c r="BQ43" s="1"/>
    </row>
    <row r="44" spans="1:69" ht="45" x14ac:dyDescent="0.2">
      <c r="A44" s="6" t="s">
        <v>2579</v>
      </c>
      <c r="B44" s="5" t="s">
        <v>2827</v>
      </c>
      <c r="C44" s="56" t="s">
        <v>2828</v>
      </c>
      <c r="D44" s="118">
        <v>42384</v>
      </c>
      <c r="E44" s="52" t="s">
        <v>590</v>
      </c>
      <c r="F44" s="165" t="s">
        <v>300</v>
      </c>
      <c r="G44" s="88">
        <v>13</v>
      </c>
      <c r="H44" s="9" t="s">
        <v>19</v>
      </c>
      <c r="I44" s="10" t="s">
        <v>31</v>
      </c>
      <c r="J44" s="170" t="s">
        <v>443</v>
      </c>
      <c r="K44" s="49" t="s">
        <v>443</v>
      </c>
      <c r="L44" s="49" t="s">
        <v>443</v>
      </c>
      <c r="M44" s="49" t="s">
        <v>443</v>
      </c>
      <c r="N44" s="49" t="s">
        <v>443</v>
      </c>
      <c r="O44" s="49" t="s">
        <v>443</v>
      </c>
      <c r="P44" s="49" t="s">
        <v>443</v>
      </c>
      <c r="Q44" s="49" t="s">
        <v>443</v>
      </c>
      <c r="R44" s="49" t="s">
        <v>443</v>
      </c>
      <c r="S44" s="49" t="s">
        <v>443</v>
      </c>
      <c r="T44" s="49" t="s">
        <v>21</v>
      </c>
      <c r="U44" s="49" t="s">
        <v>443</v>
      </c>
      <c r="V44" s="49" t="s">
        <v>443</v>
      </c>
      <c r="W44" s="49" t="s">
        <v>443</v>
      </c>
      <c r="X44" s="49" t="s">
        <v>443</v>
      </c>
      <c r="Y44" s="49" t="s">
        <v>443</v>
      </c>
      <c r="Z44" s="49" t="s">
        <v>443</v>
      </c>
      <c r="AA44" s="49" t="s">
        <v>443</v>
      </c>
      <c r="AB44" s="49" t="s">
        <v>443</v>
      </c>
      <c r="AC44" s="49" t="s">
        <v>443</v>
      </c>
      <c r="AD44" s="49" t="s">
        <v>443</v>
      </c>
      <c r="AE44" s="49" t="s">
        <v>443</v>
      </c>
      <c r="AF44" s="49" t="s">
        <v>21</v>
      </c>
      <c r="AG44" s="49" t="s">
        <v>21</v>
      </c>
      <c r="AH44" s="49" t="s">
        <v>443</v>
      </c>
      <c r="AI44" s="49" t="s">
        <v>443</v>
      </c>
      <c r="AJ44" s="49" t="s">
        <v>443</v>
      </c>
      <c r="AK44" s="49" t="s">
        <v>443</v>
      </c>
      <c r="AL44" s="49" t="s">
        <v>443</v>
      </c>
      <c r="AM44" s="49" t="s">
        <v>443</v>
      </c>
      <c r="AN44" s="49" t="s">
        <v>443</v>
      </c>
      <c r="AO44" s="49" t="s">
        <v>443</v>
      </c>
      <c r="AP44" s="49" t="s">
        <v>443</v>
      </c>
      <c r="AQ44" s="49" t="s">
        <v>443</v>
      </c>
      <c r="AR44" s="49" t="s">
        <v>21</v>
      </c>
      <c r="AS44" s="49" t="s">
        <v>443</v>
      </c>
      <c r="AT44" s="49" t="s">
        <v>443</v>
      </c>
      <c r="AU44" s="49" t="s">
        <v>443</v>
      </c>
      <c r="AV44" s="107" t="s">
        <v>443</v>
      </c>
      <c r="AW44" s="49" t="s">
        <v>443</v>
      </c>
      <c r="AX44" s="49" t="s">
        <v>443</v>
      </c>
      <c r="AY44" s="49" t="s">
        <v>443</v>
      </c>
      <c r="AZ44" s="49" t="s">
        <v>443</v>
      </c>
      <c r="BA44" s="49" t="s">
        <v>443</v>
      </c>
      <c r="BB44" s="49" t="s">
        <v>443</v>
      </c>
      <c r="BC44" s="49" t="s">
        <v>443</v>
      </c>
      <c r="BD44" s="137" t="s">
        <v>21</v>
      </c>
      <c r="BE44" s="131" t="s">
        <v>443</v>
      </c>
      <c r="BF44" s="49" t="s">
        <v>443</v>
      </c>
      <c r="BG44" s="49" t="s">
        <v>443</v>
      </c>
      <c r="BH44" s="49" t="s">
        <v>443</v>
      </c>
      <c r="BI44" s="49" t="s">
        <v>443</v>
      </c>
      <c r="BJ44" s="49" t="s">
        <v>443</v>
      </c>
      <c r="BK44" s="49" t="s">
        <v>443</v>
      </c>
      <c r="BL44" s="49" t="s">
        <v>443</v>
      </c>
      <c r="BM44" s="1"/>
      <c r="BN44" s="49" t="s">
        <v>443</v>
      </c>
      <c r="BO44" s="1"/>
      <c r="BP44" s="1"/>
      <c r="BQ44" s="1"/>
    </row>
    <row r="45" spans="1:69" ht="101.25" x14ac:dyDescent="0.2">
      <c r="A45" s="6" t="s">
        <v>2781</v>
      </c>
      <c r="B45" s="21" t="s">
        <v>2759</v>
      </c>
      <c r="C45" s="234" t="s">
        <v>2782</v>
      </c>
      <c r="D45" s="120"/>
      <c r="E45" s="53" t="s">
        <v>66</v>
      </c>
      <c r="F45" s="88" t="s">
        <v>525</v>
      </c>
      <c r="G45" s="88">
        <v>13</v>
      </c>
      <c r="H45" s="9" t="s">
        <v>30</v>
      </c>
      <c r="I45" s="23" t="s">
        <v>53</v>
      </c>
      <c r="J45" s="170" t="s">
        <v>443</v>
      </c>
      <c r="K45" s="49" t="s">
        <v>443</v>
      </c>
      <c r="L45" s="49" t="s">
        <v>443</v>
      </c>
      <c r="M45" s="49" t="s">
        <v>443</v>
      </c>
      <c r="N45" s="49" t="s">
        <v>21</v>
      </c>
      <c r="O45" s="49" t="s">
        <v>443</v>
      </c>
      <c r="P45" s="49" t="s">
        <v>443</v>
      </c>
      <c r="Q45" s="49" t="s">
        <v>443</v>
      </c>
      <c r="R45" s="49" t="s">
        <v>443</v>
      </c>
      <c r="S45" s="49" t="s">
        <v>443</v>
      </c>
      <c r="T45" s="49" t="s">
        <v>443</v>
      </c>
      <c r="U45" s="49" t="s">
        <v>443</v>
      </c>
      <c r="V45" s="49" t="s">
        <v>443</v>
      </c>
      <c r="W45" s="49" t="s">
        <v>443</v>
      </c>
      <c r="X45" s="49" t="s">
        <v>443</v>
      </c>
      <c r="Y45" s="49" t="s">
        <v>443</v>
      </c>
      <c r="Z45" s="49" t="s">
        <v>21</v>
      </c>
      <c r="AA45" s="61" t="s">
        <v>58</v>
      </c>
      <c r="AB45" s="61"/>
      <c r="AC45" s="51"/>
      <c r="AD45" s="51"/>
      <c r="AE45" s="51"/>
      <c r="AF45" s="51"/>
      <c r="AG45" s="51"/>
      <c r="AH45" s="49" t="s">
        <v>443</v>
      </c>
      <c r="AI45" s="49" t="s">
        <v>443</v>
      </c>
      <c r="AJ45" s="49" t="s">
        <v>443</v>
      </c>
      <c r="AK45" s="49" t="s">
        <v>443</v>
      </c>
      <c r="AL45" s="49" t="s">
        <v>21</v>
      </c>
      <c r="AM45" s="61" t="s">
        <v>58</v>
      </c>
      <c r="AN45" s="61"/>
      <c r="AO45" s="51"/>
      <c r="AP45" s="51"/>
      <c r="AQ45" s="51"/>
      <c r="AR45" s="51"/>
      <c r="AS45" s="51"/>
      <c r="AT45" s="1"/>
      <c r="AU45" s="1"/>
      <c r="AV45" s="1"/>
      <c r="AW45" s="1"/>
      <c r="AX45" s="1"/>
      <c r="AY45" s="1"/>
      <c r="AZ45" s="1"/>
      <c r="BA45" s="1"/>
      <c r="BB45" s="1"/>
      <c r="BC45" s="1"/>
      <c r="BD45" s="1"/>
      <c r="BE45" s="143"/>
      <c r="BF45" s="1"/>
      <c r="BG45" s="1"/>
      <c r="BH45" s="1"/>
      <c r="BI45" s="1"/>
      <c r="BJ45" s="1"/>
      <c r="BK45" s="1"/>
      <c r="BL45" s="1"/>
      <c r="BM45" s="49" t="s">
        <v>443</v>
      </c>
      <c r="BN45" s="1"/>
      <c r="BO45" s="1"/>
      <c r="BP45" s="1"/>
      <c r="BQ45" s="1"/>
    </row>
    <row r="46" spans="1:69" x14ac:dyDescent="0.2">
      <c r="A46" s="201" t="s">
        <v>2794</v>
      </c>
      <c r="B46" s="201" t="s">
        <v>2795</v>
      </c>
      <c r="C46" s="239" t="s">
        <v>2796</v>
      </c>
      <c r="D46" s="217">
        <v>41487</v>
      </c>
      <c r="E46" s="211" t="s">
        <v>66</v>
      </c>
      <c r="F46" s="140" t="s">
        <v>2797</v>
      </c>
      <c r="G46" s="140">
        <v>13</v>
      </c>
      <c r="H46" s="203" t="s">
        <v>19</v>
      </c>
      <c r="I46" s="177" t="s">
        <v>72</v>
      </c>
      <c r="J46" s="50" t="s">
        <v>35</v>
      </c>
      <c r="K46" s="50" t="s">
        <v>35</v>
      </c>
      <c r="L46" s="50" t="s">
        <v>35</v>
      </c>
      <c r="M46" s="50" t="s">
        <v>35</v>
      </c>
      <c r="N46" s="50" t="s">
        <v>35</v>
      </c>
      <c r="O46" s="50" t="s">
        <v>35</v>
      </c>
      <c r="P46" s="50" t="s">
        <v>35</v>
      </c>
      <c r="Q46" s="50" t="s">
        <v>35</v>
      </c>
      <c r="R46" s="50" t="s">
        <v>35</v>
      </c>
      <c r="S46" s="49" t="s">
        <v>443</v>
      </c>
      <c r="T46" s="49" t="s">
        <v>443</v>
      </c>
      <c r="U46" s="49" t="s">
        <v>21</v>
      </c>
      <c r="V46" s="49" t="s">
        <v>443</v>
      </c>
      <c r="W46" s="49" t="s">
        <v>443</v>
      </c>
      <c r="X46" s="49" t="s">
        <v>443</v>
      </c>
      <c r="Y46" s="49" t="s">
        <v>443</v>
      </c>
      <c r="Z46" s="49" t="s">
        <v>443</v>
      </c>
      <c r="AA46" s="49" t="s">
        <v>443</v>
      </c>
      <c r="AB46" s="49" t="s">
        <v>34</v>
      </c>
      <c r="AC46" s="49" t="s">
        <v>34</v>
      </c>
      <c r="AD46" s="49" t="s">
        <v>34</v>
      </c>
      <c r="AE46" s="49" t="s">
        <v>34</v>
      </c>
      <c r="AF46" s="49" t="s">
        <v>34</v>
      </c>
      <c r="AG46" s="49" t="s">
        <v>34</v>
      </c>
      <c r="AH46" s="49" t="s">
        <v>443</v>
      </c>
      <c r="AI46" s="49" t="s">
        <v>35</v>
      </c>
      <c r="AJ46" s="49"/>
      <c r="AK46" s="49"/>
      <c r="AL46" s="49"/>
      <c r="AM46" s="49"/>
      <c r="AN46" s="49"/>
      <c r="AO46" s="49"/>
      <c r="AP46" s="49"/>
      <c r="AQ46" s="49" t="s">
        <v>443</v>
      </c>
      <c r="AR46" s="49"/>
      <c r="AS46" s="49"/>
      <c r="AT46" s="1"/>
      <c r="AU46" s="1"/>
      <c r="AV46" s="1"/>
      <c r="AW46" s="1"/>
      <c r="AX46" s="1"/>
      <c r="AY46" s="1"/>
      <c r="AZ46" s="1"/>
      <c r="BA46" s="1"/>
      <c r="BB46" s="1"/>
      <c r="BC46" s="1"/>
      <c r="BD46" s="1"/>
      <c r="BE46" s="143"/>
      <c r="BF46" s="17"/>
      <c r="BG46" s="17"/>
      <c r="BH46" s="17"/>
      <c r="BI46" s="17"/>
      <c r="BJ46" s="17"/>
      <c r="BK46" s="163"/>
      <c r="BL46" s="163"/>
      <c r="BM46" s="163"/>
      <c r="BN46" s="163"/>
      <c r="BO46" s="163"/>
      <c r="BP46" s="163"/>
      <c r="BQ46" s="163"/>
    </row>
    <row r="47" spans="1:69" x14ac:dyDescent="0.2">
      <c r="A47" s="21" t="s">
        <v>2572</v>
      </c>
      <c r="B47" s="5" t="s">
        <v>60</v>
      </c>
      <c r="C47" s="46"/>
      <c r="D47" s="117"/>
      <c r="E47" s="52" t="s">
        <v>590</v>
      </c>
      <c r="F47" s="165" t="s">
        <v>343</v>
      </c>
      <c r="G47" s="88">
        <v>14</v>
      </c>
      <c r="H47" s="9" t="s">
        <v>19</v>
      </c>
      <c r="I47" s="10" t="s">
        <v>53</v>
      </c>
      <c r="J47" s="170" t="s">
        <v>443</v>
      </c>
      <c r="K47" s="49" t="s">
        <v>443</v>
      </c>
      <c r="L47" s="49" t="s">
        <v>443</v>
      </c>
      <c r="M47" s="49" t="s">
        <v>443</v>
      </c>
      <c r="N47" s="49" t="s">
        <v>21</v>
      </c>
      <c r="O47" s="49" t="s">
        <v>443</v>
      </c>
      <c r="P47" s="49" t="s">
        <v>443</v>
      </c>
      <c r="Q47" s="49" t="s">
        <v>443</v>
      </c>
      <c r="R47" s="49" t="s">
        <v>443</v>
      </c>
      <c r="S47" s="49" t="s">
        <v>443</v>
      </c>
      <c r="T47" s="49" t="s">
        <v>443</v>
      </c>
      <c r="U47" s="49" t="s">
        <v>443</v>
      </c>
      <c r="V47" s="49" t="s">
        <v>443</v>
      </c>
      <c r="W47" s="49" t="s">
        <v>443</v>
      </c>
      <c r="X47" s="49" t="s">
        <v>443</v>
      </c>
      <c r="Y47" s="49" t="s">
        <v>443</v>
      </c>
      <c r="Z47" s="49" t="s">
        <v>21</v>
      </c>
      <c r="AA47" s="49" t="s">
        <v>443</v>
      </c>
      <c r="AB47" s="49" t="s">
        <v>443</v>
      </c>
      <c r="AC47" s="49" t="s">
        <v>443</v>
      </c>
      <c r="AD47" s="49" t="s">
        <v>443</v>
      </c>
      <c r="AE47" s="49" t="s">
        <v>443</v>
      </c>
      <c r="AF47" s="49" t="s">
        <v>443</v>
      </c>
      <c r="AG47" s="49" t="s">
        <v>443</v>
      </c>
      <c r="AH47" s="49" t="s">
        <v>443</v>
      </c>
      <c r="AI47" s="49" t="s">
        <v>443</v>
      </c>
      <c r="AJ47" s="49" t="s">
        <v>443</v>
      </c>
      <c r="AK47" s="49" t="s">
        <v>443</v>
      </c>
      <c r="AL47" s="49" t="s">
        <v>21</v>
      </c>
      <c r="AM47" s="49" t="s">
        <v>443</v>
      </c>
      <c r="AN47" s="49" t="s">
        <v>443</v>
      </c>
      <c r="AO47" s="49" t="s">
        <v>443</v>
      </c>
      <c r="AP47" s="49" t="s">
        <v>443</v>
      </c>
      <c r="AQ47" s="49" t="s">
        <v>443</v>
      </c>
      <c r="AR47" s="49" t="s">
        <v>443</v>
      </c>
      <c r="AS47" s="49" t="s">
        <v>443</v>
      </c>
      <c r="AT47" s="49" t="s">
        <v>443</v>
      </c>
      <c r="AU47" s="49" t="s">
        <v>443</v>
      </c>
      <c r="AV47" s="49" t="s">
        <v>443</v>
      </c>
      <c r="AW47" s="49" t="s">
        <v>443</v>
      </c>
      <c r="AX47" s="49" t="s">
        <v>21</v>
      </c>
      <c r="AY47" s="49" t="s">
        <v>443</v>
      </c>
      <c r="AZ47" s="49" t="s">
        <v>443</v>
      </c>
      <c r="BA47" s="49" t="s">
        <v>443</v>
      </c>
      <c r="BB47" s="49" t="s">
        <v>443</v>
      </c>
      <c r="BC47" s="49" t="s">
        <v>443</v>
      </c>
      <c r="BD47" s="49" t="s">
        <v>443</v>
      </c>
      <c r="BE47" s="131" t="s">
        <v>443</v>
      </c>
      <c r="BF47" s="49" t="s">
        <v>443</v>
      </c>
      <c r="BG47" s="49" t="s">
        <v>443</v>
      </c>
      <c r="BH47" s="49" t="s">
        <v>443</v>
      </c>
      <c r="BI47" s="49" t="s">
        <v>443</v>
      </c>
      <c r="BJ47" s="132" t="s">
        <v>21</v>
      </c>
      <c r="BK47" s="49" t="s">
        <v>443</v>
      </c>
      <c r="BL47" s="49" t="s">
        <v>443</v>
      </c>
      <c r="BM47" s="132" t="s">
        <v>21</v>
      </c>
      <c r="BN47" s="49" t="s">
        <v>443</v>
      </c>
      <c r="BO47" s="1"/>
      <c r="BP47" s="1"/>
      <c r="BQ47" s="1"/>
    </row>
    <row r="48" spans="1:69" ht="31.5" x14ac:dyDescent="0.2">
      <c r="A48" s="21" t="s">
        <v>2320</v>
      </c>
      <c r="B48" s="21" t="s">
        <v>94</v>
      </c>
      <c r="C48" s="57"/>
      <c r="D48" s="120"/>
      <c r="E48" s="52" t="s">
        <v>590</v>
      </c>
      <c r="F48" s="165" t="s">
        <v>531</v>
      </c>
      <c r="G48" s="88">
        <v>14</v>
      </c>
      <c r="H48" s="9" t="s">
        <v>30</v>
      </c>
      <c r="I48" s="21" t="s">
        <v>53</v>
      </c>
      <c r="J48" s="170" t="s">
        <v>443</v>
      </c>
      <c r="K48" s="49" t="s">
        <v>443</v>
      </c>
      <c r="L48" s="49" t="s">
        <v>443</v>
      </c>
      <c r="M48" s="49" t="s">
        <v>443</v>
      </c>
      <c r="N48" s="49" t="s">
        <v>21</v>
      </c>
      <c r="O48" s="49" t="s">
        <v>443</v>
      </c>
      <c r="P48" s="49" t="s">
        <v>443</v>
      </c>
      <c r="Q48" s="49" t="s">
        <v>443</v>
      </c>
      <c r="R48" s="49" t="s">
        <v>443</v>
      </c>
      <c r="S48" s="49" t="s">
        <v>443</v>
      </c>
      <c r="T48" s="49" t="s">
        <v>443</v>
      </c>
      <c r="U48" s="49" t="s">
        <v>443</v>
      </c>
      <c r="V48" s="49" t="s">
        <v>443</v>
      </c>
      <c r="W48" s="49" t="s">
        <v>443</v>
      </c>
      <c r="X48" s="49" t="s">
        <v>443</v>
      </c>
      <c r="Y48" s="49" t="s">
        <v>443</v>
      </c>
      <c r="Z48" s="49" t="s">
        <v>21</v>
      </c>
      <c r="AA48" s="49" t="s">
        <v>443</v>
      </c>
      <c r="AB48" s="49" t="s">
        <v>443</v>
      </c>
      <c r="AC48" s="49" t="s">
        <v>443</v>
      </c>
      <c r="AD48" s="49" t="s">
        <v>443</v>
      </c>
      <c r="AE48" s="49" t="s">
        <v>443</v>
      </c>
      <c r="AF48" s="49" t="s">
        <v>443</v>
      </c>
      <c r="AG48" s="49" t="s">
        <v>443</v>
      </c>
      <c r="AH48" s="49" t="s">
        <v>443</v>
      </c>
      <c r="AI48" s="49" t="s">
        <v>443</v>
      </c>
      <c r="AJ48" s="49" t="s">
        <v>443</v>
      </c>
      <c r="AK48" s="49" t="s">
        <v>443</v>
      </c>
      <c r="AL48" s="49" t="s">
        <v>21</v>
      </c>
      <c r="AM48" s="49" t="s">
        <v>443</v>
      </c>
      <c r="AN48" s="49" t="s">
        <v>443</v>
      </c>
      <c r="AO48" s="49" t="s">
        <v>443</v>
      </c>
      <c r="AP48" s="49" t="s">
        <v>443</v>
      </c>
      <c r="AQ48" s="49" t="s">
        <v>443</v>
      </c>
      <c r="AR48" s="49" t="s">
        <v>443</v>
      </c>
      <c r="AS48" s="49" t="s">
        <v>443</v>
      </c>
      <c r="AT48" s="49" t="s">
        <v>443</v>
      </c>
      <c r="AU48" s="49" t="s">
        <v>443</v>
      </c>
      <c r="AV48" s="49" t="s">
        <v>443</v>
      </c>
      <c r="AW48" s="49" t="s">
        <v>443</v>
      </c>
      <c r="AX48" s="137" t="s">
        <v>21</v>
      </c>
      <c r="AY48" s="49" t="s">
        <v>443</v>
      </c>
      <c r="AZ48" s="49" t="s">
        <v>443</v>
      </c>
      <c r="BA48" s="49" t="s">
        <v>443</v>
      </c>
      <c r="BB48" s="49" t="s">
        <v>443</v>
      </c>
      <c r="BC48" s="49" t="s">
        <v>443</v>
      </c>
      <c r="BD48" s="49" t="s">
        <v>443</v>
      </c>
      <c r="BE48" s="133" t="s">
        <v>2610</v>
      </c>
      <c r="BF48" s="135" t="s">
        <v>2611</v>
      </c>
      <c r="BG48" s="49" t="s">
        <v>443</v>
      </c>
      <c r="BH48" s="49" t="s">
        <v>443</v>
      </c>
      <c r="BI48" s="49" t="s">
        <v>443</v>
      </c>
      <c r="BJ48" s="132" t="s">
        <v>21</v>
      </c>
      <c r="BK48" s="49" t="s">
        <v>443</v>
      </c>
      <c r="BL48" s="49" t="s">
        <v>443</v>
      </c>
      <c r="BM48" s="49" t="s">
        <v>443</v>
      </c>
      <c r="BN48" s="1"/>
      <c r="BO48" s="1"/>
      <c r="BP48" s="1"/>
      <c r="BQ48" s="132" t="s">
        <v>21</v>
      </c>
    </row>
    <row r="49" spans="1:69" ht="25.5" x14ac:dyDescent="0.2">
      <c r="A49" s="6" t="s">
        <v>259</v>
      </c>
      <c r="B49" s="6" t="s">
        <v>948</v>
      </c>
      <c r="C49" s="45"/>
      <c r="D49" s="118">
        <v>41214</v>
      </c>
      <c r="E49" s="52" t="s">
        <v>590</v>
      </c>
      <c r="F49" s="165" t="s">
        <v>260</v>
      </c>
      <c r="G49" s="88">
        <v>14</v>
      </c>
      <c r="H49" s="9" t="s">
        <v>39</v>
      </c>
      <c r="I49" s="10" t="s">
        <v>40</v>
      </c>
      <c r="J49" s="170" t="s">
        <v>443</v>
      </c>
      <c r="K49" s="49" t="s">
        <v>443</v>
      </c>
      <c r="L49" s="49" t="s">
        <v>21</v>
      </c>
      <c r="M49" s="49" t="s">
        <v>443</v>
      </c>
      <c r="N49" s="49" t="s">
        <v>443</v>
      </c>
      <c r="O49" s="49" t="s">
        <v>443</v>
      </c>
      <c r="P49" s="49" t="s">
        <v>443</v>
      </c>
      <c r="Q49" s="49" t="s">
        <v>443</v>
      </c>
      <c r="R49" s="49" t="s">
        <v>443</v>
      </c>
      <c r="S49" s="49" t="s">
        <v>443</v>
      </c>
      <c r="T49" s="49" t="s">
        <v>443</v>
      </c>
      <c r="U49" s="49" t="s">
        <v>443</v>
      </c>
      <c r="V49" s="49" t="s">
        <v>443</v>
      </c>
      <c r="W49" s="49" t="s">
        <v>443</v>
      </c>
      <c r="X49" s="49" t="s">
        <v>21</v>
      </c>
      <c r="Y49" s="49" t="s">
        <v>21</v>
      </c>
      <c r="Z49" s="49" t="s">
        <v>443</v>
      </c>
      <c r="AA49" s="49" t="s">
        <v>443</v>
      </c>
      <c r="AB49" s="49" t="s">
        <v>443</v>
      </c>
      <c r="AC49" s="49" t="s">
        <v>443</v>
      </c>
      <c r="AD49" s="49" t="s">
        <v>443</v>
      </c>
      <c r="AE49" s="49" t="s">
        <v>443</v>
      </c>
      <c r="AF49" s="49" t="s">
        <v>443</v>
      </c>
      <c r="AG49" s="49" t="s">
        <v>443</v>
      </c>
      <c r="AH49" s="49" t="s">
        <v>443</v>
      </c>
      <c r="AI49" s="49" t="s">
        <v>443</v>
      </c>
      <c r="AJ49" s="49" t="s">
        <v>21</v>
      </c>
      <c r="AK49" s="49" t="s">
        <v>443</v>
      </c>
      <c r="AL49" s="49" t="s">
        <v>443</v>
      </c>
      <c r="AM49" s="49" t="s">
        <v>443</v>
      </c>
      <c r="AN49" s="49" t="s">
        <v>443</v>
      </c>
      <c r="AO49" s="49" t="s">
        <v>443</v>
      </c>
      <c r="AP49" s="49" t="s">
        <v>443</v>
      </c>
      <c r="AQ49" s="49" t="s">
        <v>443</v>
      </c>
      <c r="AR49" s="123" t="s">
        <v>443</v>
      </c>
      <c r="AS49" s="49" t="s">
        <v>443</v>
      </c>
      <c r="AT49" s="49" t="s">
        <v>443</v>
      </c>
      <c r="AU49" s="49" t="s">
        <v>443</v>
      </c>
      <c r="AV49" s="137" t="s">
        <v>21</v>
      </c>
      <c r="AW49" s="129" t="s">
        <v>2609</v>
      </c>
      <c r="AX49" s="49" t="s">
        <v>443</v>
      </c>
      <c r="AY49" s="49" t="s">
        <v>443</v>
      </c>
      <c r="AZ49" s="49" t="s">
        <v>443</v>
      </c>
      <c r="BA49" s="49" t="s">
        <v>443</v>
      </c>
      <c r="BB49" s="49" t="s">
        <v>443</v>
      </c>
      <c r="BC49" s="49" t="s">
        <v>443</v>
      </c>
      <c r="BD49" s="49" t="s">
        <v>443</v>
      </c>
      <c r="BE49" s="131" t="s">
        <v>443</v>
      </c>
      <c r="BF49" s="49" t="s">
        <v>443</v>
      </c>
      <c r="BG49" s="49" t="s">
        <v>443</v>
      </c>
      <c r="BH49" s="132" t="s">
        <v>21</v>
      </c>
      <c r="BI49" s="49" t="s">
        <v>443</v>
      </c>
      <c r="BJ49" s="49" t="s">
        <v>443</v>
      </c>
      <c r="BK49" s="49" t="s">
        <v>443</v>
      </c>
      <c r="BL49" s="49" t="s">
        <v>443</v>
      </c>
      <c r="BM49" s="1"/>
      <c r="BN49" s="1"/>
      <c r="BO49" s="1"/>
      <c r="BP49" s="132" t="s">
        <v>21</v>
      </c>
      <c r="BQ49" s="1"/>
    </row>
    <row r="50" spans="1:69" ht="25.5" x14ac:dyDescent="0.2">
      <c r="A50" s="6" t="s">
        <v>261</v>
      </c>
      <c r="B50" s="6" t="s">
        <v>948</v>
      </c>
      <c r="C50" s="45"/>
      <c r="D50" s="117"/>
      <c r="E50" s="52" t="s">
        <v>590</v>
      </c>
      <c r="F50" s="165" t="s">
        <v>262</v>
      </c>
      <c r="G50" s="88">
        <v>15</v>
      </c>
      <c r="H50" s="9" t="s">
        <v>39</v>
      </c>
      <c r="I50" s="10" t="s">
        <v>45</v>
      </c>
      <c r="J50" s="170" t="s">
        <v>443</v>
      </c>
      <c r="K50" s="49" t="s">
        <v>443</v>
      </c>
      <c r="L50" s="49" t="s">
        <v>443</v>
      </c>
      <c r="M50" s="49" t="s">
        <v>21</v>
      </c>
      <c r="N50" s="49" t="s">
        <v>443</v>
      </c>
      <c r="O50" s="49" t="s">
        <v>443</v>
      </c>
      <c r="P50" s="49" t="s">
        <v>443</v>
      </c>
      <c r="Q50" s="49" t="s">
        <v>443</v>
      </c>
      <c r="R50" s="49" t="s">
        <v>443</v>
      </c>
      <c r="S50" s="49" t="s">
        <v>443</v>
      </c>
      <c r="T50" s="49" t="s">
        <v>443</v>
      </c>
      <c r="U50" s="49" t="s">
        <v>443</v>
      </c>
      <c r="V50" s="49" t="s">
        <v>443</v>
      </c>
      <c r="W50" s="49" t="s">
        <v>443</v>
      </c>
      <c r="X50" s="49" t="s">
        <v>443</v>
      </c>
      <c r="Y50" s="49" t="s">
        <v>35</v>
      </c>
      <c r="Z50" s="49" t="s">
        <v>443</v>
      </c>
      <c r="AA50" s="49" t="s">
        <v>443</v>
      </c>
      <c r="AB50" s="49" t="s">
        <v>443</v>
      </c>
      <c r="AC50" s="49" t="s">
        <v>443</v>
      </c>
      <c r="AD50" s="49" t="s">
        <v>443</v>
      </c>
      <c r="AE50" s="49" t="s">
        <v>443</v>
      </c>
      <c r="AF50" s="49" t="s">
        <v>443</v>
      </c>
      <c r="AG50" s="49" t="s">
        <v>443</v>
      </c>
      <c r="AH50" s="49" t="s">
        <v>443</v>
      </c>
      <c r="AI50" s="49" t="s">
        <v>443</v>
      </c>
      <c r="AJ50" s="49" t="s">
        <v>443</v>
      </c>
      <c r="AK50" s="49" t="s">
        <v>21</v>
      </c>
      <c r="AL50" s="49" t="s">
        <v>443</v>
      </c>
      <c r="AM50" s="49" t="s">
        <v>443</v>
      </c>
      <c r="AN50" s="49" t="s">
        <v>443</v>
      </c>
      <c r="AO50" s="49" t="s">
        <v>443</v>
      </c>
      <c r="AP50" s="49" t="s">
        <v>443</v>
      </c>
      <c r="AQ50" s="49" t="s">
        <v>443</v>
      </c>
      <c r="AR50" s="123" t="s">
        <v>443</v>
      </c>
      <c r="AS50" s="49" t="s">
        <v>443</v>
      </c>
      <c r="AT50" s="49" t="s">
        <v>443</v>
      </c>
      <c r="AU50" s="49" t="s">
        <v>443</v>
      </c>
      <c r="AV50" s="49" t="s">
        <v>443</v>
      </c>
      <c r="AW50" s="137" t="s">
        <v>21</v>
      </c>
      <c r="AX50" s="49" t="s">
        <v>443</v>
      </c>
      <c r="AY50" s="49" t="s">
        <v>443</v>
      </c>
      <c r="AZ50" s="49" t="s">
        <v>443</v>
      </c>
      <c r="BA50" s="49" t="s">
        <v>443</v>
      </c>
      <c r="BB50" s="49" t="s">
        <v>443</v>
      </c>
      <c r="BC50" s="49" t="s">
        <v>443</v>
      </c>
      <c r="BD50" s="49" t="s">
        <v>443</v>
      </c>
      <c r="BE50" s="131" t="s">
        <v>443</v>
      </c>
      <c r="BF50" s="49" t="s">
        <v>443</v>
      </c>
      <c r="BG50" s="49" t="s">
        <v>443</v>
      </c>
      <c r="BH50" s="49" t="s">
        <v>443</v>
      </c>
      <c r="BI50" s="132" t="s">
        <v>21</v>
      </c>
      <c r="BJ50" s="49" t="s">
        <v>443</v>
      </c>
      <c r="BK50" s="49" t="s">
        <v>443</v>
      </c>
      <c r="BL50" s="49" t="s">
        <v>443</v>
      </c>
      <c r="BM50" s="49" t="s">
        <v>443</v>
      </c>
      <c r="BN50" s="1"/>
      <c r="BO50" s="1"/>
      <c r="BP50" s="1"/>
      <c r="BQ50" s="1"/>
    </row>
    <row r="51" spans="1:69" ht="31.5" x14ac:dyDescent="0.2">
      <c r="A51" s="201" t="s">
        <v>2312</v>
      </c>
      <c r="B51" s="201" t="s">
        <v>132</v>
      </c>
      <c r="C51" s="202"/>
      <c r="D51" s="210"/>
      <c r="E51" s="246" t="s">
        <v>590</v>
      </c>
      <c r="F51" s="252" t="s">
        <v>452</v>
      </c>
      <c r="G51" s="140">
        <v>15</v>
      </c>
      <c r="H51" s="203" t="s">
        <v>30</v>
      </c>
      <c r="I51" s="204" t="s">
        <v>53</v>
      </c>
      <c r="J51" s="49" t="s">
        <v>443</v>
      </c>
      <c r="K51" s="49" t="s">
        <v>443</v>
      </c>
      <c r="L51" s="49" t="s">
        <v>443</v>
      </c>
      <c r="M51" s="49" t="s">
        <v>443</v>
      </c>
      <c r="N51" s="49" t="s">
        <v>21</v>
      </c>
      <c r="O51" s="49" t="s">
        <v>443</v>
      </c>
      <c r="P51" s="49" t="s">
        <v>443</v>
      </c>
      <c r="Q51" s="49" t="s">
        <v>443</v>
      </c>
      <c r="R51" s="49" t="s">
        <v>443</v>
      </c>
      <c r="S51" s="49" t="s">
        <v>443</v>
      </c>
      <c r="T51" s="49" t="s">
        <v>443</v>
      </c>
      <c r="U51" s="49" t="s">
        <v>443</v>
      </c>
      <c r="V51" s="49" t="s">
        <v>443</v>
      </c>
      <c r="W51" s="49" t="s">
        <v>443</v>
      </c>
      <c r="X51" s="49" t="s">
        <v>443</v>
      </c>
      <c r="Y51" s="49" t="s">
        <v>443</v>
      </c>
      <c r="Z51" s="49" t="s">
        <v>21</v>
      </c>
      <c r="AA51" s="49" t="s">
        <v>443</v>
      </c>
      <c r="AB51" s="49" t="s">
        <v>443</v>
      </c>
      <c r="AC51" s="49" t="s">
        <v>443</v>
      </c>
      <c r="AD51" s="49" t="s">
        <v>443</v>
      </c>
      <c r="AE51" s="49" t="s">
        <v>443</v>
      </c>
      <c r="AF51" s="49" t="s">
        <v>443</v>
      </c>
      <c r="AG51" s="49" t="s">
        <v>443</v>
      </c>
      <c r="AH51" s="49" t="s">
        <v>443</v>
      </c>
      <c r="AI51" s="49" t="s">
        <v>443</v>
      </c>
      <c r="AJ51" s="49" t="s">
        <v>443</v>
      </c>
      <c r="AK51" s="49" t="s">
        <v>443</v>
      </c>
      <c r="AL51" s="49" t="s">
        <v>21</v>
      </c>
      <c r="AM51" s="49" t="s">
        <v>443</v>
      </c>
      <c r="AN51" s="49" t="s">
        <v>443</v>
      </c>
      <c r="AO51" s="49" t="s">
        <v>443</v>
      </c>
      <c r="AP51" s="49" t="s">
        <v>443</v>
      </c>
      <c r="AQ51" s="49" t="s">
        <v>443</v>
      </c>
      <c r="AR51" s="49" t="s">
        <v>443</v>
      </c>
      <c r="AS51" s="49" t="s">
        <v>443</v>
      </c>
      <c r="AT51" s="49" t="s">
        <v>443</v>
      </c>
      <c r="AU51" s="49" t="s">
        <v>443</v>
      </c>
      <c r="AV51" s="49" t="s">
        <v>443</v>
      </c>
      <c r="AW51" s="49" t="s">
        <v>443</v>
      </c>
      <c r="AX51" s="137" t="s">
        <v>21</v>
      </c>
      <c r="AY51" s="49" t="s">
        <v>443</v>
      </c>
      <c r="AZ51" s="49" t="s">
        <v>443</v>
      </c>
      <c r="BA51" s="49" t="s">
        <v>443</v>
      </c>
      <c r="BB51" s="49" t="s">
        <v>443</v>
      </c>
      <c r="BC51" s="49" t="s">
        <v>443</v>
      </c>
      <c r="BD51" s="49" t="s">
        <v>443</v>
      </c>
      <c r="BE51" s="133" t="s">
        <v>2610</v>
      </c>
      <c r="BF51" s="222" t="s">
        <v>2611</v>
      </c>
      <c r="BG51" s="162" t="s">
        <v>443</v>
      </c>
      <c r="BH51" s="161" t="s">
        <v>443</v>
      </c>
      <c r="BI51" s="161" t="s">
        <v>443</v>
      </c>
      <c r="BJ51" s="164" t="s">
        <v>21</v>
      </c>
      <c r="BK51" s="162" t="s">
        <v>443</v>
      </c>
      <c r="BL51" s="162" t="s">
        <v>443</v>
      </c>
      <c r="BM51" s="49" t="s">
        <v>443</v>
      </c>
      <c r="BN51" s="163"/>
      <c r="BO51" s="163"/>
      <c r="BP51" s="163"/>
      <c r="BQ51" s="163"/>
    </row>
    <row r="52" spans="1:69" x14ac:dyDescent="0.2">
      <c r="A52" s="5" t="s">
        <v>2764</v>
      </c>
      <c r="B52" s="6" t="s">
        <v>2765</v>
      </c>
      <c r="C52" s="45" t="s">
        <v>2829</v>
      </c>
      <c r="D52" s="118">
        <v>41821</v>
      </c>
      <c r="E52" s="52" t="s">
        <v>590</v>
      </c>
      <c r="F52" s="165" t="s">
        <v>2486</v>
      </c>
      <c r="G52" s="88">
        <v>15</v>
      </c>
      <c r="H52" s="9" t="s">
        <v>19</v>
      </c>
      <c r="I52" s="10" t="s">
        <v>45</v>
      </c>
      <c r="J52" s="170"/>
      <c r="K52" s="49"/>
      <c r="L52" s="49"/>
      <c r="M52" s="49"/>
      <c r="N52" s="49"/>
      <c r="O52" s="49"/>
      <c r="P52" s="49"/>
      <c r="Q52" s="49"/>
      <c r="R52" s="49"/>
      <c r="S52" s="49"/>
      <c r="T52" s="49"/>
      <c r="U52" s="49"/>
      <c r="V52" s="50"/>
      <c r="W52" s="50"/>
      <c r="X52" s="50"/>
      <c r="Y52" s="50" t="s">
        <v>21</v>
      </c>
      <c r="Z52" s="50"/>
      <c r="AA52" s="50"/>
      <c r="AB52" s="50"/>
      <c r="AC52" s="50"/>
      <c r="AD52" s="49" t="s">
        <v>443</v>
      </c>
      <c r="AE52" s="49" t="s">
        <v>443</v>
      </c>
      <c r="AF52" s="49" t="s">
        <v>443</v>
      </c>
      <c r="AG52" s="49" t="s">
        <v>443</v>
      </c>
      <c r="AH52" s="49" t="s">
        <v>443</v>
      </c>
      <c r="AI52" s="49" t="s">
        <v>443</v>
      </c>
      <c r="AJ52" s="49" t="s">
        <v>443</v>
      </c>
      <c r="AK52" s="49" t="s">
        <v>21</v>
      </c>
      <c r="AL52" s="49" t="s">
        <v>443</v>
      </c>
      <c r="AM52" s="49" t="s">
        <v>443</v>
      </c>
      <c r="AN52" s="49" t="s">
        <v>443</v>
      </c>
      <c r="AO52" s="49" t="s">
        <v>443</v>
      </c>
      <c r="AP52" s="49" t="s">
        <v>443</v>
      </c>
      <c r="AQ52" s="49" t="s">
        <v>443</v>
      </c>
      <c r="AR52" s="49" t="s">
        <v>443</v>
      </c>
      <c r="AS52" s="49" t="s">
        <v>443</v>
      </c>
      <c r="AT52" s="49" t="s">
        <v>443</v>
      </c>
      <c r="AU52" s="49" t="s">
        <v>443</v>
      </c>
      <c r="AV52" s="49" t="s">
        <v>443</v>
      </c>
      <c r="AW52" s="137" t="s">
        <v>21</v>
      </c>
      <c r="AX52" s="49" t="s">
        <v>443</v>
      </c>
      <c r="AY52" s="49" t="s">
        <v>443</v>
      </c>
      <c r="AZ52" s="49" t="s">
        <v>443</v>
      </c>
      <c r="BA52" s="49" t="s">
        <v>443</v>
      </c>
      <c r="BB52" s="49" t="s">
        <v>443</v>
      </c>
      <c r="BC52" s="49" t="s">
        <v>443</v>
      </c>
      <c r="BD52" s="49" t="s">
        <v>443</v>
      </c>
      <c r="BE52" s="131" t="s">
        <v>443</v>
      </c>
      <c r="BF52" s="49" t="s">
        <v>443</v>
      </c>
      <c r="BG52" s="49" t="s">
        <v>443</v>
      </c>
      <c r="BH52" s="49" t="s">
        <v>443</v>
      </c>
      <c r="BI52" s="132" t="s">
        <v>21</v>
      </c>
      <c r="BJ52" s="132" t="s">
        <v>21</v>
      </c>
      <c r="BK52" s="49" t="s">
        <v>443</v>
      </c>
      <c r="BL52" s="49" t="s">
        <v>443</v>
      </c>
      <c r="BM52" s="49" t="s">
        <v>443</v>
      </c>
      <c r="BN52" s="49" t="s">
        <v>443</v>
      </c>
      <c r="BO52" s="1"/>
      <c r="BP52" s="1"/>
      <c r="BQ52" s="1"/>
    </row>
    <row r="53" spans="1:69" x14ac:dyDescent="0.2">
      <c r="A53" s="5" t="s">
        <v>2048</v>
      </c>
      <c r="B53" s="6" t="s">
        <v>62</v>
      </c>
      <c r="C53" s="45"/>
      <c r="D53" s="117"/>
      <c r="E53" s="52" t="s">
        <v>590</v>
      </c>
      <c r="F53" s="165" t="s">
        <v>392</v>
      </c>
      <c r="G53" s="88">
        <v>16</v>
      </c>
      <c r="H53" s="9" t="s">
        <v>19</v>
      </c>
      <c r="I53" s="23" t="s">
        <v>72</v>
      </c>
      <c r="J53" s="170" t="s">
        <v>443</v>
      </c>
      <c r="K53" s="49" t="s">
        <v>443</v>
      </c>
      <c r="L53" s="49" t="s">
        <v>443</v>
      </c>
      <c r="M53" s="49" t="s">
        <v>443</v>
      </c>
      <c r="N53" s="49" t="s">
        <v>443</v>
      </c>
      <c r="O53" s="49" t="s">
        <v>443</v>
      </c>
      <c r="P53" s="49" t="s">
        <v>443</v>
      </c>
      <c r="Q53" s="49" t="s">
        <v>443</v>
      </c>
      <c r="R53" s="49" t="s">
        <v>443</v>
      </c>
      <c r="S53" s="49" t="s">
        <v>443</v>
      </c>
      <c r="T53" s="49" t="s">
        <v>21</v>
      </c>
      <c r="U53" s="49" t="s">
        <v>443</v>
      </c>
      <c r="V53" s="49" t="s">
        <v>443</v>
      </c>
      <c r="W53" s="49" t="s">
        <v>443</v>
      </c>
      <c r="X53" s="49" t="s">
        <v>443</v>
      </c>
      <c r="Y53" s="49" t="s">
        <v>443</v>
      </c>
      <c r="Z53" s="49" t="s">
        <v>443</v>
      </c>
      <c r="AA53" s="49" t="s">
        <v>443</v>
      </c>
      <c r="AB53" s="49" t="s">
        <v>443</v>
      </c>
      <c r="AC53" s="49" t="s">
        <v>443</v>
      </c>
      <c r="AD53" s="49" t="s">
        <v>443</v>
      </c>
      <c r="AE53" s="49" t="s">
        <v>443</v>
      </c>
      <c r="AF53" s="49" t="s">
        <v>35</v>
      </c>
      <c r="AG53" s="49" t="s">
        <v>21</v>
      </c>
      <c r="AH53" s="49" t="s">
        <v>443</v>
      </c>
      <c r="AI53" s="49" t="s">
        <v>443</v>
      </c>
      <c r="AJ53" s="49" t="s">
        <v>443</v>
      </c>
      <c r="AK53" s="49"/>
      <c r="AL53" s="49" t="s">
        <v>443</v>
      </c>
      <c r="AM53" s="49" t="s">
        <v>443</v>
      </c>
      <c r="AN53" s="49" t="s">
        <v>443</v>
      </c>
      <c r="AO53" s="49" t="s">
        <v>443</v>
      </c>
      <c r="AP53" s="49" t="s">
        <v>443</v>
      </c>
      <c r="AQ53" s="49" t="s">
        <v>443</v>
      </c>
      <c r="AR53" s="49" t="s">
        <v>443</v>
      </c>
      <c r="AS53" s="49" t="s">
        <v>21</v>
      </c>
      <c r="AT53" s="49" t="s">
        <v>443</v>
      </c>
      <c r="AU53" s="49" t="s">
        <v>443</v>
      </c>
      <c r="AV53" s="49" t="s">
        <v>443</v>
      </c>
      <c r="AW53" s="49" t="s">
        <v>443</v>
      </c>
      <c r="AX53" s="49" t="s">
        <v>443</v>
      </c>
      <c r="AY53" s="49" t="s">
        <v>443</v>
      </c>
      <c r="AZ53" s="49" t="s">
        <v>443</v>
      </c>
      <c r="BA53" s="49" t="s">
        <v>443</v>
      </c>
      <c r="BB53" s="49" t="s">
        <v>443</v>
      </c>
      <c r="BC53" s="49" t="s">
        <v>443</v>
      </c>
      <c r="BD53" s="49" t="s">
        <v>443</v>
      </c>
      <c r="BE53" s="138" t="s">
        <v>21</v>
      </c>
      <c r="BF53" s="49" t="s">
        <v>443</v>
      </c>
      <c r="BG53" s="49" t="s">
        <v>443</v>
      </c>
      <c r="BH53" s="49" t="s">
        <v>443</v>
      </c>
      <c r="BI53" s="49" t="s">
        <v>443</v>
      </c>
      <c r="BJ53" s="49" t="s">
        <v>443</v>
      </c>
      <c r="BK53" s="49" t="s">
        <v>443</v>
      </c>
      <c r="BL53" s="49" t="s">
        <v>443</v>
      </c>
      <c r="BM53" s="1"/>
      <c r="BN53" s="49" t="s">
        <v>443</v>
      </c>
      <c r="BO53" s="1"/>
      <c r="BP53" s="1"/>
      <c r="BQ53" s="1"/>
    </row>
    <row r="54" spans="1:69" x14ac:dyDescent="0.2">
      <c r="A54" s="6" t="s">
        <v>296</v>
      </c>
      <c r="B54" s="6" t="s">
        <v>297</v>
      </c>
      <c r="C54" s="45"/>
      <c r="D54" s="118">
        <v>41548</v>
      </c>
      <c r="E54" s="52" t="s">
        <v>590</v>
      </c>
      <c r="F54" s="165" t="s">
        <v>298</v>
      </c>
      <c r="G54" s="88">
        <v>16</v>
      </c>
      <c r="H54" s="9" t="s">
        <v>39</v>
      </c>
      <c r="I54" s="23" t="s">
        <v>50</v>
      </c>
      <c r="J54" s="188" t="s">
        <v>35</v>
      </c>
      <c r="K54" s="103" t="s">
        <v>35</v>
      </c>
      <c r="L54" s="103" t="s">
        <v>35</v>
      </c>
      <c r="M54" s="103" t="s">
        <v>35</v>
      </c>
      <c r="N54" s="103" t="s">
        <v>35</v>
      </c>
      <c r="O54" s="103" t="s">
        <v>35</v>
      </c>
      <c r="P54" s="103" t="s">
        <v>35</v>
      </c>
      <c r="Q54" s="103" t="s">
        <v>35</v>
      </c>
      <c r="R54" s="103" t="s">
        <v>35</v>
      </c>
      <c r="S54" s="103" t="s">
        <v>35</v>
      </c>
      <c r="T54" s="103" t="s">
        <v>35</v>
      </c>
      <c r="U54" s="49" t="s">
        <v>443</v>
      </c>
      <c r="V54" s="49" t="s">
        <v>443</v>
      </c>
      <c r="W54" s="49" t="s">
        <v>443</v>
      </c>
      <c r="X54" s="49" t="s">
        <v>443</v>
      </c>
      <c r="Y54" s="49" t="s">
        <v>443</v>
      </c>
      <c r="Z54" s="49" t="s">
        <v>443</v>
      </c>
      <c r="AA54" s="49" t="s">
        <v>443</v>
      </c>
      <c r="AB54" s="49" t="s">
        <v>443</v>
      </c>
      <c r="AC54" s="49" t="s">
        <v>443</v>
      </c>
      <c r="AD54" s="49" t="s">
        <v>21</v>
      </c>
      <c r="AE54" s="49" t="s">
        <v>443</v>
      </c>
      <c r="AF54" s="49" t="s">
        <v>443</v>
      </c>
      <c r="AG54" s="49" t="s">
        <v>443</v>
      </c>
      <c r="AH54" s="49" t="s">
        <v>443</v>
      </c>
      <c r="AI54" s="49" t="s">
        <v>443</v>
      </c>
      <c r="AJ54" s="49" t="s">
        <v>443</v>
      </c>
      <c r="AK54" s="49" t="s">
        <v>443</v>
      </c>
      <c r="AL54" s="49" t="s">
        <v>443</v>
      </c>
      <c r="AM54" s="49" t="s">
        <v>443</v>
      </c>
      <c r="AN54" s="49" t="s">
        <v>443</v>
      </c>
      <c r="AO54" s="49" t="s">
        <v>443</v>
      </c>
      <c r="AP54" s="49" t="s">
        <v>21</v>
      </c>
      <c r="AQ54" s="49" t="s">
        <v>443</v>
      </c>
      <c r="AR54" s="123" t="s">
        <v>443</v>
      </c>
      <c r="AS54" s="49" t="s">
        <v>443</v>
      </c>
      <c r="AT54" s="49" t="s">
        <v>443</v>
      </c>
      <c r="AU54" s="49" t="s">
        <v>443</v>
      </c>
      <c r="AV54" s="49" t="s">
        <v>443</v>
      </c>
      <c r="AW54" s="129" t="s">
        <v>2609</v>
      </c>
      <c r="AX54" s="49" t="s">
        <v>443</v>
      </c>
      <c r="AY54" s="49" t="s">
        <v>443</v>
      </c>
      <c r="AZ54" s="49" t="s">
        <v>443</v>
      </c>
      <c r="BA54" s="49" t="s">
        <v>443</v>
      </c>
      <c r="BB54" s="137" t="s">
        <v>21</v>
      </c>
      <c r="BC54" s="49" t="s">
        <v>443</v>
      </c>
      <c r="BD54" s="49" t="s">
        <v>443</v>
      </c>
      <c r="BE54" s="131" t="s">
        <v>443</v>
      </c>
      <c r="BF54" s="49" t="s">
        <v>443</v>
      </c>
      <c r="BG54" s="49" t="s">
        <v>443</v>
      </c>
      <c r="BH54" s="49" t="s">
        <v>443</v>
      </c>
      <c r="BI54" s="49" t="s">
        <v>443</v>
      </c>
      <c r="BJ54" s="49" t="s">
        <v>443</v>
      </c>
      <c r="BK54" s="49" t="s">
        <v>443</v>
      </c>
      <c r="BL54" s="49" t="s">
        <v>443</v>
      </c>
      <c r="BM54" s="1"/>
      <c r="BN54" s="1"/>
      <c r="BO54" s="1"/>
      <c r="BP54" s="1"/>
      <c r="BQ54" s="1"/>
    </row>
    <row r="55" spans="1:69" ht="31.5" x14ac:dyDescent="0.2">
      <c r="A55" s="6" t="s">
        <v>2754</v>
      </c>
      <c r="B55" s="6" t="s">
        <v>2830</v>
      </c>
      <c r="C55" s="45" t="s">
        <v>2831</v>
      </c>
      <c r="D55" s="118">
        <v>42535</v>
      </c>
      <c r="E55" s="52" t="s">
        <v>590</v>
      </c>
      <c r="F55" s="165" t="s">
        <v>2756</v>
      </c>
      <c r="G55" s="88">
        <v>16</v>
      </c>
      <c r="H55" s="9" t="s">
        <v>30</v>
      </c>
      <c r="I55" s="23" t="s">
        <v>31</v>
      </c>
      <c r="J55" s="170"/>
      <c r="K55" s="49"/>
      <c r="L55" s="49"/>
      <c r="M55" s="49"/>
      <c r="N55" s="49"/>
      <c r="O55" s="49"/>
      <c r="P55" s="49"/>
      <c r="Q55" s="49"/>
      <c r="R55" s="49"/>
      <c r="S55" s="49"/>
      <c r="T55" s="49"/>
      <c r="U55" s="49"/>
      <c r="V55" s="51" t="s">
        <v>35</v>
      </c>
      <c r="W55" s="51" t="s">
        <v>35</v>
      </c>
      <c r="X55" s="51" t="s">
        <v>35</v>
      </c>
      <c r="Y55" s="51" t="s">
        <v>35</v>
      </c>
      <c r="Z55" s="51" t="s">
        <v>35</v>
      </c>
      <c r="AA55" s="51" t="s">
        <v>35</v>
      </c>
      <c r="AB55" s="51" t="s">
        <v>35</v>
      </c>
      <c r="AC55" s="49" t="s">
        <v>443</v>
      </c>
      <c r="AD55" s="49" t="s">
        <v>443</v>
      </c>
      <c r="AE55" s="49" t="s">
        <v>443</v>
      </c>
      <c r="AF55" s="49" t="s">
        <v>21</v>
      </c>
      <c r="AG55" s="49" t="s">
        <v>443</v>
      </c>
      <c r="AH55" s="49" t="s">
        <v>443</v>
      </c>
      <c r="AI55" s="49" t="s">
        <v>443</v>
      </c>
      <c r="AJ55" s="49" t="s">
        <v>443</v>
      </c>
      <c r="AK55" s="49" t="s">
        <v>443</v>
      </c>
      <c r="AL55" s="49" t="s">
        <v>443</v>
      </c>
      <c r="AM55" s="49" t="s">
        <v>443</v>
      </c>
      <c r="AN55" s="49" t="s">
        <v>443</v>
      </c>
      <c r="AO55" s="49" t="s">
        <v>443</v>
      </c>
      <c r="AP55" s="49" t="s">
        <v>443</v>
      </c>
      <c r="AQ55" s="49" t="s">
        <v>443</v>
      </c>
      <c r="AR55" s="49" t="s">
        <v>21</v>
      </c>
      <c r="AS55" s="49" t="s">
        <v>443</v>
      </c>
      <c r="AT55" s="49" t="s">
        <v>443</v>
      </c>
      <c r="AU55" s="49" t="s">
        <v>443</v>
      </c>
      <c r="AV55" s="49" t="s">
        <v>443</v>
      </c>
      <c r="AW55" s="49" t="s">
        <v>443</v>
      </c>
      <c r="AX55" s="49" t="s">
        <v>443</v>
      </c>
      <c r="AY55" s="49" t="s">
        <v>443</v>
      </c>
      <c r="AZ55" s="49" t="s">
        <v>443</v>
      </c>
      <c r="BA55" s="49" t="s">
        <v>443</v>
      </c>
      <c r="BB55" s="49" t="s">
        <v>443</v>
      </c>
      <c r="BC55" s="49" t="s">
        <v>443</v>
      </c>
      <c r="BD55" s="137" t="s">
        <v>21</v>
      </c>
      <c r="BE55" s="133" t="s">
        <v>2610</v>
      </c>
      <c r="BF55" s="135" t="s">
        <v>2611</v>
      </c>
      <c r="BG55" s="49" t="s">
        <v>443</v>
      </c>
      <c r="BH55" s="49" t="s">
        <v>443</v>
      </c>
      <c r="BI55" s="49" t="s">
        <v>443</v>
      </c>
      <c r="BJ55" s="49" t="s">
        <v>443</v>
      </c>
      <c r="BK55" s="49" t="s">
        <v>443</v>
      </c>
      <c r="BL55" s="49" t="s">
        <v>443</v>
      </c>
      <c r="BM55" s="49" t="s">
        <v>443</v>
      </c>
      <c r="BN55" s="1"/>
      <c r="BO55" s="1"/>
      <c r="BP55" s="1"/>
      <c r="BQ55" s="1"/>
    </row>
    <row r="56" spans="1:69" ht="45" x14ac:dyDescent="0.2">
      <c r="A56" s="201" t="s">
        <v>267</v>
      </c>
      <c r="B56" s="201" t="s">
        <v>1300</v>
      </c>
      <c r="C56" s="202" t="s">
        <v>2800</v>
      </c>
      <c r="D56" s="207">
        <v>42004</v>
      </c>
      <c r="E56" s="211" t="s">
        <v>66</v>
      </c>
      <c r="F56" s="140" t="s">
        <v>268</v>
      </c>
      <c r="G56" s="140">
        <v>16</v>
      </c>
      <c r="H56" s="203" t="s">
        <v>39</v>
      </c>
      <c r="I56" s="177" t="s">
        <v>31</v>
      </c>
      <c r="J56" s="49" t="s">
        <v>443</v>
      </c>
      <c r="K56" s="49" t="s">
        <v>21</v>
      </c>
      <c r="L56" s="49" t="s">
        <v>443</v>
      </c>
      <c r="M56" s="49" t="s">
        <v>443</v>
      </c>
      <c r="N56" s="49" t="s">
        <v>443</v>
      </c>
      <c r="O56" s="49" t="s">
        <v>443</v>
      </c>
      <c r="P56" s="49" t="s">
        <v>443</v>
      </c>
      <c r="Q56" s="49" t="s">
        <v>443</v>
      </c>
      <c r="R56" s="49" t="s">
        <v>443</v>
      </c>
      <c r="S56" s="49" t="s">
        <v>443</v>
      </c>
      <c r="T56" s="49" t="s">
        <v>443</v>
      </c>
      <c r="U56" s="49" t="s">
        <v>443</v>
      </c>
      <c r="V56" s="49" t="s">
        <v>443</v>
      </c>
      <c r="W56" s="49" t="s">
        <v>21</v>
      </c>
      <c r="X56" s="49" t="s">
        <v>443</v>
      </c>
      <c r="Y56" s="49" t="s">
        <v>443</v>
      </c>
      <c r="Z56" s="49" t="s">
        <v>443</v>
      </c>
      <c r="AA56" s="49" t="s">
        <v>443</v>
      </c>
      <c r="AB56" s="49" t="s">
        <v>443</v>
      </c>
      <c r="AC56" s="49" t="s">
        <v>443</v>
      </c>
      <c r="AD56" s="49" t="s">
        <v>443</v>
      </c>
      <c r="AE56" s="49" t="s">
        <v>443</v>
      </c>
      <c r="AF56" s="49" t="s">
        <v>21</v>
      </c>
      <c r="AG56" s="49" t="s">
        <v>443</v>
      </c>
      <c r="AH56" s="49" t="s">
        <v>443</v>
      </c>
      <c r="AI56" s="49" t="s">
        <v>21</v>
      </c>
      <c r="AJ56" s="112" t="s">
        <v>66</v>
      </c>
      <c r="AK56" s="50"/>
      <c r="AL56" s="50"/>
      <c r="AM56" s="50"/>
      <c r="AN56" s="50"/>
      <c r="AO56" s="50"/>
      <c r="AP56" s="50"/>
      <c r="AQ56" s="50"/>
      <c r="AR56" s="50" t="s">
        <v>21</v>
      </c>
      <c r="AS56" s="50"/>
      <c r="AT56" s="10"/>
      <c r="AU56" s="1"/>
      <c r="AV56" s="1"/>
      <c r="AW56" s="1"/>
      <c r="AX56" s="1"/>
      <c r="AY56" s="1"/>
      <c r="AZ56" s="1"/>
      <c r="BA56" s="1"/>
      <c r="BB56" s="1"/>
      <c r="BC56" s="1"/>
      <c r="BD56" s="1"/>
      <c r="BE56" s="143"/>
      <c r="BF56" s="17"/>
      <c r="BG56" s="17"/>
      <c r="BH56" s="17"/>
      <c r="BI56" s="17"/>
      <c r="BJ56" s="163"/>
      <c r="BK56" s="163"/>
      <c r="BL56" s="163"/>
      <c r="BM56" s="163"/>
      <c r="BN56" s="164" t="s">
        <v>21</v>
      </c>
      <c r="BO56" s="163"/>
      <c r="BP56" s="163"/>
      <c r="BQ56" s="163"/>
    </row>
    <row r="57" spans="1:69" x14ac:dyDescent="0.2">
      <c r="A57" s="22" t="s">
        <v>265</v>
      </c>
      <c r="B57" s="6" t="s">
        <v>107</v>
      </c>
      <c r="C57" s="45"/>
      <c r="D57" s="117"/>
      <c r="E57" s="52" t="s">
        <v>590</v>
      </c>
      <c r="F57" s="165" t="s">
        <v>266</v>
      </c>
      <c r="G57" s="88">
        <v>17</v>
      </c>
      <c r="H57" s="9" t="s">
        <v>39</v>
      </c>
      <c r="I57" s="10" t="s">
        <v>40</v>
      </c>
      <c r="J57" s="170" t="s">
        <v>443</v>
      </c>
      <c r="K57" s="49" t="s">
        <v>443</v>
      </c>
      <c r="L57" s="49" t="s">
        <v>21</v>
      </c>
      <c r="M57" s="49" t="s">
        <v>443</v>
      </c>
      <c r="N57" s="49" t="s">
        <v>443</v>
      </c>
      <c r="O57" s="49" t="s">
        <v>443</v>
      </c>
      <c r="P57" s="49" t="s">
        <v>443</v>
      </c>
      <c r="Q57" s="49" t="s">
        <v>443</v>
      </c>
      <c r="R57" s="49" t="s">
        <v>443</v>
      </c>
      <c r="S57" s="49" t="s">
        <v>443</v>
      </c>
      <c r="T57" s="49" t="s">
        <v>443</v>
      </c>
      <c r="U57" s="49" t="s">
        <v>443</v>
      </c>
      <c r="V57" s="49" t="s">
        <v>443</v>
      </c>
      <c r="W57" s="49" t="s">
        <v>35</v>
      </c>
      <c r="X57" s="49" t="s">
        <v>21</v>
      </c>
      <c r="Y57" s="49" t="s">
        <v>35</v>
      </c>
      <c r="Z57" s="49" t="s">
        <v>443</v>
      </c>
      <c r="AA57" s="49" t="s">
        <v>443</v>
      </c>
      <c r="AB57" s="49" t="s">
        <v>443</v>
      </c>
      <c r="AC57" s="49" t="s">
        <v>443</v>
      </c>
      <c r="AD57" s="49" t="s">
        <v>443</v>
      </c>
      <c r="AE57" s="49" t="s">
        <v>443</v>
      </c>
      <c r="AF57" s="49" t="s">
        <v>443</v>
      </c>
      <c r="AG57" s="49" t="s">
        <v>443</v>
      </c>
      <c r="AH57" s="49" t="s">
        <v>443</v>
      </c>
      <c r="AI57" s="49" t="s">
        <v>443</v>
      </c>
      <c r="AJ57" s="49" t="s">
        <v>21</v>
      </c>
      <c r="AK57" s="49" t="s">
        <v>443</v>
      </c>
      <c r="AL57" s="49" t="s">
        <v>443</v>
      </c>
      <c r="AM57" s="49" t="s">
        <v>443</v>
      </c>
      <c r="AN57" s="49" t="s">
        <v>443</v>
      </c>
      <c r="AO57" s="49" t="s">
        <v>443</v>
      </c>
      <c r="AP57" s="49" t="s">
        <v>443</v>
      </c>
      <c r="AQ57" s="49" t="s">
        <v>443</v>
      </c>
      <c r="AR57" s="123" t="s">
        <v>443</v>
      </c>
      <c r="AS57" s="49" t="s">
        <v>443</v>
      </c>
      <c r="AT57" s="49" t="s">
        <v>443</v>
      </c>
      <c r="AU57" s="49" t="s">
        <v>443</v>
      </c>
      <c r="AV57" s="137" t="s">
        <v>21</v>
      </c>
      <c r="AW57" s="129" t="s">
        <v>2609</v>
      </c>
      <c r="AX57" s="49" t="s">
        <v>443</v>
      </c>
      <c r="AY57" s="49" t="s">
        <v>443</v>
      </c>
      <c r="AZ57" s="49" t="s">
        <v>443</v>
      </c>
      <c r="BA57" s="49" t="s">
        <v>443</v>
      </c>
      <c r="BB57" s="49" t="s">
        <v>443</v>
      </c>
      <c r="BC57" s="49" t="s">
        <v>443</v>
      </c>
      <c r="BD57" s="49" t="s">
        <v>443</v>
      </c>
      <c r="BE57" s="131" t="s">
        <v>443</v>
      </c>
      <c r="BF57" s="49" t="s">
        <v>443</v>
      </c>
      <c r="BG57" s="49" t="s">
        <v>443</v>
      </c>
      <c r="BH57" s="132" t="s">
        <v>21</v>
      </c>
      <c r="BI57" s="49" t="s">
        <v>443</v>
      </c>
      <c r="BJ57" s="49" t="s">
        <v>443</v>
      </c>
      <c r="BK57" s="49" t="s">
        <v>443</v>
      </c>
      <c r="BL57" s="49" t="s">
        <v>443</v>
      </c>
      <c r="BM57" s="132" t="s">
        <v>21</v>
      </c>
      <c r="BN57" s="1"/>
      <c r="BO57" s="1"/>
      <c r="BP57" s="1"/>
      <c r="BQ57" s="1"/>
    </row>
    <row r="58" spans="1:69" ht="33.75" x14ac:dyDescent="0.2">
      <c r="A58" s="22" t="s">
        <v>2072</v>
      </c>
      <c r="B58" s="6" t="s">
        <v>99</v>
      </c>
      <c r="C58" s="45" t="s">
        <v>2832</v>
      </c>
      <c r="D58" s="118">
        <v>41821</v>
      </c>
      <c r="E58" s="52" t="s">
        <v>590</v>
      </c>
      <c r="F58" s="165" t="s">
        <v>454</v>
      </c>
      <c r="G58" s="9">
        <v>17</v>
      </c>
      <c r="H58" s="9" t="s">
        <v>30</v>
      </c>
      <c r="I58" s="10" t="s">
        <v>87</v>
      </c>
      <c r="J58" s="170" t="s">
        <v>443</v>
      </c>
      <c r="K58" s="49" t="s">
        <v>443</v>
      </c>
      <c r="L58" s="49" t="s">
        <v>443</v>
      </c>
      <c r="M58" s="49" t="s">
        <v>443</v>
      </c>
      <c r="N58" s="49" t="s">
        <v>35</v>
      </c>
      <c r="O58" s="50" t="s">
        <v>35</v>
      </c>
      <c r="P58" s="50" t="s">
        <v>35</v>
      </c>
      <c r="Q58" s="50" t="s">
        <v>35</v>
      </c>
      <c r="R58" s="50" t="s">
        <v>35</v>
      </c>
      <c r="S58" s="50" t="s">
        <v>21</v>
      </c>
      <c r="T58" s="50" t="s">
        <v>35</v>
      </c>
      <c r="U58" s="50" t="s">
        <v>35</v>
      </c>
      <c r="V58" s="50" t="s">
        <v>21</v>
      </c>
      <c r="W58" s="50" t="s">
        <v>35</v>
      </c>
      <c r="X58" s="50" t="s">
        <v>35</v>
      </c>
      <c r="Y58" s="50" t="s">
        <v>35</v>
      </c>
      <c r="Z58" s="50" t="s">
        <v>35</v>
      </c>
      <c r="AA58" s="50" t="s">
        <v>35</v>
      </c>
      <c r="AB58" s="50" t="s">
        <v>35</v>
      </c>
      <c r="AC58" s="50" t="s">
        <v>35</v>
      </c>
      <c r="AD58" s="49" t="s">
        <v>443</v>
      </c>
      <c r="AE58" s="49" t="s">
        <v>443</v>
      </c>
      <c r="AF58" s="49" t="s">
        <v>443</v>
      </c>
      <c r="AG58" s="49" t="s">
        <v>443</v>
      </c>
      <c r="AH58" s="49" t="s">
        <v>21</v>
      </c>
      <c r="AI58" s="49" t="s">
        <v>443</v>
      </c>
      <c r="AJ58" s="49" t="s">
        <v>443</v>
      </c>
      <c r="AK58" s="49" t="s">
        <v>443</v>
      </c>
      <c r="AL58" s="49" t="s">
        <v>443</v>
      </c>
      <c r="AM58" s="49" t="s">
        <v>443</v>
      </c>
      <c r="AN58" s="49" t="s">
        <v>443</v>
      </c>
      <c r="AO58" s="49" t="s">
        <v>443</v>
      </c>
      <c r="AP58" s="49" t="s">
        <v>443</v>
      </c>
      <c r="AQ58" s="49" t="s">
        <v>443</v>
      </c>
      <c r="AR58" s="49" t="s">
        <v>443</v>
      </c>
      <c r="AS58" s="49" t="s">
        <v>443</v>
      </c>
      <c r="AT58" s="137" t="s">
        <v>21</v>
      </c>
      <c r="AU58" s="49" t="s">
        <v>443</v>
      </c>
      <c r="AV58" s="49" t="s">
        <v>443</v>
      </c>
      <c r="AW58" s="49" t="s">
        <v>443</v>
      </c>
      <c r="AX58" s="49" t="s">
        <v>443</v>
      </c>
      <c r="AY58" s="49" t="s">
        <v>443</v>
      </c>
      <c r="AZ58" s="49" t="s">
        <v>443</v>
      </c>
      <c r="BA58" s="49" t="s">
        <v>443</v>
      </c>
      <c r="BB58" s="49" t="s">
        <v>443</v>
      </c>
      <c r="BC58" s="49" t="s">
        <v>443</v>
      </c>
      <c r="BD58" s="49" t="s">
        <v>443</v>
      </c>
      <c r="BE58" s="133" t="s">
        <v>2610</v>
      </c>
      <c r="BF58" s="132" t="s">
        <v>21</v>
      </c>
      <c r="BG58" s="132" t="s">
        <v>21</v>
      </c>
      <c r="BH58" s="49" t="s">
        <v>443</v>
      </c>
      <c r="BI58" s="49" t="s">
        <v>443</v>
      </c>
      <c r="BJ58" s="49" t="s">
        <v>443</v>
      </c>
      <c r="BK58" s="49" t="s">
        <v>443</v>
      </c>
      <c r="BL58" s="49" t="s">
        <v>443</v>
      </c>
      <c r="BM58" s="49" t="s">
        <v>443</v>
      </c>
      <c r="BN58" s="1"/>
      <c r="BO58" s="1"/>
      <c r="BP58" s="1"/>
      <c r="BQ58" s="1"/>
    </row>
    <row r="59" spans="1:69" x14ac:dyDescent="0.2">
      <c r="A59" s="5" t="s">
        <v>77</v>
      </c>
      <c r="B59" s="5" t="s">
        <v>2833</v>
      </c>
      <c r="C59" s="56"/>
      <c r="D59" s="117"/>
      <c r="E59" s="52" t="s">
        <v>590</v>
      </c>
      <c r="F59" s="165" t="s">
        <v>2481</v>
      </c>
      <c r="G59" s="88">
        <v>17</v>
      </c>
      <c r="H59" s="9" t="s">
        <v>19</v>
      </c>
      <c r="I59" s="23" t="s">
        <v>25</v>
      </c>
      <c r="J59" s="170" t="s">
        <v>443</v>
      </c>
      <c r="K59" s="49" t="s">
        <v>443</v>
      </c>
      <c r="L59" s="49" t="s">
        <v>443</v>
      </c>
      <c r="M59" s="49" t="s">
        <v>443</v>
      </c>
      <c r="N59" s="49" t="s">
        <v>443</v>
      </c>
      <c r="O59" s="49" t="s">
        <v>443</v>
      </c>
      <c r="P59" s="49" t="s">
        <v>21</v>
      </c>
      <c r="Q59" s="49" t="s">
        <v>443</v>
      </c>
      <c r="R59" s="49" t="s">
        <v>443</v>
      </c>
      <c r="S59" s="49" t="s">
        <v>443</v>
      </c>
      <c r="T59" s="49" t="s">
        <v>443</v>
      </c>
      <c r="U59" s="49" t="s">
        <v>443</v>
      </c>
      <c r="V59" s="49" t="s">
        <v>443</v>
      </c>
      <c r="W59" s="49" t="s">
        <v>443</v>
      </c>
      <c r="X59" s="49" t="s">
        <v>443</v>
      </c>
      <c r="Y59" s="49" t="s">
        <v>443</v>
      </c>
      <c r="Z59" s="49" t="s">
        <v>443</v>
      </c>
      <c r="AA59" s="49" t="s">
        <v>443</v>
      </c>
      <c r="AB59" s="49" t="s">
        <v>21</v>
      </c>
      <c r="AC59" s="49" t="s">
        <v>443</v>
      </c>
      <c r="AD59" s="49" t="s">
        <v>443</v>
      </c>
      <c r="AE59" s="49" t="s">
        <v>443</v>
      </c>
      <c r="AF59" s="49" t="s">
        <v>443</v>
      </c>
      <c r="AG59" s="49" t="s">
        <v>443</v>
      </c>
      <c r="AH59" s="49" t="s">
        <v>443</v>
      </c>
      <c r="AI59" s="49" t="s">
        <v>443</v>
      </c>
      <c r="AJ59" s="49" t="s">
        <v>443</v>
      </c>
      <c r="AK59" s="49" t="s">
        <v>443</v>
      </c>
      <c r="AL59" s="49" t="s">
        <v>443</v>
      </c>
      <c r="AM59" s="49" t="s">
        <v>443</v>
      </c>
      <c r="AN59" s="49" t="s">
        <v>21</v>
      </c>
      <c r="AO59" s="49" t="s">
        <v>443</v>
      </c>
      <c r="AP59" s="49" t="s">
        <v>443</v>
      </c>
      <c r="AQ59" s="49" t="s">
        <v>443</v>
      </c>
      <c r="AR59" s="49" t="s">
        <v>443</v>
      </c>
      <c r="AS59" s="49" t="s">
        <v>443</v>
      </c>
      <c r="AT59" s="49" t="s">
        <v>443</v>
      </c>
      <c r="AU59" s="49" t="s">
        <v>443</v>
      </c>
      <c r="AV59" s="49" t="s">
        <v>443</v>
      </c>
      <c r="AW59" s="49" t="s">
        <v>443</v>
      </c>
      <c r="AX59" s="49" t="s">
        <v>443</v>
      </c>
      <c r="AY59" s="49" t="s">
        <v>443</v>
      </c>
      <c r="AZ59" s="137" t="s">
        <v>21</v>
      </c>
      <c r="BA59" s="49" t="s">
        <v>443</v>
      </c>
      <c r="BB59" s="49" t="s">
        <v>443</v>
      </c>
      <c r="BC59" s="49" t="s">
        <v>443</v>
      </c>
      <c r="BD59" s="49" t="s">
        <v>443</v>
      </c>
      <c r="BE59" s="131" t="s">
        <v>443</v>
      </c>
      <c r="BF59" s="49" t="s">
        <v>443</v>
      </c>
      <c r="BG59" s="49" t="s">
        <v>443</v>
      </c>
      <c r="BH59" s="49" t="s">
        <v>443</v>
      </c>
      <c r="BI59" s="49" t="s">
        <v>443</v>
      </c>
      <c r="BJ59" s="49" t="s">
        <v>443</v>
      </c>
      <c r="BK59" s="49" t="s">
        <v>443</v>
      </c>
      <c r="BL59" s="49" t="s">
        <v>443</v>
      </c>
      <c r="BM59" s="1"/>
      <c r="BN59" s="49" t="s">
        <v>443</v>
      </c>
      <c r="BO59" s="132" t="s">
        <v>21</v>
      </c>
      <c r="BP59" s="1"/>
      <c r="BQ59" s="1"/>
    </row>
    <row r="60" spans="1:69" x14ac:dyDescent="0.2">
      <c r="A60" s="22" t="s">
        <v>2542</v>
      </c>
      <c r="B60" s="5" t="s">
        <v>60</v>
      </c>
      <c r="C60" s="46"/>
      <c r="D60" s="117"/>
      <c r="E60" s="52" t="s">
        <v>590</v>
      </c>
      <c r="F60" s="165" t="s">
        <v>387</v>
      </c>
      <c r="G60" s="88">
        <v>18</v>
      </c>
      <c r="H60" s="9" t="s">
        <v>19</v>
      </c>
      <c r="I60" s="10" t="s">
        <v>25</v>
      </c>
      <c r="J60" s="170" t="s">
        <v>443</v>
      </c>
      <c r="K60" s="49" t="s">
        <v>443</v>
      </c>
      <c r="L60" s="49" t="s">
        <v>443</v>
      </c>
      <c r="M60" s="49" t="s">
        <v>443</v>
      </c>
      <c r="N60" s="49" t="s">
        <v>443</v>
      </c>
      <c r="O60" s="49" t="s">
        <v>443</v>
      </c>
      <c r="P60" s="49" t="s">
        <v>21</v>
      </c>
      <c r="Q60" s="49" t="s">
        <v>443</v>
      </c>
      <c r="R60" s="49" t="s">
        <v>443</v>
      </c>
      <c r="S60" s="49" t="s">
        <v>443</v>
      </c>
      <c r="T60" s="49" t="s">
        <v>443</v>
      </c>
      <c r="U60" s="49" t="s">
        <v>443</v>
      </c>
      <c r="V60" s="49" t="s">
        <v>443</v>
      </c>
      <c r="W60" s="49" t="s">
        <v>443</v>
      </c>
      <c r="X60" s="49" t="s">
        <v>443</v>
      </c>
      <c r="Y60" s="49" t="s">
        <v>443</v>
      </c>
      <c r="Z60" s="49" t="s">
        <v>443</v>
      </c>
      <c r="AA60" s="49" t="s">
        <v>443</v>
      </c>
      <c r="AB60" s="49" t="s">
        <v>21</v>
      </c>
      <c r="AC60" s="49" t="s">
        <v>443</v>
      </c>
      <c r="AD60" s="49" t="s">
        <v>443</v>
      </c>
      <c r="AE60" s="49" t="s">
        <v>443</v>
      </c>
      <c r="AF60" s="49" t="s">
        <v>443</v>
      </c>
      <c r="AG60" s="49" t="s">
        <v>443</v>
      </c>
      <c r="AH60" s="49" t="s">
        <v>443</v>
      </c>
      <c r="AI60" s="49" t="s">
        <v>443</v>
      </c>
      <c r="AJ60" s="49" t="s">
        <v>443</v>
      </c>
      <c r="AK60" s="49" t="s">
        <v>443</v>
      </c>
      <c r="AL60" s="49" t="s">
        <v>443</v>
      </c>
      <c r="AM60" s="49" t="s">
        <v>443</v>
      </c>
      <c r="AN60" s="49" t="s">
        <v>21</v>
      </c>
      <c r="AO60" s="49" t="s">
        <v>443</v>
      </c>
      <c r="AP60" s="49" t="s">
        <v>443</v>
      </c>
      <c r="AQ60" s="49" t="s">
        <v>443</v>
      </c>
      <c r="AR60" s="49" t="s">
        <v>443</v>
      </c>
      <c r="AS60" s="49" t="s">
        <v>443</v>
      </c>
      <c r="AT60" s="49" t="s">
        <v>443</v>
      </c>
      <c r="AU60" s="49" t="s">
        <v>443</v>
      </c>
      <c r="AV60" s="49" t="s">
        <v>443</v>
      </c>
      <c r="AW60" s="49" t="s">
        <v>443</v>
      </c>
      <c r="AX60" s="49" t="s">
        <v>443</v>
      </c>
      <c r="AY60" s="49" t="s">
        <v>443</v>
      </c>
      <c r="AZ60" s="137" t="s">
        <v>21</v>
      </c>
      <c r="BA60" s="49" t="s">
        <v>443</v>
      </c>
      <c r="BB60" s="49" t="s">
        <v>443</v>
      </c>
      <c r="BC60" s="49" t="s">
        <v>443</v>
      </c>
      <c r="BD60" s="49" t="s">
        <v>443</v>
      </c>
      <c r="BE60" s="131" t="s">
        <v>443</v>
      </c>
      <c r="BF60" s="49" t="s">
        <v>443</v>
      </c>
      <c r="BG60" s="49" t="s">
        <v>443</v>
      </c>
      <c r="BH60" s="49" t="s">
        <v>443</v>
      </c>
      <c r="BI60" s="49" t="s">
        <v>443</v>
      </c>
      <c r="BJ60" s="49" t="s">
        <v>443</v>
      </c>
      <c r="BK60" s="49" t="s">
        <v>443</v>
      </c>
      <c r="BL60" s="132" t="s">
        <v>21</v>
      </c>
      <c r="BM60" s="49" t="s">
        <v>443</v>
      </c>
      <c r="BN60" s="49" t="s">
        <v>443</v>
      </c>
      <c r="BO60" s="132" t="s">
        <v>21</v>
      </c>
      <c r="BP60" s="1"/>
      <c r="BQ60" s="1"/>
    </row>
    <row r="61" spans="1:69" ht="27.75" x14ac:dyDescent="0.2">
      <c r="A61" s="6" t="s">
        <v>101</v>
      </c>
      <c r="B61" s="6" t="s">
        <v>27</v>
      </c>
      <c r="C61" s="45"/>
      <c r="D61" s="117"/>
      <c r="E61" s="52" t="s">
        <v>590</v>
      </c>
      <c r="F61" s="165" t="s">
        <v>459</v>
      </c>
      <c r="G61" s="88">
        <v>18</v>
      </c>
      <c r="H61" s="9" t="s">
        <v>30</v>
      </c>
      <c r="I61" s="10" t="s">
        <v>72</v>
      </c>
      <c r="J61" s="170" t="s">
        <v>443</v>
      </c>
      <c r="K61" s="49" t="s">
        <v>443</v>
      </c>
      <c r="L61" s="49" t="s">
        <v>443</v>
      </c>
      <c r="M61" s="49" t="s">
        <v>443</v>
      </c>
      <c r="N61" s="49" t="s">
        <v>443</v>
      </c>
      <c r="O61" s="49" t="s">
        <v>443</v>
      </c>
      <c r="P61" s="49" t="s">
        <v>443</v>
      </c>
      <c r="Q61" s="49" t="s">
        <v>443</v>
      </c>
      <c r="R61" s="49" t="s">
        <v>443</v>
      </c>
      <c r="S61" s="49" t="s">
        <v>443</v>
      </c>
      <c r="T61" s="49" t="s">
        <v>443</v>
      </c>
      <c r="U61" s="49" t="s">
        <v>21</v>
      </c>
      <c r="V61" s="49" t="s">
        <v>443</v>
      </c>
      <c r="W61" s="49" t="s">
        <v>443</v>
      </c>
      <c r="X61" s="49" t="s">
        <v>443</v>
      </c>
      <c r="Y61" s="49" t="s">
        <v>443</v>
      </c>
      <c r="Z61" s="49" t="s">
        <v>443</v>
      </c>
      <c r="AA61" s="49" t="s">
        <v>443</v>
      </c>
      <c r="AB61" s="49" t="s">
        <v>443</v>
      </c>
      <c r="AC61" s="49" t="s">
        <v>443</v>
      </c>
      <c r="AD61" s="49" t="s">
        <v>443</v>
      </c>
      <c r="AE61" s="49" t="s">
        <v>443</v>
      </c>
      <c r="AF61" s="49" t="s">
        <v>443</v>
      </c>
      <c r="AG61" s="49" t="s">
        <v>443</v>
      </c>
      <c r="AH61" s="49" t="s">
        <v>443</v>
      </c>
      <c r="AI61" s="49" t="s">
        <v>443</v>
      </c>
      <c r="AJ61" s="49" t="s">
        <v>443</v>
      </c>
      <c r="AK61" s="49" t="s">
        <v>443</v>
      </c>
      <c r="AL61" s="49" t="s">
        <v>443</v>
      </c>
      <c r="AM61" s="49" t="s">
        <v>443</v>
      </c>
      <c r="AN61" s="49" t="s">
        <v>443</v>
      </c>
      <c r="AO61" s="49" t="s">
        <v>443</v>
      </c>
      <c r="AP61" s="49" t="s">
        <v>443</v>
      </c>
      <c r="AQ61" s="49" t="s">
        <v>443</v>
      </c>
      <c r="AR61" s="49" t="s">
        <v>443</v>
      </c>
      <c r="AS61" s="49" t="s">
        <v>21</v>
      </c>
      <c r="AT61" s="49" t="s">
        <v>443</v>
      </c>
      <c r="AU61" s="49" t="s">
        <v>443</v>
      </c>
      <c r="AV61" s="49" t="s">
        <v>443</v>
      </c>
      <c r="AW61" s="49" t="s">
        <v>443</v>
      </c>
      <c r="AX61" s="49" t="s">
        <v>443</v>
      </c>
      <c r="AY61" s="49" t="s">
        <v>443</v>
      </c>
      <c r="AZ61" s="49" t="s">
        <v>443</v>
      </c>
      <c r="BA61" s="49" t="s">
        <v>443</v>
      </c>
      <c r="BB61" s="49" t="s">
        <v>443</v>
      </c>
      <c r="BC61" s="49" t="s">
        <v>443</v>
      </c>
      <c r="BD61" s="49" t="s">
        <v>443</v>
      </c>
      <c r="BE61" s="138" t="s">
        <v>21</v>
      </c>
      <c r="BF61" s="135" t="s">
        <v>2611</v>
      </c>
      <c r="BG61" s="49" t="s">
        <v>443</v>
      </c>
      <c r="BH61" s="49" t="s">
        <v>443</v>
      </c>
      <c r="BI61" s="49" t="s">
        <v>443</v>
      </c>
      <c r="BJ61" s="49" t="s">
        <v>443</v>
      </c>
      <c r="BK61" s="49" t="s">
        <v>443</v>
      </c>
      <c r="BL61" s="49" t="s">
        <v>443</v>
      </c>
      <c r="BM61" s="49" t="s">
        <v>443</v>
      </c>
      <c r="BN61" s="1"/>
      <c r="BO61" s="1"/>
      <c r="BP61" s="1"/>
      <c r="BQ61" s="1"/>
    </row>
    <row r="62" spans="1:69" ht="25.5" x14ac:dyDescent="0.2">
      <c r="A62" s="5" t="s">
        <v>637</v>
      </c>
      <c r="B62" s="6" t="s">
        <v>638</v>
      </c>
      <c r="C62" s="45"/>
      <c r="D62" s="117"/>
      <c r="E62" s="52" t="s">
        <v>590</v>
      </c>
      <c r="F62" s="165" t="s">
        <v>336</v>
      </c>
      <c r="G62" s="88">
        <v>19</v>
      </c>
      <c r="H62" s="9" t="s">
        <v>19</v>
      </c>
      <c r="I62" s="10" t="s">
        <v>31</v>
      </c>
      <c r="J62" s="170" t="s">
        <v>443</v>
      </c>
      <c r="K62" s="49" t="s">
        <v>443</v>
      </c>
      <c r="L62" s="49" t="s">
        <v>443</v>
      </c>
      <c r="M62" s="49" t="s">
        <v>443</v>
      </c>
      <c r="N62" s="49" t="s">
        <v>443</v>
      </c>
      <c r="O62" s="49" t="s">
        <v>443</v>
      </c>
      <c r="P62" s="49" t="s">
        <v>443</v>
      </c>
      <c r="Q62" s="49" t="s">
        <v>443</v>
      </c>
      <c r="R62" s="49" t="s">
        <v>443</v>
      </c>
      <c r="S62" s="49" t="s">
        <v>443</v>
      </c>
      <c r="T62" s="49" t="s">
        <v>21</v>
      </c>
      <c r="U62" s="49" t="s">
        <v>443</v>
      </c>
      <c r="V62" s="49" t="s">
        <v>443</v>
      </c>
      <c r="W62" s="49" t="s">
        <v>443</v>
      </c>
      <c r="X62" s="49" t="s">
        <v>443</v>
      </c>
      <c r="Y62" s="49" t="s">
        <v>443</v>
      </c>
      <c r="Z62" s="49" t="s">
        <v>443</v>
      </c>
      <c r="AA62" s="49" t="s">
        <v>443</v>
      </c>
      <c r="AB62" s="49" t="s">
        <v>443</v>
      </c>
      <c r="AC62" s="49" t="s">
        <v>443</v>
      </c>
      <c r="AD62" s="49" t="s">
        <v>443</v>
      </c>
      <c r="AE62" s="49" t="s">
        <v>443</v>
      </c>
      <c r="AF62" s="49" t="s">
        <v>21</v>
      </c>
      <c r="AG62" s="49" t="s">
        <v>443</v>
      </c>
      <c r="AH62" s="49" t="s">
        <v>443</v>
      </c>
      <c r="AI62" s="49" t="s">
        <v>443</v>
      </c>
      <c r="AJ62" s="49" t="s">
        <v>443</v>
      </c>
      <c r="AK62" s="49" t="s">
        <v>443</v>
      </c>
      <c r="AL62" s="49" t="s">
        <v>443</v>
      </c>
      <c r="AM62" s="49" t="s">
        <v>443</v>
      </c>
      <c r="AN62" s="49" t="s">
        <v>443</v>
      </c>
      <c r="AO62" s="49" t="s">
        <v>443</v>
      </c>
      <c r="AP62" s="49" t="s">
        <v>443</v>
      </c>
      <c r="AQ62" s="49" t="s">
        <v>443</v>
      </c>
      <c r="AR62" s="49" t="s">
        <v>21</v>
      </c>
      <c r="AS62" s="49" t="s">
        <v>443</v>
      </c>
      <c r="AT62" s="49" t="s">
        <v>443</v>
      </c>
      <c r="AU62" s="49" t="s">
        <v>443</v>
      </c>
      <c r="AV62" s="49" t="s">
        <v>443</v>
      </c>
      <c r="AW62" s="49" t="s">
        <v>443</v>
      </c>
      <c r="AX62" s="49" t="s">
        <v>443</v>
      </c>
      <c r="AY62" s="49" t="s">
        <v>443</v>
      </c>
      <c r="AZ62" s="49" t="s">
        <v>443</v>
      </c>
      <c r="BA62" s="49" t="s">
        <v>443</v>
      </c>
      <c r="BB62" s="49" t="s">
        <v>443</v>
      </c>
      <c r="BC62" s="49" t="s">
        <v>443</v>
      </c>
      <c r="BD62" s="137" t="s">
        <v>21</v>
      </c>
      <c r="BE62" s="131" t="s">
        <v>443</v>
      </c>
      <c r="BF62" s="49" t="s">
        <v>443</v>
      </c>
      <c r="BG62" s="49" t="s">
        <v>443</v>
      </c>
      <c r="BH62" s="49" t="s">
        <v>443</v>
      </c>
      <c r="BI62" s="49" t="s">
        <v>443</v>
      </c>
      <c r="BJ62" s="49" t="s">
        <v>443</v>
      </c>
      <c r="BK62" s="49" t="s">
        <v>443</v>
      </c>
      <c r="BL62" s="49" t="s">
        <v>443</v>
      </c>
      <c r="BM62" s="1"/>
      <c r="BN62" s="49" t="s">
        <v>443</v>
      </c>
      <c r="BO62" s="1"/>
      <c r="BP62" s="1"/>
      <c r="BQ62" s="1"/>
    </row>
    <row r="63" spans="1:69" x14ac:dyDescent="0.2">
      <c r="A63" s="6" t="s">
        <v>269</v>
      </c>
      <c r="B63" s="6" t="s">
        <v>119</v>
      </c>
      <c r="C63" s="45"/>
      <c r="D63" s="117"/>
      <c r="E63" s="52" t="s">
        <v>590</v>
      </c>
      <c r="F63" s="165" t="s">
        <v>270</v>
      </c>
      <c r="G63" s="88">
        <v>19</v>
      </c>
      <c r="H63" s="9" t="s">
        <v>39</v>
      </c>
      <c r="I63" s="10" t="s">
        <v>40</v>
      </c>
      <c r="J63" s="170" t="s">
        <v>443</v>
      </c>
      <c r="K63" s="49" t="s">
        <v>443</v>
      </c>
      <c r="L63" s="49" t="s">
        <v>21</v>
      </c>
      <c r="M63" s="49" t="s">
        <v>443</v>
      </c>
      <c r="N63" s="49" t="s">
        <v>443</v>
      </c>
      <c r="O63" s="49" t="s">
        <v>443</v>
      </c>
      <c r="P63" s="49" t="s">
        <v>443</v>
      </c>
      <c r="Q63" s="49" t="s">
        <v>443</v>
      </c>
      <c r="R63" s="49" t="s">
        <v>443</v>
      </c>
      <c r="S63" s="49" t="s">
        <v>443</v>
      </c>
      <c r="T63" s="49" t="s">
        <v>443</v>
      </c>
      <c r="U63" s="49" t="s">
        <v>443</v>
      </c>
      <c r="V63" s="49" t="s">
        <v>443</v>
      </c>
      <c r="W63" s="49" t="s">
        <v>443</v>
      </c>
      <c r="X63" s="49" t="s">
        <v>21</v>
      </c>
      <c r="Y63" s="49" t="s">
        <v>35</v>
      </c>
      <c r="Z63" s="49" t="s">
        <v>443</v>
      </c>
      <c r="AA63" s="49" t="s">
        <v>443</v>
      </c>
      <c r="AB63" s="49" t="s">
        <v>443</v>
      </c>
      <c r="AC63" s="49" t="s">
        <v>443</v>
      </c>
      <c r="AD63" s="49" t="s">
        <v>443</v>
      </c>
      <c r="AE63" s="49" t="s">
        <v>443</v>
      </c>
      <c r="AF63" s="49" t="s">
        <v>443</v>
      </c>
      <c r="AG63" s="49" t="s">
        <v>443</v>
      </c>
      <c r="AH63" s="49" t="s">
        <v>443</v>
      </c>
      <c r="AI63" s="49" t="s">
        <v>443</v>
      </c>
      <c r="AJ63" s="49" t="s">
        <v>21</v>
      </c>
      <c r="AK63" s="49" t="s">
        <v>443</v>
      </c>
      <c r="AL63" s="49" t="s">
        <v>443</v>
      </c>
      <c r="AM63" s="49" t="s">
        <v>443</v>
      </c>
      <c r="AN63" s="49" t="s">
        <v>443</v>
      </c>
      <c r="AO63" s="49" t="s">
        <v>443</v>
      </c>
      <c r="AP63" s="49" t="s">
        <v>443</v>
      </c>
      <c r="AQ63" s="49" t="s">
        <v>443</v>
      </c>
      <c r="AR63" s="123" t="s">
        <v>443</v>
      </c>
      <c r="AS63" s="49" t="s">
        <v>443</v>
      </c>
      <c r="AT63" s="49" t="s">
        <v>443</v>
      </c>
      <c r="AU63" s="49" t="s">
        <v>443</v>
      </c>
      <c r="AV63" s="137" t="s">
        <v>21</v>
      </c>
      <c r="AW63" s="129" t="s">
        <v>2609</v>
      </c>
      <c r="AX63" s="49" t="s">
        <v>443</v>
      </c>
      <c r="AY63" s="49" t="s">
        <v>443</v>
      </c>
      <c r="AZ63" s="49" t="s">
        <v>443</v>
      </c>
      <c r="BA63" s="49" t="s">
        <v>443</v>
      </c>
      <c r="BB63" s="49" t="s">
        <v>443</v>
      </c>
      <c r="BC63" s="49" t="s">
        <v>443</v>
      </c>
      <c r="BD63" s="49" t="s">
        <v>443</v>
      </c>
      <c r="BE63" s="131" t="s">
        <v>443</v>
      </c>
      <c r="BF63" s="49" t="s">
        <v>443</v>
      </c>
      <c r="BG63" s="49" t="s">
        <v>443</v>
      </c>
      <c r="BH63" s="132" t="s">
        <v>21</v>
      </c>
      <c r="BI63" s="49" t="s">
        <v>443</v>
      </c>
      <c r="BJ63" s="49" t="s">
        <v>443</v>
      </c>
      <c r="BK63" s="49" t="s">
        <v>443</v>
      </c>
      <c r="BL63" s="49" t="s">
        <v>443</v>
      </c>
      <c r="BM63" s="49" t="s">
        <v>443</v>
      </c>
      <c r="BN63" s="1"/>
      <c r="BO63" s="1"/>
      <c r="BP63" s="1"/>
      <c r="BQ63" s="1"/>
    </row>
    <row r="64" spans="1:69" ht="45" x14ac:dyDescent="0.2">
      <c r="A64" s="5" t="s">
        <v>139</v>
      </c>
      <c r="B64" s="5" t="s">
        <v>140</v>
      </c>
      <c r="C64" s="46" t="s">
        <v>2621</v>
      </c>
      <c r="D64" s="117"/>
      <c r="E64" s="53" t="s">
        <v>66</v>
      </c>
      <c r="F64" s="88" t="s">
        <v>527</v>
      </c>
      <c r="G64" s="88">
        <v>19</v>
      </c>
      <c r="H64" s="9" t="s">
        <v>19</v>
      </c>
      <c r="I64" s="10" t="s">
        <v>53</v>
      </c>
      <c r="J64" s="170" t="s">
        <v>443</v>
      </c>
      <c r="K64" s="49" t="s">
        <v>443</v>
      </c>
      <c r="L64" s="49" t="s">
        <v>443</v>
      </c>
      <c r="M64" s="49" t="s">
        <v>443</v>
      </c>
      <c r="N64" s="49" t="s">
        <v>21</v>
      </c>
      <c r="O64" s="49" t="s">
        <v>443</v>
      </c>
      <c r="P64" s="49" t="s">
        <v>443</v>
      </c>
      <c r="Q64" s="49" t="s">
        <v>443</v>
      </c>
      <c r="R64" s="49" t="s">
        <v>443</v>
      </c>
      <c r="S64" s="49" t="s">
        <v>443</v>
      </c>
      <c r="T64" s="49" t="s">
        <v>443</v>
      </c>
      <c r="U64" s="49" t="s">
        <v>443</v>
      </c>
      <c r="V64" s="49" t="s">
        <v>443</v>
      </c>
      <c r="W64" s="49" t="s">
        <v>443</v>
      </c>
      <c r="X64" s="49" t="s">
        <v>443</v>
      </c>
      <c r="Y64" s="49" t="s">
        <v>443</v>
      </c>
      <c r="Z64" s="110" t="s">
        <v>66</v>
      </c>
      <c r="AA64" s="51"/>
      <c r="AB64" s="51"/>
      <c r="AC64" s="51"/>
      <c r="AD64" s="51"/>
      <c r="AE64" s="51"/>
      <c r="AF64" s="51"/>
      <c r="AG64" s="51"/>
      <c r="AH64" s="49" t="s">
        <v>443</v>
      </c>
      <c r="AI64" s="49" t="s">
        <v>443</v>
      </c>
      <c r="AJ64" s="49" t="s">
        <v>443</v>
      </c>
      <c r="AK64" s="49" t="s">
        <v>443</v>
      </c>
      <c r="AL64" s="110" t="s">
        <v>66</v>
      </c>
      <c r="AM64" s="51"/>
      <c r="AN64" s="51"/>
      <c r="AO64" s="51"/>
      <c r="AP64" s="51"/>
      <c r="AQ64" s="51"/>
      <c r="AR64" s="51"/>
      <c r="AS64" s="51"/>
      <c r="AT64" s="1"/>
      <c r="AU64" s="1"/>
      <c r="AV64" s="1"/>
      <c r="AW64" s="1"/>
      <c r="AX64" s="1"/>
      <c r="AY64" s="1"/>
      <c r="AZ64" s="1"/>
      <c r="BA64" s="1"/>
      <c r="BB64" s="1"/>
      <c r="BC64" s="1"/>
      <c r="BD64" s="1"/>
      <c r="BE64" s="143"/>
      <c r="BF64" s="1"/>
      <c r="BG64" s="1"/>
      <c r="BH64" s="1"/>
      <c r="BI64" s="1"/>
      <c r="BJ64" s="1"/>
      <c r="BK64" s="1"/>
      <c r="BL64" s="1"/>
      <c r="BM64" s="1"/>
      <c r="BN64" s="1"/>
      <c r="BO64" s="1"/>
      <c r="BP64" s="1"/>
      <c r="BQ64" s="1"/>
    </row>
    <row r="65" spans="1:69" ht="31.5" x14ac:dyDescent="0.2">
      <c r="A65" s="6" t="s">
        <v>2174</v>
      </c>
      <c r="B65" s="6" t="s">
        <v>1028</v>
      </c>
      <c r="C65" s="45"/>
      <c r="D65" s="118">
        <v>41730</v>
      </c>
      <c r="E65" s="52" t="s">
        <v>590</v>
      </c>
      <c r="F65" s="165" t="s">
        <v>2416</v>
      </c>
      <c r="G65" s="88">
        <v>19</v>
      </c>
      <c r="H65" s="9" t="s">
        <v>30</v>
      </c>
      <c r="I65" s="23" t="s">
        <v>45</v>
      </c>
      <c r="J65" s="170"/>
      <c r="K65" s="49"/>
      <c r="L65" s="49"/>
      <c r="M65" s="49"/>
      <c r="N65" s="49"/>
      <c r="O65" s="49"/>
      <c r="P65" s="49"/>
      <c r="Q65" s="49"/>
      <c r="R65" s="49"/>
      <c r="S65" s="49"/>
      <c r="T65" s="49"/>
      <c r="U65" s="49"/>
      <c r="V65" s="50"/>
      <c r="W65" s="50"/>
      <c r="X65" s="50"/>
      <c r="Y65" s="50" t="s">
        <v>21</v>
      </c>
      <c r="Z65" s="50"/>
      <c r="AA65" s="49" t="s">
        <v>443</v>
      </c>
      <c r="AB65" s="49" t="s">
        <v>443</v>
      </c>
      <c r="AC65" s="49" t="s">
        <v>443</v>
      </c>
      <c r="AD65" s="49" t="s">
        <v>443</v>
      </c>
      <c r="AE65" s="49" t="s">
        <v>443</v>
      </c>
      <c r="AF65" s="49" t="s">
        <v>443</v>
      </c>
      <c r="AG65" s="49" t="s">
        <v>443</v>
      </c>
      <c r="AH65" s="49" t="s">
        <v>443</v>
      </c>
      <c r="AI65" s="49" t="s">
        <v>443</v>
      </c>
      <c r="AJ65" s="49" t="s">
        <v>443</v>
      </c>
      <c r="AK65" s="49" t="s">
        <v>21</v>
      </c>
      <c r="AL65" s="49" t="s">
        <v>443</v>
      </c>
      <c r="AM65" s="49" t="s">
        <v>443</v>
      </c>
      <c r="AN65" s="49" t="s">
        <v>443</v>
      </c>
      <c r="AO65" s="49" t="s">
        <v>443</v>
      </c>
      <c r="AP65" s="49" t="s">
        <v>443</v>
      </c>
      <c r="AQ65" s="49" t="s">
        <v>443</v>
      </c>
      <c r="AR65" s="49" t="s">
        <v>443</v>
      </c>
      <c r="AS65" s="49" t="s">
        <v>443</v>
      </c>
      <c r="AT65" s="49" t="s">
        <v>443</v>
      </c>
      <c r="AU65" s="49" t="s">
        <v>443</v>
      </c>
      <c r="AV65" s="49" t="s">
        <v>443</v>
      </c>
      <c r="AW65" s="137" t="s">
        <v>21</v>
      </c>
      <c r="AX65" s="49" t="s">
        <v>443</v>
      </c>
      <c r="AY65" s="49" t="s">
        <v>443</v>
      </c>
      <c r="AZ65" s="49" t="s">
        <v>443</v>
      </c>
      <c r="BA65" s="49" t="s">
        <v>443</v>
      </c>
      <c r="BB65" s="49" t="s">
        <v>443</v>
      </c>
      <c r="BC65" s="49" t="s">
        <v>443</v>
      </c>
      <c r="BD65" s="49" t="s">
        <v>443</v>
      </c>
      <c r="BE65" s="133" t="s">
        <v>2610</v>
      </c>
      <c r="BF65" s="135" t="s">
        <v>2611</v>
      </c>
      <c r="BG65" s="49" t="s">
        <v>443</v>
      </c>
      <c r="BH65" s="49" t="s">
        <v>443</v>
      </c>
      <c r="BI65" s="132" t="s">
        <v>21</v>
      </c>
      <c r="BJ65" s="49" t="s">
        <v>443</v>
      </c>
      <c r="BK65" s="49" t="s">
        <v>443</v>
      </c>
      <c r="BL65" s="49" t="s">
        <v>443</v>
      </c>
      <c r="BM65" s="49" t="s">
        <v>443</v>
      </c>
      <c r="BN65" s="1"/>
      <c r="BO65" s="1"/>
      <c r="BP65" s="1"/>
      <c r="BQ65" s="132" t="s">
        <v>21</v>
      </c>
    </row>
    <row r="66" spans="1:69" ht="38.25" x14ac:dyDescent="0.2">
      <c r="A66" s="6" t="s">
        <v>2370</v>
      </c>
      <c r="B66" s="5" t="s">
        <v>60</v>
      </c>
      <c r="C66" s="124" t="s">
        <v>2834</v>
      </c>
      <c r="D66" s="118">
        <v>41214</v>
      </c>
      <c r="E66" s="52" t="s">
        <v>590</v>
      </c>
      <c r="F66" s="165" t="s">
        <v>2371</v>
      </c>
      <c r="G66" s="88">
        <v>20</v>
      </c>
      <c r="H66" s="9" t="s">
        <v>19</v>
      </c>
      <c r="I66" s="23" t="s">
        <v>87</v>
      </c>
      <c r="J66" s="171" t="s">
        <v>2607</v>
      </c>
      <c r="K66" s="66" t="s">
        <v>767</v>
      </c>
      <c r="L66" s="66" t="s">
        <v>767</v>
      </c>
      <c r="M66" s="66" t="s">
        <v>767</v>
      </c>
      <c r="N66" s="49" t="s">
        <v>443</v>
      </c>
      <c r="O66" s="49" t="s">
        <v>443</v>
      </c>
      <c r="P66" s="49" t="s">
        <v>443</v>
      </c>
      <c r="Q66" s="49" t="s">
        <v>443</v>
      </c>
      <c r="R66" s="49" t="s">
        <v>443</v>
      </c>
      <c r="S66" s="49" t="s">
        <v>443</v>
      </c>
      <c r="T66" s="49" t="s">
        <v>443</v>
      </c>
      <c r="U66" s="49" t="s">
        <v>443</v>
      </c>
      <c r="V66" s="49" t="s">
        <v>21</v>
      </c>
      <c r="W66" s="49" t="s">
        <v>443</v>
      </c>
      <c r="X66" s="49" t="s">
        <v>443</v>
      </c>
      <c r="Y66" s="49" t="s">
        <v>443</v>
      </c>
      <c r="Z66" s="49" t="s">
        <v>443</v>
      </c>
      <c r="AA66" s="49" t="s">
        <v>443</v>
      </c>
      <c r="AB66" s="49" t="s">
        <v>443</v>
      </c>
      <c r="AC66" s="49" t="s">
        <v>443</v>
      </c>
      <c r="AD66" s="49" t="s">
        <v>443</v>
      </c>
      <c r="AE66" s="49" t="s">
        <v>443</v>
      </c>
      <c r="AF66" s="49" t="s">
        <v>21</v>
      </c>
      <c r="AG66" s="49" t="s">
        <v>443</v>
      </c>
      <c r="AH66" s="49" t="s">
        <v>443</v>
      </c>
      <c r="AI66" s="49" t="s">
        <v>443</v>
      </c>
      <c r="AJ66" s="49" t="s">
        <v>443</v>
      </c>
      <c r="AK66" s="49" t="s">
        <v>443</v>
      </c>
      <c r="AL66" s="49" t="s">
        <v>443</v>
      </c>
      <c r="AM66" s="49" t="s">
        <v>443</v>
      </c>
      <c r="AN66" s="49" t="s">
        <v>443</v>
      </c>
      <c r="AO66" s="49" t="s">
        <v>443</v>
      </c>
      <c r="AP66" s="49" t="s">
        <v>443</v>
      </c>
      <c r="AQ66" s="49" t="s">
        <v>443</v>
      </c>
      <c r="AR66" s="49" t="s">
        <v>443</v>
      </c>
      <c r="AS66" s="49" t="s">
        <v>443</v>
      </c>
      <c r="AT66" s="137" t="s">
        <v>21</v>
      </c>
      <c r="AU66" s="49" t="s">
        <v>443</v>
      </c>
      <c r="AV66" s="49" t="s">
        <v>443</v>
      </c>
      <c r="AW66" s="49" t="s">
        <v>443</v>
      </c>
      <c r="AX66" s="49" t="s">
        <v>443</v>
      </c>
      <c r="AY66" s="49" t="s">
        <v>443</v>
      </c>
      <c r="AZ66" s="49" t="s">
        <v>443</v>
      </c>
      <c r="BA66" s="49" t="s">
        <v>443</v>
      </c>
      <c r="BB66" s="49" t="s">
        <v>443</v>
      </c>
      <c r="BC66" s="49" t="s">
        <v>443</v>
      </c>
      <c r="BD66" s="49" t="s">
        <v>443</v>
      </c>
      <c r="BE66" s="131" t="s">
        <v>443</v>
      </c>
      <c r="BF66" s="132" t="s">
        <v>21</v>
      </c>
      <c r="BG66" s="185" t="s">
        <v>2608</v>
      </c>
      <c r="BH66" s="49" t="s">
        <v>443</v>
      </c>
      <c r="BI66" s="49" t="s">
        <v>443</v>
      </c>
      <c r="BJ66" s="49" t="s">
        <v>443</v>
      </c>
      <c r="BK66" s="49" t="s">
        <v>443</v>
      </c>
      <c r="BL66" s="49" t="s">
        <v>443</v>
      </c>
      <c r="BM66" s="1"/>
      <c r="BN66" s="49" t="s">
        <v>443</v>
      </c>
      <c r="BO66" s="1"/>
      <c r="BP66" s="1"/>
      <c r="BQ66" s="1"/>
    </row>
    <row r="67" spans="1:69" x14ac:dyDescent="0.2">
      <c r="A67" s="201" t="s">
        <v>2632</v>
      </c>
      <c r="B67" s="201" t="s">
        <v>758</v>
      </c>
      <c r="C67" s="202"/>
      <c r="D67" s="210"/>
      <c r="E67" s="214" t="s">
        <v>66</v>
      </c>
      <c r="F67" s="140" t="s">
        <v>456</v>
      </c>
      <c r="G67" s="140">
        <v>20</v>
      </c>
      <c r="H67" s="203" t="s">
        <v>30</v>
      </c>
      <c r="I67" s="177" t="s">
        <v>40</v>
      </c>
      <c r="J67" s="49" t="s">
        <v>443</v>
      </c>
      <c r="K67" s="115" t="s">
        <v>443</v>
      </c>
      <c r="L67" s="49" t="s">
        <v>21</v>
      </c>
      <c r="M67" s="49" t="s">
        <v>443</v>
      </c>
      <c r="N67" s="49" t="s">
        <v>443</v>
      </c>
      <c r="O67" s="49" t="s">
        <v>443</v>
      </c>
      <c r="P67" s="49" t="s">
        <v>443</v>
      </c>
      <c r="Q67" s="49" t="s">
        <v>443</v>
      </c>
      <c r="R67" s="49" t="s">
        <v>443</v>
      </c>
      <c r="S67" s="49" t="s">
        <v>443</v>
      </c>
      <c r="T67" s="49" t="s">
        <v>443</v>
      </c>
      <c r="U67" s="49" t="s">
        <v>443</v>
      </c>
      <c r="V67" s="49" t="s">
        <v>443</v>
      </c>
      <c r="W67" s="49" t="s">
        <v>443</v>
      </c>
      <c r="X67" s="49" t="s">
        <v>21</v>
      </c>
      <c r="Y67" s="49" t="s">
        <v>443</v>
      </c>
      <c r="Z67" s="49" t="s">
        <v>443</v>
      </c>
      <c r="AA67" s="49" t="s">
        <v>443</v>
      </c>
      <c r="AB67" s="49" t="s">
        <v>443</v>
      </c>
      <c r="AC67" s="49" t="s">
        <v>443</v>
      </c>
      <c r="AD67" s="49" t="s">
        <v>443</v>
      </c>
      <c r="AE67" s="49" t="s">
        <v>443</v>
      </c>
      <c r="AF67" s="49" t="s">
        <v>443</v>
      </c>
      <c r="AG67" s="49" t="s">
        <v>443</v>
      </c>
      <c r="AH67" s="49" t="s">
        <v>443</v>
      </c>
      <c r="AI67" s="49" t="s">
        <v>443</v>
      </c>
      <c r="AJ67" s="49" t="s">
        <v>21</v>
      </c>
      <c r="AK67" s="49" t="s">
        <v>443</v>
      </c>
      <c r="AL67" s="49" t="s">
        <v>443</v>
      </c>
      <c r="AM67" s="49" t="s">
        <v>443</v>
      </c>
      <c r="AN67" s="49" t="s">
        <v>443</v>
      </c>
      <c r="AO67" s="49" t="s">
        <v>443</v>
      </c>
      <c r="AP67" s="49" t="s">
        <v>443</v>
      </c>
      <c r="AQ67" s="49" t="s">
        <v>443</v>
      </c>
      <c r="AR67" s="49" t="s">
        <v>443</v>
      </c>
      <c r="AS67" s="49" t="s">
        <v>443</v>
      </c>
      <c r="AT67" s="49" t="s">
        <v>443</v>
      </c>
      <c r="AU67" s="49" t="s">
        <v>443</v>
      </c>
      <c r="AV67" s="49" t="s">
        <v>21</v>
      </c>
      <c r="AW67" s="103" t="s">
        <v>35</v>
      </c>
      <c r="AX67" s="103" t="s">
        <v>35</v>
      </c>
      <c r="AY67" s="103" t="s">
        <v>35</v>
      </c>
      <c r="AZ67" s="103" t="s">
        <v>35</v>
      </c>
      <c r="BA67" s="103" t="s">
        <v>35</v>
      </c>
      <c r="BB67" s="103" t="s">
        <v>35</v>
      </c>
      <c r="BC67" s="103" t="s">
        <v>35</v>
      </c>
      <c r="BD67" s="103" t="s">
        <v>35</v>
      </c>
      <c r="BE67" s="145" t="s">
        <v>35</v>
      </c>
      <c r="BF67" s="163"/>
      <c r="BG67" s="163"/>
      <c r="BH67" s="163"/>
      <c r="BI67" s="17"/>
      <c r="BJ67" s="17"/>
      <c r="BK67" s="163"/>
      <c r="BL67" s="163"/>
      <c r="BM67" s="163"/>
      <c r="BN67" s="163"/>
      <c r="BO67" s="163"/>
      <c r="BP67" s="163"/>
      <c r="BQ67" s="163"/>
    </row>
    <row r="68" spans="1:69" x14ac:dyDescent="0.2">
      <c r="A68" s="5" t="s">
        <v>2285</v>
      </c>
      <c r="B68" s="5" t="s">
        <v>1598</v>
      </c>
      <c r="C68" s="46"/>
      <c r="D68" s="118">
        <v>41654</v>
      </c>
      <c r="E68" s="52" t="s">
        <v>590</v>
      </c>
      <c r="F68" s="165" t="s">
        <v>2482</v>
      </c>
      <c r="G68" s="88">
        <v>20</v>
      </c>
      <c r="H68" s="9" t="s">
        <v>19</v>
      </c>
      <c r="I68" s="23" t="s">
        <v>53</v>
      </c>
      <c r="J68" s="174"/>
      <c r="K68" s="28"/>
      <c r="L68" s="28"/>
      <c r="M68" s="28"/>
      <c r="N68" s="28"/>
      <c r="O68" s="28"/>
      <c r="P68" s="28"/>
      <c r="Q68" s="28"/>
      <c r="R68" s="28"/>
      <c r="S68" s="28"/>
      <c r="T68" s="28"/>
      <c r="U68" s="28"/>
      <c r="V68" s="49"/>
      <c r="W68" s="49"/>
      <c r="X68" s="49"/>
      <c r="Y68" s="49"/>
      <c r="Z68" s="110"/>
      <c r="AA68" s="51"/>
      <c r="AB68" s="51"/>
      <c r="AC68" s="51"/>
      <c r="AD68" s="51"/>
      <c r="AE68" s="51"/>
      <c r="AF68" s="51"/>
      <c r="AG68" s="51"/>
      <c r="AH68" s="49" t="s">
        <v>35</v>
      </c>
      <c r="AI68" s="49" t="s">
        <v>35</v>
      </c>
      <c r="AJ68" s="49" t="s">
        <v>35</v>
      </c>
      <c r="AK68" s="49" t="s">
        <v>443</v>
      </c>
      <c r="AL68" s="49" t="s">
        <v>21</v>
      </c>
      <c r="AM68" s="49" t="s">
        <v>443</v>
      </c>
      <c r="AN68" s="49" t="s">
        <v>443</v>
      </c>
      <c r="AO68" s="49" t="s">
        <v>443</v>
      </c>
      <c r="AP68" s="49" t="s">
        <v>443</v>
      </c>
      <c r="AQ68" s="49" t="s">
        <v>443</v>
      </c>
      <c r="AR68" s="49" t="s">
        <v>443</v>
      </c>
      <c r="AS68" s="49" t="s">
        <v>443</v>
      </c>
      <c r="AT68" s="49" t="s">
        <v>443</v>
      </c>
      <c r="AU68" s="49" t="s">
        <v>443</v>
      </c>
      <c r="AV68" s="49" t="s">
        <v>443</v>
      </c>
      <c r="AW68" s="49" t="s">
        <v>443</v>
      </c>
      <c r="AX68" s="137" t="s">
        <v>21</v>
      </c>
      <c r="AY68" s="49" t="s">
        <v>443</v>
      </c>
      <c r="AZ68" s="49" t="s">
        <v>443</v>
      </c>
      <c r="BA68" s="49" t="s">
        <v>443</v>
      </c>
      <c r="BB68" s="49" t="s">
        <v>443</v>
      </c>
      <c r="BC68" s="49" t="s">
        <v>443</v>
      </c>
      <c r="BD68" s="49" t="s">
        <v>443</v>
      </c>
      <c r="BE68" s="131" t="s">
        <v>443</v>
      </c>
      <c r="BF68" s="49" t="s">
        <v>443</v>
      </c>
      <c r="BG68" s="49" t="s">
        <v>443</v>
      </c>
      <c r="BH68" s="49" t="s">
        <v>443</v>
      </c>
      <c r="BI68" s="49" t="s">
        <v>443</v>
      </c>
      <c r="BJ68" s="132" t="s">
        <v>21</v>
      </c>
      <c r="BK68" s="49" t="s">
        <v>443</v>
      </c>
      <c r="BL68" s="49" t="s">
        <v>443</v>
      </c>
      <c r="BM68" s="49" t="s">
        <v>443</v>
      </c>
      <c r="BN68" s="49" t="s">
        <v>443</v>
      </c>
      <c r="BO68" s="1"/>
      <c r="BP68" s="1"/>
      <c r="BQ68" s="132" t="s">
        <v>21</v>
      </c>
    </row>
    <row r="69" spans="1:69" x14ac:dyDescent="0.2">
      <c r="A69" s="6" t="s">
        <v>271</v>
      </c>
      <c r="B69" s="6" t="s">
        <v>49</v>
      </c>
      <c r="C69" s="45"/>
      <c r="D69" s="117"/>
      <c r="E69" s="52" t="s">
        <v>590</v>
      </c>
      <c r="F69" s="165" t="s">
        <v>272</v>
      </c>
      <c r="G69" s="88">
        <v>20</v>
      </c>
      <c r="H69" s="9" t="s">
        <v>39</v>
      </c>
      <c r="I69" s="10" t="s">
        <v>45</v>
      </c>
      <c r="J69" s="170" t="s">
        <v>443</v>
      </c>
      <c r="K69" s="49" t="s">
        <v>443</v>
      </c>
      <c r="L69" s="49" t="s">
        <v>443</v>
      </c>
      <c r="M69" s="49" t="s">
        <v>21</v>
      </c>
      <c r="N69" s="49" t="s">
        <v>443</v>
      </c>
      <c r="O69" s="49" t="s">
        <v>443</v>
      </c>
      <c r="P69" s="49" t="s">
        <v>443</v>
      </c>
      <c r="Q69" s="49" t="s">
        <v>443</v>
      </c>
      <c r="R69" s="49" t="s">
        <v>443</v>
      </c>
      <c r="S69" s="49" t="s">
        <v>443</v>
      </c>
      <c r="T69" s="49" t="s">
        <v>443</v>
      </c>
      <c r="U69" s="49" t="s">
        <v>443</v>
      </c>
      <c r="V69" s="49" t="s">
        <v>443</v>
      </c>
      <c r="W69" s="49" t="s">
        <v>443</v>
      </c>
      <c r="X69" s="49" t="s">
        <v>443</v>
      </c>
      <c r="Y69" s="49" t="s">
        <v>21</v>
      </c>
      <c r="Z69" s="49" t="s">
        <v>443</v>
      </c>
      <c r="AA69" s="49" t="s">
        <v>443</v>
      </c>
      <c r="AB69" s="49" t="s">
        <v>443</v>
      </c>
      <c r="AC69" s="49" t="s">
        <v>443</v>
      </c>
      <c r="AD69" s="49" t="s">
        <v>443</v>
      </c>
      <c r="AE69" s="49" t="s">
        <v>443</v>
      </c>
      <c r="AF69" s="49" t="s">
        <v>443</v>
      </c>
      <c r="AG69" s="49" t="s">
        <v>443</v>
      </c>
      <c r="AH69" s="49" t="s">
        <v>443</v>
      </c>
      <c r="AI69" s="49" t="s">
        <v>443</v>
      </c>
      <c r="AJ69" s="49" t="s">
        <v>443</v>
      </c>
      <c r="AK69" s="49" t="s">
        <v>21</v>
      </c>
      <c r="AL69" s="49" t="s">
        <v>443</v>
      </c>
      <c r="AM69" s="49" t="s">
        <v>443</v>
      </c>
      <c r="AN69" s="49" t="s">
        <v>443</v>
      </c>
      <c r="AO69" s="49" t="s">
        <v>443</v>
      </c>
      <c r="AP69" s="49" t="s">
        <v>443</v>
      </c>
      <c r="AQ69" s="49" t="s">
        <v>443</v>
      </c>
      <c r="AR69" s="123" t="s">
        <v>443</v>
      </c>
      <c r="AS69" s="49" t="s">
        <v>443</v>
      </c>
      <c r="AT69" s="49" t="s">
        <v>443</v>
      </c>
      <c r="AU69" s="49" t="s">
        <v>443</v>
      </c>
      <c r="AV69" s="49" t="s">
        <v>443</v>
      </c>
      <c r="AW69" s="137" t="s">
        <v>21</v>
      </c>
      <c r="AX69" s="49" t="s">
        <v>443</v>
      </c>
      <c r="AY69" s="49" t="s">
        <v>443</v>
      </c>
      <c r="AZ69" s="49" t="s">
        <v>443</v>
      </c>
      <c r="BA69" s="49" t="s">
        <v>443</v>
      </c>
      <c r="BB69" s="49" t="s">
        <v>443</v>
      </c>
      <c r="BC69" s="49" t="s">
        <v>443</v>
      </c>
      <c r="BD69" s="49" t="s">
        <v>443</v>
      </c>
      <c r="BE69" s="131" t="s">
        <v>443</v>
      </c>
      <c r="BF69" s="49" t="s">
        <v>443</v>
      </c>
      <c r="BG69" s="49" t="s">
        <v>443</v>
      </c>
      <c r="BH69" s="49" t="s">
        <v>443</v>
      </c>
      <c r="BI69" s="132" t="s">
        <v>21</v>
      </c>
      <c r="BJ69" s="49" t="s">
        <v>443</v>
      </c>
      <c r="BK69" s="1"/>
      <c r="BL69" s="49" t="s">
        <v>443</v>
      </c>
      <c r="BM69" s="1"/>
      <c r="BN69" s="1"/>
      <c r="BO69" s="1"/>
      <c r="BP69" s="1"/>
      <c r="BQ69" s="1"/>
    </row>
    <row r="70" spans="1:69" ht="25.5" x14ac:dyDescent="0.2">
      <c r="A70" s="212" t="s">
        <v>2153</v>
      </c>
      <c r="B70" s="201" t="s">
        <v>113</v>
      </c>
      <c r="C70" s="202"/>
      <c r="D70" s="217">
        <v>42719</v>
      </c>
      <c r="E70" s="246" t="s">
        <v>590</v>
      </c>
      <c r="F70" s="252" t="s">
        <v>2555</v>
      </c>
      <c r="G70" s="140">
        <v>20</v>
      </c>
      <c r="H70" s="203" t="s">
        <v>30</v>
      </c>
      <c r="I70" s="177" t="s">
        <v>31</v>
      </c>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9"/>
      <c r="AK70" s="49"/>
      <c r="AL70" s="49"/>
      <c r="AM70" s="49"/>
      <c r="AN70" s="49"/>
      <c r="AO70" s="49"/>
      <c r="AP70" s="49"/>
      <c r="AQ70" s="49"/>
      <c r="AR70" s="123"/>
      <c r="AS70" s="49"/>
      <c r="AT70" s="109"/>
      <c r="AU70" s="109"/>
      <c r="AV70" s="109"/>
      <c r="AW70" s="262"/>
      <c r="AX70" s="109"/>
      <c r="AY70" s="109"/>
      <c r="AZ70" s="109"/>
      <c r="BA70" s="109"/>
      <c r="BB70" s="109"/>
      <c r="BC70" s="109"/>
      <c r="BD70" s="109"/>
      <c r="BE70" s="264"/>
      <c r="BF70" s="268"/>
      <c r="BG70" s="161" t="s">
        <v>443</v>
      </c>
      <c r="BH70" s="161" t="s">
        <v>443</v>
      </c>
      <c r="BI70" s="161" t="s">
        <v>443</v>
      </c>
      <c r="BJ70" s="162" t="s">
        <v>443</v>
      </c>
      <c r="BK70" s="162" t="s">
        <v>443</v>
      </c>
      <c r="BL70" s="162" t="s">
        <v>443</v>
      </c>
      <c r="BM70" s="49" t="s">
        <v>443</v>
      </c>
      <c r="BN70" s="163"/>
      <c r="BO70" s="163"/>
      <c r="BP70" s="163"/>
      <c r="BQ70" s="163"/>
    </row>
    <row r="71" spans="1:69" x14ac:dyDescent="0.2">
      <c r="A71" s="6" t="s">
        <v>2071</v>
      </c>
      <c r="B71" s="6" t="s">
        <v>99</v>
      </c>
      <c r="C71" s="45"/>
      <c r="D71" s="118">
        <v>41791</v>
      </c>
      <c r="E71" s="52" t="s">
        <v>590</v>
      </c>
      <c r="F71" s="165" t="s">
        <v>2375</v>
      </c>
      <c r="G71" s="88">
        <v>21</v>
      </c>
      <c r="H71" s="9" t="s">
        <v>39</v>
      </c>
      <c r="I71" s="23" t="s">
        <v>25</v>
      </c>
      <c r="J71" s="170"/>
      <c r="K71" s="49"/>
      <c r="L71" s="49"/>
      <c r="M71" s="49"/>
      <c r="N71" s="49"/>
      <c r="O71" s="49"/>
      <c r="P71" s="49"/>
      <c r="Q71" s="49"/>
      <c r="R71" s="49"/>
      <c r="S71" s="49"/>
      <c r="T71" s="49"/>
      <c r="U71" s="49"/>
      <c r="V71" s="50" t="s">
        <v>35</v>
      </c>
      <c r="W71" s="50" t="s">
        <v>35</v>
      </c>
      <c r="X71" s="50" t="s">
        <v>35</v>
      </c>
      <c r="Y71" s="50" t="s">
        <v>35</v>
      </c>
      <c r="Z71" s="50" t="s">
        <v>35</v>
      </c>
      <c r="AA71" s="49" t="s">
        <v>21</v>
      </c>
      <c r="AB71" s="50" t="s">
        <v>35</v>
      </c>
      <c r="AC71" s="49" t="s">
        <v>443</v>
      </c>
      <c r="AD71" s="49" t="s">
        <v>443</v>
      </c>
      <c r="AE71" s="49" t="s">
        <v>443</v>
      </c>
      <c r="AF71" s="49" t="s">
        <v>443</v>
      </c>
      <c r="AG71" s="49" t="s">
        <v>443</v>
      </c>
      <c r="AH71" s="49" t="s">
        <v>443</v>
      </c>
      <c r="AI71" s="49" t="s">
        <v>443</v>
      </c>
      <c r="AJ71" s="49" t="s">
        <v>443</v>
      </c>
      <c r="AK71" s="49" t="s">
        <v>443</v>
      </c>
      <c r="AL71" s="49" t="s">
        <v>443</v>
      </c>
      <c r="AM71" s="49" t="s">
        <v>21</v>
      </c>
      <c r="AN71" s="49" t="s">
        <v>443</v>
      </c>
      <c r="AO71" s="49" t="s">
        <v>443</v>
      </c>
      <c r="AP71" s="49" t="s">
        <v>443</v>
      </c>
      <c r="AQ71" s="49" t="s">
        <v>443</v>
      </c>
      <c r="AR71" s="123" t="s">
        <v>443</v>
      </c>
      <c r="AS71" s="49" t="s">
        <v>443</v>
      </c>
      <c r="AT71" s="49" t="s">
        <v>443</v>
      </c>
      <c r="AU71" s="49" t="s">
        <v>443</v>
      </c>
      <c r="AV71" s="49" t="s">
        <v>443</v>
      </c>
      <c r="AW71" s="129" t="s">
        <v>2609</v>
      </c>
      <c r="AX71" s="49" t="s">
        <v>443</v>
      </c>
      <c r="AY71" s="137" t="s">
        <v>21</v>
      </c>
      <c r="AZ71" s="49" t="s">
        <v>443</v>
      </c>
      <c r="BA71" s="49" t="s">
        <v>443</v>
      </c>
      <c r="BB71" s="49" t="s">
        <v>443</v>
      </c>
      <c r="BC71" s="49" t="s">
        <v>443</v>
      </c>
      <c r="BD71" s="49" t="s">
        <v>443</v>
      </c>
      <c r="BE71" s="131" t="s">
        <v>443</v>
      </c>
      <c r="BF71" s="49" t="s">
        <v>443</v>
      </c>
      <c r="BG71" s="49" t="s">
        <v>443</v>
      </c>
      <c r="BH71" s="49" t="s">
        <v>443</v>
      </c>
      <c r="BI71" s="49" t="s">
        <v>443</v>
      </c>
      <c r="BJ71" s="49" t="s">
        <v>443</v>
      </c>
      <c r="BK71" s="49" t="s">
        <v>443</v>
      </c>
      <c r="BL71" s="132" t="s">
        <v>21</v>
      </c>
      <c r="BM71" s="49" t="s">
        <v>443</v>
      </c>
      <c r="BN71" s="51" t="s">
        <v>35</v>
      </c>
      <c r="BO71" s="1"/>
      <c r="BP71" s="51" t="s">
        <v>35</v>
      </c>
      <c r="BQ71" s="1"/>
    </row>
    <row r="72" spans="1:69" ht="67.5" x14ac:dyDescent="0.2">
      <c r="A72" s="6" t="s">
        <v>206</v>
      </c>
      <c r="B72" s="6" t="s">
        <v>207</v>
      </c>
      <c r="C72" s="45" t="s">
        <v>2624</v>
      </c>
      <c r="D72" s="117"/>
      <c r="E72" s="53" t="s">
        <v>66</v>
      </c>
      <c r="F72" s="88" t="s">
        <v>2625</v>
      </c>
      <c r="G72" s="88">
        <v>21</v>
      </c>
      <c r="H72" s="9" t="s">
        <v>19</v>
      </c>
      <c r="I72" s="10" t="s">
        <v>42</v>
      </c>
      <c r="J72" s="170" t="s">
        <v>443</v>
      </c>
      <c r="K72" s="49" t="s">
        <v>21</v>
      </c>
      <c r="L72" s="49" t="s">
        <v>443</v>
      </c>
      <c r="M72" s="49" t="s">
        <v>443</v>
      </c>
      <c r="N72" s="49" t="s">
        <v>443</v>
      </c>
      <c r="O72" s="49" t="s">
        <v>443</v>
      </c>
      <c r="P72" s="49" t="s">
        <v>443</v>
      </c>
      <c r="Q72" s="49" t="s">
        <v>443</v>
      </c>
      <c r="R72" s="49" t="s">
        <v>443</v>
      </c>
      <c r="S72" s="49" t="s">
        <v>443</v>
      </c>
      <c r="T72" s="49" t="s">
        <v>443</v>
      </c>
      <c r="U72" s="49" t="s">
        <v>443</v>
      </c>
      <c r="V72" s="49" t="s">
        <v>443</v>
      </c>
      <c r="W72" s="49" t="s">
        <v>21</v>
      </c>
      <c r="X72" s="49" t="s">
        <v>443</v>
      </c>
      <c r="Y72" s="49" t="s">
        <v>443</v>
      </c>
      <c r="Z72" s="49" t="s">
        <v>443</v>
      </c>
      <c r="AA72" s="49" t="s">
        <v>443</v>
      </c>
      <c r="AB72" s="49" t="s">
        <v>443</v>
      </c>
      <c r="AC72" s="49" t="s">
        <v>443</v>
      </c>
      <c r="AD72" s="49" t="s">
        <v>443</v>
      </c>
      <c r="AE72" s="49" t="s">
        <v>443</v>
      </c>
      <c r="AF72" s="49" t="s">
        <v>443</v>
      </c>
      <c r="AG72" s="49" t="s">
        <v>443</v>
      </c>
      <c r="AH72" s="49" t="s">
        <v>443</v>
      </c>
      <c r="AI72" s="49" t="s">
        <v>21</v>
      </c>
      <c r="AJ72" s="49" t="s">
        <v>443</v>
      </c>
      <c r="AK72" s="49" t="s">
        <v>443</v>
      </c>
      <c r="AL72" s="49" t="s">
        <v>443</v>
      </c>
      <c r="AM72" s="49" t="s">
        <v>443</v>
      </c>
      <c r="AN72" s="49" t="s">
        <v>443</v>
      </c>
      <c r="AO72" s="49" t="s">
        <v>443</v>
      </c>
      <c r="AP72" s="49" t="s">
        <v>443</v>
      </c>
      <c r="AQ72" s="49" t="s">
        <v>443</v>
      </c>
      <c r="AR72" s="49" t="s">
        <v>443</v>
      </c>
      <c r="AS72" s="49" t="s">
        <v>443</v>
      </c>
      <c r="AT72" s="49" t="s">
        <v>443</v>
      </c>
      <c r="AU72" s="49" t="s">
        <v>21</v>
      </c>
      <c r="AV72" s="49" t="s">
        <v>443</v>
      </c>
      <c r="AW72" s="49" t="s">
        <v>443</v>
      </c>
      <c r="AX72" s="49" t="s">
        <v>443</v>
      </c>
      <c r="AY72" s="49" t="s">
        <v>443</v>
      </c>
      <c r="AZ72" s="49" t="s">
        <v>443</v>
      </c>
      <c r="BA72" s="49" t="s">
        <v>443</v>
      </c>
      <c r="BB72" s="49" t="s">
        <v>443</v>
      </c>
      <c r="BC72" s="49" t="s">
        <v>443</v>
      </c>
      <c r="BD72" s="49" t="s">
        <v>443</v>
      </c>
      <c r="BE72" s="131" t="s">
        <v>443</v>
      </c>
      <c r="BF72" s="49" t="s">
        <v>443</v>
      </c>
      <c r="BG72" s="132" t="s">
        <v>21</v>
      </c>
      <c r="BH72" s="49" t="s">
        <v>443</v>
      </c>
      <c r="BI72" s="1"/>
      <c r="BJ72" s="1"/>
      <c r="BK72" s="1"/>
      <c r="BL72" s="1"/>
      <c r="BM72" s="1"/>
      <c r="BN72" s="1"/>
      <c r="BO72" s="1"/>
      <c r="BP72" s="1"/>
      <c r="BQ72" s="1"/>
    </row>
    <row r="73" spans="1:69" ht="31.5" x14ac:dyDescent="0.2">
      <c r="A73" s="5" t="s">
        <v>2401</v>
      </c>
      <c r="B73" s="5" t="s">
        <v>138</v>
      </c>
      <c r="C73" s="46"/>
      <c r="D73" s="117"/>
      <c r="E73" s="52" t="s">
        <v>590</v>
      </c>
      <c r="F73" s="165" t="s">
        <v>481</v>
      </c>
      <c r="G73" s="88">
        <v>21</v>
      </c>
      <c r="H73" s="9" t="s">
        <v>30</v>
      </c>
      <c r="I73" s="10" t="s">
        <v>20</v>
      </c>
      <c r="J73" s="170" t="s">
        <v>443</v>
      </c>
      <c r="K73" s="49" t="s">
        <v>443</v>
      </c>
      <c r="L73" s="49" t="s">
        <v>443</v>
      </c>
      <c r="M73" s="49" t="s">
        <v>443</v>
      </c>
      <c r="N73" s="49" t="s">
        <v>443</v>
      </c>
      <c r="O73" s="49" t="s">
        <v>21</v>
      </c>
      <c r="P73" s="49" t="s">
        <v>443</v>
      </c>
      <c r="Q73" s="49" t="s">
        <v>443</v>
      </c>
      <c r="R73" s="49" t="s">
        <v>443</v>
      </c>
      <c r="S73" s="49" t="s">
        <v>443</v>
      </c>
      <c r="T73" s="49" t="s">
        <v>443</v>
      </c>
      <c r="U73" s="49" t="s">
        <v>443</v>
      </c>
      <c r="V73" s="49" t="s">
        <v>443</v>
      </c>
      <c r="W73" s="49" t="s">
        <v>443</v>
      </c>
      <c r="X73" s="49" t="s">
        <v>443</v>
      </c>
      <c r="Y73" s="49" t="s">
        <v>443</v>
      </c>
      <c r="Z73" s="49" t="s">
        <v>443</v>
      </c>
      <c r="AA73" s="49" t="s">
        <v>21</v>
      </c>
      <c r="AB73" s="49" t="s">
        <v>443</v>
      </c>
      <c r="AC73" s="49" t="s">
        <v>443</v>
      </c>
      <c r="AD73" s="49" t="s">
        <v>443</v>
      </c>
      <c r="AE73" s="49" t="s">
        <v>443</v>
      </c>
      <c r="AF73" s="49" t="s">
        <v>443</v>
      </c>
      <c r="AG73" s="49" t="s">
        <v>443</v>
      </c>
      <c r="AH73" s="49" t="s">
        <v>443</v>
      </c>
      <c r="AI73" s="49" t="s">
        <v>443</v>
      </c>
      <c r="AJ73" s="49" t="s">
        <v>443</v>
      </c>
      <c r="AK73" s="49" t="s">
        <v>443</v>
      </c>
      <c r="AL73" s="49" t="s">
        <v>443</v>
      </c>
      <c r="AM73" s="49" t="s">
        <v>21</v>
      </c>
      <c r="AN73" s="49" t="s">
        <v>443</v>
      </c>
      <c r="AO73" s="49" t="s">
        <v>443</v>
      </c>
      <c r="AP73" s="49" t="s">
        <v>443</v>
      </c>
      <c r="AQ73" s="49" t="s">
        <v>443</v>
      </c>
      <c r="AR73" s="49" t="s">
        <v>443</v>
      </c>
      <c r="AS73" s="49" t="s">
        <v>443</v>
      </c>
      <c r="AT73" s="49" t="s">
        <v>443</v>
      </c>
      <c r="AU73" s="49" t="s">
        <v>443</v>
      </c>
      <c r="AV73" s="49" t="s">
        <v>443</v>
      </c>
      <c r="AW73" s="49" t="s">
        <v>443</v>
      </c>
      <c r="AX73" s="49" t="s">
        <v>443</v>
      </c>
      <c r="AY73" s="137" t="s">
        <v>21</v>
      </c>
      <c r="AZ73" s="49" t="s">
        <v>443</v>
      </c>
      <c r="BA73" s="49" t="s">
        <v>443</v>
      </c>
      <c r="BB73" s="49" t="s">
        <v>443</v>
      </c>
      <c r="BC73" s="49" t="s">
        <v>443</v>
      </c>
      <c r="BD73" s="49" t="s">
        <v>443</v>
      </c>
      <c r="BE73" s="133" t="s">
        <v>2610</v>
      </c>
      <c r="BF73" s="135" t="s">
        <v>2611</v>
      </c>
      <c r="BG73" s="49" t="s">
        <v>443</v>
      </c>
      <c r="BH73" s="49" t="s">
        <v>443</v>
      </c>
      <c r="BI73" s="49" t="s">
        <v>443</v>
      </c>
      <c r="BJ73" s="49" t="s">
        <v>443</v>
      </c>
      <c r="BK73" s="132" t="s">
        <v>21</v>
      </c>
      <c r="BL73" s="49" t="s">
        <v>443</v>
      </c>
      <c r="BM73" s="49" t="s">
        <v>443</v>
      </c>
      <c r="BN73" s="1"/>
      <c r="BO73" s="1"/>
      <c r="BP73" s="1"/>
      <c r="BQ73" s="1"/>
    </row>
    <row r="74" spans="1:69" ht="58.5" x14ac:dyDescent="0.2">
      <c r="A74" s="5" t="s">
        <v>184</v>
      </c>
      <c r="B74" s="6" t="s">
        <v>185</v>
      </c>
      <c r="C74" s="45"/>
      <c r="D74" s="118">
        <v>42558</v>
      </c>
      <c r="E74" s="52" t="s">
        <v>590</v>
      </c>
      <c r="F74" s="165" t="s">
        <v>488</v>
      </c>
      <c r="G74" s="88">
        <v>22</v>
      </c>
      <c r="H74" s="9" t="s">
        <v>19</v>
      </c>
      <c r="I74" s="23" t="s">
        <v>100</v>
      </c>
      <c r="J74" s="170" t="s">
        <v>443</v>
      </c>
      <c r="K74" s="49" t="s">
        <v>443</v>
      </c>
      <c r="L74" s="49" t="s">
        <v>443</v>
      </c>
      <c r="M74" s="49" t="s">
        <v>443</v>
      </c>
      <c r="N74" s="49" t="s">
        <v>443</v>
      </c>
      <c r="O74" s="49" t="s">
        <v>443</v>
      </c>
      <c r="P74" s="49" t="s">
        <v>443</v>
      </c>
      <c r="Q74" s="49" t="s">
        <v>443</v>
      </c>
      <c r="R74" s="49" t="s">
        <v>443</v>
      </c>
      <c r="S74" s="49" t="s">
        <v>21</v>
      </c>
      <c r="T74" s="49" t="s">
        <v>443</v>
      </c>
      <c r="U74" s="49" t="s">
        <v>443</v>
      </c>
      <c r="V74" s="49" t="s">
        <v>443</v>
      </c>
      <c r="W74" s="49" t="s">
        <v>443</v>
      </c>
      <c r="X74" s="49" t="s">
        <v>443</v>
      </c>
      <c r="Y74" s="49" t="s">
        <v>443</v>
      </c>
      <c r="Z74" s="49" t="s">
        <v>443</v>
      </c>
      <c r="AA74" s="49" t="s">
        <v>443</v>
      </c>
      <c r="AB74" s="49" t="s">
        <v>443</v>
      </c>
      <c r="AC74" s="49" t="s">
        <v>443</v>
      </c>
      <c r="AD74" s="49" t="s">
        <v>443</v>
      </c>
      <c r="AE74" s="49" t="s">
        <v>21</v>
      </c>
      <c r="AF74" s="49" t="s">
        <v>443</v>
      </c>
      <c r="AG74" s="49" t="s">
        <v>443</v>
      </c>
      <c r="AH74" s="49" t="s">
        <v>443</v>
      </c>
      <c r="AI74" s="49" t="s">
        <v>443</v>
      </c>
      <c r="AJ74" s="49" t="s">
        <v>443</v>
      </c>
      <c r="AK74" s="49" t="s">
        <v>443</v>
      </c>
      <c r="AL74" s="49" t="s">
        <v>443</v>
      </c>
      <c r="AM74" s="49" t="s">
        <v>443</v>
      </c>
      <c r="AN74" s="49" t="s">
        <v>443</v>
      </c>
      <c r="AO74" s="49" t="s">
        <v>35</v>
      </c>
      <c r="AP74" s="49" t="s">
        <v>443</v>
      </c>
      <c r="AQ74" s="49" t="s">
        <v>21</v>
      </c>
      <c r="AR74" s="49" t="s">
        <v>443</v>
      </c>
      <c r="AS74" s="49" t="s">
        <v>443</v>
      </c>
      <c r="AT74" s="49" t="s">
        <v>443</v>
      </c>
      <c r="AU74" s="49" t="s">
        <v>443</v>
      </c>
      <c r="AV74" s="49" t="s">
        <v>443</v>
      </c>
      <c r="AW74" s="49" t="s">
        <v>443</v>
      </c>
      <c r="AX74" s="49" t="s">
        <v>443</v>
      </c>
      <c r="AY74" s="49" t="s">
        <v>443</v>
      </c>
      <c r="AZ74" s="49" t="s">
        <v>443</v>
      </c>
      <c r="BA74" s="49" t="s">
        <v>443</v>
      </c>
      <c r="BB74" s="49" t="s">
        <v>443</v>
      </c>
      <c r="BC74" s="137" t="s">
        <v>21</v>
      </c>
      <c r="BD74" s="49" t="s">
        <v>443</v>
      </c>
      <c r="BE74" s="136" t="s">
        <v>2655</v>
      </c>
      <c r="BF74" s="107" t="s">
        <v>2656</v>
      </c>
      <c r="BG74" s="49" t="s">
        <v>443</v>
      </c>
      <c r="BH74" s="49" t="s">
        <v>443</v>
      </c>
      <c r="BI74" s="49" t="s">
        <v>443</v>
      </c>
      <c r="BJ74" s="49" t="s">
        <v>443</v>
      </c>
      <c r="BK74" s="49" t="s">
        <v>443</v>
      </c>
      <c r="BL74" s="49" t="s">
        <v>443</v>
      </c>
      <c r="BM74" s="1"/>
      <c r="BN74" s="49" t="s">
        <v>443</v>
      </c>
      <c r="BO74" s="1"/>
      <c r="BP74" s="1"/>
      <c r="BQ74" s="1"/>
    </row>
    <row r="75" spans="1:69" ht="22.5" x14ac:dyDescent="0.2">
      <c r="A75" s="15" t="s">
        <v>2577</v>
      </c>
      <c r="B75" s="232" t="s">
        <v>1622</v>
      </c>
      <c r="C75" s="43"/>
      <c r="D75" s="121">
        <v>42614</v>
      </c>
      <c r="E75" s="175" t="s">
        <v>590</v>
      </c>
      <c r="F75" s="254"/>
      <c r="G75" s="13">
        <v>22</v>
      </c>
      <c r="H75" s="43" t="s">
        <v>19</v>
      </c>
      <c r="I75" s="13" t="s">
        <v>69</v>
      </c>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c r="AK75" s="28"/>
      <c r="AL75" s="28"/>
      <c r="AM75" s="28"/>
      <c r="AN75" s="103" t="s">
        <v>35</v>
      </c>
      <c r="AO75" s="103" t="s">
        <v>35</v>
      </c>
      <c r="AP75" s="103" t="s">
        <v>35</v>
      </c>
      <c r="AQ75" s="103" t="s">
        <v>35</v>
      </c>
      <c r="AR75" s="103" t="s">
        <v>35</v>
      </c>
      <c r="AS75" s="103" t="s">
        <v>35</v>
      </c>
      <c r="AT75" s="103" t="s">
        <v>35</v>
      </c>
      <c r="AU75" s="103" t="s">
        <v>35</v>
      </c>
      <c r="AV75" s="103" t="s">
        <v>35</v>
      </c>
      <c r="AW75" s="103" t="s">
        <v>35</v>
      </c>
      <c r="AX75" s="103" t="s">
        <v>35</v>
      </c>
      <c r="AY75" s="103" t="s">
        <v>35</v>
      </c>
      <c r="AZ75" s="103" t="s">
        <v>35</v>
      </c>
      <c r="BA75" s="103" t="s">
        <v>35</v>
      </c>
      <c r="BB75" s="103" t="s">
        <v>35</v>
      </c>
      <c r="BC75" s="103" t="s">
        <v>35</v>
      </c>
      <c r="BD75" s="49" t="s">
        <v>443</v>
      </c>
      <c r="BE75" s="131" t="s">
        <v>443</v>
      </c>
      <c r="BF75" s="266" t="s">
        <v>443</v>
      </c>
      <c r="BG75" s="266" t="s">
        <v>443</v>
      </c>
      <c r="BH75" s="266" t="s">
        <v>443</v>
      </c>
      <c r="BI75" s="80" t="s">
        <v>443</v>
      </c>
      <c r="BJ75" s="80" t="s">
        <v>443</v>
      </c>
      <c r="BK75" s="80" t="s">
        <v>443</v>
      </c>
      <c r="BL75" s="80" t="s">
        <v>443</v>
      </c>
      <c r="BM75" s="15"/>
      <c r="BN75" s="49" t="s">
        <v>443</v>
      </c>
      <c r="BO75" s="15"/>
      <c r="BP75" s="15"/>
      <c r="BQ75" s="15"/>
    </row>
    <row r="76" spans="1:69" x14ac:dyDescent="0.2">
      <c r="A76" s="197" t="s">
        <v>102</v>
      </c>
      <c r="B76" s="197" t="s">
        <v>99</v>
      </c>
      <c r="C76" s="198"/>
      <c r="D76" s="191"/>
      <c r="E76" s="200" t="s">
        <v>590</v>
      </c>
      <c r="F76" s="251" t="s">
        <v>273</v>
      </c>
      <c r="G76" s="193">
        <v>22</v>
      </c>
      <c r="H76" s="194" t="s">
        <v>39</v>
      </c>
      <c r="I76" s="199" t="s">
        <v>25</v>
      </c>
      <c r="J76" s="49" t="s">
        <v>443</v>
      </c>
      <c r="K76" s="49" t="s">
        <v>443</v>
      </c>
      <c r="L76" s="49" t="s">
        <v>443</v>
      </c>
      <c r="M76" s="49" t="s">
        <v>443</v>
      </c>
      <c r="N76" s="49" t="s">
        <v>443</v>
      </c>
      <c r="O76" s="49" t="s">
        <v>443</v>
      </c>
      <c r="P76" s="49" t="s">
        <v>21</v>
      </c>
      <c r="Q76" s="49" t="s">
        <v>443</v>
      </c>
      <c r="R76" s="49" t="s">
        <v>443</v>
      </c>
      <c r="S76" s="49" t="s">
        <v>443</v>
      </c>
      <c r="T76" s="49" t="s">
        <v>443</v>
      </c>
      <c r="U76" s="49" t="s">
        <v>443</v>
      </c>
      <c r="V76" s="49" t="s">
        <v>443</v>
      </c>
      <c r="W76" s="49" t="s">
        <v>443</v>
      </c>
      <c r="X76" s="49" t="s">
        <v>443</v>
      </c>
      <c r="Y76" s="49" t="s">
        <v>443</v>
      </c>
      <c r="Z76" s="49" t="s">
        <v>443</v>
      </c>
      <c r="AA76" s="49" t="s">
        <v>443</v>
      </c>
      <c r="AB76" s="49" t="s">
        <v>21</v>
      </c>
      <c r="AC76" s="49" t="s">
        <v>443</v>
      </c>
      <c r="AD76" s="49" t="s">
        <v>443</v>
      </c>
      <c r="AE76" s="49" t="s">
        <v>443</v>
      </c>
      <c r="AF76" s="49" t="s">
        <v>443</v>
      </c>
      <c r="AG76" s="49" t="s">
        <v>443</v>
      </c>
      <c r="AH76" s="49" t="s">
        <v>443</v>
      </c>
      <c r="AI76" s="49" t="s">
        <v>443</v>
      </c>
      <c r="AJ76" s="49" t="s">
        <v>443</v>
      </c>
      <c r="AK76" s="49" t="s">
        <v>443</v>
      </c>
      <c r="AL76" s="49" t="s">
        <v>443</v>
      </c>
      <c r="AM76" s="49" t="s">
        <v>443</v>
      </c>
      <c r="AN76" s="49" t="s">
        <v>21</v>
      </c>
      <c r="AO76" s="49" t="s">
        <v>443</v>
      </c>
      <c r="AP76" s="49" t="s">
        <v>443</v>
      </c>
      <c r="AQ76" s="49" t="s">
        <v>443</v>
      </c>
      <c r="AR76" s="123" t="s">
        <v>443</v>
      </c>
      <c r="AS76" s="49" t="s">
        <v>443</v>
      </c>
      <c r="AT76" s="49" t="s">
        <v>443</v>
      </c>
      <c r="AU76" s="49" t="s">
        <v>443</v>
      </c>
      <c r="AV76" s="49" t="s">
        <v>443</v>
      </c>
      <c r="AW76" s="129" t="s">
        <v>2609</v>
      </c>
      <c r="AX76" s="49" t="s">
        <v>443</v>
      </c>
      <c r="AY76" s="49" t="s">
        <v>443</v>
      </c>
      <c r="AZ76" s="137" t="s">
        <v>21</v>
      </c>
      <c r="BA76" s="49" t="s">
        <v>443</v>
      </c>
      <c r="BB76" s="49" t="s">
        <v>443</v>
      </c>
      <c r="BC76" s="49" t="s">
        <v>443</v>
      </c>
      <c r="BD76" s="49" t="s">
        <v>443</v>
      </c>
      <c r="BE76" s="49" t="s">
        <v>443</v>
      </c>
      <c r="BF76" s="267" t="s">
        <v>443</v>
      </c>
      <c r="BG76" s="267" t="s">
        <v>443</v>
      </c>
      <c r="BH76" s="267" t="s">
        <v>443</v>
      </c>
      <c r="BI76" s="267" t="s">
        <v>443</v>
      </c>
      <c r="BJ76" s="267" t="s">
        <v>443</v>
      </c>
      <c r="BK76" s="267" t="s">
        <v>443</v>
      </c>
      <c r="BL76" s="156" t="s">
        <v>21</v>
      </c>
      <c r="BM76" s="155"/>
      <c r="BN76" s="155"/>
      <c r="BO76" s="155"/>
      <c r="BP76" s="155"/>
      <c r="BQ76" s="155"/>
    </row>
    <row r="77" spans="1:69" ht="31.5" x14ac:dyDescent="0.2">
      <c r="A77" s="22" t="s">
        <v>112</v>
      </c>
      <c r="B77" s="6" t="s">
        <v>212</v>
      </c>
      <c r="C77" s="45"/>
      <c r="D77" s="117"/>
      <c r="E77" s="52" t="s">
        <v>590</v>
      </c>
      <c r="F77" s="165" t="s">
        <v>2553</v>
      </c>
      <c r="G77" s="88">
        <v>22</v>
      </c>
      <c r="H77" s="9" t="s">
        <v>30</v>
      </c>
      <c r="I77" s="23" t="s">
        <v>100</v>
      </c>
      <c r="J77" s="170" t="s">
        <v>443</v>
      </c>
      <c r="K77" s="49" t="s">
        <v>443</v>
      </c>
      <c r="L77" s="49" t="s">
        <v>443</v>
      </c>
      <c r="M77" s="49" t="s">
        <v>443</v>
      </c>
      <c r="N77" s="49" t="s">
        <v>443</v>
      </c>
      <c r="O77" s="49" t="s">
        <v>443</v>
      </c>
      <c r="P77" s="49" t="s">
        <v>443</v>
      </c>
      <c r="Q77" s="49" t="s">
        <v>443</v>
      </c>
      <c r="R77" s="49" t="s">
        <v>443</v>
      </c>
      <c r="S77" s="49" t="s">
        <v>21</v>
      </c>
      <c r="T77" s="49" t="s">
        <v>443</v>
      </c>
      <c r="U77" s="49" t="s">
        <v>443</v>
      </c>
      <c r="V77" s="49" t="s">
        <v>443</v>
      </c>
      <c r="W77" s="49" t="s">
        <v>443</v>
      </c>
      <c r="X77" s="49" t="s">
        <v>443</v>
      </c>
      <c r="Y77" s="49" t="s">
        <v>443</v>
      </c>
      <c r="Z77" s="49" t="s">
        <v>443</v>
      </c>
      <c r="AA77" s="49" t="s">
        <v>443</v>
      </c>
      <c r="AB77" s="49" t="s">
        <v>443</v>
      </c>
      <c r="AC77" s="49" t="s">
        <v>443</v>
      </c>
      <c r="AD77" s="49" t="s">
        <v>443</v>
      </c>
      <c r="AE77" s="49" t="s">
        <v>21</v>
      </c>
      <c r="AF77" s="49" t="s">
        <v>443</v>
      </c>
      <c r="AG77" s="49" t="s">
        <v>443</v>
      </c>
      <c r="AH77" s="49" t="s">
        <v>443</v>
      </c>
      <c r="AI77" s="49" t="s">
        <v>443</v>
      </c>
      <c r="AJ77" s="49" t="s">
        <v>443</v>
      </c>
      <c r="AK77" s="49" t="s">
        <v>443</v>
      </c>
      <c r="AL77" s="49" t="s">
        <v>443</v>
      </c>
      <c r="AM77" s="49" t="s">
        <v>443</v>
      </c>
      <c r="AN77" s="49" t="s">
        <v>443</v>
      </c>
      <c r="AO77" s="49" t="s">
        <v>443</v>
      </c>
      <c r="AP77" s="49" t="s">
        <v>443</v>
      </c>
      <c r="AQ77" s="49" t="s">
        <v>21</v>
      </c>
      <c r="AR77" s="49" t="s">
        <v>443</v>
      </c>
      <c r="AS77" s="49" t="s">
        <v>443</v>
      </c>
      <c r="AT77" s="49" t="s">
        <v>443</v>
      </c>
      <c r="AU77" s="49" t="s">
        <v>443</v>
      </c>
      <c r="AV77" s="49" t="s">
        <v>443</v>
      </c>
      <c r="AW77" s="49" t="s">
        <v>443</v>
      </c>
      <c r="AX77" s="49" t="s">
        <v>443</v>
      </c>
      <c r="AY77" s="49" t="s">
        <v>443</v>
      </c>
      <c r="AZ77" s="49" t="s">
        <v>443</v>
      </c>
      <c r="BA77" s="49" t="s">
        <v>443</v>
      </c>
      <c r="BB77" s="49" t="s">
        <v>443</v>
      </c>
      <c r="BC77" s="137" t="s">
        <v>21</v>
      </c>
      <c r="BD77" s="49" t="s">
        <v>443</v>
      </c>
      <c r="BE77" s="133" t="s">
        <v>2610</v>
      </c>
      <c r="BF77" s="135" t="s">
        <v>2611</v>
      </c>
      <c r="BG77" s="49" t="s">
        <v>443</v>
      </c>
      <c r="BH77" s="49" t="s">
        <v>443</v>
      </c>
      <c r="BI77" s="49" t="s">
        <v>443</v>
      </c>
      <c r="BJ77" s="49" t="s">
        <v>443</v>
      </c>
      <c r="BK77" s="49" t="s">
        <v>767</v>
      </c>
      <c r="BL77" s="49" t="s">
        <v>443</v>
      </c>
      <c r="BM77" s="49" t="s">
        <v>443</v>
      </c>
      <c r="BN77" s="1"/>
      <c r="BO77" s="1"/>
      <c r="BP77" s="1"/>
      <c r="BQ77" s="1"/>
    </row>
    <row r="78" spans="1:69" ht="38.25" x14ac:dyDescent="0.2">
      <c r="A78" s="5" t="s">
        <v>141</v>
      </c>
      <c r="B78" s="5" t="s">
        <v>140</v>
      </c>
      <c r="C78" s="46" t="s">
        <v>2597</v>
      </c>
      <c r="D78" s="117"/>
      <c r="E78" s="53" t="s">
        <v>66</v>
      </c>
      <c r="F78" s="88" t="s">
        <v>2598</v>
      </c>
      <c r="G78" s="88">
        <v>23</v>
      </c>
      <c r="H78" s="9" t="s">
        <v>30</v>
      </c>
      <c r="I78" s="10" t="s">
        <v>87</v>
      </c>
      <c r="J78" s="170" t="s">
        <v>21</v>
      </c>
      <c r="K78" s="49" t="s">
        <v>443</v>
      </c>
      <c r="L78" s="49" t="s">
        <v>443</v>
      </c>
      <c r="M78" s="49" t="s">
        <v>443</v>
      </c>
      <c r="N78" s="49" t="s">
        <v>443</v>
      </c>
      <c r="O78" s="49" t="s">
        <v>443</v>
      </c>
      <c r="P78" s="49" t="s">
        <v>443</v>
      </c>
      <c r="Q78" s="49" t="s">
        <v>443</v>
      </c>
      <c r="R78" s="49" t="s">
        <v>443</v>
      </c>
      <c r="S78" s="49" t="s">
        <v>443</v>
      </c>
      <c r="T78" s="49" t="s">
        <v>443</v>
      </c>
      <c r="U78" s="49" t="s">
        <v>443</v>
      </c>
      <c r="V78" s="49"/>
      <c r="W78" s="49"/>
      <c r="X78" s="49"/>
      <c r="Y78" s="49"/>
      <c r="Z78" s="49"/>
      <c r="AA78" s="49"/>
      <c r="AB78" s="49"/>
      <c r="AC78" s="49"/>
      <c r="AD78" s="49"/>
      <c r="AE78" s="49"/>
      <c r="AF78" s="49"/>
      <c r="AG78" s="49"/>
      <c r="AH78" s="49"/>
      <c r="AI78" s="49"/>
      <c r="AJ78" s="49"/>
      <c r="AK78" s="49"/>
      <c r="AL78" s="49"/>
      <c r="AM78" s="49"/>
      <c r="AN78" s="49"/>
      <c r="AO78" s="49"/>
      <c r="AP78" s="49"/>
      <c r="AQ78" s="49"/>
      <c r="AR78" s="49"/>
      <c r="AS78" s="49"/>
      <c r="AT78" s="1"/>
      <c r="AU78" s="1"/>
      <c r="AV78" s="1"/>
      <c r="AW78" s="1"/>
      <c r="AX78" s="1"/>
      <c r="AY78" s="1"/>
      <c r="AZ78" s="1"/>
      <c r="BA78" s="1"/>
      <c r="BB78" s="1"/>
      <c r="BC78" s="1"/>
      <c r="BD78" s="1"/>
      <c r="BE78" s="143"/>
      <c r="BF78" s="1"/>
      <c r="BG78" s="1"/>
      <c r="BH78" s="1"/>
      <c r="BI78" s="1"/>
      <c r="BJ78" s="1"/>
      <c r="BK78" s="1"/>
      <c r="BL78" s="1"/>
      <c r="BM78" s="132" t="s">
        <v>21</v>
      </c>
      <c r="BN78" s="1"/>
      <c r="BO78" s="1"/>
      <c r="BP78" s="1"/>
      <c r="BQ78" s="1"/>
    </row>
    <row r="79" spans="1:69" x14ac:dyDescent="0.2">
      <c r="A79" s="22" t="s">
        <v>70</v>
      </c>
      <c r="B79" s="5" t="s">
        <v>62</v>
      </c>
      <c r="C79" s="46"/>
      <c r="D79" s="117"/>
      <c r="E79" s="52" t="s">
        <v>590</v>
      </c>
      <c r="F79" s="165" t="s">
        <v>278</v>
      </c>
      <c r="G79" s="88">
        <v>23</v>
      </c>
      <c r="H79" s="9" t="s">
        <v>39</v>
      </c>
      <c r="I79" s="10" t="s">
        <v>87</v>
      </c>
      <c r="J79" s="170" t="s">
        <v>443</v>
      </c>
      <c r="K79" s="49" t="s">
        <v>443</v>
      </c>
      <c r="L79" s="49" t="s">
        <v>443</v>
      </c>
      <c r="M79" s="49" t="s">
        <v>443</v>
      </c>
      <c r="N79" s="49" t="s">
        <v>443</v>
      </c>
      <c r="O79" s="49" t="s">
        <v>443</v>
      </c>
      <c r="P79" s="49" t="s">
        <v>443</v>
      </c>
      <c r="Q79" s="49" t="s">
        <v>443</v>
      </c>
      <c r="R79" s="49" t="s">
        <v>443</v>
      </c>
      <c r="S79" s="49" t="s">
        <v>443</v>
      </c>
      <c r="T79" s="49" t="s">
        <v>443</v>
      </c>
      <c r="U79" s="49" t="s">
        <v>21</v>
      </c>
      <c r="V79" s="49" t="s">
        <v>443</v>
      </c>
      <c r="W79" s="49" t="s">
        <v>443</v>
      </c>
      <c r="X79" s="49" t="s">
        <v>443</v>
      </c>
      <c r="Y79" s="49" t="s">
        <v>443</v>
      </c>
      <c r="Z79" s="49" t="s">
        <v>443</v>
      </c>
      <c r="AA79" s="49" t="s">
        <v>443</v>
      </c>
      <c r="AB79" s="49" t="s">
        <v>443</v>
      </c>
      <c r="AC79" s="49" t="s">
        <v>443</v>
      </c>
      <c r="AD79" s="49" t="s">
        <v>443</v>
      </c>
      <c r="AE79" s="49" t="s">
        <v>443</v>
      </c>
      <c r="AF79" s="49" t="s">
        <v>443</v>
      </c>
      <c r="AG79" s="49" t="s">
        <v>21</v>
      </c>
      <c r="AH79" s="49" t="s">
        <v>21</v>
      </c>
      <c r="AI79" s="49" t="s">
        <v>443</v>
      </c>
      <c r="AJ79" s="49" t="s">
        <v>443</v>
      </c>
      <c r="AK79" s="49" t="s">
        <v>443</v>
      </c>
      <c r="AL79" s="49" t="s">
        <v>443</v>
      </c>
      <c r="AM79" s="49" t="s">
        <v>443</v>
      </c>
      <c r="AN79" s="49" t="s">
        <v>443</v>
      </c>
      <c r="AO79" s="49" t="s">
        <v>443</v>
      </c>
      <c r="AP79" s="49" t="s">
        <v>443</v>
      </c>
      <c r="AQ79" s="49" t="s">
        <v>443</v>
      </c>
      <c r="AR79" s="123" t="s">
        <v>443</v>
      </c>
      <c r="AS79" s="49" t="s">
        <v>443</v>
      </c>
      <c r="AT79" s="137" t="s">
        <v>21</v>
      </c>
      <c r="AU79" s="49" t="s">
        <v>443</v>
      </c>
      <c r="AV79" s="49" t="s">
        <v>443</v>
      </c>
      <c r="AW79" s="129" t="s">
        <v>2609</v>
      </c>
      <c r="AX79" s="49" t="s">
        <v>443</v>
      </c>
      <c r="AY79" s="49" t="s">
        <v>443</v>
      </c>
      <c r="AZ79" s="49" t="s">
        <v>443</v>
      </c>
      <c r="BA79" s="49" t="s">
        <v>443</v>
      </c>
      <c r="BB79" s="49" t="s">
        <v>443</v>
      </c>
      <c r="BC79" s="49" t="s">
        <v>443</v>
      </c>
      <c r="BD79" s="49" t="s">
        <v>443</v>
      </c>
      <c r="BE79" s="131" t="s">
        <v>443</v>
      </c>
      <c r="BF79" s="132" t="s">
        <v>21</v>
      </c>
      <c r="BG79" s="49" t="s">
        <v>443</v>
      </c>
      <c r="BH79" s="49" t="s">
        <v>443</v>
      </c>
      <c r="BI79" s="49" t="s">
        <v>443</v>
      </c>
      <c r="BJ79" s="49" t="s">
        <v>443</v>
      </c>
      <c r="BK79" s="49" t="s">
        <v>443</v>
      </c>
      <c r="BL79" s="49" t="s">
        <v>443</v>
      </c>
      <c r="BM79" s="1"/>
      <c r="BN79" s="1"/>
      <c r="BO79" s="1"/>
      <c r="BP79" s="1"/>
      <c r="BQ79" s="1"/>
    </row>
    <row r="80" spans="1:69" x14ac:dyDescent="0.2">
      <c r="A80" s="6" t="s">
        <v>130</v>
      </c>
      <c r="B80" s="6" t="s">
        <v>119</v>
      </c>
      <c r="C80" s="45"/>
      <c r="D80" s="117"/>
      <c r="E80" s="52" t="s">
        <v>590</v>
      </c>
      <c r="F80" s="165" t="s">
        <v>281</v>
      </c>
      <c r="G80" s="88">
        <v>23</v>
      </c>
      <c r="H80" s="9" t="s">
        <v>39</v>
      </c>
      <c r="I80" s="10" t="s">
        <v>31</v>
      </c>
      <c r="J80" s="170" t="s">
        <v>443</v>
      </c>
      <c r="K80" s="49" t="s">
        <v>443</v>
      </c>
      <c r="L80" s="49" t="s">
        <v>443</v>
      </c>
      <c r="M80" s="49" t="s">
        <v>443</v>
      </c>
      <c r="N80" s="49" t="s">
        <v>443</v>
      </c>
      <c r="O80" s="49" t="s">
        <v>443</v>
      </c>
      <c r="P80" s="49" t="s">
        <v>443</v>
      </c>
      <c r="Q80" s="49" t="s">
        <v>443</v>
      </c>
      <c r="R80" s="49" t="s">
        <v>443</v>
      </c>
      <c r="S80" s="49" t="s">
        <v>443</v>
      </c>
      <c r="T80" s="49" t="s">
        <v>21</v>
      </c>
      <c r="U80" s="49" t="s">
        <v>443</v>
      </c>
      <c r="V80" s="49" t="s">
        <v>443</v>
      </c>
      <c r="W80" s="49" t="s">
        <v>443</v>
      </c>
      <c r="X80" s="49" t="s">
        <v>443</v>
      </c>
      <c r="Y80" s="49" t="s">
        <v>443</v>
      </c>
      <c r="Z80" s="49" t="s">
        <v>443</v>
      </c>
      <c r="AA80" s="49" t="s">
        <v>443</v>
      </c>
      <c r="AB80" s="49" t="s">
        <v>443</v>
      </c>
      <c r="AC80" s="49" t="s">
        <v>443</v>
      </c>
      <c r="AD80" s="49" t="s">
        <v>443</v>
      </c>
      <c r="AE80" s="49" t="s">
        <v>443</v>
      </c>
      <c r="AF80" s="49" t="s">
        <v>21</v>
      </c>
      <c r="AG80" s="49" t="s">
        <v>443</v>
      </c>
      <c r="AH80" s="49" t="s">
        <v>443</v>
      </c>
      <c r="AI80" s="49" t="s">
        <v>443</v>
      </c>
      <c r="AJ80" s="49" t="s">
        <v>443</v>
      </c>
      <c r="AK80" s="49" t="s">
        <v>443</v>
      </c>
      <c r="AL80" s="49" t="s">
        <v>443</v>
      </c>
      <c r="AM80" s="49" t="s">
        <v>443</v>
      </c>
      <c r="AN80" s="49" t="s">
        <v>443</v>
      </c>
      <c r="AO80" s="49" t="s">
        <v>443</v>
      </c>
      <c r="AP80" s="49" t="s">
        <v>443</v>
      </c>
      <c r="AQ80" s="49" t="s">
        <v>443</v>
      </c>
      <c r="AR80" s="49" t="s">
        <v>21</v>
      </c>
      <c r="AS80" s="49" t="s">
        <v>443</v>
      </c>
      <c r="AT80" s="49" t="s">
        <v>443</v>
      </c>
      <c r="AU80" s="49" t="s">
        <v>443</v>
      </c>
      <c r="AV80" s="49" t="s">
        <v>443</v>
      </c>
      <c r="AW80" s="129" t="s">
        <v>2609</v>
      </c>
      <c r="AX80" s="49" t="s">
        <v>443</v>
      </c>
      <c r="AY80" s="49" t="s">
        <v>443</v>
      </c>
      <c r="AZ80" s="49" t="s">
        <v>443</v>
      </c>
      <c r="BA80" s="49" t="s">
        <v>443</v>
      </c>
      <c r="BB80" s="49" t="s">
        <v>443</v>
      </c>
      <c r="BC80" s="49" t="s">
        <v>443</v>
      </c>
      <c r="BD80" s="137" t="s">
        <v>21</v>
      </c>
      <c r="BE80" s="131" t="s">
        <v>443</v>
      </c>
      <c r="BF80" s="49" t="s">
        <v>443</v>
      </c>
      <c r="BG80" s="49" t="s">
        <v>443</v>
      </c>
      <c r="BH80" s="49" t="s">
        <v>443</v>
      </c>
      <c r="BI80" s="49" t="s">
        <v>443</v>
      </c>
      <c r="BJ80" s="49" t="s">
        <v>443</v>
      </c>
      <c r="BK80" s="49" t="s">
        <v>443</v>
      </c>
      <c r="BL80" s="49" t="s">
        <v>443</v>
      </c>
      <c r="BM80" s="49" t="s">
        <v>443</v>
      </c>
      <c r="BN80" s="1"/>
      <c r="BO80" s="1"/>
      <c r="BP80" s="1"/>
      <c r="BQ80" s="1"/>
    </row>
    <row r="81" spans="1:69" x14ac:dyDescent="0.2">
      <c r="A81" s="6" t="s">
        <v>2509</v>
      </c>
      <c r="B81" s="6" t="s">
        <v>152</v>
      </c>
      <c r="C81" s="45"/>
      <c r="D81" s="117"/>
      <c r="E81" s="52" t="s">
        <v>590</v>
      </c>
      <c r="F81" s="165" t="s">
        <v>484</v>
      </c>
      <c r="G81" s="88">
        <v>23</v>
      </c>
      <c r="H81" s="9" t="s">
        <v>19</v>
      </c>
      <c r="I81" s="10" t="s">
        <v>40</v>
      </c>
      <c r="J81" s="170" t="s">
        <v>443</v>
      </c>
      <c r="K81" s="49" t="s">
        <v>443</v>
      </c>
      <c r="L81" s="49" t="s">
        <v>21</v>
      </c>
      <c r="M81" s="49" t="s">
        <v>443</v>
      </c>
      <c r="N81" s="49" t="s">
        <v>443</v>
      </c>
      <c r="O81" s="49" t="s">
        <v>443</v>
      </c>
      <c r="P81" s="49" t="s">
        <v>443</v>
      </c>
      <c r="Q81" s="49" t="s">
        <v>443</v>
      </c>
      <c r="R81" s="49" t="s">
        <v>443</v>
      </c>
      <c r="S81" s="49" t="s">
        <v>443</v>
      </c>
      <c r="T81" s="49" t="s">
        <v>443</v>
      </c>
      <c r="U81" s="49" t="s">
        <v>443</v>
      </c>
      <c r="V81" s="49" t="s">
        <v>443</v>
      </c>
      <c r="W81" s="49" t="s">
        <v>443</v>
      </c>
      <c r="X81" s="49" t="s">
        <v>21</v>
      </c>
      <c r="Y81" s="49" t="s">
        <v>443</v>
      </c>
      <c r="Z81" s="49" t="s">
        <v>443</v>
      </c>
      <c r="AA81" s="49" t="s">
        <v>443</v>
      </c>
      <c r="AB81" s="49" t="s">
        <v>443</v>
      </c>
      <c r="AC81" s="49" t="s">
        <v>443</v>
      </c>
      <c r="AD81" s="49" t="s">
        <v>443</v>
      </c>
      <c r="AE81" s="49" t="s">
        <v>443</v>
      </c>
      <c r="AF81" s="49" t="s">
        <v>443</v>
      </c>
      <c r="AG81" s="49" t="s">
        <v>443</v>
      </c>
      <c r="AH81" s="49" t="s">
        <v>443</v>
      </c>
      <c r="AI81" s="49" t="s">
        <v>443</v>
      </c>
      <c r="AJ81" s="49" t="s">
        <v>21</v>
      </c>
      <c r="AK81" s="49" t="s">
        <v>443</v>
      </c>
      <c r="AL81" s="49" t="s">
        <v>443</v>
      </c>
      <c r="AM81" s="49" t="s">
        <v>443</v>
      </c>
      <c r="AN81" s="49" t="s">
        <v>443</v>
      </c>
      <c r="AO81" s="49" t="s">
        <v>443</v>
      </c>
      <c r="AP81" s="49" t="s">
        <v>443</v>
      </c>
      <c r="AQ81" s="49" t="s">
        <v>443</v>
      </c>
      <c r="AR81" s="49" t="s">
        <v>443</v>
      </c>
      <c r="AS81" s="49" t="s">
        <v>443</v>
      </c>
      <c r="AT81" s="49" t="s">
        <v>443</v>
      </c>
      <c r="AU81" s="49" t="s">
        <v>443</v>
      </c>
      <c r="AV81" s="49" t="s">
        <v>21</v>
      </c>
      <c r="AW81" s="49" t="s">
        <v>443</v>
      </c>
      <c r="AX81" s="49" t="s">
        <v>443</v>
      </c>
      <c r="AY81" s="49" t="s">
        <v>443</v>
      </c>
      <c r="AZ81" s="49" t="s">
        <v>443</v>
      </c>
      <c r="BA81" s="49" t="s">
        <v>443</v>
      </c>
      <c r="BB81" s="49" t="s">
        <v>443</v>
      </c>
      <c r="BC81" s="49" t="s">
        <v>443</v>
      </c>
      <c r="BD81" s="49" t="s">
        <v>443</v>
      </c>
      <c r="BE81" s="131" t="s">
        <v>443</v>
      </c>
      <c r="BF81" s="49" t="s">
        <v>443</v>
      </c>
      <c r="BG81" s="49" t="s">
        <v>443</v>
      </c>
      <c r="BH81" s="49" t="s">
        <v>443</v>
      </c>
      <c r="BI81" s="132" t="s">
        <v>21</v>
      </c>
      <c r="BJ81" s="49" t="s">
        <v>443</v>
      </c>
      <c r="BK81" s="49" t="s">
        <v>443</v>
      </c>
      <c r="BL81" s="49" t="s">
        <v>443</v>
      </c>
      <c r="BM81" s="1"/>
      <c r="BN81" s="49" t="s">
        <v>443</v>
      </c>
      <c r="BO81" s="1"/>
      <c r="BP81" s="1"/>
      <c r="BQ81" s="1"/>
    </row>
    <row r="82" spans="1:69" ht="31.5" x14ac:dyDescent="0.2">
      <c r="A82" s="21" t="s">
        <v>1082</v>
      </c>
      <c r="B82" s="6" t="s">
        <v>89</v>
      </c>
      <c r="C82" s="45"/>
      <c r="D82" s="118">
        <v>41426</v>
      </c>
      <c r="E82" s="52" t="s">
        <v>590</v>
      </c>
      <c r="F82" s="165" t="s">
        <v>2430</v>
      </c>
      <c r="G82" s="88">
        <v>24</v>
      </c>
      <c r="H82" s="9" t="s">
        <v>19</v>
      </c>
      <c r="I82" s="21" t="s">
        <v>53</v>
      </c>
      <c r="J82" s="173" t="s">
        <v>35</v>
      </c>
      <c r="K82" s="51" t="s">
        <v>35</v>
      </c>
      <c r="L82" s="51" t="s">
        <v>35</v>
      </c>
      <c r="M82" s="51" t="s">
        <v>35</v>
      </c>
      <c r="N82" s="51" t="s">
        <v>21</v>
      </c>
      <c r="O82" s="51" t="s">
        <v>35</v>
      </c>
      <c r="P82" s="51" t="s">
        <v>35</v>
      </c>
      <c r="Q82" s="49" t="s">
        <v>443</v>
      </c>
      <c r="R82" s="49" t="s">
        <v>443</v>
      </c>
      <c r="S82" s="49" t="s">
        <v>443</v>
      </c>
      <c r="T82" s="49" t="s">
        <v>443</v>
      </c>
      <c r="U82" s="49" t="s">
        <v>443</v>
      </c>
      <c r="V82" s="49" t="s">
        <v>443</v>
      </c>
      <c r="W82" s="49" t="s">
        <v>443</v>
      </c>
      <c r="X82" s="49" t="s">
        <v>443</v>
      </c>
      <c r="Y82" s="49" t="s">
        <v>443</v>
      </c>
      <c r="Z82" s="49" t="s">
        <v>21</v>
      </c>
      <c r="AA82" s="49" t="s">
        <v>443</v>
      </c>
      <c r="AB82" s="49" t="s">
        <v>443</v>
      </c>
      <c r="AC82" s="49" t="s">
        <v>443</v>
      </c>
      <c r="AD82" s="49" t="s">
        <v>443</v>
      </c>
      <c r="AE82" s="49" t="s">
        <v>443</v>
      </c>
      <c r="AF82" s="49" t="s">
        <v>443</v>
      </c>
      <c r="AG82" s="49" t="s">
        <v>443</v>
      </c>
      <c r="AH82" s="49" t="s">
        <v>443</v>
      </c>
      <c r="AI82" s="49" t="s">
        <v>443</v>
      </c>
      <c r="AJ82" s="49" t="s">
        <v>443</v>
      </c>
      <c r="AK82" s="66" t="s">
        <v>767</v>
      </c>
      <c r="AL82" s="49" t="s">
        <v>21</v>
      </c>
      <c r="AM82" s="49" t="s">
        <v>443</v>
      </c>
      <c r="AN82" s="49" t="s">
        <v>443</v>
      </c>
      <c r="AO82" s="49" t="s">
        <v>443</v>
      </c>
      <c r="AP82" s="49" t="s">
        <v>443</v>
      </c>
      <c r="AQ82" s="49" t="s">
        <v>443</v>
      </c>
      <c r="AR82" s="49" t="s">
        <v>443</v>
      </c>
      <c r="AS82" s="49" t="s">
        <v>443</v>
      </c>
      <c r="AT82" s="49" t="s">
        <v>443</v>
      </c>
      <c r="AU82" s="49" t="s">
        <v>443</v>
      </c>
      <c r="AV82" s="49" t="s">
        <v>443</v>
      </c>
      <c r="AW82" s="49" t="s">
        <v>443</v>
      </c>
      <c r="AX82" s="137" t="s">
        <v>21</v>
      </c>
      <c r="AY82" s="49" t="s">
        <v>443</v>
      </c>
      <c r="AZ82" s="49" t="s">
        <v>443</v>
      </c>
      <c r="BA82" s="49" t="s">
        <v>443</v>
      </c>
      <c r="BB82" s="49" t="s">
        <v>443</v>
      </c>
      <c r="BC82" s="49" t="s">
        <v>443</v>
      </c>
      <c r="BD82" s="49" t="s">
        <v>443</v>
      </c>
      <c r="BE82" s="136" t="s">
        <v>2657</v>
      </c>
      <c r="BF82" s="49" t="s">
        <v>443</v>
      </c>
      <c r="BG82" s="49" t="s">
        <v>443</v>
      </c>
      <c r="BH82" s="49" t="s">
        <v>443</v>
      </c>
      <c r="BI82" s="49" t="s">
        <v>443</v>
      </c>
      <c r="BJ82" s="132" t="s">
        <v>21</v>
      </c>
      <c r="BK82" s="49" t="s">
        <v>443</v>
      </c>
      <c r="BL82" s="49" t="s">
        <v>443</v>
      </c>
      <c r="BM82" s="1"/>
      <c r="BN82" s="49" t="s">
        <v>443</v>
      </c>
      <c r="BO82" s="1"/>
      <c r="BP82" s="1"/>
      <c r="BQ82" s="1"/>
    </row>
    <row r="83" spans="1:69" ht="33.75" x14ac:dyDescent="0.2">
      <c r="A83" s="90" t="s">
        <v>202</v>
      </c>
      <c r="B83" s="44" t="s">
        <v>201</v>
      </c>
      <c r="C83" s="235" t="s">
        <v>2658</v>
      </c>
      <c r="D83" s="243"/>
      <c r="E83" s="248" t="s">
        <v>1899</v>
      </c>
      <c r="F83" s="250" t="s">
        <v>300</v>
      </c>
      <c r="G83" s="89">
        <v>24</v>
      </c>
      <c r="H83" s="257" t="s">
        <v>19</v>
      </c>
      <c r="I83" s="44" t="s">
        <v>45</v>
      </c>
      <c r="J83" s="49" t="s">
        <v>443</v>
      </c>
      <c r="K83" s="49" t="s">
        <v>443</v>
      </c>
      <c r="L83" s="49" t="s">
        <v>443</v>
      </c>
      <c r="M83" s="49" t="s">
        <v>21</v>
      </c>
      <c r="N83" s="49" t="s">
        <v>443</v>
      </c>
      <c r="O83" s="49" t="s">
        <v>443</v>
      </c>
      <c r="P83" s="49" t="s">
        <v>443</v>
      </c>
      <c r="Q83" s="49" t="s">
        <v>443</v>
      </c>
      <c r="R83" s="49" t="s">
        <v>443</v>
      </c>
      <c r="S83" s="49" t="s">
        <v>443</v>
      </c>
      <c r="T83" s="49" t="s">
        <v>443</v>
      </c>
      <c r="U83" s="49" t="s">
        <v>443</v>
      </c>
      <c r="V83" s="49" t="s">
        <v>443</v>
      </c>
      <c r="W83" s="49" t="s">
        <v>443</v>
      </c>
      <c r="X83" s="49" t="s">
        <v>443</v>
      </c>
      <c r="Y83" s="49" t="s">
        <v>21</v>
      </c>
      <c r="Z83" s="49" t="s">
        <v>443</v>
      </c>
      <c r="AA83" s="49" t="s">
        <v>443</v>
      </c>
      <c r="AB83" s="49" t="s">
        <v>443</v>
      </c>
      <c r="AC83" s="49" t="s">
        <v>443</v>
      </c>
      <c r="AD83" s="49" t="s">
        <v>443</v>
      </c>
      <c r="AE83" s="49" t="s">
        <v>443</v>
      </c>
      <c r="AF83" s="49" t="s">
        <v>443</v>
      </c>
      <c r="AG83" s="49" t="s">
        <v>443</v>
      </c>
      <c r="AH83" s="49" t="s">
        <v>443</v>
      </c>
      <c r="AI83" s="49" t="s">
        <v>443</v>
      </c>
      <c r="AJ83" s="49" t="s">
        <v>443</v>
      </c>
      <c r="AK83" s="49" t="s">
        <v>21</v>
      </c>
      <c r="AL83" s="49" t="s">
        <v>443</v>
      </c>
      <c r="AM83" s="49" t="s">
        <v>443</v>
      </c>
      <c r="AN83" s="49" t="s">
        <v>443</v>
      </c>
      <c r="AO83" s="49" t="s">
        <v>443</v>
      </c>
      <c r="AP83" s="49" t="s">
        <v>443</v>
      </c>
      <c r="AQ83" s="49" t="s">
        <v>443</v>
      </c>
      <c r="AR83" s="49" t="s">
        <v>443</v>
      </c>
      <c r="AS83" s="49" t="s">
        <v>443</v>
      </c>
      <c r="AT83" s="49" t="s">
        <v>443</v>
      </c>
      <c r="AU83" s="49" t="s">
        <v>443</v>
      </c>
      <c r="AV83" s="49" t="s">
        <v>443</v>
      </c>
      <c r="AW83" s="137" t="s">
        <v>21</v>
      </c>
      <c r="AX83" s="49" t="s">
        <v>443</v>
      </c>
      <c r="AY83" s="49" t="s">
        <v>443</v>
      </c>
      <c r="AZ83" s="49" t="s">
        <v>443</v>
      </c>
      <c r="BA83" s="49" t="s">
        <v>443</v>
      </c>
      <c r="BB83" s="49" t="s">
        <v>443</v>
      </c>
      <c r="BC83" s="49" t="s">
        <v>443</v>
      </c>
      <c r="BD83" s="49" t="s">
        <v>443</v>
      </c>
      <c r="BE83" s="131" t="s">
        <v>443</v>
      </c>
      <c r="BF83" s="266" t="s">
        <v>443</v>
      </c>
      <c r="BG83" s="266" t="s">
        <v>443</v>
      </c>
      <c r="BH83" s="266" t="s">
        <v>443</v>
      </c>
      <c r="BI83" s="275" t="s">
        <v>21</v>
      </c>
      <c r="BJ83" s="266" t="s">
        <v>443</v>
      </c>
      <c r="BK83" s="80" t="s">
        <v>443</v>
      </c>
      <c r="BL83" s="80" t="s">
        <v>443</v>
      </c>
      <c r="BM83" s="248" t="s">
        <v>1899</v>
      </c>
      <c r="BN83" s="248" t="s">
        <v>1899</v>
      </c>
      <c r="BO83" s="15"/>
      <c r="BP83" s="15"/>
      <c r="BQ83" s="15"/>
    </row>
    <row r="84" spans="1:69" x14ac:dyDescent="0.2">
      <c r="A84" s="189" t="s">
        <v>279</v>
      </c>
      <c r="B84" s="197" t="s">
        <v>197</v>
      </c>
      <c r="C84" s="198"/>
      <c r="D84" s="191"/>
      <c r="E84" s="200" t="s">
        <v>590</v>
      </c>
      <c r="F84" s="251" t="s">
        <v>280</v>
      </c>
      <c r="G84" s="193">
        <v>24</v>
      </c>
      <c r="H84" s="194" t="s">
        <v>39</v>
      </c>
      <c r="I84" s="157" t="s">
        <v>87</v>
      </c>
      <c r="J84" s="49" t="s">
        <v>21</v>
      </c>
      <c r="K84" s="66" t="s">
        <v>767</v>
      </c>
      <c r="L84" s="49" t="s">
        <v>443</v>
      </c>
      <c r="M84" s="49" t="s">
        <v>443</v>
      </c>
      <c r="N84" s="49" t="s">
        <v>443</v>
      </c>
      <c r="O84" s="49" t="s">
        <v>443</v>
      </c>
      <c r="P84" s="49" t="s">
        <v>443</v>
      </c>
      <c r="Q84" s="49" t="s">
        <v>443</v>
      </c>
      <c r="R84" s="49" t="s">
        <v>443</v>
      </c>
      <c r="S84" s="49" t="s">
        <v>443</v>
      </c>
      <c r="T84" s="49" t="s">
        <v>443</v>
      </c>
      <c r="U84" s="49" t="s">
        <v>443</v>
      </c>
      <c r="V84" s="49" t="s">
        <v>21</v>
      </c>
      <c r="W84" s="49" t="s">
        <v>443</v>
      </c>
      <c r="X84" s="49" t="s">
        <v>443</v>
      </c>
      <c r="Y84" s="49" t="s">
        <v>443</v>
      </c>
      <c r="Z84" s="49" t="s">
        <v>443</v>
      </c>
      <c r="AA84" s="49" t="s">
        <v>443</v>
      </c>
      <c r="AB84" s="49" t="s">
        <v>443</v>
      </c>
      <c r="AC84" s="49" t="s">
        <v>443</v>
      </c>
      <c r="AD84" s="49" t="s">
        <v>443</v>
      </c>
      <c r="AE84" s="49" t="s">
        <v>443</v>
      </c>
      <c r="AF84" s="49" t="s">
        <v>443</v>
      </c>
      <c r="AG84" s="49" t="s">
        <v>443</v>
      </c>
      <c r="AH84" s="49" t="s">
        <v>21</v>
      </c>
      <c r="AI84" s="49" t="s">
        <v>443</v>
      </c>
      <c r="AJ84" s="49" t="s">
        <v>443</v>
      </c>
      <c r="AK84" s="49" t="s">
        <v>443</v>
      </c>
      <c r="AL84" s="49" t="s">
        <v>443</v>
      </c>
      <c r="AM84" s="49" t="s">
        <v>443</v>
      </c>
      <c r="AN84" s="49" t="s">
        <v>443</v>
      </c>
      <c r="AO84" s="49" t="s">
        <v>443</v>
      </c>
      <c r="AP84" s="49" t="s">
        <v>443</v>
      </c>
      <c r="AQ84" s="49" t="s">
        <v>443</v>
      </c>
      <c r="AR84" s="123" t="s">
        <v>443</v>
      </c>
      <c r="AS84" s="49" t="s">
        <v>443</v>
      </c>
      <c r="AT84" s="137" t="s">
        <v>21</v>
      </c>
      <c r="AU84" s="49" t="s">
        <v>443</v>
      </c>
      <c r="AV84" s="49" t="s">
        <v>443</v>
      </c>
      <c r="AW84" s="129" t="s">
        <v>2609</v>
      </c>
      <c r="AX84" s="49" t="s">
        <v>443</v>
      </c>
      <c r="AY84" s="49" t="s">
        <v>443</v>
      </c>
      <c r="AZ84" s="49" t="s">
        <v>443</v>
      </c>
      <c r="BA84" s="49" t="s">
        <v>443</v>
      </c>
      <c r="BB84" s="49" t="s">
        <v>443</v>
      </c>
      <c r="BC84" s="49" t="s">
        <v>443</v>
      </c>
      <c r="BD84" s="49" t="s">
        <v>443</v>
      </c>
      <c r="BE84" s="131" t="s">
        <v>443</v>
      </c>
      <c r="BF84" s="272" t="s">
        <v>21</v>
      </c>
      <c r="BG84" s="273" t="s">
        <v>443</v>
      </c>
      <c r="BH84" s="273" t="s">
        <v>443</v>
      </c>
      <c r="BI84" s="267" t="s">
        <v>443</v>
      </c>
      <c r="BJ84" s="267" t="s">
        <v>443</v>
      </c>
      <c r="BK84" s="267" t="s">
        <v>443</v>
      </c>
      <c r="BL84" s="267" t="s">
        <v>443</v>
      </c>
      <c r="BM84" s="155"/>
      <c r="BN84" s="155"/>
      <c r="BO84" s="155"/>
      <c r="BP84" s="155"/>
      <c r="BQ84" s="155"/>
    </row>
    <row r="85" spans="1:69" x14ac:dyDescent="0.2">
      <c r="A85" s="6" t="s">
        <v>210</v>
      </c>
      <c r="B85" s="6" t="s">
        <v>49</v>
      </c>
      <c r="C85" s="45"/>
      <c r="D85" s="117"/>
      <c r="E85" s="52" t="s">
        <v>590</v>
      </c>
      <c r="F85" s="165" t="s">
        <v>282</v>
      </c>
      <c r="G85" s="88">
        <v>24</v>
      </c>
      <c r="H85" s="9" t="s">
        <v>39</v>
      </c>
      <c r="I85" s="23" t="s">
        <v>31</v>
      </c>
      <c r="J85" s="170" t="s">
        <v>443</v>
      </c>
      <c r="K85" s="49" t="s">
        <v>443</v>
      </c>
      <c r="L85" s="49" t="s">
        <v>443</v>
      </c>
      <c r="M85" s="49" t="s">
        <v>443</v>
      </c>
      <c r="N85" s="49" t="s">
        <v>443</v>
      </c>
      <c r="O85" s="49" t="s">
        <v>443</v>
      </c>
      <c r="P85" s="49" t="s">
        <v>443</v>
      </c>
      <c r="Q85" s="49" t="s">
        <v>443</v>
      </c>
      <c r="R85" s="49" t="s">
        <v>443</v>
      </c>
      <c r="S85" s="49" t="s">
        <v>443</v>
      </c>
      <c r="T85" s="49" t="s">
        <v>21</v>
      </c>
      <c r="U85" s="49" t="s">
        <v>443</v>
      </c>
      <c r="V85" s="49" t="s">
        <v>443</v>
      </c>
      <c r="W85" s="49" t="s">
        <v>443</v>
      </c>
      <c r="X85" s="49" t="s">
        <v>443</v>
      </c>
      <c r="Y85" s="49" t="s">
        <v>443</v>
      </c>
      <c r="Z85" s="49" t="s">
        <v>443</v>
      </c>
      <c r="AA85" s="49" t="s">
        <v>443</v>
      </c>
      <c r="AB85" s="49" t="s">
        <v>443</v>
      </c>
      <c r="AC85" s="49" t="s">
        <v>443</v>
      </c>
      <c r="AD85" s="49" t="s">
        <v>443</v>
      </c>
      <c r="AE85" s="49" t="s">
        <v>443</v>
      </c>
      <c r="AF85" s="49" t="s">
        <v>21</v>
      </c>
      <c r="AG85" s="49" t="s">
        <v>443</v>
      </c>
      <c r="AH85" s="49" t="s">
        <v>443</v>
      </c>
      <c r="AI85" s="49" t="s">
        <v>443</v>
      </c>
      <c r="AJ85" s="49" t="s">
        <v>443</v>
      </c>
      <c r="AK85" s="49" t="s">
        <v>443</v>
      </c>
      <c r="AL85" s="49" t="s">
        <v>443</v>
      </c>
      <c r="AM85" s="49" t="s">
        <v>443</v>
      </c>
      <c r="AN85" s="49" t="s">
        <v>443</v>
      </c>
      <c r="AO85" s="49" t="s">
        <v>443</v>
      </c>
      <c r="AP85" s="49" t="s">
        <v>443</v>
      </c>
      <c r="AQ85" s="49" t="s">
        <v>443</v>
      </c>
      <c r="AR85" s="49" t="s">
        <v>21</v>
      </c>
      <c r="AS85" s="49" t="s">
        <v>443</v>
      </c>
      <c r="AT85" s="49" t="s">
        <v>443</v>
      </c>
      <c r="AU85" s="49" t="s">
        <v>443</v>
      </c>
      <c r="AV85" s="49" t="s">
        <v>443</v>
      </c>
      <c r="AW85" s="129" t="s">
        <v>2609</v>
      </c>
      <c r="AX85" s="49" t="s">
        <v>443</v>
      </c>
      <c r="AY85" s="49" t="s">
        <v>443</v>
      </c>
      <c r="AZ85" s="49" t="s">
        <v>443</v>
      </c>
      <c r="BA85" s="49" t="s">
        <v>443</v>
      </c>
      <c r="BB85" s="49" t="s">
        <v>443</v>
      </c>
      <c r="BC85" s="49" t="s">
        <v>443</v>
      </c>
      <c r="BD85" s="137" t="s">
        <v>21</v>
      </c>
      <c r="BE85" s="131" t="s">
        <v>443</v>
      </c>
      <c r="BF85" s="49" t="s">
        <v>443</v>
      </c>
      <c r="BG85" s="49" t="s">
        <v>443</v>
      </c>
      <c r="BH85" s="49" t="s">
        <v>443</v>
      </c>
      <c r="BI85" s="49" t="s">
        <v>443</v>
      </c>
      <c r="BJ85" s="49" t="s">
        <v>443</v>
      </c>
      <c r="BK85" s="1"/>
      <c r="BL85" s="49" t="s">
        <v>443</v>
      </c>
      <c r="BM85" s="49" t="s">
        <v>443</v>
      </c>
      <c r="BN85" s="1"/>
      <c r="BO85" s="1"/>
      <c r="BP85" s="1"/>
      <c r="BQ85" s="1"/>
    </row>
    <row r="86" spans="1:69" ht="31.5" x14ac:dyDescent="0.2">
      <c r="A86" s="6" t="s">
        <v>2296</v>
      </c>
      <c r="B86" s="6" t="s">
        <v>99</v>
      </c>
      <c r="C86" s="45"/>
      <c r="D86" s="118"/>
      <c r="E86" s="52" t="s">
        <v>590</v>
      </c>
      <c r="F86" s="165" t="s">
        <v>2582</v>
      </c>
      <c r="G86" s="88">
        <v>24</v>
      </c>
      <c r="H86" s="9" t="s">
        <v>30</v>
      </c>
      <c r="I86" s="10" t="s">
        <v>69</v>
      </c>
      <c r="J86" s="170" t="s">
        <v>443</v>
      </c>
      <c r="K86" s="49" t="s">
        <v>443</v>
      </c>
      <c r="L86" s="49" t="s">
        <v>443</v>
      </c>
      <c r="M86" s="49" t="s">
        <v>443</v>
      </c>
      <c r="N86" s="49" t="s">
        <v>443</v>
      </c>
      <c r="O86" s="49" t="s">
        <v>443</v>
      </c>
      <c r="P86" s="49" t="s">
        <v>443</v>
      </c>
      <c r="Q86" s="49" t="s">
        <v>21</v>
      </c>
      <c r="R86" s="49" t="s">
        <v>443</v>
      </c>
      <c r="S86" s="49" t="s">
        <v>443</v>
      </c>
      <c r="T86" s="49" t="s">
        <v>443</v>
      </c>
      <c r="U86" s="49" t="s">
        <v>443</v>
      </c>
      <c r="V86" s="49" t="s">
        <v>443</v>
      </c>
      <c r="W86" s="49" t="s">
        <v>443</v>
      </c>
      <c r="X86" s="49" t="s">
        <v>443</v>
      </c>
      <c r="Y86" s="49" t="s">
        <v>443</v>
      </c>
      <c r="Z86" s="49" t="s">
        <v>443</v>
      </c>
      <c r="AA86" s="49" t="s">
        <v>443</v>
      </c>
      <c r="AB86" s="49" t="s">
        <v>443</v>
      </c>
      <c r="AC86" s="49" t="s">
        <v>21</v>
      </c>
      <c r="AD86" s="49" t="s">
        <v>443</v>
      </c>
      <c r="AE86" s="49" t="s">
        <v>443</v>
      </c>
      <c r="AF86" s="49" t="s">
        <v>443</v>
      </c>
      <c r="AG86" s="49" t="s">
        <v>443</v>
      </c>
      <c r="AH86" s="49" t="s">
        <v>443</v>
      </c>
      <c r="AI86" s="49" t="s">
        <v>443</v>
      </c>
      <c r="AJ86" s="49" t="s">
        <v>443</v>
      </c>
      <c r="AK86" s="49" t="s">
        <v>443</v>
      </c>
      <c r="AL86" s="49" t="s">
        <v>443</v>
      </c>
      <c r="AM86" s="49" t="s">
        <v>443</v>
      </c>
      <c r="AN86" s="49" t="s">
        <v>443</v>
      </c>
      <c r="AO86" s="49" t="s">
        <v>21</v>
      </c>
      <c r="AP86" s="49" t="s">
        <v>443</v>
      </c>
      <c r="AQ86" s="49" t="s">
        <v>443</v>
      </c>
      <c r="AR86" s="49" t="s">
        <v>443</v>
      </c>
      <c r="AS86" s="49" t="s">
        <v>443</v>
      </c>
      <c r="AT86" s="49" t="s">
        <v>443</v>
      </c>
      <c r="AU86" s="49" t="s">
        <v>443</v>
      </c>
      <c r="AV86" s="49" t="s">
        <v>443</v>
      </c>
      <c r="AW86" s="49" t="s">
        <v>443</v>
      </c>
      <c r="AX86" s="49" t="s">
        <v>443</v>
      </c>
      <c r="AY86" s="49" t="s">
        <v>443</v>
      </c>
      <c r="AZ86" s="49" t="s">
        <v>443</v>
      </c>
      <c r="BA86" s="137" t="s">
        <v>21</v>
      </c>
      <c r="BB86" s="49" t="s">
        <v>443</v>
      </c>
      <c r="BC86" s="49" t="s">
        <v>443</v>
      </c>
      <c r="BD86" s="49" t="s">
        <v>443</v>
      </c>
      <c r="BE86" s="133" t="s">
        <v>2610</v>
      </c>
      <c r="BF86" s="135" t="s">
        <v>2611</v>
      </c>
      <c r="BG86" s="49" t="s">
        <v>443</v>
      </c>
      <c r="BH86" s="49" t="s">
        <v>443</v>
      </c>
      <c r="BI86" s="49" t="s">
        <v>443</v>
      </c>
      <c r="BJ86" s="49" t="s">
        <v>443</v>
      </c>
      <c r="BK86" s="49" t="s">
        <v>767</v>
      </c>
      <c r="BL86" s="49" t="s">
        <v>443</v>
      </c>
      <c r="BM86" s="164" t="s">
        <v>21</v>
      </c>
      <c r="BN86" s="1"/>
      <c r="BO86" s="1"/>
      <c r="BP86" s="1"/>
      <c r="BQ86" s="1"/>
    </row>
    <row r="87" spans="1:69" ht="31.5" x14ac:dyDescent="0.2">
      <c r="A87" s="225" t="s">
        <v>2278</v>
      </c>
      <c r="B87" s="201" t="s">
        <v>49</v>
      </c>
      <c r="C87" s="202"/>
      <c r="D87" s="210"/>
      <c r="E87" s="246" t="s">
        <v>590</v>
      </c>
      <c r="F87" s="252" t="s">
        <v>440</v>
      </c>
      <c r="G87" s="140">
        <v>24</v>
      </c>
      <c r="H87" s="203" t="s">
        <v>30</v>
      </c>
      <c r="I87" s="177" t="s">
        <v>53</v>
      </c>
      <c r="J87" s="49" t="s">
        <v>443</v>
      </c>
      <c r="K87" s="49" t="s">
        <v>443</v>
      </c>
      <c r="L87" s="49" t="s">
        <v>443</v>
      </c>
      <c r="M87" s="49" t="s">
        <v>443</v>
      </c>
      <c r="N87" s="49" t="s">
        <v>21</v>
      </c>
      <c r="O87" s="49" t="s">
        <v>443</v>
      </c>
      <c r="P87" s="49" t="s">
        <v>443</v>
      </c>
      <c r="Q87" s="49" t="s">
        <v>443</v>
      </c>
      <c r="R87" s="49" t="s">
        <v>443</v>
      </c>
      <c r="S87" s="49" t="s">
        <v>443</v>
      </c>
      <c r="T87" s="49" t="s">
        <v>443</v>
      </c>
      <c r="U87" s="49" t="s">
        <v>443</v>
      </c>
      <c r="V87" s="49" t="s">
        <v>443</v>
      </c>
      <c r="W87" s="49" t="s">
        <v>443</v>
      </c>
      <c r="X87" s="49" t="s">
        <v>443</v>
      </c>
      <c r="Y87" s="49" t="s">
        <v>443</v>
      </c>
      <c r="Z87" s="49" t="s">
        <v>21</v>
      </c>
      <c r="AA87" s="49" t="s">
        <v>443</v>
      </c>
      <c r="AB87" s="49" t="s">
        <v>443</v>
      </c>
      <c r="AC87" s="49" t="s">
        <v>443</v>
      </c>
      <c r="AD87" s="49" t="s">
        <v>443</v>
      </c>
      <c r="AE87" s="49" t="s">
        <v>443</v>
      </c>
      <c r="AF87" s="49" t="s">
        <v>443</v>
      </c>
      <c r="AG87" s="49" t="s">
        <v>443</v>
      </c>
      <c r="AH87" s="49" t="s">
        <v>443</v>
      </c>
      <c r="AI87" s="49" t="s">
        <v>443</v>
      </c>
      <c r="AJ87" s="49" t="s">
        <v>443</v>
      </c>
      <c r="AK87" s="49" t="s">
        <v>443</v>
      </c>
      <c r="AL87" s="49" t="s">
        <v>21</v>
      </c>
      <c r="AM87" s="49" t="s">
        <v>443</v>
      </c>
      <c r="AN87" s="49" t="s">
        <v>443</v>
      </c>
      <c r="AO87" s="49" t="s">
        <v>443</v>
      </c>
      <c r="AP87" s="49" t="s">
        <v>443</v>
      </c>
      <c r="AQ87" s="49" t="s">
        <v>443</v>
      </c>
      <c r="AR87" s="49" t="s">
        <v>443</v>
      </c>
      <c r="AS87" s="49" t="s">
        <v>443</v>
      </c>
      <c r="AT87" s="49" t="s">
        <v>443</v>
      </c>
      <c r="AU87" s="49" t="s">
        <v>443</v>
      </c>
      <c r="AV87" s="49" t="s">
        <v>443</v>
      </c>
      <c r="AW87" s="49" t="s">
        <v>443</v>
      </c>
      <c r="AX87" s="137" t="s">
        <v>21</v>
      </c>
      <c r="AY87" s="49" t="s">
        <v>443</v>
      </c>
      <c r="AZ87" s="49" t="s">
        <v>443</v>
      </c>
      <c r="BA87" s="49" t="s">
        <v>443</v>
      </c>
      <c r="BB87" s="49" t="s">
        <v>443</v>
      </c>
      <c r="BC87" s="49" t="s">
        <v>443</v>
      </c>
      <c r="BD87" s="49" t="s">
        <v>443</v>
      </c>
      <c r="BE87" s="133" t="s">
        <v>2610</v>
      </c>
      <c r="BF87" s="269" t="s">
        <v>2611</v>
      </c>
      <c r="BG87" s="162" t="s">
        <v>443</v>
      </c>
      <c r="BH87" s="162" t="s">
        <v>443</v>
      </c>
      <c r="BI87" s="161" t="s">
        <v>443</v>
      </c>
      <c r="BJ87" s="223" t="s">
        <v>21</v>
      </c>
      <c r="BK87" s="162" t="s">
        <v>767</v>
      </c>
      <c r="BL87" s="162" t="s">
        <v>443</v>
      </c>
      <c r="BM87" s="49" t="s">
        <v>443</v>
      </c>
      <c r="BN87" s="163"/>
      <c r="BO87" s="163"/>
      <c r="BP87" s="164" t="s">
        <v>21</v>
      </c>
      <c r="BQ87" s="163"/>
    </row>
    <row r="88" spans="1:69" ht="33.75" x14ac:dyDescent="0.2">
      <c r="A88" s="23" t="s">
        <v>200</v>
      </c>
      <c r="B88" s="10" t="s">
        <v>201</v>
      </c>
      <c r="C88" s="57" t="s">
        <v>2622</v>
      </c>
      <c r="D88" s="104"/>
      <c r="E88" s="229" t="s">
        <v>1899</v>
      </c>
      <c r="F88" s="165" t="s">
        <v>2500</v>
      </c>
      <c r="G88" s="88">
        <v>25</v>
      </c>
      <c r="H88" s="30" t="s">
        <v>19</v>
      </c>
      <c r="I88" s="10" t="s">
        <v>45</v>
      </c>
      <c r="J88" s="170" t="s">
        <v>443</v>
      </c>
      <c r="K88" s="49" t="s">
        <v>443</v>
      </c>
      <c r="L88" s="49" t="s">
        <v>443</v>
      </c>
      <c r="M88" s="49" t="s">
        <v>443</v>
      </c>
      <c r="N88" s="49" t="s">
        <v>443</v>
      </c>
      <c r="O88" s="49" t="s">
        <v>21</v>
      </c>
      <c r="P88" s="49" t="s">
        <v>443</v>
      </c>
      <c r="Q88" s="49" t="s">
        <v>443</v>
      </c>
      <c r="R88" s="49" t="s">
        <v>443</v>
      </c>
      <c r="S88" s="49" t="s">
        <v>443</v>
      </c>
      <c r="T88" s="49" t="s">
        <v>443</v>
      </c>
      <c r="U88" s="49" t="s">
        <v>443</v>
      </c>
      <c r="V88" s="49" t="s">
        <v>443</v>
      </c>
      <c r="W88" s="49" t="s">
        <v>443</v>
      </c>
      <c r="X88" s="49" t="s">
        <v>443</v>
      </c>
      <c r="Y88" s="49" t="s">
        <v>443</v>
      </c>
      <c r="Z88" s="49" t="s">
        <v>443</v>
      </c>
      <c r="AA88" s="49" t="s">
        <v>21</v>
      </c>
      <c r="AB88" s="49" t="s">
        <v>443</v>
      </c>
      <c r="AC88" s="49" t="s">
        <v>443</v>
      </c>
      <c r="AD88" s="49" t="s">
        <v>443</v>
      </c>
      <c r="AE88" s="49" t="s">
        <v>443</v>
      </c>
      <c r="AF88" s="49" t="s">
        <v>443</v>
      </c>
      <c r="AG88" s="49" t="s">
        <v>443</v>
      </c>
      <c r="AH88" s="49" t="s">
        <v>443</v>
      </c>
      <c r="AI88" s="49" t="s">
        <v>443</v>
      </c>
      <c r="AJ88" s="49" t="s">
        <v>443</v>
      </c>
      <c r="AK88" s="49" t="s">
        <v>21</v>
      </c>
      <c r="AL88" s="49" t="s">
        <v>443</v>
      </c>
      <c r="AM88" s="49" t="s">
        <v>443</v>
      </c>
      <c r="AN88" s="49" t="s">
        <v>443</v>
      </c>
      <c r="AO88" s="49" t="s">
        <v>443</v>
      </c>
      <c r="AP88" s="49" t="s">
        <v>443</v>
      </c>
      <c r="AQ88" s="49" t="s">
        <v>443</v>
      </c>
      <c r="AR88" s="49" t="s">
        <v>443</v>
      </c>
      <c r="AS88" s="49" t="s">
        <v>443</v>
      </c>
      <c r="AT88" s="49" t="s">
        <v>443</v>
      </c>
      <c r="AU88" s="49" t="s">
        <v>443</v>
      </c>
      <c r="AV88" s="49" t="s">
        <v>443</v>
      </c>
      <c r="AW88" s="137" t="s">
        <v>21</v>
      </c>
      <c r="AX88" s="49" t="s">
        <v>443</v>
      </c>
      <c r="AY88" s="50" t="s">
        <v>35</v>
      </c>
      <c r="AZ88" s="50" t="s">
        <v>35</v>
      </c>
      <c r="BA88" s="49" t="s">
        <v>443</v>
      </c>
      <c r="BB88" s="49" t="s">
        <v>443</v>
      </c>
      <c r="BC88" s="49" t="s">
        <v>443</v>
      </c>
      <c r="BD88" s="49" t="s">
        <v>443</v>
      </c>
      <c r="BE88" s="131" t="s">
        <v>443</v>
      </c>
      <c r="BF88" s="49" t="s">
        <v>443</v>
      </c>
      <c r="BG88" s="49" t="s">
        <v>443</v>
      </c>
      <c r="BH88" s="49" t="s">
        <v>443</v>
      </c>
      <c r="BI88" s="132" t="s">
        <v>21</v>
      </c>
      <c r="BJ88" s="49" t="s">
        <v>443</v>
      </c>
      <c r="BK88" s="49" t="s">
        <v>443</v>
      </c>
      <c r="BL88" s="49" t="s">
        <v>443</v>
      </c>
      <c r="BM88" s="229" t="s">
        <v>1899</v>
      </c>
      <c r="BN88" s="229" t="s">
        <v>1899</v>
      </c>
      <c r="BO88" s="1"/>
      <c r="BP88" s="1"/>
      <c r="BQ88" s="132" t="s">
        <v>21</v>
      </c>
    </row>
    <row r="89" spans="1:69" ht="31.5" x14ac:dyDescent="0.2">
      <c r="A89" s="4" t="s">
        <v>32</v>
      </c>
      <c r="B89" s="6" t="s">
        <v>33</v>
      </c>
      <c r="C89" s="45"/>
      <c r="D89" s="117"/>
      <c r="E89" s="52" t="s">
        <v>590</v>
      </c>
      <c r="F89" s="165" t="s">
        <v>468</v>
      </c>
      <c r="G89" s="88">
        <v>25</v>
      </c>
      <c r="H89" s="9" t="s">
        <v>30</v>
      </c>
      <c r="I89" s="10" t="s">
        <v>50</v>
      </c>
      <c r="J89" s="170" t="s">
        <v>443</v>
      </c>
      <c r="K89" s="49" t="s">
        <v>443</v>
      </c>
      <c r="L89" s="49" t="s">
        <v>443</v>
      </c>
      <c r="M89" s="49" t="s">
        <v>443</v>
      </c>
      <c r="N89" s="49" t="s">
        <v>443</v>
      </c>
      <c r="O89" s="49" t="s">
        <v>443</v>
      </c>
      <c r="P89" s="49" t="s">
        <v>443</v>
      </c>
      <c r="Q89" s="49" t="s">
        <v>21</v>
      </c>
      <c r="R89" s="49" t="s">
        <v>443</v>
      </c>
      <c r="S89" s="49" t="s">
        <v>443</v>
      </c>
      <c r="T89" s="49" t="s">
        <v>443</v>
      </c>
      <c r="U89" s="49" t="s">
        <v>443</v>
      </c>
      <c r="V89" s="49" t="s">
        <v>443</v>
      </c>
      <c r="W89" s="49" t="s">
        <v>443</v>
      </c>
      <c r="X89" s="49" t="s">
        <v>443</v>
      </c>
      <c r="Y89" s="49" t="s">
        <v>34</v>
      </c>
      <c r="Z89" s="49" t="s">
        <v>443</v>
      </c>
      <c r="AA89" s="49" t="s">
        <v>443</v>
      </c>
      <c r="AB89" s="49" t="s">
        <v>443</v>
      </c>
      <c r="AC89" s="49" t="s">
        <v>21</v>
      </c>
      <c r="AD89" s="49" t="s">
        <v>443</v>
      </c>
      <c r="AE89" s="49" t="s">
        <v>443</v>
      </c>
      <c r="AF89" s="49" t="s">
        <v>443</v>
      </c>
      <c r="AG89" s="49" t="s">
        <v>443</v>
      </c>
      <c r="AH89" s="49" t="s">
        <v>443</v>
      </c>
      <c r="AI89" s="49" t="s">
        <v>443</v>
      </c>
      <c r="AJ89" s="49" t="s">
        <v>443</v>
      </c>
      <c r="AK89" s="49" t="s">
        <v>443</v>
      </c>
      <c r="AL89" s="49" t="s">
        <v>443</v>
      </c>
      <c r="AM89" s="49" t="s">
        <v>443</v>
      </c>
      <c r="AN89" s="49" t="s">
        <v>443</v>
      </c>
      <c r="AO89" s="49" t="s">
        <v>21</v>
      </c>
      <c r="AP89" s="49" t="s">
        <v>443</v>
      </c>
      <c r="AQ89" s="49" t="s">
        <v>443</v>
      </c>
      <c r="AR89" s="49" t="s">
        <v>443</v>
      </c>
      <c r="AS89" s="49" t="s">
        <v>443</v>
      </c>
      <c r="AT89" s="49" t="s">
        <v>443</v>
      </c>
      <c r="AU89" s="49" t="s">
        <v>443</v>
      </c>
      <c r="AV89" s="49" t="s">
        <v>443</v>
      </c>
      <c r="AW89" s="49" t="s">
        <v>443</v>
      </c>
      <c r="AX89" s="49" t="s">
        <v>443</v>
      </c>
      <c r="AY89" s="49" t="s">
        <v>443</v>
      </c>
      <c r="AZ89" s="49" t="s">
        <v>443</v>
      </c>
      <c r="BA89" s="49" t="s">
        <v>443</v>
      </c>
      <c r="BB89" s="137" t="s">
        <v>21</v>
      </c>
      <c r="BC89" s="49" t="s">
        <v>443</v>
      </c>
      <c r="BD89" s="49" t="s">
        <v>443</v>
      </c>
      <c r="BE89" s="133" t="s">
        <v>2610</v>
      </c>
      <c r="BF89" s="135" t="s">
        <v>2611</v>
      </c>
      <c r="BG89" s="49" t="s">
        <v>443</v>
      </c>
      <c r="BH89" s="49" t="s">
        <v>443</v>
      </c>
      <c r="BI89" s="49" t="s">
        <v>443</v>
      </c>
      <c r="BJ89" s="49" t="s">
        <v>443</v>
      </c>
      <c r="BK89" s="49" t="s">
        <v>767</v>
      </c>
      <c r="BL89" s="49"/>
      <c r="BM89" s="49" t="s">
        <v>34</v>
      </c>
      <c r="BN89" s="1"/>
      <c r="BO89" s="1"/>
      <c r="BP89" s="1"/>
      <c r="BQ89" s="1"/>
    </row>
    <row r="90" spans="1:69" ht="45" x14ac:dyDescent="0.2">
      <c r="A90" s="6" t="s">
        <v>46</v>
      </c>
      <c r="B90" s="6" t="s">
        <v>2716</v>
      </c>
      <c r="C90" s="54" t="s">
        <v>2717</v>
      </c>
      <c r="D90" s="117"/>
      <c r="E90" s="53" t="s">
        <v>66</v>
      </c>
      <c r="F90" s="88" t="s">
        <v>2718</v>
      </c>
      <c r="G90" s="88">
        <v>26</v>
      </c>
      <c r="H90" s="9" t="s">
        <v>19</v>
      </c>
      <c r="I90" s="23" t="s">
        <v>20</v>
      </c>
      <c r="J90" s="170" t="s">
        <v>443</v>
      </c>
      <c r="K90" s="49" t="s">
        <v>443</v>
      </c>
      <c r="L90" s="49" t="s">
        <v>443</v>
      </c>
      <c r="M90" s="49" t="s">
        <v>443</v>
      </c>
      <c r="N90" s="49" t="s">
        <v>443</v>
      </c>
      <c r="O90" s="49" t="s">
        <v>21</v>
      </c>
      <c r="P90" s="49" t="s">
        <v>443</v>
      </c>
      <c r="Q90" s="49" t="s">
        <v>443</v>
      </c>
      <c r="R90" s="49" t="s">
        <v>443</v>
      </c>
      <c r="S90" s="49" t="s">
        <v>443</v>
      </c>
      <c r="T90" s="49" t="s">
        <v>443</v>
      </c>
      <c r="U90" s="49" t="s">
        <v>443</v>
      </c>
      <c r="V90" s="49" t="s">
        <v>443</v>
      </c>
      <c r="W90" s="49" t="s">
        <v>443</v>
      </c>
      <c r="X90" s="49" t="s">
        <v>443</v>
      </c>
      <c r="Y90" s="49" t="s">
        <v>443</v>
      </c>
      <c r="Z90" s="49" t="s">
        <v>443</v>
      </c>
      <c r="AA90" s="61" t="s">
        <v>66</v>
      </c>
      <c r="AB90" s="51"/>
      <c r="AC90" s="51"/>
      <c r="AD90" s="51"/>
      <c r="AE90" s="51"/>
      <c r="AF90" s="51"/>
      <c r="AG90" s="51"/>
      <c r="AH90" s="49"/>
      <c r="AI90" s="49"/>
      <c r="AJ90" s="49"/>
      <c r="AK90" s="49"/>
      <c r="AL90" s="49"/>
      <c r="AM90" s="61" t="s">
        <v>66</v>
      </c>
      <c r="AN90" s="51"/>
      <c r="AO90" s="51"/>
      <c r="AP90" s="51"/>
      <c r="AQ90" s="51"/>
      <c r="AR90" s="51"/>
      <c r="AS90" s="51"/>
      <c r="AT90" s="1"/>
      <c r="AU90" s="1"/>
      <c r="AV90" s="1"/>
      <c r="AW90" s="1"/>
      <c r="AX90" s="1"/>
      <c r="AY90" s="1"/>
      <c r="AZ90" s="1"/>
      <c r="BA90" s="1"/>
      <c r="BB90" s="1"/>
      <c r="BC90" s="1"/>
      <c r="BD90" s="1"/>
      <c r="BE90" s="143"/>
      <c r="BF90" s="1"/>
      <c r="BG90" s="1"/>
      <c r="BH90" s="1"/>
      <c r="BI90" s="1"/>
      <c r="BJ90" s="1"/>
      <c r="BK90" s="1"/>
      <c r="BL90" s="1"/>
      <c r="BM90" s="49" t="s">
        <v>443</v>
      </c>
      <c r="BN90" s="132" t="s">
        <v>21</v>
      </c>
      <c r="BO90" s="1"/>
      <c r="BP90" s="1"/>
      <c r="BQ90" s="1"/>
    </row>
    <row r="91" spans="1:69" ht="45" x14ac:dyDescent="0.2">
      <c r="A91" s="113" t="s">
        <v>2604</v>
      </c>
      <c r="B91" s="113" t="s">
        <v>140</v>
      </c>
      <c r="C91" s="179" t="s">
        <v>2605</v>
      </c>
      <c r="D91" s="122"/>
      <c r="E91" s="178" t="s">
        <v>66</v>
      </c>
      <c r="F91" s="89" t="s">
        <v>430</v>
      </c>
      <c r="G91" s="89">
        <v>27</v>
      </c>
      <c r="H91" s="43" t="s">
        <v>30</v>
      </c>
      <c r="I91" s="44" t="s">
        <v>87</v>
      </c>
      <c r="J91" s="49" t="s">
        <v>21</v>
      </c>
      <c r="K91" s="49" t="s">
        <v>443</v>
      </c>
      <c r="L91" s="49" t="s">
        <v>443</v>
      </c>
      <c r="M91" s="49" t="s">
        <v>443</v>
      </c>
      <c r="N91" s="49" t="s">
        <v>443</v>
      </c>
      <c r="O91" s="50" t="s">
        <v>35</v>
      </c>
      <c r="P91" s="50" t="s">
        <v>35</v>
      </c>
      <c r="Q91" s="50" t="s">
        <v>35</v>
      </c>
      <c r="R91" s="50" t="s">
        <v>35</v>
      </c>
      <c r="S91" s="50" t="s">
        <v>35</v>
      </c>
      <c r="T91" s="50" t="s">
        <v>35</v>
      </c>
      <c r="U91" s="50" t="s">
        <v>35</v>
      </c>
      <c r="V91" s="49" t="s">
        <v>21</v>
      </c>
      <c r="W91" s="50" t="s">
        <v>35</v>
      </c>
      <c r="X91" s="50" t="s">
        <v>35</v>
      </c>
      <c r="Y91" s="50" t="s">
        <v>35</v>
      </c>
      <c r="Z91" s="50" t="s">
        <v>35</v>
      </c>
      <c r="AA91" s="50" t="s">
        <v>35</v>
      </c>
      <c r="AB91" s="50" t="s">
        <v>35</v>
      </c>
      <c r="AC91" s="50" t="s">
        <v>35</v>
      </c>
      <c r="AD91" s="50" t="s">
        <v>35</v>
      </c>
      <c r="AE91" s="50" t="s">
        <v>35</v>
      </c>
      <c r="AF91" s="50" t="s">
        <v>35</v>
      </c>
      <c r="AG91" s="50" t="s">
        <v>35</v>
      </c>
      <c r="AH91" s="49" t="s">
        <v>21</v>
      </c>
      <c r="AI91" s="50" t="s">
        <v>35</v>
      </c>
      <c r="AJ91" s="50" t="s">
        <v>35</v>
      </c>
      <c r="AK91" s="50" t="s">
        <v>35</v>
      </c>
      <c r="AL91" s="50" t="s">
        <v>35</v>
      </c>
      <c r="AM91" s="50" t="s">
        <v>35</v>
      </c>
      <c r="AN91" s="50" t="s">
        <v>35</v>
      </c>
      <c r="AO91" s="50" t="s">
        <v>35</v>
      </c>
      <c r="AP91" s="50" t="s">
        <v>35</v>
      </c>
      <c r="AQ91" s="50" t="s">
        <v>35</v>
      </c>
      <c r="AR91" s="50" t="s">
        <v>35</v>
      </c>
      <c r="AS91" s="50" t="s">
        <v>35</v>
      </c>
      <c r="AT91" s="1"/>
      <c r="AU91" s="1"/>
      <c r="AV91" s="1"/>
      <c r="AW91" s="1"/>
      <c r="AX91" s="1"/>
      <c r="AY91" s="1"/>
      <c r="AZ91" s="1"/>
      <c r="BA91" s="1"/>
      <c r="BB91" s="1"/>
      <c r="BC91" s="1"/>
      <c r="BD91" s="1"/>
      <c r="BE91" s="143"/>
      <c r="BF91" s="159"/>
      <c r="BG91" s="159"/>
      <c r="BH91" s="159"/>
      <c r="BI91" s="159"/>
      <c r="BJ91" s="159"/>
      <c r="BK91" s="15"/>
      <c r="BL91" s="15"/>
      <c r="BM91" s="15"/>
      <c r="BN91" s="15"/>
      <c r="BO91" s="15"/>
      <c r="BP91" s="15"/>
      <c r="BQ91" s="15"/>
    </row>
    <row r="92" spans="1:69" x14ac:dyDescent="0.2">
      <c r="A92" s="197" t="s">
        <v>37</v>
      </c>
      <c r="B92" s="197" t="s">
        <v>119</v>
      </c>
      <c r="C92" s="198"/>
      <c r="D92" s="245"/>
      <c r="E92" s="200" t="s">
        <v>590</v>
      </c>
      <c r="F92" s="251" t="s">
        <v>283</v>
      </c>
      <c r="G92" s="193">
        <v>27</v>
      </c>
      <c r="H92" s="194" t="s">
        <v>39</v>
      </c>
      <c r="I92" s="199" t="s">
        <v>53</v>
      </c>
      <c r="J92" s="49" t="s">
        <v>443</v>
      </c>
      <c r="K92" s="49" t="s">
        <v>443</v>
      </c>
      <c r="L92" s="49" t="s">
        <v>21</v>
      </c>
      <c r="M92" s="49" t="s">
        <v>443</v>
      </c>
      <c r="N92" s="49" t="s">
        <v>443</v>
      </c>
      <c r="O92" s="49" t="s">
        <v>443</v>
      </c>
      <c r="P92" s="49" t="s">
        <v>443</v>
      </c>
      <c r="Q92" s="49" t="s">
        <v>443</v>
      </c>
      <c r="R92" s="49" t="s">
        <v>443</v>
      </c>
      <c r="S92" s="49" t="s">
        <v>443</v>
      </c>
      <c r="T92" s="49" t="s">
        <v>443</v>
      </c>
      <c r="U92" s="49" t="s">
        <v>443</v>
      </c>
      <c r="V92" s="49" t="s">
        <v>443</v>
      </c>
      <c r="W92" s="49" t="s">
        <v>443</v>
      </c>
      <c r="X92" s="49" t="s">
        <v>443</v>
      </c>
      <c r="Y92" s="49" t="s">
        <v>35</v>
      </c>
      <c r="Z92" s="49" t="s">
        <v>443</v>
      </c>
      <c r="AA92" s="49" t="s">
        <v>21</v>
      </c>
      <c r="AB92" s="49" t="s">
        <v>443</v>
      </c>
      <c r="AC92" s="49" t="s">
        <v>443</v>
      </c>
      <c r="AD92" s="49" t="s">
        <v>443</v>
      </c>
      <c r="AE92" s="49" t="s">
        <v>443</v>
      </c>
      <c r="AF92" s="49" t="s">
        <v>443</v>
      </c>
      <c r="AG92" s="49" t="s">
        <v>443</v>
      </c>
      <c r="AH92" s="49" t="s">
        <v>443</v>
      </c>
      <c r="AI92" s="49" t="s">
        <v>443</v>
      </c>
      <c r="AJ92" s="49" t="s">
        <v>443</v>
      </c>
      <c r="AK92" s="49" t="s">
        <v>443</v>
      </c>
      <c r="AL92" s="49" t="s">
        <v>21</v>
      </c>
      <c r="AM92" s="49" t="s">
        <v>443</v>
      </c>
      <c r="AN92" s="49" t="s">
        <v>443</v>
      </c>
      <c r="AO92" s="49" t="s">
        <v>443</v>
      </c>
      <c r="AP92" s="49" t="s">
        <v>443</v>
      </c>
      <c r="AQ92" s="49" t="s">
        <v>443</v>
      </c>
      <c r="AR92" s="123" t="s">
        <v>443</v>
      </c>
      <c r="AS92" s="49" t="s">
        <v>443</v>
      </c>
      <c r="AT92" s="49" t="s">
        <v>443</v>
      </c>
      <c r="AU92" s="49" t="s">
        <v>443</v>
      </c>
      <c r="AV92" s="49" t="s">
        <v>443</v>
      </c>
      <c r="AW92" s="129" t="s">
        <v>2609</v>
      </c>
      <c r="AX92" s="137" t="s">
        <v>21</v>
      </c>
      <c r="AY92" s="49" t="s">
        <v>443</v>
      </c>
      <c r="AZ92" s="49" t="s">
        <v>443</v>
      </c>
      <c r="BA92" s="49" t="s">
        <v>443</v>
      </c>
      <c r="BB92" s="49" t="s">
        <v>443</v>
      </c>
      <c r="BC92" s="49" t="s">
        <v>443</v>
      </c>
      <c r="BD92" s="49" t="s">
        <v>443</v>
      </c>
      <c r="BE92" s="131" t="s">
        <v>443</v>
      </c>
      <c r="BF92" s="273" t="s">
        <v>443</v>
      </c>
      <c r="BG92" s="273" t="s">
        <v>443</v>
      </c>
      <c r="BH92" s="273" t="s">
        <v>443</v>
      </c>
      <c r="BI92" s="273" t="s">
        <v>443</v>
      </c>
      <c r="BJ92" s="156" t="s">
        <v>21</v>
      </c>
      <c r="BK92" s="267" t="s">
        <v>443</v>
      </c>
      <c r="BL92" s="267" t="s">
        <v>443</v>
      </c>
      <c r="BM92" s="155"/>
      <c r="BN92" s="155"/>
      <c r="BO92" s="155"/>
      <c r="BP92" s="155"/>
      <c r="BQ92" s="155"/>
    </row>
    <row r="93" spans="1:69" ht="33.75" x14ac:dyDescent="0.2">
      <c r="A93" s="6" t="s">
        <v>284</v>
      </c>
      <c r="B93" s="6" t="s">
        <v>165</v>
      </c>
      <c r="C93" s="56" t="s">
        <v>2689</v>
      </c>
      <c r="D93" s="117"/>
      <c r="E93" s="53" t="s">
        <v>66</v>
      </c>
      <c r="F93" s="88" t="s">
        <v>285</v>
      </c>
      <c r="G93" s="88">
        <v>28</v>
      </c>
      <c r="H93" s="9" t="s">
        <v>39</v>
      </c>
      <c r="I93" s="10" t="s">
        <v>20</v>
      </c>
      <c r="J93" s="170" t="s">
        <v>443</v>
      </c>
      <c r="K93" s="49" t="s">
        <v>443</v>
      </c>
      <c r="L93" s="49" t="s">
        <v>443</v>
      </c>
      <c r="M93" s="49" t="s">
        <v>443</v>
      </c>
      <c r="N93" s="49" t="s">
        <v>443</v>
      </c>
      <c r="O93" s="49" t="s">
        <v>21</v>
      </c>
      <c r="P93" s="49" t="s">
        <v>443</v>
      </c>
      <c r="Q93" s="49" t="s">
        <v>443</v>
      </c>
      <c r="R93" s="49" t="s">
        <v>443</v>
      </c>
      <c r="S93" s="49" t="s">
        <v>443</v>
      </c>
      <c r="T93" s="49" t="s">
        <v>443</v>
      </c>
      <c r="U93" s="49" t="s">
        <v>443</v>
      </c>
      <c r="V93" s="49" t="s">
        <v>443</v>
      </c>
      <c r="W93" s="49" t="s">
        <v>443</v>
      </c>
      <c r="X93" s="49" t="s">
        <v>443</v>
      </c>
      <c r="Y93" s="49" t="s">
        <v>443</v>
      </c>
      <c r="Z93" s="49" t="s">
        <v>443</v>
      </c>
      <c r="AA93" s="49" t="s">
        <v>21</v>
      </c>
      <c r="AB93" s="49" t="s">
        <v>35</v>
      </c>
      <c r="AC93" s="49" t="s">
        <v>443</v>
      </c>
      <c r="AD93" s="49" t="s">
        <v>443</v>
      </c>
      <c r="AE93" s="49" t="s">
        <v>443</v>
      </c>
      <c r="AF93" s="49" t="s">
        <v>443</v>
      </c>
      <c r="AG93" s="49" t="s">
        <v>443</v>
      </c>
      <c r="AH93" s="49" t="s">
        <v>443</v>
      </c>
      <c r="AI93" s="49" t="s">
        <v>443</v>
      </c>
      <c r="AJ93" s="49" t="s">
        <v>443</v>
      </c>
      <c r="AK93" s="49" t="s">
        <v>443</v>
      </c>
      <c r="AL93" s="49" t="s">
        <v>443</v>
      </c>
      <c r="AM93" s="49" t="s">
        <v>21</v>
      </c>
      <c r="AN93" s="49" t="s">
        <v>443</v>
      </c>
      <c r="AO93" s="49" t="s">
        <v>443</v>
      </c>
      <c r="AP93" s="49" t="s">
        <v>443</v>
      </c>
      <c r="AQ93" s="49" t="s">
        <v>443</v>
      </c>
      <c r="AR93" s="123" t="s">
        <v>443</v>
      </c>
      <c r="AS93" s="49" t="s">
        <v>443</v>
      </c>
      <c r="AT93" s="49" t="s">
        <v>443</v>
      </c>
      <c r="AU93" s="50" t="s">
        <v>35</v>
      </c>
      <c r="AV93" s="50" t="s">
        <v>35</v>
      </c>
      <c r="AW93" s="50" t="s">
        <v>35</v>
      </c>
      <c r="AX93" s="50" t="s">
        <v>35</v>
      </c>
      <c r="AY93" s="50" t="s">
        <v>35</v>
      </c>
      <c r="AZ93" s="50" t="s">
        <v>35</v>
      </c>
      <c r="BA93" s="50" t="s">
        <v>35</v>
      </c>
      <c r="BB93" s="50" t="s">
        <v>35</v>
      </c>
      <c r="BC93" s="50" t="s">
        <v>35</v>
      </c>
      <c r="BD93" s="50" t="s">
        <v>35</v>
      </c>
      <c r="BE93" s="147" t="s">
        <v>35</v>
      </c>
      <c r="BF93" s="1"/>
      <c r="BG93" s="1"/>
      <c r="BH93" s="1"/>
      <c r="BI93" s="1"/>
      <c r="BJ93" s="1"/>
      <c r="BK93" s="1"/>
      <c r="BL93" s="1"/>
      <c r="BM93" s="49" t="s">
        <v>443</v>
      </c>
      <c r="BN93" s="1"/>
      <c r="BO93" s="1"/>
      <c r="BP93" s="1"/>
      <c r="BQ93" s="1"/>
    </row>
    <row r="94" spans="1:69" ht="35.25" x14ac:dyDescent="0.2">
      <c r="A94" s="41" t="s">
        <v>284</v>
      </c>
      <c r="B94" s="41" t="s">
        <v>2835</v>
      </c>
      <c r="C94" s="220" t="s">
        <v>2836</v>
      </c>
      <c r="D94" s="240">
        <v>42353</v>
      </c>
      <c r="E94" s="175" t="s">
        <v>590</v>
      </c>
      <c r="F94" s="250" t="s">
        <v>285</v>
      </c>
      <c r="G94" s="89">
        <v>28</v>
      </c>
      <c r="H94" s="43" t="s">
        <v>39</v>
      </c>
      <c r="I94" s="90" t="s">
        <v>25</v>
      </c>
      <c r="J94" s="49"/>
      <c r="K94" s="49"/>
      <c r="L94" s="49"/>
      <c r="M94" s="49"/>
      <c r="N94" s="49"/>
      <c r="O94" s="49"/>
      <c r="P94" s="49"/>
      <c r="Q94" s="49"/>
      <c r="R94" s="49"/>
      <c r="S94" s="49"/>
      <c r="T94" s="49"/>
      <c r="U94" s="49"/>
      <c r="V94" s="49"/>
      <c r="W94" s="49"/>
      <c r="X94" s="49"/>
      <c r="Y94" s="49"/>
      <c r="Z94" s="49"/>
      <c r="AA94" s="49"/>
      <c r="AB94" s="49"/>
      <c r="AC94" s="49"/>
      <c r="AD94" s="49"/>
      <c r="AE94" s="49"/>
      <c r="AF94" s="49"/>
      <c r="AG94" s="49"/>
      <c r="AH94" s="49"/>
      <c r="AI94" s="49"/>
      <c r="AJ94" s="49"/>
      <c r="AK94" s="49"/>
      <c r="AL94" s="49"/>
      <c r="AM94" s="49"/>
      <c r="AN94" s="49"/>
      <c r="AO94" s="49"/>
      <c r="AP94" s="49"/>
      <c r="AQ94" s="49"/>
      <c r="AR94" s="123"/>
      <c r="AS94" s="49"/>
      <c r="AT94" s="50" t="s">
        <v>35</v>
      </c>
      <c r="AU94" s="49" t="s">
        <v>2687</v>
      </c>
      <c r="AV94" s="49" t="s">
        <v>443</v>
      </c>
      <c r="AW94" s="129" t="s">
        <v>2609</v>
      </c>
      <c r="AX94" s="49" t="s">
        <v>443</v>
      </c>
      <c r="AY94" s="137" t="s">
        <v>21</v>
      </c>
      <c r="AZ94" s="49" t="s">
        <v>443</v>
      </c>
      <c r="BA94" s="49" t="s">
        <v>443</v>
      </c>
      <c r="BB94" s="49" t="s">
        <v>443</v>
      </c>
      <c r="BC94" s="130" t="s">
        <v>2688</v>
      </c>
      <c r="BD94" s="49" t="s">
        <v>443</v>
      </c>
      <c r="BE94" s="131" t="s">
        <v>443</v>
      </c>
      <c r="BF94" s="266" t="s">
        <v>443</v>
      </c>
      <c r="BG94" s="266" t="s">
        <v>443</v>
      </c>
      <c r="BH94" s="266" t="s">
        <v>443</v>
      </c>
      <c r="BI94" s="266" t="s">
        <v>443</v>
      </c>
      <c r="BJ94" s="80" t="s">
        <v>443</v>
      </c>
      <c r="BK94" s="80" t="s">
        <v>443</v>
      </c>
      <c r="BL94" s="160" t="s">
        <v>21</v>
      </c>
      <c r="BM94" s="15"/>
      <c r="BN94" s="15"/>
      <c r="BO94" s="15"/>
      <c r="BP94" s="15"/>
      <c r="BQ94" s="15"/>
    </row>
    <row r="95" spans="1:69" x14ac:dyDescent="0.2">
      <c r="A95" s="197" t="s">
        <v>1755</v>
      </c>
      <c r="B95" s="197" t="s">
        <v>1756</v>
      </c>
      <c r="C95" s="237" t="s">
        <v>2049</v>
      </c>
      <c r="D95" s="191"/>
      <c r="E95" s="200" t="s">
        <v>590</v>
      </c>
      <c r="F95" s="251" t="s">
        <v>287</v>
      </c>
      <c r="G95" s="193">
        <v>29</v>
      </c>
      <c r="H95" s="194" t="s">
        <v>39</v>
      </c>
      <c r="I95" s="157" t="s">
        <v>25</v>
      </c>
      <c r="J95" s="49" t="s">
        <v>443</v>
      </c>
      <c r="K95" s="49" t="s">
        <v>443</v>
      </c>
      <c r="L95" s="49" t="s">
        <v>443</v>
      </c>
      <c r="M95" s="49" t="s">
        <v>443</v>
      </c>
      <c r="N95" s="49" t="s">
        <v>443</v>
      </c>
      <c r="O95" s="49" t="s">
        <v>443</v>
      </c>
      <c r="P95" s="49" t="s">
        <v>21</v>
      </c>
      <c r="Q95" s="49" t="s">
        <v>443</v>
      </c>
      <c r="R95" s="49" t="s">
        <v>443</v>
      </c>
      <c r="S95" s="49" t="s">
        <v>443</v>
      </c>
      <c r="T95" s="49" t="s">
        <v>443</v>
      </c>
      <c r="U95" s="49" t="s">
        <v>443</v>
      </c>
      <c r="V95" s="49" t="s">
        <v>443</v>
      </c>
      <c r="W95" s="49" t="s">
        <v>443</v>
      </c>
      <c r="X95" s="49" t="s">
        <v>443</v>
      </c>
      <c r="Y95" s="49" t="s">
        <v>443</v>
      </c>
      <c r="Z95" s="49" t="s">
        <v>443</v>
      </c>
      <c r="AA95" s="49" t="s">
        <v>443</v>
      </c>
      <c r="AB95" s="49" t="s">
        <v>21</v>
      </c>
      <c r="AC95" s="49" t="s">
        <v>443</v>
      </c>
      <c r="AD95" s="49" t="s">
        <v>443</v>
      </c>
      <c r="AE95" s="49" t="s">
        <v>443</v>
      </c>
      <c r="AF95" s="49" t="s">
        <v>443</v>
      </c>
      <c r="AG95" s="49" t="s">
        <v>443</v>
      </c>
      <c r="AH95" s="49" t="s">
        <v>443</v>
      </c>
      <c r="AI95" s="49" t="s">
        <v>443</v>
      </c>
      <c r="AJ95" s="49" t="s">
        <v>443</v>
      </c>
      <c r="AK95" s="49" t="s">
        <v>443</v>
      </c>
      <c r="AL95" s="49" t="s">
        <v>443</v>
      </c>
      <c r="AM95" s="49" t="s">
        <v>443</v>
      </c>
      <c r="AN95" s="49" t="s">
        <v>21</v>
      </c>
      <c r="AO95" s="49" t="s">
        <v>443</v>
      </c>
      <c r="AP95" s="49" t="s">
        <v>443</v>
      </c>
      <c r="AQ95" s="49" t="s">
        <v>443</v>
      </c>
      <c r="AR95" s="123" t="s">
        <v>443</v>
      </c>
      <c r="AS95" s="49" t="s">
        <v>443</v>
      </c>
      <c r="AT95" s="49" t="s">
        <v>443</v>
      </c>
      <c r="AU95" s="49" t="s">
        <v>443</v>
      </c>
      <c r="AV95" s="49" t="s">
        <v>443</v>
      </c>
      <c r="AW95" s="129" t="s">
        <v>2609</v>
      </c>
      <c r="AX95" s="49" t="s">
        <v>443</v>
      </c>
      <c r="AY95" s="49" t="s">
        <v>443</v>
      </c>
      <c r="AZ95" s="137" t="s">
        <v>21</v>
      </c>
      <c r="BA95" s="49" t="s">
        <v>443</v>
      </c>
      <c r="BB95" s="49" t="s">
        <v>443</v>
      </c>
      <c r="BC95" s="49" t="s">
        <v>443</v>
      </c>
      <c r="BD95" s="49" t="s">
        <v>443</v>
      </c>
      <c r="BE95" s="49" t="s">
        <v>443</v>
      </c>
      <c r="BF95" s="267" t="s">
        <v>443</v>
      </c>
      <c r="BG95" s="267" t="s">
        <v>443</v>
      </c>
      <c r="BH95" s="267" t="s">
        <v>443</v>
      </c>
      <c r="BI95" s="267" t="s">
        <v>443</v>
      </c>
      <c r="BJ95" s="267" t="s">
        <v>443</v>
      </c>
      <c r="BK95" s="155"/>
      <c r="BL95" s="156" t="s">
        <v>21</v>
      </c>
      <c r="BM95" s="155"/>
      <c r="BN95" s="155"/>
      <c r="BO95" s="155"/>
      <c r="BP95" s="155"/>
      <c r="BQ95" s="155"/>
    </row>
    <row r="96" spans="1:69" ht="38.25" x14ac:dyDescent="0.2">
      <c r="A96" s="22" t="s">
        <v>274</v>
      </c>
      <c r="B96" s="6" t="s">
        <v>1767</v>
      </c>
      <c r="C96" s="45"/>
      <c r="D96" s="118">
        <v>41456</v>
      </c>
      <c r="E96" s="52" t="s">
        <v>590</v>
      </c>
      <c r="F96" s="165" t="s">
        <v>276</v>
      </c>
      <c r="G96" s="88">
        <v>30</v>
      </c>
      <c r="H96" s="9" t="s">
        <v>39</v>
      </c>
      <c r="I96" s="32" t="s">
        <v>20</v>
      </c>
      <c r="J96" s="173" t="s">
        <v>35</v>
      </c>
      <c r="K96" s="51" t="s">
        <v>35</v>
      </c>
      <c r="L96" s="51" t="s">
        <v>35</v>
      </c>
      <c r="M96" s="51" t="s">
        <v>35</v>
      </c>
      <c r="N96" s="51" t="s">
        <v>35</v>
      </c>
      <c r="O96" s="51" t="s">
        <v>21</v>
      </c>
      <c r="P96" s="51" t="s">
        <v>35</v>
      </c>
      <c r="Q96" s="51" t="s">
        <v>35</v>
      </c>
      <c r="R96" s="49" t="s">
        <v>443</v>
      </c>
      <c r="S96" s="49" t="s">
        <v>443</v>
      </c>
      <c r="T96" s="49" t="s">
        <v>443</v>
      </c>
      <c r="U96" s="49" t="s">
        <v>443</v>
      </c>
      <c r="V96" s="49" t="s">
        <v>443</v>
      </c>
      <c r="W96" s="49" t="s">
        <v>443</v>
      </c>
      <c r="X96" s="49" t="s">
        <v>443</v>
      </c>
      <c r="Y96" s="49" t="s">
        <v>443</v>
      </c>
      <c r="Z96" s="49" t="s">
        <v>443</v>
      </c>
      <c r="AA96" s="49" t="s">
        <v>21</v>
      </c>
      <c r="AB96" s="49" t="s">
        <v>443</v>
      </c>
      <c r="AC96" s="49" t="s">
        <v>443</v>
      </c>
      <c r="AD96" s="49" t="s">
        <v>443</v>
      </c>
      <c r="AE96" s="49" t="s">
        <v>443</v>
      </c>
      <c r="AF96" s="49" t="s">
        <v>443</v>
      </c>
      <c r="AG96" s="49" t="s">
        <v>443</v>
      </c>
      <c r="AH96" s="49" t="s">
        <v>443</v>
      </c>
      <c r="AI96" s="49" t="s">
        <v>443</v>
      </c>
      <c r="AJ96" s="49" t="s">
        <v>443</v>
      </c>
      <c r="AK96" s="49" t="s">
        <v>443</v>
      </c>
      <c r="AL96" s="49" t="s">
        <v>443</v>
      </c>
      <c r="AM96" s="49" t="s">
        <v>21</v>
      </c>
      <c r="AN96" s="49" t="s">
        <v>443</v>
      </c>
      <c r="AO96" s="49" t="s">
        <v>443</v>
      </c>
      <c r="AP96" s="49" t="s">
        <v>443</v>
      </c>
      <c r="AQ96" s="49" t="s">
        <v>443</v>
      </c>
      <c r="AR96" s="123" t="s">
        <v>443</v>
      </c>
      <c r="AS96" s="49" t="s">
        <v>443</v>
      </c>
      <c r="AT96" s="49" t="s">
        <v>443</v>
      </c>
      <c r="AU96" s="49" t="s">
        <v>443</v>
      </c>
      <c r="AV96" s="49" t="s">
        <v>443</v>
      </c>
      <c r="AW96" s="129" t="s">
        <v>2609</v>
      </c>
      <c r="AX96" s="49" t="s">
        <v>443</v>
      </c>
      <c r="AY96" s="137" t="s">
        <v>21</v>
      </c>
      <c r="AZ96" s="49" t="s">
        <v>443</v>
      </c>
      <c r="BA96" s="49" t="s">
        <v>443</v>
      </c>
      <c r="BB96" s="49" t="s">
        <v>443</v>
      </c>
      <c r="BC96" s="49" t="s">
        <v>443</v>
      </c>
      <c r="BD96" s="49" t="s">
        <v>443</v>
      </c>
      <c r="BE96" s="131" t="s">
        <v>443</v>
      </c>
      <c r="BF96" s="49" t="s">
        <v>443</v>
      </c>
      <c r="BG96" s="49" t="s">
        <v>443</v>
      </c>
      <c r="BH96" s="49" t="s">
        <v>443</v>
      </c>
      <c r="BI96" s="49" t="s">
        <v>443</v>
      </c>
      <c r="BJ96" s="49" t="s">
        <v>443</v>
      </c>
      <c r="BK96" s="132" t="s">
        <v>21</v>
      </c>
      <c r="BL96" s="49" t="s">
        <v>443</v>
      </c>
      <c r="BM96" s="50" t="s">
        <v>66</v>
      </c>
      <c r="BN96" s="228" t="s">
        <v>1919</v>
      </c>
      <c r="BO96" s="228" t="s">
        <v>1919</v>
      </c>
      <c r="BP96" s="228" t="s">
        <v>1919</v>
      </c>
      <c r="BQ96" s="228" t="s">
        <v>1919</v>
      </c>
    </row>
    <row r="97" spans="1:69" ht="25.5" x14ac:dyDescent="0.2">
      <c r="A97" s="6" t="s">
        <v>2299</v>
      </c>
      <c r="B97" s="6" t="s">
        <v>948</v>
      </c>
      <c r="C97" s="45"/>
      <c r="D97" s="118">
        <v>41609</v>
      </c>
      <c r="E97" s="52" t="s">
        <v>590</v>
      </c>
      <c r="F97" s="165" t="s">
        <v>2491</v>
      </c>
      <c r="G97" s="88">
        <v>31</v>
      </c>
      <c r="H97" s="9" t="s">
        <v>39</v>
      </c>
      <c r="I97" s="23" t="s">
        <v>42</v>
      </c>
      <c r="J97" s="170"/>
      <c r="K97" s="49"/>
      <c r="L97" s="49"/>
      <c r="M97" s="49"/>
      <c r="N97" s="49"/>
      <c r="O97" s="49"/>
      <c r="P97" s="49"/>
      <c r="Q97" s="49"/>
      <c r="R97" s="49"/>
      <c r="S97" s="49"/>
      <c r="T97" s="49"/>
      <c r="U97" s="49"/>
      <c r="V97" s="109" t="s">
        <v>35</v>
      </c>
      <c r="W97" s="49" t="s">
        <v>21</v>
      </c>
      <c r="X97" s="49" t="s">
        <v>443</v>
      </c>
      <c r="Y97" s="49" t="s">
        <v>443</v>
      </c>
      <c r="Z97" s="49" t="s">
        <v>443</v>
      </c>
      <c r="AA97" s="49" t="s">
        <v>443</v>
      </c>
      <c r="AB97" s="49" t="s">
        <v>443</v>
      </c>
      <c r="AC97" s="49" t="s">
        <v>443</v>
      </c>
      <c r="AD97" s="49" t="s">
        <v>443</v>
      </c>
      <c r="AE97" s="49" t="s">
        <v>443</v>
      </c>
      <c r="AF97" s="49" t="s">
        <v>443</v>
      </c>
      <c r="AG97" s="49" t="s">
        <v>443</v>
      </c>
      <c r="AH97" s="49" t="s">
        <v>443</v>
      </c>
      <c r="AI97" s="49" t="s">
        <v>21</v>
      </c>
      <c r="AJ97" s="49" t="s">
        <v>443</v>
      </c>
      <c r="AK97" s="49" t="s">
        <v>443</v>
      </c>
      <c r="AL97" s="49" t="s">
        <v>443</v>
      </c>
      <c r="AM97" s="49" t="s">
        <v>443</v>
      </c>
      <c r="AN97" s="49" t="s">
        <v>443</v>
      </c>
      <c r="AO97" s="49" t="s">
        <v>443</v>
      </c>
      <c r="AP97" s="49" t="s">
        <v>443</v>
      </c>
      <c r="AQ97" s="49" t="s">
        <v>443</v>
      </c>
      <c r="AR97" s="123" t="s">
        <v>443</v>
      </c>
      <c r="AS97" s="49" t="s">
        <v>443</v>
      </c>
      <c r="AT97" s="49" t="s">
        <v>443</v>
      </c>
      <c r="AU97" s="137" t="s">
        <v>21</v>
      </c>
      <c r="AV97" s="49" t="s">
        <v>443</v>
      </c>
      <c r="AW97" s="129" t="s">
        <v>2609</v>
      </c>
      <c r="AX97" s="49" t="s">
        <v>443</v>
      </c>
      <c r="AY97" s="49" t="s">
        <v>443</v>
      </c>
      <c r="AZ97" s="49" t="s">
        <v>443</v>
      </c>
      <c r="BA97" s="49" t="s">
        <v>443</v>
      </c>
      <c r="BB97" s="49" t="s">
        <v>443</v>
      </c>
      <c r="BC97" s="49" t="s">
        <v>443</v>
      </c>
      <c r="BD97" s="49" t="s">
        <v>443</v>
      </c>
      <c r="BE97" s="131" t="s">
        <v>443</v>
      </c>
      <c r="BF97" s="49" t="s">
        <v>443</v>
      </c>
      <c r="BG97" s="132" t="s">
        <v>21</v>
      </c>
      <c r="BH97" s="49" t="s">
        <v>443</v>
      </c>
      <c r="BI97" s="49" t="s">
        <v>443</v>
      </c>
      <c r="BJ97" s="49" t="s">
        <v>443</v>
      </c>
      <c r="BK97" s="49" t="s">
        <v>443</v>
      </c>
      <c r="BL97" s="49" t="s">
        <v>443</v>
      </c>
      <c r="BM97" s="1"/>
      <c r="BN97" s="1"/>
      <c r="BO97" s="132" t="s">
        <v>21</v>
      </c>
      <c r="BP97" s="1"/>
      <c r="BQ97" s="1"/>
    </row>
    <row r="98" spans="1:69" x14ac:dyDescent="0.2">
      <c r="A98" s="6" t="s">
        <v>214</v>
      </c>
      <c r="B98" s="6" t="s">
        <v>99</v>
      </c>
      <c r="C98" s="45"/>
      <c r="D98" s="117"/>
      <c r="E98" s="52" t="s">
        <v>590</v>
      </c>
      <c r="F98" s="165" t="s">
        <v>288</v>
      </c>
      <c r="G98" s="88">
        <v>32</v>
      </c>
      <c r="H98" s="9" t="s">
        <v>39</v>
      </c>
      <c r="I98" s="23" t="s">
        <v>45</v>
      </c>
      <c r="J98" s="170" t="s">
        <v>443</v>
      </c>
      <c r="K98" s="49" t="s">
        <v>443</v>
      </c>
      <c r="L98" s="49" t="s">
        <v>443</v>
      </c>
      <c r="M98" s="49" t="s">
        <v>21</v>
      </c>
      <c r="N98" s="49" t="s">
        <v>443</v>
      </c>
      <c r="O98" s="49" t="s">
        <v>443</v>
      </c>
      <c r="P98" s="49" t="s">
        <v>443</v>
      </c>
      <c r="Q98" s="49" t="s">
        <v>443</v>
      </c>
      <c r="R98" s="49" t="s">
        <v>443</v>
      </c>
      <c r="S98" s="49" t="s">
        <v>443</v>
      </c>
      <c r="T98" s="49" t="s">
        <v>443</v>
      </c>
      <c r="U98" s="49" t="s">
        <v>443</v>
      </c>
      <c r="V98" s="49" t="s">
        <v>443</v>
      </c>
      <c r="W98" s="49" t="s">
        <v>443</v>
      </c>
      <c r="X98" s="49" t="s">
        <v>443</v>
      </c>
      <c r="Y98" s="49" t="s">
        <v>21</v>
      </c>
      <c r="Z98" s="49" t="s">
        <v>443</v>
      </c>
      <c r="AA98" s="49" t="s">
        <v>443</v>
      </c>
      <c r="AB98" s="49" t="s">
        <v>443</v>
      </c>
      <c r="AC98" s="49" t="s">
        <v>443</v>
      </c>
      <c r="AD98" s="49" t="s">
        <v>443</v>
      </c>
      <c r="AE98" s="49" t="s">
        <v>443</v>
      </c>
      <c r="AF98" s="49" t="s">
        <v>443</v>
      </c>
      <c r="AG98" s="49" t="s">
        <v>443</v>
      </c>
      <c r="AH98" s="49" t="s">
        <v>443</v>
      </c>
      <c r="AI98" s="49" t="s">
        <v>443</v>
      </c>
      <c r="AJ98" s="49" t="s">
        <v>21</v>
      </c>
      <c r="AK98" s="49" t="s">
        <v>443</v>
      </c>
      <c r="AL98" s="49" t="s">
        <v>443</v>
      </c>
      <c r="AM98" s="49" t="s">
        <v>443</v>
      </c>
      <c r="AN98" s="49" t="s">
        <v>443</v>
      </c>
      <c r="AO98" s="49" t="s">
        <v>443</v>
      </c>
      <c r="AP98" s="49" t="s">
        <v>443</v>
      </c>
      <c r="AQ98" s="49" t="s">
        <v>443</v>
      </c>
      <c r="AR98" s="123" t="s">
        <v>443</v>
      </c>
      <c r="AS98" s="49" t="s">
        <v>443</v>
      </c>
      <c r="AT98" s="49" t="s">
        <v>443</v>
      </c>
      <c r="AU98" s="49" t="s">
        <v>443</v>
      </c>
      <c r="AV98" s="49" t="s">
        <v>443</v>
      </c>
      <c r="AW98" s="137" t="s">
        <v>21</v>
      </c>
      <c r="AX98" s="49" t="s">
        <v>443</v>
      </c>
      <c r="AY98" s="49" t="s">
        <v>443</v>
      </c>
      <c r="AZ98" s="49" t="s">
        <v>443</v>
      </c>
      <c r="BA98" s="49" t="s">
        <v>443</v>
      </c>
      <c r="BB98" s="49" t="s">
        <v>443</v>
      </c>
      <c r="BC98" s="49" t="s">
        <v>443</v>
      </c>
      <c r="BD98" s="49" t="s">
        <v>443</v>
      </c>
      <c r="BE98" s="131" t="s">
        <v>443</v>
      </c>
      <c r="BF98" s="49" t="s">
        <v>443</v>
      </c>
      <c r="BG98" s="49" t="s">
        <v>443</v>
      </c>
      <c r="BH98" s="49" t="s">
        <v>443</v>
      </c>
      <c r="BI98" s="132" t="s">
        <v>21</v>
      </c>
      <c r="BJ98" s="49" t="s">
        <v>443</v>
      </c>
      <c r="BK98" s="49" t="s">
        <v>443</v>
      </c>
      <c r="BL98" s="49" t="s">
        <v>443</v>
      </c>
      <c r="BM98" s="49" t="s">
        <v>443</v>
      </c>
      <c r="BN98" s="1"/>
      <c r="BO98" s="1"/>
      <c r="BP98" s="1"/>
      <c r="BQ98" s="1"/>
    </row>
    <row r="99" spans="1:69" ht="33.75" x14ac:dyDescent="0.2">
      <c r="A99" s="201" t="s">
        <v>291</v>
      </c>
      <c r="B99" s="201" t="s">
        <v>165</v>
      </c>
      <c r="C99" s="219" t="s">
        <v>2703</v>
      </c>
      <c r="D99" s="162"/>
      <c r="E99" s="211" t="s">
        <v>66</v>
      </c>
      <c r="F99" s="140" t="s">
        <v>292</v>
      </c>
      <c r="G99" s="140">
        <v>33</v>
      </c>
      <c r="H99" s="203" t="s">
        <v>39</v>
      </c>
      <c r="I99" s="204" t="s">
        <v>45</v>
      </c>
      <c r="J99" s="49" t="s">
        <v>443</v>
      </c>
      <c r="K99" s="49" t="s">
        <v>443</v>
      </c>
      <c r="L99" s="49" t="s">
        <v>443</v>
      </c>
      <c r="M99" s="49" t="s">
        <v>21</v>
      </c>
      <c r="N99" s="49" t="s">
        <v>443</v>
      </c>
      <c r="O99" s="49" t="s">
        <v>443</v>
      </c>
      <c r="P99" s="49" t="s">
        <v>443</v>
      </c>
      <c r="Q99" s="49" t="s">
        <v>443</v>
      </c>
      <c r="R99" s="49" t="s">
        <v>443</v>
      </c>
      <c r="S99" s="49" t="s">
        <v>443</v>
      </c>
      <c r="T99" s="49" t="s">
        <v>443</v>
      </c>
      <c r="U99" s="49" t="s">
        <v>443</v>
      </c>
      <c r="V99" s="49" t="s">
        <v>443</v>
      </c>
      <c r="W99" s="49" t="s">
        <v>443</v>
      </c>
      <c r="X99" s="49" t="s">
        <v>443</v>
      </c>
      <c r="Y99" s="49" t="s">
        <v>21</v>
      </c>
      <c r="Z99" s="49" t="s">
        <v>443</v>
      </c>
      <c r="AA99" s="49" t="s">
        <v>443</v>
      </c>
      <c r="AB99" s="49" t="s">
        <v>443</v>
      </c>
      <c r="AC99" s="49" t="s">
        <v>443</v>
      </c>
      <c r="AD99" s="49" t="s">
        <v>443</v>
      </c>
      <c r="AE99" s="49" t="s">
        <v>443</v>
      </c>
      <c r="AF99" s="49" t="s">
        <v>443</v>
      </c>
      <c r="AG99" s="49" t="s">
        <v>443</v>
      </c>
      <c r="AH99" s="49" t="s">
        <v>443</v>
      </c>
      <c r="AI99" s="49" t="s">
        <v>443</v>
      </c>
      <c r="AJ99" s="49" t="s">
        <v>443</v>
      </c>
      <c r="AK99" s="49" t="s">
        <v>21</v>
      </c>
      <c r="AL99" s="49" t="s">
        <v>443</v>
      </c>
      <c r="AM99" s="49" t="s">
        <v>443</v>
      </c>
      <c r="AN99" s="49" t="s">
        <v>443</v>
      </c>
      <c r="AO99" s="49" t="s">
        <v>443</v>
      </c>
      <c r="AP99" s="49" t="s">
        <v>443</v>
      </c>
      <c r="AQ99" s="49" t="s">
        <v>443</v>
      </c>
      <c r="AR99" s="123" t="s">
        <v>443</v>
      </c>
      <c r="AS99" s="49" t="s">
        <v>443</v>
      </c>
      <c r="AT99" s="49" t="s">
        <v>443</v>
      </c>
      <c r="AU99" s="50" t="s">
        <v>35</v>
      </c>
      <c r="AV99" s="50" t="s">
        <v>35</v>
      </c>
      <c r="AW99" s="50" t="s">
        <v>35</v>
      </c>
      <c r="AX99" s="50" t="s">
        <v>35</v>
      </c>
      <c r="AY99" s="50" t="s">
        <v>35</v>
      </c>
      <c r="AZ99" s="50" t="s">
        <v>35</v>
      </c>
      <c r="BA99" s="50" t="s">
        <v>35</v>
      </c>
      <c r="BB99" s="50" t="s">
        <v>35</v>
      </c>
      <c r="BC99" s="50" t="s">
        <v>35</v>
      </c>
      <c r="BD99" s="50" t="s">
        <v>35</v>
      </c>
      <c r="BE99" s="50" t="s">
        <v>35</v>
      </c>
      <c r="BH99" s="17"/>
      <c r="BI99" s="17"/>
      <c r="BK99"/>
      <c r="BL99"/>
      <c r="BQ99" s="144" t="s">
        <v>21</v>
      </c>
    </row>
    <row r="100" spans="1:69" ht="56.25" x14ac:dyDescent="0.2">
      <c r="A100" s="6" t="s">
        <v>291</v>
      </c>
      <c r="B100" s="6" t="s">
        <v>2837</v>
      </c>
      <c r="C100" s="56" t="s">
        <v>2838</v>
      </c>
      <c r="D100" s="126">
        <v>42353</v>
      </c>
      <c r="E100" s="52" t="s">
        <v>590</v>
      </c>
      <c r="F100" s="165" t="s">
        <v>292</v>
      </c>
      <c r="G100" s="88">
        <v>33</v>
      </c>
      <c r="H100" s="9" t="s">
        <v>39</v>
      </c>
      <c r="I100" s="10" t="s">
        <v>45</v>
      </c>
      <c r="J100" s="170"/>
      <c r="K100" s="49"/>
      <c r="L100" s="49"/>
      <c r="M100" s="49"/>
      <c r="N100" s="49"/>
      <c r="O100" s="49"/>
      <c r="P100" s="49"/>
      <c r="Q100" s="49"/>
      <c r="R100" s="49"/>
      <c r="S100" s="49"/>
      <c r="T100" s="49"/>
      <c r="U100" s="49"/>
      <c r="V100" s="49"/>
      <c r="W100" s="49"/>
      <c r="X100" s="49"/>
      <c r="Y100" s="49"/>
      <c r="Z100" s="49"/>
      <c r="AA100" s="49"/>
      <c r="AB100" s="49"/>
      <c r="AC100" s="49"/>
      <c r="AD100" s="49"/>
      <c r="AE100" s="49"/>
      <c r="AF100" s="49"/>
      <c r="AG100" s="49"/>
      <c r="AH100" s="49"/>
      <c r="AI100" s="49"/>
      <c r="AJ100" s="49"/>
      <c r="AK100" s="49"/>
      <c r="AL100" s="49"/>
      <c r="AM100" s="49"/>
      <c r="AN100" s="49"/>
      <c r="AO100" s="49"/>
      <c r="AP100" s="49"/>
      <c r="AQ100" s="49"/>
      <c r="AR100" s="123"/>
      <c r="AS100" s="49"/>
      <c r="AT100" s="50" t="s">
        <v>35</v>
      </c>
      <c r="AU100" s="49" t="s">
        <v>2687</v>
      </c>
      <c r="AV100" s="49" t="s">
        <v>443</v>
      </c>
      <c r="AW100" s="137" t="s">
        <v>21</v>
      </c>
      <c r="AX100" s="49" t="s">
        <v>443</v>
      </c>
      <c r="AY100" s="49" t="s">
        <v>443</v>
      </c>
      <c r="AZ100" s="49" t="s">
        <v>443</v>
      </c>
      <c r="BA100" s="49" t="s">
        <v>443</v>
      </c>
      <c r="BB100" s="49" t="s">
        <v>443</v>
      </c>
      <c r="BC100" s="49" t="s">
        <v>443</v>
      </c>
      <c r="BD100" s="49" t="s">
        <v>443</v>
      </c>
      <c r="BE100" s="131" t="s">
        <v>443</v>
      </c>
      <c r="BF100" s="49" t="s">
        <v>443</v>
      </c>
      <c r="BG100" s="49" t="s">
        <v>443</v>
      </c>
      <c r="BH100" s="49" t="s">
        <v>443</v>
      </c>
      <c r="BI100" s="132" t="s">
        <v>21</v>
      </c>
      <c r="BJ100" s="49" t="s">
        <v>443</v>
      </c>
      <c r="BK100" s="49" t="s">
        <v>34</v>
      </c>
      <c r="BL100" s="49" t="s">
        <v>443</v>
      </c>
      <c r="BM100" s="1"/>
      <c r="BN100" s="1"/>
      <c r="BO100" s="1"/>
      <c r="BP100" s="1"/>
      <c r="BQ100" s="1"/>
    </row>
    <row r="101" spans="1:69" ht="33.75" x14ac:dyDescent="0.2">
      <c r="A101" s="201" t="s">
        <v>289</v>
      </c>
      <c r="B101" s="201" t="s">
        <v>165</v>
      </c>
      <c r="C101" s="219" t="s">
        <v>2705</v>
      </c>
      <c r="D101" s="210"/>
      <c r="E101" s="211" t="s">
        <v>66</v>
      </c>
      <c r="F101" s="140" t="s">
        <v>290</v>
      </c>
      <c r="G101" s="140">
        <v>34</v>
      </c>
      <c r="H101" s="203" t="s">
        <v>39</v>
      </c>
      <c r="I101" s="177" t="s">
        <v>45</v>
      </c>
      <c r="J101" s="49" t="s">
        <v>443</v>
      </c>
      <c r="K101" s="49" t="s">
        <v>443</v>
      </c>
      <c r="L101" s="49" t="s">
        <v>443</v>
      </c>
      <c r="M101" s="49" t="s">
        <v>21</v>
      </c>
      <c r="N101" s="49" t="s">
        <v>443</v>
      </c>
      <c r="O101" s="49" t="s">
        <v>443</v>
      </c>
      <c r="P101" s="49" t="s">
        <v>443</v>
      </c>
      <c r="Q101" s="49" t="s">
        <v>443</v>
      </c>
      <c r="R101" s="49" t="s">
        <v>443</v>
      </c>
      <c r="S101" s="49" t="s">
        <v>443</v>
      </c>
      <c r="T101" s="49" t="s">
        <v>443</v>
      </c>
      <c r="U101" s="49" t="s">
        <v>443</v>
      </c>
      <c r="V101" s="49" t="s">
        <v>443</v>
      </c>
      <c r="W101" s="49" t="s">
        <v>443</v>
      </c>
      <c r="X101" s="49" t="s">
        <v>443</v>
      </c>
      <c r="Y101" s="49" t="s">
        <v>21</v>
      </c>
      <c r="Z101" s="49" t="s">
        <v>443</v>
      </c>
      <c r="AA101" s="49" t="s">
        <v>443</v>
      </c>
      <c r="AB101" s="49" t="s">
        <v>443</v>
      </c>
      <c r="AC101" s="49" t="s">
        <v>443</v>
      </c>
      <c r="AD101" s="49" t="s">
        <v>443</v>
      </c>
      <c r="AE101" s="49" t="s">
        <v>443</v>
      </c>
      <c r="AF101" s="49" t="s">
        <v>443</v>
      </c>
      <c r="AG101" s="49" t="s">
        <v>443</v>
      </c>
      <c r="AH101" s="49" t="s">
        <v>443</v>
      </c>
      <c r="AI101" s="49" t="s">
        <v>443</v>
      </c>
      <c r="AJ101" s="49" t="s">
        <v>443</v>
      </c>
      <c r="AK101" s="49" t="s">
        <v>21</v>
      </c>
      <c r="AL101" s="49" t="s">
        <v>443</v>
      </c>
      <c r="AM101" s="49" t="s">
        <v>443</v>
      </c>
      <c r="AN101" s="49" t="s">
        <v>443</v>
      </c>
      <c r="AO101" s="49" t="s">
        <v>443</v>
      </c>
      <c r="AP101" s="49" t="s">
        <v>443</v>
      </c>
      <c r="AQ101" s="49" t="s">
        <v>443</v>
      </c>
      <c r="AR101" s="123" t="s">
        <v>443</v>
      </c>
      <c r="AS101" s="49" t="s">
        <v>443</v>
      </c>
      <c r="AT101" s="49" t="s">
        <v>443</v>
      </c>
      <c r="AU101" s="50" t="s">
        <v>35</v>
      </c>
      <c r="AV101" s="50" t="s">
        <v>35</v>
      </c>
      <c r="AW101" s="50" t="s">
        <v>35</v>
      </c>
      <c r="AX101" s="50" t="s">
        <v>35</v>
      </c>
      <c r="AY101" s="50" t="s">
        <v>35</v>
      </c>
      <c r="AZ101" s="50" t="s">
        <v>35</v>
      </c>
      <c r="BA101" s="50" t="s">
        <v>35</v>
      </c>
      <c r="BB101" s="50" t="s">
        <v>35</v>
      </c>
      <c r="BC101" s="50" t="s">
        <v>35</v>
      </c>
      <c r="BD101" s="50" t="s">
        <v>35</v>
      </c>
      <c r="BE101" s="147" t="s">
        <v>35</v>
      </c>
      <c r="BF101" s="163"/>
      <c r="BG101" s="163"/>
      <c r="BH101" s="163"/>
      <c r="BI101" s="163"/>
      <c r="BJ101" s="163"/>
      <c r="BK101" s="163"/>
      <c r="BL101" s="163"/>
      <c r="BM101" s="163"/>
      <c r="BN101" s="164" t="s">
        <v>21</v>
      </c>
      <c r="BO101" s="163"/>
      <c r="BP101" s="163"/>
      <c r="BQ101" s="163"/>
    </row>
    <row r="102" spans="1:69" ht="67.5" x14ac:dyDescent="0.2">
      <c r="A102" s="6" t="s">
        <v>289</v>
      </c>
      <c r="B102" s="6" t="s">
        <v>2837</v>
      </c>
      <c r="C102" s="56" t="s">
        <v>2839</v>
      </c>
      <c r="D102" s="126">
        <v>42353</v>
      </c>
      <c r="E102" s="52" t="s">
        <v>590</v>
      </c>
      <c r="F102" s="165" t="s">
        <v>290</v>
      </c>
      <c r="G102" s="88">
        <v>34</v>
      </c>
      <c r="H102" s="9" t="s">
        <v>39</v>
      </c>
      <c r="I102" s="10" t="s">
        <v>45</v>
      </c>
      <c r="J102" s="170"/>
      <c r="K102" s="49"/>
      <c r="L102" s="49"/>
      <c r="M102" s="49"/>
      <c r="N102" s="49"/>
      <c r="O102" s="49"/>
      <c r="P102" s="49"/>
      <c r="Q102" s="49"/>
      <c r="R102" s="49"/>
      <c r="S102" s="49"/>
      <c r="T102" s="49"/>
      <c r="U102" s="49"/>
      <c r="V102" s="49"/>
      <c r="W102" s="49"/>
      <c r="X102" s="49"/>
      <c r="Y102" s="49"/>
      <c r="Z102" s="49"/>
      <c r="AA102" s="49"/>
      <c r="AB102" s="49"/>
      <c r="AC102" s="49"/>
      <c r="AD102" s="49"/>
      <c r="AE102" s="49"/>
      <c r="AF102" s="49"/>
      <c r="AG102" s="49"/>
      <c r="AH102" s="49"/>
      <c r="AI102" s="49"/>
      <c r="AJ102" s="49"/>
      <c r="AK102" s="49"/>
      <c r="AL102" s="49"/>
      <c r="AM102" s="49"/>
      <c r="AN102" s="49"/>
      <c r="AO102" s="49"/>
      <c r="AP102" s="49"/>
      <c r="AQ102" s="49"/>
      <c r="AR102" s="123"/>
      <c r="AS102" s="49"/>
      <c r="AT102" s="50" t="s">
        <v>35</v>
      </c>
      <c r="AU102" s="49" t="s">
        <v>2687</v>
      </c>
      <c r="AV102" s="49" t="s">
        <v>443</v>
      </c>
      <c r="AW102" s="137" t="s">
        <v>21</v>
      </c>
      <c r="AX102" s="49" t="s">
        <v>443</v>
      </c>
      <c r="AY102" s="49" t="s">
        <v>443</v>
      </c>
      <c r="AZ102" s="49" t="s">
        <v>443</v>
      </c>
      <c r="BA102" s="49" t="s">
        <v>443</v>
      </c>
      <c r="BB102" s="49" t="s">
        <v>443</v>
      </c>
      <c r="BC102" s="49" t="s">
        <v>443</v>
      </c>
      <c r="BD102" s="49" t="s">
        <v>443</v>
      </c>
      <c r="BE102" s="131" t="s">
        <v>443</v>
      </c>
      <c r="BF102" s="49" t="s">
        <v>443</v>
      </c>
      <c r="BG102" s="49" t="s">
        <v>443</v>
      </c>
      <c r="BH102" s="49" t="s">
        <v>443</v>
      </c>
      <c r="BI102" s="49" t="s">
        <v>34</v>
      </c>
      <c r="BJ102" s="49" t="s">
        <v>34</v>
      </c>
      <c r="BK102" s="49" t="s">
        <v>34</v>
      </c>
      <c r="BL102" s="49" t="s">
        <v>443</v>
      </c>
      <c r="BM102" s="1"/>
      <c r="BN102" s="1"/>
      <c r="BO102" s="1"/>
      <c r="BP102" s="132" t="s">
        <v>21</v>
      </c>
      <c r="BQ102" s="1"/>
    </row>
    <row r="103" spans="1:69" ht="25.5" x14ac:dyDescent="0.2">
      <c r="A103" s="41" t="s">
        <v>293</v>
      </c>
      <c r="B103" s="41" t="s">
        <v>948</v>
      </c>
      <c r="C103" s="59" t="s">
        <v>2840</v>
      </c>
      <c r="D103" s="121">
        <v>41334</v>
      </c>
      <c r="E103" s="175" t="s">
        <v>590</v>
      </c>
      <c r="F103" s="250" t="s">
        <v>294</v>
      </c>
      <c r="G103" s="89">
        <v>35</v>
      </c>
      <c r="H103" s="43" t="s">
        <v>39</v>
      </c>
      <c r="I103" s="90" t="s">
        <v>31</v>
      </c>
      <c r="J103" s="49" t="s">
        <v>35</v>
      </c>
      <c r="K103" s="49" t="s">
        <v>35</v>
      </c>
      <c r="L103" s="49" t="s">
        <v>35</v>
      </c>
      <c r="M103" s="49" t="s">
        <v>35</v>
      </c>
      <c r="N103" s="49" t="s">
        <v>443</v>
      </c>
      <c r="O103" s="49" t="s">
        <v>443</v>
      </c>
      <c r="P103" s="49" t="s">
        <v>443</v>
      </c>
      <c r="Q103" s="49" t="s">
        <v>443</v>
      </c>
      <c r="R103" s="49" t="s">
        <v>443</v>
      </c>
      <c r="S103" s="49" t="s">
        <v>443</v>
      </c>
      <c r="T103" s="49" t="s">
        <v>443</v>
      </c>
      <c r="U103" s="49" t="s">
        <v>21</v>
      </c>
      <c r="V103" s="49" t="s">
        <v>35</v>
      </c>
      <c r="W103" s="49" t="s">
        <v>443</v>
      </c>
      <c r="X103" s="49" t="s">
        <v>443</v>
      </c>
      <c r="Y103" s="49" t="s">
        <v>443</v>
      </c>
      <c r="Z103" s="49" t="s">
        <v>443</v>
      </c>
      <c r="AA103" s="49" t="s">
        <v>443</v>
      </c>
      <c r="AB103" s="49" t="s">
        <v>443</v>
      </c>
      <c r="AC103" s="49" t="s">
        <v>443</v>
      </c>
      <c r="AD103" s="49" t="s">
        <v>443</v>
      </c>
      <c r="AE103" s="49" t="s">
        <v>35</v>
      </c>
      <c r="AF103" s="49" t="s">
        <v>443</v>
      </c>
      <c r="AG103" s="49" t="s">
        <v>21</v>
      </c>
      <c r="AH103" s="49" t="s">
        <v>443</v>
      </c>
      <c r="AI103" s="49" t="s">
        <v>443</v>
      </c>
      <c r="AJ103" s="49" t="s">
        <v>443</v>
      </c>
      <c r="AK103" s="49" t="s">
        <v>443</v>
      </c>
      <c r="AL103" s="49" t="s">
        <v>443</v>
      </c>
      <c r="AM103" s="49" t="s">
        <v>443</v>
      </c>
      <c r="AN103" s="49" t="s">
        <v>443</v>
      </c>
      <c r="AO103" s="49" t="s">
        <v>443</v>
      </c>
      <c r="AP103" s="49" t="s">
        <v>443</v>
      </c>
      <c r="AQ103" s="49" t="s">
        <v>443</v>
      </c>
      <c r="AR103" s="123" t="s">
        <v>443</v>
      </c>
      <c r="AS103" s="49" t="s">
        <v>21</v>
      </c>
      <c r="AT103" s="49" t="s">
        <v>443</v>
      </c>
      <c r="AU103" s="49" t="s">
        <v>443</v>
      </c>
      <c r="AV103" s="49" t="s">
        <v>443</v>
      </c>
      <c r="AW103" s="129" t="s">
        <v>2609</v>
      </c>
      <c r="AX103" s="49" t="s">
        <v>443</v>
      </c>
      <c r="AY103" s="49" t="s">
        <v>443</v>
      </c>
      <c r="AZ103" s="49" t="s">
        <v>443</v>
      </c>
      <c r="BA103" s="49" t="s">
        <v>443</v>
      </c>
      <c r="BB103" s="49" t="s">
        <v>443</v>
      </c>
      <c r="BC103" s="49" t="s">
        <v>443</v>
      </c>
      <c r="BD103" s="137" t="s">
        <v>21</v>
      </c>
      <c r="BE103" s="131" t="s">
        <v>443</v>
      </c>
      <c r="BF103" s="266" t="s">
        <v>443</v>
      </c>
      <c r="BG103" s="266" t="s">
        <v>443</v>
      </c>
      <c r="BH103" s="266" t="s">
        <v>443</v>
      </c>
      <c r="BI103" s="266" t="s">
        <v>443</v>
      </c>
      <c r="BJ103" s="266" t="s">
        <v>443</v>
      </c>
      <c r="BK103" s="80" t="s">
        <v>443</v>
      </c>
      <c r="BL103" s="80" t="s">
        <v>443</v>
      </c>
      <c r="BM103" s="15"/>
      <c r="BN103" s="15"/>
      <c r="BO103" s="15"/>
      <c r="BP103" s="160" t="s">
        <v>21</v>
      </c>
      <c r="BQ103" s="15"/>
    </row>
    <row r="104" spans="1:69" ht="45" x14ac:dyDescent="0.2">
      <c r="A104" s="22" t="s">
        <v>301</v>
      </c>
      <c r="B104" s="6" t="s">
        <v>1580</v>
      </c>
      <c r="C104" s="45" t="s">
        <v>2841</v>
      </c>
      <c r="D104" s="117"/>
      <c r="E104" s="52" t="s">
        <v>590</v>
      </c>
      <c r="F104" s="165" t="s">
        <v>300</v>
      </c>
      <c r="G104" s="88">
        <v>36</v>
      </c>
      <c r="H104" s="9" t="s">
        <v>39</v>
      </c>
      <c r="I104" s="10" t="s">
        <v>40</v>
      </c>
      <c r="J104" s="49" t="s">
        <v>443</v>
      </c>
      <c r="K104" s="49" t="s">
        <v>443</v>
      </c>
      <c r="L104" s="49" t="s">
        <v>21</v>
      </c>
      <c r="M104" s="49" t="s">
        <v>443</v>
      </c>
      <c r="N104" s="49" t="s">
        <v>443</v>
      </c>
      <c r="O104" s="49" t="s">
        <v>443</v>
      </c>
      <c r="P104" s="49" t="s">
        <v>443</v>
      </c>
      <c r="Q104" s="49" t="s">
        <v>443</v>
      </c>
      <c r="R104" s="66" t="s">
        <v>767</v>
      </c>
      <c r="S104" s="66" t="s">
        <v>767</v>
      </c>
      <c r="T104" s="49" t="s">
        <v>443</v>
      </c>
      <c r="U104" s="49" t="s">
        <v>443</v>
      </c>
      <c r="V104" s="49" t="s">
        <v>443</v>
      </c>
      <c r="W104" s="49" t="s">
        <v>443</v>
      </c>
      <c r="X104" s="49" t="s">
        <v>21</v>
      </c>
      <c r="Y104" s="49" t="s">
        <v>35</v>
      </c>
      <c r="Z104" s="49" t="s">
        <v>443</v>
      </c>
      <c r="AA104" s="49" t="s">
        <v>443</v>
      </c>
      <c r="AB104" s="49" t="s">
        <v>443</v>
      </c>
      <c r="AC104" s="49" t="s">
        <v>443</v>
      </c>
      <c r="AD104" s="49" t="s">
        <v>34</v>
      </c>
      <c r="AE104" s="49" t="s">
        <v>35</v>
      </c>
      <c r="AF104" s="49" t="s">
        <v>443</v>
      </c>
      <c r="AG104" s="49" t="s">
        <v>443</v>
      </c>
      <c r="AH104" s="49" t="s">
        <v>443</v>
      </c>
      <c r="AI104" s="49" t="s">
        <v>443</v>
      </c>
      <c r="AJ104" s="49" t="s">
        <v>21</v>
      </c>
      <c r="AK104" s="49" t="s">
        <v>443</v>
      </c>
      <c r="AL104" s="49" t="s">
        <v>443</v>
      </c>
      <c r="AM104" s="49" t="s">
        <v>443</v>
      </c>
      <c r="AN104" s="49" t="s">
        <v>443</v>
      </c>
      <c r="AO104" s="49" t="s">
        <v>443</v>
      </c>
      <c r="AP104" s="50" t="s">
        <v>35</v>
      </c>
      <c r="AQ104" s="50" t="s">
        <v>35</v>
      </c>
      <c r="AR104" s="123" t="s">
        <v>443</v>
      </c>
      <c r="AS104" s="49" t="s">
        <v>443</v>
      </c>
      <c r="AT104" s="49" t="s">
        <v>443</v>
      </c>
      <c r="AU104" s="49" t="s">
        <v>443</v>
      </c>
      <c r="AV104" s="137" t="s">
        <v>21</v>
      </c>
      <c r="AW104" s="129" t="s">
        <v>2609</v>
      </c>
      <c r="AX104" s="49" t="s">
        <v>443</v>
      </c>
      <c r="AY104" s="49" t="s">
        <v>443</v>
      </c>
      <c r="AZ104" s="49" t="s">
        <v>443</v>
      </c>
      <c r="BA104" s="49" t="s">
        <v>443</v>
      </c>
      <c r="BB104" s="50" t="s">
        <v>35</v>
      </c>
      <c r="BC104" s="50" t="s">
        <v>35</v>
      </c>
      <c r="BD104" s="50" t="s">
        <v>35</v>
      </c>
      <c r="BE104" s="131" t="s">
        <v>443</v>
      </c>
      <c r="BF104" s="131" t="s">
        <v>443</v>
      </c>
      <c r="BG104" s="131" t="s">
        <v>443</v>
      </c>
      <c r="BH104" s="274" t="s">
        <v>21</v>
      </c>
      <c r="BI104" s="131" t="s">
        <v>443</v>
      </c>
      <c r="BJ104" s="49" t="s">
        <v>443</v>
      </c>
      <c r="BK104" s="49" t="s">
        <v>443</v>
      </c>
      <c r="BL104" s="49" t="s">
        <v>443</v>
      </c>
      <c r="BM104" s="1"/>
      <c r="BN104" s="1"/>
      <c r="BO104" s="1"/>
      <c r="BP104" s="1"/>
      <c r="BQ104" s="1"/>
    </row>
    <row r="105" spans="1:69" ht="33.75" x14ac:dyDescent="0.2">
      <c r="A105" s="22" t="s">
        <v>263</v>
      </c>
      <c r="B105" s="6" t="s">
        <v>182</v>
      </c>
      <c r="C105" s="54" t="s">
        <v>2623</v>
      </c>
      <c r="D105" s="117"/>
      <c r="E105" s="53" t="s">
        <v>66</v>
      </c>
      <c r="F105" s="88" t="s">
        <v>264</v>
      </c>
      <c r="G105" s="88">
        <v>37</v>
      </c>
      <c r="H105" s="9" t="s">
        <v>39</v>
      </c>
      <c r="I105" s="32" t="s">
        <v>183</v>
      </c>
      <c r="J105" s="49" t="s">
        <v>443</v>
      </c>
      <c r="K105" s="49" t="s">
        <v>443</v>
      </c>
      <c r="L105" s="49" t="s">
        <v>443</v>
      </c>
      <c r="M105" s="49" t="s">
        <v>443</v>
      </c>
      <c r="N105" s="49" t="s">
        <v>443</v>
      </c>
      <c r="O105" s="49" t="s">
        <v>443</v>
      </c>
      <c r="P105" s="49" t="s">
        <v>21</v>
      </c>
      <c r="Q105" s="49" t="s">
        <v>443</v>
      </c>
      <c r="R105" s="49" t="s">
        <v>443</v>
      </c>
      <c r="S105" s="49" t="s">
        <v>443</v>
      </c>
      <c r="T105" s="49" t="s">
        <v>443</v>
      </c>
      <c r="U105" s="49" t="s">
        <v>443</v>
      </c>
      <c r="V105" s="49" t="s">
        <v>443</v>
      </c>
      <c r="W105" s="49" t="s">
        <v>443</v>
      </c>
      <c r="X105" s="49" t="s">
        <v>443</v>
      </c>
      <c r="Y105" s="49" t="s">
        <v>443</v>
      </c>
      <c r="Z105" s="49" t="s">
        <v>443</v>
      </c>
      <c r="AA105" s="49" t="s">
        <v>443</v>
      </c>
      <c r="AB105" s="49" t="s">
        <v>21</v>
      </c>
      <c r="AC105" s="49" t="s">
        <v>443</v>
      </c>
      <c r="AD105" s="112" t="s">
        <v>66</v>
      </c>
      <c r="AE105" s="50"/>
      <c r="AF105" s="50"/>
      <c r="AG105" s="50"/>
      <c r="AH105" s="49"/>
      <c r="AI105" s="49"/>
      <c r="AJ105" s="49"/>
      <c r="AK105" s="49"/>
      <c r="AL105" s="49"/>
      <c r="AM105" s="49"/>
      <c r="AN105" s="49"/>
      <c r="AO105" s="49"/>
      <c r="AP105" s="112" t="s">
        <v>66</v>
      </c>
      <c r="AQ105" s="50"/>
      <c r="AR105" s="50"/>
      <c r="AS105" s="50"/>
      <c r="AT105" s="10"/>
      <c r="AU105" s="10"/>
      <c r="AV105" s="10"/>
      <c r="AW105" s="10"/>
      <c r="AX105" s="10"/>
      <c r="AY105" s="10"/>
      <c r="AZ105" s="10"/>
      <c r="BA105" s="10"/>
      <c r="BB105" s="10"/>
      <c r="BC105" s="10"/>
      <c r="BD105" s="10"/>
      <c r="BE105" s="154"/>
      <c r="BF105" s="154"/>
      <c r="BG105" s="154"/>
      <c r="BH105" s="154"/>
      <c r="BI105" s="154"/>
      <c r="BJ105" s="10"/>
      <c r="BK105" s="10"/>
      <c r="BL105" s="10"/>
      <c r="BM105" s="1"/>
      <c r="BN105" s="1"/>
      <c r="BO105" s="1"/>
      <c r="BP105" s="1"/>
      <c r="BQ105" s="1"/>
    </row>
    <row r="106" spans="1:69" ht="25.5" x14ac:dyDescent="0.2">
      <c r="A106" s="197" t="s">
        <v>2626</v>
      </c>
      <c r="B106" s="196" t="s">
        <v>2627</v>
      </c>
      <c r="C106" s="233" t="s">
        <v>2628</v>
      </c>
      <c r="D106" s="205"/>
      <c r="E106" s="192" t="s">
        <v>66</v>
      </c>
      <c r="F106" s="195" t="s">
        <v>340</v>
      </c>
      <c r="G106" s="194" t="s">
        <v>30</v>
      </c>
      <c r="H106" s="155"/>
      <c r="I106" s="157" t="s">
        <v>20</v>
      </c>
      <c r="J106" s="51"/>
      <c r="K106" s="51"/>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1"/>
      <c r="AT106" s="1"/>
      <c r="AU106" s="1"/>
      <c r="AV106" s="1"/>
      <c r="AW106" s="1"/>
      <c r="AX106" s="1"/>
      <c r="AY106" s="1"/>
      <c r="AZ106" s="1"/>
      <c r="BA106" s="1"/>
      <c r="BB106" s="1"/>
      <c r="BC106" s="1"/>
      <c r="BD106" s="1"/>
      <c r="BE106" s="143"/>
      <c r="BF106" s="155"/>
      <c r="BG106" s="155"/>
      <c r="BH106" s="155"/>
      <c r="BI106" s="155"/>
      <c r="BJ106" s="158"/>
      <c r="BK106" s="155"/>
      <c r="BL106" s="155"/>
      <c r="BM106" s="155"/>
      <c r="BN106" s="155"/>
      <c r="BO106" s="155"/>
      <c r="BP106" s="155"/>
      <c r="BQ106" s="155"/>
    </row>
    <row r="107" spans="1:69" ht="56.25" x14ac:dyDescent="0.2">
      <c r="A107" s="22" t="s">
        <v>2635</v>
      </c>
      <c r="B107" s="3" t="s">
        <v>65</v>
      </c>
      <c r="C107" s="45" t="s">
        <v>2636</v>
      </c>
      <c r="D107" s="119"/>
      <c r="E107" s="53" t="s">
        <v>66</v>
      </c>
      <c r="F107" s="88" t="s">
        <v>2637</v>
      </c>
      <c r="G107" s="9" t="s">
        <v>30</v>
      </c>
      <c r="H107" s="1"/>
      <c r="I107" s="10" t="s">
        <v>40</v>
      </c>
      <c r="J107" s="170" t="s">
        <v>443</v>
      </c>
      <c r="K107" s="49" t="s">
        <v>443</v>
      </c>
      <c r="L107" s="49" t="s">
        <v>21</v>
      </c>
      <c r="M107" s="49" t="s">
        <v>443</v>
      </c>
      <c r="N107" s="50" t="s">
        <v>35</v>
      </c>
      <c r="O107" s="50" t="s">
        <v>35</v>
      </c>
      <c r="P107" s="50" t="s">
        <v>35</v>
      </c>
      <c r="Q107" s="50" t="s">
        <v>35</v>
      </c>
      <c r="R107" s="50" t="s">
        <v>35</v>
      </c>
      <c r="S107" s="50" t="s">
        <v>35</v>
      </c>
      <c r="T107" s="50" t="s">
        <v>35</v>
      </c>
      <c r="U107" s="50" t="s">
        <v>35</v>
      </c>
      <c r="V107" s="50" t="s">
        <v>35</v>
      </c>
      <c r="W107" s="50" t="s">
        <v>35</v>
      </c>
      <c r="X107" s="50" t="s">
        <v>35</v>
      </c>
      <c r="Y107" s="50" t="s">
        <v>35</v>
      </c>
      <c r="Z107" s="50" t="s">
        <v>35</v>
      </c>
      <c r="AA107" s="50" t="s">
        <v>35</v>
      </c>
      <c r="AB107" s="50" t="s">
        <v>35</v>
      </c>
      <c r="AC107" s="50" t="s">
        <v>35</v>
      </c>
      <c r="AD107" s="50" t="s">
        <v>35</v>
      </c>
      <c r="AE107" s="50" t="s">
        <v>35</v>
      </c>
      <c r="AF107" s="50" t="s">
        <v>35</v>
      </c>
      <c r="AG107" s="50" t="s">
        <v>35</v>
      </c>
      <c r="AH107" s="50" t="s">
        <v>35</v>
      </c>
      <c r="AI107" s="50" t="s">
        <v>35</v>
      </c>
      <c r="AJ107" s="50" t="s">
        <v>35</v>
      </c>
      <c r="AK107" s="50" t="s">
        <v>35</v>
      </c>
      <c r="AL107" s="50" t="s">
        <v>35</v>
      </c>
      <c r="AM107" s="50" t="s">
        <v>35</v>
      </c>
      <c r="AN107" s="50" t="s">
        <v>35</v>
      </c>
      <c r="AO107" s="50" t="s">
        <v>35</v>
      </c>
      <c r="AP107" s="50" t="s">
        <v>35</v>
      </c>
      <c r="AQ107" s="50" t="s">
        <v>35</v>
      </c>
      <c r="AR107" s="50" t="s">
        <v>35</v>
      </c>
      <c r="AS107" s="50" t="s">
        <v>35</v>
      </c>
      <c r="AT107" s="1"/>
      <c r="AU107" s="1"/>
      <c r="AV107" s="1"/>
      <c r="AW107" s="1"/>
      <c r="AX107" s="1"/>
      <c r="AY107" s="1"/>
      <c r="AZ107" s="1"/>
      <c r="BA107" s="1"/>
      <c r="BB107" s="1"/>
      <c r="BC107" s="1"/>
      <c r="BD107" s="1"/>
      <c r="BE107" s="143"/>
      <c r="BF107" s="1"/>
      <c r="BG107" s="1"/>
      <c r="BH107" s="1"/>
      <c r="BI107" s="1"/>
      <c r="BJ107" s="1"/>
      <c r="BK107" s="1"/>
      <c r="BL107" s="1"/>
      <c r="BM107" s="1"/>
      <c r="BN107" s="1"/>
      <c r="BO107" s="1"/>
      <c r="BP107" s="1"/>
      <c r="BQ107" s="1"/>
    </row>
    <row r="108" spans="1:69" ht="56.25" x14ac:dyDescent="0.2">
      <c r="A108" s="5" t="s">
        <v>193</v>
      </c>
      <c r="B108" s="23" t="s">
        <v>109</v>
      </c>
      <c r="C108" s="54" t="s">
        <v>2707</v>
      </c>
      <c r="D108" s="104"/>
      <c r="E108" s="53" t="s">
        <v>66</v>
      </c>
      <c r="F108" s="88" t="s">
        <v>2708</v>
      </c>
      <c r="G108" s="9" t="s">
        <v>30</v>
      </c>
      <c r="H108" s="10"/>
      <c r="I108" s="23" t="s">
        <v>72</v>
      </c>
      <c r="J108" s="261" t="s">
        <v>443</v>
      </c>
      <c r="K108" s="104" t="s">
        <v>443</v>
      </c>
      <c r="L108" s="104" t="s">
        <v>443</v>
      </c>
      <c r="M108" s="104" t="s">
        <v>443</v>
      </c>
      <c r="N108" s="104" t="s">
        <v>443</v>
      </c>
      <c r="O108" s="104" t="s">
        <v>443</v>
      </c>
      <c r="P108" s="104" t="s">
        <v>443</v>
      </c>
      <c r="Q108" s="104" t="s">
        <v>443</v>
      </c>
      <c r="R108" s="104" t="s">
        <v>443</v>
      </c>
      <c r="S108" s="104" t="s">
        <v>443</v>
      </c>
      <c r="T108" s="104" t="s">
        <v>443</v>
      </c>
      <c r="U108" s="104" t="s">
        <v>21</v>
      </c>
      <c r="V108" s="104"/>
      <c r="W108" s="104"/>
      <c r="X108" s="104"/>
      <c r="Y108" s="104"/>
      <c r="Z108" s="104"/>
      <c r="AA108" s="104"/>
      <c r="AB108" s="104"/>
      <c r="AC108" s="104"/>
      <c r="AD108" s="104"/>
      <c r="AE108" s="104"/>
      <c r="AF108" s="104"/>
      <c r="AG108" s="104" t="s">
        <v>21</v>
      </c>
      <c r="AH108" s="104"/>
      <c r="AI108" s="104"/>
      <c r="AJ108" s="104"/>
      <c r="AK108" s="104"/>
      <c r="AL108" s="104"/>
      <c r="AM108" s="104"/>
      <c r="AN108" s="104"/>
      <c r="AO108" s="104"/>
      <c r="AP108" s="104"/>
      <c r="AQ108" s="104"/>
      <c r="AR108" s="104"/>
      <c r="AS108" s="104" t="s">
        <v>21</v>
      </c>
      <c r="AT108" s="1"/>
      <c r="AU108" s="1"/>
      <c r="AV108" s="1"/>
      <c r="AW108" s="1"/>
      <c r="AX108" s="1"/>
      <c r="AY108" s="1"/>
      <c r="AZ108" s="1"/>
      <c r="BA108" s="1"/>
      <c r="BB108" s="1"/>
      <c r="BC108" s="1"/>
      <c r="BD108" s="1"/>
      <c r="BE108" s="143"/>
      <c r="BF108" s="1"/>
      <c r="BG108" s="1"/>
      <c r="BH108" s="1"/>
      <c r="BI108" s="1"/>
      <c r="BJ108" s="1"/>
      <c r="BK108" s="1"/>
      <c r="BL108" s="1"/>
      <c r="BM108" s="1"/>
      <c r="BN108" s="132" t="s">
        <v>21</v>
      </c>
      <c r="BO108" s="1"/>
      <c r="BP108" s="1"/>
      <c r="BQ108" s="1"/>
    </row>
    <row r="109" spans="1:69" x14ac:dyDescent="0.2">
      <c r="A109" s="21" t="s">
        <v>2709</v>
      </c>
      <c r="B109" s="6" t="s">
        <v>156</v>
      </c>
      <c r="C109" s="60" t="s">
        <v>2710</v>
      </c>
      <c r="D109" s="117"/>
      <c r="E109" s="53" t="s">
        <v>66</v>
      </c>
      <c r="F109" s="52"/>
      <c r="G109" s="9" t="s">
        <v>30</v>
      </c>
      <c r="H109" s="1"/>
      <c r="I109" s="10" t="s">
        <v>42</v>
      </c>
      <c r="J109" s="173"/>
      <c r="K109" s="49" t="s">
        <v>21</v>
      </c>
      <c r="L109" s="49" t="s">
        <v>443</v>
      </c>
      <c r="M109" s="49"/>
      <c r="N109" s="49"/>
      <c r="O109" s="49"/>
      <c r="P109" s="49"/>
      <c r="Q109" s="49"/>
      <c r="R109" s="49"/>
      <c r="S109" s="49"/>
      <c r="T109" s="49"/>
      <c r="U109" s="49"/>
      <c r="V109" s="51"/>
      <c r="W109" s="49" t="s">
        <v>21</v>
      </c>
      <c r="X109" s="49" t="s">
        <v>443</v>
      </c>
      <c r="Y109" s="49"/>
      <c r="Z109" s="49"/>
      <c r="AA109" s="49"/>
      <c r="AB109" s="49"/>
      <c r="AC109" s="49"/>
      <c r="AD109" s="49"/>
      <c r="AE109" s="49"/>
      <c r="AF109" s="49"/>
      <c r="AG109" s="49"/>
      <c r="AH109" s="51"/>
      <c r="AI109" s="49" t="s">
        <v>21</v>
      </c>
      <c r="AJ109" s="49" t="s">
        <v>443</v>
      </c>
      <c r="AK109" s="49"/>
      <c r="AL109" s="49"/>
      <c r="AM109" s="49"/>
      <c r="AN109" s="49"/>
      <c r="AO109" s="49"/>
      <c r="AP109" s="49"/>
      <c r="AQ109" s="49"/>
      <c r="AR109" s="49"/>
      <c r="AS109" s="49"/>
      <c r="AT109" s="1"/>
      <c r="AU109" s="1"/>
      <c r="AV109" s="1"/>
      <c r="AW109" s="1"/>
      <c r="AX109" s="1"/>
      <c r="AY109" s="1"/>
      <c r="AZ109" s="1"/>
      <c r="BA109" s="1"/>
      <c r="BB109" s="1"/>
      <c r="BC109" s="1"/>
      <c r="BD109" s="1"/>
      <c r="BE109" s="143"/>
      <c r="BF109" s="1"/>
      <c r="BG109" s="1"/>
      <c r="BH109" s="1"/>
      <c r="BI109" s="1"/>
      <c r="BJ109" s="1"/>
      <c r="BK109" s="1"/>
      <c r="BL109" s="1"/>
      <c r="BM109" s="49" t="s">
        <v>443</v>
      </c>
      <c r="BN109" s="1"/>
      <c r="BO109" s="1"/>
      <c r="BP109" s="1"/>
      <c r="BQ109" s="1"/>
    </row>
    <row r="110" spans="1:69" ht="56.25" x14ac:dyDescent="0.2">
      <c r="A110" s="139" t="s">
        <v>2729</v>
      </c>
      <c r="B110" s="41" t="s">
        <v>173</v>
      </c>
      <c r="C110" s="179" t="s">
        <v>2730</v>
      </c>
      <c r="D110" s="122"/>
      <c r="E110" s="176" t="s">
        <v>66</v>
      </c>
      <c r="F110" s="89" t="s">
        <v>478</v>
      </c>
      <c r="G110" s="43" t="s">
        <v>30</v>
      </c>
      <c r="H110" s="15"/>
      <c r="I110" s="90" t="s">
        <v>72</v>
      </c>
      <c r="J110" s="106" t="s">
        <v>443</v>
      </c>
      <c r="K110" s="106" t="s">
        <v>443</v>
      </c>
      <c r="L110" s="106" t="s">
        <v>443</v>
      </c>
      <c r="M110" s="106" t="s">
        <v>443</v>
      </c>
      <c r="N110" s="106" t="s">
        <v>443</v>
      </c>
      <c r="O110" s="106" t="s">
        <v>443</v>
      </c>
      <c r="P110" s="106" t="s">
        <v>21</v>
      </c>
      <c r="Q110" s="106" t="s">
        <v>443</v>
      </c>
      <c r="R110" s="106" t="s">
        <v>443</v>
      </c>
      <c r="S110" s="106" t="s">
        <v>443</v>
      </c>
      <c r="T110" s="106" t="s">
        <v>443</v>
      </c>
      <c r="U110" s="106" t="s">
        <v>21</v>
      </c>
      <c r="V110" s="109" t="s">
        <v>35</v>
      </c>
      <c r="W110" s="109" t="s">
        <v>35</v>
      </c>
      <c r="X110" s="109" t="s">
        <v>35</v>
      </c>
      <c r="Y110" s="109" t="s">
        <v>35</v>
      </c>
      <c r="Z110" s="109" t="s">
        <v>35</v>
      </c>
      <c r="AA110" s="109" t="s">
        <v>35</v>
      </c>
      <c r="AB110" s="109" t="s">
        <v>35</v>
      </c>
      <c r="AC110" s="109" t="s">
        <v>35</v>
      </c>
      <c r="AD110" s="109" t="s">
        <v>35</v>
      </c>
      <c r="AE110" s="109" t="s">
        <v>35</v>
      </c>
      <c r="AF110" s="109" t="s">
        <v>35</v>
      </c>
      <c r="AG110" s="49" t="s">
        <v>21</v>
      </c>
      <c r="AH110" s="109" t="s">
        <v>35</v>
      </c>
      <c r="AI110" s="109" t="s">
        <v>35</v>
      </c>
      <c r="AJ110" s="109" t="s">
        <v>35</v>
      </c>
      <c r="AK110" s="109" t="s">
        <v>35</v>
      </c>
      <c r="AL110" s="109" t="s">
        <v>35</v>
      </c>
      <c r="AM110" s="109" t="s">
        <v>35</v>
      </c>
      <c r="AN110" s="109" t="s">
        <v>35</v>
      </c>
      <c r="AO110" s="109" t="s">
        <v>35</v>
      </c>
      <c r="AP110" s="109" t="s">
        <v>35</v>
      </c>
      <c r="AQ110" s="109" t="s">
        <v>35</v>
      </c>
      <c r="AR110" s="109" t="s">
        <v>35</v>
      </c>
      <c r="AS110" s="49" t="s">
        <v>21</v>
      </c>
      <c r="AT110" s="1"/>
      <c r="AU110" s="1"/>
      <c r="AV110" s="1"/>
      <c r="AW110" s="1"/>
      <c r="AX110" s="1"/>
      <c r="AY110" s="1"/>
      <c r="AZ110" s="1"/>
      <c r="BA110" s="1"/>
      <c r="BB110" s="1"/>
      <c r="BC110" s="1"/>
      <c r="BD110" s="1"/>
      <c r="BE110" s="1"/>
      <c r="BF110" s="15"/>
      <c r="BG110" s="15"/>
      <c r="BH110" s="15"/>
      <c r="BI110" s="15"/>
      <c r="BJ110" s="15"/>
      <c r="BK110" s="15"/>
      <c r="BL110" s="15"/>
      <c r="BM110" s="15"/>
      <c r="BN110" s="15"/>
      <c r="BO110" s="15"/>
      <c r="BP110" s="15"/>
      <c r="BQ110" s="160" t="s">
        <v>21</v>
      </c>
    </row>
    <row r="111" spans="1:69" ht="45" x14ac:dyDescent="0.2">
      <c r="A111" s="197" t="s">
        <v>161</v>
      </c>
      <c r="B111" s="197" t="s">
        <v>156</v>
      </c>
      <c r="C111" s="198" t="s">
        <v>2758</v>
      </c>
      <c r="D111" s="191"/>
      <c r="E111" s="192" t="s">
        <v>66</v>
      </c>
      <c r="F111" s="200" t="s">
        <v>300</v>
      </c>
      <c r="G111" s="194" t="s">
        <v>30</v>
      </c>
      <c r="H111" s="155"/>
      <c r="I111" s="206" t="s">
        <v>163</v>
      </c>
      <c r="J111" s="51"/>
      <c r="K111" s="51"/>
      <c r="L111" s="51"/>
      <c r="M111" s="51"/>
      <c r="N111" s="51"/>
      <c r="O111" s="61" t="s">
        <v>58</v>
      </c>
      <c r="P111" s="51"/>
      <c r="Q111" s="51"/>
      <c r="R111" s="51"/>
      <c r="S111" s="51"/>
      <c r="T111" s="51" t="s">
        <v>21</v>
      </c>
      <c r="U111" s="51"/>
      <c r="V111" s="51"/>
      <c r="W111" s="51"/>
      <c r="X111" s="51"/>
      <c r="Y111" s="51"/>
      <c r="Z111" s="51"/>
      <c r="AA111" s="61" t="s">
        <v>58</v>
      </c>
      <c r="AB111" s="51"/>
      <c r="AC111" s="51"/>
      <c r="AD111" s="51"/>
      <c r="AE111" s="51"/>
      <c r="AF111" s="51" t="s">
        <v>21</v>
      </c>
      <c r="AG111" s="51"/>
      <c r="AH111" s="51"/>
      <c r="AI111" s="51"/>
      <c r="AJ111" s="51"/>
      <c r="AK111" s="51"/>
      <c r="AL111" s="51"/>
      <c r="AM111" s="61" t="s">
        <v>58</v>
      </c>
      <c r="AN111" s="51"/>
      <c r="AO111" s="51"/>
      <c r="AP111" s="51"/>
      <c r="AQ111" s="51"/>
      <c r="AR111" s="51" t="s">
        <v>21</v>
      </c>
      <c r="AS111" s="51"/>
      <c r="AT111" s="1"/>
      <c r="AU111" s="1"/>
      <c r="AV111" s="1"/>
      <c r="AW111" s="1"/>
      <c r="AX111" s="1"/>
      <c r="AY111" s="1"/>
      <c r="AZ111" s="1"/>
      <c r="BA111" s="1"/>
      <c r="BB111" s="1"/>
      <c r="BC111" s="1"/>
      <c r="BD111" s="1"/>
      <c r="BE111" s="143"/>
      <c r="BF111" s="158"/>
      <c r="BG111" s="158"/>
      <c r="BH111" s="158"/>
      <c r="BI111" s="155"/>
      <c r="BJ111" s="158"/>
      <c r="BK111" s="155"/>
      <c r="BL111" s="155"/>
      <c r="BM111" s="155"/>
      <c r="BN111" s="155"/>
      <c r="BO111" s="155"/>
      <c r="BP111" s="155"/>
      <c r="BQ111" s="155"/>
    </row>
    <row r="112" spans="1:69" ht="45" x14ac:dyDescent="0.2">
      <c r="A112" s="6" t="s">
        <v>158</v>
      </c>
      <c r="B112" s="6" t="s">
        <v>156</v>
      </c>
      <c r="C112" s="45" t="s">
        <v>2758</v>
      </c>
      <c r="D112" s="117"/>
      <c r="E112" s="53" t="s">
        <v>66</v>
      </c>
      <c r="F112" s="53"/>
      <c r="G112" s="9" t="s">
        <v>30</v>
      </c>
      <c r="H112" s="1"/>
      <c r="I112" s="10" t="s">
        <v>20</v>
      </c>
      <c r="J112" s="173"/>
      <c r="K112" s="51"/>
      <c r="L112" s="51"/>
      <c r="M112" s="51"/>
      <c r="N112" s="51" t="s">
        <v>21</v>
      </c>
      <c r="O112" s="61" t="s">
        <v>58</v>
      </c>
      <c r="P112" s="61"/>
      <c r="Q112" s="51"/>
      <c r="R112" s="51"/>
      <c r="S112" s="51"/>
      <c r="T112" s="51"/>
      <c r="U112" s="51"/>
      <c r="V112" s="51"/>
      <c r="W112" s="51"/>
      <c r="X112" s="51"/>
      <c r="Y112" s="51"/>
      <c r="Z112" s="51" t="s">
        <v>21</v>
      </c>
      <c r="AA112" s="61" t="s">
        <v>58</v>
      </c>
      <c r="AB112" s="61"/>
      <c r="AC112" s="51"/>
      <c r="AD112" s="51"/>
      <c r="AE112" s="51"/>
      <c r="AF112" s="51"/>
      <c r="AG112" s="51"/>
      <c r="AH112" s="51"/>
      <c r="AI112" s="51"/>
      <c r="AJ112" s="51"/>
      <c r="AK112" s="51"/>
      <c r="AL112" s="51" t="s">
        <v>21</v>
      </c>
      <c r="AM112" s="61" t="s">
        <v>58</v>
      </c>
      <c r="AN112" s="61"/>
      <c r="AO112" s="51"/>
      <c r="AP112" s="51"/>
      <c r="AQ112" s="51"/>
      <c r="AR112" s="51"/>
      <c r="AS112" s="51"/>
      <c r="AT112" s="1"/>
      <c r="AU112" s="1"/>
      <c r="AV112" s="1"/>
      <c r="AW112" s="1"/>
      <c r="AX112" s="1"/>
      <c r="AY112" s="1"/>
      <c r="AZ112" s="1"/>
      <c r="BA112" s="1"/>
      <c r="BB112" s="1"/>
      <c r="BC112" s="1"/>
      <c r="BD112" s="1"/>
      <c r="BE112" s="143"/>
      <c r="BF112" s="1"/>
      <c r="BG112" s="1"/>
      <c r="BH112" s="1"/>
      <c r="BI112" s="1"/>
      <c r="BJ112" s="1"/>
      <c r="BK112" s="1"/>
      <c r="BL112" s="1"/>
      <c r="BM112" s="49" t="s">
        <v>443</v>
      </c>
      <c r="BN112" s="1"/>
      <c r="BO112" s="1"/>
      <c r="BP112" s="1"/>
      <c r="BQ112" s="1"/>
    </row>
    <row r="113" spans="1:69" ht="56.25" x14ac:dyDescent="0.2">
      <c r="A113" s="212" t="s">
        <v>135</v>
      </c>
      <c r="B113" s="215" t="s">
        <v>65</v>
      </c>
      <c r="C113" s="202" t="s">
        <v>2791</v>
      </c>
      <c r="D113" s="216"/>
      <c r="E113" s="211" t="s">
        <v>66</v>
      </c>
      <c r="F113" s="140" t="s">
        <v>300</v>
      </c>
      <c r="G113" s="203" t="s">
        <v>30</v>
      </c>
      <c r="H113" s="163"/>
      <c r="I113" s="204" t="s">
        <v>40</v>
      </c>
      <c r="J113" s="49" t="s">
        <v>443</v>
      </c>
      <c r="K113" s="49" t="s">
        <v>443</v>
      </c>
      <c r="L113" s="49" t="s">
        <v>21</v>
      </c>
      <c r="M113" s="49" t="s">
        <v>443</v>
      </c>
      <c r="N113" s="49" t="s">
        <v>35</v>
      </c>
      <c r="O113" s="49" t="s">
        <v>35</v>
      </c>
      <c r="P113" s="50" t="s">
        <v>35</v>
      </c>
      <c r="Q113" s="50" t="s">
        <v>35</v>
      </c>
      <c r="R113" s="50" t="s">
        <v>35</v>
      </c>
      <c r="S113" s="50" t="s">
        <v>35</v>
      </c>
      <c r="T113" s="50" t="s">
        <v>35</v>
      </c>
      <c r="U113" s="50" t="s">
        <v>35</v>
      </c>
      <c r="V113" s="49" t="s">
        <v>443</v>
      </c>
      <c r="W113" s="49" t="s">
        <v>443</v>
      </c>
      <c r="X113" s="49" t="s">
        <v>21</v>
      </c>
      <c r="Y113" s="49" t="s">
        <v>443</v>
      </c>
      <c r="Z113" s="49" t="s">
        <v>35</v>
      </c>
      <c r="AA113" s="49" t="s">
        <v>35</v>
      </c>
      <c r="AB113" s="50" t="s">
        <v>35</v>
      </c>
      <c r="AC113" s="50" t="s">
        <v>35</v>
      </c>
      <c r="AD113" s="50" t="s">
        <v>35</v>
      </c>
      <c r="AE113" s="50" t="s">
        <v>35</v>
      </c>
      <c r="AF113" s="50" t="s">
        <v>35</v>
      </c>
      <c r="AG113" s="50" t="s">
        <v>35</v>
      </c>
      <c r="AH113" s="49" t="s">
        <v>443</v>
      </c>
      <c r="AI113" s="49" t="s">
        <v>443</v>
      </c>
      <c r="AJ113" s="49" t="s">
        <v>21</v>
      </c>
      <c r="AK113" s="49" t="s">
        <v>443</v>
      </c>
      <c r="AL113" s="49" t="s">
        <v>35</v>
      </c>
      <c r="AM113" s="49" t="s">
        <v>35</v>
      </c>
      <c r="AN113" s="50" t="s">
        <v>35</v>
      </c>
      <c r="AO113" s="50" t="s">
        <v>35</v>
      </c>
      <c r="AP113" s="50" t="s">
        <v>35</v>
      </c>
      <c r="AQ113" s="50" t="s">
        <v>35</v>
      </c>
      <c r="AR113" s="50" t="s">
        <v>35</v>
      </c>
      <c r="AS113" s="50" t="s">
        <v>35</v>
      </c>
      <c r="AT113" s="1"/>
      <c r="AU113" s="1"/>
      <c r="AV113" s="1"/>
      <c r="AW113" s="1"/>
      <c r="AX113" s="1"/>
      <c r="AY113" s="1"/>
      <c r="AZ113" s="1"/>
      <c r="BA113" s="1"/>
      <c r="BB113" s="1"/>
      <c r="BC113" s="1"/>
      <c r="BD113" s="1"/>
      <c r="BE113" s="143"/>
      <c r="BF113" s="17"/>
      <c r="BG113" s="17"/>
      <c r="BH113" s="17"/>
      <c r="BI113" s="17"/>
      <c r="BJ113" s="17"/>
      <c r="BK113" s="163"/>
      <c r="BL113" s="163"/>
      <c r="BM113" s="163"/>
      <c r="BN113" s="163"/>
      <c r="BO113" s="163"/>
      <c r="BP113" s="164" t="s">
        <v>21</v>
      </c>
      <c r="BQ113" s="163"/>
    </row>
    <row r="114" spans="1:69" ht="33.75" x14ac:dyDescent="0.2">
      <c r="A114" s="6" t="s">
        <v>122</v>
      </c>
      <c r="B114" s="39" t="s">
        <v>119</v>
      </c>
      <c r="C114" s="54" t="s">
        <v>2613</v>
      </c>
      <c r="D114" s="241"/>
      <c r="E114" s="53" t="s">
        <v>66</v>
      </c>
      <c r="F114" s="53"/>
      <c r="G114" s="9" t="s">
        <v>24</v>
      </c>
      <c r="H114" s="1"/>
      <c r="I114" s="10" t="s">
        <v>45</v>
      </c>
      <c r="J114" s="173"/>
      <c r="K114" s="51"/>
      <c r="L114" s="51"/>
      <c r="M114" s="51" t="s">
        <v>21</v>
      </c>
      <c r="N114" s="51"/>
      <c r="O114" s="51"/>
      <c r="P114" s="51"/>
      <c r="Q114" s="51"/>
      <c r="R114" s="51"/>
      <c r="S114" s="51"/>
      <c r="T114" s="51"/>
      <c r="U114" s="51"/>
      <c r="V114" s="51"/>
      <c r="W114" s="51"/>
      <c r="X114" s="51"/>
      <c r="Y114" s="51" t="s">
        <v>21</v>
      </c>
      <c r="Z114" s="51"/>
      <c r="AA114" s="51"/>
      <c r="AB114" s="51"/>
      <c r="AC114" s="51"/>
      <c r="AD114" s="51"/>
      <c r="AE114" s="51"/>
      <c r="AF114" s="51"/>
      <c r="AG114" s="51"/>
      <c r="AH114" s="51"/>
      <c r="AI114" s="51"/>
      <c r="AJ114" s="51"/>
      <c r="AK114" s="51" t="s">
        <v>21</v>
      </c>
      <c r="AL114" s="51"/>
      <c r="AM114" s="51"/>
      <c r="AN114" s="51"/>
      <c r="AO114" s="51"/>
      <c r="AP114" s="51"/>
      <c r="AQ114" s="51"/>
      <c r="AR114" s="51"/>
      <c r="AS114" s="51"/>
      <c r="AT114" s="1"/>
      <c r="AU114" s="1"/>
      <c r="AV114" s="1"/>
      <c r="AW114" s="1"/>
      <c r="AX114" s="1"/>
      <c r="AY114" s="1"/>
      <c r="AZ114" s="1"/>
      <c r="BA114" s="1"/>
      <c r="BB114" s="1"/>
      <c r="BC114" s="1"/>
      <c r="BD114" s="1"/>
      <c r="BE114" s="143"/>
      <c r="BF114" s="1"/>
      <c r="BG114" s="1"/>
      <c r="BH114" s="1"/>
      <c r="BI114" s="1"/>
      <c r="BJ114" s="1"/>
      <c r="BK114" s="1"/>
      <c r="BL114" s="1"/>
      <c r="BM114" s="49" t="s">
        <v>443</v>
      </c>
      <c r="BN114" s="1"/>
      <c r="BO114" s="1"/>
      <c r="BP114" s="1"/>
      <c r="BQ114" s="1"/>
    </row>
    <row r="115" spans="1:69" ht="33.75" x14ac:dyDescent="0.2">
      <c r="A115" s="6" t="s">
        <v>2614</v>
      </c>
      <c r="B115" s="39" t="s">
        <v>119</v>
      </c>
      <c r="C115" s="54" t="s">
        <v>2615</v>
      </c>
      <c r="D115" s="241"/>
      <c r="E115" s="53" t="s">
        <v>66</v>
      </c>
      <c r="F115" s="53"/>
      <c r="G115" s="9" t="s">
        <v>24</v>
      </c>
      <c r="H115" s="1"/>
      <c r="I115" s="10" t="s">
        <v>45</v>
      </c>
      <c r="J115" s="173"/>
      <c r="K115" s="51"/>
      <c r="L115" s="51"/>
      <c r="M115" s="51" t="s">
        <v>21</v>
      </c>
      <c r="N115" s="51"/>
      <c r="O115" s="51"/>
      <c r="P115" s="51"/>
      <c r="Q115" s="51"/>
      <c r="R115" s="51"/>
      <c r="S115" s="51"/>
      <c r="T115" s="51"/>
      <c r="U115" s="51"/>
      <c r="V115" s="51"/>
      <c r="W115" s="51"/>
      <c r="X115" s="51"/>
      <c r="Y115" s="51" t="s">
        <v>21</v>
      </c>
      <c r="Z115" s="51"/>
      <c r="AA115" s="51"/>
      <c r="AB115" s="51"/>
      <c r="AC115" s="51"/>
      <c r="AD115" s="51"/>
      <c r="AE115" s="51"/>
      <c r="AF115" s="51"/>
      <c r="AG115" s="51"/>
      <c r="AH115" s="51"/>
      <c r="AI115" s="51"/>
      <c r="AJ115" s="51"/>
      <c r="AK115" s="51" t="s">
        <v>21</v>
      </c>
      <c r="AL115" s="51"/>
      <c r="AM115" s="51"/>
      <c r="AN115" s="51"/>
      <c r="AO115" s="51"/>
      <c r="AP115" s="51"/>
      <c r="AQ115" s="51"/>
      <c r="AR115" s="51"/>
      <c r="AS115" s="51"/>
      <c r="AT115" s="1"/>
      <c r="AU115" s="1"/>
      <c r="AV115" s="1"/>
      <c r="AW115" s="1"/>
      <c r="AX115" s="1"/>
      <c r="AY115" s="1"/>
      <c r="AZ115" s="1"/>
      <c r="BA115" s="1"/>
      <c r="BB115" s="1"/>
      <c r="BC115" s="1"/>
      <c r="BD115" s="1"/>
      <c r="BE115" s="143"/>
      <c r="BF115" s="1"/>
      <c r="BG115" s="1"/>
      <c r="BH115" s="1"/>
      <c r="BI115" s="1"/>
      <c r="BJ115" s="1"/>
      <c r="BK115" s="1"/>
      <c r="BL115" s="1"/>
      <c r="BM115" s="49" t="s">
        <v>443</v>
      </c>
      <c r="BN115" s="1"/>
      <c r="BO115" s="1"/>
      <c r="BP115" s="1"/>
      <c r="BQ115" s="1"/>
    </row>
    <row r="116" spans="1:69" ht="56.25" x14ac:dyDescent="0.2">
      <c r="A116" s="22" t="s">
        <v>2647</v>
      </c>
      <c r="B116" s="6" t="s">
        <v>173</v>
      </c>
      <c r="C116" s="46" t="s">
        <v>2648</v>
      </c>
      <c r="D116" s="117"/>
      <c r="E116" s="53" t="s">
        <v>66</v>
      </c>
      <c r="F116" s="88" t="s">
        <v>355</v>
      </c>
      <c r="G116" s="9" t="s">
        <v>24</v>
      </c>
      <c r="H116" s="1"/>
      <c r="I116" s="23" t="s">
        <v>31</v>
      </c>
      <c r="J116" s="170" t="s">
        <v>443</v>
      </c>
      <c r="K116" s="49" t="s">
        <v>443</v>
      </c>
      <c r="L116" s="49" t="s">
        <v>443</v>
      </c>
      <c r="M116" s="49" t="s">
        <v>443</v>
      </c>
      <c r="N116" s="49" t="s">
        <v>443</v>
      </c>
      <c r="O116" s="49" t="s">
        <v>443</v>
      </c>
      <c r="P116" s="49" t="s">
        <v>443</v>
      </c>
      <c r="Q116" s="49" t="s">
        <v>443</v>
      </c>
      <c r="R116" s="49" t="s">
        <v>443</v>
      </c>
      <c r="S116" s="49" t="s">
        <v>443</v>
      </c>
      <c r="T116" s="106" t="s">
        <v>21</v>
      </c>
      <c r="U116" s="106" t="s">
        <v>443</v>
      </c>
      <c r="V116" s="109"/>
      <c r="W116" s="109"/>
      <c r="X116" s="109"/>
      <c r="Y116" s="109"/>
      <c r="Z116" s="109"/>
      <c r="AA116" s="109"/>
      <c r="AB116" s="109"/>
      <c r="AC116" s="109"/>
      <c r="AD116" s="109"/>
      <c r="AE116" s="109"/>
      <c r="AF116" s="49"/>
      <c r="AG116" s="109"/>
      <c r="AH116" s="109"/>
      <c r="AI116" s="109"/>
      <c r="AJ116" s="109"/>
      <c r="AK116" s="109"/>
      <c r="AL116" s="109"/>
      <c r="AM116" s="109"/>
      <c r="AN116" s="109"/>
      <c r="AO116" s="109"/>
      <c r="AP116" s="109"/>
      <c r="AQ116" s="109"/>
      <c r="AR116" s="49"/>
      <c r="AS116" s="109"/>
      <c r="AT116" s="1"/>
      <c r="AU116" s="1"/>
      <c r="AV116" s="1"/>
      <c r="AW116" s="1"/>
      <c r="AX116" s="1"/>
      <c r="AY116" s="1"/>
      <c r="AZ116" s="1"/>
      <c r="BA116" s="1"/>
      <c r="BB116" s="1"/>
      <c r="BC116" s="1"/>
      <c r="BD116" s="1"/>
      <c r="BE116" s="143"/>
      <c r="BF116" s="1"/>
      <c r="BG116" s="1"/>
      <c r="BH116" s="1"/>
      <c r="BI116" s="1"/>
      <c r="BJ116" s="1"/>
      <c r="BK116" s="1"/>
      <c r="BL116" s="1"/>
      <c r="BM116" s="1"/>
      <c r="BN116" s="1"/>
      <c r="BO116" s="1"/>
      <c r="BP116" s="1"/>
      <c r="BQ116" s="1"/>
    </row>
    <row r="117" spans="1:69" ht="45" x14ac:dyDescent="0.2">
      <c r="A117" s="225" t="s">
        <v>2221</v>
      </c>
      <c r="B117" s="201" t="s">
        <v>49</v>
      </c>
      <c r="C117" s="202" t="s">
        <v>2675</v>
      </c>
      <c r="D117" s="148"/>
      <c r="E117" s="211" t="s">
        <v>66</v>
      </c>
      <c r="F117" s="211"/>
      <c r="G117" s="203" t="s">
        <v>24</v>
      </c>
      <c r="H117" s="163"/>
      <c r="I117" s="204" t="s">
        <v>20</v>
      </c>
      <c r="J117" s="51"/>
      <c r="K117" s="51"/>
      <c r="L117" s="51"/>
      <c r="M117" s="51"/>
      <c r="N117" s="228"/>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1"/>
      <c r="AT117" s="1"/>
      <c r="AU117" s="1"/>
      <c r="AV117" s="1"/>
      <c r="AW117" s="1"/>
      <c r="AX117" s="1"/>
      <c r="AY117" s="1"/>
      <c r="AZ117" s="1"/>
      <c r="BA117" s="1"/>
      <c r="BB117" s="1"/>
      <c r="BC117" s="1"/>
      <c r="BD117" s="1"/>
      <c r="BE117" s="143"/>
      <c r="BF117" s="163"/>
      <c r="BG117" s="163"/>
      <c r="BH117" s="163"/>
      <c r="BI117" s="17"/>
      <c r="BJ117" s="17"/>
      <c r="BK117" s="163"/>
      <c r="BL117" s="163"/>
      <c r="BM117" s="163"/>
      <c r="BN117" s="163"/>
      <c r="BO117" s="164" t="s">
        <v>21</v>
      </c>
      <c r="BP117" s="163"/>
      <c r="BQ117" s="163"/>
    </row>
    <row r="118" spans="1:69" ht="33.75" x14ac:dyDescent="0.2">
      <c r="A118" s="21" t="s">
        <v>2221</v>
      </c>
      <c r="B118" s="39" t="s">
        <v>99</v>
      </c>
      <c r="C118" s="45" t="s">
        <v>2676</v>
      </c>
      <c r="D118" s="241"/>
      <c r="E118" s="53" t="s">
        <v>66</v>
      </c>
      <c r="F118" s="53"/>
      <c r="G118" s="9" t="s">
        <v>24</v>
      </c>
      <c r="H118" s="1"/>
      <c r="I118" s="23" t="s">
        <v>20</v>
      </c>
      <c r="J118" s="173"/>
      <c r="K118" s="51"/>
      <c r="L118" s="51"/>
      <c r="M118" s="51"/>
      <c r="N118" s="51"/>
      <c r="O118" s="51"/>
      <c r="P118" s="51" t="s">
        <v>21</v>
      </c>
      <c r="Q118" s="51"/>
      <c r="R118" s="51"/>
      <c r="S118" s="51"/>
      <c r="T118" s="51"/>
      <c r="U118" s="51"/>
      <c r="V118" s="51"/>
      <c r="W118" s="51"/>
      <c r="X118" s="51"/>
      <c r="Y118" s="51"/>
      <c r="Z118" s="51"/>
      <c r="AA118" s="51"/>
      <c r="AB118" s="51" t="s">
        <v>21</v>
      </c>
      <c r="AC118" s="51"/>
      <c r="AD118" s="51"/>
      <c r="AE118" s="51"/>
      <c r="AF118" s="51"/>
      <c r="AG118" s="51"/>
      <c r="AH118" s="51"/>
      <c r="AI118" s="51"/>
      <c r="AJ118" s="51"/>
      <c r="AK118" s="51"/>
      <c r="AL118" s="51"/>
      <c r="AM118" s="51"/>
      <c r="AN118" s="51" t="s">
        <v>21</v>
      </c>
      <c r="AO118" s="51"/>
      <c r="AP118" s="51"/>
      <c r="AQ118" s="51"/>
      <c r="AR118" s="51"/>
      <c r="AS118" s="51"/>
      <c r="AT118" s="1"/>
      <c r="AU118" s="1"/>
      <c r="AV118" s="1"/>
      <c r="AW118" s="1"/>
      <c r="AX118" s="1"/>
      <c r="AY118" s="1"/>
      <c r="AZ118" s="1"/>
      <c r="BA118" s="1"/>
      <c r="BB118" s="1"/>
      <c r="BC118" s="1"/>
      <c r="BD118" s="1"/>
      <c r="BE118" s="143"/>
      <c r="BF118" s="1"/>
      <c r="BG118" s="1"/>
      <c r="BH118" s="1"/>
      <c r="BI118" s="1"/>
      <c r="BJ118" s="1"/>
      <c r="BK118" s="1"/>
      <c r="BL118" s="1"/>
      <c r="BM118" s="1"/>
      <c r="BN118" s="1"/>
      <c r="BO118" s="1"/>
      <c r="BP118" s="1"/>
      <c r="BQ118" s="1"/>
    </row>
    <row r="119" spans="1:69" x14ac:dyDescent="0.2">
      <c r="A119" s="6" t="s">
        <v>167</v>
      </c>
      <c r="B119" s="6" t="s">
        <v>165</v>
      </c>
      <c r="C119" s="45" t="s">
        <v>2681</v>
      </c>
      <c r="D119" s="117"/>
      <c r="E119" s="53" t="s">
        <v>66</v>
      </c>
      <c r="F119" s="53"/>
      <c r="G119" s="9" t="s">
        <v>24</v>
      </c>
      <c r="H119" s="1"/>
      <c r="I119" s="10" t="s">
        <v>25</v>
      </c>
      <c r="J119" s="173"/>
      <c r="K119" s="51"/>
      <c r="L119" s="51"/>
      <c r="M119" s="51"/>
      <c r="N119" s="51"/>
      <c r="O119" s="51"/>
      <c r="P119" s="51" t="s">
        <v>21</v>
      </c>
      <c r="Q119" s="51"/>
      <c r="R119" s="51"/>
      <c r="S119" s="51"/>
      <c r="T119" s="51"/>
      <c r="U119" s="51"/>
      <c r="V119" s="51"/>
      <c r="W119" s="51"/>
      <c r="X119" s="51"/>
      <c r="Y119" s="51"/>
      <c r="Z119" s="51"/>
      <c r="AA119" s="51"/>
      <c r="AB119" s="51" t="s">
        <v>21</v>
      </c>
      <c r="AC119" s="51"/>
      <c r="AD119" s="51"/>
      <c r="AE119" s="51"/>
      <c r="AF119" s="51"/>
      <c r="AG119" s="51"/>
      <c r="AH119" s="51"/>
      <c r="AI119" s="51"/>
      <c r="AJ119" s="51"/>
      <c r="AK119" s="51"/>
      <c r="AL119" s="51"/>
      <c r="AM119" s="51"/>
      <c r="AN119" s="51" t="s">
        <v>21</v>
      </c>
      <c r="AO119" s="51"/>
      <c r="AP119" s="51"/>
      <c r="AQ119" s="51"/>
      <c r="AR119" s="51"/>
      <c r="AS119" s="51"/>
      <c r="AT119" s="1"/>
      <c r="AU119" s="1"/>
      <c r="AV119" s="1"/>
      <c r="AW119" s="1"/>
      <c r="AX119" s="1"/>
      <c r="AY119" s="1"/>
      <c r="AZ119" s="1"/>
      <c r="BA119" s="1"/>
      <c r="BB119" s="1"/>
      <c r="BC119" s="1"/>
      <c r="BD119" s="1"/>
      <c r="BE119" s="143"/>
      <c r="BF119" s="1"/>
      <c r="BG119" s="1"/>
      <c r="BH119" s="1"/>
      <c r="BI119" s="1"/>
      <c r="BJ119" s="1"/>
      <c r="BK119" s="1"/>
      <c r="BL119" s="1"/>
      <c r="BM119" s="1"/>
      <c r="BN119" s="1"/>
      <c r="BO119" s="1"/>
      <c r="BP119" s="132" t="s">
        <v>21</v>
      </c>
      <c r="BQ119" s="1"/>
    </row>
    <row r="120" spans="1:69" x14ac:dyDescent="0.2">
      <c r="A120" s="22" t="s">
        <v>2685</v>
      </c>
      <c r="B120" s="3" t="s">
        <v>173</v>
      </c>
      <c r="C120" s="55" t="s">
        <v>2686</v>
      </c>
      <c r="D120" s="119"/>
      <c r="E120" s="53" t="s">
        <v>66</v>
      </c>
      <c r="F120" s="88" t="s">
        <v>385</v>
      </c>
      <c r="G120" s="9" t="s">
        <v>24</v>
      </c>
      <c r="H120" s="1"/>
      <c r="I120" s="10" t="s">
        <v>45</v>
      </c>
      <c r="J120" s="170" t="s">
        <v>443</v>
      </c>
      <c r="K120" s="49" t="s">
        <v>443</v>
      </c>
      <c r="L120" s="49" t="s">
        <v>443</v>
      </c>
      <c r="M120" s="49" t="s">
        <v>21</v>
      </c>
      <c r="N120" s="49" t="s">
        <v>443</v>
      </c>
      <c r="O120" s="49" t="s">
        <v>443</v>
      </c>
      <c r="P120" s="49" t="s">
        <v>443</v>
      </c>
      <c r="Q120" s="49" t="s">
        <v>443</v>
      </c>
      <c r="R120" s="49" t="s">
        <v>443</v>
      </c>
      <c r="S120" s="49" t="s">
        <v>443</v>
      </c>
      <c r="T120" s="49" t="s">
        <v>443</v>
      </c>
      <c r="U120" s="49" t="s">
        <v>443</v>
      </c>
      <c r="V120" s="109" t="s">
        <v>1919</v>
      </c>
      <c r="W120" s="109" t="s">
        <v>1919</v>
      </c>
      <c r="X120" s="109" t="s">
        <v>1919</v>
      </c>
      <c r="Y120" s="109" t="s">
        <v>1919</v>
      </c>
      <c r="Z120" s="109" t="s">
        <v>1919</v>
      </c>
      <c r="AA120" s="109" t="s">
        <v>1919</v>
      </c>
      <c r="AB120" s="109" t="s">
        <v>1919</v>
      </c>
      <c r="AC120" s="109" t="s">
        <v>1919</v>
      </c>
      <c r="AD120" s="109" t="s">
        <v>1919</v>
      </c>
      <c r="AE120" s="109" t="s">
        <v>1919</v>
      </c>
      <c r="AF120" s="109" t="s">
        <v>1919</v>
      </c>
      <c r="AG120" s="109" t="s">
        <v>1919</v>
      </c>
      <c r="AH120" s="109" t="s">
        <v>1919</v>
      </c>
      <c r="AI120" s="109" t="s">
        <v>1919</v>
      </c>
      <c r="AJ120" s="109" t="s">
        <v>1919</v>
      </c>
      <c r="AK120" s="109" t="s">
        <v>1919</v>
      </c>
      <c r="AL120" s="109" t="s">
        <v>1919</v>
      </c>
      <c r="AM120" s="109" t="s">
        <v>1919</v>
      </c>
      <c r="AN120" s="109" t="s">
        <v>1919</v>
      </c>
      <c r="AO120" s="109" t="s">
        <v>1919</v>
      </c>
      <c r="AP120" s="109" t="s">
        <v>1919</v>
      </c>
      <c r="AQ120" s="109" t="s">
        <v>1919</v>
      </c>
      <c r="AR120" s="109" t="s">
        <v>1919</v>
      </c>
      <c r="AS120" s="109" t="s">
        <v>1919</v>
      </c>
      <c r="AT120" s="1"/>
      <c r="AU120" s="1"/>
      <c r="AV120" s="1"/>
      <c r="AW120" s="1"/>
      <c r="AX120" s="1"/>
      <c r="AY120" s="1"/>
      <c r="AZ120" s="1"/>
      <c r="BA120" s="1"/>
      <c r="BB120" s="1"/>
      <c r="BC120" s="1"/>
      <c r="BD120" s="143"/>
      <c r="BE120" s="143"/>
      <c r="BF120" s="1"/>
      <c r="BG120" s="1"/>
      <c r="BH120" s="1"/>
      <c r="BI120" s="1"/>
      <c r="BJ120" s="1"/>
      <c r="BK120" s="1"/>
      <c r="BL120" s="1"/>
      <c r="BM120" s="49" t="s">
        <v>443</v>
      </c>
      <c r="BN120" s="1"/>
      <c r="BO120" s="1"/>
      <c r="BP120" s="1"/>
      <c r="BQ120" s="1"/>
    </row>
    <row r="121" spans="1:69" x14ac:dyDescent="0.2">
      <c r="A121" s="225" t="s">
        <v>2697</v>
      </c>
      <c r="B121" s="201" t="s">
        <v>116</v>
      </c>
      <c r="C121" s="202" t="s">
        <v>2681</v>
      </c>
      <c r="D121" s="210"/>
      <c r="E121" s="211" t="s">
        <v>66</v>
      </c>
      <c r="F121" s="140" t="s">
        <v>416</v>
      </c>
      <c r="G121" s="203" t="s">
        <v>24</v>
      </c>
      <c r="H121" s="163"/>
      <c r="I121" s="204" t="s">
        <v>87</v>
      </c>
      <c r="J121" s="49" t="s">
        <v>21</v>
      </c>
      <c r="K121" s="51"/>
      <c r="L121" s="51"/>
      <c r="M121" s="51"/>
      <c r="N121" s="51"/>
      <c r="O121" s="51"/>
      <c r="P121" s="51"/>
      <c r="Q121" s="51"/>
      <c r="R121" s="51"/>
      <c r="S121" s="51"/>
      <c r="T121" s="51"/>
      <c r="U121" s="51"/>
      <c r="V121" s="49" t="s">
        <v>21</v>
      </c>
      <c r="W121" s="51"/>
      <c r="X121" s="51"/>
      <c r="Y121" s="51"/>
      <c r="Z121" s="51"/>
      <c r="AA121" s="51"/>
      <c r="AB121" s="51"/>
      <c r="AC121" s="51"/>
      <c r="AD121" s="51"/>
      <c r="AE121" s="51"/>
      <c r="AF121" s="51"/>
      <c r="AG121" s="51"/>
      <c r="AH121" s="49" t="s">
        <v>21</v>
      </c>
      <c r="AI121" s="51"/>
      <c r="AJ121" s="51"/>
      <c r="AK121" s="51"/>
      <c r="AL121" s="51"/>
      <c r="AM121" s="51"/>
      <c r="AN121" s="51"/>
      <c r="AO121" s="51"/>
      <c r="AP121" s="51"/>
      <c r="AQ121" s="51"/>
      <c r="AR121" s="51"/>
      <c r="AS121" s="51"/>
      <c r="AT121" s="1"/>
      <c r="AU121" s="1"/>
      <c r="AV121" s="1"/>
      <c r="AW121" s="1"/>
      <c r="AX121" s="1"/>
      <c r="AY121" s="1"/>
      <c r="AZ121" s="1"/>
      <c r="BA121" s="1"/>
      <c r="BB121" s="1"/>
      <c r="BC121" s="1"/>
      <c r="BD121" s="1"/>
      <c r="BE121" s="143"/>
      <c r="BF121" s="17"/>
      <c r="BG121" s="163"/>
      <c r="BH121" s="17"/>
      <c r="BI121" s="17"/>
      <c r="BJ121" s="17"/>
      <c r="BK121" s="163"/>
      <c r="BL121" s="163"/>
      <c r="BM121" s="163"/>
      <c r="BN121" s="163"/>
      <c r="BO121" s="163"/>
      <c r="BP121" s="163"/>
      <c r="BQ121" s="163"/>
    </row>
    <row r="122" spans="1:69" ht="56.25" x14ac:dyDescent="0.2">
      <c r="A122" s="21" t="s">
        <v>2697</v>
      </c>
      <c r="B122" s="6" t="s">
        <v>173</v>
      </c>
      <c r="C122" s="45" t="s">
        <v>2698</v>
      </c>
      <c r="D122" s="117"/>
      <c r="E122" s="53" t="s">
        <v>66</v>
      </c>
      <c r="F122" s="27" t="s">
        <v>2699</v>
      </c>
      <c r="G122" s="9" t="s">
        <v>24</v>
      </c>
      <c r="H122" s="1"/>
      <c r="I122" s="23" t="s">
        <v>87</v>
      </c>
      <c r="J122" s="170" t="s">
        <v>21</v>
      </c>
      <c r="K122" s="49" t="s">
        <v>443</v>
      </c>
      <c r="L122" s="49" t="s">
        <v>34</v>
      </c>
      <c r="M122" s="49" t="s">
        <v>443</v>
      </c>
      <c r="N122" s="49" t="s">
        <v>443</v>
      </c>
      <c r="O122" s="49" t="s">
        <v>443</v>
      </c>
      <c r="P122" s="49" t="s">
        <v>443</v>
      </c>
      <c r="Q122" s="49" t="s">
        <v>443</v>
      </c>
      <c r="R122" s="49" t="s">
        <v>443</v>
      </c>
      <c r="S122" s="49" t="s">
        <v>443</v>
      </c>
      <c r="T122" s="49" t="s">
        <v>443</v>
      </c>
      <c r="U122" s="49" t="s">
        <v>443</v>
      </c>
      <c r="V122" s="49" t="s">
        <v>21</v>
      </c>
      <c r="W122" s="109" t="s">
        <v>35</v>
      </c>
      <c r="X122" s="109" t="s">
        <v>35</v>
      </c>
      <c r="Y122" s="109" t="s">
        <v>35</v>
      </c>
      <c r="Z122" s="109" t="s">
        <v>35</v>
      </c>
      <c r="AA122" s="109" t="s">
        <v>35</v>
      </c>
      <c r="AB122" s="109" t="s">
        <v>35</v>
      </c>
      <c r="AC122" s="109" t="s">
        <v>35</v>
      </c>
      <c r="AD122" s="109" t="s">
        <v>35</v>
      </c>
      <c r="AE122" s="109" t="s">
        <v>35</v>
      </c>
      <c r="AF122" s="109" t="s">
        <v>35</v>
      </c>
      <c r="AG122" s="109" t="s">
        <v>35</v>
      </c>
      <c r="AH122" s="49" t="s">
        <v>21</v>
      </c>
      <c r="AI122" s="109" t="s">
        <v>35</v>
      </c>
      <c r="AJ122" s="109" t="s">
        <v>35</v>
      </c>
      <c r="AK122" s="109" t="s">
        <v>35</v>
      </c>
      <c r="AL122" s="109" t="s">
        <v>35</v>
      </c>
      <c r="AM122" s="109" t="s">
        <v>35</v>
      </c>
      <c r="AN122" s="109" t="s">
        <v>35</v>
      </c>
      <c r="AO122" s="109" t="s">
        <v>35</v>
      </c>
      <c r="AP122" s="109" t="s">
        <v>35</v>
      </c>
      <c r="AQ122" s="109" t="s">
        <v>35</v>
      </c>
      <c r="AR122" s="109" t="s">
        <v>35</v>
      </c>
      <c r="AS122" s="109" t="s">
        <v>35</v>
      </c>
      <c r="AT122" s="1"/>
      <c r="AU122" s="1"/>
      <c r="AV122" s="1"/>
      <c r="AW122" s="1"/>
      <c r="AX122" s="1"/>
      <c r="AY122" s="1"/>
      <c r="AZ122" s="1"/>
      <c r="BA122" s="1"/>
      <c r="BB122" s="1"/>
      <c r="BC122" s="1"/>
      <c r="BD122" s="1"/>
      <c r="BE122" s="143"/>
      <c r="BF122" s="1"/>
      <c r="BG122" s="1"/>
      <c r="BH122" s="1"/>
      <c r="BI122" s="1"/>
      <c r="BJ122" s="1"/>
      <c r="BK122" s="1"/>
      <c r="BL122" s="1"/>
      <c r="BM122" s="49" t="s">
        <v>35</v>
      </c>
      <c r="BN122" s="1"/>
      <c r="BO122" s="1"/>
      <c r="BP122" s="1"/>
      <c r="BQ122" s="1"/>
    </row>
    <row r="123" spans="1:69" x14ac:dyDescent="0.2">
      <c r="A123" s="201" t="s">
        <v>2700</v>
      </c>
      <c r="B123" s="201" t="s">
        <v>116</v>
      </c>
      <c r="C123" s="202" t="s">
        <v>2681</v>
      </c>
      <c r="D123" s="210"/>
      <c r="E123" s="211" t="s">
        <v>66</v>
      </c>
      <c r="F123" s="140" t="s">
        <v>395</v>
      </c>
      <c r="G123" s="203" t="s">
        <v>24</v>
      </c>
      <c r="H123" s="163"/>
      <c r="I123" s="177" t="s">
        <v>87</v>
      </c>
      <c r="J123" s="49" t="s">
        <v>21</v>
      </c>
      <c r="K123" s="51"/>
      <c r="L123" s="51"/>
      <c r="M123" s="51"/>
      <c r="N123" s="51"/>
      <c r="O123" s="51"/>
      <c r="P123" s="51"/>
      <c r="Q123" s="51"/>
      <c r="R123" s="51"/>
      <c r="S123" s="51"/>
      <c r="T123" s="51"/>
      <c r="U123" s="51"/>
      <c r="V123" s="49" t="s">
        <v>21</v>
      </c>
      <c r="W123" s="51"/>
      <c r="X123" s="51"/>
      <c r="Y123" s="51"/>
      <c r="Z123" s="51"/>
      <c r="AA123" s="51"/>
      <c r="AB123" s="51"/>
      <c r="AC123" s="51"/>
      <c r="AD123" s="51"/>
      <c r="AE123" s="51"/>
      <c r="AF123" s="51"/>
      <c r="AG123" s="51"/>
      <c r="AH123" s="49" t="s">
        <v>21</v>
      </c>
      <c r="AI123" s="51"/>
      <c r="AJ123" s="51"/>
      <c r="AK123" s="51"/>
      <c r="AL123" s="51"/>
      <c r="AM123" s="51"/>
      <c r="AN123" s="51"/>
      <c r="AO123" s="51"/>
      <c r="AP123" s="51"/>
      <c r="AQ123" s="51"/>
      <c r="AR123" s="51"/>
      <c r="AS123" s="51"/>
      <c r="AT123" s="1"/>
      <c r="AU123" s="1"/>
      <c r="AV123" s="1"/>
      <c r="AW123" s="1"/>
      <c r="AX123" s="1"/>
      <c r="AY123" s="1"/>
      <c r="AZ123" s="1"/>
      <c r="BA123" s="1"/>
      <c r="BB123" s="1"/>
      <c r="BC123" s="1"/>
      <c r="BD123" s="1"/>
      <c r="BE123" s="143"/>
      <c r="BF123" s="17"/>
      <c r="BG123" s="17"/>
      <c r="BH123" s="17"/>
      <c r="BI123" s="17"/>
      <c r="BJ123" s="17"/>
      <c r="BK123" s="163"/>
      <c r="BL123" s="163"/>
      <c r="BM123" s="163"/>
      <c r="BN123" s="163"/>
      <c r="BO123" s="163"/>
      <c r="BP123" s="163"/>
      <c r="BQ123" s="163"/>
    </row>
    <row r="124" spans="1:69" ht="56.25" x14ac:dyDescent="0.2">
      <c r="A124" s="6" t="s">
        <v>2700</v>
      </c>
      <c r="B124" s="6" t="s">
        <v>173</v>
      </c>
      <c r="C124" s="45" t="s">
        <v>2701</v>
      </c>
      <c r="D124" s="117"/>
      <c r="E124" s="53" t="s">
        <v>66</v>
      </c>
      <c r="F124" s="27" t="s">
        <v>2699</v>
      </c>
      <c r="G124" s="9" t="s">
        <v>24</v>
      </c>
      <c r="H124" s="1"/>
      <c r="I124" s="10" t="s">
        <v>87</v>
      </c>
      <c r="J124" s="170" t="s">
        <v>21</v>
      </c>
      <c r="K124" s="49" t="s">
        <v>443</v>
      </c>
      <c r="L124" s="49" t="s">
        <v>34</v>
      </c>
      <c r="M124" s="49" t="s">
        <v>443</v>
      </c>
      <c r="N124" s="49" t="s">
        <v>443</v>
      </c>
      <c r="O124" s="49" t="s">
        <v>443</v>
      </c>
      <c r="P124" s="49" t="s">
        <v>443</v>
      </c>
      <c r="Q124" s="49" t="s">
        <v>443</v>
      </c>
      <c r="R124" s="49" t="s">
        <v>443</v>
      </c>
      <c r="S124" s="49" t="s">
        <v>443</v>
      </c>
      <c r="T124" s="49" t="s">
        <v>443</v>
      </c>
      <c r="U124" s="49" t="s">
        <v>443</v>
      </c>
      <c r="V124" s="49" t="s">
        <v>21</v>
      </c>
      <c r="W124" s="109" t="s">
        <v>35</v>
      </c>
      <c r="X124" s="109" t="s">
        <v>35</v>
      </c>
      <c r="Y124" s="109" t="s">
        <v>35</v>
      </c>
      <c r="Z124" s="109" t="s">
        <v>35</v>
      </c>
      <c r="AA124" s="109" t="s">
        <v>35</v>
      </c>
      <c r="AB124" s="109" t="s">
        <v>35</v>
      </c>
      <c r="AC124" s="109" t="s">
        <v>35</v>
      </c>
      <c r="AD124" s="109" t="s">
        <v>35</v>
      </c>
      <c r="AE124" s="109" t="s">
        <v>35</v>
      </c>
      <c r="AF124" s="109" t="s">
        <v>35</v>
      </c>
      <c r="AG124" s="109" t="s">
        <v>35</v>
      </c>
      <c r="AH124" s="49" t="s">
        <v>21</v>
      </c>
      <c r="AI124" s="109" t="s">
        <v>35</v>
      </c>
      <c r="AJ124" s="109" t="s">
        <v>35</v>
      </c>
      <c r="AK124" s="109" t="s">
        <v>35</v>
      </c>
      <c r="AL124" s="109" t="s">
        <v>35</v>
      </c>
      <c r="AM124" s="109" t="s">
        <v>35</v>
      </c>
      <c r="AN124" s="109" t="s">
        <v>35</v>
      </c>
      <c r="AO124" s="109" t="s">
        <v>35</v>
      </c>
      <c r="AP124" s="109" t="s">
        <v>35</v>
      </c>
      <c r="AQ124" s="109" t="s">
        <v>35</v>
      </c>
      <c r="AR124" s="109" t="s">
        <v>35</v>
      </c>
      <c r="AS124" s="109" t="s">
        <v>35</v>
      </c>
      <c r="AT124" s="1"/>
      <c r="AU124" s="1"/>
      <c r="AV124" s="1"/>
      <c r="AW124" s="1"/>
      <c r="AX124" s="1"/>
      <c r="AY124" s="1"/>
      <c r="AZ124" s="1"/>
      <c r="BA124" s="1"/>
      <c r="BB124" s="1"/>
      <c r="BC124" s="1"/>
      <c r="BD124" s="1"/>
      <c r="BE124" s="143"/>
      <c r="BF124" s="1"/>
      <c r="BG124" s="1"/>
      <c r="BH124" s="1"/>
      <c r="BI124" s="1"/>
      <c r="BJ124" s="1"/>
      <c r="BK124" s="1"/>
      <c r="BL124" s="1"/>
      <c r="BM124" s="49" t="s">
        <v>443</v>
      </c>
      <c r="BN124" s="1"/>
      <c r="BO124" s="1"/>
      <c r="BP124" s="1"/>
      <c r="BQ124" s="1"/>
    </row>
    <row r="125" spans="1:69" ht="33.75" x14ac:dyDescent="0.2">
      <c r="A125" s="208" t="s">
        <v>586</v>
      </c>
      <c r="B125" s="201" t="s">
        <v>587</v>
      </c>
      <c r="C125" s="224" t="s">
        <v>2842</v>
      </c>
      <c r="D125" s="217">
        <v>41214</v>
      </c>
      <c r="E125" s="246" t="s">
        <v>590</v>
      </c>
      <c r="F125" s="252" t="s">
        <v>591</v>
      </c>
      <c r="G125" s="140"/>
      <c r="H125" s="203" t="s">
        <v>24</v>
      </c>
      <c r="I125" s="204" t="s">
        <v>72</v>
      </c>
      <c r="J125" s="49" t="s">
        <v>443</v>
      </c>
      <c r="K125" s="49" t="s">
        <v>443</v>
      </c>
      <c r="L125" s="49" t="s">
        <v>443</v>
      </c>
      <c r="M125" s="49" t="s">
        <v>443</v>
      </c>
      <c r="N125" s="49" t="s">
        <v>443</v>
      </c>
      <c r="O125" s="49" t="s">
        <v>443</v>
      </c>
      <c r="P125" s="49" t="s">
        <v>443</v>
      </c>
      <c r="Q125" s="49" t="s">
        <v>443</v>
      </c>
      <c r="R125" s="49" t="s">
        <v>443</v>
      </c>
      <c r="S125" s="49" t="s">
        <v>443</v>
      </c>
      <c r="T125" s="49" t="s">
        <v>443</v>
      </c>
      <c r="U125" s="49" t="s">
        <v>21</v>
      </c>
      <c r="V125" s="49" t="s">
        <v>443</v>
      </c>
      <c r="W125" s="49" t="s">
        <v>443</v>
      </c>
      <c r="X125" s="49" t="s">
        <v>443</v>
      </c>
      <c r="Y125" s="49" t="s">
        <v>443</v>
      </c>
      <c r="Z125" s="49" t="s">
        <v>443</v>
      </c>
      <c r="AA125" s="49" t="s">
        <v>443</v>
      </c>
      <c r="AB125" s="49" t="s">
        <v>443</v>
      </c>
      <c r="AC125" s="49" t="s">
        <v>443</v>
      </c>
      <c r="AD125" s="49" t="s">
        <v>443</v>
      </c>
      <c r="AE125" s="49" t="s">
        <v>443</v>
      </c>
      <c r="AF125" s="49" t="s">
        <v>443</v>
      </c>
      <c r="AG125" s="49" t="s">
        <v>21</v>
      </c>
      <c r="AH125" s="49" t="s">
        <v>443</v>
      </c>
      <c r="AI125" s="49" t="s">
        <v>443</v>
      </c>
      <c r="AJ125" s="49" t="s">
        <v>443</v>
      </c>
      <c r="AK125" s="49" t="s">
        <v>443</v>
      </c>
      <c r="AL125" s="49" t="s">
        <v>443</v>
      </c>
      <c r="AM125" s="49" t="s">
        <v>443</v>
      </c>
      <c r="AN125" s="49" t="s">
        <v>443</v>
      </c>
      <c r="AO125" s="49" t="s">
        <v>443</v>
      </c>
      <c r="AP125" s="49" t="s">
        <v>443</v>
      </c>
      <c r="AQ125" s="49" t="s">
        <v>443</v>
      </c>
      <c r="AR125" s="49" t="s">
        <v>443</v>
      </c>
      <c r="AS125" s="49" t="s">
        <v>21</v>
      </c>
      <c r="AT125" s="49" t="s">
        <v>443</v>
      </c>
      <c r="AU125" s="49" t="s">
        <v>443</v>
      </c>
      <c r="AV125" s="49" t="s">
        <v>443</v>
      </c>
      <c r="AW125" s="49" t="s">
        <v>443</v>
      </c>
      <c r="AX125" s="49" t="s">
        <v>443</v>
      </c>
      <c r="AY125" s="49" t="s">
        <v>443</v>
      </c>
      <c r="AZ125" s="49" t="s">
        <v>443</v>
      </c>
      <c r="BA125" s="49" t="s">
        <v>443</v>
      </c>
      <c r="BB125" s="49" t="s">
        <v>2595</v>
      </c>
      <c r="BC125" s="49" t="s">
        <v>443</v>
      </c>
      <c r="BD125" s="49" t="s">
        <v>443</v>
      </c>
      <c r="BE125" s="138" t="s">
        <v>21</v>
      </c>
      <c r="BF125" s="161" t="s">
        <v>443</v>
      </c>
      <c r="BG125" s="161" t="s">
        <v>443</v>
      </c>
      <c r="BH125" s="161" t="s">
        <v>443</v>
      </c>
      <c r="BI125" s="162" t="s">
        <v>443</v>
      </c>
      <c r="BJ125" s="162" t="s">
        <v>443</v>
      </c>
      <c r="BK125" s="162" t="s">
        <v>443</v>
      </c>
      <c r="BL125" s="162" t="s">
        <v>443</v>
      </c>
      <c r="BM125" s="163"/>
      <c r="BN125" s="163"/>
      <c r="BO125" s="163"/>
      <c r="BP125" s="163"/>
      <c r="BQ125" s="163"/>
    </row>
    <row r="126" spans="1:69" ht="25.5" x14ac:dyDescent="0.2">
      <c r="A126" s="5" t="s">
        <v>2843</v>
      </c>
      <c r="B126" s="5" t="s">
        <v>152</v>
      </c>
      <c r="C126" s="46"/>
      <c r="D126" s="118">
        <v>41730</v>
      </c>
      <c r="E126" s="52" t="s">
        <v>590</v>
      </c>
      <c r="F126" s="165" t="s">
        <v>2596</v>
      </c>
      <c r="G126" s="88"/>
      <c r="H126" s="9" t="s">
        <v>24</v>
      </c>
      <c r="I126" s="10" t="s">
        <v>40</v>
      </c>
      <c r="J126" s="170"/>
      <c r="K126" s="49"/>
      <c r="L126" s="49"/>
      <c r="M126" s="49"/>
      <c r="N126" s="49"/>
      <c r="O126" s="49"/>
      <c r="P126" s="49"/>
      <c r="Q126" s="49"/>
      <c r="R126" s="49"/>
      <c r="S126" s="49"/>
      <c r="T126" s="49"/>
      <c r="U126" s="49"/>
      <c r="V126" s="50"/>
      <c r="W126" s="50"/>
      <c r="X126" s="50"/>
      <c r="Y126" s="50"/>
      <c r="Z126" s="50"/>
      <c r="AA126" s="49" t="s">
        <v>443</v>
      </c>
      <c r="AB126" s="49" t="s">
        <v>443</v>
      </c>
      <c r="AC126" s="49" t="s">
        <v>443</v>
      </c>
      <c r="AD126" s="49" t="s">
        <v>443</v>
      </c>
      <c r="AE126" s="49" t="s">
        <v>21</v>
      </c>
      <c r="AF126" s="49" t="s">
        <v>443</v>
      </c>
      <c r="AG126" s="49" t="s">
        <v>443</v>
      </c>
      <c r="AH126" s="49" t="s">
        <v>443</v>
      </c>
      <c r="AI126" s="49" t="s">
        <v>443</v>
      </c>
      <c r="AJ126" s="49" t="s">
        <v>443</v>
      </c>
      <c r="AK126" s="49" t="s">
        <v>443</v>
      </c>
      <c r="AL126" s="49" t="s">
        <v>443</v>
      </c>
      <c r="AM126" s="49" t="s">
        <v>443</v>
      </c>
      <c r="AN126" s="49" t="s">
        <v>443</v>
      </c>
      <c r="AO126" s="49" t="s">
        <v>443</v>
      </c>
      <c r="AP126" s="49" t="s">
        <v>443</v>
      </c>
      <c r="AQ126" s="49" t="s">
        <v>21</v>
      </c>
      <c r="AR126" s="49" t="s">
        <v>443</v>
      </c>
      <c r="AS126" s="49" t="s">
        <v>443</v>
      </c>
      <c r="AT126" s="49" t="s">
        <v>443</v>
      </c>
      <c r="AU126" s="49" t="s">
        <v>443</v>
      </c>
      <c r="AV126" s="137" t="s">
        <v>21</v>
      </c>
      <c r="AW126" s="49" t="s">
        <v>443</v>
      </c>
      <c r="AX126" s="49" t="s">
        <v>443</v>
      </c>
      <c r="AY126" s="49" t="s">
        <v>443</v>
      </c>
      <c r="AZ126" s="49" t="s">
        <v>443</v>
      </c>
      <c r="BA126" s="49" t="s">
        <v>443</v>
      </c>
      <c r="BB126" s="49" t="s">
        <v>2595</v>
      </c>
      <c r="BC126" s="49" t="s">
        <v>443</v>
      </c>
      <c r="BD126" s="49" t="s">
        <v>443</v>
      </c>
      <c r="BE126" s="131" t="s">
        <v>443</v>
      </c>
      <c r="BF126" s="49" t="s">
        <v>443</v>
      </c>
      <c r="BG126" s="49" t="s">
        <v>443</v>
      </c>
      <c r="BH126" s="132" t="s">
        <v>21</v>
      </c>
      <c r="BI126" s="49" t="s">
        <v>443</v>
      </c>
      <c r="BJ126" s="49" t="s">
        <v>443</v>
      </c>
      <c r="BK126" s="49" t="s">
        <v>443</v>
      </c>
      <c r="BL126" s="49" t="s">
        <v>443</v>
      </c>
      <c r="BM126" s="163"/>
      <c r="BN126" s="1"/>
      <c r="BO126" s="1"/>
      <c r="BP126" s="1"/>
      <c r="BQ126" s="1"/>
    </row>
    <row r="127" spans="1:69" ht="22.5" x14ac:dyDescent="0.2">
      <c r="A127" s="5" t="s">
        <v>142</v>
      </c>
      <c r="B127" s="5" t="s">
        <v>140</v>
      </c>
      <c r="C127" s="46" t="s">
        <v>2602</v>
      </c>
      <c r="D127" s="117"/>
      <c r="E127" s="53" t="s">
        <v>66</v>
      </c>
      <c r="F127" s="88" t="s">
        <v>2603</v>
      </c>
      <c r="G127" s="88"/>
      <c r="H127" s="9" t="s">
        <v>24</v>
      </c>
      <c r="I127" s="23" t="s">
        <v>25</v>
      </c>
      <c r="J127" s="170" t="s">
        <v>443</v>
      </c>
      <c r="K127" s="49" t="s">
        <v>443</v>
      </c>
      <c r="L127" s="49" t="s">
        <v>443</v>
      </c>
      <c r="M127" s="49" t="s">
        <v>443</v>
      </c>
      <c r="N127" s="49" t="s">
        <v>767</v>
      </c>
      <c r="O127" s="49" t="s">
        <v>443</v>
      </c>
      <c r="P127" s="49" t="s">
        <v>21</v>
      </c>
      <c r="Q127" s="49" t="s">
        <v>443</v>
      </c>
      <c r="R127" s="49" t="s">
        <v>443</v>
      </c>
      <c r="S127" s="49" t="s">
        <v>443</v>
      </c>
      <c r="T127" s="49" t="s">
        <v>443</v>
      </c>
      <c r="U127" s="49" t="s">
        <v>443</v>
      </c>
      <c r="V127" s="49" t="s">
        <v>443</v>
      </c>
      <c r="W127" s="66" t="s">
        <v>767</v>
      </c>
      <c r="X127" s="49" t="s">
        <v>443</v>
      </c>
      <c r="Y127" s="49" t="s">
        <v>443</v>
      </c>
      <c r="Z127" s="49" t="s">
        <v>443</v>
      </c>
      <c r="AA127" s="49" t="s">
        <v>443</v>
      </c>
      <c r="AB127" s="49" t="s">
        <v>21</v>
      </c>
      <c r="AC127" s="49" t="s">
        <v>443</v>
      </c>
      <c r="AD127" s="49" t="s">
        <v>443</v>
      </c>
      <c r="AE127" s="49" t="s">
        <v>443</v>
      </c>
      <c r="AF127" s="49" t="s">
        <v>443</v>
      </c>
      <c r="AG127" s="49" t="s">
        <v>443</v>
      </c>
      <c r="AH127" s="49" t="s">
        <v>443</v>
      </c>
      <c r="AI127" s="49" t="s">
        <v>443</v>
      </c>
      <c r="AJ127" s="49" t="s">
        <v>443</v>
      </c>
      <c r="AK127" s="51" t="s">
        <v>35</v>
      </c>
      <c r="AL127" s="51" t="s">
        <v>35</v>
      </c>
      <c r="AM127" s="51" t="s">
        <v>35</v>
      </c>
      <c r="AN127" s="51" t="s">
        <v>35</v>
      </c>
      <c r="AO127" s="51" t="s">
        <v>35</v>
      </c>
      <c r="AP127" s="51" t="s">
        <v>35</v>
      </c>
      <c r="AQ127" s="51" t="s">
        <v>35</v>
      </c>
      <c r="AR127" s="51" t="s">
        <v>35</v>
      </c>
      <c r="AS127" s="51" t="s">
        <v>35</v>
      </c>
      <c r="AT127" s="1"/>
      <c r="AU127" s="1"/>
      <c r="AV127" s="1"/>
      <c r="AW127" s="1"/>
      <c r="AX127" s="1"/>
      <c r="AY127" s="1"/>
      <c r="AZ127" s="1"/>
      <c r="BA127" s="1"/>
      <c r="BB127" s="1"/>
      <c r="BC127" s="1"/>
      <c r="BD127" s="1"/>
      <c r="BE127" s="143"/>
      <c r="BF127" s="1"/>
      <c r="BG127" s="1"/>
      <c r="BH127" s="1"/>
      <c r="BI127" s="1"/>
      <c r="BJ127" s="1"/>
      <c r="BK127" s="1"/>
      <c r="BL127" s="1"/>
      <c r="BM127" s="49" t="s">
        <v>443</v>
      </c>
      <c r="BN127" s="1"/>
      <c r="BO127" s="1"/>
      <c r="BP127" s="1"/>
      <c r="BQ127" s="1"/>
    </row>
    <row r="128" spans="1:69" x14ac:dyDescent="0.2">
      <c r="A128" s="4" t="s">
        <v>2070</v>
      </c>
      <c r="B128" s="6" t="s">
        <v>49</v>
      </c>
      <c r="C128" s="45"/>
      <c r="D128" s="118">
        <v>42476</v>
      </c>
      <c r="E128" s="52" t="s">
        <v>590</v>
      </c>
      <c r="F128" s="165" t="s">
        <v>2373</v>
      </c>
      <c r="G128" s="88"/>
      <c r="H128" s="9" t="s">
        <v>19</v>
      </c>
      <c r="I128" s="23" t="s">
        <v>87</v>
      </c>
      <c r="J128" s="170"/>
      <c r="K128" s="49"/>
      <c r="L128" s="49"/>
      <c r="M128" s="49"/>
      <c r="N128" s="49"/>
      <c r="O128" s="49"/>
      <c r="P128" s="49"/>
      <c r="Q128" s="49"/>
      <c r="R128" s="49"/>
      <c r="S128" s="49"/>
      <c r="T128" s="49"/>
      <c r="U128" s="49"/>
      <c r="V128" s="49"/>
      <c r="W128" s="49"/>
      <c r="X128" s="49"/>
      <c r="Y128" s="49"/>
      <c r="Z128" s="49"/>
      <c r="AA128" s="49"/>
      <c r="AB128" s="49"/>
      <c r="AC128" s="49"/>
      <c r="AD128" s="49"/>
      <c r="AE128" s="49"/>
      <c r="AF128" s="49"/>
      <c r="AG128" s="49"/>
      <c r="AH128" s="49"/>
      <c r="AI128" s="49"/>
      <c r="AJ128" s="49"/>
      <c r="AK128" s="49"/>
      <c r="AL128" s="49"/>
      <c r="AM128" s="49"/>
      <c r="AN128" s="49"/>
      <c r="AO128" s="49"/>
      <c r="AP128" s="49"/>
      <c r="AQ128" s="49"/>
      <c r="AR128" s="49"/>
      <c r="AS128" s="49"/>
      <c r="AT128" s="137" t="s">
        <v>21</v>
      </c>
      <c r="AU128" s="103" t="s">
        <v>35</v>
      </c>
      <c r="AV128" s="103" t="s">
        <v>35</v>
      </c>
      <c r="AW128" s="103" t="s">
        <v>35</v>
      </c>
      <c r="AX128" s="103" t="s">
        <v>35</v>
      </c>
      <c r="AY128" s="49" t="s">
        <v>443</v>
      </c>
      <c r="AZ128" s="49" t="s">
        <v>443</v>
      </c>
      <c r="BA128" s="49" t="s">
        <v>443</v>
      </c>
      <c r="BB128" s="49" t="s">
        <v>443</v>
      </c>
      <c r="BC128" s="49" t="s">
        <v>443</v>
      </c>
      <c r="BD128" s="49" t="s">
        <v>443</v>
      </c>
      <c r="BE128" s="131" t="s">
        <v>443</v>
      </c>
      <c r="BF128" s="132" t="s">
        <v>21</v>
      </c>
      <c r="BG128" s="49" t="s">
        <v>443</v>
      </c>
      <c r="BH128" s="49" t="s">
        <v>443</v>
      </c>
      <c r="BI128" s="49" t="s">
        <v>443</v>
      </c>
      <c r="BJ128" s="49" t="s">
        <v>443</v>
      </c>
      <c r="BK128" s="49" t="s">
        <v>443</v>
      </c>
      <c r="BL128" s="49" t="s">
        <v>443</v>
      </c>
      <c r="BM128" s="1"/>
      <c r="BN128" s="49" t="s">
        <v>443</v>
      </c>
      <c r="BO128" s="1"/>
      <c r="BP128" s="1"/>
      <c r="BQ128" s="1"/>
    </row>
    <row r="129" spans="1:69" x14ac:dyDescent="0.2">
      <c r="A129" s="5" t="s">
        <v>2068</v>
      </c>
      <c r="B129" s="5" t="s">
        <v>152</v>
      </c>
      <c r="C129" s="46" t="s">
        <v>2844</v>
      </c>
      <c r="D129" s="118">
        <v>42186</v>
      </c>
      <c r="E129" s="52" t="s">
        <v>590</v>
      </c>
      <c r="F129" s="165" t="s">
        <v>2372</v>
      </c>
      <c r="G129" s="88"/>
      <c r="H129" s="9" t="s">
        <v>39</v>
      </c>
      <c r="I129" s="23" t="s">
        <v>31</v>
      </c>
      <c r="J129" s="170"/>
      <c r="K129" s="49"/>
      <c r="L129" s="49"/>
      <c r="M129" s="49"/>
      <c r="N129" s="49"/>
      <c r="O129" s="49"/>
      <c r="P129" s="49"/>
      <c r="Q129" s="49"/>
      <c r="R129" s="49"/>
      <c r="S129" s="49"/>
      <c r="T129" s="49"/>
      <c r="U129" s="49"/>
      <c r="V129" s="49"/>
      <c r="W129" s="49"/>
      <c r="X129" s="49"/>
      <c r="Y129" s="49"/>
      <c r="Z129" s="49"/>
      <c r="AA129" s="49"/>
      <c r="AB129" s="49"/>
      <c r="AC129" s="49"/>
      <c r="AD129" s="49"/>
      <c r="AE129" s="49"/>
      <c r="AF129" s="49"/>
      <c r="AG129" s="49"/>
      <c r="AH129" s="50" t="s">
        <v>35</v>
      </c>
      <c r="AI129" s="50" t="s">
        <v>35</v>
      </c>
      <c r="AJ129" s="50" t="s">
        <v>35</v>
      </c>
      <c r="AK129" s="50" t="s">
        <v>35</v>
      </c>
      <c r="AL129" s="50" t="s">
        <v>35</v>
      </c>
      <c r="AM129" s="50" t="s">
        <v>35</v>
      </c>
      <c r="AN129" s="50" t="s">
        <v>35</v>
      </c>
      <c r="AO129" s="50" t="s">
        <v>35</v>
      </c>
      <c r="AP129" s="49" t="s">
        <v>443</v>
      </c>
      <c r="AQ129" s="49" t="s">
        <v>443</v>
      </c>
      <c r="AR129" s="49" t="s">
        <v>21</v>
      </c>
      <c r="AS129" s="49" t="s">
        <v>443</v>
      </c>
      <c r="AT129" s="49" t="s">
        <v>443</v>
      </c>
      <c r="AU129" s="49" t="s">
        <v>443</v>
      </c>
      <c r="AV129" s="49" t="s">
        <v>443</v>
      </c>
      <c r="AW129" s="129" t="s">
        <v>2609</v>
      </c>
      <c r="AX129" s="49" t="s">
        <v>443</v>
      </c>
      <c r="AY129" s="49" t="s">
        <v>443</v>
      </c>
      <c r="AZ129" s="49" t="s">
        <v>443</v>
      </c>
      <c r="BA129" s="49"/>
      <c r="BB129" s="49" t="s">
        <v>443</v>
      </c>
      <c r="BC129" s="49" t="s">
        <v>443</v>
      </c>
      <c r="BD129" s="137" t="s">
        <v>21</v>
      </c>
      <c r="BE129" s="131" t="s">
        <v>443</v>
      </c>
      <c r="BF129" s="49" t="s">
        <v>443</v>
      </c>
      <c r="BG129" s="49" t="s">
        <v>443</v>
      </c>
      <c r="BH129" s="49" t="s">
        <v>443</v>
      </c>
      <c r="BI129" s="49" t="s">
        <v>443</v>
      </c>
      <c r="BJ129" s="49" t="s">
        <v>443</v>
      </c>
      <c r="BK129" s="49" t="s">
        <v>443</v>
      </c>
      <c r="BL129" s="49" t="s">
        <v>443</v>
      </c>
      <c r="BM129" s="49" t="s">
        <v>443</v>
      </c>
      <c r="BN129" s="1"/>
      <c r="BO129" s="1"/>
      <c r="BP129" s="1"/>
      <c r="BQ129" s="1"/>
    </row>
    <row r="130" spans="1:69" x14ac:dyDescent="0.2">
      <c r="A130" s="6" t="s">
        <v>784</v>
      </c>
      <c r="B130" s="6" t="s">
        <v>785</v>
      </c>
      <c r="C130" s="58"/>
      <c r="D130" s="118">
        <v>41791</v>
      </c>
      <c r="E130" s="52" t="s">
        <v>590</v>
      </c>
      <c r="F130" s="165" t="s">
        <v>300</v>
      </c>
      <c r="G130" s="88"/>
      <c r="H130" s="9" t="s">
        <v>19</v>
      </c>
      <c r="I130" s="23" t="s">
        <v>31</v>
      </c>
      <c r="J130" s="187"/>
      <c r="K130" s="50"/>
      <c r="L130" s="50"/>
      <c r="M130" s="50"/>
      <c r="N130" s="50"/>
      <c r="O130" s="50"/>
      <c r="P130" s="50"/>
      <c r="Q130" s="50"/>
      <c r="R130" s="50"/>
      <c r="S130" s="49"/>
      <c r="T130" s="49"/>
      <c r="U130" s="49"/>
      <c r="V130" s="50" t="s">
        <v>35</v>
      </c>
      <c r="W130" s="50" t="s">
        <v>35</v>
      </c>
      <c r="X130" s="50" t="s">
        <v>35</v>
      </c>
      <c r="Y130" s="50" t="s">
        <v>35</v>
      </c>
      <c r="Z130" s="50" t="s">
        <v>35</v>
      </c>
      <c r="AA130" s="50" t="s">
        <v>35</v>
      </c>
      <c r="AB130" s="50" t="s">
        <v>35</v>
      </c>
      <c r="AC130" s="49" t="s">
        <v>443</v>
      </c>
      <c r="AD130" s="49" t="s">
        <v>443</v>
      </c>
      <c r="AE130" s="49" t="s">
        <v>443</v>
      </c>
      <c r="AF130" s="49" t="s">
        <v>21</v>
      </c>
      <c r="AG130" s="49" t="s">
        <v>21</v>
      </c>
      <c r="AH130" s="49" t="s">
        <v>443</v>
      </c>
      <c r="AI130" s="49" t="s">
        <v>443</v>
      </c>
      <c r="AJ130" s="49" t="s">
        <v>443</v>
      </c>
      <c r="AK130" s="49" t="s">
        <v>443</v>
      </c>
      <c r="AL130" s="49" t="s">
        <v>443</v>
      </c>
      <c r="AM130" s="49" t="s">
        <v>443</v>
      </c>
      <c r="AN130" s="49" t="s">
        <v>443</v>
      </c>
      <c r="AO130" s="49" t="s">
        <v>443</v>
      </c>
      <c r="AP130" s="49" t="s">
        <v>443</v>
      </c>
      <c r="AQ130" s="49" t="s">
        <v>443</v>
      </c>
      <c r="AR130" s="49" t="s">
        <v>21</v>
      </c>
      <c r="AS130" s="49" t="s">
        <v>443</v>
      </c>
      <c r="AT130" s="77" t="s">
        <v>443</v>
      </c>
      <c r="AU130" s="77" t="s">
        <v>443</v>
      </c>
      <c r="AV130" s="77" t="s">
        <v>443</v>
      </c>
      <c r="AW130" s="77" t="s">
        <v>443</v>
      </c>
      <c r="AX130" s="77" t="s">
        <v>443</v>
      </c>
      <c r="AY130" s="77" t="s">
        <v>443</v>
      </c>
      <c r="AZ130" s="77" t="s">
        <v>443</v>
      </c>
      <c r="BA130" s="77" t="s">
        <v>443</v>
      </c>
      <c r="BB130" s="77" t="s">
        <v>443</v>
      </c>
      <c r="BC130" s="77" t="s">
        <v>443</v>
      </c>
      <c r="BD130" s="149" t="s">
        <v>21</v>
      </c>
      <c r="BE130" s="77" t="s">
        <v>443</v>
      </c>
      <c r="BF130" s="49" t="s">
        <v>443</v>
      </c>
      <c r="BG130" s="49" t="s">
        <v>767</v>
      </c>
      <c r="BH130" s="49" t="s">
        <v>443</v>
      </c>
      <c r="BI130" s="49" t="s">
        <v>443</v>
      </c>
      <c r="BJ130" s="49" t="s">
        <v>443</v>
      </c>
      <c r="BK130" s="49" t="s">
        <v>443</v>
      </c>
      <c r="BL130" s="49" t="s">
        <v>443</v>
      </c>
      <c r="BM130" s="1"/>
      <c r="BN130" s="49" t="s">
        <v>443</v>
      </c>
      <c r="BO130" s="1"/>
      <c r="BP130" s="1"/>
      <c r="BQ130" s="1"/>
    </row>
    <row r="131" spans="1:69" ht="22.5" x14ac:dyDescent="0.2">
      <c r="A131" s="230" t="s">
        <v>2058</v>
      </c>
      <c r="B131" s="230" t="s">
        <v>99</v>
      </c>
      <c r="C131" s="202" t="s">
        <v>2845</v>
      </c>
      <c r="D131" s="216"/>
      <c r="E131" s="247" t="s">
        <v>590</v>
      </c>
      <c r="F131" s="253" t="s">
        <v>465</v>
      </c>
      <c r="G131" s="255"/>
      <c r="H131" s="256" t="s">
        <v>24</v>
      </c>
      <c r="I131" s="260" t="s">
        <v>2426</v>
      </c>
      <c r="J131" s="49" t="s">
        <v>443</v>
      </c>
      <c r="K131" s="49" t="s">
        <v>443</v>
      </c>
      <c r="L131" s="49" t="s">
        <v>443</v>
      </c>
      <c r="M131" s="49" t="s">
        <v>443</v>
      </c>
      <c r="N131" s="49" t="s">
        <v>443</v>
      </c>
      <c r="O131" s="49" t="s">
        <v>21</v>
      </c>
      <c r="P131" s="49" t="s">
        <v>443</v>
      </c>
      <c r="Q131" s="49" t="s">
        <v>443</v>
      </c>
      <c r="R131" s="49" t="s">
        <v>443</v>
      </c>
      <c r="S131" s="49" t="s">
        <v>443</v>
      </c>
      <c r="T131" s="49" t="s">
        <v>443</v>
      </c>
      <c r="U131" s="49" t="s">
        <v>443</v>
      </c>
      <c r="V131" s="49" t="s">
        <v>443</v>
      </c>
      <c r="W131" s="49" t="s">
        <v>443</v>
      </c>
      <c r="X131" s="49" t="s">
        <v>443</v>
      </c>
      <c r="Y131" s="49" t="s">
        <v>443</v>
      </c>
      <c r="Z131" s="49" t="s">
        <v>443</v>
      </c>
      <c r="AA131" s="49" t="s">
        <v>443</v>
      </c>
      <c r="AB131" s="49" t="s">
        <v>443</v>
      </c>
      <c r="AC131" s="49" t="s">
        <v>443</v>
      </c>
      <c r="AD131" s="49" t="s">
        <v>443</v>
      </c>
      <c r="AE131" s="49" t="s">
        <v>443</v>
      </c>
      <c r="AF131" s="49" t="s">
        <v>443</v>
      </c>
      <c r="AG131" s="49" t="s">
        <v>443</v>
      </c>
      <c r="AH131" s="49" t="s">
        <v>443</v>
      </c>
      <c r="AI131" s="49" t="s">
        <v>443</v>
      </c>
      <c r="AJ131" s="49" t="s">
        <v>443</v>
      </c>
      <c r="AK131" s="49" t="s">
        <v>443</v>
      </c>
      <c r="AL131" s="49" t="s">
        <v>443</v>
      </c>
      <c r="AM131" s="49" t="s">
        <v>443</v>
      </c>
      <c r="AN131" s="49" t="s">
        <v>21</v>
      </c>
      <c r="AO131" s="49" t="s">
        <v>443</v>
      </c>
      <c r="AP131" s="49" t="s">
        <v>443</v>
      </c>
      <c r="AQ131" s="49" t="s">
        <v>443</v>
      </c>
      <c r="AR131" s="49" t="s">
        <v>443</v>
      </c>
      <c r="AS131" s="49" t="s">
        <v>443</v>
      </c>
      <c r="AT131" s="77" t="s">
        <v>443</v>
      </c>
      <c r="AU131" s="77" t="s">
        <v>443</v>
      </c>
      <c r="AV131" s="77" t="s">
        <v>443</v>
      </c>
      <c r="AW131" s="77" t="s">
        <v>443</v>
      </c>
      <c r="AX131" s="77" t="s">
        <v>443</v>
      </c>
      <c r="AY131" s="77" t="s">
        <v>35</v>
      </c>
      <c r="AZ131" s="149" t="s">
        <v>21</v>
      </c>
      <c r="BA131" s="77" t="s">
        <v>443</v>
      </c>
      <c r="BB131" s="77" t="s">
        <v>2595</v>
      </c>
      <c r="BC131" s="77" t="s">
        <v>443</v>
      </c>
      <c r="BD131" s="77" t="s">
        <v>443</v>
      </c>
      <c r="BE131" s="77" t="s">
        <v>443</v>
      </c>
      <c r="BF131" s="77" t="s">
        <v>443</v>
      </c>
      <c r="BG131" s="77" t="s">
        <v>443</v>
      </c>
      <c r="BH131" s="77" t="s">
        <v>443</v>
      </c>
      <c r="BI131" s="77" t="s">
        <v>443</v>
      </c>
      <c r="BJ131" s="77" t="s">
        <v>443</v>
      </c>
      <c r="BK131" s="77" t="s">
        <v>443</v>
      </c>
      <c r="BL131" s="144" t="s">
        <v>21</v>
      </c>
    </row>
    <row r="132" spans="1:69" x14ac:dyDescent="0.2">
      <c r="A132" s="98" t="s">
        <v>721</v>
      </c>
      <c r="B132" s="98" t="s">
        <v>99</v>
      </c>
      <c r="C132" s="45"/>
      <c r="D132" s="118">
        <v>42689</v>
      </c>
      <c r="E132" s="99" t="s">
        <v>590</v>
      </c>
      <c r="F132" s="166" t="s">
        <v>722</v>
      </c>
      <c r="G132" s="100"/>
      <c r="H132" s="101" t="s">
        <v>24</v>
      </c>
      <c r="I132" s="38" t="s">
        <v>20</v>
      </c>
      <c r="J132" s="170"/>
      <c r="K132" s="49"/>
      <c r="L132" s="49"/>
      <c r="M132" s="49"/>
      <c r="N132" s="49"/>
      <c r="O132" s="49"/>
      <c r="P132" s="49"/>
      <c r="Q132" s="49"/>
      <c r="R132" s="49"/>
      <c r="S132" s="49"/>
      <c r="T132" s="49"/>
      <c r="U132" s="49"/>
      <c r="V132" s="49"/>
      <c r="W132" s="49"/>
      <c r="X132" s="49"/>
      <c r="Y132" s="49"/>
      <c r="Z132" s="49"/>
      <c r="AA132" s="49"/>
      <c r="AB132" s="49"/>
      <c r="AC132" s="49"/>
      <c r="AD132" s="49"/>
      <c r="AE132" s="49"/>
      <c r="AF132" s="49"/>
      <c r="AG132" s="49"/>
      <c r="AH132" s="49"/>
      <c r="AI132" s="49"/>
      <c r="AJ132" s="49"/>
      <c r="AK132" s="49"/>
      <c r="AL132" s="49"/>
      <c r="AM132" s="49"/>
      <c r="AN132" s="49"/>
      <c r="AO132" s="49"/>
      <c r="AP132" s="49"/>
      <c r="AQ132" s="49"/>
      <c r="AR132" s="49"/>
      <c r="AS132" s="49"/>
      <c r="AT132" s="77"/>
      <c r="AU132" s="77"/>
      <c r="AV132" s="77"/>
      <c r="AW132" s="77"/>
      <c r="AX132" s="77"/>
      <c r="AY132" s="77"/>
      <c r="AZ132" s="149"/>
      <c r="BA132" s="77"/>
      <c r="BB132" s="77"/>
      <c r="BC132" s="77"/>
      <c r="BD132" s="77"/>
      <c r="BE132" s="77"/>
      <c r="BF132" s="49" t="s">
        <v>443</v>
      </c>
      <c r="BG132" s="49" t="s">
        <v>443</v>
      </c>
      <c r="BH132" s="49" t="s">
        <v>443</v>
      </c>
      <c r="BI132" s="49" t="s">
        <v>443</v>
      </c>
      <c r="BJ132" s="49" t="s">
        <v>443</v>
      </c>
      <c r="BK132" s="132" t="s">
        <v>21</v>
      </c>
      <c r="BL132" s="132" t="s">
        <v>21</v>
      </c>
      <c r="BM132" s="1"/>
      <c r="BN132" s="1"/>
      <c r="BO132" s="1"/>
      <c r="BP132" s="1"/>
      <c r="BQ132" s="1"/>
    </row>
    <row r="133" spans="1:69" x14ac:dyDescent="0.2">
      <c r="A133" s="6" t="s">
        <v>86</v>
      </c>
      <c r="B133" s="6" t="s">
        <v>758</v>
      </c>
      <c r="C133" s="45"/>
      <c r="D133" s="117"/>
      <c r="E133" s="52" t="s">
        <v>590</v>
      </c>
      <c r="F133" s="165" t="s">
        <v>444</v>
      </c>
      <c r="G133" s="88"/>
      <c r="H133" s="9" t="s">
        <v>24</v>
      </c>
      <c r="I133" s="10" t="s">
        <v>87</v>
      </c>
      <c r="J133" s="170" t="s">
        <v>21</v>
      </c>
      <c r="K133" s="49" t="s">
        <v>443</v>
      </c>
      <c r="L133" s="49" t="s">
        <v>443</v>
      </c>
      <c r="M133" s="49" t="s">
        <v>443</v>
      </c>
      <c r="N133" s="49" t="s">
        <v>443</v>
      </c>
      <c r="O133" s="49" t="s">
        <v>443</v>
      </c>
      <c r="P133" s="49" t="s">
        <v>443</v>
      </c>
      <c r="Q133" s="49" t="s">
        <v>443</v>
      </c>
      <c r="R133" s="49" t="s">
        <v>443</v>
      </c>
      <c r="S133" s="49" t="s">
        <v>443</v>
      </c>
      <c r="T133" s="49" t="s">
        <v>443</v>
      </c>
      <c r="U133" s="49" t="s">
        <v>443</v>
      </c>
      <c r="V133" s="49" t="s">
        <v>21</v>
      </c>
      <c r="W133" s="49" t="s">
        <v>443</v>
      </c>
      <c r="X133" s="49" t="s">
        <v>443</v>
      </c>
      <c r="Y133" s="49" t="s">
        <v>443</v>
      </c>
      <c r="Z133" s="49" t="s">
        <v>443</v>
      </c>
      <c r="AA133" s="49" t="s">
        <v>443</v>
      </c>
      <c r="AB133" s="49" t="s">
        <v>443</v>
      </c>
      <c r="AC133" s="49" t="s">
        <v>443</v>
      </c>
      <c r="AD133" s="49" t="s">
        <v>443</v>
      </c>
      <c r="AE133" s="49" t="s">
        <v>443</v>
      </c>
      <c r="AF133" s="49" t="s">
        <v>443</v>
      </c>
      <c r="AG133" s="49" t="s">
        <v>443</v>
      </c>
      <c r="AH133" s="49" t="s">
        <v>21</v>
      </c>
      <c r="AI133" s="49" t="s">
        <v>443</v>
      </c>
      <c r="AJ133" s="49" t="s">
        <v>443</v>
      </c>
      <c r="AK133" s="49" t="s">
        <v>443</v>
      </c>
      <c r="AL133" s="49" t="s">
        <v>443</v>
      </c>
      <c r="AM133" s="49" t="s">
        <v>443</v>
      </c>
      <c r="AN133" s="49" t="s">
        <v>443</v>
      </c>
      <c r="AO133" s="49" t="s">
        <v>443</v>
      </c>
      <c r="AP133" s="49" t="s">
        <v>443</v>
      </c>
      <c r="AQ133" s="49" t="s">
        <v>443</v>
      </c>
      <c r="AR133" s="49" t="s">
        <v>443</v>
      </c>
      <c r="AS133" s="49" t="s">
        <v>443</v>
      </c>
      <c r="AT133" s="149" t="s">
        <v>21</v>
      </c>
      <c r="AU133" s="77" t="s">
        <v>443</v>
      </c>
      <c r="AV133" s="77" t="s">
        <v>443</v>
      </c>
      <c r="AW133" s="77" t="s">
        <v>443</v>
      </c>
      <c r="AX133" s="77" t="s">
        <v>443</v>
      </c>
      <c r="AY133" s="77" t="s">
        <v>443</v>
      </c>
      <c r="AZ133" s="77" t="s">
        <v>443</v>
      </c>
      <c r="BA133" s="77" t="s">
        <v>443</v>
      </c>
      <c r="BB133" s="77" t="s">
        <v>2595</v>
      </c>
      <c r="BC133" s="77" t="s">
        <v>443</v>
      </c>
      <c r="BD133" s="77" t="s">
        <v>443</v>
      </c>
      <c r="BE133" s="77" t="s">
        <v>443</v>
      </c>
      <c r="BF133" s="132" t="s">
        <v>21</v>
      </c>
      <c r="BG133" s="49" t="s">
        <v>443</v>
      </c>
      <c r="BH133" s="49" t="s">
        <v>443</v>
      </c>
      <c r="BI133" s="49" t="s">
        <v>443</v>
      </c>
      <c r="BJ133" s="49" t="s">
        <v>443</v>
      </c>
      <c r="BK133" s="49" t="s">
        <v>443</v>
      </c>
      <c r="BL133" s="49" t="s">
        <v>443</v>
      </c>
      <c r="BM133" s="49" t="s">
        <v>443</v>
      </c>
      <c r="BN133" s="1"/>
      <c r="BO133" s="1"/>
      <c r="BP133" s="1"/>
      <c r="BQ133" s="1"/>
    </row>
    <row r="134" spans="1:69" x14ac:dyDescent="0.2">
      <c r="A134" s="4" t="s">
        <v>22</v>
      </c>
      <c r="B134" s="6" t="s">
        <v>790</v>
      </c>
      <c r="C134" s="45"/>
      <c r="D134" s="117"/>
      <c r="E134" s="52" t="s">
        <v>590</v>
      </c>
      <c r="F134" s="165" t="s">
        <v>503</v>
      </c>
      <c r="G134" s="88"/>
      <c r="H134" s="9" t="s">
        <v>24</v>
      </c>
      <c r="I134" s="1" t="s">
        <v>25</v>
      </c>
      <c r="J134" s="170" t="s">
        <v>443</v>
      </c>
      <c r="K134" s="49" t="s">
        <v>443</v>
      </c>
      <c r="L134" s="49" t="s">
        <v>443</v>
      </c>
      <c r="M134" s="49" t="s">
        <v>443</v>
      </c>
      <c r="N134" s="49" t="s">
        <v>443</v>
      </c>
      <c r="O134" s="49" t="s">
        <v>443</v>
      </c>
      <c r="P134" s="49" t="s">
        <v>21</v>
      </c>
      <c r="Q134" s="49" t="s">
        <v>443</v>
      </c>
      <c r="R134" s="49" t="s">
        <v>443</v>
      </c>
      <c r="S134" s="49" t="s">
        <v>443</v>
      </c>
      <c r="T134" s="49" t="s">
        <v>443</v>
      </c>
      <c r="U134" s="49" t="s">
        <v>443</v>
      </c>
      <c r="V134" s="49" t="s">
        <v>443</v>
      </c>
      <c r="W134" s="49" t="s">
        <v>443</v>
      </c>
      <c r="X134" s="49" t="s">
        <v>443</v>
      </c>
      <c r="Y134" s="49" t="s">
        <v>443</v>
      </c>
      <c r="Z134" s="49" t="s">
        <v>443</v>
      </c>
      <c r="AA134" s="49" t="s">
        <v>443</v>
      </c>
      <c r="AB134" s="49" t="s">
        <v>21</v>
      </c>
      <c r="AC134" s="49" t="s">
        <v>443</v>
      </c>
      <c r="AD134" s="49" t="s">
        <v>443</v>
      </c>
      <c r="AE134" s="49" t="s">
        <v>443</v>
      </c>
      <c r="AF134" s="49" t="s">
        <v>443</v>
      </c>
      <c r="AG134" s="49" t="s">
        <v>443</v>
      </c>
      <c r="AH134" s="49" t="s">
        <v>443</v>
      </c>
      <c r="AI134" s="49" t="s">
        <v>443</v>
      </c>
      <c r="AJ134" s="49" t="s">
        <v>443</v>
      </c>
      <c r="AK134" s="49" t="s">
        <v>443</v>
      </c>
      <c r="AL134" s="49" t="s">
        <v>443</v>
      </c>
      <c r="AM134" s="49" t="s">
        <v>443</v>
      </c>
      <c r="AN134" s="49" t="s">
        <v>21</v>
      </c>
      <c r="AO134" s="49" t="s">
        <v>443</v>
      </c>
      <c r="AP134" s="49" t="s">
        <v>443</v>
      </c>
      <c r="AQ134" s="49" t="s">
        <v>443</v>
      </c>
      <c r="AR134" s="49" t="s">
        <v>443</v>
      </c>
      <c r="AS134" s="49" t="s">
        <v>443</v>
      </c>
      <c r="AT134" s="77" t="s">
        <v>443</v>
      </c>
      <c r="AU134" s="77" t="s">
        <v>443</v>
      </c>
      <c r="AV134" s="77" t="s">
        <v>443</v>
      </c>
      <c r="AW134" s="77" t="s">
        <v>443</v>
      </c>
      <c r="AX134" s="77" t="s">
        <v>443</v>
      </c>
      <c r="AY134" s="77" t="s">
        <v>443</v>
      </c>
      <c r="AZ134" s="149" t="s">
        <v>21</v>
      </c>
      <c r="BA134" s="77" t="s">
        <v>443</v>
      </c>
      <c r="BB134" s="77" t="s">
        <v>2595</v>
      </c>
      <c r="BC134" s="77" t="s">
        <v>443</v>
      </c>
      <c r="BD134" s="77" t="s">
        <v>443</v>
      </c>
      <c r="BE134" s="77" t="s">
        <v>443</v>
      </c>
      <c r="BF134" s="49" t="s">
        <v>443</v>
      </c>
      <c r="BG134" s="49" t="s">
        <v>443</v>
      </c>
      <c r="BH134" s="49" t="s">
        <v>443</v>
      </c>
      <c r="BI134" s="49" t="s">
        <v>443</v>
      </c>
      <c r="BJ134" s="49" t="s">
        <v>443</v>
      </c>
      <c r="BK134" s="49" t="s">
        <v>443</v>
      </c>
      <c r="BL134" s="132" t="s">
        <v>21</v>
      </c>
      <c r="BM134" s="49" t="s">
        <v>443</v>
      </c>
      <c r="BN134" s="1"/>
      <c r="BO134" s="1"/>
      <c r="BP134" s="1"/>
      <c r="BQ134" s="1"/>
    </row>
    <row r="135" spans="1:69" ht="15" x14ac:dyDescent="0.2">
      <c r="A135" s="201" t="s">
        <v>2151</v>
      </c>
      <c r="B135" s="201" t="s">
        <v>44</v>
      </c>
      <c r="C135" s="202"/>
      <c r="D135" s="217"/>
      <c r="E135" s="218" t="s">
        <v>66</v>
      </c>
      <c r="F135" s="214"/>
      <c r="G135" s="140"/>
      <c r="H135" s="203" t="s">
        <v>30</v>
      </c>
      <c r="I135" s="204" t="s">
        <v>72</v>
      </c>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49"/>
      <c r="AI135" s="49"/>
      <c r="AJ135" s="49"/>
      <c r="AK135" s="49"/>
      <c r="AL135" s="49"/>
      <c r="AM135" s="49"/>
      <c r="AN135" s="49"/>
      <c r="AO135" s="49"/>
      <c r="AP135" s="49"/>
      <c r="AQ135" s="49"/>
      <c r="AR135" s="49"/>
      <c r="AS135" s="49" t="s">
        <v>21</v>
      </c>
      <c r="BK135"/>
      <c r="BL135"/>
    </row>
    <row r="136" spans="1:69" x14ac:dyDescent="0.2">
      <c r="A136" s="5" t="s">
        <v>894</v>
      </c>
      <c r="B136" s="5" t="s">
        <v>152</v>
      </c>
      <c r="C136" s="46"/>
      <c r="D136" s="118">
        <v>42036</v>
      </c>
      <c r="E136" s="52" t="s">
        <v>590</v>
      </c>
      <c r="F136" s="165" t="s">
        <v>2397</v>
      </c>
      <c r="G136" s="88"/>
      <c r="H136" s="9" t="s">
        <v>39</v>
      </c>
      <c r="I136" s="23" t="s">
        <v>69</v>
      </c>
      <c r="J136" s="170"/>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c r="AH136" s="49" t="s">
        <v>35</v>
      </c>
      <c r="AI136" s="49" t="s">
        <v>35</v>
      </c>
      <c r="AJ136" s="49" t="s">
        <v>35</v>
      </c>
      <c r="AK136" s="49" t="s">
        <v>443</v>
      </c>
      <c r="AL136" s="49" t="s">
        <v>443</v>
      </c>
      <c r="AM136" s="49" t="s">
        <v>443</v>
      </c>
      <c r="AN136" s="49" t="s">
        <v>443</v>
      </c>
      <c r="AO136" s="49" t="s">
        <v>21</v>
      </c>
      <c r="AP136" s="49" t="s">
        <v>443</v>
      </c>
      <c r="AQ136" s="49" t="s">
        <v>443</v>
      </c>
      <c r="AR136" s="123" t="s">
        <v>443</v>
      </c>
      <c r="AS136" s="49" t="s">
        <v>443</v>
      </c>
      <c r="AT136" s="77" t="s">
        <v>443</v>
      </c>
      <c r="AU136" s="77" t="s">
        <v>443</v>
      </c>
      <c r="AV136" s="77" t="s">
        <v>443</v>
      </c>
      <c r="AW136" s="151" t="s">
        <v>2609</v>
      </c>
      <c r="AX136" s="77" t="s">
        <v>443</v>
      </c>
      <c r="AY136" s="77" t="s">
        <v>443</v>
      </c>
      <c r="AZ136" s="77" t="s">
        <v>443</v>
      </c>
      <c r="BA136" s="149" t="s">
        <v>21</v>
      </c>
      <c r="BB136" s="77" t="s">
        <v>443</v>
      </c>
      <c r="BC136" s="77" t="s">
        <v>443</v>
      </c>
      <c r="BD136" s="77" t="s">
        <v>443</v>
      </c>
      <c r="BE136" s="77" t="s">
        <v>443</v>
      </c>
      <c r="BF136" s="49" t="s">
        <v>443</v>
      </c>
      <c r="BG136" s="49" t="s">
        <v>443</v>
      </c>
      <c r="BH136" s="49" t="s">
        <v>443</v>
      </c>
      <c r="BI136" s="49" t="s">
        <v>443</v>
      </c>
      <c r="BJ136" s="49" t="s">
        <v>443</v>
      </c>
      <c r="BK136" s="49" t="s">
        <v>443</v>
      </c>
      <c r="BL136" s="49" t="s">
        <v>443</v>
      </c>
      <c r="BM136" s="49" t="s">
        <v>443</v>
      </c>
      <c r="BN136" s="1"/>
      <c r="BO136" s="1"/>
      <c r="BP136" s="1"/>
      <c r="BQ136" s="1"/>
    </row>
    <row r="137" spans="1:69" x14ac:dyDescent="0.2">
      <c r="A137" s="21" t="s">
        <v>2105</v>
      </c>
      <c r="B137" s="21" t="s">
        <v>297</v>
      </c>
      <c r="C137" s="57"/>
      <c r="D137" s="227">
        <v>41640</v>
      </c>
      <c r="E137" s="52" t="s">
        <v>590</v>
      </c>
      <c r="F137" s="165" t="s">
        <v>2539</v>
      </c>
      <c r="G137" s="88"/>
      <c r="H137" s="9" t="s">
        <v>24</v>
      </c>
      <c r="I137" s="23" t="s">
        <v>87</v>
      </c>
      <c r="J137" s="188"/>
      <c r="K137" s="103"/>
      <c r="L137" s="103"/>
      <c r="M137" s="103"/>
      <c r="N137" s="103"/>
      <c r="O137" s="103"/>
      <c r="P137" s="103"/>
      <c r="Q137" s="103"/>
      <c r="R137" s="103"/>
      <c r="S137" s="103"/>
      <c r="T137" s="103"/>
      <c r="U137" s="49"/>
      <c r="V137" s="109" t="s">
        <v>35</v>
      </c>
      <c r="W137" s="109" t="s">
        <v>35</v>
      </c>
      <c r="X137" s="49" t="s">
        <v>443</v>
      </c>
      <c r="Y137" s="49" t="s">
        <v>443</v>
      </c>
      <c r="Z137" s="49" t="s">
        <v>443</v>
      </c>
      <c r="AA137" s="49" t="s">
        <v>443</v>
      </c>
      <c r="AB137" s="49" t="s">
        <v>443</v>
      </c>
      <c r="AC137" s="49" t="s">
        <v>443</v>
      </c>
      <c r="AD137" s="49" t="s">
        <v>443</v>
      </c>
      <c r="AE137" s="49" t="s">
        <v>443</v>
      </c>
      <c r="AF137" s="49" t="s">
        <v>443</v>
      </c>
      <c r="AG137" s="49" t="s">
        <v>21</v>
      </c>
      <c r="AH137" s="49" t="s">
        <v>443</v>
      </c>
      <c r="AI137" s="49" t="s">
        <v>443</v>
      </c>
      <c r="AJ137" s="49" t="s">
        <v>443</v>
      </c>
      <c r="AK137" s="49" t="s">
        <v>443</v>
      </c>
      <c r="AL137" s="49" t="s">
        <v>443</v>
      </c>
      <c r="AM137" s="49" t="s">
        <v>443</v>
      </c>
      <c r="AN137" s="49" t="s">
        <v>443</v>
      </c>
      <c r="AO137" s="49" t="s">
        <v>443</v>
      </c>
      <c r="AP137" s="49" t="s">
        <v>443</v>
      </c>
      <c r="AQ137" s="49" t="s">
        <v>443</v>
      </c>
      <c r="AR137" s="49" t="s">
        <v>443</v>
      </c>
      <c r="AS137" s="49" t="s">
        <v>21</v>
      </c>
      <c r="AT137" s="77" t="s">
        <v>443</v>
      </c>
      <c r="AU137" s="77" t="s">
        <v>443</v>
      </c>
      <c r="AV137" s="77" t="s">
        <v>443</v>
      </c>
      <c r="AW137" s="77" t="s">
        <v>443</v>
      </c>
      <c r="AX137" s="77" t="s">
        <v>443</v>
      </c>
      <c r="AY137" s="77" t="s">
        <v>443</v>
      </c>
      <c r="AZ137" s="77" t="s">
        <v>443</v>
      </c>
      <c r="BA137" s="77" t="s">
        <v>443</v>
      </c>
      <c r="BB137" s="77" t="s">
        <v>2595</v>
      </c>
      <c r="BC137" s="77" t="s">
        <v>443</v>
      </c>
      <c r="BD137" s="77" t="s">
        <v>443</v>
      </c>
      <c r="BE137" s="149" t="s">
        <v>21</v>
      </c>
      <c r="BF137" s="132" t="s">
        <v>21</v>
      </c>
      <c r="BG137" s="49" t="s">
        <v>443</v>
      </c>
      <c r="BH137" s="49" t="s">
        <v>443</v>
      </c>
      <c r="BI137" s="49" t="s">
        <v>443</v>
      </c>
      <c r="BJ137" s="49" t="s">
        <v>443</v>
      </c>
      <c r="BK137" s="49" t="s">
        <v>443</v>
      </c>
      <c r="BL137" s="49" t="s">
        <v>443</v>
      </c>
      <c r="BM137" s="1"/>
      <c r="BN137" s="1"/>
      <c r="BO137" s="1"/>
      <c r="BP137" s="1"/>
      <c r="BQ137" s="1"/>
    </row>
    <row r="138" spans="1:69" x14ac:dyDescent="0.2">
      <c r="A138" s="113" t="s">
        <v>1046</v>
      </c>
      <c r="B138" s="113" t="s">
        <v>152</v>
      </c>
      <c r="C138" s="179"/>
      <c r="D138" s="121">
        <v>41852</v>
      </c>
      <c r="E138" s="175" t="s">
        <v>590</v>
      </c>
      <c r="F138" s="250" t="s">
        <v>2419</v>
      </c>
      <c r="G138" s="89"/>
      <c r="H138" s="43" t="s">
        <v>24</v>
      </c>
      <c r="I138" s="44" t="s">
        <v>50</v>
      </c>
      <c r="J138" s="49"/>
      <c r="K138" s="49"/>
      <c r="L138" s="49"/>
      <c r="M138" s="49"/>
      <c r="N138" s="49"/>
      <c r="O138" s="49"/>
      <c r="P138" s="49"/>
      <c r="Q138" s="49"/>
      <c r="R138" s="49"/>
      <c r="S138" s="49"/>
      <c r="T138" s="49"/>
      <c r="U138" s="49"/>
      <c r="V138" s="50"/>
      <c r="W138" s="50"/>
      <c r="X138" s="50"/>
      <c r="Y138" s="50"/>
      <c r="Z138" s="50"/>
      <c r="AA138" s="50"/>
      <c r="AB138" s="50"/>
      <c r="AC138" s="50"/>
      <c r="AD138" s="49" t="s">
        <v>21</v>
      </c>
      <c r="AE138" s="49" t="s">
        <v>443</v>
      </c>
      <c r="AF138" s="49" t="s">
        <v>443</v>
      </c>
      <c r="AG138" s="49" t="s">
        <v>443</v>
      </c>
      <c r="AH138" s="49" t="s">
        <v>443</v>
      </c>
      <c r="AI138" s="49" t="s">
        <v>443</v>
      </c>
      <c r="AJ138" s="49" t="s">
        <v>443</v>
      </c>
      <c r="AK138" s="49" t="s">
        <v>443</v>
      </c>
      <c r="AL138" s="49" t="s">
        <v>443</v>
      </c>
      <c r="AM138" s="49" t="s">
        <v>443</v>
      </c>
      <c r="AN138" s="49" t="s">
        <v>443</v>
      </c>
      <c r="AO138" s="49" t="s">
        <v>443</v>
      </c>
      <c r="AP138" s="49" t="s">
        <v>21</v>
      </c>
      <c r="AQ138" s="49" t="s">
        <v>443</v>
      </c>
      <c r="AR138" s="49" t="s">
        <v>443</v>
      </c>
      <c r="AS138" s="49" t="s">
        <v>443</v>
      </c>
      <c r="AT138" s="77" t="s">
        <v>443</v>
      </c>
      <c r="AU138" s="77" t="s">
        <v>443</v>
      </c>
      <c r="AV138" s="77" t="s">
        <v>443</v>
      </c>
      <c r="AW138" s="77" t="s">
        <v>443</v>
      </c>
      <c r="AX138" s="77" t="s">
        <v>443</v>
      </c>
      <c r="AY138" s="77" t="s">
        <v>443</v>
      </c>
      <c r="AZ138" s="77" t="s">
        <v>443</v>
      </c>
      <c r="BA138" s="77" t="s">
        <v>443</v>
      </c>
      <c r="BB138" s="149" t="s">
        <v>21</v>
      </c>
      <c r="BC138" s="77" t="s">
        <v>443</v>
      </c>
      <c r="BD138" s="77" t="s">
        <v>443</v>
      </c>
      <c r="BE138" s="77" t="s">
        <v>443</v>
      </c>
      <c r="BF138" s="77" t="s">
        <v>443</v>
      </c>
      <c r="BG138" s="77" t="s">
        <v>443</v>
      </c>
      <c r="BH138" s="77" t="s">
        <v>443</v>
      </c>
      <c r="BI138" s="77" t="s">
        <v>443</v>
      </c>
      <c r="BJ138" s="77" t="s">
        <v>443</v>
      </c>
      <c r="BK138" s="77" t="s">
        <v>443</v>
      </c>
      <c r="BL138" s="77" t="s">
        <v>443</v>
      </c>
    </row>
    <row r="139" spans="1:69" ht="33.75" x14ac:dyDescent="0.2">
      <c r="A139" s="197" t="s">
        <v>2662</v>
      </c>
      <c r="B139" s="197" t="s">
        <v>201</v>
      </c>
      <c r="C139" s="238" t="s">
        <v>2846</v>
      </c>
      <c r="D139" s="191"/>
      <c r="E139" s="249" t="s">
        <v>1899</v>
      </c>
      <c r="F139" s="251" t="s">
        <v>300</v>
      </c>
      <c r="G139" s="193"/>
      <c r="H139" s="194" t="s">
        <v>24</v>
      </c>
      <c r="I139" s="199" t="s">
        <v>40</v>
      </c>
      <c r="J139" s="49" t="s">
        <v>443</v>
      </c>
      <c r="K139" s="49" t="s">
        <v>443</v>
      </c>
      <c r="L139" s="49" t="s">
        <v>21</v>
      </c>
      <c r="M139" s="49" t="s">
        <v>443</v>
      </c>
      <c r="N139" s="49" t="s">
        <v>443</v>
      </c>
      <c r="O139" s="49" t="s">
        <v>443</v>
      </c>
      <c r="P139" s="49" t="s">
        <v>443</v>
      </c>
      <c r="Q139" s="49" t="s">
        <v>443</v>
      </c>
      <c r="R139" s="49" t="s">
        <v>443</v>
      </c>
      <c r="S139" s="49" t="s">
        <v>443</v>
      </c>
      <c r="T139" s="49" t="s">
        <v>443</v>
      </c>
      <c r="U139" s="49" t="s">
        <v>443</v>
      </c>
      <c r="V139" s="49" t="s">
        <v>443</v>
      </c>
      <c r="W139" s="49" t="s">
        <v>443</v>
      </c>
      <c r="X139" s="49" t="s">
        <v>21</v>
      </c>
      <c r="Y139" s="49" t="s">
        <v>443</v>
      </c>
      <c r="Z139" s="49" t="s">
        <v>443</v>
      </c>
      <c r="AA139" s="49" t="s">
        <v>443</v>
      </c>
      <c r="AB139" s="49" t="s">
        <v>443</v>
      </c>
      <c r="AC139" s="49" t="s">
        <v>443</v>
      </c>
      <c r="AD139" s="49" t="s">
        <v>443</v>
      </c>
      <c r="AE139" s="49" t="s">
        <v>443</v>
      </c>
      <c r="AF139" s="49" t="s">
        <v>443</v>
      </c>
      <c r="AG139" s="49" t="s">
        <v>443</v>
      </c>
      <c r="AH139" s="49" t="s">
        <v>443</v>
      </c>
      <c r="AI139" s="49" t="s">
        <v>443</v>
      </c>
      <c r="AJ139" s="49" t="s">
        <v>21</v>
      </c>
      <c r="AK139" s="49" t="s">
        <v>443</v>
      </c>
      <c r="AL139" s="49" t="s">
        <v>443</v>
      </c>
      <c r="AM139" s="49" t="s">
        <v>443</v>
      </c>
      <c r="AN139" s="49" t="s">
        <v>443</v>
      </c>
      <c r="AO139" s="49" t="s">
        <v>443</v>
      </c>
      <c r="AP139" s="49" t="s">
        <v>443</v>
      </c>
      <c r="AQ139" s="49" t="s">
        <v>443</v>
      </c>
      <c r="AR139" s="49" t="s">
        <v>443</v>
      </c>
      <c r="AS139" s="49" t="s">
        <v>443</v>
      </c>
      <c r="AT139" s="77" t="s">
        <v>443</v>
      </c>
      <c r="AU139" s="77" t="s">
        <v>443</v>
      </c>
      <c r="AV139" s="149" t="s">
        <v>21</v>
      </c>
      <c r="AW139" s="77" t="s">
        <v>443</v>
      </c>
      <c r="AX139" s="77" t="s">
        <v>443</v>
      </c>
      <c r="AY139" s="77" t="s">
        <v>443</v>
      </c>
      <c r="AZ139" s="77" t="s">
        <v>443</v>
      </c>
      <c r="BA139" s="77" t="s">
        <v>443</v>
      </c>
      <c r="BB139" s="77" t="s">
        <v>2595</v>
      </c>
      <c r="BC139" s="77" t="s">
        <v>443</v>
      </c>
      <c r="BD139" s="77" t="s">
        <v>443</v>
      </c>
      <c r="BE139" s="77" t="s">
        <v>443</v>
      </c>
      <c r="BF139" s="77" t="s">
        <v>443</v>
      </c>
      <c r="BG139" s="77" t="s">
        <v>443</v>
      </c>
      <c r="BH139" s="271" t="s">
        <v>35</v>
      </c>
      <c r="BI139" s="77" t="s">
        <v>443</v>
      </c>
      <c r="BJ139" s="144" t="s">
        <v>443</v>
      </c>
      <c r="BK139" s="271" t="s">
        <v>35</v>
      </c>
      <c r="BL139" s="77" t="s">
        <v>443</v>
      </c>
      <c r="BM139" s="229" t="s">
        <v>1899</v>
      </c>
    </row>
    <row r="140" spans="1:69" x14ac:dyDescent="0.2">
      <c r="A140" s="6" t="s">
        <v>2221</v>
      </c>
      <c r="B140" s="6" t="s">
        <v>99</v>
      </c>
      <c r="C140" s="45"/>
      <c r="D140" s="118">
        <v>42353</v>
      </c>
      <c r="E140" s="52" t="s">
        <v>590</v>
      </c>
      <c r="F140" s="165" t="s">
        <v>321</v>
      </c>
      <c r="G140" s="88"/>
      <c r="H140" s="9" t="s">
        <v>24</v>
      </c>
      <c r="I140" s="23" t="s">
        <v>100</v>
      </c>
      <c r="J140" s="170"/>
      <c r="K140" s="49"/>
      <c r="L140" s="49"/>
      <c r="M140" s="49"/>
      <c r="N140" s="49"/>
      <c r="O140" s="49"/>
      <c r="P140" s="49"/>
      <c r="Q140" s="49"/>
      <c r="R140" s="49"/>
      <c r="S140" s="49"/>
      <c r="T140" s="49"/>
      <c r="U140" s="49"/>
      <c r="V140" s="49"/>
      <c r="W140" s="49"/>
      <c r="X140" s="49"/>
      <c r="Y140" s="49"/>
      <c r="Z140" s="49"/>
      <c r="AA140" s="49"/>
      <c r="AB140" s="49"/>
      <c r="AC140" s="49"/>
      <c r="AD140" s="49"/>
      <c r="AE140" s="49"/>
      <c r="AF140" s="49"/>
      <c r="AG140" s="49"/>
      <c r="AH140" s="49"/>
      <c r="AI140" s="49"/>
      <c r="AJ140" s="49"/>
      <c r="AK140" s="49"/>
      <c r="AL140" s="49"/>
      <c r="AM140" s="49"/>
      <c r="AN140" s="49"/>
      <c r="AO140" s="49"/>
      <c r="AP140" s="49"/>
      <c r="AQ140" s="49"/>
      <c r="AR140" s="49"/>
      <c r="AS140" s="49"/>
      <c r="AT140" s="141" t="s">
        <v>35</v>
      </c>
      <c r="AU140" s="77" t="s">
        <v>443</v>
      </c>
      <c r="AV140" s="77" t="s">
        <v>443</v>
      </c>
      <c r="AW140" s="77" t="s">
        <v>443</v>
      </c>
      <c r="AX140" s="77" t="s">
        <v>443</v>
      </c>
      <c r="AY140" s="77" t="s">
        <v>443</v>
      </c>
      <c r="AZ140" s="77" t="s">
        <v>443</v>
      </c>
      <c r="BA140" s="77" t="s">
        <v>443</v>
      </c>
      <c r="BB140" s="77" t="s">
        <v>443</v>
      </c>
      <c r="BC140" s="149" t="s">
        <v>21</v>
      </c>
      <c r="BD140" s="77" t="s">
        <v>443</v>
      </c>
      <c r="BE140" s="77" t="s">
        <v>443</v>
      </c>
      <c r="BF140" s="49" t="s">
        <v>443</v>
      </c>
      <c r="BG140" s="49" t="s">
        <v>443</v>
      </c>
      <c r="BH140" s="49" t="s">
        <v>443</v>
      </c>
      <c r="BI140" s="49" t="s">
        <v>443</v>
      </c>
      <c r="BJ140" s="49" t="s">
        <v>443</v>
      </c>
      <c r="BK140" s="49" t="s">
        <v>443</v>
      </c>
      <c r="BL140" s="49" t="s">
        <v>443</v>
      </c>
      <c r="BM140" s="1"/>
      <c r="BN140" s="1"/>
      <c r="BO140" s="1"/>
      <c r="BP140" s="1"/>
      <c r="BQ140" s="1"/>
    </row>
    <row r="141" spans="1:69" x14ac:dyDescent="0.2">
      <c r="A141" s="201" t="s">
        <v>208</v>
      </c>
      <c r="B141" s="201" t="s">
        <v>119</v>
      </c>
      <c r="C141" s="202"/>
      <c r="D141" s="210"/>
      <c r="E141" s="246" t="s">
        <v>590</v>
      </c>
      <c r="F141" s="252" t="s">
        <v>2225</v>
      </c>
      <c r="G141" s="140"/>
      <c r="H141" s="203" t="s">
        <v>24</v>
      </c>
      <c r="I141" s="177" t="s">
        <v>40</v>
      </c>
      <c r="J141" s="49" t="s">
        <v>443</v>
      </c>
      <c r="K141" s="49" t="s">
        <v>443</v>
      </c>
      <c r="L141" s="49" t="s">
        <v>21</v>
      </c>
      <c r="M141" s="49" t="s">
        <v>443</v>
      </c>
      <c r="N141" s="49" t="s">
        <v>443</v>
      </c>
      <c r="O141" s="49" t="s">
        <v>443</v>
      </c>
      <c r="P141" s="49" t="s">
        <v>443</v>
      </c>
      <c r="Q141" s="49" t="s">
        <v>443</v>
      </c>
      <c r="R141" s="49" t="s">
        <v>443</v>
      </c>
      <c r="S141" s="49" t="s">
        <v>443</v>
      </c>
      <c r="T141" s="49" t="s">
        <v>443</v>
      </c>
      <c r="U141" s="49" t="s">
        <v>443</v>
      </c>
      <c r="V141" s="49" t="s">
        <v>443</v>
      </c>
      <c r="W141" s="49" t="s">
        <v>443</v>
      </c>
      <c r="X141" s="49" t="s">
        <v>21</v>
      </c>
      <c r="Y141" s="49" t="s">
        <v>443</v>
      </c>
      <c r="Z141" s="49" t="s">
        <v>443</v>
      </c>
      <c r="AA141" s="49" t="s">
        <v>443</v>
      </c>
      <c r="AB141" s="49" t="s">
        <v>443</v>
      </c>
      <c r="AC141" s="49" t="s">
        <v>443</v>
      </c>
      <c r="AD141" s="49" t="s">
        <v>443</v>
      </c>
      <c r="AE141" s="49" t="s">
        <v>443</v>
      </c>
      <c r="AF141" s="49" t="s">
        <v>443</v>
      </c>
      <c r="AG141" s="49" t="s">
        <v>443</v>
      </c>
      <c r="AH141" s="49" t="s">
        <v>443</v>
      </c>
      <c r="AI141" s="49" t="s">
        <v>443</v>
      </c>
      <c r="AJ141" s="49" t="s">
        <v>21</v>
      </c>
      <c r="AK141" s="49" t="s">
        <v>443</v>
      </c>
      <c r="AL141" s="49" t="s">
        <v>443</v>
      </c>
      <c r="AM141" s="49" t="s">
        <v>443</v>
      </c>
      <c r="AN141" s="49" t="s">
        <v>443</v>
      </c>
      <c r="AO141" s="49" t="s">
        <v>443</v>
      </c>
      <c r="AP141" s="49" t="s">
        <v>443</v>
      </c>
      <c r="AQ141" s="49" t="s">
        <v>443</v>
      </c>
      <c r="AR141" s="49" t="s">
        <v>443</v>
      </c>
      <c r="AS141" s="49" t="s">
        <v>443</v>
      </c>
      <c r="AT141" s="77" t="s">
        <v>443</v>
      </c>
      <c r="AU141" s="77" t="s">
        <v>443</v>
      </c>
      <c r="AV141" s="149" t="s">
        <v>21</v>
      </c>
      <c r="AW141" s="77" t="s">
        <v>443</v>
      </c>
      <c r="AX141" s="77" t="s">
        <v>443</v>
      </c>
      <c r="AY141" s="77" t="s">
        <v>443</v>
      </c>
      <c r="AZ141" s="77" t="s">
        <v>443</v>
      </c>
      <c r="BA141" s="77" t="s">
        <v>443</v>
      </c>
      <c r="BB141" s="77" t="s">
        <v>2595</v>
      </c>
      <c r="BC141" s="77" t="s">
        <v>443</v>
      </c>
      <c r="BD141" s="77" t="s">
        <v>443</v>
      </c>
      <c r="BE141" s="77" t="s">
        <v>443</v>
      </c>
      <c r="BF141" s="77" t="s">
        <v>443</v>
      </c>
      <c r="BG141" s="77" t="s">
        <v>443</v>
      </c>
      <c r="BH141" s="144" t="s">
        <v>21</v>
      </c>
      <c r="BI141" s="77" t="s">
        <v>443</v>
      </c>
      <c r="BJ141" s="77" t="s">
        <v>443</v>
      </c>
      <c r="BK141" s="77" t="s">
        <v>443</v>
      </c>
      <c r="BL141" s="77" t="s">
        <v>443</v>
      </c>
    </row>
    <row r="142" spans="1:69" x14ac:dyDescent="0.2">
      <c r="A142" s="5" t="s">
        <v>945</v>
      </c>
      <c r="B142" s="5" t="s">
        <v>152</v>
      </c>
      <c r="C142" s="46"/>
      <c r="D142" s="118">
        <v>42036</v>
      </c>
      <c r="E142" s="52" t="s">
        <v>590</v>
      </c>
      <c r="F142" s="165" t="s">
        <v>2409</v>
      </c>
      <c r="G142" s="88"/>
      <c r="H142" s="9" t="s">
        <v>39</v>
      </c>
      <c r="I142" s="23" t="s">
        <v>20</v>
      </c>
      <c r="J142" s="170"/>
      <c r="K142" s="49"/>
      <c r="L142" s="49"/>
      <c r="M142" s="49"/>
      <c r="N142" s="49"/>
      <c r="O142" s="49"/>
      <c r="P142" s="49"/>
      <c r="Q142" s="49"/>
      <c r="R142" s="49"/>
      <c r="S142" s="49"/>
      <c r="T142" s="49"/>
      <c r="U142" s="49"/>
      <c r="V142" s="49"/>
      <c r="W142" s="49"/>
      <c r="X142" s="49"/>
      <c r="Y142" s="49"/>
      <c r="Z142" s="49"/>
      <c r="AA142" s="49"/>
      <c r="AB142" s="49"/>
      <c r="AC142" s="49"/>
      <c r="AD142" s="49"/>
      <c r="AE142" s="49"/>
      <c r="AF142" s="49"/>
      <c r="AG142" s="49"/>
      <c r="AH142" s="49" t="s">
        <v>35</v>
      </c>
      <c r="AI142" s="49" t="s">
        <v>35</v>
      </c>
      <c r="AJ142" s="49" t="s">
        <v>35</v>
      </c>
      <c r="AK142" s="49" t="s">
        <v>443</v>
      </c>
      <c r="AL142" s="49" t="s">
        <v>443</v>
      </c>
      <c r="AM142" s="49" t="s">
        <v>21</v>
      </c>
      <c r="AN142" s="49" t="s">
        <v>443</v>
      </c>
      <c r="AO142" s="49" t="s">
        <v>443</v>
      </c>
      <c r="AP142" s="49" t="s">
        <v>443</v>
      </c>
      <c r="AQ142" s="49" t="s">
        <v>443</v>
      </c>
      <c r="AR142" s="123" t="s">
        <v>443</v>
      </c>
      <c r="AS142" s="49" t="s">
        <v>443</v>
      </c>
      <c r="AT142" s="77" t="s">
        <v>443</v>
      </c>
      <c r="AU142" s="77" t="s">
        <v>443</v>
      </c>
      <c r="AV142" s="77" t="s">
        <v>443</v>
      </c>
      <c r="AW142" s="151" t="s">
        <v>2609</v>
      </c>
      <c r="AX142" s="77" t="s">
        <v>443</v>
      </c>
      <c r="AY142" s="149" t="s">
        <v>21</v>
      </c>
      <c r="AZ142" s="77" t="s">
        <v>443</v>
      </c>
      <c r="BA142" s="77" t="s">
        <v>443</v>
      </c>
      <c r="BB142" s="77" t="s">
        <v>443</v>
      </c>
      <c r="BC142" s="77" t="s">
        <v>443</v>
      </c>
      <c r="BD142" s="77" t="s">
        <v>443</v>
      </c>
      <c r="BE142" s="77" t="s">
        <v>443</v>
      </c>
      <c r="BF142" s="49" t="s">
        <v>443</v>
      </c>
      <c r="BG142" s="49" t="s">
        <v>443</v>
      </c>
      <c r="BH142" s="49" t="s">
        <v>443</v>
      </c>
      <c r="BI142" s="49" t="s">
        <v>443</v>
      </c>
      <c r="BJ142" s="49" t="s">
        <v>443</v>
      </c>
      <c r="BK142" s="132" t="s">
        <v>21</v>
      </c>
      <c r="BL142" s="49" t="s">
        <v>443</v>
      </c>
      <c r="BM142" s="1"/>
      <c r="BN142" s="1"/>
      <c r="BO142" s="1"/>
      <c r="BP142" s="1"/>
      <c r="BQ142" s="1"/>
    </row>
    <row r="143" spans="1:69" ht="25.5" x14ac:dyDescent="0.2">
      <c r="A143" s="6" t="s">
        <v>2452</v>
      </c>
      <c r="B143" s="6" t="s">
        <v>152</v>
      </c>
      <c r="C143" s="45"/>
      <c r="D143" s="117"/>
      <c r="E143" s="52" t="s">
        <v>590</v>
      </c>
      <c r="F143" s="165" t="s">
        <v>517</v>
      </c>
      <c r="G143" s="88"/>
      <c r="H143" s="9" t="s">
        <v>24</v>
      </c>
      <c r="I143" s="10" t="s">
        <v>42</v>
      </c>
      <c r="J143" s="170" t="s">
        <v>443</v>
      </c>
      <c r="K143" s="49" t="s">
        <v>21</v>
      </c>
      <c r="L143" s="49" t="s">
        <v>443</v>
      </c>
      <c r="M143" s="49" t="s">
        <v>443</v>
      </c>
      <c r="N143" s="49" t="s">
        <v>443</v>
      </c>
      <c r="O143" s="49" t="s">
        <v>443</v>
      </c>
      <c r="P143" s="49" t="s">
        <v>443</v>
      </c>
      <c r="Q143" s="49" t="s">
        <v>443</v>
      </c>
      <c r="R143" s="49" t="s">
        <v>443</v>
      </c>
      <c r="S143" s="49" t="s">
        <v>443</v>
      </c>
      <c r="T143" s="49" t="s">
        <v>443</v>
      </c>
      <c r="U143" s="49" t="s">
        <v>443</v>
      </c>
      <c r="V143" s="49" t="s">
        <v>443</v>
      </c>
      <c r="W143" s="49" t="s">
        <v>21</v>
      </c>
      <c r="X143" s="49" t="s">
        <v>443</v>
      </c>
      <c r="Y143" s="49" t="s">
        <v>443</v>
      </c>
      <c r="Z143" s="49" t="s">
        <v>443</v>
      </c>
      <c r="AA143" s="49" t="s">
        <v>443</v>
      </c>
      <c r="AB143" s="49" t="s">
        <v>443</v>
      </c>
      <c r="AC143" s="49" t="s">
        <v>443</v>
      </c>
      <c r="AD143" s="49" t="s">
        <v>443</v>
      </c>
      <c r="AE143" s="49" t="s">
        <v>443</v>
      </c>
      <c r="AF143" s="49" t="s">
        <v>443</v>
      </c>
      <c r="AG143" s="49" t="s">
        <v>443</v>
      </c>
      <c r="AH143" s="49" t="s">
        <v>443</v>
      </c>
      <c r="AI143" s="49" t="s">
        <v>21</v>
      </c>
      <c r="AJ143" s="49" t="s">
        <v>443</v>
      </c>
      <c r="AK143" s="49" t="s">
        <v>443</v>
      </c>
      <c r="AL143" s="49" t="s">
        <v>443</v>
      </c>
      <c r="AM143" s="49" t="s">
        <v>443</v>
      </c>
      <c r="AN143" s="49" t="s">
        <v>443</v>
      </c>
      <c r="AO143" s="49" t="s">
        <v>443</v>
      </c>
      <c r="AP143" s="49" t="s">
        <v>443</v>
      </c>
      <c r="AQ143" s="49" t="s">
        <v>443</v>
      </c>
      <c r="AR143" s="49" t="s">
        <v>443</v>
      </c>
      <c r="AS143" s="49" t="s">
        <v>443</v>
      </c>
      <c r="AT143" s="77" t="s">
        <v>443</v>
      </c>
      <c r="AU143" s="149" t="s">
        <v>21</v>
      </c>
      <c r="AV143" s="77" t="s">
        <v>443</v>
      </c>
      <c r="AW143" s="77" t="s">
        <v>443</v>
      </c>
      <c r="AX143" s="77" t="s">
        <v>443</v>
      </c>
      <c r="AY143" s="77" t="s">
        <v>443</v>
      </c>
      <c r="AZ143" s="77" t="s">
        <v>443</v>
      </c>
      <c r="BA143" s="77" t="s">
        <v>443</v>
      </c>
      <c r="BB143" s="77" t="s">
        <v>2595</v>
      </c>
      <c r="BC143" s="77" t="s">
        <v>443</v>
      </c>
      <c r="BD143" s="77" t="s">
        <v>443</v>
      </c>
      <c r="BE143" s="77" t="s">
        <v>443</v>
      </c>
      <c r="BF143" s="49" t="s">
        <v>443</v>
      </c>
      <c r="BG143" s="132" t="s">
        <v>21</v>
      </c>
      <c r="BH143" s="49" t="s">
        <v>443</v>
      </c>
      <c r="BI143" s="49" t="s">
        <v>443</v>
      </c>
      <c r="BJ143" s="49" t="s">
        <v>443</v>
      </c>
      <c r="BK143" s="49" t="s">
        <v>443</v>
      </c>
      <c r="BL143" s="49" t="s">
        <v>443</v>
      </c>
      <c r="BM143" s="132" t="s">
        <v>21</v>
      </c>
      <c r="BN143" s="1"/>
      <c r="BO143" s="1"/>
      <c r="BP143" s="1"/>
      <c r="BQ143" s="1"/>
    </row>
    <row r="144" spans="1:69" x14ac:dyDescent="0.2">
      <c r="A144" s="225" t="s">
        <v>961</v>
      </c>
      <c r="B144" s="201" t="s">
        <v>113</v>
      </c>
      <c r="C144" s="202"/>
      <c r="D144" s="217">
        <v>42826</v>
      </c>
      <c r="E144" s="246" t="s">
        <v>590</v>
      </c>
      <c r="F144" s="253" t="s">
        <v>2413</v>
      </c>
      <c r="G144" s="203"/>
      <c r="H144" s="259" t="s">
        <v>39</v>
      </c>
      <c r="I144" s="204" t="s">
        <v>20</v>
      </c>
      <c r="J144" s="51"/>
      <c r="K144" s="51"/>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1"/>
      <c r="BF144" s="271" t="s">
        <v>35</v>
      </c>
      <c r="BG144" s="271" t="s">
        <v>35</v>
      </c>
      <c r="BH144" s="271" t="s">
        <v>35</v>
      </c>
      <c r="BI144" s="271" t="s">
        <v>35</v>
      </c>
      <c r="BJ144" s="271" t="s">
        <v>35</v>
      </c>
      <c r="BK144" s="144" t="s">
        <v>21</v>
      </c>
      <c r="BL144" s="77" t="s">
        <v>443</v>
      </c>
    </row>
    <row r="145" spans="1:69" ht="45" x14ac:dyDescent="0.2">
      <c r="A145" s="6" t="s">
        <v>1337</v>
      </c>
      <c r="B145" s="3" t="s">
        <v>60</v>
      </c>
      <c r="C145" s="46" t="s">
        <v>2847</v>
      </c>
      <c r="D145" s="119"/>
      <c r="E145" s="52" t="s">
        <v>590</v>
      </c>
      <c r="F145" s="165" t="s">
        <v>382</v>
      </c>
      <c r="G145" s="88"/>
      <c r="H145" s="9" t="s">
        <v>24</v>
      </c>
      <c r="I145" s="10" t="s">
        <v>25</v>
      </c>
      <c r="J145" s="170" t="s">
        <v>443</v>
      </c>
      <c r="K145" s="49" t="s">
        <v>443</v>
      </c>
      <c r="L145" s="49" t="s">
        <v>443</v>
      </c>
      <c r="M145" s="49" t="s">
        <v>443</v>
      </c>
      <c r="N145" s="49" t="s">
        <v>443</v>
      </c>
      <c r="O145" s="49" t="s">
        <v>443</v>
      </c>
      <c r="P145" s="49" t="s">
        <v>21</v>
      </c>
      <c r="Q145" s="49" t="s">
        <v>443</v>
      </c>
      <c r="R145" s="49" t="s">
        <v>443</v>
      </c>
      <c r="S145" s="49" t="s">
        <v>443</v>
      </c>
      <c r="T145" s="49" t="s">
        <v>443</v>
      </c>
      <c r="U145" s="49" t="s">
        <v>443</v>
      </c>
      <c r="V145" s="49" t="s">
        <v>443</v>
      </c>
      <c r="W145" s="49" t="s">
        <v>443</v>
      </c>
      <c r="X145" s="49" t="s">
        <v>443</v>
      </c>
      <c r="Y145" s="49" t="s">
        <v>443</v>
      </c>
      <c r="Z145" s="49" t="s">
        <v>443</v>
      </c>
      <c r="AA145" s="49" t="s">
        <v>443</v>
      </c>
      <c r="AB145" s="49" t="s">
        <v>21</v>
      </c>
      <c r="AC145" s="49" t="s">
        <v>443</v>
      </c>
      <c r="AD145" s="49" t="s">
        <v>443</v>
      </c>
      <c r="AE145" s="49" t="s">
        <v>443</v>
      </c>
      <c r="AF145" s="49" t="s">
        <v>443</v>
      </c>
      <c r="AG145" s="49" t="s">
        <v>443</v>
      </c>
      <c r="AH145" s="49" t="s">
        <v>443</v>
      </c>
      <c r="AI145" s="49" t="s">
        <v>443</v>
      </c>
      <c r="AJ145" s="49" t="s">
        <v>443</v>
      </c>
      <c r="AK145" s="49" t="s">
        <v>443</v>
      </c>
      <c r="AL145" s="49" t="s">
        <v>443</v>
      </c>
      <c r="AM145" s="49" t="s">
        <v>443</v>
      </c>
      <c r="AN145" s="49" t="s">
        <v>21</v>
      </c>
      <c r="AO145" s="49" t="s">
        <v>443</v>
      </c>
      <c r="AP145" s="49" t="s">
        <v>443</v>
      </c>
      <c r="AQ145" s="49" t="s">
        <v>443</v>
      </c>
      <c r="AR145" s="49" t="s">
        <v>443</v>
      </c>
      <c r="AS145" s="49" t="s">
        <v>443</v>
      </c>
      <c r="AT145" s="77" t="s">
        <v>443</v>
      </c>
      <c r="AU145" s="77" t="s">
        <v>443</v>
      </c>
      <c r="AV145" s="77" t="s">
        <v>443</v>
      </c>
      <c r="AW145" s="77" t="s">
        <v>443</v>
      </c>
      <c r="AX145" s="77" t="s">
        <v>443</v>
      </c>
      <c r="AY145" s="77" t="s">
        <v>443</v>
      </c>
      <c r="AZ145" s="149" t="s">
        <v>21</v>
      </c>
      <c r="BA145" s="77" t="s">
        <v>443</v>
      </c>
      <c r="BB145" s="77" t="s">
        <v>2595</v>
      </c>
      <c r="BC145" s="77" t="s">
        <v>443</v>
      </c>
      <c r="BD145" s="77" t="s">
        <v>443</v>
      </c>
      <c r="BE145" s="77" t="s">
        <v>443</v>
      </c>
      <c r="BF145" s="49" t="s">
        <v>443</v>
      </c>
      <c r="BG145" s="49" t="s">
        <v>443</v>
      </c>
      <c r="BH145" s="49" t="s">
        <v>443</v>
      </c>
      <c r="BI145" s="49" t="s">
        <v>443</v>
      </c>
      <c r="BJ145" s="49" t="s">
        <v>443</v>
      </c>
      <c r="BK145" s="49" t="s">
        <v>443</v>
      </c>
      <c r="BL145" s="132" t="s">
        <v>21</v>
      </c>
      <c r="BM145" s="49" t="s">
        <v>443</v>
      </c>
      <c r="BN145" s="1"/>
      <c r="BO145" s="1"/>
      <c r="BP145" s="1"/>
      <c r="BQ145" s="1"/>
    </row>
    <row r="146" spans="1:69" x14ac:dyDescent="0.2">
      <c r="A146" s="41" t="s">
        <v>2239</v>
      </c>
      <c r="B146" s="41" t="s">
        <v>60</v>
      </c>
      <c r="C146" s="59"/>
      <c r="D146" s="122"/>
      <c r="E146" s="175" t="s">
        <v>590</v>
      </c>
      <c r="F146" s="250" t="s">
        <v>1370</v>
      </c>
      <c r="G146" s="89"/>
      <c r="H146" s="43" t="s">
        <v>24</v>
      </c>
      <c r="I146" s="90" t="s">
        <v>53</v>
      </c>
      <c r="J146" s="49" t="s">
        <v>443</v>
      </c>
      <c r="K146" s="49" t="s">
        <v>443</v>
      </c>
      <c r="L146" s="49" t="s">
        <v>443</v>
      </c>
      <c r="M146" s="49" t="s">
        <v>443</v>
      </c>
      <c r="N146" s="49" t="s">
        <v>21</v>
      </c>
      <c r="O146" s="49" t="s">
        <v>443</v>
      </c>
      <c r="P146" s="49" t="s">
        <v>443</v>
      </c>
      <c r="Q146" s="49" t="s">
        <v>443</v>
      </c>
      <c r="R146" s="49" t="s">
        <v>443</v>
      </c>
      <c r="S146" s="49" t="s">
        <v>443</v>
      </c>
      <c r="T146" s="49" t="s">
        <v>443</v>
      </c>
      <c r="U146" s="49" t="s">
        <v>443</v>
      </c>
      <c r="V146" s="49" t="s">
        <v>443</v>
      </c>
      <c r="W146" s="49" t="s">
        <v>443</v>
      </c>
      <c r="X146" s="49" t="s">
        <v>443</v>
      </c>
      <c r="Y146" s="49" t="s">
        <v>443</v>
      </c>
      <c r="Z146" s="49" t="s">
        <v>21</v>
      </c>
      <c r="AA146" s="49" t="s">
        <v>443</v>
      </c>
      <c r="AB146" s="49" t="s">
        <v>443</v>
      </c>
      <c r="AC146" s="49" t="s">
        <v>443</v>
      </c>
      <c r="AD146" s="49" t="s">
        <v>443</v>
      </c>
      <c r="AE146" s="49" t="s">
        <v>443</v>
      </c>
      <c r="AF146" s="49" t="s">
        <v>443</v>
      </c>
      <c r="AG146" s="49" t="s">
        <v>443</v>
      </c>
      <c r="AH146" s="49" t="s">
        <v>443</v>
      </c>
      <c r="AI146" s="49" t="s">
        <v>443</v>
      </c>
      <c r="AJ146" s="49" t="s">
        <v>443</v>
      </c>
      <c r="AK146" s="49" t="s">
        <v>443</v>
      </c>
      <c r="AL146" s="49" t="s">
        <v>21</v>
      </c>
      <c r="AM146" s="49" t="s">
        <v>443</v>
      </c>
      <c r="AN146" s="49" t="s">
        <v>443</v>
      </c>
      <c r="AO146" s="49" t="s">
        <v>443</v>
      </c>
      <c r="AP146" s="49" t="s">
        <v>443</v>
      </c>
      <c r="AQ146" s="49" t="s">
        <v>443</v>
      </c>
      <c r="AR146" s="49" t="s">
        <v>443</v>
      </c>
      <c r="AS146" s="49" t="s">
        <v>443</v>
      </c>
      <c r="AT146" s="77" t="s">
        <v>443</v>
      </c>
      <c r="AU146" s="77" t="s">
        <v>443</v>
      </c>
      <c r="AV146" s="77" t="s">
        <v>443</v>
      </c>
      <c r="AW146" s="77" t="s">
        <v>443</v>
      </c>
      <c r="AX146" s="149" t="s">
        <v>21</v>
      </c>
      <c r="AY146" s="77" t="s">
        <v>443</v>
      </c>
      <c r="AZ146" s="77" t="s">
        <v>443</v>
      </c>
      <c r="BA146" s="77" t="s">
        <v>443</v>
      </c>
      <c r="BB146" s="77" t="s">
        <v>2595</v>
      </c>
      <c r="BC146" s="77" t="s">
        <v>443</v>
      </c>
      <c r="BD146" s="77" t="s">
        <v>443</v>
      </c>
      <c r="BE146" s="77" t="s">
        <v>443</v>
      </c>
      <c r="BF146" s="77" t="s">
        <v>443</v>
      </c>
      <c r="BG146" s="77" t="s">
        <v>443</v>
      </c>
      <c r="BH146" s="77" t="s">
        <v>443</v>
      </c>
      <c r="BI146" s="77" t="s">
        <v>443</v>
      </c>
      <c r="BJ146" s="144" t="s">
        <v>21</v>
      </c>
      <c r="BK146" s="271" t="s">
        <v>35</v>
      </c>
      <c r="BL146" s="77" t="s">
        <v>443</v>
      </c>
    </row>
    <row r="147" spans="1:69" x14ac:dyDescent="0.2">
      <c r="A147" s="6" t="s">
        <v>1132</v>
      </c>
      <c r="B147" s="6" t="s">
        <v>297</v>
      </c>
      <c r="C147" s="45"/>
      <c r="D147" s="118">
        <v>42005</v>
      </c>
      <c r="E147" s="52" t="s">
        <v>590</v>
      </c>
      <c r="F147" s="165" t="s">
        <v>2437</v>
      </c>
      <c r="G147" s="88"/>
      <c r="H147" s="9" t="s">
        <v>39</v>
      </c>
      <c r="I147" s="23" t="s">
        <v>72</v>
      </c>
      <c r="J147" s="103"/>
      <c r="K147" s="103"/>
      <c r="L147" s="103"/>
      <c r="M147" s="103"/>
      <c r="N147" s="103"/>
      <c r="O147" s="103"/>
      <c r="P147" s="103"/>
      <c r="Q147" s="103"/>
      <c r="R147" s="103"/>
      <c r="S147" s="103"/>
      <c r="T147" s="103"/>
      <c r="U147" s="49"/>
      <c r="V147" s="49"/>
      <c r="W147" s="49"/>
      <c r="X147" s="49"/>
      <c r="Y147" s="49"/>
      <c r="Z147" s="49"/>
      <c r="AA147" s="49"/>
      <c r="AB147" s="49"/>
      <c r="AC147" s="49"/>
      <c r="AD147" s="49"/>
      <c r="AE147" s="49"/>
      <c r="AF147" s="49"/>
      <c r="AG147" s="49"/>
      <c r="AH147" s="49" t="s">
        <v>35</v>
      </c>
      <c r="AI147" s="49" t="s">
        <v>35</v>
      </c>
      <c r="AJ147" s="49" t="s">
        <v>443</v>
      </c>
      <c r="AK147" s="49" t="s">
        <v>443</v>
      </c>
      <c r="AL147" s="49" t="s">
        <v>443</v>
      </c>
      <c r="AM147" s="49" t="s">
        <v>443</v>
      </c>
      <c r="AN147" s="49" t="s">
        <v>443</v>
      </c>
      <c r="AO147" s="49" t="s">
        <v>443</v>
      </c>
      <c r="AP147" s="49" t="s">
        <v>443</v>
      </c>
      <c r="AQ147" s="49" t="s">
        <v>443</v>
      </c>
      <c r="AR147" s="123" t="s">
        <v>443</v>
      </c>
      <c r="AS147" s="49" t="s">
        <v>21</v>
      </c>
      <c r="AT147" s="77" t="s">
        <v>443</v>
      </c>
      <c r="AU147" s="77" t="s">
        <v>443</v>
      </c>
      <c r="AV147" s="77" t="s">
        <v>443</v>
      </c>
      <c r="AW147" s="151" t="s">
        <v>2609</v>
      </c>
      <c r="AX147" s="77" t="s">
        <v>443</v>
      </c>
      <c r="AY147" s="77" t="s">
        <v>443</v>
      </c>
      <c r="AZ147" s="77" t="s">
        <v>443</v>
      </c>
      <c r="BA147" s="77" t="s">
        <v>443</v>
      </c>
      <c r="BB147" s="77" t="s">
        <v>443</v>
      </c>
      <c r="BC147" s="77" t="s">
        <v>443</v>
      </c>
      <c r="BD147" s="77" t="s">
        <v>443</v>
      </c>
      <c r="BE147" s="149" t="s">
        <v>21</v>
      </c>
      <c r="BF147" s="77" t="s">
        <v>443</v>
      </c>
      <c r="BG147" s="77" t="s">
        <v>443</v>
      </c>
      <c r="BH147" s="77" t="s">
        <v>443</v>
      </c>
      <c r="BI147" s="77" t="s">
        <v>443</v>
      </c>
      <c r="BJ147" s="77" t="s">
        <v>443</v>
      </c>
      <c r="BK147" s="77" t="s">
        <v>443</v>
      </c>
      <c r="BL147" s="77" t="s">
        <v>443</v>
      </c>
    </row>
    <row r="148" spans="1:69" ht="67.5" x14ac:dyDescent="0.2">
      <c r="A148" s="197" t="s">
        <v>2691</v>
      </c>
      <c r="B148" s="197" t="s">
        <v>119</v>
      </c>
      <c r="C148" s="198" t="s">
        <v>2692</v>
      </c>
      <c r="D148" s="191"/>
      <c r="E148" s="195" t="s">
        <v>66</v>
      </c>
      <c r="F148" s="251" t="s">
        <v>520</v>
      </c>
      <c r="G148" s="193"/>
      <c r="H148" s="194" t="s">
        <v>24</v>
      </c>
      <c r="I148" s="157" t="s">
        <v>69</v>
      </c>
      <c r="J148" s="49" t="s">
        <v>443</v>
      </c>
      <c r="K148" s="49" t="s">
        <v>443</v>
      </c>
      <c r="L148" s="49" t="s">
        <v>443</v>
      </c>
      <c r="M148" s="49" t="s">
        <v>443</v>
      </c>
      <c r="N148" s="49" t="s">
        <v>443</v>
      </c>
      <c r="O148" s="49" t="s">
        <v>443</v>
      </c>
      <c r="P148" s="49" t="s">
        <v>443</v>
      </c>
      <c r="Q148" s="49" t="s">
        <v>443</v>
      </c>
      <c r="R148" s="49" t="s">
        <v>21</v>
      </c>
      <c r="S148" s="49" t="s">
        <v>443</v>
      </c>
      <c r="T148" s="49" t="s">
        <v>443</v>
      </c>
      <c r="U148" s="49" t="s">
        <v>443</v>
      </c>
      <c r="V148" s="49" t="s">
        <v>443</v>
      </c>
      <c r="W148" s="49" t="s">
        <v>443</v>
      </c>
      <c r="X148" s="49" t="s">
        <v>443</v>
      </c>
      <c r="Y148" s="49" t="s">
        <v>443</v>
      </c>
      <c r="Z148" s="49" t="s">
        <v>443</v>
      </c>
      <c r="AA148" s="49" t="s">
        <v>443</v>
      </c>
      <c r="AB148" s="49" t="s">
        <v>443</v>
      </c>
      <c r="AC148" s="49" t="s">
        <v>21</v>
      </c>
      <c r="AD148" s="49" t="s">
        <v>443</v>
      </c>
      <c r="AE148" s="49" t="s">
        <v>443</v>
      </c>
      <c r="AF148" s="49" t="s">
        <v>443</v>
      </c>
      <c r="AG148" s="49" t="s">
        <v>443</v>
      </c>
      <c r="AH148" s="49" t="s">
        <v>443</v>
      </c>
      <c r="AI148" s="49" t="s">
        <v>443</v>
      </c>
      <c r="AJ148" s="49" t="s">
        <v>443</v>
      </c>
      <c r="AK148" s="49" t="s">
        <v>443</v>
      </c>
      <c r="AL148" s="49" t="s">
        <v>443</v>
      </c>
      <c r="AM148" s="49" t="s">
        <v>443</v>
      </c>
      <c r="AN148" s="49" t="s">
        <v>443</v>
      </c>
      <c r="AO148" s="49" t="s">
        <v>21</v>
      </c>
      <c r="AP148" s="49" t="s">
        <v>443</v>
      </c>
      <c r="AQ148" s="49" t="s">
        <v>443</v>
      </c>
      <c r="AR148" s="49" t="s">
        <v>443</v>
      </c>
      <c r="AS148" s="49" t="s">
        <v>443</v>
      </c>
      <c r="AT148" s="77" t="s">
        <v>443</v>
      </c>
      <c r="AU148" s="77" t="s">
        <v>443</v>
      </c>
      <c r="AV148" s="77" t="s">
        <v>443</v>
      </c>
      <c r="AW148" s="77" t="s">
        <v>443</v>
      </c>
      <c r="AX148" s="77" t="s">
        <v>443</v>
      </c>
      <c r="AY148" s="77" t="s">
        <v>443</v>
      </c>
      <c r="AZ148" s="77" t="s">
        <v>443</v>
      </c>
      <c r="BA148" s="149" t="s">
        <v>21</v>
      </c>
      <c r="BB148" s="77" t="s">
        <v>2595</v>
      </c>
      <c r="BC148" s="77" t="s">
        <v>443</v>
      </c>
      <c r="BD148" s="77" t="s">
        <v>443</v>
      </c>
      <c r="BE148" s="77" t="s">
        <v>443</v>
      </c>
      <c r="BF148" s="77" t="s">
        <v>443</v>
      </c>
      <c r="BG148" s="77" t="s">
        <v>443</v>
      </c>
      <c r="BH148" s="77" t="s">
        <v>443</v>
      </c>
      <c r="BI148" s="77" t="s">
        <v>443</v>
      </c>
      <c r="BJ148" s="77" t="s">
        <v>443</v>
      </c>
      <c r="BK148" s="77" t="s">
        <v>443</v>
      </c>
      <c r="BL148" s="77" t="s">
        <v>443</v>
      </c>
    </row>
    <row r="149" spans="1:69" x14ac:dyDescent="0.2">
      <c r="A149" s="23" t="s">
        <v>1401</v>
      </c>
      <c r="B149" s="6" t="s">
        <v>758</v>
      </c>
      <c r="C149" s="57"/>
      <c r="D149" s="127">
        <v>42522</v>
      </c>
      <c r="E149" s="52" t="s">
        <v>590</v>
      </c>
      <c r="F149" s="165" t="s">
        <v>1402</v>
      </c>
      <c r="G149" s="88"/>
      <c r="H149" s="30" t="s">
        <v>24</v>
      </c>
      <c r="I149" s="10" t="s">
        <v>100</v>
      </c>
      <c r="J149" s="170"/>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9"/>
      <c r="AI149" s="49"/>
      <c r="AJ149" s="49"/>
      <c r="AK149" s="49"/>
      <c r="AL149" s="49"/>
      <c r="AM149" s="49"/>
      <c r="AN149" s="49"/>
      <c r="AO149" s="49"/>
      <c r="AP149" s="49"/>
      <c r="AQ149" s="49"/>
      <c r="AR149" s="49"/>
      <c r="AS149" s="49"/>
      <c r="AT149" s="142"/>
      <c r="AU149" s="142"/>
      <c r="AV149" s="142"/>
      <c r="AW149" s="142"/>
      <c r="AX149" s="142"/>
      <c r="AY149" s="142"/>
      <c r="AZ149" s="142"/>
      <c r="BA149" s="77" t="s">
        <v>443</v>
      </c>
      <c r="BB149" s="77" t="s">
        <v>2595</v>
      </c>
      <c r="BC149" s="149" t="s">
        <v>21</v>
      </c>
      <c r="BD149" s="77" t="s">
        <v>443</v>
      </c>
      <c r="BE149" s="77" t="s">
        <v>443</v>
      </c>
      <c r="BF149" s="49" t="s">
        <v>443</v>
      </c>
      <c r="BG149" s="49" t="s">
        <v>443</v>
      </c>
      <c r="BH149" s="49" t="s">
        <v>443</v>
      </c>
      <c r="BI149" s="49" t="s">
        <v>443</v>
      </c>
      <c r="BJ149" s="49" t="s">
        <v>443</v>
      </c>
      <c r="BK149" s="49" t="s">
        <v>443</v>
      </c>
      <c r="BL149" s="49" t="s">
        <v>443</v>
      </c>
      <c r="BM149" s="1"/>
      <c r="BN149" s="1"/>
      <c r="BO149" s="1"/>
      <c r="BP149" s="1"/>
      <c r="BQ149" s="1"/>
    </row>
    <row r="150" spans="1:69" ht="21.75" customHeight="1" x14ac:dyDescent="0.2">
      <c r="A150" s="22" t="s">
        <v>110</v>
      </c>
      <c r="B150" s="6" t="s">
        <v>109</v>
      </c>
      <c r="C150" s="45" t="s">
        <v>2704</v>
      </c>
      <c r="D150" s="117"/>
      <c r="E150" s="53" t="s">
        <v>66</v>
      </c>
      <c r="F150" s="88" t="s">
        <v>295</v>
      </c>
      <c r="G150" s="9"/>
      <c r="H150" s="1"/>
      <c r="I150" s="23" t="s">
        <v>45</v>
      </c>
      <c r="J150" s="170" t="s">
        <v>443</v>
      </c>
      <c r="K150" s="49" t="s">
        <v>443</v>
      </c>
      <c r="L150" s="49" t="s">
        <v>443</v>
      </c>
      <c r="M150" s="49" t="s">
        <v>21</v>
      </c>
      <c r="N150" s="49" t="s">
        <v>443</v>
      </c>
      <c r="O150" s="49" t="s">
        <v>443</v>
      </c>
      <c r="P150" s="49" t="s">
        <v>443</v>
      </c>
      <c r="Q150" s="49" t="s">
        <v>443</v>
      </c>
      <c r="R150" s="49" t="s">
        <v>443</v>
      </c>
      <c r="S150" s="49" t="s">
        <v>443</v>
      </c>
      <c r="T150" s="49" t="s">
        <v>443</v>
      </c>
      <c r="U150" s="49" t="s">
        <v>443</v>
      </c>
      <c r="V150" s="49"/>
      <c r="W150" s="49"/>
      <c r="X150" s="49"/>
      <c r="Y150" s="49" t="s">
        <v>21</v>
      </c>
      <c r="Z150" s="49"/>
      <c r="AA150" s="49"/>
      <c r="AB150" s="49"/>
      <c r="AC150" s="49"/>
      <c r="AD150" s="49"/>
      <c r="AE150" s="49"/>
      <c r="AF150" s="49"/>
      <c r="AG150" s="49"/>
      <c r="AH150" s="49"/>
      <c r="AI150" s="49"/>
      <c r="AJ150" s="49"/>
      <c r="AK150" s="49" t="s">
        <v>21</v>
      </c>
      <c r="AL150" s="49"/>
      <c r="AM150" s="49"/>
      <c r="AN150" s="49"/>
      <c r="AO150" s="49"/>
      <c r="AP150" s="49"/>
      <c r="AQ150" s="49"/>
      <c r="AR150" s="49"/>
      <c r="AS150" s="49"/>
      <c r="AT150" s="105"/>
      <c r="BF150" s="1"/>
      <c r="BG150" s="1"/>
      <c r="BH150" s="1"/>
      <c r="BI150" s="1"/>
      <c r="BJ150" s="1"/>
      <c r="BK150" s="1"/>
      <c r="BL150" s="1"/>
      <c r="BM150" s="132" t="s">
        <v>21</v>
      </c>
      <c r="BN150" s="1"/>
      <c r="BO150" s="1"/>
      <c r="BP150" s="1"/>
      <c r="BQ150" s="1"/>
    </row>
    <row r="151" spans="1:69" x14ac:dyDescent="0.2">
      <c r="A151" s="5" t="s">
        <v>193</v>
      </c>
      <c r="B151" s="23" t="s">
        <v>194</v>
      </c>
      <c r="C151" s="58"/>
      <c r="D151" s="104"/>
      <c r="E151" s="53" t="s">
        <v>66</v>
      </c>
      <c r="F151" s="88" t="s">
        <v>2708</v>
      </c>
      <c r="G151" s="10"/>
      <c r="H151" s="9" t="s">
        <v>30</v>
      </c>
      <c r="I151" s="23" t="s">
        <v>72</v>
      </c>
      <c r="J151" s="170" t="s">
        <v>443</v>
      </c>
      <c r="K151" s="51"/>
      <c r="L151" s="51"/>
      <c r="M151" s="51"/>
      <c r="N151" s="51"/>
      <c r="O151" s="51"/>
      <c r="P151" s="51"/>
      <c r="Q151" s="51"/>
      <c r="R151" s="51"/>
      <c r="S151" s="51"/>
      <c r="T151" s="51"/>
      <c r="U151" s="51"/>
      <c r="V151" s="104"/>
      <c r="W151" s="114"/>
      <c r="X151" s="114"/>
      <c r="Y151" s="114"/>
      <c r="Z151" s="114"/>
      <c r="AA151" s="114"/>
      <c r="AB151" s="114"/>
      <c r="AC151" s="114"/>
      <c r="AD151" s="114"/>
      <c r="AE151" s="114"/>
      <c r="AF151" s="114"/>
      <c r="AG151" s="114"/>
      <c r="AH151" s="104"/>
      <c r="AI151" s="114"/>
      <c r="AJ151" s="114"/>
      <c r="AK151" s="114"/>
      <c r="AL151" s="114"/>
      <c r="AM151" s="114"/>
      <c r="AN151" s="114"/>
      <c r="AO151" s="114"/>
      <c r="AP151" s="114"/>
      <c r="AQ151" s="114"/>
      <c r="AR151" s="114"/>
      <c r="AS151" s="114"/>
      <c r="BF151" s="1"/>
      <c r="BG151" s="1"/>
      <c r="BH151" s="1"/>
      <c r="BI151" s="1"/>
      <c r="BJ151" s="1"/>
      <c r="BK151" s="1"/>
      <c r="BL151" s="1"/>
      <c r="BM151" s="49" t="s">
        <v>443</v>
      </c>
      <c r="BN151" s="1"/>
      <c r="BO151" s="1"/>
      <c r="BP151" s="1"/>
      <c r="BQ151" s="1"/>
    </row>
    <row r="152" spans="1:69" x14ac:dyDescent="0.2">
      <c r="A152" s="22" t="s">
        <v>2693</v>
      </c>
      <c r="B152" s="3" t="s">
        <v>2694</v>
      </c>
      <c r="C152" s="55"/>
      <c r="D152" s="119"/>
      <c r="E152" s="52" t="s">
        <v>590</v>
      </c>
      <c r="F152" s="165" t="s">
        <v>490</v>
      </c>
      <c r="G152" s="88"/>
      <c r="H152" s="9" t="s">
        <v>24</v>
      </c>
      <c r="I152" s="10" t="s">
        <v>50</v>
      </c>
      <c r="J152" s="170" t="s">
        <v>443</v>
      </c>
      <c r="K152" s="49" t="s">
        <v>443</v>
      </c>
      <c r="L152" s="49" t="s">
        <v>443</v>
      </c>
      <c r="M152" s="49" t="s">
        <v>443</v>
      </c>
      <c r="N152" s="49" t="s">
        <v>443</v>
      </c>
      <c r="O152" s="49" t="s">
        <v>443</v>
      </c>
      <c r="P152" s="49" t="s">
        <v>443</v>
      </c>
      <c r="Q152" s="49" t="s">
        <v>443</v>
      </c>
      <c r="R152" s="49" t="s">
        <v>21</v>
      </c>
      <c r="S152" s="49" t="s">
        <v>443</v>
      </c>
      <c r="T152" s="49" t="s">
        <v>443</v>
      </c>
      <c r="U152" s="49" t="s">
        <v>443</v>
      </c>
      <c r="V152" s="49" t="s">
        <v>443</v>
      </c>
      <c r="W152" s="49" t="s">
        <v>35</v>
      </c>
      <c r="X152" s="49" t="s">
        <v>443</v>
      </c>
      <c r="Y152" s="49" t="s">
        <v>443</v>
      </c>
      <c r="Z152" s="49" t="s">
        <v>443</v>
      </c>
      <c r="AA152" s="49" t="s">
        <v>443</v>
      </c>
      <c r="AB152" s="49" t="s">
        <v>443</v>
      </c>
      <c r="AC152" s="49" t="s">
        <v>443</v>
      </c>
      <c r="AD152" s="49" t="s">
        <v>21</v>
      </c>
      <c r="AE152" s="49" t="s">
        <v>443</v>
      </c>
      <c r="AF152" s="49" t="s">
        <v>443</v>
      </c>
      <c r="AG152" s="49" t="s">
        <v>443</v>
      </c>
      <c r="AH152" s="49" t="s">
        <v>443</v>
      </c>
      <c r="AI152" s="49" t="s">
        <v>443</v>
      </c>
      <c r="AJ152" s="49" t="s">
        <v>443</v>
      </c>
      <c r="AK152" s="49" t="s">
        <v>443</v>
      </c>
      <c r="AL152" s="49" t="s">
        <v>443</v>
      </c>
      <c r="AM152" s="49" t="s">
        <v>443</v>
      </c>
      <c r="AN152" s="49" t="s">
        <v>443</v>
      </c>
      <c r="AO152" s="49" t="s">
        <v>443</v>
      </c>
      <c r="AP152" s="49" t="s">
        <v>21</v>
      </c>
      <c r="AQ152" s="49" t="s">
        <v>443</v>
      </c>
      <c r="AR152" s="49" t="s">
        <v>443</v>
      </c>
      <c r="AS152" s="49" t="s">
        <v>443</v>
      </c>
      <c r="AT152" s="77" t="s">
        <v>443</v>
      </c>
      <c r="AU152" s="77" t="s">
        <v>443</v>
      </c>
      <c r="AV152" s="77" t="s">
        <v>443</v>
      </c>
      <c r="AW152" s="77" t="s">
        <v>443</v>
      </c>
      <c r="AX152" s="77" t="s">
        <v>443</v>
      </c>
      <c r="AY152" s="77" t="s">
        <v>443</v>
      </c>
      <c r="AZ152" s="77" t="s">
        <v>443</v>
      </c>
      <c r="BA152" s="77" t="s">
        <v>443</v>
      </c>
      <c r="BB152" s="149" t="s">
        <v>21</v>
      </c>
      <c r="BC152" s="77" t="s">
        <v>443</v>
      </c>
      <c r="BD152" s="77" t="s">
        <v>443</v>
      </c>
      <c r="BE152" s="77" t="s">
        <v>443</v>
      </c>
      <c r="BF152" s="49" t="s">
        <v>443</v>
      </c>
      <c r="BG152" s="49" t="s">
        <v>443</v>
      </c>
      <c r="BH152" s="49" t="s">
        <v>443</v>
      </c>
      <c r="BI152" s="49" t="s">
        <v>443</v>
      </c>
      <c r="BJ152" s="49" t="s">
        <v>443</v>
      </c>
      <c r="BK152" s="49" t="s">
        <v>443</v>
      </c>
      <c r="BL152" s="49" t="s">
        <v>443</v>
      </c>
      <c r="BM152" s="49" t="s">
        <v>443</v>
      </c>
      <c r="BN152" s="1"/>
      <c r="BO152" s="1"/>
      <c r="BP152" s="1"/>
      <c r="BQ152" s="1"/>
    </row>
    <row r="153" spans="1:69" ht="25.5" x14ac:dyDescent="0.2">
      <c r="A153" s="212" t="s">
        <v>1428</v>
      </c>
      <c r="B153" s="201" t="s">
        <v>638</v>
      </c>
      <c r="C153" s="219"/>
      <c r="D153" s="217">
        <v>42370</v>
      </c>
      <c r="E153" s="246" t="s">
        <v>590</v>
      </c>
      <c r="F153" s="252" t="s">
        <v>416</v>
      </c>
      <c r="G153" s="140"/>
      <c r="H153" s="203" t="s">
        <v>24</v>
      </c>
      <c r="I153" s="177" t="s">
        <v>87</v>
      </c>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9"/>
      <c r="AI153" s="49"/>
      <c r="AJ153" s="49"/>
      <c r="AK153" s="49"/>
      <c r="AL153" s="49"/>
      <c r="AM153" s="49"/>
      <c r="AN153" s="49"/>
      <c r="AO153" s="49"/>
      <c r="AP153" s="49"/>
      <c r="AQ153" s="49"/>
      <c r="AR153" s="49"/>
      <c r="AS153" s="49"/>
      <c r="AT153" s="149" t="s">
        <v>21</v>
      </c>
      <c r="AU153" s="141" t="s">
        <v>35</v>
      </c>
      <c r="AV153" s="77" t="s">
        <v>443</v>
      </c>
      <c r="AW153" s="77" t="s">
        <v>443</v>
      </c>
      <c r="AX153" s="77" t="s">
        <v>443</v>
      </c>
      <c r="AY153" s="77" t="s">
        <v>443</v>
      </c>
      <c r="AZ153" s="77" t="s">
        <v>443</v>
      </c>
      <c r="BA153" s="77" t="s">
        <v>443</v>
      </c>
      <c r="BB153" s="77" t="s">
        <v>2595</v>
      </c>
      <c r="BC153" s="77" t="s">
        <v>443</v>
      </c>
      <c r="BD153" s="77" t="s">
        <v>443</v>
      </c>
      <c r="BE153" s="77" t="s">
        <v>443</v>
      </c>
      <c r="BF153" s="144" t="s">
        <v>21</v>
      </c>
      <c r="BG153" s="77" t="s">
        <v>443</v>
      </c>
      <c r="BH153" s="77" t="s">
        <v>443</v>
      </c>
      <c r="BI153" s="77" t="s">
        <v>443</v>
      </c>
      <c r="BJ153" s="77" t="s">
        <v>443</v>
      </c>
      <c r="BK153" s="77" t="s">
        <v>443</v>
      </c>
      <c r="BL153" s="77" t="s">
        <v>443</v>
      </c>
    </row>
    <row r="154" spans="1:69" ht="33.75" x14ac:dyDescent="0.2">
      <c r="A154" s="5" t="s">
        <v>144</v>
      </c>
      <c r="B154" s="5" t="s">
        <v>140</v>
      </c>
      <c r="C154" s="56" t="s">
        <v>2713</v>
      </c>
      <c r="D154" s="117"/>
      <c r="E154" s="53" t="s">
        <v>66</v>
      </c>
      <c r="F154" s="88" t="s">
        <v>2714</v>
      </c>
      <c r="G154" s="88"/>
      <c r="H154" s="9" t="s">
        <v>24</v>
      </c>
      <c r="I154" s="21" t="s">
        <v>2715</v>
      </c>
      <c r="J154" s="170" t="s">
        <v>443</v>
      </c>
      <c r="K154" s="49" t="s">
        <v>443</v>
      </c>
      <c r="L154" s="49" t="s">
        <v>443</v>
      </c>
      <c r="M154" s="49" t="s">
        <v>443</v>
      </c>
      <c r="N154" s="49" t="s">
        <v>21</v>
      </c>
      <c r="O154" s="49" t="s">
        <v>443</v>
      </c>
      <c r="P154" s="49" t="s">
        <v>443</v>
      </c>
      <c r="Q154" s="49" t="s">
        <v>443</v>
      </c>
      <c r="R154" s="49" t="s">
        <v>443</v>
      </c>
      <c r="S154" s="49" t="s">
        <v>443</v>
      </c>
      <c r="T154" s="49" t="s">
        <v>443</v>
      </c>
      <c r="U154" s="49" t="s">
        <v>443</v>
      </c>
      <c r="V154" s="49" t="s">
        <v>443</v>
      </c>
      <c r="W154" s="49" t="s">
        <v>443</v>
      </c>
      <c r="X154" s="49" t="s">
        <v>443</v>
      </c>
      <c r="Y154" s="49" t="s">
        <v>443</v>
      </c>
      <c r="Z154" s="49" t="s">
        <v>21</v>
      </c>
      <c r="AA154" s="49" t="s">
        <v>443</v>
      </c>
      <c r="AB154" s="49" t="s">
        <v>443</v>
      </c>
      <c r="AC154" s="49" t="s">
        <v>443</v>
      </c>
      <c r="AD154" s="49" t="s">
        <v>443</v>
      </c>
      <c r="AE154" s="49" t="s">
        <v>443</v>
      </c>
      <c r="AF154" s="49" t="s">
        <v>443</v>
      </c>
      <c r="AG154" s="49" t="s">
        <v>443</v>
      </c>
      <c r="AH154" s="112" t="s">
        <v>66</v>
      </c>
      <c r="AI154" s="50"/>
      <c r="AJ154" s="50"/>
      <c r="AK154" s="50"/>
      <c r="AL154" s="50" t="s">
        <v>21</v>
      </c>
      <c r="AM154" s="50"/>
      <c r="AN154" s="50"/>
      <c r="AO154" s="50"/>
      <c r="AP154" s="50"/>
      <c r="AQ154" s="50"/>
      <c r="AR154" s="50"/>
      <c r="AS154" s="50"/>
      <c r="BF154" s="1"/>
      <c r="BG154" s="1"/>
      <c r="BH154" s="1"/>
      <c r="BI154" s="1"/>
      <c r="BJ154" s="1"/>
      <c r="BK154" s="1"/>
      <c r="BL154" s="1"/>
      <c r="BM154" s="49" t="s">
        <v>443</v>
      </c>
      <c r="BN154" s="1"/>
      <c r="BO154" s="1"/>
      <c r="BP154" s="1"/>
      <c r="BQ154" s="1"/>
    </row>
    <row r="155" spans="1:69" ht="78.75" x14ac:dyDescent="0.2">
      <c r="A155" s="208" t="s">
        <v>2721</v>
      </c>
      <c r="B155" s="201" t="s">
        <v>2722</v>
      </c>
      <c r="C155" s="213" t="s">
        <v>2723</v>
      </c>
      <c r="D155" s="217">
        <v>42064</v>
      </c>
      <c r="E155" s="214" t="s">
        <v>66</v>
      </c>
      <c r="F155" s="140" t="s">
        <v>2724</v>
      </c>
      <c r="G155" s="140"/>
      <c r="H155" s="203" t="s">
        <v>30</v>
      </c>
      <c r="I155" s="221" t="s">
        <v>40</v>
      </c>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t="s">
        <v>35</v>
      </c>
      <c r="AI155" s="49" t="s">
        <v>35</v>
      </c>
      <c r="AJ155" s="49" t="s">
        <v>21</v>
      </c>
      <c r="AK155" s="49" t="s">
        <v>35</v>
      </c>
      <c r="AL155" s="49" t="s">
        <v>443</v>
      </c>
      <c r="AM155" s="49" t="s">
        <v>443</v>
      </c>
      <c r="AN155" s="49" t="s">
        <v>443</v>
      </c>
      <c r="AO155" s="49" t="s">
        <v>443</v>
      </c>
      <c r="AP155" s="49" t="s">
        <v>443</v>
      </c>
      <c r="AQ155" s="49" t="s">
        <v>443</v>
      </c>
      <c r="AR155" s="49" t="s">
        <v>443</v>
      </c>
      <c r="AS155" s="49" t="s">
        <v>443</v>
      </c>
      <c r="AT155" s="77" t="s">
        <v>443</v>
      </c>
      <c r="AU155" s="77" t="s">
        <v>443</v>
      </c>
      <c r="AV155" s="149" t="s">
        <v>21</v>
      </c>
      <c r="AW155" s="77" t="s">
        <v>443</v>
      </c>
      <c r="AX155" s="77" t="s">
        <v>443</v>
      </c>
      <c r="AY155" s="77" t="s">
        <v>443</v>
      </c>
      <c r="AZ155" s="77" t="s">
        <v>443</v>
      </c>
      <c r="BA155" s="77" t="s">
        <v>443</v>
      </c>
      <c r="BB155" s="77" t="s">
        <v>443</v>
      </c>
      <c r="BC155" s="152" t="s">
        <v>443</v>
      </c>
      <c r="BD155" s="77" t="s">
        <v>443</v>
      </c>
      <c r="BE155" s="153" t="s">
        <v>2610</v>
      </c>
      <c r="BF155" s="270" t="s">
        <v>2611</v>
      </c>
      <c r="BG155" s="77" t="s">
        <v>443</v>
      </c>
      <c r="BH155" s="144" t="s">
        <v>21</v>
      </c>
      <c r="BI155" s="77" t="s">
        <v>443</v>
      </c>
      <c r="BJ155" s="77" t="s">
        <v>443</v>
      </c>
      <c r="BK155"/>
      <c r="BL155"/>
    </row>
    <row r="156" spans="1:69" x14ac:dyDescent="0.2">
      <c r="A156" s="6" t="s">
        <v>1189</v>
      </c>
      <c r="B156" s="6" t="s">
        <v>297</v>
      </c>
      <c r="C156" s="45"/>
      <c r="D156" s="118">
        <v>42005</v>
      </c>
      <c r="E156" s="52" t="s">
        <v>590</v>
      </c>
      <c r="F156" s="165" t="s">
        <v>2441</v>
      </c>
      <c r="G156" s="88"/>
      <c r="H156" s="9" t="s">
        <v>39</v>
      </c>
      <c r="I156" s="23" t="s">
        <v>72</v>
      </c>
      <c r="J156" s="188"/>
      <c r="K156" s="103"/>
      <c r="L156" s="103"/>
      <c r="M156" s="103"/>
      <c r="N156" s="103"/>
      <c r="O156" s="103"/>
      <c r="P156" s="103"/>
      <c r="Q156" s="103"/>
      <c r="R156" s="103"/>
      <c r="S156" s="103"/>
      <c r="T156" s="103"/>
      <c r="U156" s="49"/>
      <c r="V156" s="49"/>
      <c r="W156" s="49"/>
      <c r="X156" s="49"/>
      <c r="Y156" s="49"/>
      <c r="Z156" s="49"/>
      <c r="AA156" s="49"/>
      <c r="AB156" s="49"/>
      <c r="AC156" s="49"/>
      <c r="AD156" s="49"/>
      <c r="AE156" s="49"/>
      <c r="AF156" s="49"/>
      <c r="AG156" s="49"/>
      <c r="AH156" s="49" t="s">
        <v>35</v>
      </c>
      <c r="AI156" s="49" t="s">
        <v>35</v>
      </c>
      <c r="AJ156" s="49" t="s">
        <v>443</v>
      </c>
      <c r="AK156" s="49" t="s">
        <v>443</v>
      </c>
      <c r="AL156" s="49" t="s">
        <v>443</v>
      </c>
      <c r="AM156" s="49" t="s">
        <v>443</v>
      </c>
      <c r="AN156" s="49" t="s">
        <v>443</v>
      </c>
      <c r="AO156" s="49" t="s">
        <v>443</v>
      </c>
      <c r="AP156" s="49" t="s">
        <v>443</v>
      </c>
      <c r="AQ156" s="49" t="s">
        <v>443</v>
      </c>
      <c r="AR156" s="123" t="s">
        <v>443</v>
      </c>
      <c r="AS156" s="49" t="s">
        <v>21</v>
      </c>
      <c r="AT156" s="77" t="s">
        <v>443</v>
      </c>
      <c r="AU156" s="77" t="s">
        <v>443</v>
      </c>
      <c r="AV156" s="77" t="s">
        <v>443</v>
      </c>
      <c r="AW156" s="151" t="s">
        <v>2609</v>
      </c>
      <c r="AX156" s="77" t="s">
        <v>443</v>
      </c>
      <c r="AY156" s="77" t="s">
        <v>443</v>
      </c>
      <c r="AZ156" s="77" t="s">
        <v>443</v>
      </c>
      <c r="BA156" s="77" t="s">
        <v>443</v>
      </c>
      <c r="BB156" s="77" t="s">
        <v>443</v>
      </c>
      <c r="BC156" s="77" t="s">
        <v>443</v>
      </c>
      <c r="BD156" s="77" t="s">
        <v>443</v>
      </c>
      <c r="BE156" s="149" t="s">
        <v>21</v>
      </c>
      <c r="BF156" s="49" t="s">
        <v>443</v>
      </c>
      <c r="BG156" s="49" t="s">
        <v>443</v>
      </c>
      <c r="BH156" s="49" t="s">
        <v>443</v>
      </c>
      <c r="BI156" s="49" t="s">
        <v>443</v>
      </c>
      <c r="BJ156" s="49" t="s">
        <v>443</v>
      </c>
      <c r="BK156" s="49" t="s">
        <v>443</v>
      </c>
      <c r="BL156" s="49" t="s">
        <v>443</v>
      </c>
      <c r="BM156" s="49" t="s">
        <v>443</v>
      </c>
      <c r="BN156" s="1"/>
      <c r="BO156" s="1"/>
      <c r="BP156" s="1"/>
      <c r="BQ156" s="1"/>
    </row>
    <row r="157" spans="1:69" ht="25.5" x14ac:dyDescent="0.2">
      <c r="A157" s="139" t="s">
        <v>1431</v>
      </c>
      <c r="B157" s="41" t="s">
        <v>638</v>
      </c>
      <c r="C157" s="220"/>
      <c r="D157" s="121">
        <v>42370</v>
      </c>
      <c r="E157" s="175" t="s">
        <v>590</v>
      </c>
      <c r="F157" s="250" t="s">
        <v>416</v>
      </c>
      <c r="G157" s="89"/>
      <c r="H157" s="43" t="s">
        <v>24</v>
      </c>
      <c r="I157" s="44" t="s">
        <v>87</v>
      </c>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9"/>
      <c r="AI157" s="49"/>
      <c r="AJ157" s="49"/>
      <c r="AK157" s="49"/>
      <c r="AL157" s="49"/>
      <c r="AM157" s="49"/>
      <c r="AN157" s="49"/>
      <c r="AO157" s="49"/>
      <c r="AP157" s="49"/>
      <c r="AQ157" s="49"/>
      <c r="AR157" s="49"/>
      <c r="AS157" s="49"/>
      <c r="AT157" s="149" t="s">
        <v>21</v>
      </c>
      <c r="AU157" s="141" t="s">
        <v>35</v>
      </c>
      <c r="AV157" s="77" t="s">
        <v>443</v>
      </c>
      <c r="AW157" s="77" t="s">
        <v>443</v>
      </c>
      <c r="AX157" s="77" t="s">
        <v>443</v>
      </c>
      <c r="AY157" s="77" t="s">
        <v>443</v>
      </c>
      <c r="AZ157" s="77" t="s">
        <v>443</v>
      </c>
      <c r="BA157" s="77" t="s">
        <v>443</v>
      </c>
      <c r="BB157" s="77" t="s">
        <v>2595</v>
      </c>
      <c r="BC157" s="77" t="s">
        <v>443</v>
      </c>
      <c r="BD157" s="77" t="s">
        <v>443</v>
      </c>
      <c r="BE157" s="77" t="s">
        <v>443</v>
      </c>
      <c r="BF157" s="144" t="s">
        <v>21</v>
      </c>
      <c r="BG157" s="77" t="s">
        <v>443</v>
      </c>
      <c r="BH157" s="77" t="s">
        <v>443</v>
      </c>
      <c r="BI157" s="77" t="s">
        <v>443</v>
      </c>
      <c r="BJ157" s="77" t="s">
        <v>443</v>
      </c>
      <c r="BK157" s="77" t="s">
        <v>443</v>
      </c>
      <c r="BL157" s="77" t="s">
        <v>443</v>
      </c>
    </row>
    <row r="158" spans="1:69" ht="25.5" x14ac:dyDescent="0.2">
      <c r="A158" s="197" t="s">
        <v>2737</v>
      </c>
      <c r="B158" s="197" t="s">
        <v>2738</v>
      </c>
      <c r="C158" s="198" t="s">
        <v>2739</v>
      </c>
      <c r="D158" s="245">
        <v>42186</v>
      </c>
      <c r="E158" s="195" t="s">
        <v>66</v>
      </c>
      <c r="F158" s="193" t="s">
        <v>2740</v>
      </c>
      <c r="G158" s="193"/>
      <c r="H158" s="194" t="s">
        <v>39</v>
      </c>
      <c r="I158" s="157" t="s">
        <v>69</v>
      </c>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50" t="s">
        <v>35</v>
      </c>
      <c r="AI158" s="50" t="s">
        <v>35</v>
      </c>
      <c r="AJ158" s="50" t="s">
        <v>35</v>
      </c>
      <c r="AK158" s="50" t="s">
        <v>35</v>
      </c>
      <c r="AL158" s="50" t="s">
        <v>35</v>
      </c>
      <c r="AM158" s="50" t="s">
        <v>35</v>
      </c>
      <c r="AN158" s="50" t="s">
        <v>35</v>
      </c>
      <c r="AO158" s="49" t="s">
        <v>21</v>
      </c>
      <c r="AP158" s="49" t="s">
        <v>443</v>
      </c>
      <c r="AQ158" s="49" t="s">
        <v>443</v>
      </c>
      <c r="AR158" s="123" t="s">
        <v>443</v>
      </c>
      <c r="AS158" s="49" t="s">
        <v>443</v>
      </c>
      <c r="AT158" s="77" t="s">
        <v>443</v>
      </c>
      <c r="AU158" s="77" t="s">
        <v>443</v>
      </c>
      <c r="AV158" s="77" t="s">
        <v>443</v>
      </c>
      <c r="AW158" s="263" t="s">
        <v>1919</v>
      </c>
      <c r="AX158" s="77" t="s">
        <v>443</v>
      </c>
      <c r="AY158" s="77" t="s">
        <v>35</v>
      </c>
      <c r="AZ158" s="142" t="s">
        <v>35</v>
      </c>
      <c r="BA158" s="142" t="s">
        <v>35</v>
      </c>
      <c r="BB158" s="142" t="s">
        <v>35</v>
      </c>
      <c r="BC158" s="142" t="s">
        <v>35</v>
      </c>
      <c r="BD158" s="142" t="s">
        <v>35</v>
      </c>
      <c r="BE158" s="142" t="s">
        <v>35</v>
      </c>
      <c r="BK158"/>
      <c r="BL158"/>
    </row>
    <row r="159" spans="1:69" ht="33.75" x14ac:dyDescent="0.2">
      <c r="A159" s="6" t="s">
        <v>2719</v>
      </c>
      <c r="B159" s="6" t="s">
        <v>201</v>
      </c>
      <c r="C159" s="57" t="s">
        <v>2658</v>
      </c>
      <c r="D159" s="117"/>
      <c r="E159" s="229" t="s">
        <v>1899</v>
      </c>
      <c r="F159" s="165" t="s">
        <v>300</v>
      </c>
      <c r="G159" s="88"/>
      <c r="H159" s="9" t="s">
        <v>24</v>
      </c>
      <c r="I159" s="23" t="s">
        <v>53</v>
      </c>
      <c r="J159" s="170" t="s">
        <v>443</v>
      </c>
      <c r="K159" s="49" t="s">
        <v>443</v>
      </c>
      <c r="L159" s="49" t="s">
        <v>21</v>
      </c>
      <c r="M159" s="49" t="s">
        <v>443</v>
      </c>
      <c r="N159" s="49" t="s">
        <v>443</v>
      </c>
      <c r="O159" s="49" t="s">
        <v>443</v>
      </c>
      <c r="P159" s="49" t="s">
        <v>443</v>
      </c>
      <c r="Q159" s="49" t="s">
        <v>443</v>
      </c>
      <c r="R159" s="49" t="s">
        <v>443</v>
      </c>
      <c r="S159" s="49" t="s">
        <v>443</v>
      </c>
      <c r="T159" s="49" t="s">
        <v>443</v>
      </c>
      <c r="U159" s="49" t="s">
        <v>443</v>
      </c>
      <c r="V159" s="49" t="s">
        <v>443</v>
      </c>
      <c r="W159" s="49" t="s">
        <v>443</v>
      </c>
      <c r="X159" s="49" t="s">
        <v>443</v>
      </c>
      <c r="Y159" s="49" t="s">
        <v>21</v>
      </c>
      <c r="Z159" s="49" t="s">
        <v>443</v>
      </c>
      <c r="AA159" s="49" t="s">
        <v>443</v>
      </c>
      <c r="AB159" s="49" t="s">
        <v>443</v>
      </c>
      <c r="AC159" s="49" t="s">
        <v>443</v>
      </c>
      <c r="AD159" s="49" t="s">
        <v>443</v>
      </c>
      <c r="AE159" s="49" t="s">
        <v>443</v>
      </c>
      <c r="AF159" s="49" t="s">
        <v>443</v>
      </c>
      <c r="AG159" s="49" t="s">
        <v>443</v>
      </c>
      <c r="AH159" s="49" t="s">
        <v>443</v>
      </c>
      <c r="AI159" s="49" t="s">
        <v>443</v>
      </c>
      <c r="AJ159" s="49" t="s">
        <v>21</v>
      </c>
      <c r="AK159" s="49" t="s">
        <v>443</v>
      </c>
      <c r="AL159" s="49" t="s">
        <v>443</v>
      </c>
      <c r="AM159" s="49" t="s">
        <v>443</v>
      </c>
      <c r="AN159" s="49" t="s">
        <v>443</v>
      </c>
      <c r="AO159" s="49" t="s">
        <v>443</v>
      </c>
      <c r="AP159" s="49" t="s">
        <v>443</v>
      </c>
      <c r="AQ159" s="49" t="s">
        <v>443</v>
      </c>
      <c r="AR159" s="49" t="s">
        <v>443</v>
      </c>
      <c r="AS159" s="49" t="s">
        <v>443</v>
      </c>
      <c r="AT159" s="77" t="s">
        <v>443</v>
      </c>
      <c r="AU159" s="77" t="s">
        <v>443</v>
      </c>
      <c r="AV159" s="149" t="s">
        <v>21</v>
      </c>
      <c r="AW159" s="77" t="s">
        <v>443</v>
      </c>
      <c r="AX159" s="77" t="s">
        <v>443</v>
      </c>
      <c r="AY159" s="77" t="s">
        <v>443</v>
      </c>
      <c r="AZ159" s="77" t="s">
        <v>443</v>
      </c>
      <c r="BA159" s="77" t="s">
        <v>443</v>
      </c>
      <c r="BB159" s="77" t="s">
        <v>2595</v>
      </c>
      <c r="BC159" s="77" t="s">
        <v>443</v>
      </c>
      <c r="BD159" s="77" t="s">
        <v>443</v>
      </c>
      <c r="BE159" s="77" t="s">
        <v>443</v>
      </c>
      <c r="BF159" s="49" t="s">
        <v>443</v>
      </c>
      <c r="BG159" s="49" t="s">
        <v>443</v>
      </c>
      <c r="BH159" s="51" t="s">
        <v>35</v>
      </c>
      <c r="BI159" s="49" t="s">
        <v>443</v>
      </c>
      <c r="BJ159" s="49" t="s">
        <v>443</v>
      </c>
      <c r="BK159" s="132" t="s">
        <v>21</v>
      </c>
      <c r="BL159" s="49" t="s">
        <v>443</v>
      </c>
      <c r="BM159" s="229" t="s">
        <v>1899</v>
      </c>
      <c r="BN159" s="1"/>
      <c r="BO159" s="1"/>
      <c r="BP159" s="1"/>
      <c r="BQ159" s="1"/>
    </row>
    <row r="160" spans="1:69" ht="25.5" x14ac:dyDescent="0.2">
      <c r="A160" s="6" t="s">
        <v>2726</v>
      </c>
      <c r="B160" s="6" t="s">
        <v>2830</v>
      </c>
      <c r="C160" s="45" t="s">
        <v>2848</v>
      </c>
      <c r="D160" s="117"/>
      <c r="E160" s="52" t="s">
        <v>590</v>
      </c>
      <c r="F160" s="165" t="s">
        <v>2728</v>
      </c>
      <c r="G160" s="88"/>
      <c r="H160" s="9" t="s">
        <v>24</v>
      </c>
      <c r="I160" s="10" t="s">
        <v>20</v>
      </c>
      <c r="J160" s="170" t="s">
        <v>443</v>
      </c>
      <c r="K160" s="49" t="s">
        <v>35</v>
      </c>
      <c r="L160" s="49" t="s">
        <v>443</v>
      </c>
      <c r="M160" s="49" t="s">
        <v>443</v>
      </c>
      <c r="N160" s="49" t="s">
        <v>443</v>
      </c>
      <c r="O160" s="49" t="s">
        <v>21</v>
      </c>
      <c r="P160" s="49" t="s">
        <v>443</v>
      </c>
      <c r="Q160" s="49" t="s">
        <v>443</v>
      </c>
      <c r="R160" s="49" t="s">
        <v>443</v>
      </c>
      <c r="S160" s="49" t="s">
        <v>443</v>
      </c>
      <c r="T160" s="49" t="s">
        <v>443</v>
      </c>
      <c r="U160" s="49" t="s">
        <v>443</v>
      </c>
      <c r="V160" s="49" t="s">
        <v>443</v>
      </c>
      <c r="W160" s="49" t="s">
        <v>443</v>
      </c>
      <c r="X160" s="49" t="s">
        <v>443</v>
      </c>
      <c r="Y160" s="49" t="s">
        <v>443</v>
      </c>
      <c r="Z160" s="49" t="s">
        <v>443</v>
      </c>
      <c r="AA160" s="49" t="s">
        <v>21</v>
      </c>
      <c r="AB160" s="49" t="s">
        <v>443</v>
      </c>
      <c r="AC160" s="49" t="s">
        <v>443</v>
      </c>
      <c r="AD160" s="49" t="s">
        <v>443</v>
      </c>
      <c r="AE160" s="49" t="s">
        <v>443</v>
      </c>
      <c r="AF160" s="49" t="s">
        <v>443</v>
      </c>
      <c r="AG160" s="49" t="s">
        <v>443</v>
      </c>
      <c r="AH160" s="49" t="s">
        <v>443</v>
      </c>
      <c r="AI160" s="49" t="s">
        <v>443</v>
      </c>
      <c r="AJ160" s="49" t="s">
        <v>443</v>
      </c>
      <c r="AK160" s="49" t="s">
        <v>443</v>
      </c>
      <c r="AL160" s="49" t="s">
        <v>443</v>
      </c>
      <c r="AM160" s="49" t="s">
        <v>21</v>
      </c>
      <c r="AN160" s="49" t="s">
        <v>443</v>
      </c>
      <c r="AO160" s="49" t="s">
        <v>443</v>
      </c>
      <c r="AP160" s="49" t="s">
        <v>443</v>
      </c>
      <c r="AQ160" s="49" t="s">
        <v>443</v>
      </c>
      <c r="AR160" s="49" t="s">
        <v>443</v>
      </c>
      <c r="AS160" s="49" t="s">
        <v>443</v>
      </c>
      <c r="AT160" s="77" t="s">
        <v>443</v>
      </c>
      <c r="AU160" s="77" t="s">
        <v>443</v>
      </c>
      <c r="AV160" s="77" t="s">
        <v>443</v>
      </c>
      <c r="AW160" s="77" t="s">
        <v>443</v>
      </c>
      <c r="AX160" s="77" t="s">
        <v>443</v>
      </c>
      <c r="AY160" s="149" t="s">
        <v>21</v>
      </c>
      <c r="AZ160" s="77" t="s">
        <v>443</v>
      </c>
      <c r="BA160" s="77" t="s">
        <v>443</v>
      </c>
      <c r="BB160" s="77" t="s">
        <v>2595</v>
      </c>
      <c r="BC160" s="77" t="s">
        <v>443</v>
      </c>
      <c r="BD160" s="77" t="s">
        <v>443</v>
      </c>
      <c r="BE160" s="77" t="s">
        <v>443</v>
      </c>
      <c r="BF160" s="49" t="s">
        <v>443</v>
      </c>
      <c r="BG160" s="49" t="s">
        <v>443</v>
      </c>
      <c r="BH160" s="49" t="s">
        <v>443</v>
      </c>
      <c r="BI160" s="49" t="s">
        <v>443</v>
      </c>
      <c r="BJ160" s="49" t="s">
        <v>443</v>
      </c>
      <c r="BK160" s="132" t="s">
        <v>21</v>
      </c>
      <c r="BL160" s="49" t="s">
        <v>443</v>
      </c>
      <c r="BM160" s="49" t="s">
        <v>443</v>
      </c>
      <c r="BN160" s="1"/>
      <c r="BO160" s="1"/>
      <c r="BP160" s="1"/>
      <c r="BQ160" s="1"/>
    </row>
    <row r="161" spans="1:69" x14ac:dyDescent="0.2">
      <c r="A161" s="6" t="s">
        <v>54</v>
      </c>
      <c r="B161" s="6" t="s">
        <v>55</v>
      </c>
      <c r="C161" s="45"/>
      <c r="D161" s="117"/>
      <c r="E161" s="52" t="s">
        <v>590</v>
      </c>
      <c r="F161" s="165" t="s">
        <v>509</v>
      </c>
      <c r="G161" s="88"/>
      <c r="H161" s="9" t="s">
        <v>24</v>
      </c>
      <c r="I161" s="10" t="s">
        <v>40</v>
      </c>
      <c r="J161" s="170" t="s">
        <v>443</v>
      </c>
      <c r="K161" s="49" t="s">
        <v>443</v>
      </c>
      <c r="L161" s="49" t="s">
        <v>21</v>
      </c>
      <c r="M161" s="49" t="s">
        <v>443</v>
      </c>
      <c r="N161" s="49" t="s">
        <v>443</v>
      </c>
      <c r="O161" s="49" t="s">
        <v>443</v>
      </c>
      <c r="P161" s="49" t="s">
        <v>443</v>
      </c>
      <c r="Q161" s="49" t="s">
        <v>443</v>
      </c>
      <c r="R161" s="49" t="s">
        <v>443</v>
      </c>
      <c r="S161" s="49" t="s">
        <v>443</v>
      </c>
      <c r="T161" s="49" t="s">
        <v>443</v>
      </c>
      <c r="U161" s="49" t="s">
        <v>443</v>
      </c>
      <c r="V161" s="49" t="s">
        <v>443</v>
      </c>
      <c r="W161" s="49" t="s">
        <v>443</v>
      </c>
      <c r="X161" s="49" t="s">
        <v>21</v>
      </c>
      <c r="Y161" s="49" t="s">
        <v>443</v>
      </c>
      <c r="Z161" s="49" t="s">
        <v>443</v>
      </c>
      <c r="AA161" s="49" t="s">
        <v>443</v>
      </c>
      <c r="AB161" s="49" t="s">
        <v>443</v>
      </c>
      <c r="AC161" s="49" t="s">
        <v>443</v>
      </c>
      <c r="AD161" s="49" t="s">
        <v>443</v>
      </c>
      <c r="AE161" s="49" t="s">
        <v>443</v>
      </c>
      <c r="AF161" s="49" t="s">
        <v>443</v>
      </c>
      <c r="AG161" s="49" t="s">
        <v>443</v>
      </c>
      <c r="AH161" s="49" t="s">
        <v>443</v>
      </c>
      <c r="AI161" s="49" t="s">
        <v>443</v>
      </c>
      <c r="AJ161" s="49" t="s">
        <v>21</v>
      </c>
      <c r="AK161" s="49" t="s">
        <v>443</v>
      </c>
      <c r="AL161" s="49" t="s">
        <v>443</v>
      </c>
      <c r="AM161" s="49" t="s">
        <v>443</v>
      </c>
      <c r="AN161" s="49" t="s">
        <v>443</v>
      </c>
      <c r="AO161" s="49" t="s">
        <v>443</v>
      </c>
      <c r="AP161" s="49" t="s">
        <v>443</v>
      </c>
      <c r="AQ161" s="49" t="s">
        <v>443</v>
      </c>
      <c r="AR161" s="49" t="s">
        <v>443</v>
      </c>
      <c r="AS161" s="49" t="s">
        <v>443</v>
      </c>
      <c r="AT161" s="77" t="s">
        <v>443</v>
      </c>
      <c r="AU161" s="77" t="s">
        <v>443</v>
      </c>
      <c r="AV161" s="149" t="s">
        <v>21</v>
      </c>
      <c r="AW161" s="77" t="s">
        <v>443</v>
      </c>
      <c r="AX161" s="77" t="s">
        <v>443</v>
      </c>
      <c r="AY161" s="77" t="s">
        <v>443</v>
      </c>
      <c r="AZ161" s="77" t="s">
        <v>443</v>
      </c>
      <c r="BA161" s="77" t="s">
        <v>443</v>
      </c>
      <c r="BB161" s="77" t="s">
        <v>2595</v>
      </c>
      <c r="BC161" s="77" t="s">
        <v>443</v>
      </c>
      <c r="BD161" s="77" t="s">
        <v>443</v>
      </c>
      <c r="BE161" s="77" t="s">
        <v>443</v>
      </c>
      <c r="BF161" s="49" t="s">
        <v>443</v>
      </c>
      <c r="BG161" s="49" t="s">
        <v>443</v>
      </c>
      <c r="BH161" s="132" t="s">
        <v>21</v>
      </c>
      <c r="BI161" s="49" t="s">
        <v>443</v>
      </c>
      <c r="BJ161" s="49" t="s">
        <v>443</v>
      </c>
      <c r="BK161" s="49" t="s">
        <v>443</v>
      </c>
      <c r="BL161" s="49" t="s">
        <v>443</v>
      </c>
      <c r="BM161" s="49" t="s">
        <v>443</v>
      </c>
      <c r="BN161" s="1"/>
      <c r="BO161" s="1"/>
      <c r="BP161" s="1"/>
      <c r="BQ161" s="1"/>
    </row>
    <row r="162" spans="1:69" ht="45" x14ac:dyDescent="0.2">
      <c r="A162" s="5" t="s">
        <v>2284</v>
      </c>
      <c r="B162" s="6" t="s">
        <v>2752</v>
      </c>
      <c r="C162" s="60" t="s">
        <v>2753</v>
      </c>
      <c r="D162" s="118">
        <v>41579</v>
      </c>
      <c r="E162" s="53" t="s">
        <v>66</v>
      </c>
      <c r="F162" s="88" t="s">
        <v>495</v>
      </c>
      <c r="G162" s="88"/>
      <c r="H162" s="9" t="s">
        <v>24</v>
      </c>
      <c r="I162" s="23" t="s">
        <v>53</v>
      </c>
      <c r="J162" s="170" t="s">
        <v>443</v>
      </c>
      <c r="K162" s="49" t="s">
        <v>443</v>
      </c>
      <c r="L162" s="49" t="s">
        <v>443</v>
      </c>
      <c r="M162" s="49" t="s">
        <v>443</v>
      </c>
      <c r="N162" s="49" t="s">
        <v>21</v>
      </c>
      <c r="O162" s="49" t="s">
        <v>443</v>
      </c>
      <c r="P162" s="49" t="s">
        <v>443</v>
      </c>
      <c r="Q162" s="49" t="s">
        <v>443</v>
      </c>
      <c r="R162" s="49" t="s">
        <v>443</v>
      </c>
      <c r="S162" s="49" t="s">
        <v>443</v>
      </c>
      <c r="T162" s="49" t="s">
        <v>443</v>
      </c>
      <c r="U162" s="49" t="s">
        <v>443</v>
      </c>
      <c r="V162" s="49" t="s">
        <v>443</v>
      </c>
      <c r="W162" s="49" t="s">
        <v>443</v>
      </c>
      <c r="X162" s="49" t="s">
        <v>443</v>
      </c>
      <c r="Y162" s="49" t="s">
        <v>443</v>
      </c>
      <c r="Z162" s="49" t="s">
        <v>21</v>
      </c>
      <c r="AA162" s="49" t="s">
        <v>443</v>
      </c>
      <c r="AB162" s="49" t="s">
        <v>443</v>
      </c>
      <c r="AC162" s="49" t="s">
        <v>443</v>
      </c>
      <c r="AD162" s="49" t="s">
        <v>443</v>
      </c>
      <c r="AE162" s="49" t="s">
        <v>443</v>
      </c>
      <c r="AF162" s="49" t="s">
        <v>443</v>
      </c>
      <c r="AG162" s="49" t="s">
        <v>443</v>
      </c>
      <c r="AH162" s="49" t="s">
        <v>443</v>
      </c>
      <c r="AI162" s="49" t="s">
        <v>443</v>
      </c>
      <c r="AJ162" s="49" t="s">
        <v>443</v>
      </c>
      <c r="AK162" s="49" t="s">
        <v>443</v>
      </c>
      <c r="AL162" s="49" t="s">
        <v>21</v>
      </c>
      <c r="AM162" s="49" t="s">
        <v>443</v>
      </c>
      <c r="AN162" s="49" t="s">
        <v>443</v>
      </c>
      <c r="AO162" s="49" t="s">
        <v>443</v>
      </c>
      <c r="AP162" s="49" t="s">
        <v>443</v>
      </c>
      <c r="AQ162" s="50" t="s">
        <v>35</v>
      </c>
      <c r="AR162" s="50" t="s">
        <v>35</v>
      </c>
      <c r="AS162" s="50" t="s">
        <v>35</v>
      </c>
      <c r="AU162" s="105"/>
      <c r="AV162" s="105"/>
      <c r="AW162" s="105"/>
      <c r="AX162" s="105"/>
      <c r="AY162" s="105"/>
      <c r="AZ162" s="105"/>
      <c r="BA162" s="105"/>
      <c r="BB162" s="105"/>
      <c r="BC162" s="105"/>
      <c r="BD162" s="105"/>
      <c r="BE162" s="105"/>
      <c r="BF162" s="10"/>
      <c r="BG162" s="10"/>
      <c r="BH162" s="10"/>
      <c r="BI162" s="10"/>
      <c r="BJ162" s="10"/>
      <c r="BK162" s="10"/>
      <c r="BL162" s="10"/>
      <c r="BM162" s="49" t="s">
        <v>443</v>
      </c>
      <c r="BN162" s="1"/>
      <c r="BO162" s="1"/>
      <c r="BP162" s="1"/>
      <c r="BQ162" s="1"/>
    </row>
    <row r="163" spans="1:69" ht="35.25" x14ac:dyDescent="0.2">
      <c r="A163" s="5" t="s">
        <v>2284</v>
      </c>
      <c r="B163" s="6" t="s">
        <v>1627</v>
      </c>
      <c r="C163" s="45"/>
      <c r="D163" s="118">
        <v>42237</v>
      </c>
      <c r="E163" s="52" t="s">
        <v>590</v>
      </c>
      <c r="F163" s="165" t="s">
        <v>495</v>
      </c>
      <c r="G163" s="88"/>
      <c r="H163" s="9" t="s">
        <v>24</v>
      </c>
      <c r="I163" s="23" t="s">
        <v>53</v>
      </c>
      <c r="J163" s="170"/>
      <c r="K163" s="49"/>
      <c r="L163" s="49"/>
      <c r="M163" s="49"/>
      <c r="N163" s="49"/>
      <c r="O163" s="49"/>
      <c r="P163" s="49"/>
      <c r="Q163" s="49"/>
      <c r="R163" s="49"/>
      <c r="S163" s="49"/>
      <c r="T163" s="49"/>
      <c r="U163" s="49"/>
      <c r="V163" s="50"/>
      <c r="W163" s="50"/>
      <c r="X163" s="50"/>
      <c r="Y163" s="50"/>
      <c r="Z163" s="50"/>
      <c r="AA163" s="50"/>
      <c r="AB163" s="50"/>
      <c r="AC163" s="50"/>
      <c r="AD163" s="49"/>
      <c r="AE163" s="49"/>
      <c r="AF163" s="49"/>
      <c r="AG163" s="49"/>
      <c r="AH163" s="50" t="s">
        <v>35</v>
      </c>
      <c r="AI163" s="50" t="s">
        <v>35</v>
      </c>
      <c r="AJ163" s="50" t="s">
        <v>35</v>
      </c>
      <c r="AK163" s="50" t="s">
        <v>35</v>
      </c>
      <c r="AL163" s="50" t="s">
        <v>21</v>
      </c>
      <c r="AM163" s="50" t="s">
        <v>35</v>
      </c>
      <c r="AN163" s="50" t="s">
        <v>35</v>
      </c>
      <c r="AO163" s="50" t="s">
        <v>35</v>
      </c>
      <c r="AP163" s="50" t="s">
        <v>35</v>
      </c>
      <c r="AQ163" s="49" t="s">
        <v>443</v>
      </c>
      <c r="AR163" s="49" t="s">
        <v>443</v>
      </c>
      <c r="AS163" s="49" t="s">
        <v>443</v>
      </c>
      <c r="AT163" s="141" t="s">
        <v>35</v>
      </c>
      <c r="AU163" s="141" t="s">
        <v>35</v>
      </c>
      <c r="AV163" s="141" t="s">
        <v>35</v>
      </c>
      <c r="AW163" s="77" t="s">
        <v>443</v>
      </c>
      <c r="AX163" s="149" t="s">
        <v>21</v>
      </c>
      <c r="AY163" s="77" t="s">
        <v>443</v>
      </c>
      <c r="AZ163" s="77" t="s">
        <v>443</v>
      </c>
      <c r="BA163" s="77" t="s">
        <v>443</v>
      </c>
      <c r="BB163" s="77" t="s">
        <v>2595</v>
      </c>
      <c r="BC163" s="77" t="s">
        <v>443</v>
      </c>
      <c r="BD163" s="77" t="s">
        <v>443</v>
      </c>
      <c r="BE163" s="150" t="s">
        <v>2751</v>
      </c>
      <c r="BF163" s="49" t="s">
        <v>443</v>
      </c>
      <c r="BG163" s="49" t="s">
        <v>443</v>
      </c>
      <c r="BH163" s="49" t="s">
        <v>443</v>
      </c>
      <c r="BI163" s="49" t="s">
        <v>443</v>
      </c>
      <c r="BJ163" s="132" t="s">
        <v>21</v>
      </c>
      <c r="BK163" s="49" t="s">
        <v>443</v>
      </c>
      <c r="BL163" s="49" t="s">
        <v>443</v>
      </c>
      <c r="BM163" s="49" t="s">
        <v>443</v>
      </c>
      <c r="BN163" s="1"/>
      <c r="BO163" s="1"/>
      <c r="BP163" s="1"/>
      <c r="BQ163" s="1"/>
    </row>
    <row r="164" spans="1:69" ht="33.75" x14ac:dyDescent="0.2">
      <c r="A164" s="225" t="s">
        <v>2287</v>
      </c>
      <c r="B164" s="208" t="s">
        <v>60</v>
      </c>
      <c r="C164" s="219" t="s">
        <v>2763</v>
      </c>
      <c r="D164" s="210"/>
      <c r="E164" s="211" t="s">
        <v>66</v>
      </c>
      <c r="F164" s="214" t="s">
        <v>34</v>
      </c>
      <c r="G164" s="203"/>
      <c r="H164" s="163"/>
      <c r="I164" s="204" t="s">
        <v>25</v>
      </c>
      <c r="J164" s="51"/>
      <c r="K164" s="51"/>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1"/>
      <c r="BK164"/>
      <c r="BL164"/>
    </row>
    <row r="165" spans="1:69" ht="56.25" x14ac:dyDescent="0.2">
      <c r="A165" s="22" t="s">
        <v>2764</v>
      </c>
      <c r="B165" s="6" t="s">
        <v>2767</v>
      </c>
      <c r="C165" s="45" t="s">
        <v>2768</v>
      </c>
      <c r="D165" s="117"/>
      <c r="E165" s="53" t="s">
        <v>66</v>
      </c>
      <c r="F165" s="88" t="s">
        <v>2486</v>
      </c>
      <c r="G165" s="88"/>
      <c r="H165" s="9" t="s">
        <v>19</v>
      </c>
      <c r="I165" s="23" t="s">
        <v>45</v>
      </c>
      <c r="J165" s="170"/>
      <c r="K165" s="49"/>
      <c r="L165" s="49"/>
      <c r="M165" s="49"/>
      <c r="N165" s="49"/>
      <c r="O165" s="49"/>
      <c r="P165" s="49"/>
      <c r="Q165" s="49"/>
      <c r="R165" s="49"/>
      <c r="S165" s="49"/>
      <c r="T165" s="49"/>
      <c r="U165" s="49"/>
      <c r="V165" s="50"/>
      <c r="W165" s="50"/>
      <c r="X165" s="50"/>
      <c r="Y165" s="49" t="s">
        <v>21</v>
      </c>
      <c r="Z165" s="50"/>
      <c r="AA165" s="49" t="s">
        <v>443</v>
      </c>
      <c r="AB165" s="49" t="s">
        <v>443</v>
      </c>
      <c r="AC165" s="49" t="s">
        <v>443</v>
      </c>
      <c r="AD165" s="112" t="s">
        <v>66</v>
      </c>
      <c r="AE165" s="112"/>
      <c r="AF165" s="112"/>
      <c r="AG165" s="112"/>
      <c r="AH165" s="50"/>
      <c r="AI165" s="50"/>
      <c r="AJ165" s="50"/>
      <c r="AK165" s="49" t="s">
        <v>21</v>
      </c>
      <c r="AL165" s="50"/>
      <c r="AM165" s="49" t="s">
        <v>443</v>
      </c>
      <c r="AN165" s="49" t="s">
        <v>443</v>
      </c>
      <c r="AO165" s="49" t="s">
        <v>443</v>
      </c>
      <c r="AP165" s="112" t="s">
        <v>66</v>
      </c>
      <c r="AQ165" s="112"/>
      <c r="AR165" s="112"/>
      <c r="AS165" s="112"/>
      <c r="BF165" s="1"/>
      <c r="BG165" s="1"/>
      <c r="BH165" s="1"/>
      <c r="BI165" s="1"/>
      <c r="BJ165" s="1"/>
      <c r="BK165" s="1"/>
      <c r="BL165" s="1"/>
      <c r="BM165" s="49" t="s">
        <v>443</v>
      </c>
      <c r="BN165" s="1"/>
      <c r="BO165" s="1"/>
      <c r="BP165" s="1"/>
      <c r="BQ165" s="1"/>
    </row>
    <row r="166" spans="1:69" x14ac:dyDescent="0.2">
      <c r="A166" s="6" t="s">
        <v>2292</v>
      </c>
      <c r="B166" s="6" t="s">
        <v>44</v>
      </c>
      <c r="C166" s="45"/>
      <c r="D166" s="118">
        <v>41944</v>
      </c>
      <c r="E166" s="53" t="s">
        <v>66</v>
      </c>
      <c r="F166" s="88" t="s">
        <v>2487</v>
      </c>
      <c r="G166" s="88"/>
      <c r="H166" s="9" t="s">
        <v>19</v>
      </c>
      <c r="I166" s="23" t="s">
        <v>20</v>
      </c>
      <c r="J166" s="187"/>
      <c r="K166" s="50"/>
      <c r="L166" s="50"/>
      <c r="M166" s="50"/>
      <c r="N166" s="50"/>
      <c r="O166" s="50"/>
      <c r="P166" s="50"/>
      <c r="Q166" s="50"/>
      <c r="R166" s="50"/>
      <c r="S166" s="50"/>
      <c r="T166" s="50"/>
      <c r="U166" s="50"/>
      <c r="V166" s="50"/>
      <c r="W166" s="50"/>
      <c r="X166" s="50"/>
      <c r="Y166" s="50"/>
      <c r="Z166" s="50"/>
      <c r="AA166" s="50"/>
      <c r="AB166" s="50"/>
      <c r="AC166" s="50"/>
      <c r="AD166" s="50"/>
      <c r="AE166" s="50"/>
      <c r="AF166" s="50"/>
      <c r="AG166" s="50"/>
      <c r="AH166" s="49" t="s">
        <v>443</v>
      </c>
      <c r="AI166" s="49" t="s">
        <v>443</v>
      </c>
      <c r="AJ166" s="49" t="s">
        <v>443</v>
      </c>
      <c r="AK166" s="49" t="s">
        <v>443</v>
      </c>
      <c r="AL166" s="49" t="s">
        <v>443</v>
      </c>
      <c r="AM166" s="49" t="s">
        <v>21</v>
      </c>
      <c r="AN166" s="49" t="s">
        <v>443</v>
      </c>
      <c r="AO166" s="49" t="s">
        <v>443</v>
      </c>
      <c r="AP166" s="49" t="s">
        <v>443</v>
      </c>
      <c r="AQ166" s="49" t="s">
        <v>443</v>
      </c>
      <c r="AR166" s="50" t="s">
        <v>1919</v>
      </c>
      <c r="AS166" s="50" t="s">
        <v>1919</v>
      </c>
      <c r="BF166" s="1"/>
      <c r="BG166" s="1"/>
      <c r="BH166" s="1"/>
      <c r="BI166" s="1"/>
      <c r="BJ166" s="1"/>
      <c r="BK166" s="1"/>
      <c r="BL166" s="1"/>
      <c r="BM166" s="1"/>
      <c r="BN166" s="1"/>
      <c r="BO166" s="132" t="s">
        <v>21</v>
      </c>
      <c r="BP166" s="1"/>
      <c r="BQ166" s="1"/>
    </row>
    <row r="167" spans="1:69" ht="67.5" x14ac:dyDescent="0.2">
      <c r="A167" s="6" t="s">
        <v>2772</v>
      </c>
      <c r="B167" s="5" t="s">
        <v>2773</v>
      </c>
      <c r="C167" s="56" t="s">
        <v>2774</v>
      </c>
      <c r="D167" s="118">
        <v>41579</v>
      </c>
      <c r="E167" s="65" t="s">
        <v>66</v>
      </c>
      <c r="F167" s="88" t="s">
        <v>410</v>
      </c>
      <c r="G167" s="88"/>
      <c r="H167" s="9" t="s">
        <v>19</v>
      </c>
      <c r="I167" s="10" t="s">
        <v>40</v>
      </c>
      <c r="J167" s="170"/>
      <c r="K167" s="49"/>
      <c r="L167" s="49" t="s">
        <v>21</v>
      </c>
      <c r="M167" s="49"/>
      <c r="N167" s="49"/>
      <c r="O167" s="49"/>
      <c r="P167" s="49"/>
      <c r="Q167" s="49"/>
      <c r="R167" s="49"/>
      <c r="S167" s="49"/>
      <c r="T167" s="49"/>
      <c r="U167" s="49"/>
      <c r="V167" s="49" t="s">
        <v>443</v>
      </c>
      <c r="W167" s="49" t="s">
        <v>443</v>
      </c>
      <c r="X167" s="49" t="s">
        <v>21</v>
      </c>
      <c r="Y167" s="49" t="s">
        <v>443</v>
      </c>
      <c r="Z167" s="49" t="s">
        <v>443</v>
      </c>
      <c r="AA167" s="49" t="s">
        <v>443</v>
      </c>
      <c r="AB167" s="49" t="s">
        <v>443</v>
      </c>
      <c r="AC167" s="49" t="s">
        <v>443</v>
      </c>
      <c r="AD167" s="49" t="s">
        <v>443</v>
      </c>
      <c r="AE167" s="49" t="s">
        <v>443</v>
      </c>
      <c r="AF167" s="49" t="s">
        <v>443</v>
      </c>
      <c r="AG167" s="49" t="s">
        <v>443</v>
      </c>
      <c r="AH167" s="49" t="s">
        <v>443</v>
      </c>
      <c r="AI167" s="49" t="s">
        <v>443</v>
      </c>
      <c r="AJ167" s="49" t="s">
        <v>21</v>
      </c>
      <c r="AK167" s="49" t="s">
        <v>443</v>
      </c>
      <c r="AL167" s="49" t="s">
        <v>443</v>
      </c>
      <c r="AM167" s="49" t="s">
        <v>443</v>
      </c>
      <c r="AN167" s="49" t="s">
        <v>443</v>
      </c>
      <c r="AO167" s="49" t="s">
        <v>443</v>
      </c>
      <c r="AP167" s="49" t="s">
        <v>443</v>
      </c>
      <c r="AQ167" s="49" t="s">
        <v>443</v>
      </c>
      <c r="AR167" s="49" t="s">
        <v>443</v>
      </c>
      <c r="AS167" s="49" t="s">
        <v>443</v>
      </c>
      <c r="AT167" s="77" t="s">
        <v>443</v>
      </c>
      <c r="AU167" s="77" t="s">
        <v>443</v>
      </c>
      <c r="AV167" s="149" t="s">
        <v>21</v>
      </c>
      <c r="AW167" s="77" t="s">
        <v>443</v>
      </c>
      <c r="AX167" s="77" t="s">
        <v>443</v>
      </c>
      <c r="AY167" s="77" t="s">
        <v>443</v>
      </c>
      <c r="AZ167" s="77" t="s">
        <v>443</v>
      </c>
      <c r="BA167" s="77" t="s">
        <v>443</v>
      </c>
      <c r="BB167" s="77" t="s">
        <v>443</v>
      </c>
      <c r="BC167" s="77" t="s">
        <v>443</v>
      </c>
      <c r="BD167" s="77" t="s">
        <v>443</v>
      </c>
      <c r="BE167" s="77" t="s">
        <v>443</v>
      </c>
      <c r="BF167" s="49" t="s">
        <v>443</v>
      </c>
      <c r="BG167" s="49" t="s">
        <v>443</v>
      </c>
      <c r="BH167" s="132" t="s">
        <v>21</v>
      </c>
      <c r="BI167" s="49" t="s">
        <v>443</v>
      </c>
      <c r="BJ167" s="49" t="s">
        <v>35</v>
      </c>
      <c r="BK167" s="49" t="s">
        <v>35</v>
      </c>
      <c r="BL167" s="49" t="s">
        <v>35</v>
      </c>
      <c r="BM167" s="49" t="s">
        <v>443</v>
      </c>
      <c r="BN167" s="1"/>
      <c r="BO167" s="1"/>
      <c r="BP167" s="1"/>
      <c r="BQ167" s="1"/>
    </row>
    <row r="168" spans="1:69" ht="22.5" x14ac:dyDescent="0.2">
      <c r="A168" s="6" t="s">
        <v>2772</v>
      </c>
      <c r="B168" s="5" t="s">
        <v>173</v>
      </c>
      <c r="C168" s="46" t="s">
        <v>2775</v>
      </c>
      <c r="D168" s="117"/>
      <c r="E168" s="53" t="s">
        <v>66</v>
      </c>
      <c r="F168" s="88" t="s">
        <v>410</v>
      </c>
      <c r="G168" s="9"/>
      <c r="H168" s="1"/>
      <c r="I168" s="10" t="s">
        <v>40</v>
      </c>
      <c r="J168" s="170" t="s">
        <v>443</v>
      </c>
      <c r="K168" s="49" t="s">
        <v>443</v>
      </c>
      <c r="L168" s="49" t="s">
        <v>21</v>
      </c>
      <c r="M168" s="49" t="s">
        <v>443</v>
      </c>
      <c r="N168" s="49" t="s">
        <v>443</v>
      </c>
      <c r="O168" s="49" t="s">
        <v>443</v>
      </c>
      <c r="P168" s="51" t="s">
        <v>35</v>
      </c>
      <c r="Q168" s="51" t="s">
        <v>35</v>
      </c>
      <c r="R168" s="51" t="s">
        <v>35</v>
      </c>
      <c r="S168" s="51" t="s">
        <v>35</v>
      </c>
      <c r="T168" s="51" t="s">
        <v>35</v>
      </c>
      <c r="U168" s="51" t="s">
        <v>35</v>
      </c>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BF168" s="1"/>
      <c r="BG168" s="1"/>
      <c r="BH168" s="1"/>
      <c r="BI168" s="1"/>
      <c r="BJ168" s="1"/>
      <c r="BK168" s="1"/>
      <c r="BL168" s="1"/>
      <c r="BM168" s="1"/>
      <c r="BN168" s="1"/>
      <c r="BO168" s="1"/>
      <c r="BP168" s="1"/>
      <c r="BQ168" s="1"/>
    </row>
    <row r="169" spans="1:69" s="105" customFormat="1" x14ac:dyDescent="0.2">
      <c r="A169" s="6" t="s">
        <v>2783</v>
      </c>
      <c r="B169" s="6" t="s">
        <v>2784</v>
      </c>
      <c r="C169" s="45"/>
      <c r="D169" s="118">
        <v>41487</v>
      </c>
      <c r="E169" s="52" t="s">
        <v>590</v>
      </c>
      <c r="F169" s="165" t="s">
        <v>2786</v>
      </c>
      <c r="G169" s="88"/>
      <c r="H169" s="9" t="s">
        <v>24</v>
      </c>
      <c r="I169" s="10" t="s">
        <v>20</v>
      </c>
      <c r="J169" s="187" t="s">
        <v>35</v>
      </c>
      <c r="K169" s="50" t="s">
        <v>35</v>
      </c>
      <c r="L169" s="50" t="s">
        <v>35</v>
      </c>
      <c r="M169" s="50" t="s">
        <v>35</v>
      </c>
      <c r="N169" s="50" t="s">
        <v>35</v>
      </c>
      <c r="O169" s="50" t="s">
        <v>35</v>
      </c>
      <c r="P169" s="50" t="s">
        <v>21</v>
      </c>
      <c r="Q169" s="50" t="s">
        <v>35</v>
      </c>
      <c r="R169" s="50" t="s">
        <v>35</v>
      </c>
      <c r="S169" s="49" t="s">
        <v>443</v>
      </c>
      <c r="T169" s="49" t="s">
        <v>443</v>
      </c>
      <c r="U169" s="49" t="s">
        <v>443</v>
      </c>
      <c r="V169" s="49" t="s">
        <v>443</v>
      </c>
      <c r="W169" s="49" t="s">
        <v>443</v>
      </c>
      <c r="X169" s="49" t="s">
        <v>443</v>
      </c>
      <c r="Y169" s="49" t="s">
        <v>443</v>
      </c>
      <c r="Z169" s="49" t="s">
        <v>443</v>
      </c>
      <c r="AA169" s="49" t="s">
        <v>443</v>
      </c>
      <c r="AB169" s="49" t="s">
        <v>21</v>
      </c>
      <c r="AC169" s="49" t="s">
        <v>443</v>
      </c>
      <c r="AD169" s="49" t="s">
        <v>443</v>
      </c>
      <c r="AE169" s="49" t="s">
        <v>443</v>
      </c>
      <c r="AF169" s="49" t="s">
        <v>443</v>
      </c>
      <c r="AG169" s="49" t="s">
        <v>443</v>
      </c>
      <c r="AH169" s="49" t="s">
        <v>443</v>
      </c>
      <c r="AI169" s="49" t="s">
        <v>443</v>
      </c>
      <c r="AJ169" s="49" t="s">
        <v>443</v>
      </c>
      <c r="AK169" s="49" t="s">
        <v>443</v>
      </c>
      <c r="AL169" s="49" t="s">
        <v>443</v>
      </c>
      <c r="AM169" s="49" t="s">
        <v>443</v>
      </c>
      <c r="AN169" s="49" t="s">
        <v>21</v>
      </c>
      <c r="AO169" s="49" t="s">
        <v>443</v>
      </c>
      <c r="AP169" s="49" t="s">
        <v>443</v>
      </c>
      <c r="AQ169" s="49" t="s">
        <v>443</v>
      </c>
      <c r="AR169" s="49" t="s">
        <v>443</v>
      </c>
      <c r="AS169" s="49" t="s">
        <v>443</v>
      </c>
      <c r="AT169" s="77" t="s">
        <v>443</v>
      </c>
      <c r="AU169" s="77" t="s">
        <v>443</v>
      </c>
      <c r="AV169" s="77" t="s">
        <v>443</v>
      </c>
      <c r="AW169" s="77" t="s">
        <v>443</v>
      </c>
      <c r="AX169" s="77" t="s">
        <v>443</v>
      </c>
      <c r="AY169" s="149" t="s">
        <v>21</v>
      </c>
      <c r="AZ169" s="77" t="s">
        <v>443</v>
      </c>
      <c r="BA169" s="77" t="s">
        <v>443</v>
      </c>
      <c r="BB169" s="77" t="s">
        <v>2595</v>
      </c>
      <c r="BC169" s="77" t="s">
        <v>443</v>
      </c>
      <c r="BD169" s="77" t="s">
        <v>443</v>
      </c>
      <c r="BE169" s="77" t="s">
        <v>443</v>
      </c>
      <c r="BF169" s="49" t="s">
        <v>443</v>
      </c>
      <c r="BG169" s="49" t="s">
        <v>443</v>
      </c>
      <c r="BH169" s="49" t="s">
        <v>443</v>
      </c>
      <c r="BI169" s="49" t="s">
        <v>443</v>
      </c>
      <c r="BJ169" s="49" t="s">
        <v>443</v>
      </c>
      <c r="BK169" s="132" t="s">
        <v>21</v>
      </c>
      <c r="BL169" s="49" t="s">
        <v>443</v>
      </c>
      <c r="BM169" s="1"/>
      <c r="BN169" s="1"/>
      <c r="BO169" s="1"/>
      <c r="BP169" s="1"/>
      <c r="BQ169" s="1"/>
    </row>
    <row r="170" spans="1:69" s="105" customFormat="1" x14ac:dyDescent="0.2">
      <c r="A170" s="22" t="s">
        <v>186</v>
      </c>
      <c r="B170" s="6" t="s">
        <v>2849</v>
      </c>
      <c r="C170" s="45"/>
      <c r="D170" s="117"/>
      <c r="E170" s="52" t="s">
        <v>590</v>
      </c>
      <c r="F170" s="165" t="s">
        <v>300</v>
      </c>
      <c r="G170" s="88"/>
      <c r="H170" s="9" t="s">
        <v>24</v>
      </c>
      <c r="I170" s="23" t="s">
        <v>69</v>
      </c>
      <c r="J170" s="170" t="s">
        <v>443</v>
      </c>
      <c r="K170" s="49" t="s">
        <v>443</v>
      </c>
      <c r="L170" s="49" t="s">
        <v>443</v>
      </c>
      <c r="M170" s="49" t="s">
        <v>443</v>
      </c>
      <c r="N170" s="49" t="s">
        <v>443</v>
      </c>
      <c r="O170" s="49" t="s">
        <v>21</v>
      </c>
      <c r="P170" s="49" t="s">
        <v>443</v>
      </c>
      <c r="Q170" s="49" t="s">
        <v>443</v>
      </c>
      <c r="R170" s="49" t="s">
        <v>443</v>
      </c>
      <c r="S170" s="49" t="s">
        <v>443</v>
      </c>
      <c r="T170" s="49" t="s">
        <v>443</v>
      </c>
      <c r="U170" s="49" t="s">
        <v>443</v>
      </c>
      <c r="V170" s="49" t="s">
        <v>443</v>
      </c>
      <c r="W170" s="49" t="s">
        <v>443</v>
      </c>
      <c r="X170" s="49" t="s">
        <v>443</v>
      </c>
      <c r="Y170" s="49" t="s">
        <v>443</v>
      </c>
      <c r="Z170" s="49" t="s">
        <v>443</v>
      </c>
      <c r="AA170" s="49" t="s">
        <v>21</v>
      </c>
      <c r="AB170" s="49" t="s">
        <v>443</v>
      </c>
      <c r="AC170" s="49" t="s">
        <v>443</v>
      </c>
      <c r="AD170" s="49" t="s">
        <v>443</v>
      </c>
      <c r="AE170" s="49" t="s">
        <v>443</v>
      </c>
      <c r="AF170" s="49" t="s">
        <v>443</v>
      </c>
      <c r="AG170" s="49" t="s">
        <v>443</v>
      </c>
      <c r="AH170" s="49" t="s">
        <v>443</v>
      </c>
      <c r="AI170" s="49" t="s">
        <v>443</v>
      </c>
      <c r="AJ170" s="49" t="s">
        <v>443</v>
      </c>
      <c r="AK170" s="49" t="s">
        <v>443</v>
      </c>
      <c r="AL170" s="49" t="s">
        <v>443</v>
      </c>
      <c r="AM170" s="49" t="s">
        <v>443</v>
      </c>
      <c r="AN170" s="49" t="s">
        <v>21</v>
      </c>
      <c r="AO170" s="49" t="s">
        <v>443</v>
      </c>
      <c r="AP170" s="49" t="s">
        <v>443</v>
      </c>
      <c r="AQ170" s="49" t="s">
        <v>443</v>
      </c>
      <c r="AR170" s="49" t="s">
        <v>443</v>
      </c>
      <c r="AS170" s="49" t="s">
        <v>443</v>
      </c>
      <c r="AT170" s="77" t="s">
        <v>443</v>
      </c>
      <c r="AU170" s="77" t="s">
        <v>443</v>
      </c>
      <c r="AV170" s="77" t="s">
        <v>443</v>
      </c>
      <c r="AW170" s="77" t="s">
        <v>443</v>
      </c>
      <c r="AX170" s="77" t="s">
        <v>443</v>
      </c>
      <c r="AY170" s="149" t="s">
        <v>21</v>
      </c>
      <c r="AZ170" s="77" t="s">
        <v>443</v>
      </c>
      <c r="BA170" s="77" t="s">
        <v>2595</v>
      </c>
      <c r="BB170" s="77" t="s">
        <v>443</v>
      </c>
      <c r="BC170" s="77"/>
      <c r="BD170" s="77" t="s">
        <v>443</v>
      </c>
      <c r="BE170" s="77" t="s">
        <v>443</v>
      </c>
      <c r="BF170" s="49" t="s">
        <v>443</v>
      </c>
      <c r="BG170" s="49" t="s">
        <v>443</v>
      </c>
      <c r="BH170" s="1"/>
      <c r="BI170" s="49" t="s">
        <v>443</v>
      </c>
      <c r="BJ170" s="49" t="s">
        <v>443</v>
      </c>
      <c r="BK170" s="49" t="s">
        <v>443</v>
      </c>
      <c r="BL170" s="49" t="s">
        <v>443</v>
      </c>
      <c r="BM170" s="49" t="s">
        <v>443</v>
      </c>
      <c r="BN170" s="1"/>
      <c r="BO170" s="1"/>
      <c r="BP170" s="1"/>
      <c r="BQ170" s="1"/>
    </row>
    <row r="171" spans="1:69" ht="25.5" x14ac:dyDescent="0.2">
      <c r="A171" s="41" t="s">
        <v>2292</v>
      </c>
      <c r="B171" s="41" t="s">
        <v>1159</v>
      </c>
      <c r="C171" s="59"/>
      <c r="D171" s="121">
        <v>42248</v>
      </c>
      <c r="E171" s="175" t="s">
        <v>590</v>
      </c>
      <c r="F171" s="250" t="s">
        <v>2487</v>
      </c>
      <c r="G171" s="89"/>
      <c r="H171" s="43" t="s">
        <v>19</v>
      </c>
      <c r="I171" s="90" t="s">
        <v>20</v>
      </c>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c r="AH171" s="50" t="s">
        <v>1919</v>
      </c>
      <c r="AI171" s="50" t="s">
        <v>1919</v>
      </c>
      <c r="AJ171" s="50" t="s">
        <v>1919</v>
      </c>
      <c r="AK171" s="50" t="s">
        <v>1919</v>
      </c>
      <c r="AL171" s="50" t="s">
        <v>1919</v>
      </c>
      <c r="AM171" s="50" t="s">
        <v>1919</v>
      </c>
      <c r="AN171" s="50" t="s">
        <v>1919</v>
      </c>
      <c r="AO171" s="50" t="s">
        <v>1919</v>
      </c>
      <c r="AP171" s="50" t="s">
        <v>1919</v>
      </c>
      <c r="AQ171" s="50" t="s">
        <v>1919</v>
      </c>
      <c r="AR171" s="49" t="s">
        <v>443</v>
      </c>
      <c r="AS171" s="49" t="s">
        <v>443</v>
      </c>
      <c r="AT171" s="77" t="s">
        <v>443</v>
      </c>
      <c r="AU171" s="77" t="s">
        <v>443</v>
      </c>
      <c r="AV171" s="77" t="s">
        <v>443</v>
      </c>
      <c r="AW171" s="77" t="s">
        <v>443</v>
      </c>
      <c r="AX171" s="77" t="s">
        <v>443</v>
      </c>
      <c r="AY171" s="149" t="s">
        <v>21</v>
      </c>
      <c r="AZ171" s="77" t="s">
        <v>443</v>
      </c>
      <c r="BA171" s="77" t="s">
        <v>443</v>
      </c>
      <c r="BB171" s="77" t="s">
        <v>443</v>
      </c>
      <c r="BC171" s="77" t="s">
        <v>443</v>
      </c>
      <c r="BD171" s="77" t="s">
        <v>443</v>
      </c>
      <c r="BE171" s="77" t="s">
        <v>443</v>
      </c>
      <c r="BF171" s="49" t="s">
        <v>443</v>
      </c>
      <c r="BG171" s="49" t="s">
        <v>443</v>
      </c>
      <c r="BH171" s="49" t="s">
        <v>443</v>
      </c>
      <c r="BI171" s="49" t="s">
        <v>443</v>
      </c>
      <c r="BJ171" s="49" t="s">
        <v>443</v>
      </c>
      <c r="BK171" s="132" t="s">
        <v>21</v>
      </c>
      <c r="BL171" s="49" t="s">
        <v>443</v>
      </c>
      <c r="BM171" s="10"/>
      <c r="BN171" s="49" t="s">
        <v>443</v>
      </c>
      <c r="BO171" s="10"/>
      <c r="BP171" s="10"/>
      <c r="BQ171" s="10"/>
    </row>
    <row r="172" spans="1:69" ht="25.5" x14ac:dyDescent="0.2">
      <c r="A172" s="189" t="s">
        <v>1689</v>
      </c>
      <c r="B172" s="208" t="s">
        <v>638</v>
      </c>
      <c r="C172" s="202" t="s">
        <v>2850</v>
      </c>
      <c r="D172" s="217">
        <v>42312</v>
      </c>
      <c r="E172" s="200" t="s">
        <v>590</v>
      </c>
      <c r="F172" s="251" t="s">
        <v>2494</v>
      </c>
      <c r="G172" s="193"/>
      <c r="H172" s="194" t="s">
        <v>19</v>
      </c>
      <c r="I172" s="199" t="s">
        <v>40</v>
      </c>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c r="AH172" s="50"/>
      <c r="AI172" s="50"/>
      <c r="AJ172" s="50"/>
      <c r="AK172" s="50"/>
      <c r="AL172" s="50"/>
      <c r="AM172" s="50"/>
      <c r="AN172" s="50"/>
      <c r="AO172" s="50"/>
      <c r="AP172" s="50"/>
      <c r="AQ172" s="50"/>
      <c r="AR172" s="50"/>
      <c r="AS172" s="50"/>
      <c r="AT172" s="77" t="s">
        <v>443</v>
      </c>
      <c r="AU172" s="77" t="s">
        <v>443</v>
      </c>
      <c r="AV172" s="149" t="s">
        <v>21</v>
      </c>
      <c r="AW172" s="77" t="s">
        <v>443</v>
      </c>
      <c r="AX172" s="77" t="s">
        <v>443</v>
      </c>
      <c r="AY172" s="77" t="s">
        <v>443</v>
      </c>
      <c r="AZ172" s="77" t="s">
        <v>443</v>
      </c>
      <c r="BA172" s="77" t="s">
        <v>443</v>
      </c>
      <c r="BB172" s="77" t="s">
        <v>443</v>
      </c>
      <c r="BC172" s="77" t="s">
        <v>443</v>
      </c>
      <c r="BD172" s="77" t="s">
        <v>443</v>
      </c>
      <c r="BE172" s="77" t="s">
        <v>443</v>
      </c>
      <c r="BF172" s="49" t="s">
        <v>443</v>
      </c>
      <c r="BG172" s="49" t="s">
        <v>443</v>
      </c>
      <c r="BH172" s="132" t="s">
        <v>21</v>
      </c>
      <c r="BI172" s="49" t="s">
        <v>35</v>
      </c>
      <c r="BJ172" s="49" t="s">
        <v>443</v>
      </c>
      <c r="BK172" s="49" t="s">
        <v>443</v>
      </c>
      <c r="BL172" s="49" t="s">
        <v>443</v>
      </c>
      <c r="BM172" s="10"/>
      <c r="BN172" s="49" t="s">
        <v>443</v>
      </c>
      <c r="BO172" s="10"/>
      <c r="BP172" s="10"/>
      <c r="BQ172" s="10"/>
    </row>
    <row r="173" spans="1:69" x14ac:dyDescent="0.2">
      <c r="A173" s="4" t="s">
        <v>1689</v>
      </c>
      <c r="B173" s="6" t="s">
        <v>2779</v>
      </c>
      <c r="C173" s="54" t="s">
        <v>2780</v>
      </c>
      <c r="D173" s="118">
        <v>42064</v>
      </c>
      <c r="E173" s="53" t="s">
        <v>66</v>
      </c>
      <c r="F173" s="88" t="s">
        <v>2494</v>
      </c>
      <c r="G173" s="88"/>
      <c r="H173" s="9" t="s">
        <v>19</v>
      </c>
      <c r="I173" s="1" t="s">
        <v>40</v>
      </c>
      <c r="J173" s="170"/>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c r="AH173" s="49" t="s">
        <v>35</v>
      </c>
      <c r="AI173" s="49" t="s">
        <v>35</v>
      </c>
      <c r="AJ173" s="49" t="s">
        <v>21</v>
      </c>
      <c r="AK173" s="49" t="s">
        <v>35</v>
      </c>
      <c r="AL173" s="49" t="s">
        <v>443</v>
      </c>
      <c r="AM173" s="49" t="s">
        <v>443</v>
      </c>
      <c r="AN173" s="49" t="s">
        <v>443</v>
      </c>
      <c r="AO173" s="49" t="s">
        <v>443</v>
      </c>
      <c r="AP173" s="49" t="s">
        <v>443</v>
      </c>
      <c r="AQ173" s="49" t="s">
        <v>443</v>
      </c>
      <c r="AR173" s="49" t="s">
        <v>443</v>
      </c>
      <c r="AS173" s="49" t="s">
        <v>443</v>
      </c>
      <c r="AV173" s="77" t="s">
        <v>21</v>
      </c>
      <c r="BF173" s="1"/>
      <c r="BG173" s="1"/>
      <c r="BH173" s="1"/>
      <c r="BI173" s="1"/>
      <c r="BJ173" s="1"/>
      <c r="BK173" s="1"/>
      <c r="BL173" s="1"/>
      <c r="BM173" s="49" t="s">
        <v>443</v>
      </c>
      <c r="BN173" s="1"/>
      <c r="BO173" s="1"/>
      <c r="BP173" s="1"/>
      <c r="BQ173" s="1"/>
    </row>
    <row r="174" spans="1:69" x14ac:dyDescent="0.2">
      <c r="A174" s="6" t="s">
        <v>2337</v>
      </c>
      <c r="B174" s="6" t="s">
        <v>297</v>
      </c>
      <c r="C174" s="45"/>
      <c r="D174" s="118">
        <v>42005</v>
      </c>
      <c r="E174" s="52" t="s">
        <v>590</v>
      </c>
      <c r="F174" s="165" t="s">
        <v>1811</v>
      </c>
      <c r="G174" s="88"/>
      <c r="H174" s="9" t="s">
        <v>24</v>
      </c>
      <c r="I174" s="23" t="s">
        <v>72</v>
      </c>
      <c r="J174" s="188"/>
      <c r="K174" s="103"/>
      <c r="L174" s="103"/>
      <c r="M174" s="103"/>
      <c r="N174" s="103"/>
      <c r="O174" s="103"/>
      <c r="P174" s="103"/>
      <c r="Q174" s="103"/>
      <c r="R174" s="103"/>
      <c r="S174" s="103"/>
      <c r="T174" s="103"/>
      <c r="U174" s="49"/>
      <c r="V174" s="49"/>
      <c r="W174" s="49"/>
      <c r="X174" s="49"/>
      <c r="Y174" s="49"/>
      <c r="Z174" s="49"/>
      <c r="AA174" s="49"/>
      <c r="AB174" s="49"/>
      <c r="AC174" s="49"/>
      <c r="AD174" s="49"/>
      <c r="AE174" s="49"/>
      <c r="AF174" s="49"/>
      <c r="AG174" s="49"/>
      <c r="AH174" s="49" t="s">
        <v>35</v>
      </c>
      <c r="AI174" s="49" t="s">
        <v>35</v>
      </c>
      <c r="AJ174" s="49" t="s">
        <v>443</v>
      </c>
      <c r="AK174" s="49" t="s">
        <v>443</v>
      </c>
      <c r="AL174" s="49" t="s">
        <v>443</v>
      </c>
      <c r="AM174" s="49" t="s">
        <v>443</v>
      </c>
      <c r="AN174" s="49" t="s">
        <v>443</v>
      </c>
      <c r="AO174" s="49" t="s">
        <v>443</v>
      </c>
      <c r="AP174" s="49" t="s">
        <v>443</v>
      </c>
      <c r="AQ174" s="49" t="s">
        <v>443</v>
      </c>
      <c r="AR174" s="49" t="s">
        <v>443</v>
      </c>
      <c r="AS174" s="49" t="s">
        <v>21</v>
      </c>
      <c r="AT174" s="77" t="s">
        <v>443</v>
      </c>
      <c r="AU174" s="77" t="s">
        <v>443</v>
      </c>
      <c r="AV174" s="77" t="s">
        <v>443</v>
      </c>
      <c r="AW174" s="77" t="s">
        <v>443</v>
      </c>
      <c r="AX174" s="77" t="s">
        <v>443</v>
      </c>
      <c r="AY174" s="77" t="s">
        <v>443</v>
      </c>
      <c r="AZ174" s="77" t="s">
        <v>443</v>
      </c>
      <c r="BA174" s="77" t="s">
        <v>443</v>
      </c>
      <c r="BB174" s="77" t="s">
        <v>2595</v>
      </c>
      <c r="BC174" s="77" t="s">
        <v>443</v>
      </c>
      <c r="BD174" s="77" t="s">
        <v>443</v>
      </c>
      <c r="BE174" s="149" t="s">
        <v>21</v>
      </c>
      <c r="BF174" s="49" t="s">
        <v>443</v>
      </c>
      <c r="BG174" s="49" t="s">
        <v>443</v>
      </c>
      <c r="BH174" s="49" t="s">
        <v>443</v>
      </c>
      <c r="BI174" s="49" t="s">
        <v>443</v>
      </c>
      <c r="BJ174" s="49" t="s">
        <v>443</v>
      </c>
      <c r="BK174" s="49" t="s">
        <v>443</v>
      </c>
      <c r="BL174" s="49" t="s">
        <v>443</v>
      </c>
      <c r="BM174" s="1"/>
      <c r="BN174" s="1"/>
      <c r="BO174" s="1"/>
      <c r="BP174" s="1"/>
      <c r="BQ174" s="1"/>
    </row>
    <row r="175" spans="1:69" x14ac:dyDescent="0.2">
      <c r="A175" s="6" t="s">
        <v>2329</v>
      </c>
      <c r="B175" s="6" t="s">
        <v>1775</v>
      </c>
      <c r="C175" s="45" t="s">
        <v>2851</v>
      </c>
      <c r="D175" s="118">
        <v>42401</v>
      </c>
      <c r="E175" s="52" t="s">
        <v>590</v>
      </c>
      <c r="F175" s="165" t="s">
        <v>2852</v>
      </c>
      <c r="G175" s="88"/>
      <c r="H175" s="9" t="s">
        <v>39</v>
      </c>
      <c r="I175" s="23" t="s">
        <v>20</v>
      </c>
      <c r="J175" s="188"/>
      <c r="K175" s="103"/>
      <c r="L175" s="103"/>
      <c r="M175" s="103"/>
      <c r="N175" s="103"/>
      <c r="O175" s="103"/>
      <c r="P175" s="103"/>
      <c r="Q175" s="103"/>
      <c r="R175" s="103"/>
      <c r="S175" s="103"/>
      <c r="T175" s="103"/>
      <c r="U175" s="49"/>
      <c r="V175" s="49"/>
      <c r="W175" s="49"/>
      <c r="X175" s="49"/>
      <c r="Y175" s="49"/>
      <c r="Z175" s="49"/>
      <c r="AA175" s="49"/>
      <c r="AB175" s="49"/>
      <c r="AC175" s="49"/>
      <c r="AD175" s="49"/>
      <c r="AE175" s="49"/>
      <c r="AF175" s="49"/>
      <c r="AG175" s="49"/>
      <c r="AH175" s="49"/>
      <c r="AI175" s="49"/>
      <c r="AJ175" s="49"/>
      <c r="AK175" s="49"/>
      <c r="AL175" s="49"/>
      <c r="AM175" s="49"/>
      <c r="AN175" s="49"/>
      <c r="AO175" s="49"/>
      <c r="AP175" s="49"/>
      <c r="AQ175" s="49"/>
      <c r="AR175" s="49"/>
      <c r="AS175" s="49"/>
      <c r="AT175" s="142" t="s">
        <v>35</v>
      </c>
      <c r="AU175" s="142" t="s">
        <v>35</v>
      </c>
      <c r="AV175" s="142" t="s">
        <v>35</v>
      </c>
      <c r="AW175" s="152" t="s">
        <v>2607</v>
      </c>
      <c r="AX175" s="77" t="s">
        <v>443</v>
      </c>
      <c r="AY175" s="149" t="s">
        <v>21</v>
      </c>
      <c r="AZ175" s="77" t="s">
        <v>443</v>
      </c>
      <c r="BA175" s="77" t="s">
        <v>443</v>
      </c>
      <c r="BB175" s="77" t="s">
        <v>443</v>
      </c>
      <c r="BC175" s="77" t="s">
        <v>443</v>
      </c>
      <c r="BD175" s="77" t="s">
        <v>443</v>
      </c>
      <c r="BE175" s="77" t="s">
        <v>443</v>
      </c>
      <c r="BF175" s="49" t="s">
        <v>443</v>
      </c>
      <c r="BG175" s="49" t="s">
        <v>443</v>
      </c>
      <c r="BH175" s="49" t="s">
        <v>443</v>
      </c>
      <c r="BI175" s="49" t="s">
        <v>443</v>
      </c>
      <c r="BJ175" s="49" t="s">
        <v>443</v>
      </c>
      <c r="BK175" s="132" t="s">
        <v>21</v>
      </c>
      <c r="BL175" s="49" t="s">
        <v>443</v>
      </c>
      <c r="BM175" s="1"/>
      <c r="BN175" s="1"/>
      <c r="BO175" s="1"/>
      <c r="BP175" s="1"/>
      <c r="BQ175" s="1"/>
    </row>
    <row r="176" spans="1:69" ht="33.75" x14ac:dyDescent="0.2">
      <c r="A176" s="1" t="s">
        <v>1804</v>
      </c>
      <c r="B176" s="146" t="s">
        <v>1805</v>
      </c>
      <c r="C176" s="9"/>
      <c r="D176" s="118">
        <v>42767</v>
      </c>
      <c r="E176" s="52" t="s">
        <v>590</v>
      </c>
      <c r="F176" s="165" t="s">
        <v>2517</v>
      </c>
      <c r="G176" s="28"/>
      <c r="H176" s="9" t="s">
        <v>39</v>
      </c>
      <c r="I176" s="38" t="s">
        <v>87</v>
      </c>
      <c r="V176" s="28"/>
      <c r="W176" s="28"/>
      <c r="X176" s="28"/>
      <c r="Y176" s="28"/>
      <c r="Z176" s="28"/>
      <c r="AA176" s="28"/>
      <c r="AB176" s="28"/>
      <c r="AC176" s="28"/>
      <c r="AD176" s="28"/>
      <c r="AE176" s="28"/>
      <c r="AF176" s="28"/>
      <c r="AG176" s="28"/>
      <c r="AH176" s="28"/>
      <c r="AI176" s="28"/>
      <c r="AJ176" s="28"/>
      <c r="AK176" s="28"/>
      <c r="AL176" s="28"/>
      <c r="AM176" s="28"/>
      <c r="AN176" s="103"/>
      <c r="AO176" s="103"/>
      <c r="AP176" s="103"/>
      <c r="AQ176" s="103"/>
      <c r="AR176" s="103"/>
      <c r="AS176" s="103"/>
      <c r="AT176" s="142"/>
      <c r="AU176" s="142"/>
      <c r="AV176" s="142"/>
      <c r="AW176" s="142"/>
      <c r="AX176" s="142"/>
      <c r="AY176" s="142"/>
      <c r="AZ176" s="142"/>
      <c r="BA176" s="142"/>
      <c r="BB176" s="142"/>
      <c r="BC176" s="142"/>
      <c r="BD176" s="77"/>
      <c r="BE176" s="77"/>
      <c r="BF176" s="103" t="s">
        <v>35</v>
      </c>
      <c r="BG176" s="103" t="s">
        <v>35</v>
      </c>
      <c r="BH176" s="103" t="s">
        <v>35</v>
      </c>
      <c r="BI176" s="49" t="s">
        <v>443</v>
      </c>
      <c r="BJ176" s="49" t="s">
        <v>443</v>
      </c>
      <c r="BK176" s="49" t="s">
        <v>443</v>
      </c>
      <c r="BL176" s="49" t="s">
        <v>443</v>
      </c>
      <c r="BM176" s="49" t="s">
        <v>443</v>
      </c>
      <c r="BN176" s="1"/>
      <c r="BO176" s="1"/>
      <c r="BP176" s="1"/>
      <c r="BQ176" s="1"/>
    </row>
  </sheetData>
  <autoFilter ref="A1:BQ176" xr:uid="{00000000-0009-0000-0000-000005000000}"/>
  <sortState xmlns:xlrd2="http://schemas.microsoft.com/office/spreadsheetml/2017/richdata2" ref="A2:CJ173">
    <sortCondition ref="E2:E173"/>
    <sortCondition ref="B2:B173"/>
    <sortCondition ref="A2:A173"/>
  </sortState>
  <pageMargins left="0.23622047244094491" right="0.23622047244094491" top="0.78" bottom="0.15748031496062992" header="0.15748031496062992" footer="0.51181102362204722"/>
  <pageSetup fitToHeight="0" orientation="landscape" horizontalDpi="4294967293" verticalDpi="4294967293" r:id="rId1"/>
  <headerFooter alignWithMargins="0">
    <oddHeader>&amp;CMONTHLY FIRE ALARM SYSTEM TESTING - NOVEMBER 2015-OCTOBER 2016</oddHead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tabColor theme="7" tint="-0.249977111117893"/>
    <pageSetUpPr fitToPage="1"/>
  </sheetPr>
  <dimension ref="A1:T146"/>
  <sheetViews>
    <sheetView topLeftCell="A80" workbookViewId="0">
      <selection activeCell="F28" sqref="F28"/>
    </sheetView>
  </sheetViews>
  <sheetFormatPr defaultColWidth="8.85546875" defaultRowHeight="12.75" x14ac:dyDescent="0.2"/>
  <cols>
    <col min="1" max="1" width="22.42578125" style="75" customWidth="1"/>
    <col min="2" max="2" width="28.42578125" customWidth="1"/>
    <col min="3" max="3" width="21.42578125" customWidth="1"/>
    <col min="4" max="4" width="14.140625" customWidth="1"/>
    <col min="5" max="5" width="10" hidden="1" customWidth="1"/>
    <col min="6" max="6" width="11.42578125" hidden="1" customWidth="1"/>
    <col min="7" max="7" width="0" hidden="1" customWidth="1"/>
  </cols>
  <sheetData>
    <row r="1" spans="1:20" ht="75" x14ac:dyDescent="0.25">
      <c r="A1" s="463" t="s">
        <v>1</v>
      </c>
      <c r="B1" s="439" t="s">
        <v>581</v>
      </c>
      <c r="C1" s="439" t="s">
        <v>582</v>
      </c>
      <c r="D1" s="439" t="s">
        <v>585</v>
      </c>
      <c r="E1" s="439" t="s">
        <v>217</v>
      </c>
      <c r="F1" s="439" t="s">
        <v>223</v>
      </c>
      <c r="G1" s="439" t="s">
        <v>3</v>
      </c>
      <c r="H1" s="463" t="s">
        <v>4</v>
      </c>
      <c r="I1" s="476">
        <v>43770</v>
      </c>
      <c r="J1" s="476">
        <v>43800</v>
      </c>
      <c r="K1" s="476">
        <v>43831</v>
      </c>
      <c r="L1" s="476">
        <v>43862</v>
      </c>
      <c r="M1" s="476">
        <v>43891</v>
      </c>
      <c r="N1" s="476">
        <v>43922</v>
      </c>
      <c r="O1" s="476">
        <v>43952</v>
      </c>
      <c r="P1" s="476">
        <v>43983</v>
      </c>
      <c r="Q1" s="476">
        <v>44013</v>
      </c>
      <c r="R1" s="476">
        <v>44044</v>
      </c>
      <c r="S1" s="476">
        <v>44075</v>
      </c>
      <c r="T1" s="476">
        <v>44105</v>
      </c>
    </row>
    <row r="2" spans="1:20" ht="15" x14ac:dyDescent="0.25">
      <c r="A2" s="383" t="s">
        <v>2312</v>
      </c>
      <c r="B2" s="383" t="s">
        <v>1694</v>
      </c>
      <c r="C2" s="383"/>
      <c r="D2" s="384"/>
      <c r="E2" s="385" t="s">
        <v>590</v>
      </c>
      <c r="F2" s="386" t="s">
        <v>452</v>
      </c>
      <c r="G2" s="387" t="s">
        <v>30</v>
      </c>
      <c r="H2" s="388" t="s">
        <v>20</v>
      </c>
      <c r="I2" s="379" t="s">
        <v>443</v>
      </c>
      <c r="J2" s="379" t="s">
        <v>443</v>
      </c>
      <c r="K2" s="379" t="s">
        <v>443</v>
      </c>
      <c r="L2" s="379" t="s">
        <v>443</v>
      </c>
      <c r="M2" s="405" t="s">
        <v>443</v>
      </c>
      <c r="N2" s="425" t="s">
        <v>4</v>
      </c>
      <c r="O2" s="379" t="s">
        <v>443</v>
      </c>
      <c r="P2" s="379" t="s">
        <v>443</v>
      </c>
      <c r="Q2" s="379" t="s">
        <v>443</v>
      </c>
      <c r="R2" s="448" t="s">
        <v>443</v>
      </c>
      <c r="S2" s="448" t="s">
        <v>443</v>
      </c>
      <c r="T2" s="379" t="s">
        <v>443</v>
      </c>
    </row>
    <row r="3" spans="1:20" ht="15" x14ac:dyDescent="0.25">
      <c r="A3" s="382" t="s">
        <v>2284</v>
      </c>
      <c r="B3" s="383" t="s">
        <v>1627</v>
      </c>
      <c r="C3" s="383"/>
      <c r="D3" s="401">
        <v>42237</v>
      </c>
      <c r="E3" s="385" t="s">
        <v>590</v>
      </c>
      <c r="F3" s="386" t="s">
        <v>495</v>
      </c>
      <c r="G3" s="387" t="s">
        <v>24</v>
      </c>
      <c r="H3" s="388" t="s">
        <v>50</v>
      </c>
      <c r="I3" s="379" t="s">
        <v>443</v>
      </c>
      <c r="J3" s="379" t="s">
        <v>443</v>
      </c>
      <c r="K3" s="379" t="s">
        <v>443</v>
      </c>
      <c r="L3" s="379" t="s">
        <v>443</v>
      </c>
      <c r="M3" s="380" t="s">
        <v>35</v>
      </c>
      <c r="N3" s="380" t="s">
        <v>35</v>
      </c>
      <c r="O3" s="379" t="s">
        <v>443</v>
      </c>
      <c r="P3" s="379" t="s">
        <v>443</v>
      </c>
      <c r="Q3" s="447" t="s">
        <v>4</v>
      </c>
      <c r="R3" s="379" t="s">
        <v>443</v>
      </c>
      <c r="S3" s="379" t="s">
        <v>443</v>
      </c>
      <c r="T3" s="379"/>
    </row>
    <row r="4" spans="1:20" ht="30" x14ac:dyDescent="0.25">
      <c r="A4" s="372" t="s">
        <v>2292</v>
      </c>
      <c r="B4" s="372" t="s">
        <v>1159</v>
      </c>
      <c r="C4" s="372"/>
      <c r="D4" s="374">
        <v>42248</v>
      </c>
      <c r="E4" s="375" t="s">
        <v>590</v>
      </c>
      <c r="F4" s="376" t="s">
        <v>2487</v>
      </c>
      <c r="G4" s="377" t="s">
        <v>19</v>
      </c>
      <c r="H4" s="378" t="s">
        <v>20</v>
      </c>
      <c r="I4" s="379" t="s">
        <v>443</v>
      </c>
      <c r="J4" s="379" t="s">
        <v>443</v>
      </c>
      <c r="K4" s="379" t="s">
        <v>443</v>
      </c>
      <c r="L4" s="379" t="s">
        <v>443</v>
      </c>
      <c r="M4" s="379" t="s">
        <v>443</v>
      </c>
      <c r="N4" s="432" t="s">
        <v>35</v>
      </c>
      <c r="O4" s="379" t="s">
        <v>443</v>
      </c>
      <c r="P4" s="379" t="s">
        <v>443</v>
      </c>
      <c r="Q4" s="379" t="s">
        <v>4</v>
      </c>
      <c r="R4" s="380" t="s">
        <v>35</v>
      </c>
      <c r="S4" s="379" t="s">
        <v>443</v>
      </c>
      <c r="T4" s="379" t="s">
        <v>443</v>
      </c>
    </row>
    <row r="5" spans="1:20" ht="30" x14ac:dyDescent="0.25">
      <c r="A5" s="383" t="s">
        <v>1707</v>
      </c>
      <c r="B5" s="435" t="s">
        <v>1708</v>
      </c>
      <c r="C5" s="451"/>
      <c r="D5" s="401">
        <v>44094</v>
      </c>
      <c r="E5" s="385" t="s">
        <v>590</v>
      </c>
      <c r="F5" s="386" t="s">
        <v>2787</v>
      </c>
      <c r="G5" s="387" t="s">
        <v>19</v>
      </c>
      <c r="H5" s="388" t="s">
        <v>40</v>
      </c>
      <c r="I5" s="379"/>
      <c r="J5" s="379"/>
      <c r="K5" s="379"/>
      <c r="L5" s="379"/>
      <c r="M5" s="379"/>
      <c r="N5" s="379"/>
      <c r="O5" s="379"/>
      <c r="P5" s="379"/>
      <c r="Q5" s="379"/>
      <c r="R5" s="379"/>
      <c r="S5" s="379" t="s">
        <v>443</v>
      </c>
      <c r="T5" s="379" t="s">
        <v>443</v>
      </c>
    </row>
    <row r="6" spans="1:20" ht="15" x14ac:dyDescent="0.25">
      <c r="A6" s="382" t="s">
        <v>22</v>
      </c>
      <c r="B6" s="383" t="s">
        <v>790</v>
      </c>
      <c r="C6" s="383"/>
      <c r="D6" s="384"/>
      <c r="E6" s="385" t="s">
        <v>590</v>
      </c>
      <c r="F6" s="386" t="s">
        <v>503</v>
      </c>
      <c r="G6" s="387" t="s">
        <v>24</v>
      </c>
      <c r="H6" s="388" t="s">
        <v>25</v>
      </c>
      <c r="I6" s="379" t="s">
        <v>443</v>
      </c>
      <c r="J6" s="379" t="s">
        <v>443</v>
      </c>
      <c r="K6" s="379" t="s">
        <v>443</v>
      </c>
      <c r="L6" s="379" t="s">
        <v>443</v>
      </c>
      <c r="M6" s="380" t="s">
        <v>35</v>
      </c>
      <c r="N6" s="380" t="s">
        <v>35</v>
      </c>
      <c r="O6" s="379" t="s">
        <v>443</v>
      </c>
      <c r="P6" s="379" t="s">
        <v>443</v>
      </c>
      <c r="Q6" s="379" t="s">
        <v>443</v>
      </c>
      <c r="R6" s="379" t="s">
        <v>443</v>
      </c>
      <c r="S6" s="379" t="s">
        <v>443</v>
      </c>
      <c r="T6" s="379" t="s">
        <v>4</v>
      </c>
    </row>
    <row r="7" spans="1:20" ht="15" x14ac:dyDescent="0.25">
      <c r="A7" s="382" t="s">
        <v>2405</v>
      </c>
      <c r="B7" s="383" t="s">
        <v>2406</v>
      </c>
      <c r="C7" s="383"/>
      <c r="D7" s="384">
        <v>43818</v>
      </c>
      <c r="E7" s="385" t="s">
        <v>590</v>
      </c>
      <c r="F7" s="386" t="s">
        <v>2408</v>
      </c>
      <c r="G7" s="387" t="s">
        <v>2181</v>
      </c>
      <c r="H7" s="388" t="s">
        <v>87</v>
      </c>
      <c r="I7" s="416" t="s">
        <v>4</v>
      </c>
      <c r="J7" s="379" t="s">
        <v>443</v>
      </c>
      <c r="K7" s="379" t="s">
        <v>443</v>
      </c>
      <c r="L7" s="379" t="s">
        <v>443</v>
      </c>
      <c r="M7" s="379" t="s">
        <v>443</v>
      </c>
      <c r="N7" s="380" t="s">
        <v>35</v>
      </c>
      <c r="O7" s="379" t="s">
        <v>443</v>
      </c>
      <c r="P7" s="379" t="s">
        <v>443</v>
      </c>
      <c r="Q7" s="379" t="s">
        <v>443</v>
      </c>
      <c r="R7" s="379" t="s">
        <v>443</v>
      </c>
      <c r="S7" s="379" t="s">
        <v>443</v>
      </c>
      <c r="T7" s="379" t="s">
        <v>443</v>
      </c>
    </row>
    <row r="8" spans="1:20" ht="30" x14ac:dyDescent="0.25">
      <c r="A8" s="520" t="s">
        <v>2281</v>
      </c>
      <c r="B8" s="521" t="s">
        <v>777</v>
      </c>
      <c r="C8" s="390"/>
      <c r="D8" s="393">
        <v>41153</v>
      </c>
      <c r="E8" s="385" t="s">
        <v>590</v>
      </c>
      <c r="F8" s="394" t="s">
        <v>779</v>
      </c>
      <c r="G8" s="395" t="s">
        <v>19</v>
      </c>
      <c r="H8" s="396" t="s">
        <v>72</v>
      </c>
      <c r="I8" s="379" t="s">
        <v>443</v>
      </c>
      <c r="J8" s="379" t="s">
        <v>4</v>
      </c>
      <c r="K8" s="379" t="s">
        <v>443</v>
      </c>
      <c r="L8" s="379" t="s">
        <v>443</v>
      </c>
      <c r="M8" s="379" t="s">
        <v>443</v>
      </c>
      <c r="N8" s="380" t="s">
        <v>35</v>
      </c>
      <c r="O8" s="379" t="s">
        <v>443</v>
      </c>
      <c r="P8" s="379" t="s">
        <v>443</v>
      </c>
      <c r="Q8" s="379" t="s">
        <v>443</v>
      </c>
      <c r="R8" s="380" t="s">
        <v>35</v>
      </c>
      <c r="S8" s="379" t="s">
        <v>443</v>
      </c>
      <c r="T8" s="379" t="s">
        <v>443</v>
      </c>
    </row>
    <row r="9" spans="1:20" ht="15" x14ac:dyDescent="0.25">
      <c r="A9" s="444" t="s">
        <v>1324</v>
      </c>
      <c r="B9" s="383" t="s">
        <v>1325</v>
      </c>
      <c r="C9" s="409" t="s">
        <v>2049</v>
      </c>
      <c r="D9" s="393">
        <v>42933</v>
      </c>
      <c r="E9" s="402" t="s">
        <v>590</v>
      </c>
      <c r="F9" s="386" t="s">
        <v>300</v>
      </c>
      <c r="G9" s="387" t="s">
        <v>24</v>
      </c>
      <c r="H9" s="388" t="s">
        <v>87</v>
      </c>
      <c r="I9" s="379" t="s">
        <v>443</v>
      </c>
      <c r="J9" s="379" t="s">
        <v>443</v>
      </c>
      <c r="K9" s="379" t="s">
        <v>443</v>
      </c>
      <c r="L9" s="379" t="s">
        <v>4</v>
      </c>
      <c r="M9" s="380" t="s">
        <v>35</v>
      </c>
      <c r="N9" s="380" t="s">
        <v>35</v>
      </c>
      <c r="O9" s="379" t="s">
        <v>443</v>
      </c>
      <c r="P9" s="379" t="s">
        <v>443</v>
      </c>
      <c r="Q9" s="379" t="s">
        <v>443</v>
      </c>
      <c r="R9" s="441" t="s">
        <v>443</v>
      </c>
      <c r="S9" s="453" t="s">
        <v>443</v>
      </c>
      <c r="T9" s="379"/>
    </row>
    <row r="10" spans="1:20" ht="15" x14ac:dyDescent="0.25">
      <c r="A10" s="519" t="s">
        <v>2853</v>
      </c>
      <c r="B10" s="383" t="s">
        <v>1348</v>
      </c>
      <c r="C10" s="469" t="s">
        <v>2674</v>
      </c>
      <c r="D10" s="430">
        <v>43831</v>
      </c>
      <c r="E10" s="402" t="s">
        <v>590</v>
      </c>
      <c r="F10" s="403" t="s">
        <v>1859</v>
      </c>
      <c r="G10" s="431" t="s">
        <v>2383</v>
      </c>
      <c r="H10" s="404" t="s">
        <v>2813</v>
      </c>
      <c r="I10" s="379"/>
      <c r="J10" s="379"/>
      <c r="K10" s="379" t="s">
        <v>443</v>
      </c>
      <c r="L10" s="379" t="s">
        <v>443</v>
      </c>
      <c r="M10" s="380" t="s">
        <v>35</v>
      </c>
      <c r="N10" s="380" t="s">
        <v>35</v>
      </c>
      <c r="O10" s="379" t="s">
        <v>443</v>
      </c>
      <c r="P10" s="379" t="s">
        <v>443</v>
      </c>
      <c r="Q10" s="379" t="s">
        <v>443</v>
      </c>
      <c r="R10" s="379" t="s">
        <v>443</v>
      </c>
      <c r="S10" s="379" t="s">
        <v>443</v>
      </c>
      <c r="T10" s="380" t="s">
        <v>35</v>
      </c>
    </row>
    <row r="11" spans="1:20" ht="15" x14ac:dyDescent="0.25">
      <c r="A11" s="399" t="s">
        <v>1755</v>
      </c>
      <c r="B11" s="399" t="s">
        <v>1756</v>
      </c>
      <c r="C11" s="409" t="s">
        <v>2049</v>
      </c>
      <c r="D11" s="384"/>
      <c r="E11" s="402" t="s">
        <v>590</v>
      </c>
      <c r="F11" s="403" t="s">
        <v>287</v>
      </c>
      <c r="G11" s="387" t="s">
        <v>2181</v>
      </c>
      <c r="H11" s="404" t="s">
        <v>25</v>
      </c>
      <c r="I11" s="379" t="s">
        <v>443</v>
      </c>
      <c r="J11" s="379" t="s">
        <v>443</v>
      </c>
      <c r="K11" s="379" t="s">
        <v>443</v>
      </c>
      <c r="L11" s="379" t="s">
        <v>443</v>
      </c>
      <c r="M11" s="379" t="s">
        <v>443</v>
      </c>
      <c r="N11" s="380" t="s">
        <v>35</v>
      </c>
      <c r="O11" s="379" t="s">
        <v>443</v>
      </c>
      <c r="P11" s="379" t="s">
        <v>443</v>
      </c>
      <c r="Q11" s="379" t="s">
        <v>443</v>
      </c>
      <c r="R11" s="379" t="s">
        <v>443</v>
      </c>
      <c r="S11" s="379" t="s">
        <v>4</v>
      </c>
      <c r="T11" s="379" t="s">
        <v>443</v>
      </c>
    </row>
    <row r="12" spans="1:20" ht="15" x14ac:dyDescent="0.25">
      <c r="A12" s="382" t="s">
        <v>1654</v>
      </c>
      <c r="B12" s="383" t="s">
        <v>2769</v>
      </c>
      <c r="C12" s="383" t="s">
        <v>1921</v>
      </c>
      <c r="D12" s="401">
        <v>44075</v>
      </c>
      <c r="E12" s="385" t="s">
        <v>590</v>
      </c>
      <c r="F12" s="386" t="s">
        <v>2771</v>
      </c>
      <c r="G12" s="387" t="s">
        <v>19</v>
      </c>
      <c r="H12" s="388" t="s">
        <v>25</v>
      </c>
      <c r="I12" s="379"/>
      <c r="J12" s="379"/>
      <c r="K12" s="379"/>
      <c r="L12" s="379"/>
      <c r="M12" s="379"/>
      <c r="N12" s="379"/>
      <c r="O12" s="389" t="s">
        <v>4</v>
      </c>
      <c r="P12" s="379"/>
      <c r="Q12" s="379"/>
      <c r="R12" s="379"/>
      <c r="S12" s="379" t="s">
        <v>35</v>
      </c>
      <c r="T12" s="379" t="s">
        <v>4</v>
      </c>
    </row>
    <row r="13" spans="1:20" ht="15" x14ac:dyDescent="0.25">
      <c r="A13" s="382" t="s">
        <v>2070</v>
      </c>
      <c r="B13" s="383" t="s">
        <v>49</v>
      </c>
      <c r="C13" s="383"/>
      <c r="D13" s="401">
        <v>42476</v>
      </c>
      <c r="E13" s="385" t="s">
        <v>590</v>
      </c>
      <c r="F13" s="386" t="s">
        <v>2373</v>
      </c>
      <c r="G13" s="387" t="s">
        <v>19</v>
      </c>
      <c r="H13" s="388" t="s">
        <v>87</v>
      </c>
      <c r="I13" s="379" t="s">
        <v>443</v>
      </c>
      <c r="J13" s="379" t="s">
        <v>443</v>
      </c>
      <c r="K13" s="379" t="s">
        <v>4</v>
      </c>
      <c r="L13" s="379" t="s">
        <v>443</v>
      </c>
      <c r="M13" s="379" t="s">
        <v>443</v>
      </c>
      <c r="N13" s="380" t="s">
        <v>35</v>
      </c>
      <c r="O13" s="379" t="s">
        <v>443</v>
      </c>
      <c r="P13" s="379" t="s">
        <v>443</v>
      </c>
      <c r="Q13" s="379" t="s">
        <v>443</v>
      </c>
      <c r="R13" s="379" t="s">
        <v>443</v>
      </c>
      <c r="S13" s="379" t="s">
        <v>443</v>
      </c>
      <c r="T13" s="379" t="s">
        <v>443</v>
      </c>
    </row>
    <row r="14" spans="1:20" ht="15" x14ac:dyDescent="0.25">
      <c r="A14" s="372" t="s">
        <v>101</v>
      </c>
      <c r="B14" s="372" t="s">
        <v>49</v>
      </c>
      <c r="C14" s="372"/>
      <c r="D14" s="384"/>
      <c r="E14" s="402" t="s">
        <v>590</v>
      </c>
      <c r="F14" s="376" t="s">
        <v>459</v>
      </c>
      <c r="G14" s="431" t="s">
        <v>30</v>
      </c>
      <c r="H14" s="378" t="s">
        <v>42</v>
      </c>
      <c r="I14" s="452" t="s">
        <v>443</v>
      </c>
      <c r="J14" s="453" t="s">
        <v>4</v>
      </c>
      <c r="K14" s="453" t="s">
        <v>443</v>
      </c>
      <c r="L14" s="453" t="s">
        <v>443</v>
      </c>
      <c r="M14" s="453" t="s">
        <v>443</v>
      </c>
      <c r="N14" s="456" t="s">
        <v>35</v>
      </c>
      <c r="O14" s="453" t="s">
        <v>443</v>
      </c>
      <c r="P14" s="453" t="s">
        <v>443</v>
      </c>
      <c r="Q14" s="453" t="s">
        <v>443</v>
      </c>
      <c r="R14" s="453" t="s">
        <v>443</v>
      </c>
      <c r="S14" s="497" t="s">
        <v>443</v>
      </c>
      <c r="T14" s="379" t="s">
        <v>443</v>
      </c>
    </row>
    <row r="15" spans="1:20" ht="15" x14ac:dyDescent="0.25">
      <c r="A15" s="383" t="s">
        <v>2182</v>
      </c>
      <c r="B15" s="383" t="s">
        <v>49</v>
      </c>
      <c r="C15" s="383"/>
      <c r="D15" s="401">
        <v>41821</v>
      </c>
      <c r="E15" s="385" t="s">
        <v>590</v>
      </c>
      <c r="F15" s="386" t="s">
        <v>2420</v>
      </c>
      <c r="G15" s="387" t="s">
        <v>2181</v>
      </c>
      <c r="H15" s="388" t="s">
        <v>53</v>
      </c>
      <c r="I15" s="379" t="s">
        <v>443</v>
      </c>
      <c r="J15" s="379" t="s">
        <v>443</v>
      </c>
      <c r="K15" s="379" t="s">
        <v>443</v>
      </c>
      <c r="L15" s="379" t="s">
        <v>443</v>
      </c>
      <c r="M15" s="405" t="s">
        <v>443</v>
      </c>
      <c r="N15" s="380" t="s">
        <v>35</v>
      </c>
      <c r="O15" s="379" t="s">
        <v>443</v>
      </c>
      <c r="P15" s="379" t="s">
        <v>4</v>
      </c>
      <c r="Q15" s="379" t="s">
        <v>443</v>
      </c>
      <c r="R15" s="379" t="s">
        <v>443</v>
      </c>
      <c r="S15" s="379" t="s">
        <v>443</v>
      </c>
      <c r="T15" s="379" t="s">
        <v>443</v>
      </c>
    </row>
    <row r="16" spans="1:20" ht="15" x14ac:dyDescent="0.25">
      <c r="A16" s="383" t="s">
        <v>2197</v>
      </c>
      <c r="B16" s="383" t="s">
        <v>49</v>
      </c>
      <c r="C16" s="383"/>
      <c r="D16" s="384"/>
      <c r="E16" s="385" t="s">
        <v>590</v>
      </c>
      <c r="F16" s="386" t="s">
        <v>300</v>
      </c>
      <c r="G16" s="387" t="s">
        <v>19</v>
      </c>
      <c r="H16" s="388" t="s">
        <v>50</v>
      </c>
      <c r="I16" s="379" t="s">
        <v>443</v>
      </c>
      <c r="J16" s="379" t="s">
        <v>443</v>
      </c>
      <c r="K16" s="379" t="s">
        <v>443</v>
      </c>
      <c r="L16" s="379" t="s">
        <v>443</v>
      </c>
      <c r="M16" s="379" t="s">
        <v>443</v>
      </c>
      <c r="N16" s="380" t="s">
        <v>35</v>
      </c>
      <c r="O16" s="379" t="s">
        <v>443</v>
      </c>
      <c r="P16" s="379" t="s">
        <v>443</v>
      </c>
      <c r="Q16" s="379" t="s">
        <v>443</v>
      </c>
      <c r="R16" s="380" t="s">
        <v>35</v>
      </c>
      <c r="S16" s="379" t="s">
        <v>443</v>
      </c>
      <c r="T16" s="379" t="s">
        <v>443</v>
      </c>
    </row>
    <row r="17" spans="1:20" ht="15" x14ac:dyDescent="0.25">
      <c r="A17" s="383" t="s">
        <v>210</v>
      </c>
      <c r="B17" s="383" t="s">
        <v>49</v>
      </c>
      <c r="C17" s="383"/>
      <c r="D17" s="384"/>
      <c r="E17" s="385" t="s">
        <v>590</v>
      </c>
      <c r="F17" s="386" t="s">
        <v>282</v>
      </c>
      <c r="G17" s="387" t="s">
        <v>2181</v>
      </c>
      <c r="H17" s="388" t="s">
        <v>31</v>
      </c>
      <c r="I17" s="379" t="s">
        <v>443</v>
      </c>
      <c r="J17" s="379" t="s">
        <v>443</v>
      </c>
      <c r="K17" s="379" t="s">
        <v>443</v>
      </c>
      <c r="L17" s="379" t="s">
        <v>443</v>
      </c>
      <c r="M17" s="379" t="s">
        <v>443</v>
      </c>
      <c r="N17" s="380" t="s">
        <v>35</v>
      </c>
      <c r="O17" s="379" t="s">
        <v>443</v>
      </c>
      <c r="P17" s="379" t="s">
        <v>443</v>
      </c>
      <c r="Q17" s="379" t="s">
        <v>443</v>
      </c>
      <c r="R17" s="379" t="s">
        <v>443</v>
      </c>
      <c r="S17" s="405" t="s">
        <v>443</v>
      </c>
      <c r="T17" s="379" t="s">
        <v>443</v>
      </c>
    </row>
    <row r="18" spans="1:20" ht="15" x14ac:dyDescent="0.25">
      <c r="A18" s="383" t="s">
        <v>271</v>
      </c>
      <c r="B18" s="383" t="s">
        <v>49</v>
      </c>
      <c r="C18" s="383"/>
      <c r="D18" s="384"/>
      <c r="E18" s="385" t="s">
        <v>590</v>
      </c>
      <c r="F18" s="386" t="s">
        <v>272</v>
      </c>
      <c r="G18" s="387" t="s">
        <v>2181</v>
      </c>
      <c r="H18" s="388" t="s">
        <v>53</v>
      </c>
      <c r="I18" s="379" t="s">
        <v>443</v>
      </c>
      <c r="J18" s="379" t="s">
        <v>443</v>
      </c>
      <c r="K18" s="379" t="s">
        <v>443</v>
      </c>
      <c r="L18" s="405" t="s">
        <v>443</v>
      </c>
      <c r="M18" s="379" t="s">
        <v>4</v>
      </c>
      <c r="N18" s="380" t="s">
        <v>35</v>
      </c>
      <c r="O18" s="379" t="s">
        <v>443</v>
      </c>
      <c r="P18" s="379" t="s">
        <v>443</v>
      </c>
      <c r="Q18" s="379" t="s">
        <v>443</v>
      </c>
      <c r="R18" s="379" t="s">
        <v>443</v>
      </c>
      <c r="S18" s="379" t="s">
        <v>443</v>
      </c>
      <c r="T18" s="379" t="s">
        <v>443</v>
      </c>
    </row>
    <row r="19" spans="1:20" ht="15" x14ac:dyDescent="0.25">
      <c r="A19" s="414" t="s">
        <v>2278</v>
      </c>
      <c r="B19" s="383" t="s">
        <v>49</v>
      </c>
      <c r="C19" s="383"/>
      <c r="D19" s="384"/>
      <c r="E19" s="385" t="s">
        <v>590</v>
      </c>
      <c r="F19" s="386" t="s">
        <v>440</v>
      </c>
      <c r="G19" s="387" t="s">
        <v>30</v>
      </c>
      <c r="H19" s="388" t="s">
        <v>69</v>
      </c>
      <c r="I19" s="379" t="s">
        <v>443</v>
      </c>
      <c r="J19" s="379" t="s">
        <v>443</v>
      </c>
      <c r="K19" s="379" t="s">
        <v>443</v>
      </c>
      <c r="L19" s="379" t="s">
        <v>443</v>
      </c>
      <c r="M19" s="380" t="s">
        <v>35</v>
      </c>
      <c r="N19" s="380" t="s">
        <v>35</v>
      </c>
      <c r="O19" s="379" t="s">
        <v>443</v>
      </c>
      <c r="P19" s="389" t="s">
        <v>4</v>
      </c>
      <c r="Q19" s="379" t="s">
        <v>443</v>
      </c>
      <c r="R19" s="448" t="s">
        <v>443</v>
      </c>
      <c r="S19" s="448" t="s">
        <v>443</v>
      </c>
      <c r="T19" s="379" t="s">
        <v>443</v>
      </c>
    </row>
    <row r="20" spans="1:20" ht="15" x14ac:dyDescent="0.25">
      <c r="A20" s="382" t="s">
        <v>29</v>
      </c>
      <c r="B20" s="383" t="s">
        <v>49</v>
      </c>
      <c r="C20" s="383"/>
      <c r="D20" s="384"/>
      <c r="E20" s="385" t="s">
        <v>590</v>
      </c>
      <c r="F20" s="386" t="s">
        <v>400</v>
      </c>
      <c r="G20" s="387" t="s">
        <v>30</v>
      </c>
      <c r="H20" s="388" t="s">
        <v>87</v>
      </c>
      <c r="I20" s="389" t="s">
        <v>4</v>
      </c>
      <c r="J20" s="379" t="s">
        <v>443</v>
      </c>
      <c r="K20" s="379" t="s">
        <v>443</v>
      </c>
      <c r="L20" s="379" t="s">
        <v>443</v>
      </c>
      <c r="M20" s="379" t="s">
        <v>443</v>
      </c>
      <c r="N20" s="380" t="s">
        <v>35</v>
      </c>
      <c r="O20" s="379" t="s">
        <v>443</v>
      </c>
      <c r="P20" s="441" t="s">
        <v>443</v>
      </c>
      <c r="Q20" s="441" t="s">
        <v>443</v>
      </c>
      <c r="R20" s="448" t="s">
        <v>443</v>
      </c>
      <c r="S20" s="448" t="s">
        <v>443</v>
      </c>
      <c r="T20" s="379" t="s">
        <v>443</v>
      </c>
    </row>
    <row r="21" spans="1:20" ht="15" x14ac:dyDescent="0.25">
      <c r="A21" s="383" t="s">
        <v>211</v>
      </c>
      <c r="B21" s="383" t="s">
        <v>55</v>
      </c>
      <c r="C21" s="383"/>
      <c r="D21" s="384"/>
      <c r="E21" s="385" t="s">
        <v>590</v>
      </c>
      <c r="F21" s="386" t="s">
        <v>2445</v>
      </c>
      <c r="G21" s="387" t="s">
        <v>19</v>
      </c>
      <c r="H21" s="388" t="s">
        <v>72</v>
      </c>
      <c r="I21" s="416" t="s">
        <v>4</v>
      </c>
      <c r="J21" s="407" t="s">
        <v>443</v>
      </c>
      <c r="K21" s="379" t="s">
        <v>443</v>
      </c>
      <c r="L21" s="379" t="s">
        <v>443</v>
      </c>
      <c r="M21" s="379" t="s">
        <v>443</v>
      </c>
      <c r="N21" s="380" t="s">
        <v>35</v>
      </c>
      <c r="O21" s="379" t="s">
        <v>443</v>
      </c>
      <c r="P21" s="379" t="s">
        <v>443</v>
      </c>
      <c r="Q21" s="379" t="s">
        <v>443</v>
      </c>
      <c r="R21" s="380" t="s">
        <v>35</v>
      </c>
      <c r="S21" s="379" t="s">
        <v>443</v>
      </c>
      <c r="T21" s="379" t="s">
        <v>443</v>
      </c>
    </row>
    <row r="22" spans="1:20" ht="15" x14ac:dyDescent="0.25">
      <c r="A22" s="383" t="s">
        <v>54</v>
      </c>
      <c r="B22" s="383" t="s">
        <v>55</v>
      </c>
      <c r="C22" s="383"/>
      <c r="D22" s="384"/>
      <c r="E22" s="385" t="s">
        <v>590</v>
      </c>
      <c r="F22" s="386" t="s">
        <v>509</v>
      </c>
      <c r="G22" s="387" t="s">
        <v>24</v>
      </c>
      <c r="H22" s="378" t="s">
        <v>40</v>
      </c>
      <c r="I22" s="379" t="s">
        <v>443</v>
      </c>
      <c r="J22" s="379" t="s">
        <v>443</v>
      </c>
      <c r="K22" s="379" t="s">
        <v>443</v>
      </c>
      <c r="L22" s="379" t="s">
        <v>4</v>
      </c>
      <c r="M22" s="380" t="s">
        <v>35</v>
      </c>
      <c r="N22" s="380" t="s">
        <v>35</v>
      </c>
      <c r="O22" s="379" t="s">
        <v>443</v>
      </c>
      <c r="P22" s="379" t="s">
        <v>443</v>
      </c>
      <c r="Q22" s="379" t="s">
        <v>443</v>
      </c>
      <c r="R22" s="379" t="s">
        <v>443</v>
      </c>
      <c r="S22" s="379" t="s">
        <v>443</v>
      </c>
      <c r="T22" s="379"/>
    </row>
    <row r="23" spans="1:20" ht="15" x14ac:dyDescent="0.25">
      <c r="A23" s="408" t="s">
        <v>112</v>
      </c>
      <c r="B23" s="383" t="s">
        <v>212</v>
      </c>
      <c r="C23" s="383"/>
      <c r="D23" s="384"/>
      <c r="E23" s="385" t="s">
        <v>590</v>
      </c>
      <c r="F23" s="386" t="s">
        <v>2553</v>
      </c>
      <c r="G23" s="387" t="s">
        <v>30</v>
      </c>
      <c r="H23" s="388" t="s">
        <v>100</v>
      </c>
      <c r="I23" s="379" t="s">
        <v>443</v>
      </c>
      <c r="J23" s="379" t="s">
        <v>443</v>
      </c>
      <c r="K23" s="379" t="s">
        <v>443</v>
      </c>
      <c r="L23" s="379" t="s">
        <v>443</v>
      </c>
      <c r="M23" s="379" t="s">
        <v>443</v>
      </c>
      <c r="N23" s="380" t="s">
        <v>35</v>
      </c>
      <c r="O23" s="379" t="s">
        <v>443</v>
      </c>
      <c r="P23" s="379" t="s">
        <v>443</v>
      </c>
      <c r="Q23" s="379" t="s">
        <v>443</v>
      </c>
      <c r="R23" s="448" t="s">
        <v>443</v>
      </c>
      <c r="S23" s="448" t="s">
        <v>443</v>
      </c>
      <c r="T23" s="379" t="s">
        <v>443</v>
      </c>
    </row>
    <row r="24" spans="1:20" ht="15" x14ac:dyDescent="0.25">
      <c r="A24" s="408" t="s">
        <v>2573</v>
      </c>
      <c r="B24" s="383" t="s">
        <v>2574</v>
      </c>
      <c r="C24" s="383"/>
      <c r="D24" s="471">
        <v>44002</v>
      </c>
      <c r="E24" s="385" t="s">
        <v>590</v>
      </c>
      <c r="F24" s="386" t="s">
        <v>2576</v>
      </c>
      <c r="G24" s="387" t="s">
        <v>19</v>
      </c>
      <c r="H24" s="388" t="s">
        <v>25</v>
      </c>
      <c r="I24" s="379"/>
      <c r="J24" s="379"/>
      <c r="K24" s="379"/>
      <c r="L24" s="379"/>
      <c r="M24" s="379"/>
      <c r="N24" s="379"/>
      <c r="O24" s="518" t="s">
        <v>4</v>
      </c>
      <c r="P24" s="379" t="s">
        <v>443</v>
      </c>
      <c r="Q24" s="379" t="s">
        <v>443</v>
      </c>
      <c r="R24" s="380" t="s">
        <v>35</v>
      </c>
      <c r="S24" s="379" t="s">
        <v>443</v>
      </c>
      <c r="T24" s="379" t="s">
        <v>443</v>
      </c>
    </row>
    <row r="25" spans="1:20" ht="15" x14ac:dyDescent="0.25">
      <c r="A25" s="383" t="s">
        <v>2453</v>
      </c>
      <c r="B25" s="383" t="s">
        <v>1348</v>
      </c>
      <c r="C25" s="383"/>
      <c r="D25" s="401">
        <v>43831</v>
      </c>
      <c r="E25" s="385" t="s">
        <v>590</v>
      </c>
      <c r="F25" s="386" t="s">
        <v>1349</v>
      </c>
      <c r="G25" s="387" t="s">
        <v>24</v>
      </c>
      <c r="H25" s="388" t="s">
        <v>50</v>
      </c>
      <c r="I25" s="379"/>
      <c r="J25" s="379"/>
      <c r="K25" s="379" t="s">
        <v>443</v>
      </c>
      <c r="L25" s="379" t="s">
        <v>443</v>
      </c>
      <c r="M25" s="380" t="s">
        <v>35</v>
      </c>
      <c r="N25" s="380" t="s">
        <v>35</v>
      </c>
      <c r="O25" s="379" t="s">
        <v>443</v>
      </c>
      <c r="P25" s="379" t="s">
        <v>443</v>
      </c>
      <c r="Q25" s="389" t="s">
        <v>4</v>
      </c>
      <c r="R25" s="379" t="s">
        <v>443</v>
      </c>
      <c r="S25" s="379" t="s">
        <v>443</v>
      </c>
      <c r="T25" s="405"/>
    </row>
    <row r="26" spans="1:20" ht="30" x14ac:dyDescent="0.25">
      <c r="A26" s="383" t="s">
        <v>2854</v>
      </c>
      <c r="B26" s="383" t="s">
        <v>2547</v>
      </c>
      <c r="C26" s="451" t="s">
        <v>2646</v>
      </c>
      <c r="D26" s="401">
        <v>43831</v>
      </c>
      <c r="E26" s="385" t="s">
        <v>590</v>
      </c>
      <c r="F26" s="386" t="s">
        <v>1012</v>
      </c>
      <c r="G26" s="387" t="s">
        <v>2383</v>
      </c>
      <c r="H26" s="388" t="s">
        <v>72</v>
      </c>
      <c r="I26" s="379"/>
      <c r="J26" s="379"/>
      <c r="K26" s="379"/>
      <c r="L26" s="379" t="s">
        <v>443</v>
      </c>
      <c r="M26" s="380" t="s">
        <v>1919</v>
      </c>
      <c r="N26" s="380" t="s">
        <v>1919</v>
      </c>
      <c r="O26" s="379" t="s">
        <v>443</v>
      </c>
      <c r="P26" s="379" t="s">
        <v>443</v>
      </c>
      <c r="Q26" s="379" t="s">
        <v>443</v>
      </c>
      <c r="R26" s="448" t="s">
        <v>443</v>
      </c>
      <c r="S26" s="379" t="s">
        <v>443</v>
      </c>
      <c r="T26" s="380" t="s">
        <v>35</v>
      </c>
    </row>
    <row r="27" spans="1:20" ht="45" x14ac:dyDescent="0.25">
      <c r="A27" s="383" t="s">
        <v>2855</v>
      </c>
      <c r="B27" s="383" t="s">
        <v>2547</v>
      </c>
      <c r="C27" s="451" t="s">
        <v>2646</v>
      </c>
      <c r="D27" s="393">
        <v>43881</v>
      </c>
      <c r="E27" s="411" t="s">
        <v>590</v>
      </c>
      <c r="F27" s="394" t="s">
        <v>1012</v>
      </c>
      <c r="G27" s="395" t="s">
        <v>2383</v>
      </c>
      <c r="H27" s="388" t="s">
        <v>72</v>
      </c>
      <c r="I27" s="379"/>
      <c r="J27" s="379"/>
      <c r="K27" s="379"/>
      <c r="L27" s="379" t="s">
        <v>443</v>
      </c>
      <c r="M27" s="380" t="s">
        <v>1919</v>
      </c>
      <c r="N27" s="380" t="s">
        <v>1919</v>
      </c>
      <c r="O27" s="379" t="s">
        <v>443</v>
      </c>
      <c r="P27" s="379" t="s">
        <v>443</v>
      </c>
      <c r="Q27" s="379" t="s">
        <v>443</v>
      </c>
      <c r="R27" s="448" t="s">
        <v>443</v>
      </c>
      <c r="S27" s="379" t="s">
        <v>443</v>
      </c>
      <c r="T27" s="425" t="s">
        <v>4</v>
      </c>
    </row>
    <row r="28" spans="1:20" ht="30" x14ac:dyDescent="0.25">
      <c r="A28" s="406" t="s">
        <v>2577</v>
      </c>
      <c r="B28" s="508" t="s">
        <v>1622</v>
      </c>
      <c r="C28" s="387"/>
      <c r="D28" s="401">
        <v>42614</v>
      </c>
      <c r="E28" s="385" t="s">
        <v>590</v>
      </c>
      <c r="F28" s="386" t="s">
        <v>2481</v>
      </c>
      <c r="G28" s="387" t="s">
        <v>19</v>
      </c>
      <c r="H28" s="388" t="s">
        <v>69</v>
      </c>
      <c r="I28" s="379" t="s">
        <v>443</v>
      </c>
      <c r="J28" s="379" t="s">
        <v>443</v>
      </c>
      <c r="K28" s="379" t="s">
        <v>443</v>
      </c>
      <c r="L28" s="379" t="s">
        <v>443</v>
      </c>
      <c r="M28" s="379" t="s">
        <v>443</v>
      </c>
      <c r="N28" s="380" t="s">
        <v>35</v>
      </c>
      <c r="O28" s="379" t="s">
        <v>443</v>
      </c>
      <c r="P28" s="379" t="s">
        <v>443</v>
      </c>
      <c r="Q28" s="379" t="s">
        <v>443</v>
      </c>
      <c r="R28" s="379" t="s">
        <v>443</v>
      </c>
      <c r="S28" s="379" t="s">
        <v>443</v>
      </c>
      <c r="T28" s="379" t="s">
        <v>4</v>
      </c>
    </row>
    <row r="29" spans="1:20" ht="45" x14ac:dyDescent="0.25">
      <c r="A29" s="390" t="s">
        <v>2370</v>
      </c>
      <c r="B29" s="382" t="s">
        <v>60</v>
      </c>
      <c r="C29" s="511" t="s">
        <v>2606</v>
      </c>
      <c r="D29" s="393">
        <v>41214</v>
      </c>
      <c r="E29" s="411" t="s">
        <v>590</v>
      </c>
      <c r="F29" s="394" t="s">
        <v>2371</v>
      </c>
      <c r="G29" s="395" t="s">
        <v>19</v>
      </c>
      <c r="H29" s="388" t="s">
        <v>87</v>
      </c>
      <c r="I29" s="379" t="s">
        <v>443</v>
      </c>
      <c r="J29" s="379" t="s">
        <v>443</v>
      </c>
      <c r="K29" s="379" t="s">
        <v>4</v>
      </c>
      <c r="L29" s="379" t="s">
        <v>4</v>
      </c>
      <c r="M29" s="379" t="s">
        <v>443</v>
      </c>
      <c r="N29" s="380" t="s">
        <v>35</v>
      </c>
      <c r="O29" s="379" t="s">
        <v>443</v>
      </c>
      <c r="P29" s="379" t="s">
        <v>443</v>
      </c>
      <c r="Q29" s="379" t="s">
        <v>443</v>
      </c>
      <c r="R29" s="380" t="s">
        <v>35</v>
      </c>
      <c r="S29" s="379" t="s">
        <v>443</v>
      </c>
      <c r="T29" s="379" t="s">
        <v>443</v>
      </c>
    </row>
    <row r="30" spans="1:20" ht="15" x14ac:dyDescent="0.25">
      <c r="A30" s="408" t="s">
        <v>68</v>
      </c>
      <c r="B30" s="382" t="s">
        <v>60</v>
      </c>
      <c r="C30" s="409" t="s">
        <v>2049</v>
      </c>
      <c r="D30" s="384"/>
      <c r="E30" s="385" t="s">
        <v>590</v>
      </c>
      <c r="F30" s="386" t="s">
        <v>232</v>
      </c>
      <c r="G30" s="387" t="s">
        <v>2181</v>
      </c>
      <c r="H30" s="388" t="s">
        <v>69</v>
      </c>
      <c r="I30" s="379" t="s">
        <v>443</v>
      </c>
      <c r="J30" s="379" t="s">
        <v>443</v>
      </c>
      <c r="K30" s="379" t="s">
        <v>443</v>
      </c>
      <c r="L30" s="379" t="s">
        <v>443</v>
      </c>
      <c r="M30" s="379" t="s">
        <v>443</v>
      </c>
      <c r="N30" s="380" t="s">
        <v>35</v>
      </c>
      <c r="O30" s="379" t="s">
        <v>443</v>
      </c>
      <c r="P30" s="379" t="s">
        <v>443</v>
      </c>
      <c r="Q30" s="379" t="s">
        <v>443</v>
      </c>
      <c r="R30" s="379" t="s">
        <v>443</v>
      </c>
      <c r="S30" s="379" t="s">
        <v>443</v>
      </c>
      <c r="T30" s="379" t="s">
        <v>443</v>
      </c>
    </row>
    <row r="31" spans="1:20" ht="15" x14ac:dyDescent="0.25">
      <c r="A31" s="408" t="s">
        <v>251</v>
      </c>
      <c r="B31" s="444" t="s">
        <v>60</v>
      </c>
      <c r="C31" s="409" t="s">
        <v>2049</v>
      </c>
      <c r="D31" s="445"/>
      <c r="E31" s="411" t="s">
        <v>590</v>
      </c>
      <c r="F31" s="386" t="s">
        <v>252</v>
      </c>
      <c r="G31" s="387" t="s">
        <v>2181</v>
      </c>
      <c r="H31" s="388" t="s">
        <v>40</v>
      </c>
      <c r="I31" s="405" t="s">
        <v>443</v>
      </c>
      <c r="J31" s="379" t="s">
        <v>443</v>
      </c>
      <c r="K31" s="379" t="s">
        <v>443</v>
      </c>
      <c r="L31" s="379" t="s">
        <v>4</v>
      </c>
      <c r="M31" s="379" t="s">
        <v>443</v>
      </c>
      <c r="N31" s="380" t="s">
        <v>35</v>
      </c>
      <c r="O31" s="379" t="s">
        <v>443</v>
      </c>
      <c r="P31" s="379" t="s">
        <v>443</v>
      </c>
      <c r="Q31" s="379" t="s">
        <v>443</v>
      </c>
      <c r="R31" s="379" t="s">
        <v>443</v>
      </c>
      <c r="S31" s="379" t="s">
        <v>443</v>
      </c>
      <c r="T31" s="379" t="s">
        <v>443</v>
      </c>
    </row>
    <row r="32" spans="1:20" ht="15" x14ac:dyDescent="0.25">
      <c r="A32" s="383" t="s">
        <v>2239</v>
      </c>
      <c r="B32" s="383" t="s">
        <v>60</v>
      </c>
      <c r="C32" s="409" t="s">
        <v>2049</v>
      </c>
      <c r="D32" s="384"/>
      <c r="E32" s="385" t="s">
        <v>590</v>
      </c>
      <c r="F32" s="386" t="s">
        <v>1370</v>
      </c>
      <c r="G32" s="387" t="s">
        <v>24</v>
      </c>
      <c r="H32" s="388" t="s">
        <v>69</v>
      </c>
      <c r="I32" s="405" t="s">
        <v>443</v>
      </c>
      <c r="J32" s="379" t="s">
        <v>443</v>
      </c>
      <c r="K32" s="379" t="s">
        <v>443</v>
      </c>
      <c r="L32" s="379" t="s">
        <v>443</v>
      </c>
      <c r="M32" s="380" t="s">
        <v>35</v>
      </c>
      <c r="N32" s="380" t="s">
        <v>35</v>
      </c>
      <c r="O32" s="379" t="s">
        <v>443</v>
      </c>
      <c r="P32" s="379" t="s">
        <v>4</v>
      </c>
      <c r="Q32" s="379" t="s">
        <v>443</v>
      </c>
      <c r="R32" s="379" t="s">
        <v>443</v>
      </c>
      <c r="S32" s="379" t="s">
        <v>443</v>
      </c>
      <c r="T32" s="379"/>
    </row>
    <row r="33" spans="1:20" ht="30" x14ac:dyDescent="0.25">
      <c r="A33" s="408" t="s">
        <v>2706</v>
      </c>
      <c r="B33" s="382" t="s">
        <v>60</v>
      </c>
      <c r="C33" s="409" t="s">
        <v>2049</v>
      </c>
      <c r="D33" s="401">
        <v>43617</v>
      </c>
      <c r="E33" s="385" t="s">
        <v>590</v>
      </c>
      <c r="F33" s="386" t="s">
        <v>1460</v>
      </c>
      <c r="G33" s="387" t="s">
        <v>2383</v>
      </c>
      <c r="H33" s="388" t="s">
        <v>87</v>
      </c>
      <c r="I33" s="379" t="s">
        <v>443</v>
      </c>
      <c r="J33" s="379" t="s">
        <v>443</v>
      </c>
      <c r="K33" s="450" t="s">
        <v>4</v>
      </c>
      <c r="L33" s="379" t="s">
        <v>443</v>
      </c>
      <c r="M33" s="380" t="s">
        <v>1919</v>
      </c>
      <c r="N33" s="380" t="s">
        <v>35</v>
      </c>
      <c r="O33" s="379" t="s">
        <v>443</v>
      </c>
      <c r="P33" s="379" t="s">
        <v>443</v>
      </c>
      <c r="Q33" s="379" t="s">
        <v>443</v>
      </c>
      <c r="R33" s="379" t="s">
        <v>443</v>
      </c>
      <c r="S33" s="379" t="s">
        <v>443</v>
      </c>
      <c r="T33" s="380" t="s">
        <v>35</v>
      </c>
    </row>
    <row r="34" spans="1:20" ht="15" x14ac:dyDescent="0.25">
      <c r="A34" s="382" t="s">
        <v>2289</v>
      </c>
      <c r="B34" s="406" t="s">
        <v>60</v>
      </c>
      <c r="C34" s="409" t="s">
        <v>2049</v>
      </c>
      <c r="D34" s="441"/>
      <c r="E34" s="385" t="s">
        <v>590</v>
      </c>
      <c r="F34" s="386" t="s">
        <v>2578</v>
      </c>
      <c r="G34" s="387" t="s">
        <v>30</v>
      </c>
      <c r="H34" s="388" t="s">
        <v>31</v>
      </c>
      <c r="I34" s="379" t="s">
        <v>443</v>
      </c>
      <c r="J34" s="379" t="s">
        <v>443</v>
      </c>
      <c r="K34" s="379" t="s">
        <v>443</v>
      </c>
      <c r="L34" s="379" t="s">
        <v>443</v>
      </c>
      <c r="M34" s="379" t="s">
        <v>443</v>
      </c>
      <c r="N34" s="380" t="s">
        <v>35</v>
      </c>
      <c r="O34" s="379" t="s">
        <v>443</v>
      </c>
      <c r="P34" s="379" t="s">
        <v>443</v>
      </c>
      <c r="Q34" s="379" t="s">
        <v>443</v>
      </c>
      <c r="R34" s="448" t="s">
        <v>443</v>
      </c>
      <c r="S34" s="448" t="s">
        <v>443</v>
      </c>
      <c r="T34" s="379" t="s">
        <v>443</v>
      </c>
    </row>
    <row r="35" spans="1:20" ht="15" x14ac:dyDescent="0.25">
      <c r="A35" s="414" t="s">
        <v>2314</v>
      </c>
      <c r="B35" s="383" t="s">
        <v>60</v>
      </c>
      <c r="C35" s="409" t="s">
        <v>2049</v>
      </c>
      <c r="D35" s="434">
        <v>43221</v>
      </c>
      <c r="E35" s="385" t="s">
        <v>590</v>
      </c>
      <c r="F35" s="386" t="s">
        <v>2496</v>
      </c>
      <c r="G35" s="387" t="s">
        <v>19</v>
      </c>
      <c r="H35" s="388" t="s">
        <v>72</v>
      </c>
      <c r="I35" s="379" t="s">
        <v>443</v>
      </c>
      <c r="J35" s="379" t="s">
        <v>4</v>
      </c>
      <c r="K35" s="379" t="s">
        <v>443</v>
      </c>
      <c r="L35" s="379" t="s">
        <v>443</v>
      </c>
      <c r="M35" s="379" t="s">
        <v>443</v>
      </c>
      <c r="N35" s="380" t="s">
        <v>35</v>
      </c>
      <c r="O35" s="379" t="s">
        <v>443</v>
      </c>
      <c r="P35" s="379" t="s">
        <v>443</v>
      </c>
      <c r="Q35" s="379" t="s">
        <v>443</v>
      </c>
      <c r="R35" s="380" t="s">
        <v>35</v>
      </c>
      <c r="S35" s="379" t="s">
        <v>443</v>
      </c>
      <c r="T35" s="379" t="s">
        <v>443</v>
      </c>
    </row>
    <row r="36" spans="1:20" ht="15" x14ac:dyDescent="0.25">
      <c r="A36" s="383" t="s">
        <v>2856</v>
      </c>
      <c r="B36" s="383" t="s">
        <v>60</v>
      </c>
      <c r="C36" s="409" t="s">
        <v>2049</v>
      </c>
      <c r="D36" s="384"/>
      <c r="E36" s="385" t="s">
        <v>590</v>
      </c>
      <c r="F36" s="386" t="s">
        <v>512</v>
      </c>
      <c r="G36" s="387" t="s">
        <v>30</v>
      </c>
      <c r="H36" s="388" t="s">
        <v>45</v>
      </c>
      <c r="I36" s="379" t="s">
        <v>443</v>
      </c>
      <c r="J36" s="379" t="s">
        <v>443</v>
      </c>
      <c r="K36" s="379" t="s">
        <v>443</v>
      </c>
      <c r="L36" s="389" t="s">
        <v>4</v>
      </c>
      <c r="M36" s="379" t="s">
        <v>443</v>
      </c>
      <c r="N36" s="380" t="s">
        <v>35</v>
      </c>
      <c r="O36" s="379" t="s">
        <v>443</v>
      </c>
      <c r="P36" s="379" t="s">
        <v>443</v>
      </c>
      <c r="Q36" s="379" t="s">
        <v>443</v>
      </c>
      <c r="R36" s="448" t="s">
        <v>443</v>
      </c>
      <c r="S36" s="448" t="s">
        <v>443</v>
      </c>
      <c r="T36" s="379" t="s">
        <v>443</v>
      </c>
    </row>
    <row r="37" spans="1:20" ht="15" x14ac:dyDescent="0.25">
      <c r="A37" s="372" t="s">
        <v>83</v>
      </c>
      <c r="B37" s="371" t="s">
        <v>60</v>
      </c>
      <c r="C37" s="409" t="s">
        <v>2049</v>
      </c>
      <c r="D37" s="440"/>
      <c r="E37" s="375" t="s">
        <v>590</v>
      </c>
      <c r="F37" s="376" t="s">
        <v>2590</v>
      </c>
      <c r="G37" s="387" t="s">
        <v>30</v>
      </c>
      <c r="H37" s="378" t="s">
        <v>45</v>
      </c>
      <c r="I37" s="379" t="s">
        <v>443</v>
      </c>
      <c r="J37" s="379" t="s">
        <v>443</v>
      </c>
      <c r="K37" s="379" t="s">
        <v>443</v>
      </c>
      <c r="L37" s="389" t="s">
        <v>4</v>
      </c>
      <c r="M37" s="379" t="s">
        <v>443</v>
      </c>
      <c r="N37" s="380" t="s">
        <v>35</v>
      </c>
      <c r="O37" s="379" t="s">
        <v>443</v>
      </c>
      <c r="P37" s="379" t="s">
        <v>443</v>
      </c>
      <c r="Q37" s="379" t="s">
        <v>443</v>
      </c>
      <c r="R37" s="448" t="s">
        <v>443</v>
      </c>
      <c r="S37" s="448" t="s">
        <v>443</v>
      </c>
      <c r="T37" s="379" t="s">
        <v>443</v>
      </c>
    </row>
    <row r="38" spans="1:20" ht="15" x14ac:dyDescent="0.25">
      <c r="A38" s="382" t="s">
        <v>2048</v>
      </c>
      <c r="B38" s="383" t="s">
        <v>62</v>
      </c>
      <c r="C38" s="409" t="s">
        <v>2599</v>
      </c>
      <c r="D38" s="401">
        <v>40787</v>
      </c>
      <c r="E38" s="385" t="s">
        <v>590</v>
      </c>
      <c r="F38" s="386" t="s">
        <v>392</v>
      </c>
      <c r="G38" s="387" t="s">
        <v>19</v>
      </c>
      <c r="H38" s="388" t="s">
        <v>87</v>
      </c>
      <c r="I38" s="379" t="s">
        <v>443</v>
      </c>
      <c r="J38" s="379" t="s">
        <v>4</v>
      </c>
      <c r="K38" s="379" t="s">
        <v>443</v>
      </c>
      <c r="L38" s="379" t="s">
        <v>443</v>
      </c>
      <c r="M38" s="379" t="s">
        <v>443</v>
      </c>
      <c r="N38" s="380" t="s">
        <v>35</v>
      </c>
      <c r="O38" s="379" t="s">
        <v>443</v>
      </c>
      <c r="P38" s="379" t="s">
        <v>443</v>
      </c>
      <c r="Q38" s="379" t="s">
        <v>443</v>
      </c>
      <c r="R38" s="379" t="s">
        <v>443</v>
      </c>
      <c r="S38" s="379" t="s">
        <v>443</v>
      </c>
      <c r="T38" s="379" t="s">
        <v>443</v>
      </c>
    </row>
    <row r="39" spans="1:20" ht="15" x14ac:dyDescent="0.25">
      <c r="A39" s="408" t="s">
        <v>70</v>
      </c>
      <c r="B39" s="382" t="s">
        <v>62</v>
      </c>
      <c r="C39" s="409" t="s">
        <v>2049</v>
      </c>
      <c r="D39" s="384"/>
      <c r="E39" s="385" t="s">
        <v>590</v>
      </c>
      <c r="F39" s="386" t="s">
        <v>278</v>
      </c>
      <c r="G39" s="387" t="s">
        <v>2181</v>
      </c>
      <c r="H39" s="388" t="s">
        <v>72</v>
      </c>
      <c r="I39" s="379" t="s">
        <v>443</v>
      </c>
      <c r="J39" s="379" t="s">
        <v>4</v>
      </c>
      <c r="K39" s="379" t="s">
        <v>443</v>
      </c>
      <c r="L39" s="379" t="s">
        <v>443</v>
      </c>
      <c r="M39" s="379" t="s">
        <v>443</v>
      </c>
      <c r="N39" s="380" t="s">
        <v>35</v>
      </c>
      <c r="O39" s="379" t="s">
        <v>443</v>
      </c>
      <c r="P39" s="379" t="s">
        <v>443</v>
      </c>
      <c r="Q39" s="379" t="s">
        <v>443</v>
      </c>
      <c r="R39" s="379" t="s">
        <v>443</v>
      </c>
      <c r="S39" s="379" t="s">
        <v>443</v>
      </c>
      <c r="T39" s="379" t="s">
        <v>443</v>
      </c>
    </row>
    <row r="40" spans="1:20" ht="15" x14ac:dyDescent="0.25">
      <c r="A40" s="383" t="s">
        <v>86</v>
      </c>
      <c r="B40" s="383" t="s">
        <v>758</v>
      </c>
      <c r="C40" s="383"/>
      <c r="D40" s="384"/>
      <c r="E40" s="385" t="s">
        <v>590</v>
      </c>
      <c r="F40" s="386" t="s">
        <v>444</v>
      </c>
      <c r="G40" s="387" t="s">
        <v>24</v>
      </c>
      <c r="H40" s="388" t="s">
        <v>87</v>
      </c>
      <c r="I40" s="379" t="s">
        <v>443</v>
      </c>
      <c r="J40" s="379" t="s">
        <v>443</v>
      </c>
      <c r="K40" s="379" t="s">
        <v>4</v>
      </c>
      <c r="L40" s="379" t="s">
        <v>443</v>
      </c>
      <c r="M40" s="380" t="s">
        <v>35</v>
      </c>
      <c r="N40" s="380" t="s">
        <v>35</v>
      </c>
      <c r="O40" s="379" t="s">
        <v>443</v>
      </c>
      <c r="P40" s="380" t="s">
        <v>35</v>
      </c>
      <c r="Q40" s="379" t="s">
        <v>443</v>
      </c>
      <c r="R40" s="379" t="s">
        <v>443</v>
      </c>
      <c r="S40" s="379" t="s">
        <v>443</v>
      </c>
      <c r="T40" s="379"/>
    </row>
    <row r="41" spans="1:20" ht="15" x14ac:dyDescent="0.25">
      <c r="A41" s="382" t="s">
        <v>985</v>
      </c>
      <c r="B41" s="382" t="s">
        <v>758</v>
      </c>
      <c r="C41" s="383"/>
      <c r="D41" s="401">
        <v>43422</v>
      </c>
      <c r="E41" s="385" t="s">
        <v>590</v>
      </c>
      <c r="F41" s="386" t="s">
        <v>986</v>
      </c>
      <c r="G41" s="387" t="s">
        <v>24</v>
      </c>
      <c r="H41" s="388" t="s">
        <v>69</v>
      </c>
      <c r="I41" s="379" t="s">
        <v>443</v>
      </c>
      <c r="J41" s="379" t="s">
        <v>443</v>
      </c>
      <c r="K41" s="379" t="s">
        <v>443</v>
      </c>
      <c r="L41" s="379" t="s">
        <v>443</v>
      </c>
      <c r="M41" s="380" t="s">
        <v>35</v>
      </c>
      <c r="N41" s="380" t="s">
        <v>35</v>
      </c>
      <c r="O41" s="379" t="s">
        <v>443</v>
      </c>
      <c r="P41" s="379" t="s">
        <v>443</v>
      </c>
      <c r="Q41" s="379" t="s">
        <v>443</v>
      </c>
      <c r="R41" s="379" t="s">
        <v>443</v>
      </c>
      <c r="S41" s="379" t="s">
        <v>443</v>
      </c>
      <c r="T41" s="379"/>
    </row>
    <row r="42" spans="1:20" ht="45" x14ac:dyDescent="0.25">
      <c r="A42" s="399" t="s">
        <v>2670</v>
      </c>
      <c r="B42" s="372" t="s">
        <v>758</v>
      </c>
      <c r="C42" s="372" t="s">
        <v>2671</v>
      </c>
      <c r="D42" s="374">
        <v>44063</v>
      </c>
      <c r="E42" s="385" t="s">
        <v>590</v>
      </c>
      <c r="F42" s="403" t="s">
        <v>2672</v>
      </c>
      <c r="G42" s="431" t="s">
        <v>2383</v>
      </c>
      <c r="H42" s="404" t="s">
        <v>72</v>
      </c>
      <c r="I42" s="379"/>
      <c r="J42" s="379"/>
      <c r="K42" s="379"/>
      <c r="L42" s="379"/>
      <c r="M42" s="379"/>
      <c r="N42" s="379"/>
      <c r="O42" s="379"/>
      <c r="P42" s="379"/>
      <c r="Q42" s="379"/>
      <c r="R42" s="379" t="s">
        <v>443</v>
      </c>
      <c r="S42" s="379" t="s">
        <v>443</v>
      </c>
      <c r="T42" s="425" t="s">
        <v>4</v>
      </c>
    </row>
    <row r="43" spans="1:20" ht="15" x14ac:dyDescent="0.25">
      <c r="A43" s="383" t="s">
        <v>1271</v>
      </c>
      <c r="B43" s="383" t="s">
        <v>758</v>
      </c>
      <c r="C43" s="383"/>
      <c r="D43" s="434">
        <v>43040</v>
      </c>
      <c r="E43" s="385" t="s">
        <v>590</v>
      </c>
      <c r="F43" s="386" t="s">
        <v>1272</v>
      </c>
      <c r="G43" s="387" t="s">
        <v>24</v>
      </c>
      <c r="H43" s="388" t="s">
        <v>72</v>
      </c>
      <c r="I43" s="379" t="s">
        <v>443</v>
      </c>
      <c r="J43" s="379" t="s">
        <v>4</v>
      </c>
      <c r="K43" s="379" t="s">
        <v>443</v>
      </c>
      <c r="L43" s="379" t="s">
        <v>443</v>
      </c>
      <c r="M43" s="380" t="s">
        <v>35</v>
      </c>
      <c r="N43" s="380" t="s">
        <v>35</v>
      </c>
      <c r="O43" s="379" t="s">
        <v>443</v>
      </c>
      <c r="P43" s="379" t="s">
        <v>443</v>
      </c>
      <c r="Q43" s="379" t="s">
        <v>443</v>
      </c>
      <c r="R43" s="379" t="s">
        <v>443</v>
      </c>
      <c r="S43" s="379" t="s">
        <v>443</v>
      </c>
      <c r="T43" s="379"/>
    </row>
    <row r="44" spans="1:20" ht="15" x14ac:dyDescent="0.25">
      <c r="A44" s="406" t="s">
        <v>1401</v>
      </c>
      <c r="B44" s="383" t="s">
        <v>758</v>
      </c>
      <c r="C44" s="414"/>
      <c r="D44" s="434">
        <v>42522</v>
      </c>
      <c r="E44" s="385" t="s">
        <v>590</v>
      </c>
      <c r="F44" s="386" t="s">
        <v>1402</v>
      </c>
      <c r="G44" s="413" t="s">
        <v>24</v>
      </c>
      <c r="H44" s="388" t="s">
        <v>100</v>
      </c>
      <c r="I44" s="379" t="s">
        <v>443</v>
      </c>
      <c r="J44" s="379" t="s">
        <v>443</v>
      </c>
      <c r="K44" s="379" t="s">
        <v>443</v>
      </c>
      <c r="L44" s="379" t="s">
        <v>443</v>
      </c>
      <c r="M44" s="380" t="s">
        <v>35</v>
      </c>
      <c r="N44" s="380" t="s">
        <v>35</v>
      </c>
      <c r="O44" s="379" t="s">
        <v>443</v>
      </c>
      <c r="P44" s="379" t="s">
        <v>443</v>
      </c>
      <c r="Q44" s="379" t="s">
        <v>443</v>
      </c>
      <c r="R44" s="405" t="s">
        <v>443</v>
      </c>
      <c r="S44" s="379" t="s">
        <v>443</v>
      </c>
      <c r="T44" s="379"/>
    </row>
    <row r="45" spans="1:20" ht="15" x14ac:dyDescent="0.25">
      <c r="A45" s="383" t="s">
        <v>866</v>
      </c>
      <c r="B45" s="383" t="s">
        <v>2857</v>
      </c>
      <c r="C45" s="412"/>
      <c r="D45" s="401">
        <v>43497</v>
      </c>
      <c r="E45" s="385" t="s">
        <v>590</v>
      </c>
      <c r="F45" s="386" t="s">
        <v>2634</v>
      </c>
      <c r="G45" s="413" t="s">
        <v>19</v>
      </c>
      <c r="H45" s="388" t="s">
        <v>72</v>
      </c>
      <c r="I45" s="379" t="s">
        <v>443</v>
      </c>
      <c r="J45" s="379" t="s">
        <v>443</v>
      </c>
      <c r="K45" s="379" t="s">
        <v>4</v>
      </c>
      <c r="L45" s="379" t="s">
        <v>443</v>
      </c>
      <c r="M45" s="379" t="s">
        <v>443</v>
      </c>
      <c r="N45" s="380" t="s">
        <v>35</v>
      </c>
      <c r="O45" s="379" t="s">
        <v>443</v>
      </c>
      <c r="P45" s="379" t="s">
        <v>443</v>
      </c>
      <c r="Q45" s="379" t="s">
        <v>443</v>
      </c>
      <c r="R45" s="380" t="s">
        <v>35</v>
      </c>
      <c r="S45" s="379" t="s">
        <v>443</v>
      </c>
      <c r="T45" s="379" t="s">
        <v>443</v>
      </c>
    </row>
    <row r="46" spans="1:20" ht="15" x14ac:dyDescent="0.25">
      <c r="A46" s="382" t="s">
        <v>2285</v>
      </c>
      <c r="B46" s="382" t="s">
        <v>1631</v>
      </c>
      <c r="C46" s="409" t="s">
        <v>2049</v>
      </c>
      <c r="D46" s="401">
        <v>41654</v>
      </c>
      <c r="E46" s="385" t="s">
        <v>590</v>
      </c>
      <c r="F46" s="386" t="s">
        <v>2482</v>
      </c>
      <c r="G46" s="387" t="s">
        <v>19</v>
      </c>
      <c r="H46" s="388" t="s">
        <v>69</v>
      </c>
      <c r="I46" s="379" t="s">
        <v>443</v>
      </c>
      <c r="J46" s="379" t="s">
        <v>443</v>
      </c>
      <c r="K46" s="379" t="s">
        <v>443</v>
      </c>
      <c r="L46" s="379" t="s">
        <v>443</v>
      </c>
      <c r="M46" s="405" t="s">
        <v>443</v>
      </c>
      <c r="N46" s="380" t="s">
        <v>35</v>
      </c>
      <c r="O46" s="379" t="s">
        <v>443</v>
      </c>
      <c r="P46" s="379" t="s">
        <v>443</v>
      </c>
      <c r="Q46" s="379" t="s">
        <v>443</v>
      </c>
      <c r="R46" s="379" t="s">
        <v>443</v>
      </c>
      <c r="S46" s="379" t="s">
        <v>443</v>
      </c>
      <c r="T46" s="379" t="s">
        <v>443</v>
      </c>
    </row>
    <row r="47" spans="1:20" ht="15" x14ac:dyDescent="0.25">
      <c r="A47" s="414" t="s">
        <v>1082</v>
      </c>
      <c r="B47" s="383" t="s">
        <v>89</v>
      </c>
      <c r="C47" s="383"/>
      <c r="D47" s="401">
        <v>41426</v>
      </c>
      <c r="E47" s="385" t="s">
        <v>590</v>
      </c>
      <c r="F47" s="386" t="s">
        <v>2430</v>
      </c>
      <c r="G47" s="387" t="s">
        <v>19</v>
      </c>
      <c r="H47" s="415" t="s">
        <v>25</v>
      </c>
      <c r="I47" s="379" t="s">
        <v>443</v>
      </c>
      <c r="J47" s="379" t="s">
        <v>443</v>
      </c>
      <c r="K47" s="379" t="s">
        <v>443</v>
      </c>
      <c r="L47" s="379" t="s">
        <v>443</v>
      </c>
      <c r="M47" s="405" t="s">
        <v>443</v>
      </c>
      <c r="N47" s="380" t="s">
        <v>35</v>
      </c>
      <c r="O47" s="379" t="s">
        <v>4</v>
      </c>
      <c r="P47" s="379" t="s">
        <v>443</v>
      </c>
      <c r="Q47" s="379" t="s">
        <v>443</v>
      </c>
      <c r="R47" s="379" t="s">
        <v>443</v>
      </c>
      <c r="S47" s="379" t="s">
        <v>443</v>
      </c>
      <c r="T47" s="379" t="s">
        <v>443</v>
      </c>
    </row>
    <row r="48" spans="1:20" ht="15" x14ac:dyDescent="0.25">
      <c r="A48" s="372" t="s">
        <v>2456</v>
      </c>
      <c r="B48" s="383" t="s">
        <v>89</v>
      </c>
      <c r="C48" s="373"/>
      <c r="D48" s="516">
        <v>43831</v>
      </c>
      <c r="E48" s="375" t="s">
        <v>590</v>
      </c>
      <c r="F48" s="376" t="s">
        <v>2460</v>
      </c>
      <c r="G48" s="387" t="s">
        <v>24</v>
      </c>
      <c r="H48" s="378" t="s">
        <v>87</v>
      </c>
      <c r="I48" s="379"/>
      <c r="J48" s="379"/>
      <c r="K48" s="379" t="s">
        <v>443</v>
      </c>
      <c r="L48" s="389" t="s">
        <v>4</v>
      </c>
      <c r="M48" s="380" t="s">
        <v>35</v>
      </c>
      <c r="N48" s="380" t="s">
        <v>35</v>
      </c>
      <c r="O48" s="379" t="s">
        <v>443</v>
      </c>
      <c r="P48" s="379" t="s">
        <v>443</v>
      </c>
      <c r="Q48" s="379" t="s">
        <v>443</v>
      </c>
      <c r="R48" s="379" t="s">
        <v>443</v>
      </c>
      <c r="S48" s="379" t="s">
        <v>443</v>
      </c>
      <c r="T48" s="379"/>
    </row>
    <row r="49" spans="1:20" ht="15" x14ac:dyDescent="0.25">
      <c r="A49" s="414" t="s">
        <v>88</v>
      </c>
      <c r="B49" s="383" t="s">
        <v>89</v>
      </c>
      <c r="C49" s="383"/>
      <c r="D49" s="384"/>
      <c r="E49" s="385" t="s">
        <v>590</v>
      </c>
      <c r="F49" s="386" t="s">
        <v>533</v>
      </c>
      <c r="G49" s="387" t="s">
        <v>30</v>
      </c>
      <c r="H49" s="388" t="s">
        <v>2588</v>
      </c>
      <c r="I49" s="379" t="s">
        <v>443</v>
      </c>
      <c r="J49" s="379" t="s">
        <v>443</v>
      </c>
      <c r="K49" s="462" t="s">
        <v>443</v>
      </c>
      <c r="L49" s="379" t="s">
        <v>443</v>
      </c>
      <c r="M49" s="379" t="s">
        <v>443</v>
      </c>
      <c r="N49" s="380" t="s">
        <v>35</v>
      </c>
      <c r="O49" s="379" t="s">
        <v>443</v>
      </c>
      <c r="P49" s="379" t="s">
        <v>443</v>
      </c>
      <c r="Q49" s="379" t="s">
        <v>443</v>
      </c>
      <c r="R49" s="448" t="s">
        <v>443</v>
      </c>
      <c r="S49" s="448" t="s">
        <v>443</v>
      </c>
      <c r="T49" s="379" t="s">
        <v>443</v>
      </c>
    </row>
    <row r="50" spans="1:20" ht="15" x14ac:dyDescent="0.25">
      <c r="A50" s="414" t="s">
        <v>2320</v>
      </c>
      <c r="B50" s="414" t="s">
        <v>94</v>
      </c>
      <c r="C50" s="414"/>
      <c r="D50" s="386"/>
      <c r="E50" s="385" t="s">
        <v>590</v>
      </c>
      <c r="F50" s="386" t="s">
        <v>531</v>
      </c>
      <c r="G50" s="387" t="s">
        <v>30</v>
      </c>
      <c r="H50" s="415" t="s">
        <v>25</v>
      </c>
      <c r="I50" s="379" t="s">
        <v>443</v>
      </c>
      <c r="J50" s="379" t="s">
        <v>443</v>
      </c>
      <c r="K50" s="379" t="s">
        <v>443</v>
      </c>
      <c r="L50" s="379" t="s">
        <v>443</v>
      </c>
      <c r="M50" s="405" t="s">
        <v>443</v>
      </c>
      <c r="N50" s="380" t="s">
        <v>35</v>
      </c>
      <c r="O50" s="389" t="s">
        <v>4</v>
      </c>
      <c r="P50" s="379" t="s">
        <v>443</v>
      </c>
      <c r="Q50" s="379" t="s">
        <v>443</v>
      </c>
      <c r="R50" s="448" t="s">
        <v>443</v>
      </c>
      <c r="S50" s="448" t="s">
        <v>443</v>
      </c>
      <c r="T50" s="379" t="s">
        <v>443</v>
      </c>
    </row>
    <row r="51" spans="1:20" ht="15" x14ac:dyDescent="0.25">
      <c r="A51" s="383" t="s">
        <v>784</v>
      </c>
      <c r="B51" s="383" t="s">
        <v>785</v>
      </c>
      <c r="C51" s="406"/>
      <c r="D51" s="401">
        <v>41791</v>
      </c>
      <c r="E51" s="385" t="s">
        <v>590</v>
      </c>
      <c r="F51" s="386" t="s">
        <v>300</v>
      </c>
      <c r="G51" s="387" t="s">
        <v>19</v>
      </c>
      <c r="H51" s="388" t="s">
        <v>31</v>
      </c>
      <c r="I51" s="379" t="s">
        <v>443</v>
      </c>
      <c r="J51" s="379" t="s">
        <v>443</v>
      </c>
      <c r="K51" s="379" t="s">
        <v>443</v>
      </c>
      <c r="L51" s="379" t="s">
        <v>443</v>
      </c>
      <c r="M51" s="379" t="s">
        <v>443</v>
      </c>
      <c r="N51" s="380" t="s">
        <v>35</v>
      </c>
      <c r="O51" s="380" t="s">
        <v>35</v>
      </c>
      <c r="P51" s="379" t="s">
        <v>443</v>
      </c>
      <c r="Q51" s="379" t="s">
        <v>443</v>
      </c>
      <c r="R51" s="380" t="s">
        <v>35</v>
      </c>
      <c r="S51" s="379" t="s">
        <v>35</v>
      </c>
      <c r="T51" s="379" t="s">
        <v>443</v>
      </c>
    </row>
    <row r="52" spans="1:20" ht="15" x14ac:dyDescent="0.25">
      <c r="A52" s="383" t="s">
        <v>2066</v>
      </c>
      <c r="B52" s="383" t="s">
        <v>665</v>
      </c>
      <c r="C52" s="383"/>
      <c r="D52" s="401">
        <v>44075</v>
      </c>
      <c r="E52" s="385" t="s">
        <v>590</v>
      </c>
      <c r="F52" s="386" t="s">
        <v>666</v>
      </c>
      <c r="G52" s="387" t="s">
        <v>24</v>
      </c>
      <c r="H52" s="388" t="s">
        <v>53</v>
      </c>
      <c r="I52" s="379"/>
      <c r="J52" s="379"/>
      <c r="K52" s="379"/>
      <c r="L52" s="379"/>
      <c r="M52" s="379"/>
      <c r="N52" s="379"/>
      <c r="O52" s="379"/>
      <c r="P52" s="379"/>
      <c r="Q52" s="379"/>
      <c r="R52" s="379"/>
      <c r="S52" s="379" t="s">
        <v>443</v>
      </c>
      <c r="T52" s="379"/>
    </row>
    <row r="53" spans="1:20" ht="15" x14ac:dyDescent="0.25">
      <c r="A53" s="383" t="s">
        <v>284</v>
      </c>
      <c r="B53" s="408" t="s">
        <v>662</v>
      </c>
      <c r="C53" s="409"/>
      <c r="D53" s="446">
        <v>42353</v>
      </c>
      <c r="E53" s="385" t="s">
        <v>590</v>
      </c>
      <c r="F53" s="386" t="s">
        <v>285</v>
      </c>
      <c r="G53" s="387" t="s">
        <v>2181</v>
      </c>
      <c r="H53" s="404" t="s">
        <v>20</v>
      </c>
      <c r="I53" s="379" t="s">
        <v>443</v>
      </c>
      <c r="J53" s="379" t="s">
        <v>443</v>
      </c>
      <c r="K53" s="379" t="s">
        <v>443</v>
      </c>
      <c r="L53" s="379" t="s">
        <v>443</v>
      </c>
      <c r="M53" s="379" t="s">
        <v>443</v>
      </c>
      <c r="N53" s="380" t="s">
        <v>35</v>
      </c>
      <c r="O53" s="379" t="s">
        <v>443</v>
      </c>
      <c r="P53" s="379" t="s">
        <v>443</v>
      </c>
      <c r="Q53" s="379" t="s">
        <v>443</v>
      </c>
      <c r="R53" s="379" t="s">
        <v>4</v>
      </c>
      <c r="S53" s="379" t="s">
        <v>443</v>
      </c>
      <c r="T53" s="379" t="s">
        <v>443</v>
      </c>
    </row>
    <row r="54" spans="1:20" ht="15" x14ac:dyDescent="0.25">
      <c r="A54" s="383" t="s">
        <v>291</v>
      </c>
      <c r="B54" s="408" t="s">
        <v>662</v>
      </c>
      <c r="C54" s="409"/>
      <c r="D54" s="446">
        <v>42353</v>
      </c>
      <c r="E54" s="385" t="s">
        <v>590</v>
      </c>
      <c r="F54" s="386" t="s">
        <v>292</v>
      </c>
      <c r="G54" s="387" t="s">
        <v>2181</v>
      </c>
      <c r="H54" s="388" t="s">
        <v>69</v>
      </c>
      <c r="I54" s="379" t="s">
        <v>443</v>
      </c>
      <c r="J54" s="379" t="s">
        <v>443</v>
      </c>
      <c r="K54" s="379" t="s">
        <v>443</v>
      </c>
      <c r="L54" s="405" t="s">
        <v>443</v>
      </c>
      <c r="M54" s="379" t="s">
        <v>4</v>
      </c>
      <c r="N54" s="380" t="s">
        <v>35</v>
      </c>
      <c r="O54" s="379" t="s">
        <v>443</v>
      </c>
      <c r="P54" s="379" t="s">
        <v>4</v>
      </c>
      <c r="Q54" s="379" t="s">
        <v>443</v>
      </c>
      <c r="R54" s="379" t="s">
        <v>443</v>
      </c>
      <c r="S54" s="379" t="s">
        <v>443</v>
      </c>
      <c r="T54" s="379" t="s">
        <v>443</v>
      </c>
    </row>
    <row r="55" spans="1:20" ht="15" x14ac:dyDescent="0.25">
      <c r="A55" s="383" t="s">
        <v>289</v>
      </c>
      <c r="B55" s="383" t="s">
        <v>662</v>
      </c>
      <c r="C55" s="409"/>
      <c r="D55" s="446">
        <v>42353</v>
      </c>
      <c r="E55" s="385" t="s">
        <v>590</v>
      </c>
      <c r="F55" s="386" t="s">
        <v>290</v>
      </c>
      <c r="G55" s="387" t="s">
        <v>2181</v>
      </c>
      <c r="H55" s="388" t="s">
        <v>69</v>
      </c>
      <c r="I55" s="379" t="s">
        <v>443</v>
      </c>
      <c r="J55" s="379" t="s">
        <v>443</v>
      </c>
      <c r="K55" s="379" t="s">
        <v>443</v>
      </c>
      <c r="L55" s="405" t="s">
        <v>443</v>
      </c>
      <c r="M55" s="379" t="s">
        <v>4</v>
      </c>
      <c r="N55" s="380" t="s">
        <v>35</v>
      </c>
      <c r="O55" s="379" t="s">
        <v>443</v>
      </c>
      <c r="P55" s="379" t="s">
        <v>4</v>
      </c>
      <c r="Q55" s="379" t="s">
        <v>443</v>
      </c>
      <c r="R55" s="379" t="s">
        <v>443</v>
      </c>
      <c r="S55" s="379" t="s">
        <v>443</v>
      </c>
      <c r="T55" s="379" t="s">
        <v>443</v>
      </c>
    </row>
    <row r="56" spans="1:20" ht="30" x14ac:dyDescent="0.25">
      <c r="A56" s="464" t="s">
        <v>2058</v>
      </c>
      <c r="B56" s="464" t="s">
        <v>99</v>
      </c>
      <c r="C56" s="383" t="s">
        <v>2601</v>
      </c>
      <c r="D56" s="445"/>
      <c r="E56" s="465" t="s">
        <v>590</v>
      </c>
      <c r="F56" s="441" t="s">
        <v>465</v>
      </c>
      <c r="G56" s="466" t="s">
        <v>24</v>
      </c>
      <c r="H56" s="449" t="s">
        <v>2368</v>
      </c>
      <c r="I56" s="379" t="s">
        <v>443</v>
      </c>
      <c r="J56" s="379" t="s">
        <v>443</v>
      </c>
      <c r="K56" s="379" t="s">
        <v>443</v>
      </c>
      <c r="L56" s="379" t="s">
        <v>443</v>
      </c>
      <c r="M56" s="380" t="s">
        <v>35</v>
      </c>
      <c r="N56" s="380" t="s">
        <v>35</v>
      </c>
      <c r="O56" s="379" t="s">
        <v>443</v>
      </c>
      <c r="P56" s="379" t="s">
        <v>443</v>
      </c>
      <c r="Q56" s="379" t="s">
        <v>443</v>
      </c>
      <c r="R56" s="379" t="s">
        <v>443</v>
      </c>
      <c r="S56" s="379" t="s">
        <v>443</v>
      </c>
      <c r="T56" s="379"/>
    </row>
    <row r="57" spans="1:20" ht="15" x14ac:dyDescent="0.25">
      <c r="A57" s="383" t="s">
        <v>2071</v>
      </c>
      <c r="B57" s="383" t="s">
        <v>99</v>
      </c>
      <c r="C57" s="383"/>
      <c r="D57" s="401">
        <v>41791</v>
      </c>
      <c r="E57" s="385" t="s">
        <v>590</v>
      </c>
      <c r="F57" s="386" t="s">
        <v>2375</v>
      </c>
      <c r="G57" s="387" t="s">
        <v>2181</v>
      </c>
      <c r="H57" s="388" t="s">
        <v>25</v>
      </c>
      <c r="I57" s="379" t="s">
        <v>443</v>
      </c>
      <c r="J57" s="379" t="s">
        <v>443</v>
      </c>
      <c r="K57" s="379" t="s">
        <v>443</v>
      </c>
      <c r="L57" s="379" t="s">
        <v>443</v>
      </c>
      <c r="M57" s="379" t="s">
        <v>443</v>
      </c>
      <c r="N57" s="380" t="s">
        <v>35</v>
      </c>
      <c r="O57" s="379" t="s">
        <v>443</v>
      </c>
      <c r="P57" s="379" t="s">
        <v>443</v>
      </c>
      <c r="Q57" s="379" t="s">
        <v>443</v>
      </c>
      <c r="R57" s="379" t="s">
        <v>443</v>
      </c>
      <c r="S57" s="379" t="s">
        <v>443</v>
      </c>
      <c r="T57" s="379" t="s">
        <v>443</v>
      </c>
    </row>
    <row r="58" spans="1:20" ht="15" x14ac:dyDescent="0.25">
      <c r="A58" s="419" t="s">
        <v>2072</v>
      </c>
      <c r="B58" s="372" t="s">
        <v>99</v>
      </c>
      <c r="C58" s="372"/>
      <c r="D58" s="374">
        <v>41821</v>
      </c>
      <c r="E58" s="375" t="s">
        <v>590</v>
      </c>
      <c r="F58" s="376" t="s">
        <v>454</v>
      </c>
      <c r="G58" s="377" t="s">
        <v>30</v>
      </c>
      <c r="H58" s="378" t="s">
        <v>40</v>
      </c>
      <c r="I58" s="379" t="s">
        <v>443</v>
      </c>
      <c r="J58" s="458" t="s">
        <v>443</v>
      </c>
      <c r="K58" s="379" t="s">
        <v>4</v>
      </c>
      <c r="L58" s="379" t="s">
        <v>443</v>
      </c>
      <c r="M58" s="379" t="s">
        <v>443</v>
      </c>
      <c r="N58" s="380" t="s">
        <v>35</v>
      </c>
      <c r="O58" s="379" t="s">
        <v>443</v>
      </c>
      <c r="P58" s="379" t="s">
        <v>443</v>
      </c>
      <c r="Q58" s="379" t="s">
        <v>443</v>
      </c>
      <c r="R58" s="448" t="s">
        <v>443</v>
      </c>
      <c r="S58" s="448" t="s">
        <v>443</v>
      </c>
      <c r="T58" s="379" t="s">
        <v>443</v>
      </c>
    </row>
    <row r="59" spans="1:20" ht="15" x14ac:dyDescent="0.25">
      <c r="A59" s="464" t="s">
        <v>721</v>
      </c>
      <c r="B59" s="464" t="s">
        <v>99</v>
      </c>
      <c r="C59" s="383"/>
      <c r="D59" s="401">
        <v>42689</v>
      </c>
      <c r="E59" s="465" t="s">
        <v>590</v>
      </c>
      <c r="F59" s="441" t="s">
        <v>722</v>
      </c>
      <c r="G59" s="466" t="s">
        <v>24</v>
      </c>
      <c r="H59" s="449" t="s">
        <v>20</v>
      </c>
      <c r="I59" s="379" t="s">
        <v>443</v>
      </c>
      <c r="J59" s="379" t="s">
        <v>443</v>
      </c>
      <c r="K59" s="379" t="s">
        <v>443</v>
      </c>
      <c r="L59" s="379" t="s">
        <v>443</v>
      </c>
      <c r="M59" s="380" t="s">
        <v>35</v>
      </c>
      <c r="N59" s="380" t="s">
        <v>35</v>
      </c>
      <c r="O59" s="379" t="s">
        <v>443</v>
      </c>
      <c r="P59" s="379" t="s">
        <v>443</v>
      </c>
      <c r="Q59" s="379" t="s">
        <v>443</v>
      </c>
      <c r="R59" s="379" t="s">
        <v>4</v>
      </c>
      <c r="S59" s="379" t="s">
        <v>443</v>
      </c>
      <c r="T59" s="379"/>
    </row>
    <row r="60" spans="1:20" ht="15" x14ac:dyDescent="0.25">
      <c r="A60" s="383" t="s">
        <v>2221</v>
      </c>
      <c r="B60" s="383" t="s">
        <v>99</v>
      </c>
      <c r="C60" s="383"/>
      <c r="D60" s="401">
        <v>42353</v>
      </c>
      <c r="E60" s="385" t="s">
        <v>590</v>
      </c>
      <c r="F60" s="386" t="s">
        <v>321</v>
      </c>
      <c r="G60" s="387" t="s">
        <v>24</v>
      </c>
      <c r="H60" s="388" t="s">
        <v>100</v>
      </c>
      <c r="I60" s="379" t="s">
        <v>443</v>
      </c>
      <c r="J60" s="379" t="s">
        <v>443</v>
      </c>
      <c r="K60" s="379" t="s">
        <v>443</v>
      </c>
      <c r="L60" s="379" t="s">
        <v>443</v>
      </c>
      <c r="M60" s="380" t="s">
        <v>35</v>
      </c>
      <c r="N60" s="380" t="s">
        <v>35</v>
      </c>
      <c r="O60" s="379" t="s">
        <v>443</v>
      </c>
      <c r="P60" s="379" t="s">
        <v>443</v>
      </c>
      <c r="Q60" s="379" t="s">
        <v>443</v>
      </c>
      <c r="R60" s="405" t="s">
        <v>443</v>
      </c>
      <c r="S60" s="379" t="s">
        <v>443</v>
      </c>
      <c r="T60" s="379"/>
    </row>
    <row r="61" spans="1:20" ht="45" x14ac:dyDescent="0.25">
      <c r="A61" s="383" t="s">
        <v>1393</v>
      </c>
      <c r="B61" s="383" t="s">
        <v>99</v>
      </c>
      <c r="C61" s="383" t="s">
        <v>2690</v>
      </c>
      <c r="D61" s="471">
        <v>43971</v>
      </c>
      <c r="E61" s="385" t="s">
        <v>590</v>
      </c>
      <c r="F61" s="386" t="s">
        <v>2570</v>
      </c>
      <c r="G61" s="387" t="s">
        <v>24</v>
      </c>
      <c r="H61" s="388" t="s">
        <v>31</v>
      </c>
      <c r="I61" s="379"/>
      <c r="J61" s="379"/>
      <c r="K61" s="379"/>
      <c r="L61" s="379"/>
      <c r="M61" s="380" t="s">
        <v>35</v>
      </c>
      <c r="N61" s="380" t="s">
        <v>35</v>
      </c>
      <c r="O61" s="379" t="s">
        <v>443</v>
      </c>
      <c r="P61" s="379" t="s">
        <v>443</v>
      </c>
      <c r="Q61" s="379" t="s">
        <v>443</v>
      </c>
      <c r="R61" s="379" t="s">
        <v>443</v>
      </c>
      <c r="S61" s="379" t="s">
        <v>443</v>
      </c>
      <c r="T61" s="379"/>
    </row>
    <row r="62" spans="1:20" ht="15" x14ac:dyDescent="0.25">
      <c r="A62" s="383" t="s">
        <v>214</v>
      </c>
      <c r="B62" s="383" t="s">
        <v>99</v>
      </c>
      <c r="C62" s="383"/>
      <c r="D62" s="384"/>
      <c r="E62" s="385" t="s">
        <v>590</v>
      </c>
      <c r="F62" s="386" t="s">
        <v>288</v>
      </c>
      <c r="G62" s="387" t="s">
        <v>2181</v>
      </c>
      <c r="H62" s="388" t="s">
        <v>25</v>
      </c>
      <c r="I62" s="379" t="s">
        <v>443</v>
      </c>
      <c r="J62" s="379" t="s">
        <v>443</v>
      </c>
      <c r="K62" s="379" t="s">
        <v>443</v>
      </c>
      <c r="L62" s="405" t="s">
        <v>443</v>
      </c>
      <c r="M62" s="379" t="s">
        <v>4</v>
      </c>
      <c r="N62" s="380" t="s">
        <v>35</v>
      </c>
      <c r="O62" s="379" t="s">
        <v>4</v>
      </c>
      <c r="P62" s="379" t="s">
        <v>443</v>
      </c>
      <c r="Q62" s="379" t="s">
        <v>443</v>
      </c>
      <c r="R62" s="379" t="s">
        <v>443</v>
      </c>
      <c r="S62" s="379" t="s">
        <v>443</v>
      </c>
      <c r="T62" s="379" t="s">
        <v>443</v>
      </c>
    </row>
    <row r="63" spans="1:20" ht="15" x14ac:dyDescent="0.25">
      <c r="A63" s="372" t="s">
        <v>2296</v>
      </c>
      <c r="B63" s="372" t="s">
        <v>99</v>
      </c>
      <c r="C63" s="372"/>
      <c r="D63" s="374"/>
      <c r="E63" s="385" t="s">
        <v>590</v>
      </c>
      <c r="F63" s="376" t="s">
        <v>2582</v>
      </c>
      <c r="G63" s="387" t="s">
        <v>30</v>
      </c>
      <c r="H63" s="388" t="s">
        <v>87</v>
      </c>
      <c r="I63" s="379" t="s">
        <v>443</v>
      </c>
      <c r="J63" s="379" t="s">
        <v>443</v>
      </c>
      <c r="K63" s="379" t="s">
        <v>443</v>
      </c>
      <c r="L63" s="379" t="s">
        <v>443</v>
      </c>
      <c r="M63" s="379" t="s">
        <v>443</v>
      </c>
      <c r="N63" s="380" t="s">
        <v>35</v>
      </c>
      <c r="O63" s="379" t="s">
        <v>443</v>
      </c>
      <c r="P63" s="379" t="s">
        <v>443</v>
      </c>
      <c r="Q63" s="379" t="s">
        <v>443</v>
      </c>
      <c r="R63" s="448" t="s">
        <v>443</v>
      </c>
      <c r="S63" s="448" t="s">
        <v>443</v>
      </c>
      <c r="T63" s="379" t="s">
        <v>443</v>
      </c>
    </row>
    <row r="64" spans="1:20" ht="15" x14ac:dyDescent="0.25">
      <c r="A64" s="408" t="s">
        <v>265</v>
      </c>
      <c r="B64" s="383" t="s">
        <v>107</v>
      </c>
      <c r="C64" s="383"/>
      <c r="D64" s="384"/>
      <c r="E64" s="385" t="s">
        <v>590</v>
      </c>
      <c r="F64" s="386" t="s">
        <v>266</v>
      </c>
      <c r="G64" s="387" t="s">
        <v>2181</v>
      </c>
      <c r="H64" s="388" t="s">
        <v>40</v>
      </c>
      <c r="I64" s="379" t="s">
        <v>443</v>
      </c>
      <c r="J64" s="379" t="s">
        <v>443</v>
      </c>
      <c r="K64" s="379" t="s">
        <v>443</v>
      </c>
      <c r="L64" s="379" t="s">
        <v>443</v>
      </c>
      <c r="M64" s="379" t="s">
        <v>4</v>
      </c>
      <c r="N64" s="380" t="s">
        <v>35</v>
      </c>
      <c r="O64" s="379" t="s">
        <v>443</v>
      </c>
      <c r="P64" s="379" t="s">
        <v>443</v>
      </c>
      <c r="Q64" s="379" t="s">
        <v>443</v>
      </c>
      <c r="R64" s="379" t="s">
        <v>443</v>
      </c>
      <c r="S64" s="379" t="s">
        <v>443</v>
      </c>
      <c r="T64" s="379" t="s">
        <v>443</v>
      </c>
    </row>
    <row r="65" spans="1:20" ht="30" x14ac:dyDescent="0.25">
      <c r="A65" s="408" t="s">
        <v>2153</v>
      </c>
      <c r="B65" s="383" t="s">
        <v>771</v>
      </c>
      <c r="C65" s="383"/>
      <c r="D65" s="401">
        <v>42719</v>
      </c>
      <c r="E65" s="385" t="s">
        <v>590</v>
      </c>
      <c r="F65" s="386" t="s">
        <v>2555</v>
      </c>
      <c r="G65" s="387" t="s">
        <v>30</v>
      </c>
      <c r="H65" s="404" t="s">
        <v>31</v>
      </c>
      <c r="I65" s="379" t="s">
        <v>443</v>
      </c>
      <c r="J65" s="379" t="s">
        <v>4</v>
      </c>
      <c r="K65" s="379" t="s">
        <v>443</v>
      </c>
      <c r="L65" s="379" t="s">
        <v>443</v>
      </c>
      <c r="M65" s="379" t="s">
        <v>443</v>
      </c>
      <c r="N65" s="380" t="s">
        <v>35</v>
      </c>
      <c r="O65" s="379" t="s">
        <v>443</v>
      </c>
      <c r="P65" s="379" t="s">
        <v>443</v>
      </c>
      <c r="Q65" s="379" t="s">
        <v>443</v>
      </c>
      <c r="R65" s="448" t="s">
        <v>443</v>
      </c>
      <c r="S65" s="448" t="s">
        <v>443</v>
      </c>
      <c r="T65" s="379" t="s">
        <v>443</v>
      </c>
    </row>
    <row r="66" spans="1:20" ht="15" x14ac:dyDescent="0.25">
      <c r="A66" s="383" t="s">
        <v>245</v>
      </c>
      <c r="B66" s="383" t="s">
        <v>113</v>
      </c>
      <c r="C66" s="383"/>
      <c r="D66" s="384"/>
      <c r="E66" s="385" t="s">
        <v>590</v>
      </c>
      <c r="F66" s="386" t="s">
        <v>246</v>
      </c>
      <c r="G66" s="387" t="s">
        <v>2181</v>
      </c>
      <c r="H66" s="388" t="s">
        <v>25</v>
      </c>
      <c r="I66" s="453" t="s">
        <v>443</v>
      </c>
      <c r="J66" s="453" t="s">
        <v>443</v>
      </c>
      <c r="K66" s="453" t="s">
        <v>443</v>
      </c>
      <c r="L66" s="453" t="s">
        <v>443</v>
      </c>
      <c r="M66" s="379" t="s">
        <v>443</v>
      </c>
      <c r="N66" s="380" t="s">
        <v>35</v>
      </c>
      <c r="O66" s="379" t="s">
        <v>4</v>
      </c>
      <c r="P66" s="379" t="s">
        <v>443</v>
      </c>
      <c r="Q66" s="379" t="s">
        <v>443</v>
      </c>
      <c r="R66" s="379" t="s">
        <v>443</v>
      </c>
      <c r="S66" s="379" t="s">
        <v>443</v>
      </c>
      <c r="T66" s="379" t="s">
        <v>443</v>
      </c>
    </row>
    <row r="67" spans="1:20" ht="15" x14ac:dyDescent="0.25">
      <c r="A67" s="414" t="s">
        <v>961</v>
      </c>
      <c r="B67" s="383" t="s">
        <v>113</v>
      </c>
      <c r="C67" s="383"/>
      <c r="D67" s="401">
        <v>42826</v>
      </c>
      <c r="E67" s="385" t="s">
        <v>590</v>
      </c>
      <c r="F67" s="441" t="s">
        <v>2413</v>
      </c>
      <c r="G67" s="387" t="s">
        <v>2181</v>
      </c>
      <c r="H67" s="388" t="s">
        <v>20</v>
      </c>
      <c r="I67" s="379" t="s">
        <v>443</v>
      </c>
      <c r="J67" s="379" t="s">
        <v>443</v>
      </c>
      <c r="K67" s="379" t="s">
        <v>443</v>
      </c>
      <c r="L67" s="379" t="s">
        <v>443</v>
      </c>
      <c r="M67" s="379" t="s">
        <v>443</v>
      </c>
      <c r="N67" s="380" t="s">
        <v>35</v>
      </c>
      <c r="O67" s="379" t="s">
        <v>443</v>
      </c>
      <c r="P67" s="379" t="s">
        <v>443</v>
      </c>
      <c r="Q67" s="379" t="s">
        <v>4</v>
      </c>
      <c r="R67" s="379" t="s">
        <v>443</v>
      </c>
      <c r="S67" s="379" t="s">
        <v>443</v>
      </c>
      <c r="T67" s="379" t="s">
        <v>443</v>
      </c>
    </row>
    <row r="68" spans="1:20" ht="30" x14ac:dyDescent="0.25">
      <c r="A68" s="383" t="s">
        <v>2673</v>
      </c>
      <c r="B68" s="383" t="s">
        <v>1396</v>
      </c>
      <c r="C68" s="451" t="s">
        <v>2674</v>
      </c>
      <c r="D68" s="401">
        <v>43983</v>
      </c>
      <c r="E68" s="385" t="s">
        <v>590</v>
      </c>
      <c r="F68" s="386" t="s">
        <v>1220</v>
      </c>
      <c r="G68" s="387" t="s">
        <v>2383</v>
      </c>
      <c r="H68" s="388" t="s">
        <v>25</v>
      </c>
      <c r="I68" s="379"/>
      <c r="J68" s="379"/>
      <c r="K68" s="379"/>
      <c r="L68" s="379"/>
      <c r="M68" s="379"/>
      <c r="N68" s="379"/>
      <c r="O68" s="379"/>
      <c r="P68" s="379" t="s">
        <v>443</v>
      </c>
      <c r="Q68" s="379" t="s">
        <v>443</v>
      </c>
      <c r="R68" s="448" t="s">
        <v>443</v>
      </c>
      <c r="S68" s="379" t="s">
        <v>443</v>
      </c>
      <c r="T68" s="380" t="s">
        <v>35</v>
      </c>
    </row>
    <row r="69" spans="1:20" ht="15" x14ac:dyDescent="0.25">
      <c r="A69" s="372" t="s">
        <v>102</v>
      </c>
      <c r="B69" s="372" t="s">
        <v>1396</v>
      </c>
      <c r="C69" s="372"/>
      <c r="D69" s="440"/>
      <c r="E69" s="411" t="s">
        <v>590</v>
      </c>
      <c r="F69" s="376" t="s">
        <v>273</v>
      </c>
      <c r="G69" s="395" t="s">
        <v>2181</v>
      </c>
      <c r="H69" s="378" t="s">
        <v>25</v>
      </c>
      <c r="I69" s="379" t="s">
        <v>443</v>
      </c>
      <c r="J69" s="379" t="s">
        <v>443</v>
      </c>
      <c r="K69" s="379" t="s">
        <v>443</v>
      </c>
      <c r="L69" s="379" t="s">
        <v>443</v>
      </c>
      <c r="M69" s="379" t="s">
        <v>443</v>
      </c>
      <c r="N69" s="380" t="s">
        <v>35</v>
      </c>
      <c r="O69" s="379" t="s">
        <v>443</v>
      </c>
      <c r="P69" s="379" t="s">
        <v>443</v>
      </c>
      <c r="Q69" s="379" t="s">
        <v>443</v>
      </c>
      <c r="R69" s="379" t="s">
        <v>443</v>
      </c>
      <c r="S69" s="379" t="s">
        <v>443</v>
      </c>
      <c r="T69" s="379" t="s">
        <v>443</v>
      </c>
    </row>
    <row r="70" spans="1:20" ht="30" x14ac:dyDescent="0.25">
      <c r="A70" s="382" t="s">
        <v>2593</v>
      </c>
      <c r="B70" s="383" t="s">
        <v>587</v>
      </c>
      <c r="C70" s="400" t="s">
        <v>2594</v>
      </c>
      <c r="D70" s="401">
        <v>41214</v>
      </c>
      <c r="E70" s="385" t="s">
        <v>590</v>
      </c>
      <c r="F70" s="386" t="s">
        <v>591</v>
      </c>
      <c r="G70" s="387" t="s">
        <v>2383</v>
      </c>
      <c r="H70" s="388" t="s">
        <v>72</v>
      </c>
      <c r="I70" s="379" t="s">
        <v>443</v>
      </c>
      <c r="J70" s="379" t="s">
        <v>443</v>
      </c>
      <c r="K70" s="420" t="s">
        <v>4</v>
      </c>
      <c r="L70" s="379" t="s">
        <v>443</v>
      </c>
      <c r="M70" s="380" t="s">
        <v>1919</v>
      </c>
      <c r="N70" s="380" t="s">
        <v>35</v>
      </c>
      <c r="O70" s="379" t="s">
        <v>443</v>
      </c>
      <c r="P70" s="379" t="s">
        <v>443</v>
      </c>
      <c r="Q70" s="379" t="s">
        <v>443</v>
      </c>
      <c r="R70" s="379" t="s">
        <v>443</v>
      </c>
      <c r="S70" s="379" t="s">
        <v>443</v>
      </c>
      <c r="T70" s="380" t="s">
        <v>35</v>
      </c>
    </row>
    <row r="71" spans="1:20" ht="15" x14ac:dyDescent="0.25">
      <c r="A71" s="383" t="s">
        <v>269</v>
      </c>
      <c r="B71" s="383" t="s">
        <v>119</v>
      </c>
      <c r="C71" s="383"/>
      <c r="D71" s="384"/>
      <c r="E71" s="385" t="s">
        <v>590</v>
      </c>
      <c r="F71" s="386" t="s">
        <v>270</v>
      </c>
      <c r="G71" s="387" t="s">
        <v>2181</v>
      </c>
      <c r="H71" s="388" t="s">
        <v>40</v>
      </c>
      <c r="I71" s="405" t="s">
        <v>443</v>
      </c>
      <c r="J71" s="379" t="s">
        <v>443</v>
      </c>
      <c r="K71" s="379" t="s">
        <v>443</v>
      </c>
      <c r="L71" s="379" t="s">
        <v>4</v>
      </c>
      <c r="M71" s="379" t="s">
        <v>443</v>
      </c>
      <c r="N71" s="380" t="s">
        <v>35</v>
      </c>
      <c r="O71" s="379" t="s">
        <v>443</v>
      </c>
      <c r="P71" s="379" t="s">
        <v>443</v>
      </c>
      <c r="Q71" s="379" t="s">
        <v>443</v>
      </c>
      <c r="R71" s="379" t="s">
        <v>443</v>
      </c>
      <c r="S71" s="379" t="s">
        <v>443</v>
      </c>
      <c r="T71" s="379" t="s">
        <v>443</v>
      </c>
    </row>
    <row r="72" spans="1:20" ht="15" x14ac:dyDescent="0.25">
      <c r="A72" s="383" t="s">
        <v>2075</v>
      </c>
      <c r="B72" s="383" t="s">
        <v>119</v>
      </c>
      <c r="C72" s="383"/>
      <c r="D72" s="401">
        <v>42256</v>
      </c>
      <c r="E72" s="385" t="s">
        <v>590</v>
      </c>
      <c r="F72" s="386" t="s">
        <v>2533</v>
      </c>
      <c r="G72" s="387" t="s">
        <v>30</v>
      </c>
      <c r="H72" s="388" t="s">
        <v>20</v>
      </c>
      <c r="I72" s="379" t="s">
        <v>443</v>
      </c>
      <c r="J72" s="379" t="s">
        <v>443</v>
      </c>
      <c r="K72" s="379" t="s">
        <v>443</v>
      </c>
      <c r="L72" s="379" t="s">
        <v>443</v>
      </c>
      <c r="M72" s="379" t="s">
        <v>443</v>
      </c>
      <c r="N72" s="380" t="s">
        <v>35</v>
      </c>
      <c r="O72" s="379" t="s">
        <v>443</v>
      </c>
      <c r="P72" s="379" t="s">
        <v>443</v>
      </c>
      <c r="Q72" s="379" t="s">
        <v>443</v>
      </c>
      <c r="R72" s="448" t="s">
        <v>443</v>
      </c>
      <c r="S72" s="447" t="s">
        <v>4</v>
      </c>
      <c r="T72" s="379" t="s">
        <v>443</v>
      </c>
    </row>
    <row r="73" spans="1:20" ht="15" x14ac:dyDescent="0.25">
      <c r="A73" s="383" t="s">
        <v>37</v>
      </c>
      <c r="B73" s="383" t="s">
        <v>119</v>
      </c>
      <c r="C73" s="383"/>
      <c r="D73" s="401"/>
      <c r="E73" s="385" t="s">
        <v>590</v>
      </c>
      <c r="F73" s="386" t="s">
        <v>283</v>
      </c>
      <c r="G73" s="387" t="s">
        <v>2181</v>
      </c>
      <c r="H73" s="388" t="s">
        <v>53</v>
      </c>
      <c r="I73" s="379" t="s">
        <v>443</v>
      </c>
      <c r="J73" s="379" t="s">
        <v>443</v>
      </c>
      <c r="K73" s="379" t="s">
        <v>443</v>
      </c>
      <c r="L73" s="379" t="s">
        <v>443</v>
      </c>
      <c r="M73" s="405" t="s">
        <v>443</v>
      </c>
      <c r="N73" s="380" t="s">
        <v>35</v>
      </c>
      <c r="O73" s="379" t="s">
        <v>443</v>
      </c>
      <c r="P73" s="379" t="s">
        <v>4</v>
      </c>
      <c r="Q73" s="379" t="s">
        <v>443</v>
      </c>
      <c r="R73" s="379" t="s">
        <v>443</v>
      </c>
      <c r="S73" s="379" t="s">
        <v>443</v>
      </c>
      <c r="T73" s="379" t="s">
        <v>443</v>
      </c>
    </row>
    <row r="74" spans="1:20" ht="15" x14ac:dyDescent="0.25">
      <c r="A74" s="408" t="s">
        <v>127</v>
      </c>
      <c r="B74" s="383" t="s">
        <v>119</v>
      </c>
      <c r="C74" s="383"/>
      <c r="D74" s="384"/>
      <c r="E74" s="385" t="s">
        <v>590</v>
      </c>
      <c r="F74" s="386" t="s">
        <v>2431</v>
      </c>
      <c r="G74" s="387" t="s">
        <v>19</v>
      </c>
      <c r="H74" s="388" t="s">
        <v>20</v>
      </c>
      <c r="I74" s="405" t="s">
        <v>443</v>
      </c>
      <c r="J74" s="379" t="s">
        <v>443</v>
      </c>
      <c r="K74" s="379" t="s">
        <v>443</v>
      </c>
      <c r="L74" s="379" t="s">
        <v>443</v>
      </c>
      <c r="M74" s="379" t="s">
        <v>443</v>
      </c>
      <c r="N74" s="405" t="s">
        <v>35</v>
      </c>
      <c r="O74" s="379" t="s">
        <v>443</v>
      </c>
      <c r="P74" s="379" t="s">
        <v>443</v>
      </c>
      <c r="Q74" s="379" t="s">
        <v>4</v>
      </c>
      <c r="R74" s="380" t="s">
        <v>35</v>
      </c>
      <c r="S74" s="379" t="s">
        <v>443</v>
      </c>
      <c r="T74" s="379" t="s">
        <v>443</v>
      </c>
    </row>
    <row r="75" spans="1:20" ht="15" x14ac:dyDescent="0.25">
      <c r="A75" s="382" t="s">
        <v>255</v>
      </c>
      <c r="B75" s="383" t="s">
        <v>119</v>
      </c>
      <c r="C75" s="383"/>
      <c r="D75" s="401">
        <v>41456</v>
      </c>
      <c r="E75" s="385" t="s">
        <v>590</v>
      </c>
      <c r="F75" s="386" t="s">
        <v>256</v>
      </c>
      <c r="G75" s="387" t="s">
        <v>2181</v>
      </c>
      <c r="H75" s="388" t="s">
        <v>25</v>
      </c>
      <c r="I75" s="379" t="s">
        <v>443</v>
      </c>
      <c r="J75" s="379" t="s">
        <v>443</v>
      </c>
      <c r="K75" s="379" t="s">
        <v>443</v>
      </c>
      <c r="L75" s="379" t="s">
        <v>443</v>
      </c>
      <c r="M75" s="379" t="s">
        <v>443</v>
      </c>
      <c r="N75" s="380" t="s">
        <v>35</v>
      </c>
      <c r="O75" s="379" t="s">
        <v>443</v>
      </c>
      <c r="P75" s="379" t="s">
        <v>443</v>
      </c>
      <c r="Q75" s="379" t="s">
        <v>443</v>
      </c>
      <c r="R75" s="379" t="s">
        <v>443</v>
      </c>
      <c r="S75" s="379" t="s">
        <v>443</v>
      </c>
      <c r="T75" s="379" t="s">
        <v>443</v>
      </c>
    </row>
    <row r="76" spans="1:20" ht="45" x14ac:dyDescent="0.25">
      <c r="A76" s="383" t="s">
        <v>2438</v>
      </c>
      <c r="B76" s="383" t="s">
        <v>119</v>
      </c>
      <c r="C76" s="400" t="s">
        <v>2858</v>
      </c>
      <c r="D76" s="384"/>
      <c r="E76" s="385" t="s">
        <v>590</v>
      </c>
      <c r="F76" s="386" t="s">
        <v>254</v>
      </c>
      <c r="G76" s="387" t="s">
        <v>2181</v>
      </c>
      <c r="H76" s="388" t="s">
        <v>25</v>
      </c>
      <c r="I76" s="380" t="s">
        <v>35</v>
      </c>
      <c r="J76" s="379" t="s">
        <v>443</v>
      </c>
      <c r="K76" s="380" t="s">
        <v>35</v>
      </c>
      <c r="L76" s="379" t="s">
        <v>443</v>
      </c>
      <c r="M76" s="380" t="s">
        <v>35</v>
      </c>
      <c r="N76" s="380" t="s">
        <v>35</v>
      </c>
      <c r="O76" s="380" t="s">
        <v>4</v>
      </c>
      <c r="P76" s="379" t="s">
        <v>443</v>
      </c>
      <c r="Q76" s="380" t="s">
        <v>35</v>
      </c>
      <c r="R76" s="379" t="s">
        <v>443</v>
      </c>
      <c r="S76" s="380" t="s">
        <v>35</v>
      </c>
      <c r="T76" s="379" t="s">
        <v>443</v>
      </c>
    </row>
    <row r="77" spans="1:20" ht="15" x14ac:dyDescent="0.25">
      <c r="A77" s="372" t="s">
        <v>208</v>
      </c>
      <c r="B77" s="372" t="s">
        <v>119</v>
      </c>
      <c r="C77" s="372"/>
      <c r="D77" s="384"/>
      <c r="E77" s="375" t="s">
        <v>590</v>
      </c>
      <c r="F77" s="376" t="s">
        <v>2225</v>
      </c>
      <c r="G77" s="377" t="s">
        <v>24</v>
      </c>
      <c r="H77" s="378" t="s">
        <v>45</v>
      </c>
      <c r="I77" s="379" t="s">
        <v>443</v>
      </c>
      <c r="J77" s="379" t="s">
        <v>443</v>
      </c>
      <c r="K77" s="379" t="s">
        <v>443</v>
      </c>
      <c r="L77" s="405" t="s">
        <v>443</v>
      </c>
      <c r="M77" s="380" t="s">
        <v>35</v>
      </c>
      <c r="N77" s="380" t="s">
        <v>35</v>
      </c>
      <c r="O77" s="379" t="s">
        <v>443</v>
      </c>
      <c r="P77" s="379" t="s">
        <v>443</v>
      </c>
      <c r="Q77" s="379" t="s">
        <v>443</v>
      </c>
      <c r="R77" s="379" t="s">
        <v>443</v>
      </c>
      <c r="S77" s="379" t="s">
        <v>443</v>
      </c>
      <c r="T77" s="379"/>
    </row>
    <row r="78" spans="1:20" ht="30" x14ac:dyDescent="0.25">
      <c r="A78" s="399" t="s">
        <v>2859</v>
      </c>
      <c r="B78" s="399" t="s">
        <v>1462</v>
      </c>
      <c r="C78" s="512"/>
      <c r="D78" s="430">
        <v>43971</v>
      </c>
      <c r="E78" s="402" t="s">
        <v>590</v>
      </c>
      <c r="F78" s="403" t="s">
        <v>2500</v>
      </c>
      <c r="G78" s="431" t="s">
        <v>2383</v>
      </c>
      <c r="H78" s="404" t="s">
        <v>40</v>
      </c>
      <c r="I78" s="379"/>
      <c r="J78" s="379"/>
      <c r="K78" s="379"/>
      <c r="L78" s="379"/>
      <c r="M78" s="379"/>
      <c r="N78" s="379"/>
      <c r="O78" s="379" t="s">
        <v>443</v>
      </c>
      <c r="P78" s="379" t="s">
        <v>443</v>
      </c>
      <c r="Q78" s="379" t="s">
        <v>443</v>
      </c>
      <c r="R78" s="379" t="s">
        <v>443</v>
      </c>
      <c r="S78" s="379" t="s">
        <v>443</v>
      </c>
      <c r="T78" s="380" t="s">
        <v>35</v>
      </c>
    </row>
    <row r="79" spans="1:20" ht="15" x14ac:dyDescent="0.25">
      <c r="A79" s="399" t="s">
        <v>2174</v>
      </c>
      <c r="B79" s="399" t="s">
        <v>1028</v>
      </c>
      <c r="C79" s="399"/>
      <c r="D79" s="430">
        <v>41730</v>
      </c>
      <c r="E79" s="385" t="s">
        <v>590</v>
      </c>
      <c r="F79" s="403" t="s">
        <v>2416</v>
      </c>
      <c r="G79" s="387" t="s">
        <v>30</v>
      </c>
      <c r="H79" s="404" t="s">
        <v>25</v>
      </c>
      <c r="I79" s="379" t="s">
        <v>443</v>
      </c>
      <c r="J79" s="379" t="s">
        <v>443</v>
      </c>
      <c r="K79" s="379" t="s">
        <v>443</v>
      </c>
      <c r="L79" s="405" t="s">
        <v>443</v>
      </c>
      <c r="M79" s="379" t="s">
        <v>443</v>
      </c>
      <c r="N79" s="380" t="s">
        <v>35</v>
      </c>
      <c r="O79" s="389" t="s">
        <v>4</v>
      </c>
      <c r="P79" s="379" t="s">
        <v>443</v>
      </c>
      <c r="Q79" s="379" t="s">
        <v>443</v>
      </c>
      <c r="R79" s="448" t="s">
        <v>443</v>
      </c>
      <c r="S79" s="448" t="s">
        <v>443</v>
      </c>
      <c r="T79" s="379" t="s">
        <v>443</v>
      </c>
    </row>
    <row r="80" spans="1:20" ht="15" x14ac:dyDescent="0.25">
      <c r="A80" s="408" t="s">
        <v>2693</v>
      </c>
      <c r="B80" s="383" t="s">
        <v>2694</v>
      </c>
      <c r="C80" s="444"/>
      <c r="D80" s="445"/>
      <c r="E80" s="385" t="s">
        <v>590</v>
      </c>
      <c r="F80" s="386" t="s">
        <v>490</v>
      </c>
      <c r="G80" s="387" t="s">
        <v>24</v>
      </c>
      <c r="H80" s="388" t="s">
        <v>2040</v>
      </c>
      <c r="I80" s="379" t="s">
        <v>443</v>
      </c>
      <c r="J80" s="379" t="s">
        <v>443</v>
      </c>
      <c r="K80" s="379" t="s">
        <v>443</v>
      </c>
      <c r="L80" s="379" t="s">
        <v>443</v>
      </c>
      <c r="M80" s="380" t="s">
        <v>35</v>
      </c>
      <c r="N80" s="380" t="s">
        <v>35</v>
      </c>
      <c r="O80" s="379" t="s">
        <v>443</v>
      </c>
      <c r="P80" s="379" t="s">
        <v>443</v>
      </c>
      <c r="Q80" s="379" t="s">
        <v>443</v>
      </c>
      <c r="R80" s="379" t="s">
        <v>443</v>
      </c>
      <c r="S80" s="379" t="s">
        <v>443</v>
      </c>
      <c r="T80" s="379"/>
    </row>
    <row r="81" spans="1:20" ht="15" x14ac:dyDescent="0.25">
      <c r="A81" s="383" t="s">
        <v>2504</v>
      </c>
      <c r="B81" s="382" t="s">
        <v>1725</v>
      </c>
      <c r="C81" s="510" t="s">
        <v>2788</v>
      </c>
      <c r="D81" s="401">
        <v>43604</v>
      </c>
      <c r="E81" s="385" t="s">
        <v>590</v>
      </c>
      <c r="F81" s="386" t="s">
        <v>408</v>
      </c>
      <c r="G81" s="387" t="s">
        <v>19</v>
      </c>
      <c r="H81" s="388" t="s">
        <v>20</v>
      </c>
      <c r="I81" s="405" t="s">
        <v>443</v>
      </c>
      <c r="J81" s="379" t="s">
        <v>443</v>
      </c>
      <c r="K81" s="379" t="s">
        <v>443</v>
      </c>
      <c r="L81" s="379" t="s">
        <v>443</v>
      </c>
      <c r="M81" s="379" t="s">
        <v>443</v>
      </c>
      <c r="N81" s="405" t="s">
        <v>35</v>
      </c>
      <c r="O81" s="379" t="s">
        <v>443</v>
      </c>
      <c r="P81" s="379" t="s">
        <v>443</v>
      </c>
      <c r="Q81" s="379" t="s">
        <v>4</v>
      </c>
      <c r="R81" s="380" t="s">
        <v>35</v>
      </c>
      <c r="S81" s="379" t="s">
        <v>443</v>
      </c>
      <c r="T81" s="379" t="s">
        <v>443</v>
      </c>
    </row>
    <row r="82" spans="1:20" ht="30" x14ac:dyDescent="0.25">
      <c r="A82" s="406" t="s">
        <v>1804</v>
      </c>
      <c r="B82" s="426" t="s">
        <v>1805</v>
      </c>
      <c r="C82" s="387"/>
      <c r="D82" s="401">
        <v>42767</v>
      </c>
      <c r="E82" s="385" t="s">
        <v>590</v>
      </c>
      <c r="F82" s="386" t="s">
        <v>2517</v>
      </c>
      <c r="G82" s="387" t="s">
        <v>2181</v>
      </c>
      <c r="H82" s="449" t="s">
        <v>87</v>
      </c>
      <c r="I82" s="379" t="s">
        <v>443</v>
      </c>
      <c r="J82" s="379" t="s">
        <v>443</v>
      </c>
      <c r="K82" s="379" t="s">
        <v>4</v>
      </c>
      <c r="L82" s="379" t="s">
        <v>443</v>
      </c>
      <c r="M82" s="379" t="s">
        <v>443</v>
      </c>
      <c r="N82" s="380" t="s">
        <v>35</v>
      </c>
      <c r="O82" s="379" t="s">
        <v>443</v>
      </c>
      <c r="P82" s="379" t="s">
        <v>443</v>
      </c>
      <c r="Q82" s="379" t="s">
        <v>443</v>
      </c>
      <c r="R82" s="379" t="s">
        <v>443</v>
      </c>
      <c r="S82" s="379" t="s">
        <v>443</v>
      </c>
      <c r="T82" s="380" t="s">
        <v>35</v>
      </c>
    </row>
    <row r="83" spans="1:20" ht="15" x14ac:dyDescent="0.25">
      <c r="A83" s="382" t="s">
        <v>2401</v>
      </c>
      <c r="B83" s="382" t="s">
        <v>138</v>
      </c>
      <c r="C83" s="382"/>
      <c r="D83" s="384"/>
      <c r="E83" s="385" t="s">
        <v>590</v>
      </c>
      <c r="F83" s="386" t="s">
        <v>481</v>
      </c>
      <c r="G83" s="387" t="s">
        <v>30</v>
      </c>
      <c r="H83" s="388" t="s">
        <v>20</v>
      </c>
      <c r="I83" s="379" t="s">
        <v>443</v>
      </c>
      <c r="J83" s="379" t="s">
        <v>443</v>
      </c>
      <c r="K83" s="379" t="s">
        <v>443</v>
      </c>
      <c r="L83" s="379" t="s">
        <v>443</v>
      </c>
      <c r="M83" s="379" t="s">
        <v>443</v>
      </c>
      <c r="N83" s="447" t="s">
        <v>4</v>
      </c>
      <c r="O83" s="379" t="s">
        <v>443</v>
      </c>
      <c r="P83" s="379" t="s">
        <v>443</v>
      </c>
      <c r="Q83" s="379" t="s">
        <v>443</v>
      </c>
      <c r="R83" s="448" t="s">
        <v>443</v>
      </c>
      <c r="S83" s="448" t="s">
        <v>443</v>
      </c>
      <c r="T83" s="379" t="s">
        <v>443</v>
      </c>
    </row>
    <row r="84" spans="1:20" ht="15" x14ac:dyDescent="0.25">
      <c r="A84" s="382" t="s">
        <v>607</v>
      </c>
      <c r="B84" s="382" t="s">
        <v>608</v>
      </c>
      <c r="C84" s="382"/>
      <c r="D84" s="401">
        <v>43313</v>
      </c>
      <c r="E84" s="385" t="s">
        <v>590</v>
      </c>
      <c r="F84" s="386" t="s">
        <v>2365</v>
      </c>
      <c r="G84" s="387" t="s">
        <v>30</v>
      </c>
      <c r="H84" s="388" t="s">
        <v>20</v>
      </c>
      <c r="I84" s="379" t="s">
        <v>443</v>
      </c>
      <c r="J84" s="379" t="s">
        <v>443</v>
      </c>
      <c r="K84" s="379" t="s">
        <v>443</v>
      </c>
      <c r="L84" s="379" t="s">
        <v>443</v>
      </c>
      <c r="M84" s="379" t="s">
        <v>443</v>
      </c>
      <c r="N84" s="447" t="s">
        <v>4</v>
      </c>
      <c r="O84" s="380" t="s">
        <v>35</v>
      </c>
      <c r="P84" s="379" t="s">
        <v>443</v>
      </c>
      <c r="Q84" s="379" t="s">
        <v>443</v>
      </c>
      <c r="R84" s="448" t="s">
        <v>443</v>
      </c>
      <c r="S84" s="448" t="s">
        <v>443</v>
      </c>
      <c r="T84" s="379" t="s">
        <v>443</v>
      </c>
    </row>
    <row r="85" spans="1:20" ht="30" x14ac:dyDescent="0.25">
      <c r="A85" s="382" t="s">
        <v>2287</v>
      </c>
      <c r="B85" s="382" t="s">
        <v>1636</v>
      </c>
      <c r="C85" s="409"/>
      <c r="D85" s="384"/>
      <c r="E85" s="385" t="s">
        <v>590</v>
      </c>
      <c r="F85" s="386" t="s">
        <v>2481</v>
      </c>
      <c r="G85" s="387" t="s">
        <v>19</v>
      </c>
      <c r="H85" s="388" t="s">
        <v>25</v>
      </c>
      <c r="I85" s="379" t="s">
        <v>443</v>
      </c>
      <c r="J85" s="379" t="s">
        <v>443</v>
      </c>
      <c r="K85" s="379" t="s">
        <v>443</v>
      </c>
      <c r="L85" s="379" t="s">
        <v>443</v>
      </c>
      <c r="M85" s="379" t="s">
        <v>443</v>
      </c>
      <c r="N85" s="380" t="s">
        <v>35</v>
      </c>
      <c r="O85" s="389" t="s">
        <v>4</v>
      </c>
      <c r="P85" s="379" t="s">
        <v>443</v>
      </c>
      <c r="Q85" s="379" t="s">
        <v>443</v>
      </c>
      <c r="R85" s="379" t="s">
        <v>443</v>
      </c>
      <c r="S85" s="379" t="s">
        <v>443</v>
      </c>
      <c r="T85" s="379" t="s">
        <v>4</v>
      </c>
    </row>
    <row r="86" spans="1:20" ht="15" x14ac:dyDescent="0.25">
      <c r="A86" s="390" t="s">
        <v>1043</v>
      </c>
      <c r="B86" s="390" t="s">
        <v>2417</v>
      </c>
      <c r="C86" s="390" t="s">
        <v>1921</v>
      </c>
      <c r="D86" s="393">
        <v>44044</v>
      </c>
      <c r="E86" s="411" t="s">
        <v>590</v>
      </c>
      <c r="F86" s="394" t="s">
        <v>2418</v>
      </c>
      <c r="G86" s="395" t="s">
        <v>2181</v>
      </c>
      <c r="H86" s="517" t="s">
        <v>87</v>
      </c>
      <c r="I86" s="379"/>
      <c r="J86" s="379"/>
      <c r="K86" s="379"/>
      <c r="L86" s="379"/>
      <c r="M86" s="379"/>
      <c r="N86" s="379"/>
      <c r="O86" s="379"/>
      <c r="P86" s="379"/>
      <c r="Q86" s="379"/>
      <c r="R86" s="379" t="s">
        <v>443</v>
      </c>
      <c r="S86" s="379" t="s">
        <v>443</v>
      </c>
      <c r="T86" s="379" t="s">
        <v>443</v>
      </c>
    </row>
    <row r="87" spans="1:20" ht="15" x14ac:dyDescent="0.25">
      <c r="A87" s="382" t="s">
        <v>2161</v>
      </c>
      <c r="B87" s="382" t="s">
        <v>980</v>
      </c>
      <c r="C87" s="409" t="s">
        <v>2641</v>
      </c>
      <c r="D87" s="401">
        <v>43862</v>
      </c>
      <c r="E87" s="385" t="s">
        <v>590</v>
      </c>
      <c r="F87" s="386" t="s">
        <v>981</v>
      </c>
      <c r="G87" s="387" t="s">
        <v>24</v>
      </c>
      <c r="H87" s="388" t="s">
        <v>2040</v>
      </c>
      <c r="I87" s="379"/>
      <c r="J87" s="379"/>
      <c r="K87" s="379"/>
      <c r="L87" s="379" t="s">
        <v>443</v>
      </c>
      <c r="M87" s="380" t="s">
        <v>35</v>
      </c>
      <c r="N87" s="380" t="s">
        <v>35</v>
      </c>
      <c r="O87" s="379" t="s">
        <v>443</v>
      </c>
      <c r="P87" s="379" t="s">
        <v>443</v>
      </c>
      <c r="Q87" s="379" t="s">
        <v>443</v>
      </c>
      <c r="R87" s="379" t="s">
        <v>443</v>
      </c>
      <c r="S87" s="379" t="s">
        <v>443</v>
      </c>
      <c r="T87" s="379"/>
    </row>
    <row r="88" spans="1:20" ht="30" x14ac:dyDescent="0.25">
      <c r="A88" s="371" t="s">
        <v>593</v>
      </c>
      <c r="B88" s="382" t="s">
        <v>152</v>
      </c>
      <c r="C88" s="371"/>
      <c r="D88" s="374">
        <v>41730</v>
      </c>
      <c r="E88" s="375" t="s">
        <v>590</v>
      </c>
      <c r="F88" s="376" t="s">
        <v>2596</v>
      </c>
      <c r="G88" s="377" t="s">
        <v>24</v>
      </c>
      <c r="H88" s="378" t="s">
        <v>69</v>
      </c>
      <c r="I88" s="379" t="s">
        <v>443</v>
      </c>
      <c r="J88" s="379" t="s">
        <v>443</v>
      </c>
      <c r="K88" s="379" t="s">
        <v>443</v>
      </c>
      <c r="L88" s="379" t="s">
        <v>4</v>
      </c>
      <c r="M88" s="380" t="s">
        <v>35</v>
      </c>
      <c r="N88" s="380" t="s">
        <v>35</v>
      </c>
      <c r="O88" s="380" t="s">
        <v>35</v>
      </c>
      <c r="P88" s="379" t="s">
        <v>4</v>
      </c>
      <c r="Q88" s="379" t="s">
        <v>443</v>
      </c>
      <c r="R88" s="379" t="s">
        <v>443</v>
      </c>
      <c r="S88" s="379" t="s">
        <v>443</v>
      </c>
      <c r="T88" s="379"/>
    </row>
    <row r="89" spans="1:20" ht="15" x14ac:dyDescent="0.25">
      <c r="A89" s="382" t="s">
        <v>2068</v>
      </c>
      <c r="B89" s="382" t="s">
        <v>152</v>
      </c>
      <c r="C89" s="382"/>
      <c r="D89" s="401">
        <v>42186</v>
      </c>
      <c r="E89" s="385" t="s">
        <v>590</v>
      </c>
      <c r="F89" s="386" t="s">
        <v>2372</v>
      </c>
      <c r="G89" s="387" t="s">
        <v>2181</v>
      </c>
      <c r="H89" s="388" t="s">
        <v>69</v>
      </c>
      <c r="I89" s="379" t="s">
        <v>443</v>
      </c>
      <c r="J89" s="379" t="s">
        <v>443</v>
      </c>
      <c r="K89" s="379" t="s">
        <v>443</v>
      </c>
      <c r="L89" s="379" t="s">
        <v>443</v>
      </c>
      <c r="M89" s="379" t="s">
        <v>443</v>
      </c>
      <c r="N89" s="380" t="s">
        <v>35</v>
      </c>
      <c r="O89" s="379" t="s">
        <v>443</v>
      </c>
      <c r="P89" s="379" t="s">
        <v>443</v>
      </c>
      <c r="Q89" s="379" t="s">
        <v>443</v>
      </c>
      <c r="R89" s="379" t="s">
        <v>443</v>
      </c>
      <c r="S89" s="379" t="s">
        <v>443</v>
      </c>
      <c r="T89" s="379" t="s">
        <v>443</v>
      </c>
    </row>
    <row r="90" spans="1:20" ht="15" x14ac:dyDescent="0.25">
      <c r="A90" s="382" t="s">
        <v>894</v>
      </c>
      <c r="B90" s="382" t="s">
        <v>152</v>
      </c>
      <c r="C90" s="382"/>
      <c r="D90" s="401">
        <v>42036</v>
      </c>
      <c r="E90" s="385" t="s">
        <v>590</v>
      </c>
      <c r="F90" s="386" t="s">
        <v>2397</v>
      </c>
      <c r="G90" s="387" t="s">
        <v>2181</v>
      </c>
      <c r="H90" s="388" t="s">
        <v>69</v>
      </c>
      <c r="I90" s="379" t="s">
        <v>443</v>
      </c>
      <c r="J90" s="379" t="s">
        <v>443</v>
      </c>
      <c r="K90" s="379" t="s">
        <v>443</v>
      </c>
      <c r="L90" s="379" t="s">
        <v>443</v>
      </c>
      <c r="M90" s="379" t="s">
        <v>443</v>
      </c>
      <c r="N90" s="380" t="s">
        <v>35</v>
      </c>
      <c r="O90" s="379" t="s">
        <v>443</v>
      </c>
      <c r="P90" s="379" t="s">
        <v>443</v>
      </c>
      <c r="Q90" s="379" t="s">
        <v>443</v>
      </c>
      <c r="R90" s="379" t="s">
        <v>443</v>
      </c>
      <c r="S90" s="379" t="s">
        <v>443</v>
      </c>
      <c r="T90" s="379" t="s">
        <v>443</v>
      </c>
    </row>
    <row r="91" spans="1:20" ht="15" x14ac:dyDescent="0.25">
      <c r="A91" s="391" t="s">
        <v>945</v>
      </c>
      <c r="B91" s="382" t="s">
        <v>152</v>
      </c>
      <c r="C91" s="382"/>
      <c r="D91" s="401">
        <v>42036</v>
      </c>
      <c r="E91" s="385" t="s">
        <v>590</v>
      </c>
      <c r="F91" s="386" t="s">
        <v>2409</v>
      </c>
      <c r="G91" s="387" t="s">
        <v>2181</v>
      </c>
      <c r="H91" s="396" t="s">
        <v>20</v>
      </c>
      <c r="I91" s="379" t="s">
        <v>443</v>
      </c>
      <c r="J91" s="379" t="s">
        <v>443</v>
      </c>
      <c r="K91" s="379" t="s">
        <v>443</v>
      </c>
      <c r="L91" s="379" t="s">
        <v>443</v>
      </c>
      <c r="M91" s="379" t="s">
        <v>443</v>
      </c>
      <c r="N91" s="380" t="s">
        <v>35</v>
      </c>
      <c r="O91" s="379" t="s">
        <v>443</v>
      </c>
      <c r="P91" s="379" t="s">
        <v>443</v>
      </c>
      <c r="Q91" s="379" t="s">
        <v>443</v>
      </c>
      <c r="R91" s="379" t="s">
        <v>443</v>
      </c>
      <c r="S91" s="379" t="s">
        <v>4</v>
      </c>
      <c r="T91" s="379" t="s">
        <v>443</v>
      </c>
    </row>
    <row r="92" spans="1:20" ht="15" x14ac:dyDescent="0.25">
      <c r="A92" s="382" t="s">
        <v>1046</v>
      </c>
      <c r="B92" s="382" t="s">
        <v>152</v>
      </c>
      <c r="C92" s="382"/>
      <c r="D92" s="401">
        <v>41852</v>
      </c>
      <c r="E92" s="385" t="s">
        <v>590</v>
      </c>
      <c r="F92" s="386" t="s">
        <v>2419</v>
      </c>
      <c r="G92" s="387" t="s">
        <v>24</v>
      </c>
      <c r="H92" s="388" t="s">
        <v>2040</v>
      </c>
      <c r="I92" s="379" t="s">
        <v>443</v>
      </c>
      <c r="J92" s="379" t="s">
        <v>443</v>
      </c>
      <c r="K92" s="379" t="s">
        <v>443</v>
      </c>
      <c r="L92" s="379" t="s">
        <v>443</v>
      </c>
      <c r="M92" s="380" t="s">
        <v>35</v>
      </c>
      <c r="N92" s="380" t="s">
        <v>35</v>
      </c>
      <c r="O92" s="379" t="s">
        <v>443</v>
      </c>
      <c r="P92" s="379" t="s">
        <v>443</v>
      </c>
      <c r="Q92" s="379" t="s">
        <v>443</v>
      </c>
      <c r="R92" s="379" t="s">
        <v>443</v>
      </c>
      <c r="S92" s="379" t="s">
        <v>443</v>
      </c>
      <c r="T92" s="379"/>
    </row>
    <row r="93" spans="1:20" ht="15" x14ac:dyDescent="0.25">
      <c r="A93" s="383" t="s">
        <v>257</v>
      </c>
      <c r="B93" s="390" t="s">
        <v>152</v>
      </c>
      <c r="C93" s="383"/>
      <c r="D93" s="384"/>
      <c r="E93" s="385" t="s">
        <v>590</v>
      </c>
      <c r="F93" s="386" t="s">
        <v>258</v>
      </c>
      <c r="G93" s="387" t="s">
        <v>2181</v>
      </c>
      <c r="H93" s="388" t="s">
        <v>69</v>
      </c>
      <c r="I93" s="379" t="s">
        <v>443</v>
      </c>
      <c r="J93" s="379" t="s">
        <v>443</v>
      </c>
      <c r="K93" s="379" t="s">
        <v>443</v>
      </c>
      <c r="L93" s="379" t="s">
        <v>443</v>
      </c>
      <c r="M93" s="379" t="s">
        <v>443</v>
      </c>
      <c r="N93" s="380" t="s">
        <v>35</v>
      </c>
      <c r="O93" s="379" t="s">
        <v>443</v>
      </c>
      <c r="P93" s="379" t="s">
        <v>443</v>
      </c>
      <c r="Q93" s="379" t="s">
        <v>443</v>
      </c>
      <c r="R93" s="379" t="s">
        <v>443</v>
      </c>
      <c r="S93" s="379" t="s">
        <v>443</v>
      </c>
      <c r="T93" s="379" t="s">
        <v>443</v>
      </c>
    </row>
    <row r="94" spans="1:20" ht="15" x14ac:dyDescent="0.25">
      <c r="A94" s="383" t="s">
        <v>1070</v>
      </c>
      <c r="B94" s="383" t="s">
        <v>152</v>
      </c>
      <c r="C94" s="383"/>
      <c r="D94" s="401">
        <v>43800</v>
      </c>
      <c r="E94" s="385" t="s">
        <v>590</v>
      </c>
      <c r="F94" s="386" t="s">
        <v>2429</v>
      </c>
      <c r="G94" s="387" t="s">
        <v>2181</v>
      </c>
      <c r="H94" s="388" t="s">
        <v>50</v>
      </c>
      <c r="I94" s="379"/>
      <c r="J94" s="379" t="s">
        <v>443</v>
      </c>
      <c r="K94" s="379" t="s">
        <v>443</v>
      </c>
      <c r="L94" s="379" t="s">
        <v>443</v>
      </c>
      <c r="M94" s="379" t="s">
        <v>443</v>
      </c>
      <c r="N94" s="380" t="s">
        <v>35</v>
      </c>
      <c r="O94" s="379" t="s">
        <v>443</v>
      </c>
      <c r="P94" s="379" t="s">
        <v>443</v>
      </c>
      <c r="Q94" s="379" t="s">
        <v>443</v>
      </c>
      <c r="R94" s="379" t="s">
        <v>443</v>
      </c>
      <c r="S94" s="379" t="s">
        <v>443</v>
      </c>
      <c r="T94" s="379" t="s">
        <v>443</v>
      </c>
    </row>
    <row r="95" spans="1:20" ht="15" x14ac:dyDescent="0.25">
      <c r="A95" s="383" t="s">
        <v>2452</v>
      </c>
      <c r="B95" s="383" t="s">
        <v>152</v>
      </c>
      <c r="C95" s="383"/>
      <c r="D95" s="410"/>
      <c r="E95" s="385" t="s">
        <v>590</v>
      </c>
      <c r="F95" s="394" t="s">
        <v>517</v>
      </c>
      <c r="G95" s="387" t="s">
        <v>24</v>
      </c>
      <c r="H95" s="396" t="s">
        <v>42</v>
      </c>
      <c r="I95" s="379" t="s">
        <v>443</v>
      </c>
      <c r="J95" s="447" t="s">
        <v>4</v>
      </c>
      <c r="K95" s="379" t="s">
        <v>443</v>
      </c>
      <c r="L95" s="379" t="s">
        <v>4</v>
      </c>
      <c r="M95" s="380" t="s">
        <v>35</v>
      </c>
      <c r="N95" s="380" t="s">
        <v>35</v>
      </c>
      <c r="O95" s="379" t="s">
        <v>443</v>
      </c>
      <c r="P95" s="379" t="s">
        <v>443</v>
      </c>
      <c r="Q95" s="379" t="s">
        <v>443</v>
      </c>
      <c r="R95" s="379" t="s">
        <v>443</v>
      </c>
      <c r="S95" s="379" t="s">
        <v>443</v>
      </c>
      <c r="T95" s="379"/>
    </row>
    <row r="96" spans="1:20" ht="30" x14ac:dyDescent="0.25">
      <c r="A96" s="383" t="s">
        <v>2682</v>
      </c>
      <c r="B96" s="383" t="s">
        <v>2683</v>
      </c>
      <c r="C96" s="451" t="s">
        <v>2860</v>
      </c>
      <c r="D96" s="401">
        <v>44002</v>
      </c>
      <c r="E96" s="385" t="s">
        <v>590</v>
      </c>
      <c r="F96" s="386" t="s">
        <v>2568</v>
      </c>
      <c r="G96" s="387" t="s">
        <v>2383</v>
      </c>
      <c r="H96" s="388" t="s">
        <v>45</v>
      </c>
      <c r="I96" s="379"/>
      <c r="J96" s="379"/>
      <c r="K96" s="379"/>
      <c r="L96" s="425" t="s">
        <v>4</v>
      </c>
      <c r="M96" s="379"/>
      <c r="N96" s="379"/>
      <c r="O96" s="379"/>
      <c r="P96" s="379" t="s">
        <v>443</v>
      </c>
      <c r="Q96" s="379" t="s">
        <v>443</v>
      </c>
      <c r="R96" s="379" t="s">
        <v>443</v>
      </c>
      <c r="S96" s="379" t="s">
        <v>443</v>
      </c>
      <c r="T96" s="380" t="s">
        <v>35</v>
      </c>
    </row>
    <row r="97" spans="1:20" ht="15" x14ac:dyDescent="0.25">
      <c r="A97" s="383" t="s">
        <v>2299</v>
      </c>
      <c r="B97" s="383" t="s">
        <v>152</v>
      </c>
      <c r="C97" s="383"/>
      <c r="D97" s="401">
        <v>41609</v>
      </c>
      <c r="E97" s="385" t="s">
        <v>590</v>
      </c>
      <c r="F97" s="386" t="s">
        <v>2491</v>
      </c>
      <c r="G97" s="387" t="s">
        <v>2181</v>
      </c>
      <c r="H97" s="388" t="s">
        <v>42</v>
      </c>
      <c r="I97" s="379" t="s">
        <v>443</v>
      </c>
      <c r="J97" s="405" t="s">
        <v>443</v>
      </c>
      <c r="K97" s="379" t="s">
        <v>4</v>
      </c>
      <c r="L97" s="379" t="s">
        <v>443</v>
      </c>
      <c r="M97" s="379" t="s">
        <v>443</v>
      </c>
      <c r="N97" s="380" t="s">
        <v>35</v>
      </c>
      <c r="O97" s="379" t="s">
        <v>443</v>
      </c>
      <c r="P97" s="379" t="s">
        <v>443</v>
      </c>
      <c r="Q97" s="379" t="s">
        <v>443</v>
      </c>
      <c r="R97" s="379" t="s">
        <v>443</v>
      </c>
      <c r="S97" s="379" t="s">
        <v>443</v>
      </c>
      <c r="T97" s="379" t="s">
        <v>443</v>
      </c>
    </row>
    <row r="98" spans="1:20" ht="15" x14ac:dyDescent="0.25">
      <c r="A98" s="383" t="s">
        <v>2509</v>
      </c>
      <c r="B98" s="383" t="s">
        <v>152</v>
      </c>
      <c r="C98" s="383"/>
      <c r="D98" s="384"/>
      <c r="E98" s="385" t="s">
        <v>590</v>
      </c>
      <c r="F98" s="386" t="s">
        <v>484</v>
      </c>
      <c r="G98" s="387" t="s">
        <v>19</v>
      </c>
      <c r="H98" s="388" t="s">
        <v>40</v>
      </c>
      <c r="I98" s="379" t="s">
        <v>443</v>
      </c>
      <c r="J98" s="379" t="s">
        <v>443</v>
      </c>
      <c r="K98" s="379" t="s">
        <v>443</v>
      </c>
      <c r="L98" s="379" t="s">
        <v>4</v>
      </c>
      <c r="M98" s="379" t="s">
        <v>443</v>
      </c>
      <c r="N98" s="380" t="s">
        <v>35</v>
      </c>
      <c r="O98" s="379" t="s">
        <v>443</v>
      </c>
      <c r="P98" s="379" t="s">
        <v>443</v>
      </c>
      <c r="Q98" s="379" t="s">
        <v>443</v>
      </c>
      <c r="R98" s="379" t="s">
        <v>443</v>
      </c>
      <c r="S98" s="379" t="s">
        <v>443</v>
      </c>
      <c r="T98" s="379" t="s">
        <v>443</v>
      </c>
    </row>
    <row r="99" spans="1:20" ht="30" x14ac:dyDescent="0.25">
      <c r="A99" s="382" t="s">
        <v>2264</v>
      </c>
      <c r="B99" s="383" t="s">
        <v>1766</v>
      </c>
      <c r="C99" s="383" t="s">
        <v>1921</v>
      </c>
      <c r="D99" s="401">
        <v>43361</v>
      </c>
      <c r="E99" s="385" t="s">
        <v>590</v>
      </c>
      <c r="F99" s="386" t="s">
        <v>1514</v>
      </c>
      <c r="G99" s="387" t="s">
        <v>24</v>
      </c>
      <c r="H99" s="388" t="s">
        <v>100</v>
      </c>
      <c r="I99" s="379" t="s">
        <v>443</v>
      </c>
      <c r="J99" s="379" t="s">
        <v>443</v>
      </c>
      <c r="K99" s="379" t="s">
        <v>443</v>
      </c>
      <c r="L99" s="379" t="s">
        <v>443</v>
      </c>
      <c r="M99" s="380" t="s">
        <v>35</v>
      </c>
      <c r="N99" s="380" t="s">
        <v>35</v>
      </c>
      <c r="O99" s="379" t="s">
        <v>443</v>
      </c>
      <c r="P99" s="379" t="s">
        <v>443</v>
      </c>
      <c r="Q99" s="379" t="s">
        <v>443</v>
      </c>
      <c r="R99" s="405" t="s">
        <v>443</v>
      </c>
      <c r="S99" s="379" t="s">
        <v>4</v>
      </c>
      <c r="T99" s="379"/>
    </row>
    <row r="100" spans="1:20" ht="15" x14ac:dyDescent="0.25">
      <c r="A100" s="399" t="s">
        <v>130</v>
      </c>
      <c r="B100" s="399" t="s">
        <v>1766</v>
      </c>
      <c r="C100" s="399"/>
      <c r="D100" s="468"/>
      <c r="E100" s="402" t="s">
        <v>590</v>
      </c>
      <c r="F100" s="403" t="s">
        <v>281</v>
      </c>
      <c r="G100" s="431" t="s">
        <v>2181</v>
      </c>
      <c r="H100" s="404" t="s">
        <v>31</v>
      </c>
      <c r="I100" s="379" t="s">
        <v>443</v>
      </c>
      <c r="J100" s="379" t="s">
        <v>443</v>
      </c>
      <c r="K100" s="379" t="s">
        <v>443</v>
      </c>
      <c r="L100" s="379" t="s">
        <v>443</v>
      </c>
      <c r="M100" s="379" t="s">
        <v>443</v>
      </c>
      <c r="N100" s="380" t="s">
        <v>35</v>
      </c>
      <c r="O100" s="379" t="s">
        <v>443</v>
      </c>
      <c r="P100" s="379" t="s">
        <v>443</v>
      </c>
      <c r="Q100" s="379" t="s">
        <v>443</v>
      </c>
      <c r="R100" s="379" t="s">
        <v>443</v>
      </c>
      <c r="S100" s="405" t="s">
        <v>443</v>
      </c>
      <c r="T100" s="379" t="s">
        <v>443</v>
      </c>
    </row>
    <row r="101" spans="1:20" ht="15" x14ac:dyDescent="0.25">
      <c r="A101" s="414" t="s">
        <v>2105</v>
      </c>
      <c r="B101" s="414" t="s">
        <v>297</v>
      </c>
      <c r="C101" s="414"/>
      <c r="D101" s="467">
        <v>41640</v>
      </c>
      <c r="E101" s="385" t="s">
        <v>590</v>
      </c>
      <c r="F101" s="386" t="s">
        <v>2539</v>
      </c>
      <c r="G101" s="387" t="s">
        <v>24</v>
      </c>
      <c r="H101" s="388" t="s">
        <v>42</v>
      </c>
      <c r="I101" s="379" t="s">
        <v>443</v>
      </c>
      <c r="J101" s="405" t="s">
        <v>443</v>
      </c>
      <c r="K101" s="379" t="s">
        <v>4</v>
      </c>
      <c r="L101" s="379" t="s">
        <v>443</v>
      </c>
      <c r="M101" s="380" t="s">
        <v>35</v>
      </c>
      <c r="N101" s="380" t="s">
        <v>35</v>
      </c>
      <c r="O101" s="379" t="s">
        <v>443</v>
      </c>
      <c r="P101" s="379" t="s">
        <v>443</v>
      </c>
      <c r="Q101" s="379" t="s">
        <v>443</v>
      </c>
      <c r="R101" s="379" t="s">
        <v>443</v>
      </c>
      <c r="S101" s="379" t="s">
        <v>443</v>
      </c>
      <c r="T101" s="379"/>
    </row>
    <row r="102" spans="1:20" ht="15" x14ac:dyDescent="0.25">
      <c r="A102" s="383" t="s">
        <v>806</v>
      </c>
      <c r="B102" s="383" t="s">
        <v>297</v>
      </c>
      <c r="C102" s="383"/>
      <c r="D102" s="401">
        <v>42005</v>
      </c>
      <c r="E102" s="385" t="s">
        <v>590</v>
      </c>
      <c r="F102" s="386" t="s">
        <v>2540</v>
      </c>
      <c r="G102" s="387" t="s">
        <v>30</v>
      </c>
      <c r="H102" s="388" t="s">
        <v>40</v>
      </c>
      <c r="I102" s="379" t="s">
        <v>443</v>
      </c>
      <c r="J102" s="379" t="s">
        <v>443</v>
      </c>
      <c r="K102" s="379" t="s">
        <v>4</v>
      </c>
      <c r="L102" s="379" t="s">
        <v>443</v>
      </c>
      <c r="M102" s="379" t="s">
        <v>443</v>
      </c>
      <c r="N102" s="380" t="s">
        <v>35</v>
      </c>
      <c r="O102" s="379" t="s">
        <v>443</v>
      </c>
      <c r="P102" s="379" t="s">
        <v>443</v>
      </c>
      <c r="Q102" s="379" t="s">
        <v>443</v>
      </c>
      <c r="R102" s="448" t="s">
        <v>443</v>
      </c>
      <c r="S102" s="448" t="s">
        <v>443</v>
      </c>
      <c r="T102" s="379" t="s">
        <v>443</v>
      </c>
    </row>
    <row r="103" spans="1:20" ht="15" x14ac:dyDescent="0.25">
      <c r="A103" s="390" t="s">
        <v>296</v>
      </c>
      <c r="B103" s="390" t="s">
        <v>297</v>
      </c>
      <c r="C103" s="390"/>
      <c r="D103" s="393">
        <v>41548</v>
      </c>
      <c r="E103" s="411" t="s">
        <v>590</v>
      </c>
      <c r="F103" s="394" t="s">
        <v>298</v>
      </c>
      <c r="G103" s="395" t="s">
        <v>2181</v>
      </c>
      <c r="H103" s="396" t="s">
        <v>50</v>
      </c>
      <c r="I103" s="379" t="s">
        <v>443</v>
      </c>
      <c r="J103" s="379" t="s">
        <v>443</v>
      </c>
      <c r="K103" s="379" t="s">
        <v>443</v>
      </c>
      <c r="L103" s="379" t="s">
        <v>443</v>
      </c>
      <c r="M103" s="379" t="s">
        <v>443</v>
      </c>
      <c r="N103" s="380" t="s">
        <v>35</v>
      </c>
      <c r="O103" s="379" t="s">
        <v>443</v>
      </c>
      <c r="P103" s="379" t="s">
        <v>443</v>
      </c>
      <c r="Q103" s="379" t="s">
        <v>443</v>
      </c>
      <c r="R103" s="379" t="s">
        <v>443</v>
      </c>
      <c r="S103" s="379" t="s">
        <v>443</v>
      </c>
      <c r="T103" s="379" t="s">
        <v>443</v>
      </c>
    </row>
    <row r="104" spans="1:20" ht="15" x14ac:dyDescent="0.25">
      <c r="A104" s="383" t="s">
        <v>1132</v>
      </c>
      <c r="B104" s="383" t="s">
        <v>297</v>
      </c>
      <c r="C104" s="383"/>
      <c r="D104" s="401">
        <v>42005</v>
      </c>
      <c r="E104" s="385" t="s">
        <v>590</v>
      </c>
      <c r="F104" s="386" t="s">
        <v>2437</v>
      </c>
      <c r="G104" s="387" t="s">
        <v>2181</v>
      </c>
      <c r="H104" s="388" t="s">
        <v>72</v>
      </c>
      <c r="I104" s="379" t="s">
        <v>443</v>
      </c>
      <c r="J104" s="379" t="s">
        <v>4</v>
      </c>
      <c r="K104" s="379" t="s">
        <v>443</v>
      </c>
      <c r="L104" s="379" t="s">
        <v>443</v>
      </c>
      <c r="M104" s="379" t="s">
        <v>443</v>
      </c>
      <c r="N104" s="380" t="s">
        <v>35</v>
      </c>
      <c r="O104" s="379" t="s">
        <v>443</v>
      </c>
      <c r="P104" s="379" t="s">
        <v>443</v>
      </c>
      <c r="Q104" s="379" t="s">
        <v>443</v>
      </c>
      <c r="R104" s="379" t="s">
        <v>443</v>
      </c>
      <c r="S104" s="379" t="s">
        <v>443</v>
      </c>
      <c r="T104" s="379" t="s">
        <v>443</v>
      </c>
    </row>
    <row r="105" spans="1:20" ht="15" x14ac:dyDescent="0.25">
      <c r="A105" s="383" t="s">
        <v>1189</v>
      </c>
      <c r="B105" s="383" t="s">
        <v>297</v>
      </c>
      <c r="C105" s="383"/>
      <c r="D105" s="401">
        <v>42005</v>
      </c>
      <c r="E105" s="385" t="s">
        <v>590</v>
      </c>
      <c r="F105" s="386" t="s">
        <v>2441</v>
      </c>
      <c r="G105" s="387" t="s">
        <v>2181</v>
      </c>
      <c r="H105" s="388" t="s">
        <v>72</v>
      </c>
      <c r="I105" s="379" t="s">
        <v>443</v>
      </c>
      <c r="J105" s="379" t="s">
        <v>4</v>
      </c>
      <c r="K105" s="379" t="s">
        <v>443</v>
      </c>
      <c r="L105" s="379" t="s">
        <v>443</v>
      </c>
      <c r="M105" s="379" t="s">
        <v>443</v>
      </c>
      <c r="N105" s="380" t="s">
        <v>35</v>
      </c>
      <c r="O105" s="379" t="s">
        <v>443</v>
      </c>
      <c r="P105" s="379" t="s">
        <v>443</v>
      </c>
      <c r="Q105" s="379" t="s">
        <v>443</v>
      </c>
      <c r="R105" s="379" t="s">
        <v>443</v>
      </c>
      <c r="S105" s="379" t="s">
        <v>443</v>
      </c>
      <c r="T105" s="379" t="s">
        <v>443</v>
      </c>
    </row>
    <row r="106" spans="1:20" ht="15" x14ac:dyDescent="0.25">
      <c r="A106" s="372" t="s">
        <v>2337</v>
      </c>
      <c r="B106" s="372" t="s">
        <v>297</v>
      </c>
      <c r="C106" s="372"/>
      <c r="D106" s="514">
        <v>42005</v>
      </c>
      <c r="E106" s="375" t="s">
        <v>590</v>
      </c>
      <c r="F106" s="376" t="s">
        <v>1811</v>
      </c>
      <c r="G106" s="377" t="s">
        <v>24</v>
      </c>
      <c r="H106" s="378" t="s">
        <v>72</v>
      </c>
      <c r="I106" s="379" t="s">
        <v>4</v>
      </c>
      <c r="J106" s="379" t="s">
        <v>443</v>
      </c>
      <c r="K106" s="379" t="s">
        <v>443</v>
      </c>
      <c r="L106" s="379" t="s">
        <v>443</v>
      </c>
      <c r="M106" s="380" t="s">
        <v>35</v>
      </c>
      <c r="N106" s="380" t="s">
        <v>35</v>
      </c>
      <c r="O106" s="423" t="s">
        <v>443</v>
      </c>
      <c r="P106" s="423" t="s">
        <v>443</v>
      </c>
      <c r="Q106" s="423" t="s">
        <v>443</v>
      </c>
      <c r="R106" s="423" t="s">
        <v>443</v>
      </c>
      <c r="S106" s="423" t="s">
        <v>443</v>
      </c>
      <c r="T106" s="379"/>
    </row>
    <row r="107" spans="1:20" ht="30" x14ac:dyDescent="0.25">
      <c r="A107" s="383" t="s">
        <v>1103</v>
      </c>
      <c r="B107" s="383" t="s">
        <v>1104</v>
      </c>
      <c r="C107" s="383" t="s">
        <v>1921</v>
      </c>
      <c r="D107" s="401">
        <v>43391</v>
      </c>
      <c r="E107" s="385" t="s">
        <v>590</v>
      </c>
      <c r="F107" s="386" t="s">
        <v>2560</v>
      </c>
      <c r="G107" s="387" t="s">
        <v>30</v>
      </c>
      <c r="H107" s="388" t="s">
        <v>20</v>
      </c>
      <c r="I107" s="379" t="s">
        <v>443</v>
      </c>
      <c r="J107" s="379" t="s">
        <v>443</v>
      </c>
      <c r="K107" s="379" t="s">
        <v>443</v>
      </c>
      <c r="L107" s="379" t="s">
        <v>443</v>
      </c>
      <c r="M107" s="380" t="s">
        <v>35</v>
      </c>
      <c r="N107" s="380" t="s">
        <v>35</v>
      </c>
      <c r="O107" s="379" t="s">
        <v>443</v>
      </c>
      <c r="P107" s="379" t="s">
        <v>443</v>
      </c>
      <c r="Q107" s="379" t="s">
        <v>443</v>
      </c>
      <c r="R107" s="389" t="s">
        <v>4</v>
      </c>
      <c r="S107" s="448" t="s">
        <v>443</v>
      </c>
      <c r="T107" s="379" t="s">
        <v>443</v>
      </c>
    </row>
    <row r="108" spans="1:20" ht="30" x14ac:dyDescent="0.25">
      <c r="A108" s="383" t="s">
        <v>2810</v>
      </c>
      <c r="B108" s="383" t="s">
        <v>1104</v>
      </c>
      <c r="C108" s="451" t="s">
        <v>2811</v>
      </c>
      <c r="D108" s="401">
        <v>43797</v>
      </c>
      <c r="E108" s="385" t="s">
        <v>590</v>
      </c>
      <c r="F108" s="386" t="s">
        <v>2861</v>
      </c>
      <c r="G108" s="387" t="s">
        <v>2383</v>
      </c>
      <c r="H108" s="388" t="s">
        <v>45</v>
      </c>
      <c r="I108" s="379" t="s">
        <v>443</v>
      </c>
      <c r="J108" s="379" t="s">
        <v>443</v>
      </c>
      <c r="K108" s="379" t="s">
        <v>443</v>
      </c>
      <c r="L108" s="405" t="s">
        <v>443</v>
      </c>
      <c r="M108" s="380" t="s">
        <v>35</v>
      </c>
      <c r="N108" s="380" t="s">
        <v>35</v>
      </c>
      <c r="O108" s="389" t="s">
        <v>4</v>
      </c>
      <c r="P108" s="379" t="s">
        <v>443</v>
      </c>
      <c r="Q108" s="379" t="s">
        <v>443</v>
      </c>
      <c r="R108" s="448" t="s">
        <v>443</v>
      </c>
      <c r="S108" s="379" t="s">
        <v>443</v>
      </c>
      <c r="T108" s="380" t="s">
        <v>35</v>
      </c>
    </row>
    <row r="109" spans="1:20" ht="15" x14ac:dyDescent="0.25">
      <c r="A109" s="383" t="s">
        <v>2329</v>
      </c>
      <c r="B109" s="383" t="s">
        <v>1775</v>
      </c>
      <c r="C109" s="383"/>
      <c r="D109" s="401">
        <v>42401</v>
      </c>
      <c r="E109" s="385" t="s">
        <v>590</v>
      </c>
      <c r="F109" s="386" t="s">
        <v>300</v>
      </c>
      <c r="G109" s="387" t="s">
        <v>2181</v>
      </c>
      <c r="H109" s="388" t="s">
        <v>20</v>
      </c>
      <c r="I109" s="379" t="s">
        <v>443</v>
      </c>
      <c r="J109" s="379" t="s">
        <v>443</v>
      </c>
      <c r="K109" s="379" t="s">
        <v>443</v>
      </c>
      <c r="L109" s="379" t="s">
        <v>443</v>
      </c>
      <c r="M109" s="379" t="s">
        <v>443</v>
      </c>
      <c r="N109" s="380" t="s">
        <v>35</v>
      </c>
      <c r="O109" s="379" t="s">
        <v>443</v>
      </c>
      <c r="P109" s="379" t="s">
        <v>443</v>
      </c>
      <c r="Q109" s="379" t="s">
        <v>443</v>
      </c>
      <c r="R109" s="379" t="s">
        <v>443</v>
      </c>
      <c r="S109" s="379" t="s">
        <v>443</v>
      </c>
      <c r="T109" s="379" t="s">
        <v>443</v>
      </c>
    </row>
    <row r="110" spans="1:20" ht="30" x14ac:dyDescent="0.25">
      <c r="A110" s="372" t="s">
        <v>2862</v>
      </c>
      <c r="B110" s="383" t="s">
        <v>638</v>
      </c>
      <c r="C110" s="436" t="s">
        <v>2674</v>
      </c>
      <c r="D110" s="374">
        <v>44002</v>
      </c>
      <c r="E110" s="375" t="s">
        <v>590</v>
      </c>
      <c r="F110" s="376" t="s">
        <v>2508</v>
      </c>
      <c r="G110" s="377" t="s">
        <v>2383</v>
      </c>
      <c r="H110" s="378" t="s">
        <v>25</v>
      </c>
      <c r="I110" s="423"/>
      <c r="J110" s="423"/>
      <c r="K110" s="423"/>
      <c r="L110" s="423"/>
      <c r="M110" s="424"/>
      <c r="N110" s="379"/>
      <c r="O110" s="379"/>
      <c r="P110" s="379" t="s">
        <v>443</v>
      </c>
      <c r="Q110" s="379" t="s">
        <v>443</v>
      </c>
      <c r="R110" s="448" t="s">
        <v>443</v>
      </c>
      <c r="S110" s="379" t="s">
        <v>443</v>
      </c>
      <c r="T110" s="380" t="s">
        <v>35</v>
      </c>
    </row>
    <row r="111" spans="1:20" ht="15" x14ac:dyDescent="0.25">
      <c r="A111" s="382" t="s">
        <v>637</v>
      </c>
      <c r="B111" s="383" t="s">
        <v>638</v>
      </c>
      <c r="C111" s="383"/>
      <c r="D111" s="384"/>
      <c r="E111" s="385" t="s">
        <v>590</v>
      </c>
      <c r="F111" s="386" t="s">
        <v>336</v>
      </c>
      <c r="G111" s="387" t="s">
        <v>19</v>
      </c>
      <c r="H111" s="388" t="s">
        <v>31</v>
      </c>
      <c r="I111" s="379" t="s">
        <v>4</v>
      </c>
      <c r="J111" s="379" t="s">
        <v>443</v>
      </c>
      <c r="K111" s="379" t="s">
        <v>443</v>
      </c>
      <c r="L111" s="379" t="s">
        <v>443</v>
      </c>
      <c r="M111" s="424" t="s">
        <v>443</v>
      </c>
      <c r="N111" s="380" t="s">
        <v>35</v>
      </c>
      <c r="O111" s="379" t="s">
        <v>443</v>
      </c>
      <c r="P111" s="379" t="s">
        <v>443</v>
      </c>
      <c r="Q111" s="379" t="s">
        <v>443</v>
      </c>
      <c r="R111" s="379" t="s">
        <v>443</v>
      </c>
      <c r="S111" s="379" t="s">
        <v>443</v>
      </c>
      <c r="T111" s="379" t="s">
        <v>443</v>
      </c>
    </row>
    <row r="112" spans="1:20" ht="15" x14ac:dyDescent="0.25">
      <c r="A112" s="372" t="s">
        <v>1337</v>
      </c>
      <c r="B112" s="372" t="s">
        <v>638</v>
      </c>
      <c r="C112" s="373" t="s">
        <v>2049</v>
      </c>
      <c r="D112" s="515"/>
      <c r="E112" s="375" t="s">
        <v>590</v>
      </c>
      <c r="F112" s="376" t="s">
        <v>382</v>
      </c>
      <c r="G112" s="377" t="s">
        <v>24</v>
      </c>
      <c r="H112" s="378" t="s">
        <v>25</v>
      </c>
      <c r="I112" s="379" t="s">
        <v>443</v>
      </c>
      <c r="J112" s="379" t="s">
        <v>443</v>
      </c>
      <c r="K112" s="379" t="s">
        <v>443</v>
      </c>
      <c r="L112" s="379" t="s">
        <v>443</v>
      </c>
      <c r="M112" s="433" t="s">
        <v>35</v>
      </c>
      <c r="N112" s="380" t="s">
        <v>35</v>
      </c>
      <c r="O112" s="379" t="s">
        <v>443</v>
      </c>
      <c r="P112" s="379" t="s">
        <v>443</v>
      </c>
      <c r="Q112" s="379" t="s">
        <v>443</v>
      </c>
      <c r="R112" s="379" t="s">
        <v>443</v>
      </c>
      <c r="S112" s="379" t="s">
        <v>443</v>
      </c>
      <c r="T112" s="379" t="s">
        <v>4</v>
      </c>
    </row>
    <row r="113" spans="1:20" ht="15" x14ac:dyDescent="0.25">
      <c r="A113" s="408" t="s">
        <v>1428</v>
      </c>
      <c r="B113" s="383" t="s">
        <v>638</v>
      </c>
      <c r="C113" s="409"/>
      <c r="D113" s="401">
        <v>42370</v>
      </c>
      <c r="E113" s="385" t="s">
        <v>590</v>
      </c>
      <c r="F113" s="386" t="s">
        <v>416</v>
      </c>
      <c r="G113" s="387" t="s">
        <v>24</v>
      </c>
      <c r="H113" s="388" t="s">
        <v>87</v>
      </c>
      <c r="I113" s="379" t="s">
        <v>443</v>
      </c>
      <c r="J113" s="379" t="s">
        <v>443</v>
      </c>
      <c r="K113" s="379" t="s">
        <v>4</v>
      </c>
      <c r="L113" s="379" t="s">
        <v>443</v>
      </c>
      <c r="M113" s="433" t="s">
        <v>35</v>
      </c>
      <c r="N113" s="380" t="s">
        <v>35</v>
      </c>
      <c r="O113" s="379" t="s">
        <v>443</v>
      </c>
      <c r="P113" s="379" t="s">
        <v>443</v>
      </c>
      <c r="Q113" s="379" t="s">
        <v>443</v>
      </c>
      <c r="R113" s="379" t="s">
        <v>443</v>
      </c>
      <c r="S113" s="379" t="s">
        <v>443</v>
      </c>
      <c r="T113" s="379"/>
    </row>
    <row r="114" spans="1:20" ht="15" x14ac:dyDescent="0.25">
      <c r="A114" s="408" t="s">
        <v>1431</v>
      </c>
      <c r="B114" s="383" t="s">
        <v>638</v>
      </c>
      <c r="C114" s="409"/>
      <c r="D114" s="401">
        <v>42370</v>
      </c>
      <c r="E114" s="385" t="s">
        <v>590</v>
      </c>
      <c r="F114" s="386" t="s">
        <v>416</v>
      </c>
      <c r="G114" s="387" t="s">
        <v>24</v>
      </c>
      <c r="H114" s="388" t="s">
        <v>87</v>
      </c>
      <c r="I114" s="379" t="s">
        <v>443</v>
      </c>
      <c r="J114" s="379" t="s">
        <v>443</v>
      </c>
      <c r="K114" s="379" t="s">
        <v>4</v>
      </c>
      <c r="L114" s="379" t="s">
        <v>443</v>
      </c>
      <c r="M114" s="433" t="s">
        <v>35</v>
      </c>
      <c r="N114" s="380" t="s">
        <v>35</v>
      </c>
      <c r="O114" s="379" t="s">
        <v>443</v>
      </c>
      <c r="P114" s="379" t="s">
        <v>443</v>
      </c>
      <c r="Q114" s="379" t="s">
        <v>443</v>
      </c>
      <c r="R114" s="379" t="s">
        <v>443</v>
      </c>
      <c r="S114" s="379" t="s">
        <v>443</v>
      </c>
      <c r="T114" s="379"/>
    </row>
    <row r="115" spans="1:20" ht="15" x14ac:dyDescent="0.25">
      <c r="A115" s="414" t="s">
        <v>2257</v>
      </c>
      <c r="B115" s="383" t="s">
        <v>638</v>
      </c>
      <c r="C115" s="400"/>
      <c r="D115" s="401">
        <v>41214</v>
      </c>
      <c r="E115" s="385" t="s">
        <v>590</v>
      </c>
      <c r="F115" s="386" t="s">
        <v>2466</v>
      </c>
      <c r="G115" s="387" t="s">
        <v>30</v>
      </c>
      <c r="H115" s="388" t="s">
        <v>87</v>
      </c>
      <c r="I115" s="379" t="s">
        <v>443</v>
      </c>
      <c r="J115" s="379" t="s">
        <v>443</v>
      </c>
      <c r="K115" s="389" t="s">
        <v>4</v>
      </c>
      <c r="L115" s="379" t="s">
        <v>443</v>
      </c>
      <c r="M115" s="424" t="s">
        <v>443</v>
      </c>
      <c r="N115" s="380" t="s">
        <v>35</v>
      </c>
      <c r="O115" s="379" t="s">
        <v>443</v>
      </c>
      <c r="P115" s="379" t="s">
        <v>443</v>
      </c>
      <c r="Q115" s="379" t="s">
        <v>443</v>
      </c>
      <c r="R115" s="379" t="s">
        <v>443</v>
      </c>
      <c r="S115" s="448" t="s">
        <v>443</v>
      </c>
      <c r="T115" s="379" t="s">
        <v>443</v>
      </c>
    </row>
    <row r="116" spans="1:20" ht="30" x14ac:dyDescent="0.25">
      <c r="A116" s="383" t="s">
        <v>2579</v>
      </c>
      <c r="B116" s="383" t="s">
        <v>638</v>
      </c>
      <c r="C116" s="409" t="s">
        <v>2776</v>
      </c>
      <c r="D116" s="401">
        <v>42384</v>
      </c>
      <c r="E116" s="385" t="s">
        <v>590</v>
      </c>
      <c r="F116" s="386" t="s">
        <v>2581</v>
      </c>
      <c r="G116" s="387" t="s">
        <v>19</v>
      </c>
      <c r="H116" s="388" t="s">
        <v>31</v>
      </c>
      <c r="I116" s="379" t="s">
        <v>443</v>
      </c>
      <c r="J116" s="379" t="s">
        <v>443</v>
      </c>
      <c r="K116" s="379" t="s">
        <v>443</v>
      </c>
      <c r="L116" s="379" t="s">
        <v>443</v>
      </c>
      <c r="M116" s="433" t="s">
        <v>35</v>
      </c>
      <c r="N116" s="380" t="s">
        <v>35</v>
      </c>
      <c r="O116" s="380" t="s">
        <v>35</v>
      </c>
      <c r="P116" s="380" t="s">
        <v>35</v>
      </c>
      <c r="Q116" s="380" t="s">
        <v>35</v>
      </c>
      <c r="R116" s="380" t="s">
        <v>35</v>
      </c>
      <c r="S116" s="379" t="s">
        <v>443</v>
      </c>
      <c r="T116" s="379" t="s">
        <v>443</v>
      </c>
    </row>
    <row r="117" spans="1:20" ht="15" x14ac:dyDescent="0.25">
      <c r="A117" s="371" t="s">
        <v>1689</v>
      </c>
      <c r="B117" s="371" t="s">
        <v>638</v>
      </c>
      <c r="C117" s="372"/>
      <c r="D117" s="374">
        <v>42312</v>
      </c>
      <c r="E117" s="375" t="s">
        <v>590</v>
      </c>
      <c r="F117" s="376" t="s">
        <v>2494</v>
      </c>
      <c r="G117" s="377" t="s">
        <v>19</v>
      </c>
      <c r="H117" s="378" t="s">
        <v>40</v>
      </c>
      <c r="I117" s="379" t="s">
        <v>443</v>
      </c>
      <c r="J117" s="379" t="s">
        <v>443</v>
      </c>
      <c r="K117" s="379" t="s">
        <v>443</v>
      </c>
      <c r="L117" s="379" t="s">
        <v>4</v>
      </c>
      <c r="M117" s="424" t="s">
        <v>443</v>
      </c>
      <c r="N117" s="380" t="s">
        <v>35</v>
      </c>
      <c r="O117" s="379" t="s">
        <v>443</v>
      </c>
      <c r="P117" s="379" t="s">
        <v>443</v>
      </c>
      <c r="Q117" s="379" t="s">
        <v>443</v>
      </c>
      <c r="R117" s="380" t="s">
        <v>35</v>
      </c>
      <c r="S117" s="379" t="s">
        <v>443</v>
      </c>
      <c r="T117" s="379" t="s">
        <v>443</v>
      </c>
    </row>
    <row r="118" spans="1:20" ht="15" x14ac:dyDescent="0.25">
      <c r="A118" s="382" t="s">
        <v>2505</v>
      </c>
      <c r="B118" s="383" t="s">
        <v>638</v>
      </c>
      <c r="C118" s="383" t="s">
        <v>1921</v>
      </c>
      <c r="D118" s="401">
        <v>43378</v>
      </c>
      <c r="E118" s="385" t="s">
        <v>590</v>
      </c>
      <c r="F118" s="386" t="s">
        <v>2506</v>
      </c>
      <c r="G118" s="413" t="s">
        <v>19</v>
      </c>
      <c r="H118" s="388" t="s">
        <v>20</v>
      </c>
      <c r="I118" s="379" t="s">
        <v>443</v>
      </c>
      <c r="J118" s="379" t="s">
        <v>443</v>
      </c>
      <c r="K118" s="379" t="s">
        <v>35</v>
      </c>
      <c r="L118" s="379" t="s">
        <v>443</v>
      </c>
      <c r="M118" s="424" t="s">
        <v>443</v>
      </c>
      <c r="N118" s="425" t="s">
        <v>4</v>
      </c>
      <c r="O118" s="379" t="s">
        <v>443</v>
      </c>
      <c r="P118" s="379" t="s">
        <v>443</v>
      </c>
      <c r="Q118" s="379" t="s">
        <v>443</v>
      </c>
      <c r="R118" s="380" t="s">
        <v>35</v>
      </c>
      <c r="S118" s="379" t="s">
        <v>443</v>
      </c>
      <c r="T118" s="379" t="s">
        <v>443</v>
      </c>
    </row>
    <row r="119" spans="1:20" ht="30" x14ac:dyDescent="0.25">
      <c r="A119" s="398" t="s">
        <v>177</v>
      </c>
      <c r="B119" s="399" t="s">
        <v>178</v>
      </c>
      <c r="C119" s="399"/>
      <c r="D119" s="430">
        <v>41061</v>
      </c>
      <c r="E119" s="402" t="s">
        <v>590</v>
      </c>
      <c r="F119" s="403" t="s">
        <v>779</v>
      </c>
      <c r="G119" s="431" t="s">
        <v>19</v>
      </c>
      <c r="H119" s="404" t="s">
        <v>50</v>
      </c>
      <c r="I119" s="379" t="s">
        <v>443</v>
      </c>
      <c r="J119" s="379" t="s">
        <v>443</v>
      </c>
      <c r="K119" s="379" t="s">
        <v>443</v>
      </c>
      <c r="L119" s="379" t="s">
        <v>443</v>
      </c>
      <c r="M119" s="379" t="s">
        <v>443</v>
      </c>
      <c r="N119" s="380" t="s">
        <v>35</v>
      </c>
      <c r="O119" s="424" t="s">
        <v>443</v>
      </c>
      <c r="P119" s="379" t="s">
        <v>443</v>
      </c>
      <c r="Q119" s="379" t="s">
        <v>443</v>
      </c>
      <c r="R119" s="380" t="s">
        <v>35</v>
      </c>
      <c r="S119" s="379" t="s">
        <v>443</v>
      </c>
      <c r="T119" s="379" t="s">
        <v>443</v>
      </c>
    </row>
    <row r="120" spans="1:20" ht="30" x14ac:dyDescent="0.25">
      <c r="A120" s="383" t="s">
        <v>2798</v>
      </c>
      <c r="B120" s="383" t="s">
        <v>2591</v>
      </c>
      <c r="C120" s="451" t="s">
        <v>2863</v>
      </c>
      <c r="D120" s="401">
        <v>43831</v>
      </c>
      <c r="E120" s="385" t="s">
        <v>590</v>
      </c>
      <c r="F120" s="386" t="s">
        <v>2516</v>
      </c>
      <c r="G120" s="387" t="s">
        <v>2383</v>
      </c>
      <c r="H120" s="388" t="s">
        <v>87</v>
      </c>
      <c r="I120" s="425" t="s">
        <v>4</v>
      </c>
      <c r="J120" s="379"/>
      <c r="K120" s="379" t="s">
        <v>443</v>
      </c>
      <c r="L120" s="379" t="s">
        <v>443</v>
      </c>
      <c r="M120" s="433" t="s">
        <v>1919</v>
      </c>
      <c r="N120" s="380" t="s">
        <v>1919</v>
      </c>
      <c r="O120" s="379" t="s">
        <v>443</v>
      </c>
      <c r="P120" s="379" t="s">
        <v>443</v>
      </c>
      <c r="Q120" s="379" t="s">
        <v>443</v>
      </c>
      <c r="R120" s="448" t="s">
        <v>443</v>
      </c>
      <c r="S120" s="379" t="s">
        <v>443</v>
      </c>
      <c r="T120" s="380" t="s">
        <v>35</v>
      </c>
    </row>
    <row r="121" spans="1:20" ht="15" x14ac:dyDescent="0.25">
      <c r="A121" s="419" t="s">
        <v>2530</v>
      </c>
      <c r="B121" s="372" t="s">
        <v>180</v>
      </c>
      <c r="C121" s="443"/>
      <c r="D121" s="374">
        <v>41426</v>
      </c>
      <c r="E121" s="375" t="s">
        <v>590</v>
      </c>
      <c r="F121" s="376" t="s">
        <v>523</v>
      </c>
      <c r="G121" s="377" t="s">
        <v>19</v>
      </c>
      <c r="H121" s="378" t="s">
        <v>20</v>
      </c>
      <c r="I121" s="379" t="s">
        <v>443</v>
      </c>
      <c r="J121" s="379" t="s">
        <v>443</v>
      </c>
      <c r="K121" s="379" t="s">
        <v>443</v>
      </c>
      <c r="L121" s="379" t="s">
        <v>443</v>
      </c>
      <c r="M121" s="424" t="s">
        <v>443</v>
      </c>
      <c r="N121" s="405" t="s">
        <v>35</v>
      </c>
      <c r="O121" s="379" t="s">
        <v>443</v>
      </c>
      <c r="P121" s="379" t="s">
        <v>443</v>
      </c>
      <c r="Q121" s="379" t="s">
        <v>4</v>
      </c>
      <c r="R121" s="380" t="s">
        <v>35</v>
      </c>
      <c r="S121" s="379" t="s">
        <v>443</v>
      </c>
      <c r="T121" s="379" t="s">
        <v>443</v>
      </c>
    </row>
    <row r="122" spans="1:20" ht="60" x14ac:dyDescent="0.25">
      <c r="A122" s="408" t="s">
        <v>2542</v>
      </c>
      <c r="B122" s="382" t="s">
        <v>2543</v>
      </c>
      <c r="C122" s="409" t="s">
        <v>2631</v>
      </c>
      <c r="D122" s="384"/>
      <c r="E122" s="385" t="s">
        <v>590</v>
      </c>
      <c r="F122" s="386" t="s">
        <v>387</v>
      </c>
      <c r="G122" s="387" t="s">
        <v>19</v>
      </c>
      <c r="H122" s="388" t="s">
        <v>25</v>
      </c>
      <c r="I122" s="379" t="s">
        <v>443</v>
      </c>
      <c r="J122" s="379" t="s">
        <v>443</v>
      </c>
      <c r="K122" s="379" t="s">
        <v>443</v>
      </c>
      <c r="L122" s="379" t="s">
        <v>443</v>
      </c>
      <c r="M122" s="424" t="s">
        <v>443</v>
      </c>
      <c r="N122" s="380" t="s">
        <v>35</v>
      </c>
      <c r="O122" s="389" t="s">
        <v>4</v>
      </c>
      <c r="P122" s="379" t="s">
        <v>443</v>
      </c>
      <c r="Q122" s="379" t="s">
        <v>443</v>
      </c>
      <c r="R122" s="380" t="s">
        <v>35</v>
      </c>
      <c r="S122" s="379" t="s">
        <v>443</v>
      </c>
      <c r="T122" s="379" t="s">
        <v>443</v>
      </c>
    </row>
    <row r="123" spans="1:20" ht="60" x14ac:dyDescent="0.25">
      <c r="A123" s="417" t="s">
        <v>2572</v>
      </c>
      <c r="B123" s="391" t="s">
        <v>2543</v>
      </c>
      <c r="C123" s="418" t="s">
        <v>2631</v>
      </c>
      <c r="D123" s="410"/>
      <c r="E123" s="411" t="s">
        <v>590</v>
      </c>
      <c r="F123" s="394" t="s">
        <v>343</v>
      </c>
      <c r="G123" s="395" t="s">
        <v>19</v>
      </c>
      <c r="H123" s="396" t="s">
        <v>53</v>
      </c>
      <c r="I123" s="379" t="s">
        <v>443</v>
      </c>
      <c r="J123" s="379" t="s">
        <v>443</v>
      </c>
      <c r="K123" s="379" t="s">
        <v>443</v>
      </c>
      <c r="L123" s="379" t="s">
        <v>443</v>
      </c>
      <c r="M123" s="427" t="s">
        <v>443</v>
      </c>
      <c r="N123" s="380" t="s">
        <v>35</v>
      </c>
      <c r="O123" s="379" t="s">
        <v>443</v>
      </c>
      <c r="P123" s="379" t="s">
        <v>4</v>
      </c>
      <c r="Q123" s="379" t="s">
        <v>443</v>
      </c>
      <c r="R123" s="379" t="s">
        <v>443</v>
      </c>
      <c r="S123" s="379" t="s">
        <v>443</v>
      </c>
      <c r="T123" s="379" t="s">
        <v>443</v>
      </c>
    </row>
    <row r="124" spans="1:20" ht="30" x14ac:dyDescent="0.25">
      <c r="A124" s="408" t="s">
        <v>2277</v>
      </c>
      <c r="B124" s="382" t="s">
        <v>2585</v>
      </c>
      <c r="C124" s="498"/>
      <c r="D124" s="499">
        <v>44136</v>
      </c>
      <c r="E124" s="385" t="s">
        <v>590</v>
      </c>
      <c r="F124" s="386" t="s">
        <v>2475</v>
      </c>
      <c r="G124" s="406" t="s">
        <v>30</v>
      </c>
      <c r="H124" s="500" t="s">
        <v>25</v>
      </c>
      <c r="I124" s="379"/>
      <c r="J124" s="379"/>
      <c r="K124" s="379"/>
      <c r="L124" s="379"/>
      <c r="M124" s="424"/>
      <c r="N124" s="379"/>
      <c r="O124" s="379"/>
      <c r="P124" s="379"/>
      <c r="Q124" s="379"/>
      <c r="R124" s="379"/>
      <c r="S124" s="379"/>
      <c r="T124" s="379"/>
    </row>
    <row r="125" spans="1:20" ht="15" x14ac:dyDescent="0.25">
      <c r="A125" s="383" t="s">
        <v>2584</v>
      </c>
      <c r="B125" s="382" t="s">
        <v>2585</v>
      </c>
      <c r="C125" s="437"/>
      <c r="D125" s="384"/>
      <c r="E125" s="385" t="s">
        <v>590</v>
      </c>
      <c r="F125" s="386" t="s">
        <v>406</v>
      </c>
      <c r="G125" s="387" t="s">
        <v>19</v>
      </c>
      <c r="H125" s="388" t="s">
        <v>20</v>
      </c>
      <c r="I125" s="379" t="s">
        <v>443</v>
      </c>
      <c r="J125" s="379" t="s">
        <v>443</v>
      </c>
      <c r="K125" s="379" t="s">
        <v>443</v>
      </c>
      <c r="L125" s="379" t="s">
        <v>443</v>
      </c>
      <c r="M125" s="424" t="s">
        <v>443</v>
      </c>
      <c r="N125" s="405" t="s">
        <v>35</v>
      </c>
      <c r="O125" s="379" t="s">
        <v>443</v>
      </c>
      <c r="P125" s="405" t="s">
        <v>443</v>
      </c>
      <c r="Q125" s="379" t="s">
        <v>4</v>
      </c>
      <c r="R125" s="380" t="s">
        <v>35</v>
      </c>
      <c r="S125" s="379" t="s">
        <v>443</v>
      </c>
      <c r="T125" s="379" t="s">
        <v>443</v>
      </c>
    </row>
    <row r="126" spans="1:20" ht="15" x14ac:dyDescent="0.25">
      <c r="A126" s="383" t="s">
        <v>2151</v>
      </c>
      <c r="B126" s="383" t="s">
        <v>948</v>
      </c>
      <c r="C126" s="383"/>
      <c r="D126" s="401">
        <v>42248</v>
      </c>
      <c r="E126" s="385" t="s">
        <v>590</v>
      </c>
      <c r="F126" s="386" t="s">
        <v>2554</v>
      </c>
      <c r="G126" s="387" t="s">
        <v>30</v>
      </c>
      <c r="H126" s="388" t="s">
        <v>40</v>
      </c>
      <c r="I126" s="379" t="s">
        <v>443</v>
      </c>
      <c r="J126" s="379" t="s">
        <v>443</v>
      </c>
      <c r="K126" s="379" t="s">
        <v>4</v>
      </c>
      <c r="L126" s="379" t="s">
        <v>443</v>
      </c>
      <c r="M126" s="424" t="s">
        <v>443</v>
      </c>
      <c r="N126" s="380" t="s">
        <v>35</v>
      </c>
      <c r="O126" s="379" t="s">
        <v>443</v>
      </c>
      <c r="P126" s="379" t="s">
        <v>443</v>
      </c>
      <c r="Q126" s="379" t="s">
        <v>443</v>
      </c>
      <c r="R126" s="448" t="s">
        <v>443</v>
      </c>
      <c r="S126" s="448" t="s">
        <v>443</v>
      </c>
      <c r="T126" s="379" t="s">
        <v>443</v>
      </c>
    </row>
    <row r="127" spans="1:20" ht="15" x14ac:dyDescent="0.25">
      <c r="A127" s="383" t="s">
        <v>261</v>
      </c>
      <c r="B127" s="383" t="s">
        <v>948</v>
      </c>
      <c r="C127" s="383"/>
      <c r="D127" s="384"/>
      <c r="E127" s="385" t="s">
        <v>590</v>
      </c>
      <c r="F127" s="386" t="s">
        <v>262</v>
      </c>
      <c r="G127" s="387" t="s">
        <v>2181</v>
      </c>
      <c r="H127" s="388" t="s">
        <v>45</v>
      </c>
      <c r="I127" s="379" t="s">
        <v>443</v>
      </c>
      <c r="J127" s="379" t="s">
        <v>443</v>
      </c>
      <c r="K127" s="379" t="s">
        <v>443</v>
      </c>
      <c r="L127" s="405" t="s">
        <v>443</v>
      </c>
      <c r="M127" s="424" t="s">
        <v>4</v>
      </c>
      <c r="N127" s="380" t="s">
        <v>35</v>
      </c>
      <c r="O127" s="379" t="s">
        <v>443</v>
      </c>
      <c r="P127" s="379" t="s">
        <v>443</v>
      </c>
      <c r="Q127" s="379" t="s">
        <v>443</v>
      </c>
      <c r="R127" s="379" t="s">
        <v>443</v>
      </c>
      <c r="S127" s="379" t="s">
        <v>443</v>
      </c>
      <c r="T127" s="379" t="s">
        <v>443</v>
      </c>
    </row>
    <row r="128" spans="1:20" ht="15" x14ac:dyDescent="0.25">
      <c r="A128" s="372" t="s">
        <v>104</v>
      </c>
      <c r="B128" s="383" t="s">
        <v>948</v>
      </c>
      <c r="C128" s="372"/>
      <c r="D128" s="440"/>
      <c r="E128" s="385" t="s">
        <v>590</v>
      </c>
      <c r="F128" s="376" t="s">
        <v>241</v>
      </c>
      <c r="G128" s="377" t="s">
        <v>2181</v>
      </c>
      <c r="H128" s="378" t="s">
        <v>50</v>
      </c>
      <c r="I128" s="379" t="s">
        <v>443</v>
      </c>
      <c r="J128" s="379" t="s">
        <v>443</v>
      </c>
      <c r="K128" s="379" t="s">
        <v>443</v>
      </c>
      <c r="L128" s="379" t="s">
        <v>443</v>
      </c>
      <c r="M128" s="427" t="s">
        <v>443</v>
      </c>
      <c r="N128" s="380" t="s">
        <v>35</v>
      </c>
      <c r="O128" s="379" t="s">
        <v>443</v>
      </c>
      <c r="P128" s="379" t="s">
        <v>443</v>
      </c>
      <c r="Q128" s="379" t="s">
        <v>443</v>
      </c>
      <c r="R128" s="379" t="s">
        <v>443</v>
      </c>
      <c r="S128" s="379" t="s">
        <v>443</v>
      </c>
      <c r="T128" s="380" t="s">
        <v>35</v>
      </c>
    </row>
    <row r="129" spans="1:20" ht="15" x14ac:dyDescent="0.25">
      <c r="A129" s="383" t="s">
        <v>259</v>
      </c>
      <c r="B129" s="383" t="s">
        <v>948</v>
      </c>
      <c r="C129" s="383"/>
      <c r="D129" s="401">
        <v>41214</v>
      </c>
      <c r="E129" s="385" t="s">
        <v>590</v>
      </c>
      <c r="F129" s="386" t="s">
        <v>260</v>
      </c>
      <c r="G129" s="387" t="s">
        <v>2181</v>
      </c>
      <c r="H129" s="388" t="s">
        <v>40</v>
      </c>
      <c r="I129" s="379" t="s">
        <v>443</v>
      </c>
      <c r="J129" s="379" t="s">
        <v>443</v>
      </c>
      <c r="K129" s="379" t="s">
        <v>443</v>
      </c>
      <c r="L129" s="379" t="s">
        <v>4</v>
      </c>
      <c r="M129" s="424" t="s">
        <v>443</v>
      </c>
      <c r="N129" s="380" t="s">
        <v>35</v>
      </c>
      <c r="O129" s="379" t="s">
        <v>443</v>
      </c>
      <c r="P129" s="379" t="s">
        <v>443</v>
      </c>
      <c r="Q129" s="379" t="s">
        <v>443</v>
      </c>
      <c r="R129" s="379" t="s">
        <v>443</v>
      </c>
      <c r="S129" s="379" t="s">
        <v>443</v>
      </c>
      <c r="T129" s="379" t="s">
        <v>443</v>
      </c>
    </row>
    <row r="130" spans="1:20" ht="15" x14ac:dyDescent="0.25">
      <c r="A130" s="390" t="s">
        <v>1254</v>
      </c>
      <c r="B130" s="390" t="s">
        <v>948</v>
      </c>
      <c r="C130" s="418" t="s">
        <v>1921</v>
      </c>
      <c r="D130" s="393">
        <v>44002</v>
      </c>
      <c r="E130" s="411" t="s">
        <v>590</v>
      </c>
      <c r="F130" s="394" t="s">
        <v>2444</v>
      </c>
      <c r="G130" s="395" t="s">
        <v>2181</v>
      </c>
      <c r="H130" s="396" t="s">
        <v>40</v>
      </c>
      <c r="I130" s="379"/>
      <c r="J130" s="379"/>
      <c r="K130" s="389" t="s">
        <v>4</v>
      </c>
      <c r="L130" s="379"/>
      <c r="M130" s="424"/>
      <c r="N130" s="379"/>
      <c r="O130" s="379"/>
      <c r="P130" s="379" t="s">
        <v>443</v>
      </c>
      <c r="Q130" s="379" t="s">
        <v>443</v>
      </c>
      <c r="R130" s="379" t="s">
        <v>443</v>
      </c>
      <c r="S130" s="379" t="s">
        <v>443</v>
      </c>
      <c r="T130" s="379" t="s">
        <v>443</v>
      </c>
    </row>
    <row r="131" spans="1:20" ht="15" x14ac:dyDescent="0.25">
      <c r="A131" s="399" t="s">
        <v>293</v>
      </c>
      <c r="B131" s="399" t="s">
        <v>948</v>
      </c>
      <c r="C131" s="399"/>
      <c r="D131" s="430">
        <v>41334</v>
      </c>
      <c r="E131" s="402" t="s">
        <v>590</v>
      </c>
      <c r="F131" s="403" t="s">
        <v>294</v>
      </c>
      <c r="G131" s="431" t="s">
        <v>2181</v>
      </c>
      <c r="H131" s="404" t="s">
        <v>31</v>
      </c>
      <c r="I131" s="379" t="s">
        <v>443</v>
      </c>
      <c r="J131" s="379" t="s">
        <v>443</v>
      </c>
      <c r="K131" s="379" t="s">
        <v>443</v>
      </c>
      <c r="L131" s="379" t="s">
        <v>443</v>
      </c>
      <c r="M131" s="424" t="s">
        <v>443</v>
      </c>
      <c r="N131" s="380" t="s">
        <v>35</v>
      </c>
      <c r="O131" s="379" t="s">
        <v>443</v>
      </c>
      <c r="P131" s="379" t="s">
        <v>443</v>
      </c>
      <c r="Q131" s="379" t="s">
        <v>443</v>
      </c>
      <c r="R131" s="379" t="s">
        <v>443</v>
      </c>
      <c r="S131" s="405" t="s">
        <v>443</v>
      </c>
      <c r="T131" s="379" t="s">
        <v>443</v>
      </c>
    </row>
    <row r="132" spans="1:20" ht="30" x14ac:dyDescent="0.25">
      <c r="A132" s="408" t="s">
        <v>274</v>
      </c>
      <c r="B132" s="383" t="s">
        <v>1767</v>
      </c>
      <c r="C132" s="383"/>
      <c r="D132" s="401">
        <v>41456</v>
      </c>
      <c r="E132" s="385" t="s">
        <v>590</v>
      </c>
      <c r="F132" s="386" t="s">
        <v>276</v>
      </c>
      <c r="G132" s="387" t="s">
        <v>2181</v>
      </c>
      <c r="H132" s="415" t="s">
        <v>20</v>
      </c>
      <c r="I132" s="379" t="s">
        <v>443</v>
      </c>
      <c r="J132" s="379" t="s">
        <v>443</v>
      </c>
      <c r="K132" s="379" t="s">
        <v>443</v>
      </c>
      <c r="L132" s="379" t="s">
        <v>443</v>
      </c>
      <c r="M132" s="424" t="s">
        <v>443</v>
      </c>
      <c r="N132" s="380" t="s">
        <v>35</v>
      </c>
      <c r="O132" s="379" t="s">
        <v>443</v>
      </c>
      <c r="P132" s="379" t="s">
        <v>443</v>
      </c>
      <c r="Q132" s="379" t="s">
        <v>4</v>
      </c>
      <c r="R132" s="379" t="s">
        <v>443</v>
      </c>
      <c r="S132" s="379" t="s">
        <v>443</v>
      </c>
      <c r="T132" s="379" t="s">
        <v>443</v>
      </c>
    </row>
    <row r="133" spans="1:20" ht="30" x14ac:dyDescent="0.25">
      <c r="A133" s="383" t="s">
        <v>2124</v>
      </c>
      <c r="B133" s="383" t="s">
        <v>2125</v>
      </c>
      <c r="C133" s="400"/>
      <c r="D133" s="401">
        <v>41091</v>
      </c>
      <c r="E133" s="385" t="s">
        <v>590</v>
      </c>
      <c r="F133" s="386" t="s">
        <v>334</v>
      </c>
      <c r="G133" s="387" t="s">
        <v>30</v>
      </c>
      <c r="H133" s="388" t="s">
        <v>40</v>
      </c>
      <c r="I133" s="379" t="s">
        <v>443</v>
      </c>
      <c r="J133" s="379" t="s">
        <v>443</v>
      </c>
      <c r="K133" s="379" t="s">
        <v>443</v>
      </c>
      <c r="L133" s="379" t="s">
        <v>4</v>
      </c>
      <c r="M133" s="424" t="s">
        <v>443</v>
      </c>
      <c r="N133" s="380" t="s">
        <v>35</v>
      </c>
      <c r="O133" s="379" t="s">
        <v>443</v>
      </c>
      <c r="P133" s="379" t="s">
        <v>443</v>
      </c>
      <c r="Q133" s="379" t="s">
        <v>443</v>
      </c>
      <c r="R133" s="448" t="s">
        <v>443</v>
      </c>
      <c r="S133" s="448" t="s">
        <v>443</v>
      </c>
      <c r="T133" s="379" t="s">
        <v>443</v>
      </c>
    </row>
    <row r="134" spans="1:20" ht="15" x14ac:dyDescent="0.25">
      <c r="A134" s="408" t="s">
        <v>2380</v>
      </c>
      <c r="B134" s="382" t="s">
        <v>700</v>
      </c>
      <c r="C134" s="409" t="s">
        <v>1921</v>
      </c>
      <c r="D134" s="434">
        <v>43891</v>
      </c>
      <c r="E134" s="385" t="s">
        <v>590</v>
      </c>
      <c r="F134" s="386" t="s">
        <v>2381</v>
      </c>
      <c r="G134" s="387" t="s">
        <v>2181</v>
      </c>
      <c r="H134" s="415" t="s">
        <v>25</v>
      </c>
      <c r="I134" s="405"/>
      <c r="J134" s="405"/>
      <c r="K134" s="405"/>
      <c r="L134" s="405"/>
      <c r="M134" s="379" t="s">
        <v>443</v>
      </c>
      <c r="N134" s="380" t="s">
        <v>35</v>
      </c>
      <c r="O134" s="379" t="s">
        <v>443</v>
      </c>
      <c r="P134" s="453" t="s">
        <v>443</v>
      </c>
      <c r="Q134" s="453" t="s">
        <v>443</v>
      </c>
      <c r="R134" s="453" t="s">
        <v>443</v>
      </c>
      <c r="S134" s="379" t="s">
        <v>443</v>
      </c>
      <c r="T134" s="379" t="s">
        <v>443</v>
      </c>
    </row>
    <row r="135" spans="1:20" ht="15" x14ac:dyDescent="0.25">
      <c r="A135" s="419" t="s">
        <v>1264</v>
      </c>
      <c r="B135" s="372" t="s">
        <v>1265</v>
      </c>
      <c r="C135" s="372"/>
      <c r="D135" s="374">
        <v>43831</v>
      </c>
      <c r="E135" s="375" t="s">
        <v>590</v>
      </c>
      <c r="F135" s="376" t="s">
        <v>1266</v>
      </c>
      <c r="G135" s="377" t="s">
        <v>24</v>
      </c>
      <c r="H135" s="378" t="s">
        <v>87</v>
      </c>
      <c r="I135" s="389" t="s">
        <v>4</v>
      </c>
      <c r="J135" s="379"/>
      <c r="K135" s="448" t="s">
        <v>443</v>
      </c>
      <c r="L135" s="379" t="s">
        <v>443</v>
      </c>
      <c r="M135" s="433" t="s">
        <v>35</v>
      </c>
      <c r="N135" s="380" t="s">
        <v>35</v>
      </c>
      <c r="O135" s="379" t="s">
        <v>443</v>
      </c>
      <c r="P135" s="379" t="s">
        <v>443</v>
      </c>
      <c r="Q135" s="379" t="s">
        <v>443</v>
      </c>
      <c r="R135" s="448" t="s">
        <v>443</v>
      </c>
      <c r="S135" s="379" t="s">
        <v>443</v>
      </c>
      <c r="T135" s="379"/>
    </row>
    <row r="136" spans="1:20" ht="15" x14ac:dyDescent="0.25">
      <c r="A136" s="382" t="s">
        <v>184</v>
      </c>
      <c r="B136" s="383" t="s">
        <v>185</v>
      </c>
      <c r="C136" s="383"/>
      <c r="D136" s="401">
        <v>42558</v>
      </c>
      <c r="E136" s="385" t="s">
        <v>590</v>
      </c>
      <c r="F136" s="386" t="s">
        <v>488</v>
      </c>
      <c r="G136" s="387" t="s">
        <v>19</v>
      </c>
      <c r="H136" s="388" t="s">
        <v>100</v>
      </c>
      <c r="I136" s="379" t="s">
        <v>443</v>
      </c>
      <c r="J136" s="379" t="s">
        <v>443</v>
      </c>
      <c r="K136" s="379" t="s">
        <v>443</v>
      </c>
      <c r="L136" s="379" t="s">
        <v>443</v>
      </c>
      <c r="M136" s="424" t="s">
        <v>443</v>
      </c>
      <c r="N136" s="380" t="s">
        <v>35</v>
      </c>
      <c r="O136" s="379" t="s">
        <v>443</v>
      </c>
      <c r="P136" s="379" t="s">
        <v>443</v>
      </c>
      <c r="Q136" s="379" t="s">
        <v>443</v>
      </c>
      <c r="R136" s="379" t="s">
        <v>443</v>
      </c>
      <c r="S136" s="379" t="s">
        <v>443</v>
      </c>
      <c r="T136" s="379" t="s">
        <v>443</v>
      </c>
    </row>
    <row r="137" spans="1:20" ht="30" x14ac:dyDescent="0.25">
      <c r="A137" s="382" t="s">
        <v>32</v>
      </c>
      <c r="B137" s="383" t="s">
        <v>1845</v>
      </c>
      <c r="C137" s="383"/>
      <c r="D137" s="384"/>
      <c r="E137" s="385" t="s">
        <v>590</v>
      </c>
      <c r="F137" s="386" t="s">
        <v>468</v>
      </c>
      <c r="G137" s="387" t="s">
        <v>30</v>
      </c>
      <c r="H137" s="388" t="s">
        <v>69</v>
      </c>
      <c r="I137" s="379" t="s">
        <v>443</v>
      </c>
      <c r="J137" s="379" t="s">
        <v>443</v>
      </c>
      <c r="K137" s="379" t="s">
        <v>443</v>
      </c>
      <c r="L137" s="379" t="s">
        <v>443</v>
      </c>
      <c r="M137" s="433" t="s">
        <v>35</v>
      </c>
      <c r="N137" s="380" t="s">
        <v>35</v>
      </c>
      <c r="O137" s="380" t="s">
        <v>35</v>
      </c>
      <c r="P137" s="379" t="s">
        <v>443</v>
      </c>
      <c r="Q137" s="379" t="s">
        <v>443</v>
      </c>
      <c r="R137" s="448" t="s">
        <v>443</v>
      </c>
      <c r="S137" s="448" t="s">
        <v>443</v>
      </c>
      <c r="T137" s="379" t="s">
        <v>443</v>
      </c>
    </row>
    <row r="138" spans="1:20" ht="30" x14ac:dyDescent="0.25">
      <c r="A138" s="408" t="s">
        <v>2421</v>
      </c>
      <c r="B138" s="382" t="s">
        <v>2422</v>
      </c>
      <c r="C138" s="409" t="s">
        <v>2653</v>
      </c>
      <c r="D138" s="434">
        <v>43132</v>
      </c>
      <c r="E138" s="385" t="s">
        <v>590</v>
      </c>
      <c r="F138" s="386" t="s">
        <v>2425</v>
      </c>
      <c r="G138" s="387" t="s">
        <v>30</v>
      </c>
      <c r="H138" s="388" t="s">
        <v>25</v>
      </c>
      <c r="I138" s="379" t="s">
        <v>443</v>
      </c>
      <c r="J138" s="379" t="s">
        <v>443</v>
      </c>
      <c r="K138" s="379" t="s">
        <v>443</v>
      </c>
      <c r="L138" s="379" t="s">
        <v>443</v>
      </c>
      <c r="M138" s="424" t="s">
        <v>443</v>
      </c>
      <c r="N138" s="380" t="s">
        <v>35</v>
      </c>
      <c r="O138" s="425" t="s">
        <v>4</v>
      </c>
      <c r="P138" s="379" t="s">
        <v>443</v>
      </c>
      <c r="Q138" s="379" t="s">
        <v>443</v>
      </c>
      <c r="R138" s="448" t="s">
        <v>443</v>
      </c>
      <c r="S138" s="448" t="s">
        <v>443</v>
      </c>
      <c r="T138" s="379" t="s">
        <v>443</v>
      </c>
    </row>
    <row r="139" spans="1:20" ht="45" x14ac:dyDescent="0.25">
      <c r="A139" s="383" t="s">
        <v>2807</v>
      </c>
      <c r="B139" s="383" t="s">
        <v>989</v>
      </c>
      <c r="C139" s="451" t="s">
        <v>2808</v>
      </c>
      <c r="D139" s="401">
        <v>44063</v>
      </c>
      <c r="E139" s="385" t="s">
        <v>590</v>
      </c>
      <c r="F139" s="386" t="s">
        <v>1012</v>
      </c>
      <c r="G139" s="387" t="s">
        <v>2383</v>
      </c>
      <c r="H139" s="388" t="s">
        <v>87</v>
      </c>
      <c r="I139" s="389" t="s">
        <v>4</v>
      </c>
      <c r="J139" s="379"/>
      <c r="K139" s="379"/>
      <c r="L139" s="379"/>
      <c r="M139" s="424"/>
      <c r="N139" s="379"/>
      <c r="O139" s="379"/>
      <c r="P139" s="379"/>
      <c r="Q139" s="428" t="s">
        <v>2809</v>
      </c>
      <c r="R139" s="448" t="s">
        <v>443</v>
      </c>
      <c r="S139" s="379" t="s">
        <v>443</v>
      </c>
      <c r="T139" s="380" t="s">
        <v>35</v>
      </c>
    </row>
    <row r="140" spans="1:20" ht="30" x14ac:dyDescent="0.25">
      <c r="A140" s="408" t="s">
        <v>1650</v>
      </c>
      <c r="B140" s="382" t="s">
        <v>2484</v>
      </c>
      <c r="C140" s="409" t="s">
        <v>1921</v>
      </c>
      <c r="D140" s="401">
        <v>41821</v>
      </c>
      <c r="E140" s="385" t="s">
        <v>590</v>
      </c>
      <c r="F140" s="386" t="s">
        <v>2486</v>
      </c>
      <c r="G140" s="387" t="s">
        <v>19</v>
      </c>
      <c r="H140" s="388" t="s">
        <v>45</v>
      </c>
      <c r="I140" s="379" t="s">
        <v>443</v>
      </c>
      <c r="J140" s="379" t="s">
        <v>443</v>
      </c>
      <c r="K140" s="379" t="s">
        <v>443</v>
      </c>
      <c r="L140" s="405" t="s">
        <v>443</v>
      </c>
      <c r="M140" s="424" t="s">
        <v>4</v>
      </c>
      <c r="N140" s="380" t="s">
        <v>35</v>
      </c>
      <c r="O140" s="379" t="s">
        <v>443</v>
      </c>
      <c r="P140" s="379" t="s">
        <v>443</v>
      </c>
      <c r="Q140" s="379" t="s">
        <v>443</v>
      </c>
      <c r="R140" s="439" t="s">
        <v>35</v>
      </c>
      <c r="S140" s="379" t="s">
        <v>443</v>
      </c>
      <c r="T140" s="379" t="s">
        <v>443</v>
      </c>
    </row>
    <row r="141" spans="1:20" ht="15" x14ac:dyDescent="0.25">
      <c r="A141" s="391" t="s">
        <v>2480</v>
      </c>
      <c r="B141" s="390" t="s">
        <v>1942</v>
      </c>
      <c r="C141" s="509"/>
      <c r="D141" s="513"/>
      <c r="E141" s="411" t="s">
        <v>590</v>
      </c>
      <c r="F141" s="394" t="s">
        <v>347</v>
      </c>
      <c r="G141" s="395" t="s">
        <v>19</v>
      </c>
      <c r="H141" s="396" t="s">
        <v>20</v>
      </c>
      <c r="I141" s="379" t="s">
        <v>443</v>
      </c>
      <c r="J141" s="379" t="s">
        <v>443</v>
      </c>
      <c r="K141" s="379" t="s">
        <v>443</v>
      </c>
      <c r="L141" s="379" t="s">
        <v>443</v>
      </c>
      <c r="M141" s="407" t="s">
        <v>443</v>
      </c>
      <c r="N141" s="425" t="s">
        <v>4</v>
      </c>
      <c r="O141" s="379" t="s">
        <v>443</v>
      </c>
      <c r="P141" s="379" t="s">
        <v>443</v>
      </c>
      <c r="Q141" s="379" t="s">
        <v>443</v>
      </c>
      <c r="R141" s="379" t="s">
        <v>443</v>
      </c>
      <c r="S141" s="379" t="s">
        <v>443</v>
      </c>
      <c r="T141" s="379" t="s">
        <v>443</v>
      </c>
    </row>
    <row r="142" spans="1:20" ht="30" x14ac:dyDescent="0.25">
      <c r="A142" s="408" t="s">
        <v>2864</v>
      </c>
      <c r="B142" s="382" t="s">
        <v>1179</v>
      </c>
      <c r="C142" s="409" t="s">
        <v>2865</v>
      </c>
      <c r="D142" s="434">
        <v>43709</v>
      </c>
      <c r="E142" s="385" t="s">
        <v>590</v>
      </c>
      <c r="F142" s="386" t="s">
        <v>1180</v>
      </c>
      <c r="G142" s="387" t="s">
        <v>2383</v>
      </c>
      <c r="H142" s="388" t="s">
        <v>2040</v>
      </c>
      <c r="I142" s="405" t="s">
        <v>443</v>
      </c>
      <c r="J142" s="379" t="s">
        <v>443</v>
      </c>
      <c r="K142" s="420" t="s">
        <v>1919</v>
      </c>
      <c r="L142" s="379" t="s">
        <v>443</v>
      </c>
      <c r="M142" s="380" t="s">
        <v>1919</v>
      </c>
      <c r="N142" s="380" t="s">
        <v>1919</v>
      </c>
      <c r="O142" s="379" t="s">
        <v>443</v>
      </c>
      <c r="P142" s="379" t="s">
        <v>443</v>
      </c>
      <c r="Q142" s="379" t="s">
        <v>443</v>
      </c>
      <c r="R142" s="379" t="s">
        <v>443</v>
      </c>
      <c r="S142" s="379" t="s">
        <v>443</v>
      </c>
      <c r="T142" s="380" t="s">
        <v>35</v>
      </c>
    </row>
    <row r="143" spans="1:20" ht="45" x14ac:dyDescent="0.25">
      <c r="A143" s="408" t="s">
        <v>301</v>
      </c>
      <c r="B143" s="383" t="s">
        <v>1580</v>
      </c>
      <c r="C143" s="383" t="s">
        <v>2474</v>
      </c>
      <c r="D143" s="384"/>
      <c r="E143" s="385" t="s">
        <v>590</v>
      </c>
      <c r="F143" s="386" t="s">
        <v>300</v>
      </c>
      <c r="G143" s="387" t="s">
        <v>2181</v>
      </c>
      <c r="H143" s="388" t="s">
        <v>40</v>
      </c>
      <c r="I143" s="379" t="s">
        <v>443</v>
      </c>
      <c r="J143" s="379" t="s">
        <v>443</v>
      </c>
      <c r="K143" s="448" t="s">
        <v>2736</v>
      </c>
      <c r="L143" s="379" t="s">
        <v>4</v>
      </c>
      <c r="M143" s="379" t="s">
        <v>443</v>
      </c>
      <c r="N143" s="380" t="s">
        <v>35</v>
      </c>
      <c r="O143" s="380" t="s">
        <v>35</v>
      </c>
      <c r="P143" s="380" t="s">
        <v>35</v>
      </c>
      <c r="Q143" s="448" t="s">
        <v>2736</v>
      </c>
      <c r="R143" s="448" t="s">
        <v>2736</v>
      </c>
      <c r="S143" s="448" t="s">
        <v>2736</v>
      </c>
      <c r="T143" s="379" t="s">
        <v>443</v>
      </c>
    </row>
    <row r="144" spans="1:20" ht="45" x14ac:dyDescent="0.25">
      <c r="A144" s="382" t="s">
        <v>2747</v>
      </c>
      <c r="B144" s="383" t="s">
        <v>2748</v>
      </c>
      <c r="C144" s="383" t="s">
        <v>1921</v>
      </c>
      <c r="D144" s="401">
        <v>43432</v>
      </c>
      <c r="E144" s="385" t="s">
        <v>590</v>
      </c>
      <c r="F144" s="386" t="s">
        <v>2750</v>
      </c>
      <c r="G144" s="387" t="s">
        <v>24</v>
      </c>
      <c r="H144" s="388" t="s">
        <v>45</v>
      </c>
      <c r="I144" s="379" t="s">
        <v>443</v>
      </c>
      <c r="J144" s="379" t="s">
        <v>443</v>
      </c>
      <c r="K144" s="379" t="s">
        <v>443</v>
      </c>
      <c r="L144" s="405" t="s">
        <v>443</v>
      </c>
      <c r="M144" s="380" t="s">
        <v>35</v>
      </c>
      <c r="N144" s="380" t="s">
        <v>35</v>
      </c>
      <c r="O144" s="379" t="s">
        <v>443</v>
      </c>
      <c r="P144" s="379" t="s">
        <v>443</v>
      </c>
      <c r="Q144" s="379" t="s">
        <v>443</v>
      </c>
      <c r="R144" s="379" t="s">
        <v>443</v>
      </c>
      <c r="S144" s="379" t="s">
        <v>443</v>
      </c>
      <c r="T144" s="379"/>
    </row>
    <row r="145" spans="1:20" ht="15" x14ac:dyDescent="0.25">
      <c r="A145" s="382" t="s">
        <v>904</v>
      </c>
      <c r="B145" s="382" t="s">
        <v>905</v>
      </c>
      <c r="C145" s="382" t="s">
        <v>1921</v>
      </c>
      <c r="D145" s="401">
        <v>44002</v>
      </c>
      <c r="E145" s="385" t="s">
        <v>590</v>
      </c>
      <c r="F145" s="386" t="s">
        <v>2400</v>
      </c>
      <c r="G145" s="387" t="s">
        <v>24</v>
      </c>
      <c r="H145" s="388" t="s">
        <v>87</v>
      </c>
      <c r="I145" s="379"/>
      <c r="J145" s="379"/>
      <c r="K145" s="379"/>
      <c r="L145" s="379"/>
      <c r="M145" s="379"/>
      <c r="N145" s="379"/>
      <c r="O145" s="379"/>
      <c r="P145" s="380" t="s">
        <v>35</v>
      </c>
      <c r="Q145" s="380" t="s">
        <v>35</v>
      </c>
      <c r="R145" s="379" t="s">
        <v>443</v>
      </c>
      <c r="S145" s="379" t="s">
        <v>443</v>
      </c>
      <c r="T145" s="379"/>
    </row>
    <row r="146" spans="1:20" ht="15" x14ac:dyDescent="0.25">
      <c r="A146" s="382" t="s">
        <v>279</v>
      </c>
      <c r="B146" s="383" t="s">
        <v>197</v>
      </c>
      <c r="C146" s="383"/>
      <c r="D146" s="384"/>
      <c r="E146" s="385" t="s">
        <v>590</v>
      </c>
      <c r="F146" s="386" t="s">
        <v>280</v>
      </c>
      <c r="G146" s="387" t="s">
        <v>2181</v>
      </c>
      <c r="H146" s="388" t="s">
        <v>87</v>
      </c>
      <c r="I146" s="379" t="s">
        <v>443</v>
      </c>
      <c r="J146" s="379" t="s">
        <v>443</v>
      </c>
      <c r="K146" s="379" t="s">
        <v>4</v>
      </c>
      <c r="L146" s="379" t="s">
        <v>443</v>
      </c>
      <c r="M146" s="379" t="s">
        <v>443</v>
      </c>
      <c r="N146" s="380" t="s">
        <v>35</v>
      </c>
      <c r="O146" s="379" t="s">
        <v>443</v>
      </c>
      <c r="P146" s="379" t="s">
        <v>443</v>
      </c>
      <c r="Q146" s="379" t="s">
        <v>443</v>
      </c>
      <c r="R146" s="379" t="s">
        <v>443</v>
      </c>
      <c r="S146" s="379" t="s">
        <v>443</v>
      </c>
      <c r="T146" s="379" t="s">
        <v>443</v>
      </c>
    </row>
  </sheetData>
  <sortState xmlns:xlrd2="http://schemas.microsoft.com/office/spreadsheetml/2017/richdata2" ref="A2:T146">
    <sortCondition ref="B2:B146"/>
    <sortCondition ref="A2:A146"/>
  </sortState>
  <conditionalFormatting sqref="I1:T146">
    <cfRule type="cellIs" dxfId="2719" priority="1" operator="equal">
      <formula>"ANNUAL"</formula>
    </cfRule>
  </conditionalFormatting>
  <pageMargins left="0.15748031496062992" right="0.15748031496062992" top="0.35433070866141736" bottom="0.31496062992125984" header="0.31496062992125984" footer="0.31496062992125984"/>
  <pageSetup scale="69" fitToHeight="0" orientation="landscape"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E119"/>
  <sheetViews>
    <sheetView topLeftCell="A64" zoomScaleNormal="100" workbookViewId="0">
      <selection activeCell="F28" sqref="F28"/>
    </sheetView>
  </sheetViews>
  <sheetFormatPr defaultColWidth="8.85546875" defaultRowHeight="12.75" x14ac:dyDescent="0.2"/>
  <cols>
    <col min="1" max="1" width="23.42578125" customWidth="1"/>
    <col min="2" max="2" width="2.28515625" hidden="1" customWidth="1"/>
    <col min="3" max="3" width="25.85546875" style="75" customWidth="1"/>
    <col min="4" max="4" width="36.85546875" customWidth="1"/>
    <col min="5" max="5" width="24.140625" customWidth="1"/>
  </cols>
  <sheetData>
    <row r="1" spans="1:5" ht="15" x14ac:dyDescent="0.25">
      <c r="A1" s="477">
        <v>2019</v>
      </c>
      <c r="B1" s="478"/>
      <c r="C1" s="479"/>
      <c r="D1" s="478"/>
      <c r="E1" s="381"/>
    </row>
    <row r="2" spans="1:5" ht="15" x14ac:dyDescent="0.25">
      <c r="A2" s="480" t="s">
        <v>2</v>
      </c>
      <c r="B2" s="480" t="s">
        <v>2866</v>
      </c>
      <c r="C2" s="481" t="s">
        <v>1</v>
      </c>
      <c r="D2" s="480" t="s">
        <v>2867</v>
      </c>
      <c r="E2" s="480" t="s">
        <v>2868</v>
      </c>
    </row>
    <row r="3" spans="1:5" ht="15" x14ac:dyDescent="0.25">
      <c r="A3" s="482"/>
      <c r="B3" s="381"/>
      <c r="C3" s="483"/>
      <c r="D3" s="483"/>
      <c r="E3" s="483"/>
    </row>
    <row r="4" spans="1:5" ht="45" x14ac:dyDescent="0.25">
      <c r="A4" s="484" t="s">
        <v>2869</v>
      </c>
      <c r="B4" s="381"/>
      <c r="C4" s="485" t="s">
        <v>2870</v>
      </c>
      <c r="D4" s="483" t="s">
        <v>2871</v>
      </c>
      <c r="E4" s="483"/>
    </row>
    <row r="5" spans="1:5" ht="15" x14ac:dyDescent="0.25">
      <c r="A5" s="482"/>
      <c r="B5" s="381"/>
      <c r="C5" s="483"/>
      <c r="D5" s="483"/>
      <c r="E5" s="483"/>
    </row>
    <row r="6" spans="1:5" ht="27.75" customHeight="1" x14ac:dyDescent="0.25">
      <c r="A6" s="482" t="s">
        <v>27</v>
      </c>
      <c r="B6" s="381"/>
      <c r="C6" s="486" t="s">
        <v>101</v>
      </c>
      <c r="D6" s="483" t="s">
        <v>2872</v>
      </c>
      <c r="E6" s="483"/>
    </row>
    <row r="7" spans="1:5" ht="12.95" customHeight="1" x14ac:dyDescent="0.25">
      <c r="A7" s="482"/>
      <c r="B7" s="381"/>
      <c r="C7" s="486"/>
      <c r="D7" s="483"/>
      <c r="E7" s="483"/>
    </row>
    <row r="8" spans="1:5" ht="29.25" customHeight="1" x14ac:dyDescent="0.25">
      <c r="A8" s="482" t="s">
        <v>49</v>
      </c>
      <c r="B8" s="381"/>
      <c r="C8" s="486" t="s">
        <v>29</v>
      </c>
      <c r="D8" s="483" t="s">
        <v>2873</v>
      </c>
      <c r="E8" s="483"/>
    </row>
    <row r="9" spans="1:5" ht="12.95" customHeight="1" x14ac:dyDescent="0.25">
      <c r="A9" s="482"/>
      <c r="B9" s="381"/>
      <c r="C9" s="486"/>
      <c r="D9" s="483"/>
      <c r="E9" s="483"/>
    </row>
    <row r="10" spans="1:5" ht="12.95" customHeight="1" x14ac:dyDescent="0.25">
      <c r="A10" s="482" t="s">
        <v>49</v>
      </c>
      <c r="B10" s="381"/>
      <c r="C10" s="486" t="s">
        <v>210</v>
      </c>
      <c r="D10" s="483" t="s">
        <v>2874</v>
      </c>
      <c r="E10" s="483"/>
    </row>
    <row r="11" spans="1:5" ht="12.95" customHeight="1" x14ac:dyDescent="0.25">
      <c r="A11" s="482"/>
      <c r="B11" s="381"/>
      <c r="C11" s="486"/>
      <c r="D11" s="483"/>
      <c r="E11" s="483"/>
    </row>
    <row r="12" spans="1:5" ht="24" customHeight="1" x14ac:dyDescent="0.25">
      <c r="A12" s="482" t="s">
        <v>60</v>
      </c>
      <c r="B12" s="381"/>
      <c r="C12" s="486" t="s">
        <v>2875</v>
      </c>
      <c r="D12" s="483" t="s">
        <v>2876</v>
      </c>
      <c r="E12" s="483"/>
    </row>
    <row r="13" spans="1:5" ht="12.95" customHeight="1" x14ac:dyDescent="0.25">
      <c r="A13" s="482"/>
      <c r="B13" s="381"/>
      <c r="C13" s="486"/>
      <c r="D13" s="483"/>
      <c r="E13" s="483"/>
    </row>
    <row r="14" spans="1:5" ht="60" x14ac:dyDescent="0.25">
      <c r="A14" s="482" t="s">
        <v>785</v>
      </c>
      <c r="B14" s="381"/>
      <c r="C14" s="487" t="s">
        <v>2877</v>
      </c>
      <c r="D14" s="483" t="s">
        <v>2878</v>
      </c>
      <c r="E14" s="483"/>
    </row>
    <row r="15" spans="1:5" ht="15" x14ac:dyDescent="0.25">
      <c r="A15" s="482"/>
      <c r="B15" s="381"/>
      <c r="C15" s="487"/>
      <c r="D15" s="483"/>
      <c r="E15" s="483"/>
    </row>
    <row r="16" spans="1:5" ht="39.950000000000003" customHeight="1" x14ac:dyDescent="0.25">
      <c r="A16" s="482" t="s">
        <v>119</v>
      </c>
      <c r="B16" s="381"/>
      <c r="C16" s="483" t="s">
        <v>208</v>
      </c>
      <c r="D16" s="483" t="s">
        <v>2879</v>
      </c>
      <c r="E16" s="483"/>
    </row>
    <row r="17" spans="1:5" ht="12.95" customHeight="1" x14ac:dyDescent="0.25">
      <c r="A17" s="482"/>
      <c r="B17" s="381"/>
      <c r="C17" s="483"/>
      <c r="D17" s="483"/>
      <c r="E17" s="483"/>
    </row>
    <row r="18" spans="1:5" ht="45" x14ac:dyDescent="0.25">
      <c r="A18" s="482" t="s">
        <v>2784</v>
      </c>
      <c r="B18" s="381"/>
      <c r="C18" s="483" t="s">
        <v>2783</v>
      </c>
      <c r="D18" s="483" t="s">
        <v>2880</v>
      </c>
      <c r="E18" s="381"/>
    </row>
    <row r="19" spans="1:5" ht="15" x14ac:dyDescent="0.25">
      <c r="A19" s="482"/>
      <c r="B19" s="381"/>
      <c r="C19" s="483"/>
      <c r="D19" s="483"/>
      <c r="E19" s="381"/>
    </row>
    <row r="20" spans="1:5" ht="45" x14ac:dyDescent="0.25">
      <c r="A20" s="482" t="s">
        <v>152</v>
      </c>
      <c r="B20" s="381"/>
      <c r="C20" s="483" t="s">
        <v>130</v>
      </c>
      <c r="D20" s="483" t="s">
        <v>2881</v>
      </c>
      <c r="E20" s="381"/>
    </row>
    <row r="21" spans="1:5" ht="15" x14ac:dyDescent="0.25">
      <c r="A21" s="482"/>
      <c r="B21" s="381"/>
      <c r="C21" s="483"/>
      <c r="D21" s="483"/>
      <c r="E21" s="381"/>
    </row>
    <row r="22" spans="1:5" ht="45" x14ac:dyDescent="0.25">
      <c r="A22" s="482" t="s">
        <v>505</v>
      </c>
      <c r="B22" s="381"/>
      <c r="C22" s="483" t="s">
        <v>2882</v>
      </c>
      <c r="D22" s="483" t="s">
        <v>2881</v>
      </c>
      <c r="E22" s="381"/>
    </row>
    <row r="23" spans="1:5" ht="15" x14ac:dyDescent="0.25">
      <c r="A23" s="482"/>
      <c r="B23" s="381"/>
      <c r="C23" s="483"/>
      <c r="D23" s="483"/>
      <c r="E23" s="381"/>
    </row>
    <row r="24" spans="1:5" ht="60" x14ac:dyDescent="0.25">
      <c r="A24" s="488" t="s">
        <v>505</v>
      </c>
      <c r="B24" s="381"/>
      <c r="C24" s="483" t="s">
        <v>2883</v>
      </c>
      <c r="D24" s="483" t="s">
        <v>2884</v>
      </c>
      <c r="E24" s="381"/>
    </row>
    <row r="25" spans="1:5" ht="15" x14ac:dyDescent="0.25">
      <c r="A25" s="488"/>
      <c r="B25" s="381"/>
      <c r="C25" s="483"/>
      <c r="D25" s="483"/>
      <c r="E25" s="381"/>
    </row>
    <row r="26" spans="1:5" ht="45" x14ac:dyDescent="0.25">
      <c r="A26" s="488" t="s">
        <v>901</v>
      </c>
      <c r="B26" s="381"/>
      <c r="C26" s="483" t="s">
        <v>293</v>
      </c>
      <c r="D26" s="483" t="s">
        <v>2881</v>
      </c>
      <c r="E26" s="381"/>
    </row>
    <row r="27" spans="1:5" ht="15" x14ac:dyDescent="0.25">
      <c r="A27" s="488"/>
      <c r="B27" s="381"/>
      <c r="C27" s="483"/>
      <c r="D27" s="483"/>
      <c r="E27" s="381"/>
    </row>
    <row r="28" spans="1:5" ht="60" x14ac:dyDescent="0.25">
      <c r="A28" s="482" t="s">
        <v>1529</v>
      </c>
      <c r="B28" s="381"/>
      <c r="C28" s="483" t="s">
        <v>81</v>
      </c>
      <c r="D28" s="483" t="s">
        <v>2885</v>
      </c>
      <c r="E28" s="381"/>
    </row>
    <row r="29" spans="1:5" ht="15" x14ac:dyDescent="0.25">
      <c r="A29" s="482"/>
      <c r="B29" s="381"/>
      <c r="C29" s="483"/>
      <c r="D29" s="483"/>
      <c r="E29" s="381"/>
    </row>
    <row r="30" spans="1:5" ht="60" x14ac:dyDescent="0.25">
      <c r="A30" s="482" t="s">
        <v>758</v>
      </c>
      <c r="B30" s="381"/>
      <c r="C30" s="483" t="s">
        <v>2886</v>
      </c>
      <c r="D30" s="483" t="s">
        <v>2887</v>
      </c>
      <c r="E30" s="381"/>
    </row>
    <row r="31" spans="1:5" ht="15" x14ac:dyDescent="0.25">
      <c r="A31" s="482"/>
      <c r="B31" s="381"/>
      <c r="C31" s="483"/>
      <c r="D31" s="483"/>
      <c r="E31" s="381"/>
    </row>
    <row r="32" spans="1:5" ht="45" x14ac:dyDescent="0.25">
      <c r="A32" s="381" t="s">
        <v>152</v>
      </c>
      <c r="B32" s="381"/>
      <c r="C32" s="483" t="s">
        <v>2888</v>
      </c>
      <c r="D32" s="483" t="s">
        <v>2889</v>
      </c>
      <c r="E32" s="381"/>
    </row>
    <row r="33" spans="1:5" ht="12" customHeight="1" x14ac:dyDescent="0.25">
      <c r="A33" s="381"/>
      <c r="B33" s="381"/>
      <c r="C33" s="483"/>
      <c r="D33" s="483"/>
      <c r="E33" s="381"/>
    </row>
    <row r="34" spans="1:5" ht="45" x14ac:dyDescent="0.25">
      <c r="A34" s="381" t="s">
        <v>2890</v>
      </c>
      <c r="B34" s="381"/>
      <c r="C34" s="483" t="s">
        <v>184</v>
      </c>
      <c r="D34" s="483" t="s">
        <v>2889</v>
      </c>
      <c r="E34" s="381"/>
    </row>
    <row r="35" spans="1:5" ht="12" customHeight="1" x14ac:dyDescent="0.25">
      <c r="A35" s="381"/>
      <c r="B35" s="381"/>
      <c r="C35" s="483"/>
      <c r="D35" s="483"/>
      <c r="E35" s="381"/>
    </row>
    <row r="36" spans="1:5" ht="45" x14ac:dyDescent="0.25">
      <c r="A36" s="482" t="s">
        <v>297</v>
      </c>
      <c r="B36" s="381"/>
      <c r="C36" s="483" t="s">
        <v>2891</v>
      </c>
      <c r="D36" s="483" t="s">
        <v>2892</v>
      </c>
      <c r="E36" s="489"/>
    </row>
    <row r="37" spans="1:5" ht="12" customHeight="1" x14ac:dyDescent="0.25">
      <c r="A37" s="482"/>
      <c r="B37" s="381"/>
      <c r="C37" s="483"/>
      <c r="D37" s="483"/>
      <c r="E37" s="489"/>
    </row>
    <row r="38" spans="1:5" ht="41.25" customHeight="1" x14ac:dyDescent="0.25">
      <c r="A38" s="486" t="s">
        <v>1845</v>
      </c>
      <c r="B38" s="381"/>
      <c r="C38" s="486" t="s">
        <v>2893</v>
      </c>
      <c r="D38" s="483" t="s">
        <v>2894</v>
      </c>
      <c r="E38" s="381"/>
    </row>
    <row r="39" spans="1:5" ht="12" customHeight="1" x14ac:dyDescent="0.25">
      <c r="A39" s="486"/>
      <c r="B39" s="381"/>
      <c r="C39" s="486"/>
      <c r="D39" s="483"/>
      <c r="E39" s="381"/>
    </row>
    <row r="40" spans="1:5" ht="73.5" customHeight="1" x14ac:dyDescent="0.25">
      <c r="A40" s="486" t="s">
        <v>2895</v>
      </c>
      <c r="B40" s="381"/>
      <c r="C40" s="483" t="s">
        <v>2421</v>
      </c>
      <c r="D40" s="496" t="s">
        <v>2896</v>
      </c>
      <c r="E40" s="381"/>
    </row>
    <row r="41" spans="1:5" ht="92.25" customHeight="1" x14ac:dyDescent="0.25">
      <c r="A41" s="486" t="s">
        <v>2897</v>
      </c>
      <c r="B41" s="381"/>
      <c r="C41" s="483" t="s">
        <v>2898</v>
      </c>
      <c r="D41" s="483" t="s">
        <v>2899</v>
      </c>
      <c r="E41" s="381"/>
    </row>
    <row r="42" spans="1:5" ht="15" x14ac:dyDescent="0.25">
      <c r="A42" s="480"/>
      <c r="B42" s="381"/>
      <c r="C42" s="483"/>
      <c r="D42" s="381"/>
      <c r="E42" s="381"/>
    </row>
    <row r="43" spans="1:5" ht="25.5" customHeight="1" x14ac:dyDescent="0.25">
      <c r="A43" s="490">
        <v>2020</v>
      </c>
      <c r="B43" s="491"/>
      <c r="C43" s="492"/>
      <c r="D43" s="491"/>
      <c r="E43" s="491"/>
    </row>
    <row r="44" spans="1:5" ht="15" x14ac:dyDescent="0.25">
      <c r="A44" s="480" t="s">
        <v>2</v>
      </c>
      <c r="B44" s="480" t="s">
        <v>2866</v>
      </c>
      <c r="C44" s="481" t="s">
        <v>1</v>
      </c>
      <c r="D44" s="480" t="s">
        <v>2867</v>
      </c>
      <c r="E44" s="480" t="s">
        <v>2868</v>
      </c>
    </row>
    <row r="45" spans="1:5" ht="15" x14ac:dyDescent="0.25">
      <c r="A45" s="480"/>
      <c r="B45" s="480"/>
      <c r="C45" s="481"/>
      <c r="D45" s="480"/>
      <c r="E45" s="480"/>
    </row>
    <row r="46" spans="1:5" ht="50.25" customHeight="1" x14ac:dyDescent="0.25">
      <c r="A46" s="381" t="s">
        <v>638</v>
      </c>
      <c r="B46" s="480"/>
      <c r="C46" s="483" t="s">
        <v>2900</v>
      </c>
      <c r="D46" s="483" t="s">
        <v>2901</v>
      </c>
      <c r="E46" s="480"/>
    </row>
    <row r="47" spans="1:5" ht="15" x14ac:dyDescent="0.25">
      <c r="A47" s="480"/>
      <c r="B47" s="381"/>
      <c r="C47" s="483"/>
      <c r="D47" s="381"/>
      <c r="E47" s="381"/>
    </row>
    <row r="48" spans="1:5" ht="123.75" customHeight="1" x14ac:dyDescent="0.25">
      <c r="A48" s="381" t="s">
        <v>2902</v>
      </c>
      <c r="B48" s="381"/>
      <c r="C48" s="483" t="s">
        <v>2440</v>
      </c>
      <c r="D48" s="483" t="s">
        <v>2903</v>
      </c>
      <c r="E48" s="381"/>
    </row>
    <row r="49" spans="1:5" ht="12.75" customHeight="1" x14ac:dyDescent="0.25">
      <c r="A49" s="381"/>
      <c r="B49" s="381"/>
      <c r="C49" s="483"/>
      <c r="D49" s="483"/>
      <c r="E49" s="381"/>
    </row>
    <row r="50" spans="1:5" ht="42" customHeight="1" x14ac:dyDescent="0.25">
      <c r="A50" s="483" t="s">
        <v>840</v>
      </c>
      <c r="B50" s="381"/>
      <c r="C50" s="483" t="s">
        <v>2415</v>
      </c>
      <c r="D50" s="483" t="s">
        <v>2904</v>
      </c>
      <c r="E50" s="381"/>
    </row>
    <row r="51" spans="1:5" ht="57" customHeight="1" x14ac:dyDescent="0.25">
      <c r="A51" s="381" t="s">
        <v>638</v>
      </c>
      <c r="B51" s="381"/>
      <c r="C51" s="483" t="s">
        <v>2883</v>
      </c>
      <c r="D51" s="496" t="s">
        <v>2905</v>
      </c>
      <c r="E51" s="381"/>
    </row>
    <row r="52" spans="1:5" ht="46.5" customHeight="1" x14ac:dyDescent="0.25">
      <c r="A52" s="381" t="s">
        <v>1028</v>
      </c>
      <c r="B52" s="381"/>
      <c r="C52" s="483" t="s">
        <v>2174</v>
      </c>
      <c r="D52" s="483" t="s">
        <v>2906</v>
      </c>
      <c r="E52" s="381"/>
    </row>
    <row r="53" spans="1:5" ht="30.75" customHeight="1" x14ac:dyDescent="0.25">
      <c r="A53" s="381" t="s">
        <v>49</v>
      </c>
      <c r="B53" s="381"/>
      <c r="C53" s="483" t="s">
        <v>2907</v>
      </c>
      <c r="D53" s="483" t="s">
        <v>2908</v>
      </c>
      <c r="E53" s="381"/>
    </row>
    <row r="54" spans="1:5" ht="40.5" customHeight="1" x14ac:dyDescent="0.25">
      <c r="A54" s="381" t="s">
        <v>2909</v>
      </c>
      <c r="B54" s="381"/>
      <c r="C54" s="483" t="s">
        <v>2910</v>
      </c>
      <c r="D54" s="483" t="s">
        <v>2908</v>
      </c>
      <c r="E54" s="381"/>
    </row>
    <row r="55" spans="1:5" ht="37.5" customHeight="1" x14ac:dyDescent="0.25">
      <c r="A55" s="381" t="s">
        <v>2911</v>
      </c>
      <c r="B55" s="381"/>
      <c r="C55" s="483" t="s">
        <v>32</v>
      </c>
      <c r="D55" s="483" t="s">
        <v>2908</v>
      </c>
      <c r="E55" s="381"/>
    </row>
    <row r="56" spans="1:5" ht="77.25" customHeight="1" x14ac:dyDescent="0.25">
      <c r="A56" s="381" t="s">
        <v>1766</v>
      </c>
      <c r="B56" s="381"/>
      <c r="C56" s="483" t="s">
        <v>2912</v>
      </c>
      <c r="D56" s="496" t="s">
        <v>2913</v>
      </c>
      <c r="E56" s="381"/>
    </row>
    <row r="57" spans="1:5" ht="90" x14ac:dyDescent="0.25">
      <c r="A57" s="381" t="s">
        <v>638</v>
      </c>
      <c r="B57" s="381"/>
      <c r="C57" s="496" t="s">
        <v>2914</v>
      </c>
      <c r="D57" s="496" t="s">
        <v>2915</v>
      </c>
      <c r="E57" s="381"/>
    </row>
    <row r="58" spans="1:5" ht="12.75" customHeight="1" x14ac:dyDescent="0.25">
      <c r="A58" s="381"/>
      <c r="B58" s="381"/>
      <c r="C58" s="483"/>
      <c r="D58" s="483"/>
      <c r="E58" s="381"/>
    </row>
    <row r="59" spans="1:5" ht="12.75" customHeight="1" x14ac:dyDescent="0.25">
      <c r="A59" s="493" t="s">
        <v>2916</v>
      </c>
      <c r="B59" s="493"/>
      <c r="C59" s="494"/>
      <c r="D59" s="494"/>
      <c r="E59" s="381"/>
    </row>
    <row r="60" spans="1:5" ht="12.75" customHeight="1" x14ac:dyDescent="0.25">
      <c r="A60" s="381"/>
      <c r="B60" s="381"/>
      <c r="C60" s="483"/>
      <c r="D60" s="483"/>
      <c r="E60" s="381"/>
    </row>
    <row r="61" spans="1:5" ht="12.75" customHeight="1" x14ac:dyDescent="0.25">
      <c r="A61" s="381" t="s">
        <v>49</v>
      </c>
      <c r="B61" s="381"/>
      <c r="C61" s="483" t="s">
        <v>2917</v>
      </c>
      <c r="D61" s="483"/>
      <c r="E61" s="381"/>
    </row>
    <row r="62" spans="1:5" ht="12.75" customHeight="1" x14ac:dyDescent="0.25">
      <c r="A62" s="381" t="s">
        <v>2918</v>
      </c>
      <c r="B62" s="381"/>
      <c r="C62" s="483" t="s">
        <v>2919</v>
      </c>
      <c r="D62" s="483"/>
      <c r="E62" s="381"/>
    </row>
    <row r="63" spans="1:5" ht="12.75" customHeight="1" x14ac:dyDescent="0.25">
      <c r="A63" s="381" t="s">
        <v>2920</v>
      </c>
      <c r="B63" s="381"/>
      <c r="C63" s="483" t="s">
        <v>2530</v>
      </c>
      <c r="D63" s="483"/>
      <c r="E63" s="381"/>
    </row>
    <row r="64" spans="1:5" ht="12.75" customHeight="1" x14ac:dyDescent="0.25">
      <c r="A64" s="381" t="s">
        <v>2921</v>
      </c>
      <c r="B64" s="381"/>
      <c r="C64" s="483" t="s">
        <v>2877</v>
      </c>
      <c r="D64" s="483"/>
      <c r="E64" s="381"/>
    </row>
    <row r="65" spans="1:5" ht="12.75" customHeight="1" x14ac:dyDescent="0.25">
      <c r="A65" s="381" t="s">
        <v>638</v>
      </c>
      <c r="B65" s="381"/>
      <c r="C65" s="483" t="s">
        <v>1689</v>
      </c>
      <c r="D65" s="483"/>
      <c r="E65" s="381"/>
    </row>
    <row r="66" spans="1:5" ht="12.75" customHeight="1" x14ac:dyDescent="0.25">
      <c r="A66" s="381" t="s">
        <v>49</v>
      </c>
      <c r="B66" s="381"/>
      <c r="C66" s="483" t="s">
        <v>211</v>
      </c>
      <c r="D66" s="483"/>
      <c r="E66" s="381"/>
    </row>
    <row r="67" spans="1:5" ht="12.75" customHeight="1" x14ac:dyDescent="0.25">
      <c r="A67" s="381" t="s">
        <v>2922</v>
      </c>
      <c r="B67" s="381"/>
      <c r="C67" s="483" t="s">
        <v>127</v>
      </c>
      <c r="D67" s="483"/>
      <c r="E67" s="381"/>
    </row>
    <row r="68" spans="1:5" ht="12.75" customHeight="1" x14ac:dyDescent="0.25">
      <c r="A68" s="381" t="s">
        <v>1938</v>
      </c>
      <c r="B68" s="381"/>
      <c r="C68" s="483" t="s">
        <v>2923</v>
      </c>
      <c r="D68" s="483"/>
      <c r="E68" s="381"/>
    </row>
    <row r="69" spans="1:5" ht="12.75" customHeight="1" x14ac:dyDescent="0.25">
      <c r="A69" s="381" t="s">
        <v>178</v>
      </c>
      <c r="B69" s="381"/>
      <c r="C69" s="483" t="s">
        <v>2924</v>
      </c>
      <c r="D69" s="483"/>
      <c r="E69" s="381"/>
    </row>
    <row r="70" spans="1:5" ht="12.75" customHeight="1" x14ac:dyDescent="0.25">
      <c r="A70" s="381" t="s">
        <v>178</v>
      </c>
      <c r="B70" s="381"/>
      <c r="C70" s="483" t="s">
        <v>177</v>
      </c>
      <c r="D70" s="483"/>
      <c r="E70" s="381"/>
    </row>
    <row r="71" spans="1:5" ht="12.75" customHeight="1" x14ac:dyDescent="0.25">
      <c r="A71" s="381" t="s">
        <v>1756</v>
      </c>
      <c r="B71" s="381"/>
      <c r="C71" s="483" t="s">
        <v>2925</v>
      </c>
      <c r="D71" s="483"/>
      <c r="E71" s="381"/>
    </row>
    <row r="72" spans="1:5" ht="12.75" customHeight="1" x14ac:dyDescent="0.25">
      <c r="A72" s="381" t="s">
        <v>1756</v>
      </c>
      <c r="B72" s="381"/>
      <c r="C72" s="483" t="s">
        <v>2926</v>
      </c>
      <c r="D72" s="483"/>
      <c r="E72" s="381"/>
    </row>
    <row r="73" spans="1:5" ht="12.75" customHeight="1" x14ac:dyDescent="0.25">
      <c r="A73" s="381" t="s">
        <v>1529</v>
      </c>
      <c r="B73" s="381"/>
      <c r="C73" s="483" t="s">
        <v>2927</v>
      </c>
      <c r="D73" s="483"/>
      <c r="E73" s="381"/>
    </row>
    <row r="74" spans="1:5" ht="12.75" customHeight="1" x14ac:dyDescent="0.25">
      <c r="A74" s="381" t="s">
        <v>2928</v>
      </c>
      <c r="B74" s="381"/>
      <c r="C74" s="483" t="s">
        <v>2929</v>
      </c>
      <c r="D74" s="483"/>
      <c r="E74" s="381"/>
    </row>
    <row r="75" spans="1:5" ht="12.75" customHeight="1" x14ac:dyDescent="0.25">
      <c r="A75" s="381" t="s">
        <v>2930</v>
      </c>
      <c r="B75" s="381"/>
      <c r="C75" s="483" t="s">
        <v>2370</v>
      </c>
      <c r="D75" s="483"/>
      <c r="E75" s="381"/>
    </row>
    <row r="76" spans="1:5" ht="12.75" customHeight="1" x14ac:dyDescent="0.25">
      <c r="A76" s="381" t="s">
        <v>638</v>
      </c>
      <c r="B76" s="381"/>
      <c r="C76" s="483" t="s">
        <v>2900</v>
      </c>
      <c r="D76" s="483"/>
      <c r="E76" s="381"/>
    </row>
    <row r="77" spans="1:5" ht="12.75" customHeight="1" x14ac:dyDescent="0.25">
      <c r="A77" s="381" t="s">
        <v>2930</v>
      </c>
      <c r="B77" s="381"/>
      <c r="C77" s="483" t="s">
        <v>2314</v>
      </c>
      <c r="D77" s="483"/>
      <c r="E77" s="381"/>
    </row>
    <row r="78" spans="1:5" ht="12.75" customHeight="1" x14ac:dyDescent="0.25">
      <c r="A78" s="381" t="s">
        <v>758</v>
      </c>
      <c r="B78" s="381"/>
      <c r="C78" s="483" t="s">
        <v>2931</v>
      </c>
      <c r="D78" s="483"/>
      <c r="E78" s="381"/>
    </row>
    <row r="79" spans="1:5" ht="12.75" customHeight="1" x14ac:dyDescent="0.25">
      <c r="A79" s="381" t="s">
        <v>638</v>
      </c>
      <c r="B79" s="381"/>
      <c r="C79" s="483" t="s">
        <v>2932</v>
      </c>
      <c r="D79" s="483"/>
      <c r="E79" s="381"/>
    </row>
    <row r="80" spans="1:5" ht="12.75" customHeight="1" x14ac:dyDescent="0.25">
      <c r="A80" s="381" t="s">
        <v>2930</v>
      </c>
      <c r="B80" s="381"/>
      <c r="C80" s="483" t="s">
        <v>2933</v>
      </c>
      <c r="D80" s="483"/>
      <c r="E80" s="381"/>
    </row>
    <row r="81" spans="1:5" ht="12.75" customHeight="1" x14ac:dyDescent="0.25">
      <c r="A81" s="381"/>
      <c r="B81" s="381"/>
      <c r="C81" s="483"/>
      <c r="D81" s="483"/>
      <c r="E81" s="381"/>
    </row>
    <row r="82" spans="1:5" ht="12.75" customHeight="1" x14ac:dyDescent="0.25">
      <c r="A82" s="381"/>
      <c r="B82" s="381"/>
      <c r="C82" s="483"/>
      <c r="D82" s="483"/>
      <c r="E82" s="381"/>
    </row>
    <row r="83" spans="1:5" ht="12.75" customHeight="1" x14ac:dyDescent="0.25">
      <c r="A83" s="493" t="s">
        <v>2934</v>
      </c>
      <c r="B83" s="381"/>
      <c r="C83" s="494"/>
      <c r="D83" s="483"/>
      <c r="E83" s="381"/>
    </row>
    <row r="84" spans="1:5" ht="12.75" customHeight="1" x14ac:dyDescent="0.25">
      <c r="A84" s="381" t="s">
        <v>2935</v>
      </c>
      <c r="B84" s="381"/>
      <c r="C84" s="483" t="s">
        <v>2877</v>
      </c>
      <c r="D84" s="483" t="s">
        <v>2936</v>
      </c>
      <c r="E84" s="381"/>
    </row>
    <row r="85" spans="1:5" ht="24.75" customHeight="1" x14ac:dyDescent="0.25">
      <c r="A85" s="381" t="s">
        <v>1756</v>
      </c>
      <c r="B85" s="381"/>
      <c r="C85" s="483" t="s">
        <v>2925</v>
      </c>
      <c r="D85" s="483" t="s">
        <v>2937</v>
      </c>
      <c r="E85" s="381"/>
    </row>
    <row r="86" spans="1:5" ht="12.75" customHeight="1" x14ac:dyDescent="0.25">
      <c r="A86" s="381"/>
      <c r="B86" s="381"/>
      <c r="C86" s="483"/>
      <c r="D86" s="483"/>
      <c r="E86" s="381"/>
    </row>
    <row r="87" spans="1:5" ht="15" x14ac:dyDescent="0.25">
      <c r="A87" s="493" t="s">
        <v>2938</v>
      </c>
      <c r="B87" s="381"/>
      <c r="C87" s="494"/>
      <c r="D87" s="493"/>
      <c r="E87" s="381"/>
    </row>
    <row r="88" spans="1:5" ht="15" x14ac:dyDescent="0.25">
      <c r="A88" t="s">
        <v>587</v>
      </c>
      <c r="B88" s="381"/>
      <c r="C88" s="381" t="s">
        <v>2593</v>
      </c>
      <c r="D88" s="381"/>
      <c r="E88" s="381"/>
    </row>
    <row r="89" spans="1:5" ht="15" x14ac:dyDescent="0.25">
      <c r="A89" t="s">
        <v>2547</v>
      </c>
      <c r="B89" s="381"/>
      <c r="C89" s="381" t="s">
        <v>2645</v>
      </c>
      <c r="D89" s="381"/>
      <c r="E89" s="381"/>
    </row>
    <row r="90" spans="1:5" ht="15" x14ac:dyDescent="0.25">
      <c r="A90" t="s">
        <v>2547</v>
      </c>
      <c r="B90" s="381"/>
      <c r="C90" s="381" t="s">
        <v>1098</v>
      </c>
      <c r="D90" s="381"/>
      <c r="E90" s="381"/>
    </row>
    <row r="91" spans="1:5" ht="15" x14ac:dyDescent="0.25">
      <c r="A91" t="s">
        <v>1179</v>
      </c>
      <c r="B91" s="381"/>
      <c r="C91" s="381" t="s">
        <v>2668</v>
      </c>
      <c r="D91" s="381"/>
      <c r="E91" s="381"/>
    </row>
    <row r="92" spans="1:5" ht="15" x14ac:dyDescent="0.25">
      <c r="A92" t="s">
        <v>758</v>
      </c>
      <c r="B92" s="381"/>
      <c r="C92" s="381" t="s">
        <v>2939</v>
      </c>
      <c r="D92" s="381"/>
      <c r="E92" s="381"/>
    </row>
    <row r="93" spans="1:5" ht="15" x14ac:dyDescent="0.25">
      <c r="A93" t="s">
        <v>1396</v>
      </c>
      <c r="B93" s="381"/>
      <c r="C93" s="381" t="s">
        <v>1219</v>
      </c>
      <c r="D93" s="381"/>
      <c r="E93" s="381"/>
    </row>
    <row r="94" spans="1:5" ht="15" x14ac:dyDescent="0.25">
      <c r="A94" t="s">
        <v>2683</v>
      </c>
      <c r="B94" s="381"/>
      <c r="C94" s="381" t="s">
        <v>2682</v>
      </c>
      <c r="D94" s="381"/>
      <c r="E94" s="381"/>
    </row>
    <row r="95" spans="1:5" ht="15" x14ac:dyDescent="0.25">
      <c r="A95" t="s">
        <v>60</v>
      </c>
      <c r="B95" s="381"/>
      <c r="C95" s="381" t="s">
        <v>2706</v>
      </c>
      <c r="D95" s="381"/>
      <c r="E95" s="381"/>
    </row>
    <row r="96" spans="1:5" ht="15" x14ac:dyDescent="0.25">
      <c r="A96" t="s">
        <v>1462</v>
      </c>
      <c r="B96" s="381"/>
      <c r="C96" s="381" t="s">
        <v>2859</v>
      </c>
      <c r="D96" s="381"/>
      <c r="E96" s="381"/>
    </row>
    <row r="97" spans="1:5" ht="15" x14ac:dyDescent="0.25">
      <c r="A97" t="s">
        <v>505</v>
      </c>
      <c r="B97" s="381"/>
      <c r="C97" s="381" t="s">
        <v>2940</v>
      </c>
      <c r="D97" s="381"/>
      <c r="E97" s="381"/>
    </row>
    <row r="98" spans="1:5" ht="15" x14ac:dyDescent="0.25">
      <c r="A98" t="s">
        <v>2591</v>
      </c>
      <c r="B98" s="381"/>
      <c r="C98" s="381" t="s">
        <v>2941</v>
      </c>
      <c r="D98" s="381"/>
      <c r="E98" s="381"/>
    </row>
    <row r="99" spans="1:5" ht="15" x14ac:dyDescent="0.25">
      <c r="A99" t="s">
        <v>989</v>
      </c>
      <c r="B99" s="381"/>
      <c r="C99" s="381" t="s">
        <v>1816</v>
      </c>
      <c r="D99" s="381"/>
      <c r="E99" s="381"/>
    </row>
    <row r="100" spans="1:5" x14ac:dyDescent="0.2">
      <c r="A100" t="s">
        <v>1104</v>
      </c>
      <c r="C100" t="s">
        <v>2942</v>
      </c>
    </row>
    <row r="101" spans="1:5" x14ac:dyDescent="0.2">
      <c r="A101" t="s">
        <v>1348</v>
      </c>
      <c r="C101" t="s">
        <v>2853</v>
      </c>
    </row>
    <row r="102" spans="1:5" ht="12.75" customHeight="1" x14ac:dyDescent="0.25">
      <c r="A102" s="381"/>
      <c r="B102" s="381"/>
      <c r="C102" s="483"/>
      <c r="D102" s="483"/>
      <c r="E102" s="381"/>
    </row>
    <row r="103" spans="1:5" ht="15" x14ac:dyDescent="0.25">
      <c r="A103" s="480" t="s">
        <v>2943</v>
      </c>
      <c r="B103" s="381"/>
      <c r="C103" s="483"/>
      <c r="D103" s="381"/>
      <c r="E103" s="381"/>
    </row>
    <row r="104" spans="1:5" ht="12.75" customHeight="1" x14ac:dyDescent="0.25">
      <c r="A104" s="495" t="s">
        <v>2944</v>
      </c>
      <c r="B104" s="381"/>
      <c r="C104" s="483"/>
      <c r="D104" s="381"/>
      <c r="E104" s="381"/>
    </row>
    <row r="105" spans="1:5" ht="15" x14ac:dyDescent="0.25">
      <c r="A105" s="495" t="s">
        <v>2945</v>
      </c>
      <c r="B105" s="381"/>
      <c r="C105" s="483"/>
      <c r="D105" s="381"/>
      <c r="E105" s="381"/>
    </row>
    <row r="106" spans="1:5" ht="15" x14ac:dyDescent="0.25">
      <c r="A106" s="381"/>
      <c r="B106" s="381"/>
      <c r="C106" s="483"/>
      <c r="D106" s="381"/>
      <c r="E106" s="381"/>
    </row>
    <row r="107" spans="1:5" ht="15" x14ac:dyDescent="0.25">
      <c r="A107" s="381" t="s">
        <v>2946</v>
      </c>
      <c r="B107" s="381"/>
      <c r="C107" s="483"/>
      <c r="D107" s="381"/>
      <c r="E107" s="381"/>
    </row>
    <row r="108" spans="1:5" ht="15" x14ac:dyDescent="0.25">
      <c r="A108" s="381" t="s">
        <v>2947</v>
      </c>
      <c r="B108" s="381"/>
      <c r="C108" s="483"/>
      <c r="D108" s="381"/>
      <c r="E108" s="381"/>
    </row>
    <row r="109" spans="1:5" ht="15" x14ac:dyDescent="0.25">
      <c r="A109" s="381" t="s">
        <v>2948</v>
      </c>
      <c r="B109" s="381"/>
      <c r="C109" s="483"/>
      <c r="D109" s="381"/>
      <c r="E109" s="381"/>
    </row>
    <row r="110" spans="1:5" ht="15" x14ac:dyDescent="0.25">
      <c r="A110" s="381" t="s">
        <v>2949</v>
      </c>
      <c r="B110" s="381"/>
      <c r="C110" s="483"/>
      <c r="D110" s="381"/>
      <c r="E110" s="381"/>
    </row>
    <row r="111" spans="1:5" ht="15" x14ac:dyDescent="0.25">
      <c r="A111" s="381" t="s">
        <v>2950</v>
      </c>
      <c r="B111" s="381"/>
      <c r="C111" s="483"/>
      <c r="D111" s="381"/>
      <c r="E111" s="381"/>
    </row>
    <row r="112" spans="1:5" ht="15" x14ac:dyDescent="0.25">
      <c r="A112" s="381" t="s">
        <v>2951</v>
      </c>
      <c r="B112" s="381"/>
      <c r="C112" s="483"/>
      <c r="D112" s="381"/>
      <c r="E112" s="381"/>
    </row>
    <row r="113" spans="1:5" ht="15" x14ac:dyDescent="0.25">
      <c r="A113" s="381"/>
      <c r="B113" s="381"/>
      <c r="C113" s="483"/>
      <c r="D113" s="381"/>
      <c r="E113" s="381"/>
    </row>
    <row r="114" spans="1:5" ht="15" x14ac:dyDescent="0.25">
      <c r="A114" s="381" t="s">
        <v>2952</v>
      </c>
      <c r="B114" s="381"/>
      <c r="C114" s="483"/>
      <c r="D114" s="381"/>
      <c r="E114" s="381"/>
    </row>
    <row r="115" spans="1:5" ht="15" x14ac:dyDescent="0.25">
      <c r="A115" s="381" t="s">
        <v>2953</v>
      </c>
      <c r="B115" s="381"/>
      <c r="C115" s="483"/>
      <c r="D115" s="381"/>
      <c r="E115" s="381"/>
    </row>
    <row r="116" spans="1:5" ht="15" x14ac:dyDescent="0.25">
      <c r="A116" s="381"/>
      <c r="B116" s="381"/>
      <c r="C116" s="483"/>
      <c r="D116" s="381"/>
      <c r="E116" s="381"/>
    </row>
    <row r="117" spans="1:5" ht="15" x14ac:dyDescent="0.25">
      <c r="A117" s="381" t="s">
        <v>2954</v>
      </c>
      <c r="B117" s="381"/>
      <c r="C117" s="483"/>
      <c r="D117" s="381"/>
      <c r="E117" s="381"/>
    </row>
    <row r="118" spans="1:5" ht="15" x14ac:dyDescent="0.25">
      <c r="A118" s="381" t="s">
        <v>2955</v>
      </c>
      <c r="B118" s="381"/>
      <c r="C118" s="483"/>
      <c r="D118" s="381"/>
      <c r="E118" s="381"/>
    </row>
    <row r="119" spans="1:5" ht="15" x14ac:dyDescent="0.25">
      <c r="A119" s="381"/>
      <c r="B119" s="381"/>
      <c r="C119" s="483"/>
      <c r="D119" s="381"/>
      <c r="E119" s="381"/>
    </row>
  </sheetData>
  <pageMargins left="0.7" right="0.7" top="0.75" bottom="0.75" header="0.3" footer="0.3"/>
  <pageSetup scale="94"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D31"/>
  <sheetViews>
    <sheetView workbookViewId="0">
      <selection activeCell="F26" sqref="F26"/>
    </sheetView>
  </sheetViews>
  <sheetFormatPr defaultColWidth="8.85546875" defaultRowHeight="12.75" x14ac:dyDescent="0.2"/>
  <cols>
    <col min="1" max="1" width="35.42578125" bestFit="1" customWidth="1"/>
    <col min="2" max="2" width="12.28515625" bestFit="1" customWidth="1"/>
    <col min="3" max="3" width="43.42578125" customWidth="1"/>
  </cols>
  <sheetData>
    <row r="1" spans="1:4" ht="15" x14ac:dyDescent="0.25">
      <c r="A1" s="303" t="s">
        <v>1</v>
      </c>
      <c r="B1" s="303" t="s">
        <v>2956</v>
      </c>
      <c r="C1" s="303" t="s">
        <v>223</v>
      </c>
    </row>
    <row r="2" spans="1:4" ht="15" customHeight="1" x14ac:dyDescent="0.2">
      <c r="A2" s="302" t="s">
        <v>2957</v>
      </c>
      <c r="B2" s="301" t="s">
        <v>2728</v>
      </c>
      <c r="C2" s="306" t="s">
        <v>2958</v>
      </c>
    </row>
    <row r="3" spans="1:4" ht="15" customHeight="1" x14ac:dyDescent="0.2">
      <c r="A3" t="s">
        <v>2040</v>
      </c>
      <c r="B3" s="302" t="s">
        <v>2959</v>
      </c>
      <c r="C3" s="307" t="s">
        <v>357</v>
      </c>
    </row>
    <row r="4" spans="1:4" ht="15" customHeight="1" x14ac:dyDescent="0.2">
      <c r="A4" s="301" t="s">
        <v>2960</v>
      </c>
      <c r="B4" s="301" t="s">
        <v>385</v>
      </c>
      <c r="C4" s="305" t="s">
        <v>2961</v>
      </c>
    </row>
    <row r="5" spans="1:4" ht="15" customHeight="1" x14ac:dyDescent="0.2">
      <c r="A5" t="s">
        <v>2962</v>
      </c>
      <c r="B5" s="302" t="s">
        <v>499</v>
      </c>
      <c r="C5" s="306" t="s">
        <v>66</v>
      </c>
    </row>
    <row r="6" spans="1:4" ht="15" customHeight="1" x14ac:dyDescent="0.2">
      <c r="A6" t="s">
        <v>2963</v>
      </c>
      <c r="B6" s="301" t="s">
        <v>572</v>
      </c>
      <c r="C6" s="307" t="s">
        <v>357</v>
      </c>
    </row>
    <row r="7" spans="1:4" ht="15" customHeight="1" x14ac:dyDescent="0.2">
      <c r="A7" t="s">
        <v>2040</v>
      </c>
      <c r="B7" s="301" t="s">
        <v>2964</v>
      </c>
      <c r="C7" s="307" t="s">
        <v>357</v>
      </c>
    </row>
    <row r="8" spans="1:4" ht="15" customHeight="1" x14ac:dyDescent="0.2">
      <c r="B8" s="301" t="s">
        <v>2965</v>
      </c>
      <c r="C8" s="307" t="s">
        <v>357</v>
      </c>
    </row>
    <row r="9" spans="1:4" ht="15" customHeight="1" x14ac:dyDescent="0.2">
      <c r="A9" t="s">
        <v>2040</v>
      </c>
      <c r="B9" s="302" t="s">
        <v>2966</v>
      </c>
      <c r="C9" s="306" t="s">
        <v>312</v>
      </c>
    </row>
    <row r="10" spans="1:4" ht="15" customHeight="1" x14ac:dyDescent="0.2">
      <c r="A10" t="s">
        <v>2040</v>
      </c>
      <c r="B10" s="301" t="s">
        <v>2967</v>
      </c>
      <c r="C10" s="306" t="s">
        <v>338</v>
      </c>
    </row>
    <row r="11" spans="1:4" ht="15" customHeight="1" x14ac:dyDescent="0.2">
      <c r="A11" t="s">
        <v>2040</v>
      </c>
      <c r="B11" s="302" t="s">
        <v>2968</v>
      </c>
      <c r="C11" s="306" t="s">
        <v>338</v>
      </c>
    </row>
    <row r="12" spans="1:4" ht="15" customHeight="1" x14ac:dyDescent="0.2">
      <c r="A12" s="301" t="s">
        <v>2040</v>
      </c>
      <c r="B12" s="301" t="s">
        <v>537</v>
      </c>
      <c r="C12" s="306" t="s">
        <v>357</v>
      </c>
    </row>
    <row r="13" spans="1:4" ht="15" customHeight="1" x14ac:dyDescent="0.2">
      <c r="A13" t="s">
        <v>2969</v>
      </c>
      <c r="B13" s="302" t="s">
        <v>541</v>
      </c>
      <c r="C13" s="306" t="s">
        <v>312</v>
      </c>
      <c r="D13" t="s">
        <v>2970</v>
      </c>
    </row>
    <row r="14" spans="1:4" ht="14.25" x14ac:dyDescent="0.2">
      <c r="A14" s="301" t="s">
        <v>2971</v>
      </c>
      <c r="B14" s="301" t="s">
        <v>2972</v>
      </c>
      <c r="C14" s="305" t="s">
        <v>357</v>
      </c>
    </row>
    <row r="15" spans="1:4" ht="14.25" x14ac:dyDescent="0.2">
      <c r="A15" t="s">
        <v>2973</v>
      </c>
      <c r="B15" s="301" t="s">
        <v>2974</v>
      </c>
      <c r="C15" s="306" t="s">
        <v>312</v>
      </c>
      <c r="D15" t="s">
        <v>2975</v>
      </c>
    </row>
    <row r="16" spans="1:4" ht="14.25" x14ac:dyDescent="0.2">
      <c r="A16" s="301" t="s">
        <v>2976</v>
      </c>
      <c r="B16" s="301" t="s">
        <v>2977</v>
      </c>
      <c r="C16" s="305" t="s">
        <v>507</v>
      </c>
    </row>
    <row r="17" spans="1:4" ht="14.25" x14ac:dyDescent="0.2">
      <c r="A17" t="s">
        <v>2040</v>
      </c>
      <c r="B17" s="302" t="s">
        <v>549</v>
      </c>
      <c r="C17" s="306" t="s">
        <v>507</v>
      </c>
    </row>
    <row r="18" spans="1:4" ht="14.25" x14ac:dyDescent="0.2">
      <c r="A18" s="302" t="s">
        <v>2978</v>
      </c>
      <c r="B18" s="302" t="s">
        <v>558</v>
      </c>
      <c r="C18" s="304" t="s">
        <v>357</v>
      </c>
    </row>
    <row r="19" spans="1:4" ht="14.25" x14ac:dyDescent="0.2">
      <c r="A19" s="302" t="s">
        <v>2979</v>
      </c>
      <c r="B19" s="302" t="s">
        <v>2980</v>
      </c>
      <c r="C19" s="304" t="s">
        <v>312</v>
      </c>
    </row>
    <row r="20" spans="1:4" ht="14.25" x14ac:dyDescent="0.2">
      <c r="A20" t="s">
        <v>2040</v>
      </c>
      <c r="B20" s="302" t="s">
        <v>561</v>
      </c>
      <c r="C20" s="306" t="s">
        <v>357</v>
      </c>
    </row>
    <row r="21" spans="1:4" ht="28.5" x14ac:dyDescent="0.2">
      <c r="A21" s="302" t="s">
        <v>2981</v>
      </c>
      <c r="B21" s="302" t="s">
        <v>2400</v>
      </c>
      <c r="C21" s="304" t="s">
        <v>2982</v>
      </c>
    </row>
    <row r="22" spans="1:4" ht="14.25" x14ac:dyDescent="0.2">
      <c r="A22" t="s">
        <v>2983</v>
      </c>
      <c r="B22" s="301" t="s">
        <v>574</v>
      </c>
      <c r="C22" s="306" t="s">
        <v>357</v>
      </c>
      <c r="D22" t="s">
        <v>2984</v>
      </c>
    </row>
    <row r="23" spans="1:4" ht="14.25" x14ac:dyDescent="0.2">
      <c r="A23" s="302" t="s">
        <v>2985</v>
      </c>
      <c r="B23" s="302" t="s">
        <v>547</v>
      </c>
      <c r="C23" s="304" t="s">
        <v>543</v>
      </c>
    </row>
    <row r="24" spans="1:4" ht="14.25" x14ac:dyDescent="0.2">
      <c r="A24" t="s">
        <v>2986</v>
      </c>
      <c r="B24" s="302" t="s">
        <v>2987</v>
      </c>
      <c r="C24" s="306" t="s">
        <v>312</v>
      </c>
    </row>
    <row r="25" spans="1:4" ht="14.25" x14ac:dyDescent="0.2">
      <c r="A25" s="301" t="s">
        <v>2988</v>
      </c>
      <c r="B25" s="301" t="s">
        <v>2989</v>
      </c>
      <c r="C25" s="305" t="s">
        <v>357</v>
      </c>
    </row>
    <row r="26" spans="1:4" ht="14.25" x14ac:dyDescent="0.2">
      <c r="A26" t="s">
        <v>2990</v>
      </c>
      <c r="B26" s="301" t="s">
        <v>2991</v>
      </c>
      <c r="C26" s="306" t="s">
        <v>312</v>
      </c>
      <c r="D26" t="s">
        <v>2984</v>
      </c>
    </row>
    <row r="27" spans="1:4" ht="14.25" x14ac:dyDescent="0.2">
      <c r="A27" t="s">
        <v>2040</v>
      </c>
      <c r="B27" s="302" t="s">
        <v>544</v>
      </c>
      <c r="C27" s="306" t="s">
        <v>2992</v>
      </c>
    </row>
    <row r="28" spans="1:4" ht="14.25" x14ac:dyDescent="0.2">
      <c r="A28" s="302" t="s">
        <v>2993</v>
      </c>
      <c r="B28" s="302" t="s">
        <v>2994</v>
      </c>
      <c r="C28" s="304" t="s">
        <v>2995</v>
      </c>
    </row>
    <row r="29" spans="1:4" ht="28.5" x14ac:dyDescent="0.2">
      <c r="A29" s="302" t="s">
        <v>2996</v>
      </c>
      <c r="B29" s="302" t="s">
        <v>2997</v>
      </c>
      <c r="C29" s="304" t="s">
        <v>371</v>
      </c>
    </row>
    <row r="30" spans="1:4" ht="14.25" x14ac:dyDescent="0.2">
      <c r="A30" s="301" t="s">
        <v>2998</v>
      </c>
      <c r="B30" s="301" t="s">
        <v>2999</v>
      </c>
      <c r="C30" s="305" t="s">
        <v>357</v>
      </c>
    </row>
    <row r="31" spans="1:4" ht="14.25" x14ac:dyDescent="0.2">
      <c r="A31" s="301" t="s">
        <v>3000</v>
      </c>
      <c r="B31" s="301" t="s">
        <v>3001</v>
      </c>
      <c r="C31" s="305" t="s">
        <v>3002</v>
      </c>
    </row>
  </sheetData>
  <sortState xmlns:xlrd2="http://schemas.microsoft.com/office/spreadsheetml/2017/richdata2" ref="A2:D31">
    <sortCondition ref="B1"/>
  </sortState>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3:E172"/>
  <sheetViews>
    <sheetView view="pageBreakPreview" zoomScale="75" zoomScaleNormal="100" zoomScaleSheetLayoutView="75" workbookViewId="0">
      <selection activeCell="G32" sqref="G32"/>
    </sheetView>
  </sheetViews>
  <sheetFormatPr defaultColWidth="8.85546875" defaultRowHeight="12.75" x14ac:dyDescent="0.2"/>
  <cols>
    <col min="1" max="1" width="13.140625" customWidth="1"/>
    <col min="2" max="2" width="41.7109375" style="48" customWidth="1"/>
    <col min="3" max="3" width="35.42578125" customWidth="1"/>
    <col min="4" max="4" width="17.28515625" customWidth="1"/>
    <col min="5" max="5" width="7.7109375" customWidth="1"/>
    <col min="6" max="6" width="13.85546875" bestFit="1" customWidth="1"/>
  </cols>
  <sheetData>
    <row r="3" spans="1:5" x14ac:dyDescent="0.2">
      <c r="A3" s="91" t="s">
        <v>1994</v>
      </c>
      <c r="B3"/>
    </row>
    <row r="4" spans="1:5" ht="51" x14ac:dyDescent="0.2">
      <c r="A4" s="92" t="s">
        <v>217</v>
      </c>
      <c r="B4" s="91" t="s">
        <v>581</v>
      </c>
      <c r="C4" s="308" t="s">
        <v>1</v>
      </c>
      <c r="D4" s="92" t="s">
        <v>3</v>
      </c>
      <c r="E4" t="s">
        <v>2362</v>
      </c>
    </row>
    <row r="5" spans="1:5" x14ac:dyDescent="0.2">
      <c r="A5" t="s">
        <v>590</v>
      </c>
      <c r="B5" t="s">
        <v>2825</v>
      </c>
      <c r="C5" s="48" t="s">
        <v>2504</v>
      </c>
      <c r="D5" t="s">
        <v>19</v>
      </c>
      <c r="E5">
        <v>1</v>
      </c>
    </row>
    <row r="6" spans="1:5" x14ac:dyDescent="0.2">
      <c r="B6" t="s">
        <v>1627</v>
      </c>
      <c r="C6" s="48" t="s">
        <v>2284</v>
      </c>
      <c r="D6" t="s">
        <v>24</v>
      </c>
      <c r="E6">
        <v>1</v>
      </c>
    </row>
    <row r="7" spans="1:5" x14ac:dyDescent="0.2">
      <c r="B7" t="s">
        <v>1159</v>
      </c>
      <c r="C7" t="s">
        <v>2292</v>
      </c>
      <c r="D7" t="s">
        <v>19</v>
      </c>
      <c r="E7">
        <v>1</v>
      </c>
    </row>
    <row r="8" spans="1:5" x14ac:dyDescent="0.2">
      <c r="B8" t="s">
        <v>790</v>
      </c>
      <c r="C8" s="48" t="s">
        <v>22</v>
      </c>
      <c r="D8" t="s">
        <v>24</v>
      </c>
      <c r="E8">
        <v>1</v>
      </c>
    </row>
    <row r="9" spans="1:5" x14ac:dyDescent="0.2">
      <c r="B9" t="s">
        <v>27</v>
      </c>
      <c r="C9" s="48" t="s">
        <v>101</v>
      </c>
      <c r="D9" t="s">
        <v>30</v>
      </c>
      <c r="E9">
        <v>1</v>
      </c>
    </row>
    <row r="10" spans="1:5" x14ac:dyDescent="0.2">
      <c r="B10"/>
      <c r="C10" s="48" t="s">
        <v>2742</v>
      </c>
      <c r="D10" t="s">
        <v>19</v>
      </c>
      <c r="E10">
        <v>1</v>
      </c>
    </row>
    <row r="11" spans="1:5" x14ac:dyDescent="0.2">
      <c r="B11"/>
      <c r="C11" s="48" t="s">
        <v>29</v>
      </c>
      <c r="D11" t="s">
        <v>30</v>
      </c>
      <c r="E11">
        <v>1</v>
      </c>
    </row>
    <row r="12" spans="1:5" x14ac:dyDescent="0.2">
      <c r="B12" t="s">
        <v>33</v>
      </c>
      <c r="C12" s="48" t="s">
        <v>32</v>
      </c>
      <c r="D12" t="s">
        <v>30</v>
      </c>
      <c r="E12">
        <v>1</v>
      </c>
    </row>
    <row r="13" spans="1:5" x14ac:dyDescent="0.2">
      <c r="B13" t="s">
        <v>1756</v>
      </c>
      <c r="C13" t="s">
        <v>1755</v>
      </c>
      <c r="D13" t="s">
        <v>39</v>
      </c>
      <c r="E13">
        <v>1</v>
      </c>
    </row>
    <row r="14" spans="1:5" x14ac:dyDescent="0.2">
      <c r="B14" t="s">
        <v>2765</v>
      </c>
      <c r="C14" t="s">
        <v>2764</v>
      </c>
      <c r="D14" t="s">
        <v>19</v>
      </c>
      <c r="E14">
        <v>1</v>
      </c>
    </row>
    <row r="15" spans="1:5" x14ac:dyDescent="0.2">
      <c r="B15" t="s">
        <v>49</v>
      </c>
      <c r="C15" t="s">
        <v>2070</v>
      </c>
      <c r="D15" t="s">
        <v>19</v>
      </c>
      <c r="E15">
        <v>1</v>
      </c>
    </row>
    <row r="16" spans="1:5" x14ac:dyDescent="0.2">
      <c r="B16"/>
      <c r="C16" t="s">
        <v>2182</v>
      </c>
      <c r="D16" t="s">
        <v>39</v>
      </c>
      <c r="E16">
        <v>1</v>
      </c>
    </row>
    <row r="17" spans="2:5" x14ac:dyDescent="0.2">
      <c r="B17"/>
      <c r="C17" s="48" t="s">
        <v>2197</v>
      </c>
      <c r="D17" t="s">
        <v>19</v>
      </c>
      <c r="E17">
        <v>1</v>
      </c>
    </row>
    <row r="18" spans="2:5" x14ac:dyDescent="0.2">
      <c r="B18"/>
      <c r="C18" s="48" t="s">
        <v>210</v>
      </c>
      <c r="D18" t="s">
        <v>39</v>
      </c>
      <c r="E18">
        <v>1</v>
      </c>
    </row>
    <row r="19" spans="2:5" x14ac:dyDescent="0.2">
      <c r="B19"/>
      <c r="C19" s="48" t="s">
        <v>271</v>
      </c>
      <c r="D19" t="s">
        <v>39</v>
      </c>
      <c r="E19">
        <v>1</v>
      </c>
    </row>
    <row r="20" spans="2:5" x14ac:dyDescent="0.2">
      <c r="B20"/>
      <c r="C20" s="48" t="s">
        <v>2278</v>
      </c>
      <c r="D20" t="s">
        <v>30</v>
      </c>
      <c r="E20">
        <v>1</v>
      </c>
    </row>
    <row r="21" spans="2:5" x14ac:dyDescent="0.2">
      <c r="B21" t="s">
        <v>55</v>
      </c>
      <c r="C21" s="48" t="s">
        <v>211</v>
      </c>
      <c r="D21" t="s">
        <v>19</v>
      </c>
      <c r="E21">
        <v>1</v>
      </c>
    </row>
    <row r="22" spans="2:5" x14ac:dyDescent="0.2">
      <c r="B22"/>
      <c r="C22" s="48" t="s">
        <v>54</v>
      </c>
      <c r="D22" t="s">
        <v>24</v>
      </c>
      <c r="E22">
        <v>1</v>
      </c>
    </row>
    <row r="23" spans="2:5" x14ac:dyDescent="0.2">
      <c r="B23" t="s">
        <v>212</v>
      </c>
      <c r="C23" s="48" t="s">
        <v>112</v>
      </c>
      <c r="D23" t="s">
        <v>30</v>
      </c>
      <c r="E23">
        <v>1</v>
      </c>
    </row>
    <row r="24" spans="2:5" x14ac:dyDescent="0.2">
      <c r="B24" t="s">
        <v>2821</v>
      </c>
      <c r="C24" s="48" t="s">
        <v>2820</v>
      </c>
      <c r="D24" t="s">
        <v>19</v>
      </c>
      <c r="E24">
        <v>1</v>
      </c>
    </row>
    <row r="25" spans="2:5" x14ac:dyDescent="0.2">
      <c r="B25" t="s">
        <v>2849</v>
      </c>
      <c r="C25" s="48" t="s">
        <v>186</v>
      </c>
      <c r="D25" t="s">
        <v>24</v>
      </c>
      <c r="E25">
        <v>1</v>
      </c>
    </row>
    <row r="26" spans="2:5" x14ac:dyDescent="0.2">
      <c r="B26" t="s">
        <v>2833</v>
      </c>
      <c r="C26" t="s">
        <v>77</v>
      </c>
      <c r="D26" t="s">
        <v>19</v>
      </c>
      <c r="E26">
        <v>1</v>
      </c>
    </row>
    <row r="27" spans="2:5" x14ac:dyDescent="0.2">
      <c r="B27" t="s">
        <v>1622</v>
      </c>
      <c r="C27" t="s">
        <v>2577</v>
      </c>
      <c r="D27" t="s">
        <v>19</v>
      </c>
      <c r="E27">
        <v>1</v>
      </c>
    </row>
    <row r="28" spans="2:5" x14ac:dyDescent="0.2">
      <c r="B28" t="s">
        <v>60</v>
      </c>
      <c r="C28" s="48" t="s">
        <v>2370</v>
      </c>
      <c r="D28" t="s">
        <v>19</v>
      </c>
      <c r="E28">
        <v>1</v>
      </c>
    </row>
    <row r="29" spans="2:5" x14ac:dyDescent="0.2">
      <c r="B29"/>
      <c r="C29" s="48" t="s">
        <v>2542</v>
      </c>
      <c r="D29" t="s">
        <v>19</v>
      </c>
      <c r="E29">
        <v>1</v>
      </c>
    </row>
    <row r="30" spans="2:5" x14ac:dyDescent="0.2">
      <c r="B30"/>
      <c r="C30" s="48" t="s">
        <v>68</v>
      </c>
      <c r="D30" t="s">
        <v>39</v>
      </c>
      <c r="E30">
        <v>1</v>
      </c>
    </row>
    <row r="31" spans="2:5" x14ac:dyDescent="0.2">
      <c r="B31"/>
      <c r="C31" s="48" t="s">
        <v>251</v>
      </c>
      <c r="D31" t="s">
        <v>39</v>
      </c>
      <c r="E31">
        <v>1</v>
      </c>
    </row>
    <row r="32" spans="2:5" x14ac:dyDescent="0.2">
      <c r="B32"/>
      <c r="C32" s="48" t="s">
        <v>1337</v>
      </c>
      <c r="D32" t="s">
        <v>24</v>
      </c>
      <c r="E32">
        <v>1</v>
      </c>
    </row>
    <row r="33" spans="2:5" x14ac:dyDescent="0.2">
      <c r="B33"/>
      <c r="C33" s="48" t="s">
        <v>2239</v>
      </c>
      <c r="D33" t="s">
        <v>24</v>
      </c>
      <c r="E33">
        <v>1</v>
      </c>
    </row>
    <row r="34" spans="2:5" x14ac:dyDescent="0.2">
      <c r="B34"/>
      <c r="C34" s="48" t="s">
        <v>2572</v>
      </c>
      <c r="D34" t="s">
        <v>19</v>
      </c>
      <c r="E34">
        <v>1</v>
      </c>
    </row>
    <row r="35" spans="2:5" x14ac:dyDescent="0.2">
      <c r="B35"/>
      <c r="C35" s="48" t="s">
        <v>2330</v>
      </c>
      <c r="D35" t="s">
        <v>30</v>
      </c>
      <c r="E35">
        <v>1</v>
      </c>
    </row>
    <row r="36" spans="2:5" x14ac:dyDescent="0.2">
      <c r="B36"/>
      <c r="C36" s="48" t="s">
        <v>83</v>
      </c>
      <c r="D36" t="s">
        <v>30</v>
      </c>
      <c r="E36">
        <v>1</v>
      </c>
    </row>
    <row r="37" spans="2:5" x14ac:dyDescent="0.2">
      <c r="B37" t="s">
        <v>62</v>
      </c>
      <c r="C37" s="48" t="s">
        <v>2048</v>
      </c>
      <c r="D37" t="s">
        <v>19</v>
      </c>
      <c r="E37">
        <v>1</v>
      </c>
    </row>
    <row r="38" spans="2:5" x14ac:dyDescent="0.2">
      <c r="B38"/>
      <c r="C38" s="48" t="s">
        <v>70</v>
      </c>
      <c r="D38" t="s">
        <v>39</v>
      </c>
      <c r="E38">
        <v>1</v>
      </c>
    </row>
    <row r="39" spans="2:5" x14ac:dyDescent="0.2">
      <c r="B39" t="s">
        <v>758</v>
      </c>
      <c r="C39" s="48" t="s">
        <v>86</v>
      </c>
      <c r="D39" t="s">
        <v>24</v>
      </c>
      <c r="E39">
        <v>1</v>
      </c>
    </row>
    <row r="40" spans="2:5" x14ac:dyDescent="0.2">
      <c r="B40"/>
      <c r="C40" t="s">
        <v>1401</v>
      </c>
      <c r="D40" t="s">
        <v>24</v>
      </c>
      <c r="E40">
        <v>1</v>
      </c>
    </row>
    <row r="41" spans="2:5" x14ac:dyDescent="0.2">
      <c r="B41" t="s">
        <v>1598</v>
      </c>
      <c r="C41" t="s">
        <v>2285</v>
      </c>
      <c r="D41" t="s">
        <v>19</v>
      </c>
      <c r="E41">
        <v>1</v>
      </c>
    </row>
    <row r="42" spans="2:5" x14ac:dyDescent="0.2">
      <c r="B42" t="s">
        <v>89</v>
      </c>
      <c r="C42" s="48" t="s">
        <v>1082</v>
      </c>
      <c r="D42" t="s">
        <v>19</v>
      </c>
      <c r="E42">
        <v>1</v>
      </c>
    </row>
    <row r="43" spans="2:5" x14ac:dyDescent="0.2">
      <c r="B43"/>
      <c r="C43" s="48" t="s">
        <v>88</v>
      </c>
      <c r="D43" t="s">
        <v>30</v>
      </c>
      <c r="E43">
        <v>1</v>
      </c>
    </row>
    <row r="44" spans="2:5" x14ac:dyDescent="0.2">
      <c r="B44" t="s">
        <v>94</v>
      </c>
      <c r="C44" s="48" t="s">
        <v>2320</v>
      </c>
      <c r="D44" t="s">
        <v>30</v>
      </c>
      <c r="E44">
        <v>1</v>
      </c>
    </row>
    <row r="45" spans="2:5" x14ac:dyDescent="0.2">
      <c r="B45" t="s">
        <v>785</v>
      </c>
      <c r="C45" t="s">
        <v>784</v>
      </c>
      <c r="D45" t="s">
        <v>19</v>
      </c>
      <c r="E45">
        <v>1</v>
      </c>
    </row>
    <row r="46" spans="2:5" x14ac:dyDescent="0.2">
      <c r="B46" t="s">
        <v>99</v>
      </c>
      <c r="C46" s="48" t="s">
        <v>2058</v>
      </c>
      <c r="D46" t="s">
        <v>24</v>
      </c>
      <c r="E46">
        <v>1</v>
      </c>
    </row>
    <row r="47" spans="2:5" x14ac:dyDescent="0.2">
      <c r="B47"/>
      <c r="C47" t="s">
        <v>2071</v>
      </c>
      <c r="D47" t="s">
        <v>39</v>
      </c>
      <c r="E47">
        <v>1</v>
      </c>
    </row>
    <row r="48" spans="2:5" x14ac:dyDescent="0.2">
      <c r="B48"/>
      <c r="C48" t="s">
        <v>2072</v>
      </c>
      <c r="D48" t="s">
        <v>30</v>
      </c>
      <c r="E48">
        <v>1</v>
      </c>
    </row>
    <row r="49" spans="2:5" x14ac:dyDescent="0.2">
      <c r="B49"/>
      <c r="C49" t="s">
        <v>2075</v>
      </c>
      <c r="D49" t="s">
        <v>30</v>
      </c>
      <c r="E49">
        <v>1</v>
      </c>
    </row>
    <row r="50" spans="2:5" x14ac:dyDescent="0.2">
      <c r="B50"/>
      <c r="C50" t="s">
        <v>721</v>
      </c>
      <c r="D50" t="s">
        <v>24</v>
      </c>
      <c r="E50">
        <v>1</v>
      </c>
    </row>
    <row r="51" spans="2:5" x14ac:dyDescent="0.2">
      <c r="B51"/>
      <c r="C51" s="48" t="s">
        <v>104</v>
      </c>
      <c r="D51" t="s">
        <v>39</v>
      </c>
      <c r="E51">
        <v>1</v>
      </c>
    </row>
    <row r="52" spans="2:5" x14ac:dyDescent="0.2">
      <c r="B52"/>
      <c r="C52" t="s">
        <v>2221</v>
      </c>
      <c r="D52" t="s">
        <v>24</v>
      </c>
      <c r="E52">
        <v>1</v>
      </c>
    </row>
    <row r="53" spans="2:5" x14ac:dyDescent="0.2">
      <c r="B53"/>
      <c r="C53" s="48" t="s">
        <v>102</v>
      </c>
      <c r="D53" t="s">
        <v>39</v>
      </c>
      <c r="E53">
        <v>1</v>
      </c>
    </row>
    <row r="54" spans="2:5" x14ac:dyDescent="0.2">
      <c r="B54"/>
      <c r="C54" s="48" t="s">
        <v>214</v>
      </c>
      <c r="D54" t="s">
        <v>39</v>
      </c>
      <c r="E54">
        <v>1</v>
      </c>
    </row>
    <row r="55" spans="2:5" x14ac:dyDescent="0.2">
      <c r="B55"/>
      <c r="C55" s="48" t="s">
        <v>2296</v>
      </c>
      <c r="D55" t="s">
        <v>30</v>
      </c>
      <c r="E55">
        <v>1</v>
      </c>
    </row>
    <row r="56" spans="2:5" x14ac:dyDescent="0.2">
      <c r="B56" t="s">
        <v>107</v>
      </c>
      <c r="C56" s="48" t="s">
        <v>265</v>
      </c>
      <c r="D56" t="s">
        <v>39</v>
      </c>
      <c r="E56">
        <v>1</v>
      </c>
    </row>
    <row r="57" spans="2:5" x14ac:dyDescent="0.2">
      <c r="B57" t="s">
        <v>113</v>
      </c>
      <c r="C57" s="48" t="s">
        <v>245</v>
      </c>
      <c r="D57" t="s">
        <v>39</v>
      </c>
      <c r="E57">
        <v>1</v>
      </c>
    </row>
    <row r="58" spans="2:5" x14ac:dyDescent="0.2">
      <c r="B58"/>
      <c r="C58" t="s">
        <v>2153</v>
      </c>
      <c r="D58" t="s">
        <v>30</v>
      </c>
      <c r="E58">
        <v>1</v>
      </c>
    </row>
    <row r="59" spans="2:5" x14ac:dyDescent="0.2">
      <c r="B59"/>
      <c r="C59" t="s">
        <v>961</v>
      </c>
      <c r="D59" t="s">
        <v>39</v>
      </c>
      <c r="E59">
        <v>1</v>
      </c>
    </row>
    <row r="60" spans="2:5" x14ac:dyDescent="0.2">
      <c r="B60" t="s">
        <v>2819</v>
      </c>
      <c r="C60" t="s">
        <v>2257</v>
      </c>
      <c r="D60" t="s">
        <v>30</v>
      </c>
      <c r="E60">
        <v>1</v>
      </c>
    </row>
    <row r="61" spans="2:5" x14ac:dyDescent="0.2">
      <c r="B61" t="s">
        <v>587</v>
      </c>
      <c r="C61" s="48" t="s">
        <v>586</v>
      </c>
      <c r="D61" t="s">
        <v>24</v>
      </c>
      <c r="E61">
        <v>1</v>
      </c>
    </row>
    <row r="62" spans="2:5" x14ac:dyDescent="0.2">
      <c r="B62" t="s">
        <v>119</v>
      </c>
      <c r="C62" s="48" t="s">
        <v>269</v>
      </c>
      <c r="D62" t="s">
        <v>39</v>
      </c>
      <c r="E62">
        <v>1</v>
      </c>
    </row>
    <row r="63" spans="2:5" x14ac:dyDescent="0.2">
      <c r="B63"/>
      <c r="C63" s="48" t="s">
        <v>37</v>
      </c>
      <c r="D63" t="s">
        <v>39</v>
      </c>
      <c r="E63">
        <v>1</v>
      </c>
    </row>
    <row r="64" spans="2:5" x14ac:dyDescent="0.2">
      <c r="B64"/>
      <c r="C64" s="48" t="s">
        <v>236</v>
      </c>
      <c r="D64" t="s">
        <v>39</v>
      </c>
      <c r="E64">
        <v>1</v>
      </c>
    </row>
    <row r="65" spans="2:5" x14ac:dyDescent="0.2">
      <c r="B65"/>
      <c r="C65" s="48" t="s">
        <v>127</v>
      </c>
      <c r="D65" t="s">
        <v>19</v>
      </c>
      <c r="E65">
        <v>1</v>
      </c>
    </row>
    <row r="66" spans="2:5" x14ac:dyDescent="0.2">
      <c r="B66"/>
      <c r="C66" s="48" t="s">
        <v>255</v>
      </c>
      <c r="D66" t="s">
        <v>39</v>
      </c>
      <c r="E66">
        <v>1</v>
      </c>
    </row>
    <row r="67" spans="2:5" x14ac:dyDescent="0.2">
      <c r="B67"/>
      <c r="C67" t="s">
        <v>2438</v>
      </c>
      <c r="D67" t="s">
        <v>39</v>
      </c>
      <c r="E67">
        <v>1</v>
      </c>
    </row>
    <row r="68" spans="2:5" x14ac:dyDescent="0.2">
      <c r="B68"/>
      <c r="C68" s="48" t="s">
        <v>208</v>
      </c>
      <c r="D68" t="s">
        <v>24</v>
      </c>
      <c r="E68">
        <v>1</v>
      </c>
    </row>
    <row r="69" spans="2:5" x14ac:dyDescent="0.2">
      <c r="B69"/>
      <c r="C69" s="48" t="s">
        <v>130</v>
      </c>
      <c r="D69" t="s">
        <v>39</v>
      </c>
      <c r="E69">
        <v>1</v>
      </c>
    </row>
    <row r="70" spans="2:5" x14ac:dyDescent="0.2">
      <c r="B70" t="s">
        <v>132</v>
      </c>
      <c r="C70" s="48" t="s">
        <v>2312</v>
      </c>
      <c r="D70" t="s">
        <v>30</v>
      </c>
      <c r="E70">
        <v>1</v>
      </c>
    </row>
    <row r="71" spans="2:5" x14ac:dyDescent="0.2">
      <c r="B71" t="s">
        <v>1028</v>
      </c>
      <c r="C71" t="s">
        <v>2174</v>
      </c>
      <c r="D71" t="s">
        <v>30</v>
      </c>
      <c r="E71">
        <v>1</v>
      </c>
    </row>
    <row r="72" spans="2:5" x14ac:dyDescent="0.2">
      <c r="B72" t="s">
        <v>2694</v>
      </c>
      <c r="C72" s="48" t="s">
        <v>2693</v>
      </c>
      <c r="D72" t="s">
        <v>24</v>
      </c>
      <c r="E72">
        <v>1</v>
      </c>
    </row>
    <row r="73" spans="2:5" x14ac:dyDescent="0.2">
      <c r="B73" t="s">
        <v>2784</v>
      </c>
      <c r="C73" s="48" t="s">
        <v>2783</v>
      </c>
      <c r="D73" t="s">
        <v>24</v>
      </c>
      <c r="E73">
        <v>1</v>
      </c>
    </row>
    <row r="74" spans="2:5" x14ac:dyDescent="0.2">
      <c r="B74" t="s">
        <v>2837</v>
      </c>
      <c r="C74" s="48" t="s">
        <v>291</v>
      </c>
      <c r="D74" t="s">
        <v>39</v>
      </c>
      <c r="E74">
        <v>1</v>
      </c>
    </row>
    <row r="75" spans="2:5" x14ac:dyDescent="0.2">
      <c r="B75"/>
      <c r="C75" s="48" t="s">
        <v>289</v>
      </c>
      <c r="D75" t="s">
        <v>39</v>
      </c>
      <c r="E75">
        <v>1</v>
      </c>
    </row>
    <row r="76" spans="2:5" x14ac:dyDescent="0.2">
      <c r="B76" t="s">
        <v>3003</v>
      </c>
      <c r="C76" s="48" t="s">
        <v>284</v>
      </c>
      <c r="D76" t="s">
        <v>39</v>
      </c>
      <c r="E76">
        <v>1</v>
      </c>
    </row>
    <row r="77" spans="2:5" x14ac:dyDescent="0.2">
      <c r="B77" t="s">
        <v>1805</v>
      </c>
      <c r="C77" t="s">
        <v>1804</v>
      </c>
      <c r="D77" t="s">
        <v>39</v>
      </c>
      <c r="E77">
        <v>1</v>
      </c>
    </row>
    <row r="78" spans="2:5" x14ac:dyDescent="0.2">
      <c r="B78" t="s">
        <v>138</v>
      </c>
      <c r="C78" s="48" t="s">
        <v>2401</v>
      </c>
      <c r="D78" t="s">
        <v>30</v>
      </c>
      <c r="E78">
        <v>1</v>
      </c>
    </row>
    <row r="79" spans="2:5" x14ac:dyDescent="0.2">
      <c r="B79" t="s">
        <v>2817</v>
      </c>
      <c r="C79" t="s">
        <v>3004</v>
      </c>
      <c r="D79" t="s">
        <v>30</v>
      </c>
      <c r="E79">
        <v>1</v>
      </c>
    </row>
    <row r="80" spans="2:5" x14ac:dyDescent="0.2">
      <c r="B80" t="s">
        <v>152</v>
      </c>
      <c r="C80" t="s">
        <v>2843</v>
      </c>
      <c r="D80" t="s">
        <v>24</v>
      </c>
      <c r="E80">
        <v>1</v>
      </c>
    </row>
    <row r="81" spans="2:5" x14ac:dyDescent="0.2">
      <c r="B81"/>
      <c r="C81" t="s">
        <v>2068</v>
      </c>
      <c r="D81" t="s">
        <v>39</v>
      </c>
      <c r="E81">
        <v>1</v>
      </c>
    </row>
    <row r="82" spans="2:5" x14ac:dyDescent="0.2">
      <c r="B82"/>
      <c r="C82" t="s">
        <v>894</v>
      </c>
      <c r="D82" t="s">
        <v>39</v>
      </c>
      <c r="E82">
        <v>1</v>
      </c>
    </row>
    <row r="83" spans="2:5" x14ac:dyDescent="0.2">
      <c r="B83"/>
      <c r="C83" t="s">
        <v>945</v>
      </c>
      <c r="D83" t="s">
        <v>39</v>
      </c>
      <c r="E83">
        <v>1</v>
      </c>
    </row>
    <row r="84" spans="2:5" x14ac:dyDescent="0.2">
      <c r="B84"/>
      <c r="C84" t="s">
        <v>1046</v>
      </c>
      <c r="D84" t="s">
        <v>24</v>
      </c>
      <c r="E84">
        <v>1</v>
      </c>
    </row>
    <row r="85" spans="2:5" x14ac:dyDescent="0.2">
      <c r="B85"/>
      <c r="C85" s="48" t="s">
        <v>257</v>
      </c>
      <c r="D85" t="s">
        <v>39</v>
      </c>
      <c r="E85">
        <v>1</v>
      </c>
    </row>
    <row r="86" spans="2:5" x14ac:dyDescent="0.2">
      <c r="B86"/>
      <c r="C86" s="48" t="s">
        <v>2452</v>
      </c>
      <c r="D86" t="s">
        <v>24</v>
      </c>
      <c r="E86">
        <v>1</v>
      </c>
    </row>
    <row r="87" spans="2:5" x14ac:dyDescent="0.2">
      <c r="B87"/>
      <c r="C87" s="48" t="s">
        <v>2509</v>
      </c>
      <c r="D87" t="s">
        <v>19</v>
      </c>
      <c r="E87">
        <v>1</v>
      </c>
    </row>
    <row r="88" spans="2:5" x14ac:dyDescent="0.2">
      <c r="B88" t="s">
        <v>297</v>
      </c>
      <c r="C88" t="s">
        <v>2105</v>
      </c>
      <c r="D88" t="s">
        <v>24</v>
      </c>
      <c r="E88">
        <v>1</v>
      </c>
    </row>
    <row r="89" spans="2:5" x14ac:dyDescent="0.2">
      <c r="B89"/>
      <c r="C89" t="s">
        <v>806</v>
      </c>
      <c r="D89" t="s">
        <v>30</v>
      </c>
      <c r="E89">
        <v>1</v>
      </c>
    </row>
    <row r="90" spans="2:5" x14ac:dyDescent="0.2">
      <c r="B90"/>
      <c r="C90" s="48" t="s">
        <v>296</v>
      </c>
      <c r="D90" t="s">
        <v>39</v>
      </c>
      <c r="E90">
        <v>1</v>
      </c>
    </row>
    <row r="91" spans="2:5" x14ac:dyDescent="0.2">
      <c r="B91"/>
      <c r="C91" t="s">
        <v>1132</v>
      </c>
      <c r="D91" t="s">
        <v>39</v>
      </c>
      <c r="E91">
        <v>1</v>
      </c>
    </row>
    <row r="92" spans="2:5" x14ac:dyDescent="0.2">
      <c r="B92"/>
      <c r="C92" t="s">
        <v>1189</v>
      </c>
      <c r="D92" t="s">
        <v>39</v>
      </c>
      <c r="E92">
        <v>1</v>
      </c>
    </row>
    <row r="93" spans="2:5" x14ac:dyDescent="0.2">
      <c r="B93"/>
      <c r="C93" t="s">
        <v>2337</v>
      </c>
      <c r="D93" t="s">
        <v>24</v>
      </c>
      <c r="E93">
        <v>1</v>
      </c>
    </row>
    <row r="94" spans="2:5" x14ac:dyDescent="0.2">
      <c r="B94" t="s">
        <v>1775</v>
      </c>
      <c r="C94" t="s">
        <v>2329</v>
      </c>
      <c r="D94" t="s">
        <v>39</v>
      </c>
      <c r="E94">
        <v>1</v>
      </c>
    </row>
    <row r="95" spans="2:5" x14ac:dyDescent="0.2">
      <c r="B95" t="s">
        <v>2678</v>
      </c>
      <c r="C95" s="48" t="s">
        <v>108</v>
      </c>
      <c r="D95" t="s">
        <v>30</v>
      </c>
      <c r="E95">
        <v>1</v>
      </c>
    </row>
    <row r="96" spans="2:5" x14ac:dyDescent="0.2">
      <c r="B96" t="s">
        <v>3005</v>
      </c>
      <c r="C96" s="48" t="s">
        <v>2579</v>
      </c>
      <c r="D96" t="s">
        <v>19</v>
      </c>
      <c r="E96">
        <v>1</v>
      </c>
    </row>
    <row r="97" spans="2:5" x14ac:dyDescent="0.2">
      <c r="B97" t="s">
        <v>638</v>
      </c>
      <c r="C97" t="s">
        <v>637</v>
      </c>
      <c r="D97" t="s">
        <v>19</v>
      </c>
      <c r="E97">
        <v>1</v>
      </c>
    </row>
    <row r="98" spans="2:5" x14ac:dyDescent="0.2">
      <c r="B98"/>
      <c r="C98" t="s">
        <v>1428</v>
      </c>
      <c r="D98" t="s">
        <v>24</v>
      </c>
      <c r="E98">
        <v>1</v>
      </c>
    </row>
    <row r="99" spans="2:5" x14ac:dyDescent="0.2">
      <c r="B99"/>
      <c r="C99" t="s">
        <v>1431</v>
      </c>
      <c r="D99" t="s">
        <v>24</v>
      </c>
      <c r="E99">
        <v>1</v>
      </c>
    </row>
    <row r="100" spans="2:5" x14ac:dyDescent="0.2">
      <c r="B100"/>
      <c r="C100" t="s">
        <v>1689</v>
      </c>
      <c r="D100" t="s">
        <v>19</v>
      </c>
      <c r="E100">
        <v>1</v>
      </c>
    </row>
    <row r="101" spans="2:5" x14ac:dyDescent="0.2">
      <c r="B101"/>
      <c r="C101" t="s">
        <v>2584</v>
      </c>
      <c r="D101" t="s">
        <v>19</v>
      </c>
      <c r="E101">
        <v>1</v>
      </c>
    </row>
    <row r="102" spans="2:5" x14ac:dyDescent="0.2">
      <c r="B102" t="s">
        <v>178</v>
      </c>
      <c r="C102" s="48" t="s">
        <v>177</v>
      </c>
      <c r="D102" t="s">
        <v>19</v>
      </c>
      <c r="E102">
        <v>1</v>
      </c>
    </row>
    <row r="103" spans="2:5" x14ac:dyDescent="0.2">
      <c r="B103" t="s">
        <v>180</v>
      </c>
      <c r="C103" s="48" t="s">
        <v>2530</v>
      </c>
      <c r="D103" t="s">
        <v>19</v>
      </c>
      <c r="E103">
        <v>1</v>
      </c>
    </row>
    <row r="104" spans="2:5" x14ac:dyDescent="0.2">
      <c r="B104" t="s">
        <v>948</v>
      </c>
      <c r="C104" t="s">
        <v>2151</v>
      </c>
      <c r="D104" t="s">
        <v>30</v>
      </c>
      <c r="E104">
        <v>1</v>
      </c>
    </row>
    <row r="105" spans="2:5" x14ac:dyDescent="0.2">
      <c r="B105"/>
      <c r="C105" s="48" t="s">
        <v>261</v>
      </c>
      <c r="D105" t="s">
        <v>39</v>
      </c>
      <c r="E105">
        <v>1</v>
      </c>
    </row>
    <row r="106" spans="2:5" x14ac:dyDescent="0.2">
      <c r="B106"/>
      <c r="C106" s="48" t="s">
        <v>259</v>
      </c>
      <c r="D106" t="s">
        <v>39</v>
      </c>
      <c r="E106">
        <v>1</v>
      </c>
    </row>
    <row r="107" spans="2:5" x14ac:dyDescent="0.2">
      <c r="B107"/>
      <c r="C107" s="48" t="s">
        <v>293</v>
      </c>
      <c r="D107" t="s">
        <v>39</v>
      </c>
      <c r="E107">
        <v>1</v>
      </c>
    </row>
    <row r="108" spans="2:5" x14ac:dyDescent="0.2">
      <c r="B108"/>
      <c r="C108" t="s">
        <v>2299</v>
      </c>
      <c r="D108" t="s">
        <v>39</v>
      </c>
      <c r="E108">
        <v>1</v>
      </c>
    </row>
    <row r="109" spans="2:5" x14ac:dyDescent="0.2">
      <c r="B109" t="s">
        <v>1767</v>
      </c>
      <c r="C109" s="48" t="s">
        <v>274</v>
      </c>
      <c r="D109" t="s">
        <v>39</v>
      </c>
      <c r="E109">
        <v>1</v>
      </c>
    </row>
    <row r="110" spans="2:5" x14ac:dyDescent="0.2">
      <c r="B110" t="s">
        <v>2125</v>
      </c>
      <c r="C110" s="48" t="s">
        <v>2124</v>
      </c>
      <c r="D110" t="s">
        <v>30</v>
      </c>
      <c r="E110">
        <v>1</v>
      </c>
    </row>
    <row r="111" spans="2:5" x14ac:dyDescent="0.2">
      <c r="B111" t="s">
        <v>185</v>
      </c>
      <c r="C111" s="48" t="s">
        <v>184</v>
      </c>
      <c r="D111" t="s">
        <v>19</v>
      </c>
      <c r="E111">
        <v>1</v>
      </c>
    </row>
    <row r="112" spans="2:5" x14ac:dyDescent="0.2">
      <c r="B112" t="s">
        <v>2830</v>
      </c>
      <c r="C112" t="s">
        <v>2726</v>
      </c>
      <c r="D112" t="s">
        <v>24</v>
      </c>
      <c r="E112">
        <v>1</v>
      </c>
    </row>
    <row r="113" spans="1:5" x14ac:dyDescent="0.2">
      <c r="B113"/>
      <c r="C113" t="s">
        <v>2754</v>
      </c>
      <c r="D113" t="s">
        <v>30</v>
      </c>
      <c r="E113">
        <v>1</v>
      </c>
    </row>
    <row r="114" spans="1:5" x14ac:dyDescent="0.2">
      <c r="B114" t="s">
        <v>1942</v>
      </c>
      <c r="C114" s="48" t="s">
        <v>2480</v>
      </c>
      <c r="D114" t="s">
        <v>19</v>
      </c>
      <c r="E114">
        <v>1</v>
      </c>
    </row>
    <row r="115" spans="1:5" x14ac:dyDescent="0.2">
      <c r="B115" t="s">
        <v>1580</v>
      </c>
      <c r="C115" s="48" t="s">
        <v>301</v>
      </c>
      <c r="D115" t="s">
        <v>39</v>
      </c>
      <c r="E115">
        <v>1</v>
      </c>
    </row>
    <row r="116" spans="1:5" ht="30" customHeight="1" x14ac:dyDescent="0.2">
      <c r="B116" t="s">
        <v>191</v>
      </c>
      <c r="C116" s="48" t="s">
        <v>2289</v>
      </c>
      <c r="D116" t="s">
        <v>30</v>
      </c>
      <c r="E116">
        <v>1</v>
      </c>
    </row>
    <row r="117" spans="1:5" x14ac:dyDescent="0.2">
      <c r="B117" t="s">
        <v>197</v>
      </c>
      <c r="C117" s="48" t="s">
        <v>279</v>
      </c>
      <c r="D117" t="s">
        <v>39</v>
      </c>
      <c r="E117">
        <v>1</v>
      </c>
    </row>
    <row r="118" spans="1:5" x14ac:dyDescent="0.2">
      <c r="A118" t="s">
        <v>3006</v>
      </c>
      <c r="B118"/>
      <c r="E118">
        <v>113</v>
      </c>
    </row>
    <row r="119" spans="1:5" x14ac:dyDescent="0.2">
      <c r="B119"/>
    </row>
    <row r="120" spans="1:5" x14ac:dyDescent="0.2">
      <c r="B120"/>
    </row>
    <row r="121" spans="1:5" x14ac:dyDescent="0.2">
      <c r="B121"/>
    </row>
    <row r="122" spans="1:5" x14ac:dyDescent="0.2">
      <c r="B122"/>
    </row>
    <row r="123" spans="1:5" x14ac:dyDescent="0.2">
      <c r="B123"/>
    </row>
    <row r="124" spans="1:5" x14ac:dyDescent="0.2">
      <c r="B124"/>
    </row>
    <row r="125" spans="1:5" x14ac:dyDescent="0.2">
      <c r="B125"/>
    </row>
    <row r="126" spans="1:5" x14ac:dyDescent="0.2">
      <c r="B126"/>
    </row>
    <row r="127" spans="1:5" x14ac:dyDescent="0.2">
      <c r="B127"/>
    </row>
    <row r="128" spans="1:5" x14ac:dyDescent="0.2">
      <c r="B128"/>
    </row>
    <row r="129" spans="2:2" x14ac:dyDescent="0.2">
      <c r="B129"/>
    </row>
    <row r="130" spans="2:2" x14ac:dyDescent="0.2">
      <c r="B130"/>
    </row>
    <row r="131" spans="2:2" x14ac:dyDescent="0.2">
      <c r="B131"/>
    </row>
    <row r="132" spans="2:2" x14ac:dyDescent="0.2">
      <c r="B132"/>
    </row>
    <row r="133" spans="2:2" x14ac:dyDescent="0.2">
      <c r="B133"/>
    </row>
    <row r="134" spans="2:2" x14ac:dyDescent="0.2">
      <c r="B134"/>
    </row>
    <row r="135" spans="2:2" x14ac:dyDescent="0.2">
      <c r="B135"/>
    </row>
    <row r="136" spans="2:2" x14ac:dyDescent="0.2">
      <c r="B136"/>
    </row>
    <row r="137" spans="2:2" x14ac:dyDescent="0.2">
      <c r="B137"/>
    </row>
    <row r="138" spans="2:2" x14ac:dyDescent="0.2">
      <c r="B138"/>
    </row>
    <row r="139" spans="2:2" x14ac:dyDescent="0.2">
      <c r="B139"/>
    </row>
    <row r="140" spans="2:2" x14ac:dyDescent="0.2">
      <c r="B140"/>
    </row>
    <row r="141" spans="2:2" x14ac:dyDescent="0.2">
      <c r="B141"/>
    </row>
    <row r="142" spans="2:2" x14ac:dyDescent="0.2">
      <c r="B142"/>
    </row>
    <row r="143" spans="2:2" x14ac:dyDescent="0.2">
      <c r="B143"/>
    </row>
    <row r="144" spans="2:2" x14ac:dyDescent="0.2">
      <c r="B144"/>
    </row>
    <row r="145" spans="2:2" x14ac:dyDescent="0.2">
      <c r="B145"/>
    </row>
    <row r="146" spans="2:2" x14ac:dyDescent="0.2">
      <c r="B146"/>
    </row>
    <row r="147" spans="2:2" x14ac:dyDescent="0.2">
      <c r="B147"/>
    </row>
    <row r="148" spans="2:2" x14ac:dyDescent="0.2">
      <c r="B148"/>
    </row>
    <row r="149" spans="2:2" x14ac:dyDescent="0.2">
      <c r="B149"/>
    </row>
    <row r="150" spans="2:2" x14ac:dyDescent="0.2">
      <c r="B150"/>
    </row>
    <row r="151" spans="2:2" x14ac:dyDescent="0.2">
      <c r="B151"/>
    </row>
    <row r="152" spans="2:2" x14ac:dyDescent="0.2">
      <c r="B152"/>
    </row>
    <row r="153" spans="2:2" x14ac:dyDescent="0.2">
      <c r="B153"/>
    </row>
    <row r="154" spans="2:2" x14ac:dyDescent="0.2">
      <c r="B154"/>
    </row>
    <row r="155" spans="2:2" x14ac:dyDescent="0.2">
      <c r="B155"/>
    </row>
    <row r="156" spans="2:2" x14ac:dyDescent="0.2">
      <c r="B156"/>
    </row>
    <row r="157" spans="2:2" x14ac:dyDescent="0.2">
      <c r="B157"/>
    </row>
    <row r="158" spans="2:2" x14ac:dyDescent="0.2">
      <c r="B158"/>
    </row>
    <row r="159" spans="2:2" x14ac:dyDescent="0.2">
      <c r="B159"/>
    </row>
    <row r="160" spans="2:2" x14ac:dyDescent="0.2">
      <c r="B160"/>
    </row>
    <row r="161" spans="2:2" x14ac:dyDescent="0.2">
      <c r="B161"/>
    </row>
    <row r="162" spans="2:2" x14ac:dyDescent="0.2">
      <c r="B162"/>
    </row>
    <row r="163" spans="2:2" x14ac:dyDescent="0.2">
      <c r="B163"/>
    </row>
    <row r="164" spans="2:2" x14ac:dyDescent="0.2">
      <c r="B164"/>
    </row>
    <row r="165" spans="2:2" x14ac:dyDescent="0.2">
      <c r="B165"/>
    </row>
    <row r="166" spans="2:2" x14ac:dyDescent="0.2">
      <c r="B166"/>
    </row>
    <row r="167" spans="2:2" x14ac:dyDescent="0.2">
      <c r="B167"/>
    </row>
    <row r="168" spans="2:2" x14ac:dyDescent="0.2">
      <c r="B168"/>
    </row>
    <row r="169" spans="2:2" x14ac:dyDescent="0.2">
      <c r="B169"/>
    </row>
    <row r="170" spans="2:2" x14ac:dyDescent="0.2">
      <c r="B170"/>
    </row>
    <row r="171" spans="2:2" x14ac:dyDescent="0.2">
      <c r="B171"/>
    </row>
    <row r="172" spans="2:2" x14ac:dyDescent="0.2">
      <c r="B172"/>
    </row>
  </sheetData>
  <printOptions gridLines="1"/>
  <pageMargins left="0.23622047244094491" right="0.23622047244094491" top="0.74803149606299213" bottom="0.74803149606299213" header="0.31496062992125984" footer="0.31496062992125984"/>
  <pageSetup scale="83" fitToHeight="2" orientation="portrait"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tabColor theme="8"/>
  </sheetPr>
  <dimension ref="A1:Q120"/>
  <sheetViews>
    <sheetView showGridLines="0" zoomScaleNormal="100" workbookViewId="0">
      <pane ySplit="2" topLeftCell="A42" activePane="bottomLeft" state="frozen"/>
      <selection pane="bottomLeft" activeCell="A48" sqref="A48:XFD48"/>
    </sheetView>
  </sheetViews>
  <sheetFormatPr defaultColWidth="8.85546875" defaultRowHeight="12.75" x14ac:dyDescent="0.2"/>
  <cols>
    <col min="1" max="1" width="20.140625" customWidth="1"/>
    <col min="2" max="2" width="18.140625" customWidth="1"/>
    <col min="3" max="3" width="6.28515625" customWidth="1"/>
    <col min="4" max="4" width="7.85546875" customWidth="1"/>
    <col min="5" max="5" width="6.140625" customWidth="1"/>
    <col min="6" max="6" width="5.42578125" customWidth="1"/>
    <col min="7" max="17" width="6.7109375" customWidth="1"/>
  </cols>
  <sheetData>
    <row r="1" spans="1:17" ht="30" customHeight="1" x14ac:dyDescent="0.2">
      <c r="A1" s="828" t="s">
        <v>0</v>
      </c>
      <c r="B1" s="828"/>
      <c r="C1" s="828"/>
      <c r="D1" s="828"/>
      <c r="E1" s="828"/>
      <c r="F1" s="828"/>
      <c r="G1" s="828"/>
      <c r="H1" s="828"/>
      <c r="I1" s="828"/>
      <c r="J1" s="828"/>
      <c r="K1" s="828"/>
      <c r="L1" s="828"/>
      <c r="M1" s="828"/>
      <c r="N1" s="828"/>
      <c r="O1" s="828"/>
      <c r="P1" s="828"/>
      <c r="Q1" s="16"/>
    </row>
    <row r="2" spans="1:17" ht="25.5" x14ac:dyDescent="0.2">
      <c r="A2" s="62" t="s">
        <v>1</v>
      </c>
      <c r="B2" s="63" t="s">
        <v>2</v>
      </c>
      <c r="C2" s="63" t="s">
        <v>3</v>
      </c>
      <c r="D2" s="62" t="s">
        <v>4</v>
      </c>
      <c r="E2" s="87" t="s">
        <v>5</v>
      </c>
      <c r="F2" s="62" t="s">
        <v>6</v>
      </c>
      <c r="G2" s="87" t="s">
        <v>7</v>
      </c>
      <c r="H2" s="62" t="s">
        <v>8</v>
      </c>
      <c r="I2" s="62" t="s">
        <v>9</v>
      </c>
      <c r="J2" s="62" t="s">
        <v>10</v>
      </c>
      <c r="K2" s="62" t="s">
        <v>11</v>
      </c>
      <c r="L2" s="62" t="s">
        <v>12</v>
      </c>
      <c r="M2" s="62" t="s">
        <v>13</v>
      </c>
      <c r="N2" s="62" t="s">
        <v>14</v>
      </c>
      <c r="O2" s="62" t="s">
        <v>15</v>
      </c>
      <c r="P2" s="62" t="s">
        <v>16</v>
      </c>
    </row>
    <row r="3" spans="1:17" ht="38.25" x14ac:dyDescent="0.25">
      <c r="A3" s="22" t="s">
        <v>70</v>
      </c>
      <c r="B3" s="5" t="s">
        <v>71</v>
      </c>
      <c r="C3" s="9" t="s">
        <v>39</v>
      </c>
      <c r="D3" s="10" t="s">
        <v>72</v>
      </c>
      <c r="E3" s="11">
        <v>3</v>
      </c>
      <c r="F3" s="11">
        <v>3</v>
      </c>
      <c r="G3" s="11">
        <v>3</v>
      </c>
      <c r="H3" s="11">
        <v>3</v>
      </c>
      <c r="I3" s="11">
        <v>3</v>
      </c>
      <c r="J3" s="11">
        <v>3</v>
      </c>
      <c r="K3" s="11">
        <v>3</v>
      </c>
      <c r="L3" s="11">
        <v>3</v>
      </c>
      <c r="M3" s="11">
        <v>3</v>
      </c>
      <c r="N3" s="11">
        <v>3</v>
      </c>
      <c r="O3" s="11">
        <v>3</v>
      </c>
      <c r="P3" s="7" t="s">
        <v>21</v>
      </c>
    </row>
    <row r="4" spans="1:17" ht="18" x14ac:dyDescent="0.25">
      <c r="A4" s="4" t="s">
        <v>17</v>
      </c>
      <c r="B4" s="2" t="s">
        <v>18</v>
      </c>
      <c r="C4" s="8" t="s">
        <v>19</v>
      </c>
      <c r="D4" s="1" t="s">
        <v>20</v>
      </c>
      <c r="E4" s="11">
        <v>3</v>
      </c>
      <c r="F4" s="11">
        <v>3</v>
      </c>
      <c r="G4" s="11">
        <v>3</v>
      </c>
      <c r="H4" s="11">
        <v>3</v>
      </c>
      <c r="I4" s="11">
        <v>3</v>
      </c>
      <c r="J4" s="7" t="s">
        <v>21</v>
      </c>
      <c r="K4" s="11">
        <v>3</v>
      </c>
      <c r="L4" s="11">
        <v>3</v>
      </c>
      <c r="M4" s="11">
        <v>3</v>
      </c>
      <c r="N4" s="11">
        <v>3</v>
      </c>
      <c r="O4" s="11">
        <v>3</v>
      </c>
      <c r="P4" s="11">
        <v>3</v>
      </c>
      <c r="Q4" s="17"/>
    </row>
    <row r="5" spans="1:17" ht="24.95" customHeight="1" x14ac:dyDescent="0.25">
      <c r="A5" s="4" t="s">
        <v>22</v>
      </c>
      <c r="B5" s="6" t="s">
        <v>23</v>
      </c>
      <c r="C5" s="9" t="s">
        <v>24</v>
      </c>
      <c r="D5" s="1" t="s">
        <v>25</v>
      </c>
      <c r="E5" s="11">
        <v>3</v>
      </c>
      <c r="F5" s="11">
        <v>3</v>
      </c>
      <c r="G5" s="11">
        <v>3</v>
      </c>
      <c r="H5" s="11">
        <v>3</v>
      </c>
      <c r="I5" s="11">
        <v>3</v>
      </c>
      <c r="J5" s="11">
        <v>3</v>
      </c>
      <c r="K5" s="7" t="s">
        <v>21</v>
      </c>
      <c r="L5" s="11">
        <v>3</v>
      </c>
      <c r="M5" s="11">
        <v>3</v>
      </c>
      <c r="N5" s="11">
        <v>3</v>
      </c>
      <c r="O5" s="11">
        <v>3</v>
      </c>
      <c r="P5" s="11">
        <v>3</v>
      </c>
    </row>
    <row r="6" spans="1:17" ht="26.1" customHeight="1" x14ac:dyDescent="0.25">
      <c r="A6" s="4" t="s">
        <v>26</v>
      </c>
      <c r="B6" s="6" t="s">
        <v>27</v>
      </c>
      <c r="C6" s="9" t="s">
        <v>19</v>
      </c>
      <c r="D6" s="28" t="s">
        <v>28</v>
      </c>
      <c r="E6" s="11">
        <v>3</v>
      </c>
      <c r="F6" s="11">
        <v>3</v>
      </c>
      <c r="G6" s="11">
        <v>3</v>
      </c>
      <c r="H6" s="11">
        <v>3</v>
      </c>
      <c r="I6" s="11">
        <v>3</v>
      </c>
      <c r="J6" s="11">
        <v>3</v>
      </c>
      <c r="K6" s="11">
        <v>3</v>
      </c>
      <c r="L6" s="7" t="s">
        <v>21</v>
      </c>
      <c r="M6" s="11">
        <v>3</v>
      </c>
      <c r="N6" s="11">
        <v>3</v>
      </c>
      <c r="O6" s="11">
        <v>3</v>
      </c>
      <c r="P6" s="11">
        <v>3</v>
      </c>
    </row>
    <row r="7" spans="1:17" ht="26.1" customHeight="1" x14ac:dyDescent="0.25">
      <c r="A7" s="4" t="s">
        <v>29</v>
      </c>
      <c r="B7" s="6" t="s">
        <v>27</v>
      </c>
      <c r="C7" s="9" t="s">
        <v>30</v>
      </c>
      <c r="D7" s="28" t="s">
        <v>31</v>
      </c>
      <c r="E7" s="11">
        <v>3</v>
      </c>
      <c r="F7" s="11">
        <v>3</v>
      </c>
      <c r="G7" s="11">
        <v>3</v>
      </c>
      <c r="H7" s="11">
        <v>3</v>
      </c>
      <c r="I7" s="11">
        <v>3</v>
      </c>
      <c r="J7" s="11">
        <v>3</v>
      </c>
      <c r="K7" s="11">
        <v>3</v>
      </c>
      <c r="L7" s="11">
        <v>3</v>
      </c>
      <c r="M7" s="11">
        <v>3</v>
      </c>
      <c r="N7" s="11">
        <v>3</v>
      </c>
      <c r="O7" s="31" t="s">
        <v>34</v>
      </c>
      <c r="P7" s="7" t="s">
        <v>21</v>
      </c>
    </row>
    <row r="8" spans="1:17" ht="25.5" x14ac:dyDescent="0.25">
      <c r="A8" s="4" t="s">
        <v>32</v>
      </c>
      <c r="B8" s="6" t="s">
        <v>33</v>
      </c>
      <c r="C8" s="9" t="s">
        <v>30</v>
      </c>
      <c r="D8" s="28" t="s">
        <v>25</v>
      </c>
      <c r="E8" s="11">
        <v>3</v>
      </c>
      <c r="F8" s="11">
        <v>3</v>
      </c>
      <c r="G8" s="11">
        <v>3</v>
      </c>
      <c r="H8" s="31" t="s">
        <v>34</v>
      </c>
      <c r="I8" s="11">
        <v>3</v>
      </c>
      <c r="J8" s="11">
        <v>3</v>
      </c>
      <c r="K8" s="7" t="s">
        <v>35</v>
      </c>
      <c r="L8" s="7" t="s">
        <v>21</v>
      </c>
      <c r="M8" s="11">
        <v>3</v>
      </c>
      <c r="N8" s="11">
        <v>3</v>
      </c>
      <c r="O8" s="11">
        <v>3</v>
      </c>
      <c r="P8" s="11"/>
      <c r="Q8" t="s">
        <v>36</v>
      </c>
    </row>
    <row r="9" spans="1:17" ht="18.75" customHeight="1" x14ac:dyDescent="0.25">
      <c r="A9" s="6" t="s">
        <v>37</v>
      </c>
      <c r="B9" s="6" t="s">
        <v>38</v>
      </c>
      <c r="C9" s="9" t="s">
        <v>39</v>
      </c>
      <c r="D9" s="23" t="s">
        <v>40</v>
      </c>
      <c r="E9" s="11">
        <v>3</v>
      </c>
      <c r="F9" s="11">
        <v>3</v>
      </c>
      <c r="G9" s="7" t="s">
        <v>21</v>
      </c>
      <c r="H9" s="11">
        <v>3</v>
      </c>
      <c r="I9" s="11">
        <v>3</v>
      </c>
      <c r="J9" s="11">
        <v>3</v>
      </c>
      <c r="K9" s="11">
        <v>3</v>
      </c>
      <c r="L9" s="11">
        <v>3</v>
      </c>
      <c r="M9" s="11">
        <v>3</v>
      </c>
      <c r="N9" s="11">
        <v>3</v>
      </c>
      <c r="O9" s="11">
        <v>3</v>
      </c>
      <c r="P9" s="11">
        <v>3</v>
      </c>
    </row>
    <row r="10" spans="1:17" ht="18" x14ac:dyDescent="0.25">
      <c r="A10" s="6" t="s">
        <v>41</v>
      </c>
      <c r="B10" s="6" t="s">
        <v>38</v>
      </c>
      <c r="C10" s="9" t="s">
        <v>39</v>
      </c>
      <c r="D10" s="10" t="s">
        <v>42</v>
      </c>
      <c r="E10" s="11">
        <v>3</v>
      </c>
      <c r="F10" s="7" t="s">
        <v>21</v>
      </c>
      <c r="G10" s="11">
        <v>3</v>
      </c>
      <c r="H10" s="11">
        <v>3</v>
      </c>
      <c r="I10" s="11">
        <v>3</v>
      </c>
      <c r="J10" s="11">
        <v>3</v>
      </c>
      <c r="K10" s="11">
        <v>3</v>
      </c>
      <c r="L10" s="11">
        <v>3</v>
      </c>
      <c r="M10" s="11">
        <v>3</v>
      </c>
      <c r="N10" s="11">
        <v>3</v>
      </c>
      <c r="O10" s="11">
        <v>3</v>
      </c>
      <c r="P10" s="11">
        <v>3</v>
      </c>
    </row>
    <row r="11" spans="1:17" ht="18" x14ac:dyDescent="0.25">
      <c r="A11" s="6" t="s">
        <v>43</v>
      </c>
      <c r="B11" s="6" t="s">
        <v>44</v>
      </c>
      <c r="C11" s="9" t="s">
        <v>39</v>
      </c>
      <c r="D11" s="10" t="s">
        <v>45</v>
      </c>
      <c r="E11" s="11">
        <v>3</v>
      </c>
      <c r="F11" s="11">
        <v>3</v>
      </c>
      <c r="G11" s="11">
        <v>3</v>
      </c>
      <c r="H11" s="7" t="s">
        <v>21</v>
      </c>
      <c r="I11" s="11">
        <v>3</v>
      </c>
      <c r="J11" s="11">
        <v>3</v>
      </c>
      <c r="K11" s="11">
        <v>3</v>
      </c>
      <c r="L11" s="11">
        <v>3</v>
      </c>
      <c r="M11" s="11">
        <v>3</v>
      </c>
      <c r="N11" s="11">
        <v>3</v>
      </c>
      <c r="O11" s="11">
        <v>3</v>
      </c>
      <c r="P11" s="11">
        <v>3</v>
      </c>
    </row>
    <row r="12" spans="1:17" ht="45" x14ac:dyDescent="0.2">
      <c r="A12" s="6" t="s">
        <v>46</v>
      </c>
      <c r="B12" s="6" t="s">
        <v>47</v>
      </c>
      <c r="C12" s="9" t="s">
        <v>19</v>
      </c>
      <c r="D12" s="23" t="s">
        <v>20</v>
      </c>
      <c r="E12" s="31" t="s">
        <v>34</v>
      </c>
      <c r="F12" s="31" t="s">
        <v>34</v>
      </c>
      <c r="G12" s="31" t="s">
        <v>34</v>
      </c>
      <c r="H12" s="11">
        <v>3</v>
      </c>
      <c r="I12" s="11">
        <v>3</v>
      </c>
      <c r="J12" s="11">
        <v>3</v>
      </c>
      <c r="K12" s="11">
        <v>3</v>
      </c>
      <c r="L12" s="11">
        <v>3</v>
      </c>
      <c r="M12" s="11">
        <v>3</v>
      </c>
      <c r="N12" s="11">
        <v>3</v>
      </c>
      <c r="O12" s="35" t="s">
        <v>3007</v>
      </c>
      <c r="P12" s="11">
        <v>3</v>
      </c>
    </row>
    <row r="13" spans="1:17" ht="18" x14ac:dyDescent="0.25">
      <c r="A13" s="6" t="s">
        <v>48</v>
      </c>
      <c r="B13" s="6" t="s">
        <v>49</v>
      </c>
      <c r="C13" s="9" t="s">
        <v>19</v>
      </c>
      <c r="D13" s="23" t="s">
        <v>50</v>
      </c>
      <c r="E13" s="11">
        <v>3</v>
      </c>
      <c r="F13" s="11">
        <v>3</v>
      </c>
      <c r="G13" s="11">
        <v>3</v>
      </c>
      <c r="H13" s="11">
        <v>3</v>
      </c>
      <c r="I13" s="11">
        <v>3</v>
      </c>
      <c r="J13" s="11">
        <v>3</v>
      </c>
      <c r="K13" s="11">
        <v>3</v>
      </c>
      <c r="L13" s="11">
        <v>3</v>
      </c>
      <c r="M13" s="7" t="s">
        <v>21</v>
      </c>
      <c r="N13" s="11">
        <v>3</v>
      </c>
      <c r="O13" s="11">
        <v>3</v>
      </c>
      <c r="P13" s="11">
        <v>3</v>
      </c>
    </row>
    <row r="14" spans="1:17" ht="18" x14ac:dyDescent="0.25">
      <c r="A14" s="6" t="s">
        <v>210</v>
      </c>
      <c r="B14" s="6" t="s">
        <v>49</v>
      </c>
      <c r="C14" s="9" t="s">
        <v>39</v>
      </c>
      <c r="D14" s="23" t="s">
        <v>31</v>
      </c>
      <c r="E14" s="11">
        <v>3</v>
      </c>
      <c r="F14" s="11">
        <v>3</v>
      </c>
      <c r="G14" s="11">
        <v>3</v>
      </c>
      <c r="H14" s="11">
        <v>3</v>
      </c>
      <c r="I14" s="11">
        <v>3</v>
      </c>
      <c r="J14" s="11">
        <v>3</v>
      </c>
      <c r="K14" s="11">
        <v>3</v>
      </c>
      <c r="L14" s="11">
        <v>3</v>
      </c>
      <c r="M14" s="11">
        <v>3</v>
      </c>
      <c r="N14" s="11">
        <v>3</v>
      </c>
      <c r="O14" s="7" t="s">
        <v>21</v>
      </c>
      <c r="P14" s="11">
        <v>3</v>
      </c>
    </row>
    <row r="15" spans="1:17" ht="18" x14ac:dyDescent="0.25">
      <c r="A15" s="6" t="s">
        <v>51</v>
      </c>
      <c r="B15" s="6" t="s">
        <v>49</v>
      </c>
      <c r="C15" s="9" t="s">
        <v>39</v>
      </c>
      <c r="D15" s="10" t="s">
        <v>45</v>
      </c>
      <c r="E15" s="11">
        <v>3</v>
      </c>
      <c r="F15" s="11">
        <v>3</v>
      </c>
      <c r="G15" s="11">
        <v>3</v>
      </c>
      <c r="H15" s="7" t="s">
        <v>21</v>
      </c>
      <c r="I15" s="11">
        <v>3</v>
      </c>
      <c r="J15" s="11">
        <v>3</v>
      </c>
      <c r="K15" s="11">
        <v>3</v>
      </c>
      <c r="L15" s="11">
        <v>3</v>
      </c>
      <c r="M15" s="11">
        <v>3</v>
      </c>
      <c r="N15" s="11">
        <v>3</v>
      </c>
      <c r="O15" s="11">
        <v>3</v>
      </c>
      <c r="P15" s="11">
        <v>3</v>
      </c>
    </row>
    <row r="16" spans="1:17" ht="18" x14ac:dyDescent="0.25">
      <c r="A16" s="21" t="s">
        <v>52</v>
      </c>
      <c r="B16" s="6" t="s">
        <v>49</v>
      </c>
      <c r="C16" s="9" t="s">
        <v>30</v>
      </c>
      <c r="D16" s="10" t="s">
        <v>53</v>
      </c>
      <c r="E16" s="11">
        <v>3</v>
      </c>
      <c r="F16" s="11">
        <v>3</v>
      </c>
      <c r="G16" s="11">
        <v>3</v>
      </c>
      <c r="H16" s="11">
        <v>3</v>
      </c>
      <c r="I16" s="7" t="s">
        <v>21</v>
      </c>
      <c r="J16" s="11">
        <v>3</v>
      </c>
      <c r="K16" s="11">
        <v>3</v>
      </c>
      <c r="L16" s="11">
        <v>3</v>
      </c>
      <c r="M16" s="11">
        <v>3</v>
      </c>
      <c r="N16" s="11">
        <v>3</v>
      </c>
      <c r="O16" s="11">
        <v>3</v>
      </c>
      <c r="P16" s="11"/>
    </row>
    <row r="17" spans="1:16" ht="18" x14ac:dyDescent="0.25">
      <c r="A17" s="6" t="s">
        <v>54</v>
      </c>
      <c r="B17" s="6" t="s">
        <v>55</v>
      </c>
      <c r="C17" s="9" t="s">
        <v>24</v>
      </c>
      <c r="D17" s="10" t="s">
        <v>40</v>
      </c>
      <c r="E17" s="11">
        <v>3</v>
      </c>
      <c r="F17" s="11">
        <v>3</v>
      </c>
      <c r="G17" s="7" t="s">
        <v>21</v>
      </c>
      <c r="H17" s="11">
        <v>3</v>
      </c>
      <c r="I17" s="11">
        <v>3</v>
      </c>
      <c r="J17" s="11">
        <v>3</v>
      </c>
      <c r="K17" s="11">
        <v>3</v>
      </c>
      <c r="L17" s="11">
        <v>3</v>
      </c>
      <c r="M17" s="11">
        <v>3</v>
      </c>
      <c r="N17" s="11">
        <v>3</v>
      </c>
      <c r="O17" s="11">
        <v>3</v>
      </c>
      <c r="P17" s="11">
        <v>3</v>
      </c>
    </row>
    <row r="18" spans="1:16" ht="63.75" x14ac:dyDescent="0.2">
      <c r="A18" s="21" t="s">
        <v>56</v>
      </c>
      <c r="B18" s="6" t="s">
        <v>3008</v>
      </c>
      <c r="C18" s="9" t="s">
        <v>24</v>
      </c>
      <c r="D18" s="23" t="s">
        <v>20</v>
      </c>
      <c r="E18" s="11">
        <v>3</v>
      </c>
      <c r="F18" s="11">
        <v>3</v>
      </c>
      <c r="G18" s="11">
        <v>3</v>
      </c>
      <c r="H18" s="11">
        <v>3</v>
      </c>
      <c r="I18" s="34" t="s">
        <v>58</v>
      </c>
      <c r="J18" s="33"/>
      <c r="K18" s="33"/>
      <c r="L18" s="33"/>
      <c r="M18" s="33"/>
      <c r="N18" s="33"/>
      <c r="O18" s="33"/>
      <c r="P18" s="33"/>
    </row>
    <row r="19" spans="1:16" ht="18" x14ac:dyDescent="0.25">
      <c r="A19" s="6" t="s">
        <v>211</v>
      </c>
      <c r="B19" s="6" t="s">
        <v>212</v>
      </c>
      <c r="C19" s="9" t="s">
        <v>19</v>
      </c>
      <c r="D19" s="23" t="s">
        <v>20</v>
      </c>
      <c r="E19" s="24"/>
      <c r="F19" s="24"/>
      <c r="G19" s="24"/>
      <c r="H19" s="11">
        <v>3</v>
      </c>
      <c r="I19" s="11">
        <v>3</v>
      </c>
      <c r="J19" s="7" t="s">
        <v>21</v>
      </c>
      <c r="K19" s="11">
        <v>3</v>
      </c>
      <c r="L19" s="11">
        <v>3</v>
      </c>
      <c r="M19" s="11">
        <v>3</v>
      </c>
      <c r="N19" s="11">
        <v>3</v>
      </c>
      <c r="O19" s="11">
        <v>3</v>
      </c>
      <c r="P19" s="11">
        <v>3</v>
      </c>
    </row>
    <row r="20" spans="1:16" ht="18" x14ac:dyDescent="0.25">
      <c r="A20" s="5" t="s">
        <v>63</v>
      </c>
      <c r="B20" s="6" t="s">
        <v>60</v>
      </c>
      <c r="C20" s="9" t="s">
        <v>19</v>
      </c>
      <c r="D20" s="10" t="s">
        <v>31</v>
      </c>
      <c r="E20" s="11">
        <v>3</v>
      </c>
      <c r="F20" s="11">
        <v>3</v>
      </c>
      <c r="G20" s="11">
        <v>3</v>
      </c>
      <c r="H20" s="11">
        <v>3</v>
      </c>
      <c r="I20" s="11">
        <v>3</v>
      </c>
      <c r="J20" s="11">
        <v>3</v>
      </c>
      <c r="K20" s="11">
        <v>3</v>
      </c>
      <c r="L20" s="11">
        <v>3</v>
      </c>
      <c r="M20" s="11">
        <v>3</v>
      </c>
      <c r="N20" s="11">
        <v>3</v>
      </c>
      <c r="O20" s="7" t="s">
        <v>21</v>
      </c>
      <c r="P20" s="11">
        <v>3</v>
      </c>
    </row>
    <row r="21" spans="1:16" ht="21.75" customHeight="1" x14ac:dyDescent="0.25">
      <c r="A21" s="22" t="s">
        <v>67</v>
      </c>
      <c r="B21" s="5" t="s">
        <v>60</v>
      </c>
      <c r="C21" s="9" t="s">
        <v>19</v>
      </c>
      <c r="D21" s="10" t="s">
        <v>25</v>
      </c>
      <c r="E21" s="11">
        <v>3</v>
      </c>
      <c r="F21" s="11">
        <v>3</v>
      </c>
      <c r="G21" s="11">
        <v>3</v>
      </c>
      <c r="H21" s="11">
        <v>3</v>
      </c>
      <c r="I21" s="11">
        <v>3</v>
      </c>
      <c r="J21" s="11">
        <v>3</v>
      </c>
      <c r="K21" s="7" t="s">
        <v>21</v>
      </c>
      <c r="L21" s="11">
        <v>3</v>
      </c>
      <c r="M21" s="11">
        <v>3</v>
      </c>
      <c r="N21" s="11">
        <v>3</v>
      </c>
      <c r="O21" s="11">
        <v>3</v>
      </c>
      <c r="P21" s="11">
        <v>3</v>
      </c>
    </row>
    <row r="22" spans="1:16" ht="24.75" customHeight="1" x14ac:dyDescent="0.25">
      <c r="A22" s="22" t="s">
        <v>68</v>
      </c>
      <c r="B22" s="5" t="s">
        <v>60</v>
      </c>
      <c r="C22" s="9" t="s">
        <v>39</v>
      </c>
      <c r="D22" s="10" t="s">
        <v>69</v>
      </c>
      <c r="E22" s="11">
        <v>3</v>
      </c>
      <c r="F22" s="11">
        <v>3</v>
      </c>
      <c r="G22" s="11">
        <v>3</v>
      </c>
      <c r="H22" s="11">
        <v>3</v>
      </c>
      <c r="I22" s="11">
        <v>3</v>
      </c>
      <c r="J22" s="11">
        <v>3</v>
      </c>
      <c r="K22" s="11">
        <v>3</v>
      </c>
      <c r="L22" s="7" t="s">
        <v>21</v>
      </c>
      <c r="M22" s="11">
        <v>3</v>
      </c>
      <c r="N22" s="11">
        <v>3</v>
      </c>
      <c r="O22" s="11">
        <v>3</v>
      </c>
      <c r="P22" s="11">
        <v>3</v>
      </c>
    </row>
    <row r="23" spans="1:16" ht="18" x14ac:dyDescent="0.25">
      <c r="A23" s="22" t="s">
        <v>73</v>
      </c>
      <c r="B23" s="3" t="s">
        <v>60</v>
      </c>
      <c r="C23" s="9" t="s">
        <v>39</v>
      </c>
      <c r="D23" s="10" t="s">
        <v>42</v>
      </c>
      <c r="E23" s="11">
        <v>3</v>
      </c>
      <c r="F23" s="7" t="s">
        <v>21</v>
      </c>
      <c r="G23" s="11">
        <v>3</v>
      </c>
      <c r="H23" s="11">
        <v>3</v>
      </c>
      <c r="I23" s="11">
        <v>3</v>
      </c>
      <c r="J23" s="11">
        <v>3</v>
      </c>
      <c r="K23" s="11">
        <v>3</v>
      </c>
      <c r="L23" s="11">
        <v>3</v>
      </c>
      <c r="M23" s="11">
        <v>3</v>
      </c>
      <c r="N23" s="11">
        <v>3</v>
      </c>
      <c r="O23" s="11">
        <v>3</v>
      </c>
      <c r="P23" s="11">
        <v>3</v>
      </c>
    </row>
    <row r="24" spans="1:16" ht="20.25" customHeight="1" x14ac:dyDescent="0.25">
      <c r="A24" s="6" t="s">
        <v>74</v>
      </c>
      <c r="B24" s="3" t="s">
        <v>60</v>
      </c>
      <c r="C24" s="9" t="s">
        <v>24</v>
      </c>
      <c r="D24" s="10" t="s">
        <v>25</v>
      </c>
      <c r="E24" s="11">
        <v>3</v>
      </c>
      <c r="F24" s="11">
        <v>3</v>
      </c>
      <c r="G24" s="11">
        <v>3</v>
      </c>
      <c r="H24" s="31" t="s">
        <v>34</v>
      </c>
      <c r="I24" s="11">
        <v>3</v>
      </c>
      <c r="J24" s="11">
        <v>3</v>
      </c>
      <c r="K24" s="7" t="s">
        <v>21</v>
      </c>
      <c r="L24" s="11">
        <v>3</v>
      </c>
      <c r="M24" s="11">
        <v>3</v>
      </c>
      <c r="N24" s="11">
        <v>3</v>
      </c>
      <c r="O24" s="11">
        <v>3</v>
      </c>
      <c r="P24" s="11">
        <v>3</v>
      </c>
    </row>
    <row r="25" spans="1:16" ht="23.25" customHeight="1" x14ac:dyDescent="0.25">
      <c r="A25" s="6" t="s">
        <v>75</v>
      </c>
      <c r="B25" s="6" t="s">
        <v>60</v>
      </c>
      <c r="C25" s="9" t="s">
        <v>24</v>
      </c>
      <c r="D25" s="23" t="s">
        <v>53</v>
      </c>
      <c r="E25" s="11">
        <v>3</v>
      </c>
      <c r="F25" s="11">
        <v>3</v>
      </c>
      <c r="G25" s="11">
        <v>3</v>
      </c>
      <c r="H25" s="11">
        <v>3</v>
      </c>
      <c r="I25" s="7" t="s">
        <v>21</v>
      </c>
      <c r="J25" s="11">
        <v>3</v>
      </c>
      <c r="K25" s="11">
        <v>3</v>
      </c>
      <c r="L25" s="11">
        <v>3</v>
      </c>
      <c r="M25" s="11">
        <v>3</v>
      </c>
      <c r="N25" s="11">
        <v>3</v>
      </c>
      <c r="O25" s="11">
        <v>3</v>
      </c>
      <c r="P25" s="11">
        <v>3</v>
      </c>
    </row>
    <row r="26" spans="1:16" ht="25.5" x14ac:dyDescent="0.25">
      <c r="A26" s="21" t="s">
        <v>59</v>
      </c>
      <c r="B26" s="3" t="s">
        <v>60</v>
      </c>
      <c r="C26" s="9" t="s">
        <v>30</v>
      </c>
      <c r="D26" s="10" t="s">
        <v>40</v>
      </c>
      <c r="E26" s="11">
        <v>3</v>
      </c>
      <c r="F26" s="11">
        <v>3</v>
      </c>
      <c r="G26" s="7" t="s">
        <v>21</v>
      </c>
      <c r="H26" s="11">
        <v>3</v>
      </c>
      <c r="I26" s="11">
        <v>3</v>
      </c>
      <c r="J26" s="11">
        <v>3</v>
      </c>
      <c r="K26" s="11">
        <v>3</v>
      </c>
      <c r="L26" s="11">
        <v>3</v>
      </c>
      <c r="M26" s="11">
        <v>3</v>
      </c>
      <c r="N26" s="11">
        <v>3</v>
      </c>
      <c r="O26" s="11">
        <v>3</v>
      </c>
      <c r="P26" s="11"/>
    </row>
    <row r="27" spans="1:16" ht="18" x14ac:dyDescent="0.25">
      <c r="A27" s="21" t="s">
        <v>76</v>
      </c>
      <c r="B27" s="5" t="s">
        <v>60</v>
      </c>
      <c r="C27" s="9" t="s">
        <v>19</v>
      </c>
      <c r="D27" s="10" t="s">
        <v>53</v>
      </c>
      <c r="E27" s="11">
        <v>3</v>
      </c>
      <c r="F27" s="11">
        <v>3</v>
      </c>
      <c r="G27" s="11">
        <v>3</v>
      </c>
      <c r="H27" s="11">
        <v>3</v>
      </c>
      <c r="I27" s="7" t="s">
        <v>21</v>
      </c>
      <c r="J27" s="11">
        <v>3</v>
      </c>
      <c r="K27" s="11">
        <v>3</v>
      </c>
      <c r="L27" s="11">
        <v>3</v>
      </c>
      <c r="M27" s="11">
        <v>3</v>
      </c>
      <c r="N27" s="11">
        <v>3</v>
      </c>
      <c r="O27" s="11">
        <v>3</v>
      </c>
      <c r="P27" s="11">
        <v>3</v>
      </c>
    </row>
    <row r="28" spans="1:16" ht="18" x14ac:dyDescent="0.25">
      <c r="A28" s="6" t="s">
        <v>79</v>
      </c>
      <c r="B28" s="5" t="s">
        <v>60</v>
      </c>
      <c r="C28" s="9" t="s">
        <v>19</v>
      </c>
      <c r="D28" s="10" t="s">
        <v>31</v>
      </c>
      <c r="E28" s="11">
        <v>3</v>
      </c>
      <c r="F28" s="11">
        <v>3</v>
      </c>
      <c r="G28" s="11">
        <v>3</v>
      </c>
      <c r="H28" s="11">
        <v>3</v>
      </c>
      <c r="I28" s="11">
        <v>3</v>
      </c>
      <c r="J28" s="11">
        <v>3</v>
      </c>
      <c r="K28" s="11">
        <v>3</v>
      </c>
      <c r="L28" s="11">
        <v>3</v>
      </c>
      <c r="M28" s="11">
        <v>3</v>
      </c>
      <c r="N28" s="11">
        <v>3</v>
      </c>
      <c r="O28" s="7" t="s">
        <v>21</v>
      </c>
      <c r="P28" s="11">
        <v>3</v>
      </c>
    </row>
    <row r="29" spans="1:16" ht="18" x14ac:dyDescent="0.25">
      <c r="A29" s="6" t="s">
        <v>80</v>
      </c>
      <c r="B29" s="5" t="s">
        <v>60</v>
      </c>
      <c r="C29" s="9" t="s">
        <v>19</v>
      </c>
      <c r="D29" s="10" t="s">
        <v>50</v>
      </c>
      <c r="E29" s="11">
        <v>3</v>
      </c>
      <c r="F29" s="11">
        <v>3</v>
      </c>
      <c r="G29" s="11">
        <v>3</v>
      </c>
      <c r="H29" s="11">
        <v>3</v>
      </c>
      <c r="I29" s="11">
        <v>3</v>
      </c>
      <c r="J29" s="11">
        <v>3</v>
      </c>
      <c r="K29" s="11">
        <v>3</v>
      </c>
      <c r="L29" s="11">
        <v>3</v>
      </c>
      <c r="M29" s="7" t="s">
        <v>21</v>
      </c>
      <c r="N29" s="11">
        <v>3</v>
      </c>
      <c r="O29" s="11">
        <v>3</v>
      </c>
      <c r="P29" s="11">
        <v>3</v>
      </c>
    </row>
    <row r="30" spans="1:16" ht="18" x14ac:dyDescent="0.25">
      <c r="A30" s="6" t="s">
        <v>81</v>
      </c>
      <c r="B30" s="5" t="s">
        <v>60</v>
      </c>
      <c r="C30" s="9" t="s">
        <v>19</v>
      </c>
      <c r="D30" s="10" t="s">
        <v>25</v>
      </c>
      <c r="E30" s="11">
        <v>3</v>
      </c>
      <c r="F30" s="11">
        <v>3</v>
      </c>
      <c r="G30" s="11">
        <v>3</v>
      </c>
      <c r="H30" s="11">
        <v>3</v>
      </c>
      <c r="I30" s="11">
        <v>3</v>
      </c>
      <c r="J30" s="11">
        <v>3</v>
      </c>
      <c r="K30" s="7" t="s">
        <v>21</v>
      </c>
      <c r="L30" s="11">
        <v>3</v>
      </c>
      <c r="M30" s="11">
        <v>3</v>
      </c>
      <c r="N30" s="11">
        <v>3</v>
      </c>
      <c r="O30" s="11">
        <v>3</v>
      </c>
      <c r="P30" s="11">
        <v>3</v>
      </c>
    </row>
    <row r="31" spans="1:16" ht="18" x14ac:dyDescent="0.25">
      <c r="A31" s="6" t="s">
        <v>83</v>
      </c>
      <c r="B31" s="5" t="s">
        <v>60</v>
      </c>
      <c r="C31" s="9" t="s">
        <v>30</v>
      </c>
      <c r="D31" s="23" t="s">
        <v>40</v>
      </c>
      <c r="E31" s="11">
        <v>3</v>
      </c>
      <c r="F31" s="11">
        <v>3</v>
      </c>
      <c r="G31" s="7" t="s">
        <v>21</v>
      </c>
      <c r="H31" s="11">
        <v>3</v>
      </c>
      <c r="I31" s="11">
        <v>3</v>
      </c>
      <c r="J31" s="11">
        <v>3</v>
      </c>
      <c r="K31" s="11">
        <v>3</v>
      </c>
      <c r="L31" s="11">
        <v>3</v>
      </c>
      <c r="M31" s="11">
        <v>3</v>
      </c>
      <c r="N31" s="11">
        <v>3</v>
      </c>
      <c r="O31" s="11">
        <v>3</v>
      </c>
      <c r="P31" s="11"/>
    </row>
    <row r="32" spans="1:16" ht="18" x14ac:dyDescent="0.25">
      <c r="A32" s="5" t="s">
        <v>61</v>
      </c>
      <c r="B32" s="6" t="s">
        <v>62</v>
      </c>
      <c r="C32" s="9" t="s">
        <v>19</v>
      </c>
      <c r="D32" s="10" t="s">
        <v>31</v>
      </c>
      <c r="E32" s="11">
        <v>3</v>
      </c>
      <c r="F32" s="11">
        <v>3</v>
      </c>
      <c r="G32" s="11">
        <v>3</v>
      </c>
      <c r="H32" s="11">
        <v>3</v>
      </c>
      <c r="I32" s="11">
        <v>3</v>
      </c>
      <c r="J32" s="11">
        <v>3</v>
      </c>
      <c r="K32" s="11">
        <v>3</v>
      </c>
      <c r="L32" s="11">
        <v>3</v>
      </c>
      <c r="M32" s="11">
        <v>3</v>
      </c>
      <c r="N32" s="11">
        <v>3</v>
      </c>
      <c r="O32" s="7" t="s">
        <v>21</v>
      </c>
      <c r="P32" s="11">
        <v>3</v>
      </c>
    </row>
    <row r="33" spans="1:16" ht="25.5" x14ac:dyDescent="0.2">
      <c r="A33" s="6" t="s">
        <v>64</v>
      </c>
      <c r="B33" s="38" t="s">
        <v>62</v>
      </c>
      <c r="C33" s="9" t="s">
        <v>30</v>
      </c>
      <c r="D33" s="10" t="s">
        <v>20</v>
      </c>
      <c r="E33" s="11">
        <v>3</v>
      </c>
      <c r="F33" s="31" t="s">
        <v>34</v>
      </c>
      <c r="G33" s="11">
        <v>3</v>
      </c>
      <c r="H33" s="11">
        <v>3</v>
      </c>
      <c r="I33" s="24" t="s">
        <v>66</v>
      </c>
      <c r="J33" s="24"/>
      <c r="K33" s="24"/>
      <c r="L33" s="24"/>
      <c r="M33" s="24"/>
      <c r="N33" s="24"/>
      <c r="O33" s="24"/>
      <c r="P33" s="24"/>
    </row>
    <row r="34" spans="1:16" ht="21.75" customHeight="1" x14ac:dyDescent="0.25">
      <c r="A34" s="6" t="s">
        <v>82</v>
      </c>
      <c r="B34" s="5" t="s">
        <v>62</v>
      </c>
      <c r="C34" s="9" t="s">
        <v>19</v>
      </c>
      <c r="D34" s="10" t="s">
        <v>28</v>
      </c>
      <c r="E34" s="11">
        <v>3</v>
      </c>
      <c r="F34" s="11">
        <v>3</v>
      </c>
      <c r="G34" s="11">
        <v>3</v>
      </c>
      <c r="H34" s="11">
        <v>3</v>
      </c>
      <c r="I34" s="11">
        <v>3</v>
      </c>
      <c r="J34" s="11">
        <v>3</v>
      </c>
      <c r="K34" s="11">
        <v>3</v>
      </c>
      <c r="L34" s="11">
        <v>3</v>
      </c>
      <c r="M34" s="7" t="s">
        <v>21</v>
      </c>
      <c r="N34" s="31" t="s">
        <v>34</v>
      </c>
      <c r="O34" s="11">
        <v>3</v>
      </c>
      <c r="P34" s="11">
        <v>3</v>
      </c>
    </row>
    <row r="35" spans="1:16" ht="21.75" customHeight="1" x14ac:dyDescent="0.25">
      <c r="A35" s="21" t="s">
        <v>77</v>
      </c>
      <c r="B35" s="5" t="s">
        <v>78</v>
      </c>
      <c r="C35" s="9" t="s">
        <v>19</v>
      </c>
      <c r="D35" s="23" t="s">
        <v>25</v>
      </c>
      <c r="E35" s="11">
        <v>3</v>
      </c>
      <c r="F35" s="11">
        <v>3</v>
      </c>
      <c r="G35" s="11">
        <v>3</v>
      </c>
      <c r="H35" s="11">
        <v>3</v>
      </c>
      <c r="I35" s="11">
        <v>3</v>
      </c>
      <c r="J35" s="11">
        <v>3</v>
      </c>
      <c r="K35" s="7" t="s">
        <v>21</v>
      </c>
      <c r="L35" s="11">
        <v>3</v>
      </c>
      <c r="M35" s="11">
        <v>3</v>
      </c>
      <c r="N35" s="11">
        <v>3</v>
      </c>
      <c r="O35" s="11">
        <v>3</v>
      </c>
      <c r="P35" s="11">
        <v>3</v>
      </c>
    </row>
    <row r="36" spans="1:16" ht="18" x14ac:dyDescent="0.25">
      <c r="A36" s="6" t="s">
        <v>86</v>
      </c>
      <c r="B36" s="6" t="s">
        <v>85</v>
      </c>
      <c r="C36" s="9" t="s">
        <v>24</v>
      </c>
      <c r="D36" s="10" t="s">
        <v>87</v>
      </c>
      <c r="E36" s="7" t="s">
        <v>21</v>
      </c>
      <c r="F36" s="11">
        <v>3</v>
      </c>
      <c r="G36" s="11">
        <v>3</v>
      </c>
      <c r="H36" s="11">
        <v>3</v>
      </c>
      <c r="I36" s="11">
        <v>3</v>
      </c>
      <c r="J36" s="11">
        <v>3</v>
      </c>
      <c r="K36" s="11">
        <v>3</v>
      </c>
      <c r="L36" s="11">
        <v>3</v>
      </c>
      <c r="M36" s="11">
        <v>3</v>
      </c>
      <c r="N36" s="11">
        <v>3</v>
      </c>
      <c r="O36" s="11">
        <v>3</v>
      </c>
      <c r="P36" s="11">
        <v>3</v>
      </c>
    </row>
    <row r="37" spans="1:16" ht="18" x14ac:dyDescent="0.25">
      <c r="A37" s="6" t="s">
        <v>84</v>
      </c>
      <c r="B37" s="6" t="s">
        <v>85</v>
      </c>
      <c r="C37" s="9" t="s">
        <v>30</v>
      </c>
      <c r="D37" s="10" t="s">
        <v>40</v>
      </c>
      <c r="E37" s="11">
        <v>3</v>
      </c>
      <c r="F37" s="11">
        <v>3</v>
      </c>
      <c r="G37" s="7" t="s">
        <v>21</v>
      </c>
      <c r="H37" s="11">
        <v>3</v>
      </c>
      <c r="I37" s="11">
        <v>3</v>
      </c>
      <c r="J37" s="11">
        <v>3</v>
      </c>
      <c r="K37" s="11">
        <v>3</v>
      </c>
      <c r="L37" s="11">
        <v>3</v>
      </c>
      <c r="M37" s="11">
        <v>3</v>
      </c>
      <c r="N37" s="11">
        <v>3</v>
      </c>
      <c r="O37" s="11">
        <v>3</v>
      </c>
      <c r="P37" s="11">
        <v>3</v>
      </c>
    </row>
    <row r="38" spans="1:16" ht="18" x14ac:dyDescent="0.25">
      <c r="A38" s="6" t="s">
        <v>213</v>
      </c>
      <c r="B38" s="6" t="s">
        <v>89</v>
      </c>
      <c r="C38" s="9" t="s">
        <v>24</v>
      </c>
      <c r="D38" s="10" t="s">
        <v>20</v>
      </c>
      <c r="E38" s="33"/>
      <c r="F38" s="33"/>
      <c r="G38" s="33"/>
      <c r="H38" s="33"/>
      <c r="I38" s="11">
        <v>3</v>
      </c>
      <c r="J38" s="7" t="s">
        <v>21</v>
      </c>
      <c r="K38" s="11">
        <v>3</v>
      </c>
      <c r="L38" s="11">
        <v>3</v>
      </c>
      <c r="M38" s="11">
        <v>3</v>
      </c>
      <c r="N38" s="11">
        <v>3</v>
      </c>
      <c r="O38" s="11">
        <v>3</v>
      </c>
      <c r="P38" s="11">
        <v>3</v>
      </c>
    </row>
    <row r="39" spans="1:16" ht="18.75" customHeight="1" x14ac:dyDescent="0.25">
      <c r="A39" s="21" t="s">
        <v>88</v>
      </c>
      <c r="B39" s="6" t="s">
        <v>89</v>
      </c>
      <c r="C39" s="9" t="s">
        <v>30</v>
      </c>
      <c r="D39" s="21" t="s">
        <v>90</v>
      </c>
      <c r="E39" s="11">
        <v>3</v>
      </c>
      <c r="F39" s="11">
        <v>3</v>
      </c>
      <c r="G39" s="7" t="s">
        <v>21</v>
      </c>
      <c r="H39" s="11">
        <v>3</v>
      </c>
      <c r="I39" s="11">
        <v>3</v>
      </c>
      <c r="J39" s="11">
        <v>3</v>
      </c>
      <c r="K39" s="11">
        <v>3</v>
      </c>
      <c r="L39" s="11">
        <v>3</v>
      </c>
      <c r="M39" s="11">
        <v>3</v>
      </c>
      <c r="N39" s="11">
        <v>3</v>
      </c>
      <c r="O39" s="11">
        <v>3</v>
      </c>
      <c r="P39" s="11">
        <v>3</v>
      </c>
    </row>
    <row r="40" spans="1:16" ht="18" x14ac:dyDescent="0.25">
      <c r="A40" s="21" t="s">
        <v>93</v>
      </c>
      <c r="B40" s="21" t="s">
        <v>94</v>
      </c>
      <c r="C40" s="9" t="s">
        <v>30</v>
      </c>
      <c r="D40" s="10" t="s">
        <v>95</v>
      </c>
      <c r="E40" s="11">
        <v>3</v>
      </c>
      <c r="F40" s="11">
        <v>3</v>
      </c>
      <c r="G40" s="11">
        <v>3</v>
      </c>
      <c r="H40" s="11">
        <v>3</v>
      </c>
      <c r="I40" s="7" t="s">
        <v>21</v>
      </c>
      <c r="J40" s="11">
        <v>3</v>
      </c>
      <c r="K40" s="11">
        <v>3</v>
      </c>
      <c r="L40" s="11">
        <v>3</v>
      </c>
      <c r="M40" s="11">
        <v>3</v>
      </c>
      <c r="N40" s="11">
        <v>3</v>
      </c>
      <c r="O40" s="11">
        <v>3</v>
      </c>
      <c r="P40" s="11">
        <v>3</v>
      </c>
    </row>
    <row r="41" spans="1:16" ht="18" x14ac:dyDescent="0.25">
      <c r="A41" s="10" t="s">
        <v>200</v>
      </c>
      <c r="B41" s="10" t="s">
        <v>201</v>
      </c>
      <c r="C41" s="30" t="s">
        <v>19</v>
      </c>
      <c r="D41" s="10" t="s">
        <v>20</v>
      </c>
      <c r="E41" s="11">
        <v>3</v>
      </c>
      <c r="F41" s="11">
        <v>3</v>
      </c>
      <c r="G41" s="11">
        <v>3</v>
      </c>
      <c r="H41" s="11">
        <v>3</v>
      </c>
      <c r="I41" s="11">
        <v>3</v>
      </c>
      <c r="J41" s="7" t="s">
        <v>21</v>
      </c>
      <c r="K41" s="11">
        <v>3</v>
      </c>
      <c r="L41" s="11">
        <v>3</v>
      </c>
      <c r="M41" s="11">
        <v>3</v>
      </c>
      <c r="N41" s="11">
        <v>3</v>
      </c>
      <c r="O41" s="11">
        <v>3</v>
      </c>
      <c r="P41" s="11">
        <v>3</v>
      </c>
    </row>
    <row r="42" spans="1:16" ht="18" x14ac:dyDescent="0.25">
      <c r="A42" s="10" t="s">
        <v>202</v>
      </c>
      <c r="B42" s="10" t="s">
        <v>201</v>
      </c>
      <c r="C42" s="30" t="s">
        <v>19</v>
      </c>
      <c r="D42" s="10" t="s">
        <v>45</v>
      </c>
      <c r="E42" s="11">
        <v>3</v>
      </c>
      <c r="F42" s="11">
        <v>3</v>
      </c>
      <c r="G42" s="11">
        <v>3</v>
      </c>
      <c r="H42" s="7" t="s">
        <v>21</v>
      </c>
      <c r="I42" s="11">
        <v>3</v>
      </c>
      <c r="J42" s="11">
        <v>3</v>
      </c>
      <c r="K42" s="11">
        <v>3</v>
      </c>
      <c r="L42" s="11">
        <v>3</v>
      </c>
      <c r="M42" s="11">
        <v>3</v>
      </c>
      <c r="N42" s="11">
        <v>3</v>
      </c>
      <c r="O42" s="11">
        <v>3</v>
      </c>
      <c r="P42" s="11">
        <v>3</v>
      </c>
    </row>
    <row r="43" spans="1:16" ht="17.25" customHeight="1" x14ac:dyDescent="0.25">
      <c r="A43" s="6" t="s">
        <v>203</v>
      </c>
      <c r="B43" s="6" t="s">
        <v>201</v>
      </c>
      <c r="C43" s="9" t="s">
        <v>24</v>
      </c>
      <c r="D43" s="10" t="s">
        <v>40</v>
      </c>
      <c r="E43" s="11">
        <v>3</v>
      </c>
      <c r="F43" s="11">
        <v>3</v>
      </c>
      <c r="G43" s="7" t="s">
        <v>21</v>
      </c>
      <c r="H43" s="11">
        <v>3</v>
      </c>
      <c r="I43" s="11">
        <v>3</v>
      </c>
      <c r="J43" s="11">
        <v>3</v>
      </c>
      <c r="K43" s="11">
        <v>3</v>
      </c>
      <c r="L43" s="11">
        <v>3</v>
      </c>
      <c r="M43" s="11">
        <v>3</v>
      </c>
      <c r="N43" s="11">
        <v>3</v>
      </c>
      <c r="O43" s="11">
        <v>3</v>
      </c>
      <c r="P43" s="11">
        <v>3</v>
      </c>
    </row>
    <row r="44" spans="1:16" ht="19.5" customHeight="1" x14ac:dyDescent="0.25">
      <c r="A44" s="6" t="s">
        <v>204</v>
      </c>
      <c r="B44" s="6" t="s">
        <v>201</v>
      </c>
      <c r="C44" s="9" t="s">
        <v>24</v>
      </c>
      <c r="D44" s="10" t="s">
        <v>40</v>
      </c>
      <c r="E44" s="11">
        <v>3</v>
      </c>
      <c r="F44" s="11">
        <v>3</v>
      </c>
      <c r="G44" s="7" t="s">
        <v>21</v>
      </c>
      <c r="H44" s="11">
        <v>3</v>
      </c>
      <c r="I44" s="11">
        <v>3</v>
      </c>
      <c r="J44" s="11">
        <v>3</v>
      </c>
      <c r="K44" s="11">
        <v>3</v>
      </c>
      <c r="L44" s="11">
        <v>3</v>
      </c>
      <c r="M44" s="11">
        <v>3</v>
      </c>
      <c r="N44" s="11">
        <v>3</v>
      </c>
      <c r="O44" s="11">
        <v>3</v>
      </c>
      <c r="P44" s="11">
        <v>3</v>
      </c>
    </row>
    <row r="45" spans="1:16" ht="16.5" customHeight="1" x14ac:dyDescent="0.2">
      <c r="A45" s="6" t="s">
        <v>205</v>
      </c>
      <c r="B45" s="6" t="s">
        <v>201</v>
      </c>
      <c r="C45" s="9" t="s">
        <v>39</v>
      </c>
      <c r="D45" s="10" t="s">
        <v>34</v>
      </c>
      <c r="E45" s="11">
        <v>3</v>
      </c>
      <c r="F45" s="11">
        <v>3</v>
      </c>
      <c r="G45" s="11">
        <v>3</v>
      </c>
      <c r="H45" s="11">
        <v>3</v>
      </c>
      <c r="I45" s="11">
        <v>3</v>
      </c>
      <c r="J45" s="11">
        <v>3</v>
      </c>
      <c r="K45" s="11">
        <v>3</v>
      </c>
      <c r="L45" s="11">
        <v>3</v>
      </c>
      <c r="M45" s="11">
        <v>3</v>
      </c>
      <c r="N45" s="11">
        <v>3</v>
      </c>
      <c r="O45" s="11">
        <v>3</v>
      </c>
      <c r="P45" s="11">
        <v>3</v>
      </c>
    </row>
    <row r="46" spans="1:16" ht="18" x14ac:dyDescent="0.25">
      <c r="A46" s="6" t="s">
        <v>96</v>
      </c>
      <c r="B46" s="6" t="s">
        <v>97</v>
      </c>
      <c r="C46" s="9" t="s">
        <v>30</v>
      </c>
      <c r="D46" s="23" t="s">
        <v>42</v>
      </c>
      <c r="E46" s="11">
        <v>3</v>
      </c>
      <c r="F46" s="7" t="s">
        <v>21</v>
      </c>
      <c r="G46" s="11">
        <v>3</v>
      </c>
      <c r="H46" s="11">
        <v>3</v>
      </c>
      <c r="I46" s="11">
        <v>3</v>
      </c>
      <c r="J46" s="11">
        <v>3</v>
      </c>
      <c r="K46" s="11">
        <v>3</v>
      </c>
      <c r="L46" s="11">
        <v>3</v>
      </c>
      <c r="M46" s="11">
        <v>3</v>
      </c>
      <c r="N46" s="11">
        <v>3</v>
      </c>
      <c r="O46" s="11">
        <v>3</v>
      </c>
      <c r="P46" s="11">
        <v>3</v>
      </c>
    </row>
    <row r="47" spans="1:16" ht="18" x14ac:dyDescent="0.25">
      <c r="A47" s="22" t="s">
        <v>98</v>
      </c>
      <c r="B47" s="6" t="s">
        <v>99</v>
      </c>
      <c r="C47" s="9" t="s">
        <v>30</v>
      </c>
      <c r="D47" s="10" t="s">
        <v>100</v>
      </c>
      <c r="E47" s="11">
        <v>3</v>
      </c>
      <c r="F47" s="11">
        <v>3</v>
      </c>
      <c r="G47" s="11">
        <v>3</v>
      </c>
      <c r="H47" s="11">
        <v>3</v>
      </c>
      <c r="I47" s="11">
        <v>3</v>
      </c>
      <c r="J47" s="11">
        <v>3</v>
      </c>
      <c r="K47" s="11">
        <v>3</v>
      </c>
      <c r="L47" s="11">
        <v>3</v>
      </c>
      <c r="M47" s="11">
        <v>3</v>
      </c>
      <c r="N47" s="7" t="s">
        <v>21</v>
      </c>
      <c r="O47" s="11">
        <v>3</v>
      </c>
      <c r="P47" s="11">
        <v>3</v>
      </c>
    </row>
    <row r="48" spans="1:16" ht="18" x14ac:dyDescent="0.25">
      <c r="A48" s="6" t="s">
        <v>101</v>
      </c>
      <c r="B48" s="6" t="s">
        <v>99</v>
      </c>
      <c r="C48" s="9" t="s">
        <v>30</v>
      </c>
      <c r="D48" s="10" t="s">
        <v>72</v>
      </c>
      <c r="E48" s="31" t="s">
        <v>34</v>
      </c>
      <c r="F48" s="11">
        <v>3</v>
      </c>
      <c r="G48" s="11">
        <v>3</v>
      </c>
      <c r="H48" s="11">
        <v>3</v>
      </c>
      <c r="I48" s="11">
        <v>3</v>
      </c>
      <c r="J48" s="31" t="s">
        <v>34</v>
      </c>
      <c r="K48" s="11">
        <v>3</v>
      </c>
      <c r="L48" s="11">
        <v>3</v>
      </c>
      <c r="M48" s="11">
        <v>3</v>
      </c>
      <c r="N48" s="11">
        <v>3</v>
      </c>
      <c r="O48" s="11">
        <v>3</v>
      </c>
      <c r="P48" s="7" t="s">
        <v>21</v>
      </c>
    </row>
    <row r="49" spans="1:16" ht="18" x14ac:dyDescent="0.25">
      <c r="A49" s="6" t="s">
        <v>104</v>
      </c>
      <c r="B49" s="6" t="s">
        <v>99</v>
      </c>
      <c r="C49" s="9" t="s">
        <v>39</v>
      </c>
      <c r="D49" s="10" t="s">
        <v>53</v>
      </c>
      <c r="E49" s="11">
        <v>3</v>
      </c>
      <c r="F49" s="11">
        <v>3</v>
      </c>
      <c r="G49" s="11">
        <v>3</v>
      </c>
      <c r="H49" s="11">
        <v>3</v>
      </c>
      <c r="I49" s="7" t="s">
        <v>21</v>
      </c>
      <c r="J49" s="11">
        <v>3</v>
      </c>
      <c r="K49" s="11">
        <v>3</v>
      </c>
      <c r="L49" s="11">
        <v>3</v>
      </c>
      <c r="M49" s="11">
        <v>3</v>
      </c>
      <c r="N49" s="11">
        <v>3</v>
      </c>
      <c r="O49" s="11">
        <v>3</v>
      </c>
      <c r="P49" s="11">
        <v>3</v>
      </c>
    </row>
    <row r="50" spans="1:16" ht="20.25" customHeight="1" x14ac:dyDescent="0.25">
      <c r="A50" s="6" t="s">
        <v>102</v>
      </c>
      <c r="B50" s="6" t="s">
        <v>99</v>
      </c>
      <c r="C50" s="9" t="s">
        <v>39</v>
      </c>
      <c r="D50" s="23" t="s">
        <v>69</v>
      </c>
      <c r="E50" s="11">
        <v>3</v>
      </c>
      <c r="F50" s="11">
        <v>3</v>
      </c>
      <c r="G50" s="11">
        <v>3</v>
      </c>
      <c r="H50" s="11">
        <v>3</v>
      </c>
      <c r="I50" s="11">
        <v>3</v>
      </c>
      <c r="J50" s="11">
        <v>3</v>
      </c>
      <c r="K50" s="11">
        <v>3</v>
      </c>
      <c r="L50" s="7" t="s">
        <v>21</v>
      </c>
      <c r="M50" s="11">
        <v>3</v>
      </c>
      <c r="N50" s="11">
        <v>3</v>
      </c>
      <c r="O50" s="11">
        <v>3</v>
      </c>
      <c r="P50" s="11">
        <v>3</v>
      </c>
    </row>
    <row r="51" spans="1:16" ht="18" x14ac:dyDescent="0.25">
      <c r="A51" s="6" t="s">
        <v>214</v>
      </c>
      <c r="B51" s="6" t="s">
        <v>99</v>
      </c>
      <c r="C51" s="9" t="s">
        <v>39</v>
      </c>
      <c r="D51" s="23" t="s">
        <v>45</v>
      </c>
      <c r="E51" s="33"/>
      <c r="F51" s="33"/>
      <c r="G51" s="33"/>
      <c r="H51" s="29" t="s">
        <v>21</v>
      </c>
      <c r="I51" s="33"/>
      <c r="J51" s="31" t="s">
        <v>34</v>
      </c>
      <c r="K51" s="11">
        <v>3</v>
      </c>
      <c r="L51" s="11">
        <v>3</v>
      </c>
      <c r="M51" s="11">
        <v>3</v>
      </c>
      <c r="N51" s="11">
        <v>3</v>
      </c>
      <c r="O51" s="11">
        <v>3</v>
      </c>
      <c r="P51" s="11">
        <v>3</v>
      </c>
    </row>
    <row r="52" spans="1:16" ht="18" x14ac:dyDescent="0.25">
      <c r="A52" s="6" t="s">
        <v>103</v>
      </c>
      <c r="B52" s="6" t="s">
        <v>99</v>
      </c>
      <c r="C52" s="9" t="s">
        <v>30</v>
      </c>
      <c r="D52" s="10" t="s">
        <v>69</v>
      </c>
      <c r="E52" s="11">
        <v>3</v>
      </c>
      <c r="F52" s="11">
        <v>3</v>
      </c>
      <c r="G52" s="11">
        <v>3</v>
      </c>
      <c r="H52" s="11">
        <v>3</v>
      </c>
      <c r="I52" s="11">
        <v>3</v>
      </c>
      <c r="J52" s="11">
        <v>3</v>
      </c>
      <c r="K52" s="11">
        <v>3</v>
      </c>
      <c r="L52" s="7" t="s">
        <v>21</v>
      </c>
      <c r="M52" s="11">
        <v>3</v>
      </c>
      <c r="N52" s="11">
        <v>3</v>
      </c>
      <c r="O52" s="11">
        <v>3</v>
      </c>
      <c r="P52" s="11">
        <v>3</v>
      </c>
    </row>
    <row r="53" spans="1:16" ht="48" x14ac:dyDescent="0.25">
      <c r="A53" s="21" t="s">
        <v>56</v>
      </c>
      <c r="B53" s="39" t="s">
        <v>3009</v>
      </c>
      <c r="C53" s="9" t="s">
        <v>24</v>
      </c>
      <c r="D53" s="23" t="s">
        <v>20</v>
      </c>
      <c r="E53" s="11">
        <v>3</v>
      </c>
      <c r="F53" s="11">
        <v>3</v>
      </c>
      <c r="G53" s="11">
        <v>3</v>
      </c>
      <c r="H53" s="11">
        <v>3</v>
      </c>
      <c r="I53" s="11">
        <v>3</v>
      </c>
      <c r="J53" s="11">
        <v>3</v>
      </c>
      <c r="K53" s="7" t="s">
        <v>21</v>
      </c>
      <c r="L53" s="11">
        <v>3</v>
      </c>
      <c r="M53" s="11">
        <v>3</v>
      </c>
      <c r="N53" s="11">
        <v>3</v>
      </c>
      <c r="O53" s="34" t="s">
        <v>66</v>
      </c>
      <c r="P53" s="33"/>
    </row>
    <row r="54" spans="1:16" ht="18" x14ac:dyDescent="0.25">
      <c r="A54" s="22" t="s">
        <v>106</v>
      </c>
      <c r="B54" s="6" t="s">
        <v>107</v>
      </c>
      <c r="C54" s="9" t="s">
        <v>39</v>
      </c>
      <c r="D54" s="10" t="s">
        <v>40</v>
      </c>
      <c r="E54" s="11">
        <v>3</v>
      </c>
      <c r="F54" s="11">
        <v>3</v>
      </c>
      <c r="G54" s="7" t="s">
        <v>21</v>
      </c>
      <c r="H54" s="11">
        <v>3</v>
      </c>
      <c r="I54" s="11">
        <v>3</v>
      </c>
      <c r="J54" s="11">
        <v>3</v>
      </c>
      <c r="K54" s="11">
        <v>3</v>
      </c>
      <c r="L54" s="11">
        <v>3</v>
      </c>
      <c r="M54" s="11">
        <v>3</v>
      </c>
      <c r="N54" s="11">
        <v>3</v>
      </c>
      <c r="O54" s="11">
        <v>3</v>
      </c>
      <c r="P54" s="11">
        <v>3</v>
      </c>
    </row>
    <row r="55" spans="1:16" ht="22.5" customHeight="1" x14ac:dyDescent="0.25">
      <c r="A55" s="22" t="s">
        <v>108</v>
      </c>
      <c r="B55" s="6" t="s">
        <v>109</v>
      </c>
      <c r="C55" s="9" t="s">
        <v>30</v>
      </c>
      <c r="D55" s="10" t="s">
        <v>50</v>
      </c>
      <c r="E55" s="11">
        <v>3</v>
      </c>
      <c r="F55" s="11">
        <v>3</v>
      </c>
      <c r="G55" s="11">
        <v>3</v>
      </c>
      <c r="H55" s="11">
        <v>3</v>
      </c>
      <c r="I55" s="11">
        <v>3</v>
      </c>
      <c r="J55" s="11">
        <v>3</v>
      </c>
      <c r="K55" s="11">
        <v>3</v>
      </c>
      <c r="L55" s="11">
        <v>3</v>
      </c>
      <c r="M55" s="7" t="s">
        <v>21</v>
      </c>
      <c r="N55" s="31" t="s">
        <v>34</v>
      </c>
      <c r="O55" s="11">
        <v>3</v>
      </c>
      <c r="P55" s="11">
        <v>3</v>
      </c>
    </row>
    <row r="56" spans="1:16" ht="18" x14ac:dyDescent="0.25">
      <c r="A56" s="22" t="s">
        <v>110</v>
      </c>
      <c r="B56" s="6" t="s">
        <v>109</v>
      </c>
      <c r="C56" s="9" t="s">
        <v>39</v>
      </c>
      <c r="D56" s="10" t="s">
        <v>111</v>
      </c>
      <c r="E56" s="11">
        <v>3</v>
      </c>
      <c r="F56" s="11">
        <v>3</v>
      </c>
      <c r="G56" s="11">
        <v>3</v>
      </c>
      <c r="H56" s="7" t="s">
        <v>21</v>
      </c>
      <c r="I56" s="11">
        <v>3</v>
      </c>
      <c r="J56" s="11">
        <v>3</v>
      </c>
      <c r="K56" s="11">
        <v>3</v>
      </c>
      <c r="L56" s="11">
        <v>3</v>
      </c>
      <c r="M56" s="11">
        <v>3</v>
      </c>
      <c r="N56" s="11">
        <v>3</v>
      </c>
      <c r="O56" s="11">
        <v>3</v>
      </c>
      <c r="P56" s="11">
        <v>3</v>
      </c>
    </row>
    <row r="57" spans="1:16" ht="18" x14ac:dyDescent="0.25">
      <c r="A57" s="22" t="s">
        <v>112</v>
      </c>
      <c r="B57" s="6" t="s">
        <v>113</v>
      </c>
      <c r="C57" s="9" t="s">
        <v>30</v>
      </c>
      <c r="D57" s="23" t="s">
        <v>100</v>
      </c>
      <c r="E57" s="11">
        <v>3</v>
      </c>
      <c r="F57" s="11">
        <v>3</v>
      </c>
      <c r="G57" s="11">
        <v>3</v>
      </c>
      <c r="H57" s="11">
        <v>3</v>
      </c>
      <c r="I57" s="11">
        <v>3</v>
      </c>
      <c r="J57" s="11">
        <v>3</v>
      </c>
      <c r="K57" s="11">
        <v>3</v>
      </c>
      <c r="L57" s="11">
        <v>3</v>
      </c>
      <c r="M57" s="11">
        <v>3</v>
      </c>
      <c r="N57" s="7" t="s">
        <v>21</v>
      </c>
      <c r="O57" s="11">
        <v>3</v>
      </c>
      <c r="P57" s="11">
        <v>3</v>
      </c>
    </row>
    <row r="58" spans="1:16" ht="20.25" customHeight="1" x14ac:dyDescent="0.25">
      <c r="A58" s="6" t="s">
        <v>114</v>
      </c>
      <c r="B58" s="6" t="s">
        <v>113</v>
      </c>
      <c r="C58" s="9" t="s">
        <v>39</v>
      </c>
      <c r="D58" s="23" t="s">
        <v>25</v>
      </c>
      <c r="E58" s="11">
        <v>3</v>
      </c>
      <c r="F58" s="11">
        <v>3</v>
      </c>
      <c r="G58" s="11">
        <v>3</v>
      </c>
      <c r="H58" s="11">
        <v>3</v>
      </c>
      <c r="I58" s="11">
        <v>3</v>
      </c>
      <c r="J58" s="11">
        <v>3</v>
      </c>
      <c r="K58" s="7" t="s">
        <v>21</v>
      </c>
      <c r="L58" s="11">
        <v>3</v>
      </c>
      <c r="M58" s="11">
        <v>3</v>
      </c>
      <c r="N58" s="11">
        <v>3</v>
      </c>
      <c r="O58" s="11">
        <v>3</v>
      </c>
      <c r="P58" s="11">
        <v>3</v>
      </c>
    </row>
    <row r="59" spans="1:16" ht="18" x14ac:dyDescent="0.25">
      <c r="A59" s="5" t="s">
        <v>91</v>
      </c>
      <c r="B59" s="6" t="s">
        <v>92</v>
      </c>
      <c r="C59" s="9" t="s">
        <v>24</v>
      </c>
      <c r="D59" s="23" t="s">
        <v>53</v>
      </c>
      <c r="E59" s="11">
        <v>3</v>
      </c>
      <c r="F59" s="31" t="s">
        <v>34</v>
      </c>
      <c r="G59" s="11">
        <v>3</v>
      </c>
      <c r="H59" s="11">
        <v>3</v>
      </c>
      <c r="I59" s="7" t="s">
        <v>21</v>
      </c>
      <c r="J59" s="11">
        <v>3</v>
      </c>
      <c r="K59" s="11">
        <v>3</v>
      </c>
      <c r="L59" s="11">
        <v>3</v>
      </c>
      <c r="M59" s="11">
        <v>3</v>
      </c>
      <c r="N59" s="11">
        <v>3</v>
      </c>
      <c r="O59" s="11">
        <v>3</v>
      </c>
      <c r="P59" s="11">
        <v>3</v>
      </c>
    </row>
    <row r="60" spans="1:16" ht="38.25" x14ac:dyDescent="0.25">
      <c r="A60" s="5" t="s">
        <v>586</v>
      </c>
      <c r="B60" s="6" t="s">
        <v>3010</v>
      </c>
      <c r="C60" s="9" t="s">
        <v>24</v>
      </c>
      <c r="D60" s="23" t="s">
        <v>72</v>
      </c>
      <c r="E60" s="11"/>
      <c r="F60" s="31"/>
      <c r="G60" s="11"/>
      <c r="H60" s="11"/>
      <c r="I60" s="7"/>
      <c r="J60" s="11"/>
      <c r="K60" s="11"/>
      <c r="L60" s="11"/>
      <c r="M60" s="11"/>
      <c r="N60" s="11"/>
      <c r="O60" s="11"/>
      <c r="P60" s="7" t="s">
        <v>21</v>
      </c>
    </row>
    <row r="61" spans="1:16" ht="18" x14ac:dyDescent="0.25">
      <c r="A61" s="21" t="s">
        <v>115</v>
      </c>
      <c r="B61" s="6" t="s">
        <v>116</v>
      </c>
      <c r="C61" s="9" t="s">
        <v>24</v>
      </c>
      <c r="D61" s="23" t="s">
        <v>87</v>
      </c>
      <c r="E61" s="7" t="s">
        <v>21</v>
      </c>
      <c r="F61" s="11">
        <v>3</v>
      </c>
      <c r="G61" s="11">
        <v>3</v>
      </c>
      <c r="H61" s="11">
        <v>3</v>
      </c>
      <c r="I61" s="11">
        <v>3</v>
      </c>
      <c r="J61" s="11">
        <v>3</v>
      </c>
      <c r="K61" s="11">
        <v>3</v>
      </c>
      <c r="L61" s="11">
        <v>3</v>
      </c>
      <c r="M61" s="11">
        <v>3</v>
      </c>
      <c r="N61" s="11">
        <v>3</v>
      </c>
      <c r="O61" s="11">
        <v>3</v>
      </c>
      <c r="P61" s="11">
        <v>3</v>
      </c>
    </row>
    <row r="62" spans="1:16" ht="19.5" customHeight="1" x14ac:dyDescent="0.25">
      <c r="A62" s="6" t="s">
        <v>117</v>
      </c>
      <c r="B62" s="6" t="s">
        <v>116</v>
      </c>
      <c r="C62" s="9" t="s">
        <v>24</v>
      </c>
      <c r="D62" s="10" t="s">
        <v>87</v>
      </c>
      <c r="E62" s="7" t="s">
        <v>21</v>
      </c>
      <c r="F62" s="31" t="s">
        <v>34</v>
      </c>
      <c r="G62" s="11">
        <v>3</v>
      </c>
      <c r="H62" s="11">
        <v>3</v>
      </c>
      <c r="I62" s="11">
        <v>3</v>
      </c>
      <c r="J62" s="11">
        <v>3</v>
      </c>
      <c r="K62" s="11">
        <v>3</v>
      </c>
      <c r="L62" s="11">
        <v>3</v>
      </c>
      <c r="M62" s="11">
        <v>3</v>
      </c>
      <c r="N62" s="11">
        <v>3</v>
      </c>
      <c r="O62" s="11">
        <v>3</v>
      </c>
      <c r="P62" s="11">
        <v>3</v>
      </c>
    </row>
    <row r="63" spans="1:16" ht="18.75" customHeight="1" x14ac:dyDescent="0.25">
      <c r="A63" s="6" t="s">
        <v>118</v>
      </c>
      <c r="B63" s="6" t="s">
        <v>119</v>
      </c>
      <c r="C63" s="9" t="s">
        <v>24</v>
      </c>
      <c r="D63" s="20" t="s">
        <v>120</v>
      </c>
      <c r="E63" s="11">
        <v>3</v>
      </c>
      <c r="F63" s="11">
        <v>3</v>
      </c>
      <c r="G63" s="11">
        <v>3</v>
      </c>
      <c r="H63" s="7" t="s">
        <v>21</v>
      </c>
      <c r="I63" s="11">
        <v>3</v>
      </c>
      <c r="J63" s="7" t="s">
        <v>21</v>
      </c>
      <c r="K63" s="11">
        <v>3</v>
      </c>
      <c r="L63" s="11">
        <v>3</v>
      </c>
      <c r="M63" s="11">
        <v>3</v>
      </c>
      <c r="N63" s="11">
        <v>3</v>
      </c>
      <c r="O63" s="11">
        <v>3</v>
      </c>
      <c r="P63" s="11">
        <v>3</v>
      </c>
    </row>
    <row r="64" spans="1:16" ht="18.75" customHeight="1" x14ac:dyDescent="0.25">
      <c r="A64" s="6" t="s">
        <v>121</v>
      </c>
      <c r="B64" s="6" t="s">
        <v>119</v>
      </c>
      <c r="C64" s="9" t="s">
        <v>39</v>
      </c>
      <c r="D64" s="10" t="s">
        <v>40</v>
      </c>
      <c r="E64" s="11">
        <v>3</v>
      </c>
      <c r="F64" s="11">
        <v>3</v>
      </c>
      <c r="G64" s="7" t="s">
        <v>21</v>
      </c>
      <c r="H64" s="11">
        <v>3</v>
      </c>
      <c r="I64" s="11">
        <v>3</v>
      </c>
      <c r="J64" s="11">
        <v>3</v>
      </c>
      <c r="K64" s="11">
        <v>3</v>
      </c>
      <c r="L64" s="11">
        <v>3</v>
      </c>
      <c r="M64" s="11">
        <v>3</v>
      </c>
      <c r="N64" s="11">
        <v>3</v>
      </c>
      <c r="O64" s="11">
        <v>3</v>
      </c>
      <c r="P64" s="11">
        <v>3</v>
      </c>
    </row>
    <row r="65" spans="1:16" ht="18" x14ac:dyDescent="0.25">
      <c r="A65" s="22" t="s">
        <v>126</v>
      </c>
      <c r="B65" s="6" t="s">
        <v>119</v>
      </c>
      <c r="C65" s="9" t="s">
        <v>39</v>
      </c>
      <c r="D65" s="10" t="s">
        <v>72</v>
      </c>
      <c r="E65" s="11">
        <v>3</v>
      </c>
      <c r="F65" s="11">
        <v>3</v>
      </c>
      <c r="G65" s="11">
        <v>3</v>
      </c>
      <c r="H65" s="11">
        <v>3</v>
      </c>
      <c r="I65" s="11">
        <v>3</v>
      </c>
      <c r="J65" s="11">
        <v>3</v>
      </c>
      <c r="K65" s="11">
        <v>3</v>
      </c>
      <c r="L65" s="11">
        <v>3</v>
      </c>
      <c r="M65" s="11">
        <v>3</v>
      </c>
      <c r="N65" s="11">
        <v>3</v>
      </c>
      <c r="O65" s="11">
        <v>3</v>
      </c>
      <c r="P65" s="7" t="s">
        <v>21</v>
      </c>
    </row>
    <row r="66" spans="1:16" ht="18" x14ac:dyDescent="0.25">
      <c r="A66" s="22" t="s">
        <v>127</v>
      </c>
      <c r="B66" s="6" t="s">
        <v>119</v>
      </c>
      <c r="C66" s="9" t="s">
        <v>19</v>
      </c>
      <c r="D66" s="23" t="s">
        <v>20</v>
      </c>
      <c r="E66" s="11">
        <v>3</v>
      </c>
      <c r="F66" s="11">
        <v>3</v>
      </c>
      <c r="G66" s="11">
        <v>3</v>
      </c>
      <c r="H66" s="11">
        <v>3</v>
      </c>
      <c r="I66" s="11">
        <v>3</v>
      </c>
      <c r="J66" s="7" t="s">
        <v>21</v>
      </c>
      <c r="K66" s="11">
        <v>3</v>
      </c>
      <c r="L66" s="11">
        <v>3</v>
      </c>
      <c r="M66" s="11">
        <v>3</v>
      </c>
      <c r="N66" s="11">
        <v>3</v>
      </c>
      <c r="O66" s="11">
        <v>3</v>
      </c>
      <c r="P66" s="11">
        <v>3</v>
      </c>
    </row>
    <row r="67" spans="1:16" ht="18" x14ac:dyDescent="0.25">
      <c r="A67" s="5" t="s">
        <v>128</v>
      </c>
      <c r="B67" s="6" t="s">
        <v>119</v>
      </c>
      <c r="C67" s="9" t="s">
        <v>39</v>
      </c>
      <c r="D67" s="23" t="s">
        <v>100</v>
      </c>
      <c r="E67" s="31" t="s">
        <v>34</v>
      </c>
      <c r="F67" s="11">
        <v>3</v>
      </c>
      <c r="G67" s="11">
        <v>3</v>
      </c>
      <c r="H67" s="11">
        <v>3</v>
      </c>
      <c r="I67" s="11">
        <v>3</v>
      </c>
      <c r="J67" s="11">
        <v>3</v>
      </c>
      <c r="K67" s="7" t="s">
        <v>21</v>
      </c>
      <c r="L67" s="11">
        <v>3</v>
      </c>
      <c r="M67" s="11">
        <v>3</v>
      </c>
      <c r="N67" s="11">
        <v>3</v>
      </c>
      <c r="O67" s="11">
        <v>3</v>
      </c>
      <c r="P67" s="11">
        <v>3</v>
      </c>
    </row>
    <row r="68" spans="1:16" ht="25.5" x14ac:dyDescent="0.25">
      <c r="A68" s="6" t="s">
        <v>209</v>
      </c>
      <c r="B68" s="6" t="s">
        <v>119</v>
      </c>
      <c r="C68" s="9" t="s">
        <v>39</v>
      </c>
      <c r="D68" s="23" t="s">
        <v>53</v>
      </c>
      <c r="E68" s="31" t="s">
        <v>34</v>
      </c>
      <c r="F68" s="11">
        <v>3</v>
      </c>
      <c r="G68" s="31" t="s">
        <v>34</v>
      </c>
      <c r="H68" s="11">
        <v>3</v>
      </c>
      <c r="I68" s="7" t="s">
        <v>21</v>
      </c>
      <c r="J68" s="11">
        <v>3</v>
      </c>
      <c r="K68" s="31" t="s">
        <v>34</v>
      </c>
      <c r="L68" s="11">
        <v>3</v>
      </c>
      <c r="M68" s="31" t="s">
        <v>34</v>
      </c>
      <c r="N68" s="31" t="s">
        <v>34</v>
      </c>
      <c r="O68" s="31" t="s">
        <v>34</v>
      </c>
      <c r="P68" s="11">
        <v>3</v>
      </c>
    </row>
    <row r="69" spans="1:16" ht="18" x14ac:dyDescent="0.25">
      <c r="A69" s="6" t="s">
        <v>208</v>
      </c>
      <c r="B69" s="6" t="s">
        <v>119</v>
      </c>
      <c r="C69" s="9" t="s">
        <v>24</v>
      </c>
      <c r="D69" s="10" t="s">
        <v>40</v>
      </c>
      <c r="E69" s="33"/>
      <c r="F69" s="11">
        <v>3</v>
      </c>
      <c r="G69" s="7" t="s">
        <v>21</v>
      </c>
      <c r="H69" s="11">
        <v>3</v>
      </c>
      <c r="I69" s="11">
        <v>3</v>
      </c>
      <c r="J69" s="11">
        <v>3</v>
      </c>
      <c r="K69" s="11">
        <v>3</v>
      </c>
      <c r="L69" s="11">
        <v>3</v>
      </c>
      <c r="M69" s="11">
        <v>3</v>
      </c>
      <c r="N69" s="11">
        <v>3</v>
      </c>
      <c r="O69" s="11">
        <v>3</v>
      </c>
      <c r="P69" s="11">
        <v>3</v>
      </c>
    </row>
    <row r="70" spans="1:16" ht="18" x14ac:dyDescent="0.25">
      <c r="A70" s="6" t="s">
        <v>129</v>
      </c>
      <c r="B70" s="6" t="s">
        <v>119</v>
      </c>
      <c r="C70" s="9" t="s">
        <v>24</v>
      </c>
      <c r="D70" s="10" t="s">
        <v>69</v>
      </c>
      <c r="E70" s="11">
        <v>3</v>
      </c>
      <c r="F70" s="11">
        <v>3</v>
      </c>
      <c r="G70" s="11">
        <v>3</v>
      </c>
      <c r="H70" s="11">
        <v>3</v>
      </c>
      <c r="I70" s="11">
        <v>3</v>
      </c>
      <c r="J70" s="11">
        <v>3</v>
      </c>
      <c r="K70" s="11">
        <v>3</v>
      </c>
      <c r="L70" s="7" t="s">
        <v>21</v>
      </c>
      <c r="M70" s="11">
        <v>3</v>
      </c>
      <c r="N70" s="11">
        <v>3</v>
      </c>
      <c r="O70" s="11">
        <v>3</v>
      </c>
      <c r="P70" s="11">
        <v>3</v>
      </c>
    </row>
    <row r="71" spans="1:16" ht="21" customHeight="1" x14ac:dyDescent="0.25">
      <c r="A71" s="6" t="s">
        <v>130</v>
      </c>
      <c r="B71" s="6" t="s">
        <v>119</v>
      </c>
      <c r="C71" s="9" t="s">
        <v>39</v>
      </c>
      <c r="D71" s="10" t="s">
        <v>31</v>
      </c>
      <c r="E71" s="11">
        <v>3</v>
      </c>
      <c r="F71" s="11">
        <v>3</v>
      </c>
      <c r="G71" s="11">
        <v>3</v>
      </c>
      <c r="H71" s="11">
        <v>3</v>
      </c>
      <c r="I71" s="11">
        <v>3</v>
      </c>
      <c r="J71" s="11">
        <v>3</v>
      </c>
      <c r="K71" s="11">
        <v>3</v>
      </c>
      <c r="L71" s="11">
        <v>3</v>
      </c>
      <c r="M71" s="11">
        <v>3</v>
      </c>
      <c r="N71" s="11">
        <v>3</v>
      </c>
      <c r="O71" s="7" t="s">
        <v>21</v>
      </c>
      <c r="P71" s="11">
        <v>3</v>
      </c>
    </row>
    <row r="72" spans="1:16" ht="48" x14ac:dyDescent="0.25">
      <c r="A72" s="6" t="s">
        <v>124</v>
      </c>
      <c r="B72" s="39" t="s">
        <v>125</v>
      </c>
      <c r="C72" s="9" t="s">
        <v>24</v>
      </c>
      <c r="D72" s="10" t="s">
        <v>45</v>
      </c>
      <c r="E72" s="11">
        <v>3</v>
      </c>
      <c r="F72" s="11">
        <v>3</v>
      </c>
      <c r="G72" s="11">
        <v>3</v>
      </c>
      <c r="H72" s="7" t="s">
        <v>21</v>
      </c>
      <c r="I72" s="11">
        <v>3</v>
      </c>
      <c r="J72" s="11">
        <v>3</v>
      </c>
      <c r="K72" s="11">
        <v>3</v>
      </c>
      <c r="L72" s="11">
        <v>3</v>
      </c>
      <c r="M72" s="34" t="s">
        <v>58</v>
      </c>
      <c r="N72" s="33"/>
      <c r="O72" s="33"/>
      <c r="P72" s="33"/>
    </row>
    <row r="73" spans="1:16" ht="48" x14ac:dyDescent="0.25">
      <c r="A73" s="6" t="s">
        <v>122</v>
      </c>
      <c r="B73" s="39" t="s">
        <v>123</v>
      </c>
      <c r="C73" s="9" t="s">
        <v>24</v>
      </c>
      <c r="D73" s="10" t="s">
        <v>45</v>
      </c>
      <c r="E73" s="11">
        <v>3</v>
      </c>
      <c r="F73" s="11">
        <v>3</v>
      </c>
      <c r="G73" s="11">
        <v>3</v>
      </c>
      <c r="H73" s="7" t="s">
        <v>21</v>
      </c>
      <c r="I73" s="11">
        <v>3</v>
      </c>
      <c r="J73" s="11">
        <v>3</v>
      </c>
      <c r="K73" s="11">
        <v>3</v>
      </c>
      <c r="L73" s="11">
        <v>3</v>
      </c>
      <c r="M73" s="34" t="s">
        <v>58</v>
      </c>
      <c r="N73" s="33"/>
      <c r="O73" s="33"/>
      <c r="P73" s="33"/>
    </row>
    <row r="74" spans="1:16" ht="18" x14ac:dyDescent="0.25">
      <c r="A74" s="6" t="s">
        <v>131</v>
      </c>
      <c r="B74" s="6" t="s">
        <v>132</v>
      </c>
      <c r="C74" s="9" t="s">
        <v>30</v>
      </c>
      <c r="D74" s="10" t="s">
        <v>95</v>
      </c>
      <c r="E74" s="11">
        <v>3</v>
      </c>
      <c r="F74" s="11">
        <v>3</v>
      </c>
      <c r="G74" s="11">
        <v>3</v>
      </c>
      <c r="H74" s="11">
        <v>3</v>
      </c>
      <c r="I74" s="7" t="s">
        <v>21</v>
      </c>
      <c r="J74" s="11">
        <v>3</v>
      </c>
      <c r="K74" s="11">
        <v>3</v>
      </c>
      <c r="L74" s="11">
        <v>3</v>
      </c>
      <c r="M74" s="11">
        <v>3</v>
      </c>
      <c r="N74" s="11">
        <v>3</v>
      </c>
      <c r="O74" s="11">
        <v>3</v>
      </c>
      <c r="P74" s="11">
        <v>3</v>
      </c>
    </row>
    <row r="75" spans="1:16" ht="24" customHeight="1" x14ac:dyDescent="0.25">
      <c r="A75" s="22" t="s">
        <v>133</v>
      </c>
      <c r="B75" s="3" t="s">
        <v>134</v>
      </c>
      <c r="C75" s="9" t="s">
        <v>24</v>
      </c>
      <c r="D75" s="10" t="s">
        <v>50</v>
      </c>
      <c r="E75" s="11">
        <v>3</v>
      </c>
      <c r="F75" s="11">
        <v>3</v>
      </c>
      <c r="G75" s="11">
        <v>3</v>
      </c>
      <c r="H75" s="11">
        <v>3</v>
      </c>
      <c r="I75" s="11">
        <v>3</v>
      </c>
      <c r="J75" s="31" t="s">
        <v>34</v>
      </c>
      <c r="K75" s="31" t="s">
        <v>34</v>
      </c>
      <c r="L75" s="11">
        <v>3</v>
      </c>
      <c r="M75" s="7" t="s">
        <v>21</v>
      </c>
      <c r="N75" s="11">
        <v>3</v>
      </c>
      <c r="O75" s="11">
        <v>3</v>
      </c>
      <c r="P75" s="11">
        <v>3</v>
      </c>
    </row>
    <row r="76" spans="1:16" ht="24" customHeight="1" x14ac:dyDescent="0.25">
      <c r="A76" s="6" t="s">
        <v>206</v>
      </c>
      <c r="B76" s="6" t="s">
        <v>207</v>
      </c>
      <c r="C76" s="9" t="s">
        <v>19</v>
      </c>
      <c r="D76" s="10" t="s">
        <v>42</v>
      </c>
      <c r="E76" s="24"/>
      <c r="F76" s="29" t="s">
        <v>21</v>
      </c>
      <c r="G76" s="11">
        <v>3</v>
      </c>
      <c r="H76" s="11">
        <v>3</v>
      </c>
      <c r="I76" s="11">
        <v>3</v>
      </c>
      <c r="J76" s="11">
        <v>3</v>
      </c>
      <c r="K76" s="11">
        <v>3</v>
      </c>
      <c r="L76" s="11">
        <v>3</v>
      </c>
      <c r="M76" s="11">
        <v>3</v>
      </c>
      <c r="N76" s="11">
        <v>3</v>
      </c>
      <c r="O76" s="11">
        <v>3</v>
      </c>
      <c r="P76" s="11">
        <v>3</v>
      </c>
    </row>
    <row r="77" spans="1:16" ht="24" customHeight="1" x14ac:dyDescent="0.25">
      <c r="A77" s="6" t="s">
        <v>64</v>
      </c>
      <c r="B77" s="5" t="s">
        <v>65</v>
      </c>
      <c r="C77" s="9" t="s">
        <v>30</v>
      </c>
      <c r="D77" s="10" t="s">
        <v>20</v>
      </c>
      <c r="E77" s="24"/>
      <c r="F77" s="24"/>
      <c r="G77" s="24"/>
      <c r="H77" s="24"/>
      <c r="I77" s="11">
        <v>3</v>
      </c>
      <c r="J77" s="7" t="s">
        <v>21</v>
      </c>
      <c r="K77" s="11">
        <v>3</v>
      </c>
      <c r="L77" s="11">
        <v>3</v>
      </c>
      <c r="M77" s="11">
        <v>3</v>
      </c>
      <c r="N77" s="11">
        <v>3</v>
      </c>
      <c r="O77" s="11">
        <v>3</v>
      </c>
      <c r="P77" s="11">
        <v>3</v>
      </c>
    </row>
    <row r="78" spans="1:16" ht="18" x14ac:dyDescent="0.25">
      <c r="A78" s="22" t="s">
        <v>136</v>
      </c>
      <c r="B78" s="3" t="s">
        <v>65</v>
      </c>
      <c r="C78" s="9" t="s">
        <v>30</v>
      </c>
      <c r="D78" s="10" t="s">
        <v>40</v>
      </c>
      <c r="E78" s="11">
        <v>3</v>
      </c>
      <c r="F78" s="11">
        <v>3</v>
      </c>
      <c r="G78" s="7" t="s">
        <v>21</v>
      </c>
      <c r="H78" s="11">
        <v>3</v>
      </c>
      <c r="I78" s="11">
        <v>3</v>
      </c>
      <c r="J78" s="11">
        <v>3</v>
      </c>
      <c r="K78" s="11">
        <v>3</v>
      </c>
      <c r="L78" s="11">
        <v>3</v>
      </c>
      <c r="M78" s="11">
        <v>3</v>
      </c>
      <c r="N78" s="11">
        <v>3</v>
      </c>
      <c r="O78" s="11">
        <v>3</v>
      </c>
      <c r="P78" s="11">
        <v>3</v>
      </c>
    </row>
    <row r="79" spans="1:16" ht="18" x14ac:dyDescent="0.25">
      <c r="A79" s="22" t="s">
        <v>135</v>
      </c>
      <c r="B79" s="3" t="s">
        <v>65</v>
      </c>
      <c r="C79" s="9" t="s">
        <v>30</v>
      </c>
      <c r="D79" s="23" t="s">
        <v>45</v>
      </c>
      <c r="E79" s="11">
        <v>3</v>
      </c>
      <c r="F79" s="11">
        <v>3</v>
      </c>
      <c r="G79" s="11">
        <v>3</v>
      </c>
      <c r="H79" s="7" t="s">
        <v>21</v>
      </c>
      <c r="I79" s="11">
        <v>3</v>
      </c>
      <c r="J79" s="11">
        <v>3</v>
      </c>
      <c r="K79" s="31" t="s">
        <v>34</v>
      </c>
      <c r="L79" s="11">
        <v>3</v>
      </c>
      <c r="M79" s="11">
        <v>3</v>
      </c>
      <c r="N79" s="31" t="s">
        <v>34</v>
      </c>
      <c r="O79" s="11">
        <v>3</v>
      </c>
      <c r="P79" s="11">
        <v>3</v>
      </c>
    </row>
    <row r="80" spans="1:16" ht="18" x14ac:dyDescent="0.25">
      <c r="A80" s="5" t="s">
        <v>137</v>
      </c>
      <c r="B80" s="5" t="s">
        <v>138</v>
      </c>
      <c r="C80" s="9" t="s">
        <v>30</v>
      </c>
      <c r="D80" s="10" t="s">
        <v>20</v>
      </c>
      <c r="E80" s="11">
        <v>3</v>
      </c>
      <c r="F80" s="11">
        <v>3</v>
      </c>
      <c r="G80" s="11">
        <v>3</v>
      </c>
      <c r="H80" s="11">
        <v>3</v>
      </c>
      <c r="I80" s="11">
        <v>3</v>
      </c>
      <c r="J80" s="7" t="s">
        <v>21</v>
      </c>
      <c r="K80" s="11">
        <v>3</v>
      </c>
      <c r="L80" s="11">
        <v>3</v>
      </c>
      <c r="M80" s="11">
        <v>3</v>
      </c>
      <c r="N80" s="11">
        <v>3</v>
      </c>
      <c r="O80" s="11">
        <v>3</v>
      </c>
      <c r="P80" s="11">
        <v>3</v>
      </c>
    </row>
    <row r="81" spans="1:16" ht="38.25" x14ac:dyDescent="0.25">
      <c r="A81" s="5" t="s">
        <v>141</v>
      </c>
      <c r="B81" s="5" t="s">
        <v>140</v>
      </c>
      <c r="C81" s="9" t="s">
        <v>30</v>
      </c>
      <c r="D81" s="10" t="s">
        <v>87</v>
      </c>
      <c r="E81" s="7" t="s">
        <v>21</v>
      </c>
      <c r="F81" s="11">
        <v>3</v>
      </c>
      <c r="G81" s="11">
        <v>3</v>
      </c>
      <c r="H81" s="11">
        <v>3</v>
      </c>
      <c r="I81" s="11">
        <v>3</v>
      </c>
      <c r="J81" s="11">
        <v>3</v>
      </c>
      <c r="K81" s="11">
        <v>3</v>
      </c>
      <c r="L81" s="11">
        <v>3</v>
      </c>
      <c r="M81" s="11">
        <v>3</v>
      </c>
      <c r="N81" s="11">
        <v>3</v>
      </c>
      <c r="O81" s="11">
        <v>3</v>
      </c>
      <c r="P81" s="11">
        <v>3</v>
      </c>
    </row>
    <row r="82" spans="1:16" ht="18" x14ac:dyDescent="0.25">
      <c r="A82" s="5" t="s">
        <v>142</v>
      </c>
      <c r="B82" s="5" t="s">
        <v>140</v>
      </c>
      <c r="C82" s="9" t="s">
        <v>24</v>
      </c>
      <c r="D82" s="23" t="s">
        <v>25</v>
      </c>
      <c r="E82" s="11">
        <v>3</v>
      </c>
      <c r="F82" s="11">
        <v>3</v>
      </c>
      <c r="G82" s="11">
        <v>3</v>
      </c>
      <c r="H82" s="11">
        <v>3</v>
      </c>
      <c r="I82" s="11">
        <v>3</v>
      </c>
      <c r="J82" s="11">
        <v>3</v>
      </c>
      <c r="K82" s="7" t="s">
        <v>21</v>
      </c>
      <c r="L82" s="11">
        <v>3</v>
      </c>
      <c r="M82" s="11">
        <v>3</v>
      </c>
      <c r="N82" s="11">
        <v>3</v>
      </c>
      <c r="O82" s="11">
        <v>3</v>
      </c>
      <c r="P82" s="31" t="s">
        <v>34</v>
      </c>
    </row>
    <row r="83" spans="1:16" ht="25.5" x14ac:dyDescent="0.25">
      <c r="A83" s="5" t="s">
        <v>143</v>
      </c>
      <c r="B83" s="5" t="s">
        <v>140</v>
      </c>
      <c r="C83" s="9" t="s">
        <v>30</v>
      </c>
      <c r="D83" s="10" t="s">
        <v>87</v>
      </c>
      <c r="E83" s="7" t="s">
        <v>21</v>
      </c>
      <c r="F83" s="11">
        <v>3</v>
      </c>
      <c r="G83" s="11">
        <v>3</v>
      </c>
      <c r="H83" s="11">
        <v>3</v>
      </c>
      <c r="I83" s="11"/>
      <c r="J83" s="11">
        <v>3</v>
      </c>
      <c r="K83" s="11">
        <v>3</v>
      </c>
      <c r="L83" s="11">
        <v>3</v>
      </c>
      <c r="M83" s="11">
        <v>3</v>
      </c>
      <c r="N83" s="11">
        <v>3</v>
      </c>
      <c r="O83" s="11">
        <v>3</v>
      </c>
      <c r="P83" s="11">
        <v>3</v>
      </c>
    </row>
    <row r="84" spans="1:16" ht="18" x14ac:dyDescent="0.25">
      <c r="A84" s="5" t="s">
        <v>139</v>
      </c>
      <c r="B84" s="5" t="s">
        <v>140</v>
      </c>
      <c r="C84" s="9" t="s">
        <v>19</v>
      </c>
      <c r="D84" s="10" t="s">
        <v>53</v>
      </c>
      <c r="E84" s="11">
        <v>3</v>
      </c>
      <c r="F84" s="11">
        <v>3</v>
      </c>
      <c r="G84" s="11">
        <v>3</v>
      </c>
      <c r="H84" s="11">
        <v>3</v>
      </c>
      <c r="I84" s="7" t="s">
        <v>21</v>
      </c>
      <c r="J84" s="11">
        <v>3</v>
      </c>
      <c r="K84" s="11">
        <v>3</v>
      </c>
      <c r="L84" s="11">
        <v>3</v>
      </c>
      <c r="M84" s="11">
        <v>3</v>
      </c>
      <c r="N84" s="11">
        <v>3</v>
      </c>
      <c r="O84" s="11">
        <v>3</v>
      </c>
      <c r="P84" s="11">
        <v>3</v>
      </c>
    </row>
    <row r="85" spans="1:16" ht="18" x14ac:dyDescent="0.25">
      <c r="A85" s="5" t="s">
        <v>147</v>
      </c>
      <c r="B85" s="5" t="s">
        <v>140</v>
      </c>
      <c r="C85" s="9" t="s">
        <v>19</v>
      </c>
      <c r="D85" s="10" t="s">
        <v>146</v>
      </c>
      <c r="E85" s="11">
        <v>3</v>
      </c>
      <c r="F85" s="11">
        <v>3</v>
      </c>
      <c r="G85" s="7" t="s">
        <v>21</v>
      </c>
      <c r="H85" s="11">
        <v>3</v>
      </c>
      <c r="I85" s="11">
        <v>3</v>
      </c>
      <c r="J85" s="11">
        <v>3</v>
      </c>
      <c r="K85" s="11">
        <v>3</v>
      </c>
      <c r="L85" s="11">
        <v>3</v>
      </c>
      <c r="M85" s="11">
        <v>3</v>
      </c>
      <c r="N85" s="11">
        <v>3</v>
      </c>
      <c r="O85" s="11">
        <v>3</v>
      </c>
      <c r="P85" s="11">
        <v>3</v>
      </c>
    </row>
    <row r="86" spans="1:16" ht="18" x14ac:dyDescent="0.25">
      <c r="A86" s="5" t="s">
        <v>144</v>
      </c>
      <c r="B86" s="5" t="s">
        <v>140</v>
      </c>
      <c r="C86" s="9" t="s">
        <v>24</v>
      </c>
      <c r="D86" s="23" t="s">
        <v>53</v>
      </c>
      <c r="E86" s="11">
        <v>3</v>
      </c>
      <c r="F86" s="31" t="s">
        <v>34</v>
      </c>
      <c r="G86" s="11">
        <v>3</v>
      </c>
      <c r="H86" s="11">
        <v>3</v>
      </c>
      <c r="I86" s="7" t="s">
        <v>21</v>
      </c>
      <c r="J86" s="11">
        <v>3</v>
      </c>
      <c r="K86" s="11">
        <v>3</v>
      </c>
      <c r="L86" s="11">
        <v>3</v>
      </c>
      <c r="M86" s="31" t="s">
        <v>34</v>
      </c>
      <c r="N86" s="11">
        <v>3</v>
      </c>
      <c r="O86" s="11">
        <v>3</v>
      </c>
      <c r="P86" s="11">
        <v>3</v>
      </c>
    </row>
    <row r="87" spans="1:16" ht="20.25" customHeight="1" x14ac:dyDescent="0.25">
      <c r="A87" s="5" t="s">
        <v>145</v>
      </c>
      <c r="B87" s="5" t="s">
        <v>140</v>
      </c>
      <c r="C87" s="9" t="s">
        <v>39</v>
      </c>
      <c r="D87" s="10" t="s">
        <v>146</v>
      </c>
      <c r="E87" s="11">
        <v>3</v>
      </c>
      <c r="F87" s="11">
        <v>3</v>
      </c>
      <c r="G87" s="7" t="s">
        <v>21</v>
      </c>
      <c r="H87" s="11">
        <v>3</v>
      </c>
      <c r="I87" s="11">
        <v>3</v>
      </c>
      <c r="J87" s="11">
        <v>3</v>
      </c>
      <c r="K87" s="11">
        <v>3</v>
      </c>
      <c r="L87" s="11">
        <v>3</v>
      </c>
      <c r="M87" s="11">
        <v>3</v>
      </c>
      <c r="N87" s="11">
        <v>3</v>
      </c>
      <c r="O87" s="11">
        <v>3</v>
      </c>
      <c r="P87" s="11">
        <v>3</v>
      </c>
    </row>
    <row r="88" spans="1:16" ht="18" x14ac:dyDescent="0.25">
      <c r="A88" s="5" t="s">
        <v>148</v>
      </c>
      <c r="B88" s="5" t="s">
        <v>149</v>
      </c>
      <c r="C88" s="9" t="s">
        <v>19</v>
      </c>
      <c r="D88" s="23" t="s">
        <v>25</v>
      </c>
      <c r="E88" s="24"/>
      <c r="F88" s="24" t="s">
        <v>150</v>
      </c>
      <c r="G88" s="24"/>
      <c r="H88" s="24"/>
      <c r="I88" s="24"/>
      <c r="J88" s="24"/>
      <c r="K88" s="29" t="s">
        <v>21</v>
      </c>
      <c r="L88" s="33"/>
      <c r="M88" s="33"/>
      <c r="N88" s="33"/>
      <c r="O88" s="33"/>
      <c r="P88" s="33"/>
    </row>
    <row r="89" spans="1:16" ht="18" x14ac:dyDescent="0.25">
      <c r="A89" s="6" t="s">
        <v>154</v>
      </c>
      <c r="B89" s="6" t="s">
        <v>152</v>
      </c>
      <c r="C89" s="9" t="s">
        <v>39</v>
      </c>
      <c r="D89" s="23" t="s">
        <v>53</v>
      </c>
      <c r="E89" s="11">
        <v>3</v>
      </c>
      <c r="F89" s="11">
        <v>3</v>
      </c>
      <c r="G89" s="11">
        <v>3</v>
      </c>
      <c r="H89" s="11">
        <v>3</v>
      </c>
      <c r="I89" s="7" t="s">
        <v>21</v>
      </c>
      <c r="J89" s="11">
        <v>3</v>
      </c>
      <c r="K89" s="11">
        <v>3</v>
      </c>
      <c r="L89" s="11">
        <v>3</v>
      </c>
      <c r="M89" s="11">
        <v>3</v>
      </c>
      <c r="N89" s="11">
        <v>3</v>
      </c>
      <c r="O89" s="31" t="s">
        <v>34</v>
      </c>
      <c r="P89" s="11">
        <v>3</v>
      </c>
    </row>
    <row r="90" spans="1:16" ht="18" x14ac:dyDescent="0.25">
      <c r="A90" s="6" t="s">
        <v>151</v>
      </c>
      <c r="B90" s="6" t="s">
        <v>152</v>
      </c>
      <c r="C90" s="9" t="s">
        <v>24</v>
      </c>
      <c r="D90" s="10" t="s">
        <v>42</v>
      </c>
      <c r="E90" s="11">
        <v>3</v>
      </c>
      <c r="F90" s="7" t="s">
        <v>21</v>
      </c>
      <c r="G90" s="11">
        <v>3</v>
      </c>
      <c r="H90" s="11">
        <v>3</v>
      </c>
      <c r="I90" s="11">
        <v>3</v>
      </c>
      <c r="J90" s="11">
        <v>3</v>
      </c>
      <c r="K90" s="11">
        <v>3</v>
      </c>
      <c r="L90" s="11">
        <v>3</v>
      </c>
      <c r="M90" s="11">
        <v>3</v>
      </c>
      <c r="N90" s="11">
        <v>3</v>
      </c>
      <c r="O90" s="11">
        <v>3</v>
      </c>
      <c r="P90" s="11">
        <v>3</v>
      </c>
    </row>
    <row r="91" spans="1:16" ht="18" x14ac:dyDescent="0.25">
      <c r="A91" s="6" t="s">
        <v>153</v>
      </c>
      <c r="B91" s="6" t="s">
        <v>152</v>
      </c>
      <c r="C91" s="9" t="s">
        <v>19</v>
      </c>
      <c r="D91" s="10" t="s">
        <v>40</v>
      </c>
      <c r="E91" s="11"/>
      <c r="F91" s="11">
        <v>3</v>
      </c>
      <c r="G91" s="7" t="s">
        <v>21</v>
      </c>
      <c r="H91" s="11">
        <v>3</v>
      </c>
      <c r="I91" s="11">
        <v>3</v>
      </c>
      <c r="J91" s="11">
        <v>3</v>
      </c>
      <c r="K91" s="11">
        <v>3</v>
      </c>
      <c r="L91" s="11">
        <v>3</v>
      </c>
      <c r="M91" s="11">
        <v>3</v>
      </c>
      <c r="N91" s="11">
        <v>3</v>
      </c>
      <c r="O91" s="11">
        <v>3</v>
      </c>
      <c r="P91" s="11">
        <v>3</v>
      </c>
    </row>
    <row r="92" spans="1:16" ht="38.25" x14ac:dyDescent="0.25">
      <c r="A92" s="21" t="s">
        <v>155</v>
      </c>
      <c r="B92" s="6" t="s">
        <v>3011</v>
      </c>
      <c r="C92" s="9" t="s">
        <v>30</v>
      </c>
      <c r="D92" s="10" t="s">
        <v>42</v>
      </c>
      <c r="E92" s="24"/>
      <c r="F92" s="29" t="s">
        <v>21</v>
      </c>
      <c r="G92" s="24" t="s">
        <v>157</v>
      </c>
      <c r="H92" s="25"/>
      <c r="I92" s="11">
        <v>3</v>
      </c>
      <c r="J92" s="11">
        <v>3</v>
      </c>
      <c r="K92" s="11">
        <v>3</v>
      </c>
      <c r="L92" s="11">
        <v>3</v>
      </c>
      <c r="M92" s="11">
        <v>3</v>
      </c>
      <c r="N92" s="11">
        <v>3</v>
      </c>
      <c r="O92" s="31" t="s">
        <v>34</v>
      </c>
      <c r="P92" s="11">
        <v>3</v>
      </c>
    </row>
    <row r="93" spans="1:16" ht="18" x14ac:dyDescent="0.25">
      <c r="A93" s="6" t="s">
        <v>160</v>
      </c>
      <c r="B93" s="6" t="s">
        <v>156</v>
      </c>
      <c r="C93" s="9" t="s">
        <v>30</v>
      </c>
      <c r="D93" s="23" t="s">
        <v>53</v>
      </c>
      <c r="E93" s="11">
        <v>3</v>
      </c>
      <c r="F93" s="11">
        <v>3</v>
      </c>
      <c r="G93" s="11">
        <v>3</v>
      </c>
      <c r="H93" s="11">
        <v>3</v>
      </c>
      <c r="I93" s="7" t="s">
        <v>21</v>
      </c>
      <c r="J93" s="11">
        <v>3</v>
      </c>
      <c r="K93" s="11">
        <v>3</v>
      </c>
      <c r="L93" s="11">
        <v>3</v>
      </c>
      <c r="M93" s="11">
        <v>3</v>
      </c>
      <c r="N93" s="11">
        <v>3</v>
      </c>
      <c r="O93" s="11">
        <v>3</v>
      </c>
      <c r="P93" s="11">
        <v>3</v>
      </c>
    </row>
    <row r="94" spans="1:16" ht="76.5" x14ac:dyDescent="0.25">
      <c r="A94" s="6" t="s">
        <v>158</v>
      </c>
      <c r="B94" s="6" t="s">
        <v>159</v>
      </c>
      <c r="C94" s="9" t="s">
        <v>30</v>
      </c>
      <c r="D94" s="10" t="s">
        <v>20</v>
      </c>
      <c r="E94" s="11">
        <v>3</v>
      </c>
      <c r="F94" s="11">
        <v>3</v>
      </c>
      <c r="G94" s="11">
        <v>3</v>
      </c>
      <c r="H94" s="11">
        <v>3</v>
      </c>
      <c r="I94" s="7" t="s">
        <v>21</v>
      </c>
      <c r="J94" s="24" t="s">
        <v>58</v>
      </c>
      <c r="K94" s="24"/>
      <c r="L94" s="24"/>
      <c r="M94" s="24"/>
      <c r="N94" s="11">
        <v>3</v>
      </c>
      <c r="O94" s="11">
        <v>3</v>
      </c>
      <c r="P94" s="11">
        <v>3</v>
      </c>
    </row>
    <row r="95" spans="1:16" ht="89.25" x14ac:dyDescent="0.25">
      <c r="A95" s="6" t="s">
        <v>161</v>
      </c>
      <c r="B95" s="6" t="s">
        <v>162</v>
      </c>
      <c r="C95" s="9" t="s">
        <v>30</v>
      </c>
      <c r="D95" s="21" t="s">
        <v>163</v>
      </c>
      <c r="E95" s="11">
        <v>3</v>
      </c>
      <c r="F95" s="11">
        <v>3</v>
      </c>
      <c r="G95" s="11">
        <v>3</v>
      </c>
      <c r="H95" s="11">
        <v>3</v>
      </c>
      <c r="I95" s="11">
        <v>3</v>
      </c>
      <c r="J95" s="34" t="s">
        <v>58</v>
      </c>
      <c r="K95" s="33"/>
      <c r="L95" s="33"/>
      <c r="M95" s="33"/>
      <c r="N95" s="11">
        <v>3</v>
      </c>
      <c r="O95" s="7" t="s">
        <v>21</v>
      </c>
      <c r="P95" s="11">
        <v>3</v>
      </c>
    </row>
    <row r="96" spans="1:16" ht="18" x14ac:dyDescent="0.25">
      <c r="A96" s="6" t="s">
        <v>164</v>
      </c>
      <c r="B96" s="6" t="s">
        <v>165</v>
      </c>
      <c r="C96" s="9" t="s">
        <v>39</v>
      </c>
      <c r="D96" s="23" t="s">
        <v>72</v>
      </c>
      <c r="E96" s="11">
        <v>3</v>
      </c>
      <c r="F96" s="11">
        <v>3</v>
      </c>
      <c r="G96" s="11">
        <v>3</v>
      </c>
      <c r="H96" s="11">
        <v>3</v>
      </c>
      <c r="I96" s="11">
        <v>3</v>
      </c>
      <c r="J96" s="11">
        <v>3</v>
      </c>
      <c r="K96" s="11">
        <v>3</v>
      </c>
      <c r="L96" s="11">
        <v>3</v>
      </c>
      <c r="M96" s="11">
        <v>3</v>
      </c>
      <c r="N96" s="11">
        <v>3</v>
      </c>
      <c r="O96" s="11">
        <v>3</v>
      </c>
      <c r="P96" s="7" t="s">
        <v>21</v>
      </c>
    </row>
    <row r="97" spans="1:16" ht="18" x14ac:dyDescent="0.25">
      <c r="A97" s="6" t="s">
        <v>166</v>
      </c>
      <c r="B97" s="6" t="s">
        <v>165</v>
      </c>
      <c r="C97" s="9" t="s">
        <v>39</v>
      </c>
      <c r="D97" s="10" t="s">
        <v>87</v>
      </c>
      <c r="E97" s="7" t="s">
        <v>21</v>
      </c>
      <c r="F97" s="11">
        <v>3</v>
      </c>
      <c r="G97" s="11">
        <v>3</v>
      </c>
      <c r="H97" s="11">
        <v>3</v>
      </c>
      <c r="I97" s="11">
        <v>3</v>
      </c>
      <c r="J97" s="11">
        <v>3</v>
      </c>
      <c r="K97" s="11">
        <v>3</v>
      </c>
      <c r="L97" s="11">
        <v>3</v>
      </c>
      <c r="M97" s="11">
        <v>3</v>
      </c>
      <c r="N97" s="11">
        <v>3</v>
      </c>
      <c r="O97" s="11">
        <v>3</v>
      </c>
      <c r="P97" s="11">
        <v>3</v>
      </c>
    </row>
    <row r="98" spans="1:16" ht="18" x14ac:dyDescent="0.25">
      <c r="A98" s="6" t="s">
        <v>167</v>
      </c>
      <c r="B98" s="6" t="s">
        <v>165</v>
      </c>
      <c r="C98" s="9" t="s">
        <v>24</v>
      </c>
      <c r="D98" s="10" t="s">
        <v>25</v>
      </c>
      <c r="E98" s="11">
        <v>3</v>
      </c>
      <c r="F98" s="34" t="s">
        <v>58</v>
      </c>
      <c r="G98" s="33"/>
      <c r="H98" s="33"/>
      <c r="I98" s="33"/>
      <c r="J98" s="33"/>
      <c r="K98" s="29" t="s">
        <v>21</v>
      </c>
      <c r="L98" s="33"/>
      <c r="M98" s="33"/>
      <c r="N98" s="33"/>
      <c r="O98" s="33"/>
      <c r="P98" s="33"/>
    </row>
    <row r="99" spans="1:16" ht="18" x14ac:dyDescent="0.25">
      <c r="A99" s="6" t="s">
        <v>168</v>
      </c>
      <c r="B99" s="6" t="s">
        <v>165</v>
      </c>
      <c r="C99" s="9" t="s">
        <v>39</v>
      </c>
      <c r="D99" s="10" t="s">
        <v>20</v>
      </c>
      <c r="E99" s="11">
        <v>3</v>
      </c>
      <c r="F99" s="11">
        <v>3</v>
      </c>
      <c r="G99" s="11">
        <v>3</v>
      </c>
      <c r="H99" s="11">
        <v>3</v>
      </c>
      <c r="I99" s="11">
        <v>3</v>
      </c>
      <c r="J99" s="7" t="s">
        <v>21</v>
      </c>
      <c r="K99" s="11">
        <v>3</v>
      </c>
      <c r="L99" s="11">
        <v>3</v>
      </c>
      <c r="M99" s="11">
        <v>3</v>
      </c>
      <c r="N99" s="11">
        <v>3</v>
      </c>
      <c r="O99" s="11">
        <v>3</v>
      </c>
      <c r="P99" s="11">
        <v>3</v>
      </c>
    </row>
    <row r="100" spans="1:16" ht="18" x14ac:dyDescent="0.25">
      <c r="A100" s="6" t="s">
        <v>169</v>
      </c>
      <c r="B100" s="6" t="s">
        <v>165</v>
      </c>
      <c r="C100" s="9" t="s">
        <v>39</v>
      </c>
      <c r="D100" s="23" t="s">
        <v>45</v>
      </c>
      <c r="E100" s="11">
        <v>3</v>
      </c>
      <c r="F100" s="11">
        <v>3</v>
      </c>
      <c r="G100" s="11">
        <v>3</v>
      </c>
      <c r="H100" s="7" t="s">
        <v>21</v>
      </c>
      <c r="I100" s="11">
        <v>3</v>
      </c>
      <c r="J100" s="11">
        <v>3</v>
      </c>
      <c r="K100" s="11">
        <v>3</v>
      </c>
      <c r="L100" s="11">
        <v>3</v>
      </c>
      <c r="M100" s="11">
        <v>3</v>
      </c>
      <c r="N100" s="11">
        <v>3</v>
      </c>
      <c r="O100" s="11">
        <v>3</v>
      </c>
      <c r="P100" s="11">
        <v>3</v>
      </c>
    </row>
    <row r="101" spans="1:16" ht="20.25" customHeight="1" x14ac:dyDescent="0.25">
      <c r="A101" s="41" t="s">
        <v>170</v>
      </c>
      <c r="B101" s="41" t="s">
        <v>165</v>
      </c>
      <c r="C101" s="43" t="s">
        <v>39</v>
      </c>
      <c r="D101" s="44" t="s">
        <v>45</v>
      </c>
      <c r="E101" s="11">
        <v>3</v>
      </c>
      <c r="F101" s="11">
        <v>3</v>
      </c>
      <c r="G101" s="11">
        <v>3</v>
      </c>
      <c r="H101" s="7" t="s">
        <v>21</v>
      </c>
      <c r="I101" s="11">
        <v>3</v>
      </c>
      <c r="J101" s="11">
        <v>3</v>
      </c>
      <c r="K101" s="11">
        <v>3</v>
      </c>
      <c r="L101" s="11">
        <v>3</v>
      </c>
      <c r="M101" s="11">
        <v>3</v>
      </c>
      <c r="N101" s="11">
        <v>3</v>
      </c>
      <c r="O101" s="11">
        <v>3</v>
      </c>
      <c r="P101" s="11">
        <v>3</v>
      </c>
    </row>
    <row r="102" spans="1:16" ht="20.25" customHeight="1" x14ac:dyDescent="0.25">
      <c r="A102" s="41" t="s">
        <v>171</v>
      </c>
      <c r="B102" s="41" t="s">
        <v>165</v>
      </c>
      <c r="C102" s="43" t="s">
        <v>39</v>
      </c>
      <c r="D102" s="44" t="s">
        <v>25</v>
      </c>
      <c r="E102" s="11">
        <v>3</v>
      </c>
      <c r="F102" s="11">
        <v>3</v>
      </c>
      <c r="G102" s="11">
        <v>3</v>
      </c>
      <c r="H102" s="11">
        <v>3</v>
      </c>
      <c r="I102" s="11">
        <v>3</v>
      </c>
      <c r="J102" s="11">
        <v>3</v>
      </c>
      <c r="K102" s="7" t="s">
        <v>21</v>
      </c>
      <c r="L102" s="11">
        <v>3</v>
      </c>
      <c r="M102" s="11">
        <v>3</v>
      </c>
      <c r="N102" s="11">
        <v>3</v>
      </c>
      <c r="O102" s="11">
        <v>3</v>
      </c>
      <c r="P102" s="11">
        <v>3</v>
      </c>
    </row>
    <row r="103" spans="1:16" ht="18" x14ac:dyDescent="0.25">
      <c r="A103" s="22" t="s">
        <v>172</v>
      </c>
      <c r="B103" s="3" t="s">
        <v>173</v>
      </c>
      <c r="C103" s="9" t="s">
        <v>24</v>
      </c>
      <c r="D103" s="23" t="s">
        <v>72</v>
      </c>
      <c r="E103" s="7" t="s">
        <v>21</v>
      </c>
      <c r="F103" s="11">
        <v>3</v>
      </c>
      <c r="G103" s="11">
        <v>3</v>
      </c>
      <c r="H103" s="11">
        <v>3</v>
      </c>
      <c r="I103" s="11">
        <v>3</v>
      </c>
      <c r="J103" s="11">
        <v>3</v>
      </c>
      <c r="K103" s="11">
        <v>3</v>
      </c>
      <c r="L103" s="11">
        <v>3</v>
      </c>
      <c r="M103" s="11">
        <v>3</v>
      </c>
      <c r="N103" s="11">
        <v>3</v>
      </c>
      <c r="O103" s="11">
        <v>3</v>
      </c>
      <c r="P103" s="7" t="s">
        <v>21</v>
      </c>
    </row>
    <row r="104" spans="1:16" ht="18" x14ac:dyDescent="0.25">
      <c r="A104" s="22" t="s">
        <v>174</v>
      </c>
      <c r="B104" s="3" t="s">
        <v>173</v>
      </c>
      <c r="C104" s="9" t="s">
        <v>24</v>
      </c>
      <c r="D104" s="10" t="s">
        <v>45</v>
      </c>
      <c r="E104" s="11">
        <v>3</v>
      </c>
      <c r="F104" s="11">
        <v>3</v>
      </c>
      <c r="G104" s="11">
        <v>3</v>
      </c>
      <c r="H104" s="7" t="s">
        <v>21</v>
      </c>
      <c r="I104" s="11">
        <v>3</v>
      </c>
      <c r="J104" s="11">
        <v>3</v>
      </c>
      <c r="K104" s="11">
        <v>3</v>
      </c>
      <c r="L104" s="11">
        <v>3</v>
      </c>
      <c r="M104" s="11">
        <v>3</v>
      </c>
      <c r="N104" s="11">
        <v>3</v>
      </c>
      <c r="O104" s="11">
        <v>3</v>
      </c>
      <c r="P104" s="11">
        <v>3</v>
      </c>
    </row>
    <row r="105" spans="1:16" ht="21.75" customHeight="1" x14ac:dyDescent="0.25">
      <c r="A105" s="22" t="s">
        <v>176</v>
      </c>
      <c r="B105" s="6" t="s">
        <v>173</v>
      </c>
      <c r="C105" s="9" t="s">
        <v>30</v>
      </c>
      <c r="D105" s="10" t="s">
        <v>25</v>
      </c>
      <c r="E105" s="11">
        <v>3</v>
      </c>
      <c r="F105" s="11">
        <v>3</v>
      </c>
      <c r="G105" s="11">
        <v>3</v>
      </c>
      <c r="H105" s="11">
        <v>3</v>
      </c>
      <c r="I105" s="11">
        <v>3</v>
      </c>
      <c r="J105" s="11">
        <v>3</v>
      </c>
      <c r="K105" s="7" t="s">
        <v>21</v>
      </c>
      <c r="L105" s="11">
        <v>3</v>
      </c>
      <c r="M105" s="11">
        <v>3</v>
      </c>
      <c r="N105" s="11">
        <v>3</v>
      </c>
      <c r="O105" s="11">
        <v>3</v>
      </c>
      <c r="P105" s="11">
        <v>3</v>
      </c>
    </row>
    <row r="106" spans="1:16" ht="18.75" customHeight="1" x14ac:dyDescent="0.25">
      <c r="A106" s="6" t="s">
        <v>175</v>
      </c>
      <c r="B106" s="5" t="s">
        <v>173</v>
      </c>
      <c r="C106" s="9" t="s">
        <v>19</v>
      </c>
      <c r="D106" s="10" t="s">
        <v>40</v>
      </c>
      <c r="E106" s="11">
        <v>3</v>
      </c>
      <c r="F106" s="11">
        <v>3</v>
      </c>
      <c r="G106" s="7" t="s">
        <v>21</v>
      </c>
      <c r="H106" s="11">
        <v>3</v>
      </c>
      <c r="I106" s="11">
        <v>3</v>
      </c>
      <c r="J106" s="11">
        <v>3</v>
      </c>
      <c r="K106" s="11">
        <v>3</v>
      </c>
      <c r="L106" s="11">
        <v>3</v>
      </c>
      <c r="M106" s="11">
        <v>3</v>
      </c>
      <c r="N106" s="11">
        <v>3</v>
      </c>
      <c r="O106" s="11">
        <v>3</v>
      </c>
      <c r="P106" s="11">
        <v>3</v>
      </c>
    </row>
    <row r="107" spans="1:16" ht="20.25" customHeight="1" x14ac:dyDescent="0.25">
      <c r="A107" s="22" t="s">
        <v>177</v>
      </c>
      <c r="B107" s="6" t="s">
        <v>178</v>
      </c>
      <c r="C107" s="9" t="s">
        <v>19</v>
      </c>
      <c r="D107" s="23" t="s">
        <v>50</v>
      </c>
      <c r="E107" s="24"/>
      <c r="F107" s="24"/>
      <c r="G107" s="24"/>
      <c r="H107" s="24"/>
      <c r="I107" s="24"/>
      <c r="J107" s="24"/>
      <c r="K107" s="24"/>
      <c r="L107" s="11">
        <v>3</v>
      </c>
      <c r="M107" s="7" t="s">
        <v>21</v>
      </c>
      <c r="N107" s="11">
        <v>3</v>
      </c>
      <c r="O107" s="11">
        <v>3</v>
      </c>
      <c r="P107" s="11">
        <v>3</v>
      </c>
    </row>
    <row r="108" spans="1:16" ht="25.5" x14ac:dyDescent="0.25">
      <c r="A108" s="22" t="s">
        <v>2820</v>
      </c>
      <c r="B108" s="6" t="s">
        <v>3012</v>
      </c>
      <c r="C108" s="9" t="s">
        <v>19</v>
      </c>
      <c r="D108" s="23" t="s">
        <v>72</v>
      </c>
      <c r="E108" s="24"/>
      <c r="F108" s="24"/>
      <c r="G108" s="24"/>
      <c r="H108" s="24"/>
      <c r="I108" s="24"/>
      <c r="J108" s="24"/>
      <c r="K108" s="24"/>
      <c r="L108" s="24"/>
      <c r="M108" s="24"/>
      <c r="N108" s="24"/>
      <c r="O108" s="11">
        <v>3</v>
      </c>
      <c r="P108" s="7" t="s">
        <v>21</v>
      </c>
    </row>
    <row r="109" spans="1:16" ht="25.5" x14ac:dyDescent="0.2">
      <c r="A109" s="22" t="s">
        <v>179</v>
      </c>
      <c r="B109" s="6" t="s">
        <v>180</v>
      </c>
      <c r="C109" s="9" t="s">
        <v>19</v>
      </c>
      <c r="D109" s="10" t="s">
        <v>100</v>
      </c>
      <c r="E109" s="24" t="s">
        <v>157</v>
      </c>
      <c r="F109" s="24"/>
      <c r="G109" s="24"/>
      <c r="H109" s="24"/>
      <c r="I109" s="24"/>
      <c r="J109" s="24"/>
      <c r="K109" s="24"/>
      <c r="L109" s="24"/>
      <c r="M109" s="24"/>
      <c r="N109" s="24"/>
      <c r="O109" s="24"/>
      <c r="P109" s="24"/>
    </row>
    <row r="110" spans="1:16" ht="18" x14ac:dyDescent="0.25">
      <c r="A110" s="6" t="s">
        <v>215</v>
      </c>
      <c r="B110" s="6" t="s">
        <v>216</v>
      </c>
      <c r="C110" s="9" t="s">
        <v>30</v>
      </c>
      <c r="D110" s="23" t="s">
        <v>50</v>
      </c>
      <c r="E110" s="33"/>
      <c r="F110" s="33"/>
      <c r="G110" s="33"/>
      <c r="H110" s="29"/>
      <c r="I110" s="33"/>
      <c r="J110" s="31"/>
      <c r="K110" s="33"/>
      <c r="L110" s="33"/>
      <c r="M110" s="7" t="s">
        <v>21</v>
      </c>
      <c r="N110" s="11">
        <v>3</v>
      </c>
      <c r="O110" s="11">
        <v>3</v>
      </c>
      <c r="P110" s="11">
        <v>3</v>
      </c>
    </row>
    <row r="111" spans="1:16" ht="25.5" x14ac:dyDescent="0.25">
      <c r="A111" s="22" t="s">
        <v>181</v>
      </c>
      <c r="B111" s="6" t="s">
        <v>182</v>
      </c>
      <c r="C111" s="9" t="s">
        <v>39</v>
      </c>
      <c r="D111" s="32" t="s">
        <v>183</v>
      </c>
      <c r="E111" s="11">
        <v>3</v>
      </c>
      <c r="F111" s="11">
        <v>3</v>
      </c>
      <c r="G111" s="11">
        <v>3</v>
      </c>
      <c r="H111" s="11">
        <v>3</v>
      </c>
      <c r="I111" s="11">
        <v>3</v>
      </c>
      <c r="J111" s="11">
        <v>3</v>
      </c>
      <c r="K111" s="7" t="s">
        <v>21</v>
      </c>
      <c r="L111" s="11">
        <v>3</v>
      </c>
      <c r="M111" s="11">
        <v>3</v>
      </c>
      <c r="N111" s="11">
        <v>3</v>
      </c>
      <c r="O111" s="31" t="s">
        <v>34</v>
      </c>
      <c r="P111" s="11">
        <v>3</v>
      </c>
    </row>
    <row r="112" spans="1:16" ht="25.5" x14ac:dyDescent="0.25">
      <c r="A112" s="5" t="s">
        <v>184</v>
      </c>
      <c r="B112" s="6" t="s">
        <v>185</v>
      </c>
      <c r="C112" s="9" t="s">
        <v>19</v>
      </c>
      <c r="D112" s="23" t="s">
        <v>100</v>
      </c>
      <c r="E112" s="11">
        <v>3</v>
      </c>
      <c r="F112" s="11">
        <v>3</v>
      </c>
      <c r="G112" s="11">
        <v>3</v>
      </c>
      <c r="H112" s="11">
        <v>3</v>
      </c>
      <c r="I112" s="11">
        <v>3</v>
      </c>
      <c r="J112" s="11">
        <v>3</v>
      </c>
      <c r="K112" s="11">
        <v>3</v>
      </c>
      <c r="L112" s="11">
        <v>3</v>
      </c>
      <c r="M112" s="11">
        <v>3</v>
      </c>
      <c r="N112" s="7" t="s">
        <v>21</v>
      </c>
      <c r="O112" s="11">
        <v>3</v>
      </c>
      <c r="P112" s="11">
        <v>3</v>
      </c>
    </row>
    <row r="113" spans="1:16" ht="18" x14ac:dyDescent="0.25">
      <c r="A113" s="22" t="s">
        <v>186</v>
      </c>
      <c r="B113" s="6" t="s">
        <v>187</v>
      </c>
      <c r="C113" s="9" t="s">
        <v>24</v>
      </c>
      <c r="D113" s="10" t="s">
        <v>20</v>
      </c>
      <c r="E113" s="11">
        <v>3</v>
      </c>
      <c r="F113" s="11">
        <v>3</v>
      </c>
      <c r="G113" s="11">
        <v>3</v>
      </c>
      <c r="H113" s="11">
        <v>3</v>
      </c>
      <c r="I113" s="11">
        <v>3</v>
      </c>
      <c r="J113" s="7" t="s">
        <v>21</v>
      </c>
      <c r="K113" s="11">
        <v>3</v>
      </c>
      <c r="L113" s="11">
        <v>3</v>
      </c>
      <c r="M113" s="11">
        <v>3</v>
      </c>
      <c r="N113" s="11">
        <v>3</v>
      </c>
      <c r="O113" s="11">
        <v>3</v>
      </c>
      <c r="P113" s="11">
        <v>3</v>
      </c>
    </row>
    <row r="114" spans="1:16" ht="18" x14ac:dyDescent="0.25">
      <c r="A114" s="22" t="s">
        <v>188</v>
      </c>
      <c r="B114" s="6" t="s">
        <v>189</v>
      </c>
      <c r="C114" s="9" t="s">
        <v>39</v>
      </c>
      <c r="D114" s="10" t="s">
        <v>40</v>
      </c>
      <c r="E114" s="11">
        <v>3</v>
      </c>
      <c r="F114" s="11">
        <v>3</v>
      </c>
      <c r="G114" s="7" t="s">
        <v>21</v>
      </c>
      <c r="H114" s="11">
        <v>3</v>
      </c>
      <c r="I114" s="11">
        <v>3</v>
      </c>
      <c r="J114" s="11">
        <v>3</v>
      </c>
      <c r="K114" s="11">
        <v>3</v>
      </c>
      <c r="L114" s="11">
        <v>3</v>
      </c>
      <c r="M114" s="31" t="s">
        <v>34</v>
      </c>
      <c r="N114" s="31" t="s">
        <v>34</v>
      </c>
      <c r="O114" s="11">
        <v>3</v>
      </c>
      <c r="P114" s="11">
        <v>3</v>
      </c>
    </row>
    <row r="115" spans="1:16" ht="38.25" x14ac:dyDescent="0.25">
      <c r="A115" s="4" t="s">
        <v>190</v>
      </c>
      <c r="B115" s="6" t="s">
        <v>3013</v>
      </c>
      <c r="C115" s="42" t="s">
        <v>30</v>
      </c>
      <c r="D115" s="1" t="s">
        <v>31</v>
      </c>
      <c r="E115" s="11">
        <v>3</v>
      </c>
      <c r="F115" s="11">
        <v>3</v>
      </c>
      <c r="G115" s="11">
        <v>3</v>
      </c>
      <c r="H115" s="11">
        <v>3</v>
      </c>
      <c r="I115" s="35" t="s">
        <v>192</v>
      </c>
      <c r="J115" s="11">
        <v>3</v>
      </c>
      <c r="K115" s="11">
        <v>3</v>
      </c>
      <c r="L115" s="11">
        <v>3</v>
      </c>
      <c r="M115" s="11">
        <v>3</v>
      </c>
      <c r="N115" s="7" t="s">
        <v>21</v>
      </c>
      <c r="O115" s="11">
        <v>3</v>
      </c>
      <c r="P115" s="11">
        <v>3</v>
      </c>
    </row>
    <row r="116" spans="1:16" ht="18" x14ac:dyDescent="0.25">
      <c r="A116" s="4" t="s">
        <v>193</v>
      </c>
      <c r="B116" s="28" t="s">
        <v>194</v>
      </c>
      <c r="C116" s="42" t="s">
        <v>30</v>
      </c>
      <c r="D116" s="28" t="s">
        <v>72</v>
      </c>
      <c r="E116" s="33"/>
      <c r="F116" s="33"/>
      <c r="G116" s="33"/>
      <c r="H116" s="33"/>
      <c r="I116" s="33"/>
      <c r="J116" s="33"/>
      <c r="K116" s="11">
        <v>3</v>
      </c>
      <c r="L116" s="11">
        <v>3</v>
      </c>
      <c r="M116" s="11">
        <v>3</v>
      </c>
      <c r="N116" s="11">
        <v>3</v>
      </c>
      <c r="O116" s="11">
        <v>3</v>
      </c>
      <c r="P116" s="7" t="s">
        <v>21</v>
      </c>
    </row>
    <row r="117" spans="1:16" ht="63.75" x14ac:dyDescent="0.25">
      <c r="A117" s="6" t="s">
        <v>161</v>
      </c>
      <c r="B117" s="40" t="s">
        <v>195</v>
      </c>
      <c r="C117" s="9" t="s">
        <v>30</v>
      </c>
      <c r="D117" s="21" t="s">
        <v>163</v>
      </c>
      <c r="E117" s="33"/>
      <c r="F117" s="33"/>
      <c r="G117" s="33"/>
      <c r="H117" s="33"/>
      <c r="I117" s="33"/>
      <c r="J117" s="33"/>
      <c r="K117" s="33"/>
      <c r="L117" s="33"/>
      <c r="M117" s="33"/>
      <c r="N117" s="11">
        <v>3</v>
      </c>
      <c r="O117" s="7" t="s">
        <v>21</v>
      </c>
      <c r="P117" s="11">
        <v>3</v>
      </c>
    </row>
    <row r="118" spans="1:16" ht="63.75" x14ac:dyDescent="0.2">
      <c r="A118" s="6" t="s">
        <v>158</v>
      </c>
      <c r="B118" s="40" t="s">
        <v>195</v>
      </c>
      <c r="C118" s="9" t="s">
        <v>30</v>
      </c>
      <c r="D118" s="10" t="s">
        <v>20</v>
      </c>
      <c r="E118" s="24"/>
      <c r="F118" s="24"/>
      <c r="G118" s="24"/>
      <c r="H118" s="24"/>
      <c r="I118" s="24"/>
      <c r="J118" s="24"/>
      <c r="K118" s="24"/>
      <c r="L118" s="24"/>
      <c r="M118" s="24"/>
      <c r="N118" s="11">
        <v>3</v>
      </c>
      <c r="O118" s="11">
        <v>3</v>
      </c>
      <c r="P118" s="11">
        <v>3</v>
      </c>
    </row>
    <row r="119" spans="1:16" ht="18" x14ac:dyDescent="0.25">
      <c r="A119" s="5" t="s">
        <v>196</v>
      </c>
      <c r="B119" s="6" t="s">
        <v>197</v>
      </c>
      <c r="C119" s="9" t="s">
        <v>39</v>
      </c>
      <c r="D119" s="10" t="s">
        <v>87</v>
      </c>
      <c r="E119" s="7" t="s">
        <v>21</v>
      </c>
      <c r="F119" s="11">
        <v>3</v>
      </c>
      <c r="G119" s="11">
        <v>3</v>
      </c>
      <c r="H119" s="11">
        <v>3</v>
      </c>
      <c r="I119" s="11">
        <v>3</v>
      </c>
      <c r="J119" s="11">
        <v>3</v>
      </c>
      <c r="K119" s="11">
        <v>3</v>
      </c>
      <c r="L119" s="11">
        <v>3</v>
      </c>
      <c r="M119" s="11">
        <v>3</v>
      </c>
      <c r="N119" s="11">
        <v>3</v>
      </c>
      <c r="O119" s="11">
        <v>3</v>
      </c>
      <c r="P119" s="11">
        <v>3</v>
      </c>
    </row>
    <row r="120" spans="1:16" ht="18" x14ac:dyDescent="0.25">
      <c r="A120" s="6" t="s">
        <v>198</v>
      </c>
      <c r="B120" s="6" t="s">
        <v>199</v>
      </c>
      <c r="C120" s="9" t="s">
        <v>30</v>
      </c>
      <c r="D120" s="10" t="s">
        <v>87</v>
      </c>
      <c r="E120" s="7" t="s">
        <v>21</v>
      </c>
      <c r="F120" s="11">
        <v>3</v>
      </c>
      <c r="G120" s="11">
        <v>3</v>
      </c>
      <c r="H120" s="11">
        <v>3</v>
      </c>
      <c r="I120" s="11">
        <v>3</v>
      </c>
      <c r="J120" s="11">
        <v>3</v>
      </c>
      <c r="K120" s="11">
        <v>3</v>
      </c>
      <c r="L120" s="11">
        <v>3</v>
      </c>
      <c r="M120" s="11">
        <v>3</v>
      </c>
      <c r="N120" s="11">
        <v>3</v>
      </c>
      <c r="O120" s="11">
        <v>3</v>
      </c>
      <c r="P120" s="11">
        <v>3</v>
      </c>
    </row>
  </sheetData>
  <autoFilter ref="A2:P120" xr:uid="{00000000-0009-0000-0000-00000B000000}"/>
  <sortState xmlns:xlrd2="http://schemas.microsoft.com/office/spreadsheetml/2017/richdata2" ref="A3:Q118">
    <sortCondition ref="B3:B118"/>
    <sortCondition ref="A3:A118"/>
  </sortState>
  <mergeCells count="1">
    <mergeCell ref="A1:P1"/>
  </mergeCells>
  <pageMargins left="0.25" right="0.25" top="0.5" bottom="0.5" header="0.5" footer="0.5"/>
  <pageSetup orientation="landscape" r:id="rId1"/>
  <headerFooter alignWithMargins="0"/>
  <legacy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Q5"/>
  <sheetViews>
    <sheetView workbookViewId="0">
      <selection activeCell="B14" sqref="B14"/>
    </sheetView>
  </sheetViews>
  <sheetFormatPr defaultColWidth="8.85546875" defaultRowHeight="12.75" x14ac:dyDescent="0.2"/>
  <cols>
    <col min="1" max="1" width="21.42578125" bestFit="1" customWidth="1"/>
    <col min="2" max="2" width="17.42578125" customWidth="1"/>
    <col min="6" max="17" width="6.85546875" customWidth="1"/>
  </cols>
  <sheetData>
    <row r="1" spans="1:17" ht="39" customHeight="1" x14ac:dyDescent="0.25">
      <c r="A1" s="873" t="s">
        <v>3014</v>
      </c>
      <c r="B1" s="873"/>
      <c r="C1" s="873"/>
      <c r="D1" s="873"/>
      <c r="E1" s="873"/>
      <c r="F1" s="873"/>
      <c r="G1" s="873"/>
      <c r="H1" s="873"/>
      <c r="I1" s="873"/>
      <c r="J1" s="873"/>
      <c r="K1" s="873"/>
      <c r="L1" s="873"/>
      <c r="M1" s="873"/>
      <c r="N1" s="873"/>
      <c r="O1" s="873"/>
      <c r="P1" s="873"/>
      <c r="Q1" s="873"/>
    </row>
    <row r="2" spans="1:17" ht="52.5" x14ac:dyDescent="0.25">
      <c r="A2" s="463" t="s">
        <v>1</v>
      </c>
      <c r="B2" s="439" t="s">
        <v>581</v>
      </c>
      <c r="C2" s="182" t="s">
        <v>3015</v>
      </c>
      <c r="D2" s="181" t="s">
        <v>3</v>
      </c>
      <c r="E2" s="463" t="s">
        <v>4</v>
      </c>
      <c r="F2" s="557">
        <v>44136</v>
      </c>
      <c r="G2" s="557">
        <v>44166</v>
      </c>
      <c r="H2" s="557">
        <v>44197</v>
      </c>
      <c r="I2" s="557">
        <v>44228</v>
      </c>
      <c r="J2" s="557">
        <v>44256</v>
      </c>
      <c r="K2" s="557">
        <v>44287</v>
      </c>
      <c r="L2" s="557">
        <v>44317</v>
      </c>
      <c r="M2" s="557">
        <v>44348</v>
      </c>
      <c r="N2" s="557">
        <v>44378</v>
      </c>
      <c r="O2" s="557">
        <v>44409</v>
      </c>
      <c r="P2" s="557">
        <v>44440</v>
      </c>
      <c r="Q2" s="557">
        <v>44470</v>
      </c>
    </row>
    <row r="3" spans="1:17" ht="15" x14ac:dyDescent="0.25">
      <c r="A3" s="383" t="s">
        <v>1755</v>
      </c>
      <c r="B3" s="383" t="s">
        <v>1756</v>
      </c>
      <c r="C3" s="88" t="s">
        <v>3016</v>
      </c>
      <c r="D3" s="288" t="s">
        <v>39</v>
      </c>
      <c r="E3" s="388" t="s">
        <v>2534</v>
      </c>
      <c r="F3" s="379" t="s">
        <v>443</v>
      </c>
      <c r="G3" s="379" t="s">
        <v>443</v>
      </c>
      <c r="H3" s="379" t="s">
        <v>443</v>
      </c>
      <c r="I3" s="379" t="s">
        <v>443</v>
      </c>
      <c r="J3" s="379" t="s">
        <v>443</v>
      </c>
      <c r="K3" s="379" t="s">
        <v>443</v>
      </c>
      <c r="L3" s="379" t="s">
        <v>443</v>
      </c>
      <c r="M3" s="379" t="s">
        <v>443</v>
      </c>
      <c r="N3" s="379" t="s">
        <v>443</v>
      </c>
      <c r="O3" s="379" t="s">
        <v>3017</v>
      </c>
      <c r="P3" s="379" t="s">
        <v>443</v>
      </c>
      <c r="Q3" s="379" t="s">
        <v>443</v>
      </c>
    </row>
    <row r="5" spans="1:17" ht="15" x14ac:dyDescent="0.25">
      <c r="A5" s="381" t="s">
        <v>3018</v>
      </c>
    </row>
  </sheetData>
  <mergeCells count="1">
    <mergeCell ref="A1:Q1"/>
  </mergeCells>
  <conditionalFormatting sqref="F2:F3">
    <cfRule type="cellIs" dxfId="2707" priority="3" operator="equal">
      <formula>"ANNUAL"</formula>
    </cfRule>
  </conditionalFormatting>
  <conditionalFormatting sqref="G2:Q2 G3:N3 P3:Q3">
    <cfRule type="cellIs" dxfId="2706" priority="5" operator="equal">
      <formula>"ANNUAL"</formula>
    </cfRule>
  </conditionalFormatting>
  <pageMargins left="0.44" right="0.25" top="0.75" bottom="0.75" header="0.3" footer="0.3"/>
  <pageSetup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dimension ref="A1:J18"/>
  <sheetViews>
    <sheetView workbookViewId="0">
      <selection activeCell="C36" sqref="C36"/>
    </sheetView>
  </sheetViews>
  <sheetFormatPr defaultColWidth="8.85546875" defaultRowHeight="12.75" x14ac:dyDescent="0.2"/>
  <cols>
    <col min="1" max="1" width="31.42578125" customWidth="1"/>
    <col min="2" max="2" width="17" customWidth="1"/>
    <col min="3" max="3" width="18.140625" customWidth="1"/>
    <col min="4" max="5" width="11.28515625" style="76" customWidth="1"/>
    <col min="6" max="6" width="15" style="76" customWidth="1"/>
    <col min="7" max="7" width="22.85546875" bestFit="1" customWidth="1"/>
    <col min="8" max="8" width="17.28515625" customWidth="1"/>
    <col min="9" max="9" width="9.140625" customWidth="1"/>
    <col min="10" max="10" width="33.85546875" bestFit="1" customWidth="1"/>
  </cols>
  <sheetData>
    <row r="1" spans="1:10" x14ac:dyDescent="0.2">
      <c r="A1" s="874" t="s">
        <v>3019</v>
      </c>
      <c r="B1" s="874" t="s">
        <v>3020</v>
      </c>
      <c r="C1" s="874" t="s">
        <v>3021</v>
      </c>
      <c r="D1" s="875" t="s">
        <v>3022</v>
      </c>
      <c r="E1" s="875"/>
      <c r="F1" s="876" t="s">
        <v>3023</v>
      </c>
      <c r="G1" s="874" t="s">
        <v>582</v>
      </c>
    </row>
    <row r="2" spans="1:10" x14ac:dyDescent="0.2">
      <c r="A2" s="874"/>
      <c r="B2" s="874"/>
      <c r="C2" s="874"/>
      <c r="D2" s="80" t="s">
        <v>3024</v>
      </c>
      <c r="E2" s="80" t="s">
        <v>3025</v>
      </c>
      <c r="F2" s="876"/>
      <c r="G2" s="874"/>
      <c r="H2" s="77" t="s">
        <v>217</v>
      </c>
      <c r="I2" s="77" t="s">
        <v>223</v>
      </c>
    </row>
    <row r="3" spans="1:10" x14ac:dyDescent="0.2">
      <c r="A3" s="79" t="s">
        <v>68</v>
      </c>
      <c r="B3" s="79" t="s">
        <v>313</v>
      </c>
      <c r="C3" s="79" t="s">
        <v>3016</v>
      </c>
      <c r="D3" s="82">
        <v>0.35416666666666669</v>
      </c>
      <c r="E3" s="82">
        <v>0.39583333333333331</v>
      </c>
      <c r="F3" s="85" t="s">
        <v>69</v>
      </c>
      <c r="G3" s="79"/>
      <c r="H3" s="75" t="s">
        <v>590</v>
      </c>
      <c r="I3" s="75" t="s">
        <v>278</v>
      </c>
    </row>
    <row r="4" spans="1:10" x14ac:dyDescent="0.2">
      <c r="A4" s="79" t="s">
        <v>251</v>
      </c>
      <c r="B4" s="79" t="s">
        <v>313</v>
      </c>
      <c r="C4" s="79" t="s">
        <v>3016</v>
      </c>
      <c r="D4" s="82">
        <v>0.39583333333333331</v>
      </c>
      <c r="E4" s="82">
        <v>0.4375</v>
      </c>
      <c r="F4" s="84" t="s">
        <v>635</v>
      </c>
      <c r="G4" s="79"/>
      <c r="H4" s="75" t="s">
        <v>590</v>
      </c>
      <c r="I4" s="75" t="s">
        <v>232</v>
      </c>
    </row>
    <row r="5" spans="1:10" x14ac:dyDescent="0.2">
      <c r="A5" s="78" t="s">
        <v>70</v>
      </c>
      <c r="B5" s="79" t="s">
        <v>313</v>
      </c>
      <c r="C5" s="79" t="s">
        <v>3016</v>
      </c>
      <c r="D5" s="81">
        <v>0.47916666666666669</v>
      </c>
      <c r="E5" s="81">
        <v>0.5625</v>
      </c>
      <c r="F5" s="84" t="s">
        <v>610</v>
      </c>
      <c r="G5" s="78" t="s">
        <v>3026</v>
      </c>
      <c r="H5" s="75" t="s">
        <v>590</v>
      </c>
      <c r="I5" s="75" t="s">
        <v>252</v>
      </c>
    </row>
    <row r="6" spans="1:10" x14ac:dyDescent="0.2">
      <c r="A6" s="79" t="s">
        <v>2777</v>
      </c>
      <c r="B6" s="79" t="s">
        <v>319</v>
      </c>
      <c r="C6" s="79" t="s">
        <v>3016</v>
      </c>
      <c r="D6" s="82">
        <v>0.39583333333333331</v>
      </c>
      <c r="E6" s="83">
        <v>0.4375</v>
      </c>
      <c r="F6" s="85" t="s">
        <v>50</v>
      </c>
      <c r="G6" s="1"/>
      <c r="H6" s="75" t="s">
        <v>590</v>
      </c>
      <c r="I6" s="75" t="s">
        <v>336</v>
      </c>
      <c r="J6" s="48" t="s">
        <v>3027</v>
      </c>
    </row>
    <row r="7" spans="1:10" x14ac:dyDescent="0.2">
      <c r="A7" s="79" t="s">
        <v>81</v>
      </c>
      <c r="B7" s="79" t="s">
        <v>319</v>
      </c>
      <c r="C7" s="79" t="s">
        <v>3016</v>
      </c>
      <c r="D7" s="82">
        <v>0.40625</v>
      </c>
      <c r="E7" s="82">
        <v>0.44791666666666669</v>
      </c>
      <c r="F7" s="85" t="s">
        <v>25</v>
      </c>
      <c r="G7" s="1"/>
      <c r="H7" s="75" t="s">
        <v>590</v>
      </c>
      <c r="I7" s="75" t="s">
        <v>387</v>
      </c>
      <c r="J7" s="48" t="s">
        <v>3028</v>
      </c>
    </row>
    <row r="8" spans="1:10" x14ac:dyDescent="0.2">
      <c r="A8" s="79" t="s">
        <v>2504</v>
      </c>
      <c r="B8" s="79" t="s">
        <v>319</v>
      </c>
      <c r="C8" s="79" t="s">
        <v>3016</v>
      </c>
      <c r="D8" s="82">
        <v>0.40625</v>
      </c>
      <c r="E8" s="82">
        <v>0.44791666666666669</v>
      </c>
      <c r="F8" s="84" t="s">
        <v>50</v>
      </c>
      <c r="G8" s="1"/>
      <c r="H8" s="75" t="s">
        <v>590</v>
      </c>
      <c r="I8" s="75" t="s">
        <v>343</v>
      </c>
      <c r="J8" s="48" t="s">
        <v>3029</v>
      </c>
    </row>
    <row r="9" spans="1:10" x14ac:dyDescent="0.2">
      <c r="A9" s="79" t="s">
        <v>3030</v>
      </c>
      <c r="B9" s="79" t="s">
        <v>319</v>
      </c>
      <c r="C9" s="79" t="s">
        <v>3016</v>
      </c>
      <c r="D9" s="82">
        <v>0.41666666666666669</v>
      </c>
      <c r="E9" s="82">
        <v>0.47916666666666669</v>
      </c>
      <c r="F9" s="84" t="s">
        <v>622</v>
      </c>
      <c r="G9" s="1"/>
      <c r="H9" t="s">
        <v>590</v>
      </c>
      <c r="I9" t="s">
        <v>300</v>
      </c>
      <c r="J9" s="48" t="s">
        <v>3031</v>
      </c>
    </row>
    <row r="10" spans="1:10" x14ac:dyDescent="0.2">
      <c r="A10" s="79" t="s">
        <v>2572</v>
      </c>
      <c r="B10" s="79" t="s">
        <v>319</v>
      </c>
      <c r="C10" s="79" t="s">
        <v>3016</v>
      </c>
      <c r="D10" s="82">
        <v>0.41666666666666669</v>
      </c>
      <c r="E10" s="82">
        <v>0.47916666666666669</v>
      </c>
      <c r="F10" s="85" t="s">
        <v>53</v>
      </c>
      <c r="G10" s="1"/>
      <c r="H10" s="75" t="s">
        <v>590</v>
      </c>
      <c r="I10" s="75" t="s">
        <v>413</v>
      </c>
      <c r="J10" s="48" t="s">
        <v>3032</v>
      </c>
    </row>
    <row r="11" spans="1:10" x14ac:dyDescent="0.2">
      <c r="A11" s="1" t="s">
        <v>2883</v>
      </c>
      <c r="B11" s="1" t="s">
        <v>319</v>
      </c>
      <c r="C11" s="1" t="s">
        <v>300</v>
      </c>
      <c r="D11" s="81">
        <v>0.41666666666666669</v>
      </c>
      <c r="E11" s="81">
        <v>0.45833333333333331</v>
      </c>
      <c r="F11" s="86" t="s">
        <v>622</v>
      </c>
      <c r="G11" s="1"/>
      <c r="H11" s="75" t="s">
        <v>590</v>
      </c>
      <c r="I11" s="75" t="s">
        <v>406</v>
      </c>
      <c r="J11" s="48" t="s">
        <v>3033</v>
      </c>
    </row>
    <row r="12" spans="1:10" x14ac:dyDescent="0.2">
      <c r="A12" s="79" t="s">
        <v>2048</v>
      </c>
      <c r="B12" s="79" t="s">
        <v>319</v>
      </c>
      <c r="C12" s="79" t="s">
        <v>3016</v>
      </c>
      <c r="D12" s="82">
        <v>0.42708333333333331</v>
      </c>
      <c r="E12" s="82">
        <v>0.47916666666666669</v>
      </c>
      <c r="F12" s="84" t="s">
        <v>622</v>
      </c>
      <c r="G12" s="1"/>
      <c r="H12" s="75" t="s">
        <v>590</v>
      </c>
      <c r="I12" s="75" t="s">
        <v>392</v>
      </c>
      <c r="J12" s="48" t="s">
        <v>3034</v>
      </c>
    </row>
    <row r="13" spans="1:10" x14ac:dyDescent="0.2">
      <c r="A13" s="79" t="s">
        <v>2542</v>
      </c>
      <c r="B13" s="79" t="s">
        <v>319</v>
      </c>
      <c r="C13" s="79" t="s">
        <v>3016</v>
      </c>
      <c r="D13" s="82">
        <v>0.47916666666666669</v>
      </c>
      <c r="E13" s="82">
        <v>0.54166666666666663</v>
      </c>
      <c r="F13" s="85" t="s">
        <v>25</v>
      </c>
      <c r="G13" s="1"/>
      <c r="H13" s="75" t="s">
        <v>590</v>
      </c>
      <c r="I13" s="75" t="s">
        <v>408</v>
      </c>
      <c r="J13" s="48" t="s">
        <v>3035</v>
      </c>
    </row>
    <row r="14" spans="1:10" x14ac:dyDescent="0.2">
      <c r="A14" s="79" t="s">
        <v>2370</v>
      </c>
      <c r="B14" s="79" t="s">
        <v>319</v>
      </c>
      <c r="C14" s="78" t="s">
        <v>3036</v>
      </c>
      <c r="D14" s="83">
        <v>0.54166666666666663</v>
      </c>
      <c r="E14" s="83"/>
      <c r="F14" s="84" t="s">
        <v>622</v>
      </c>
      <c r="G14" s="78" t="s">
        <v>3037</v>
      </c>
      <c r="H14" s="75" t="s">
        <v>590</v>
      </c>
      <c r="I14" s="75"/>
    </row>
    <row r="15" spans="1:10" x14ac:dyDescent="0.2">
      <c r="A15" s="79" t="s">
        <v>3038</v>
      </c>
      <c r="B15" s="79" t="s">
        <v>315</v>
      </c>
      <c r="C15" s="79" t="s">
        <v>3016</v>
      </c>
      <c r="D15" s="82">
        <v>0.35416666666666669</v>
      </c>
      <c r="E15" s="82">
        <v>0.39583333333333331</v>
      </c>
      <c r="F15" s="84" t="s">
        <v>146</v>
      </c>
      <c r="G15" s="1"/>
      <c r="H15" s="75" t="s">
        <v>590</v>
      </c>
      <c r="I15" s="75" t="s">
        <v>433</v>
      </c>
      <c r="J15" s="48" t="s">
        <v>3039</v>
      </c>
    </row>
    <row r="16" spans="1:10" x14ac:dyDescent="0.2">
      <c r="A16" s="79" t="s">
        <v>83</v>
      </c>
      <c r="B16" s="79" t="s">
        <v>315</v>
      </c>
      <c r="C16" s="79" t="s">
        <v>3016</v>
      </c>
      <c r="D16" s="82">
        <v>0.46875</v>
      </c>
      <c r="E16" s="82">
        <v>0.53125</v>
      </c>
      <c r="F16" s="84" t="s">
        <v>146</v>
      </c>
      <c r="G16" s="1"/>
      <c r="H16" s="75" t="s">
        <v>590</v>
      </c>
      <c r="I16" s="75" t="s">
        <v>2590</v>
      </c>
      <c r="J16" s="48" t="s">
        <v>3040</v>
      </c>
    </row>
    <row r="17" spans="1:10" x14ac:dyDescent="0.2">
      <c r="A17" s="79" t="s">
        <v>1337</v>
      </c>
      <c r="B17" s="79" t="s">
        <v>323</v>
      </c>
      <c r="C17" s="79" t="s">
        <v>3016</v>
      </c>
      <c r="D17" s="82">
        <v>0.48958333333333331</v>
      </c>
      <c r="E17" s="82">
        <v>0.53125</v>
      </c>
      <c r="F17" s="85" t="s">
        <v>25</v>
      </c>
      <c r="G17" s="1"/>
      <c r="H17" s="75" t="s">
        <v>590</v>
      </c>
      <c r="I17" s="75" t="s">
        <v>382</v>
      </c>
      <c r="J17" s="48" t="s">
        <v>3041</v>
      </c>
    </row>
    <row r="18" spans="1:10" x14ac:dyDescent="0.2">
      <c r="A18" s="79" t="s">
        <v>2239</v>
      </c>
      <c r="B18" s="79" t="s">
        <v>323</v>
      </c>
      <c r="C18" s="79" t="s">
        <v>3016</v>
      </c>
      <c r="D18" s="82">
        <v>0.54166666666666663</v>
      </c>
      <c r="E18" s="82">
        <v>0.58333333333333337</v>
      </c>
      <c r="F18" s="85" t="s">
        <v>53</v>
      </c>
      <c r="G18" s="1"/>
      <c r="H18" s="75" t="s">
        <v>590</v>
      </c>
      <c r="I18" s="75" t="s">
        <v>1370</v>
      </c>
      <c r="J18" s="48" t="s">
        <v>3042</v>
      </c>
    </row>
  </sheetData>
  <autoFilter ref="A2:F18" xr:uid="{00000000-0009-0000-0000-00000D000000}">
    <sortState xmlns:xlrd2="http://schemas.microsoft.com/office/spreadsheetml/2017/richdata2" ref="A4:H17">
      <sortCondition ref="B2:B17"/>
    </sortState>
  </autoFilter>
  <sortState xmlns:xlrd2="http://schemas.microsoft.com/office/spreadsheetml/2017/richdata2" ref="A3:G18">
    <sortCondition ref="B3:B18"/>
    <sortCondition ref="D3:D18"/>
  </sortState>
  <mergeCells count="6">
    <mergeCell ref="G1:G2"/>
    <mergeCell ref="D1:E1"/>
    <mergeCell ref="A1:A2"/>
    <mergeCell ref="B1:B2"/>
    <mergeCell ref="C1:C2"/>
    <mergeCell ref="F1:F2"/>
  </mergeCells>
  <pageMargins left="0.23622047244094491" right="0.23622047244094491" top="0.74803149606299213" bottom="0.74803149606299213" header="0.31496062992125984" footer="0.31496062992125984"/>
  <pageSetup orientation="landscape" r:id="rId1"/>
  <headerFooter>
    <oddHeader>&amp;L&amp;"Impact,Regular"cantec &amp;"-,Regular"Fire Alarms&amp;C MONTHLY BELL TEST - &amp;A</oddHead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7F682-6016-4085-AB34-FF0F75EA98E1}">
  <sheetPr codeName="Sheet20">
    <tabColor theme="1" tint="4.9989318521683403E-2"/>
    <pageSetUpPr fitToPage="1"/>
  </sheetPr>
  <dimension ref="A1:V183"/>
  <sheetViews>
    <sheetView showGridLines="0" view="pageBreakPreview" zoomScale="85" zoomScaleNormal="85" zoomScaleSheetLayoutView="85" workbookViewId="0">
      <pane xSplit="10" ySplit="1" topLeftCell="L10" activePane="bottomRight" state="frozen"/>
      <selection pane="topRight" activeCell="BF1" sqref="BF1"/>
      <selection pane="bottomLeft" activeCell="A2" sqref="A2"/>
      <selection pane="bottomRight" activeCell="J17" sqref="J17"/>
    </sheetView>
  </sheetViews>
  <sheetFormatPr defaultColWidth="9.140625" defaultRowHeight="12.75" x14ac:dyDescent="0.2"/>
  <cols>
    <col min="1" max="2" width="20.140625" style="501" customWidth="1"/>
    <col min="3" max="3" width="19.140625" style="501" customWidth="1"/>
    <col min="4" max="4" width="18.140625" style="503" customWidth="1"/>
    <col min="5" max="5" width="12.42578125" style="504" customWidth="1"/>
    <col min="6" max="6" width="14.7109375" style="503" customWidth="1"/>
    <col min="7" max="7" width="11.7109375" style="505" customWidth="1"/>
    <col min="8" max="8" width="10.140625" style="47" hidden="1" customWidth="1"/>
    <col min="9" max="9" width="6" style="506" customWidth="1"/>
    <col min="10" max="10" width="8.28515625" style="501" customWidth="1"/>
    <col min="11" max="11" width="9.42578125" style="501" customWidth="1"/>
    <col min="12" max="22" width="9.140625" style="506"/>
    <col min="23" max="16384" width="9.140625" style="501"/>
  </cols>
  <sheetData>
    <row r="1" spans="1:22" ht="60" customHeight="1" x14ac:dyDescent="0.25">
      <c r="A1" s="463" t="s">
        <v>3043</v>
      </c>
      <c r="B1" s="463" t="s">
        <v>3044</v>
      </c>
      <c r="C1" s="439" t="s">
        <v>581</v>
      </c>
      <c r="D1" s="439" t="s">
        <v>582</v>
      </c>
      <c r="E1" s="439" t="s">
        <v>3045</v>
      </c>
      <c r="F1" s="439" t="s">
        <v>3046</v>
      </c>
      <c r="G1" s="439" t="s">
        <v>223</v>
      </c>
      <c r="H1" s="182" t="s">
        <v>2039</v>
      </c>
      <c r="I1" s="439" t="s">
        <v>3047</v>
      </c>
      <c r="J1" s="463" t="s">
        <v>4</v>
      </c>
      <c r="K1" s="476">
        <v>44501</v>
      </c>
      <c r="L1" s="476">
        <v>44531</v>
      </c>
      <c r="M1" s="523">
        <v>44562</v>
      </c>
      <c r="N1" s="523">
        <v>44593</v>
      </c>
      <c r="O1" s="523">
        <v>44621</v>
      </c>
      <c r="P1" s="523">
        <v>44652</v>
      </c>
      <c r="Q1" s="523">
        <v>44682</v>
      </c>
      <c r="R1" s="523">
        <v>44713</v>
      </c>
      <c r="S1" s="523">
        <v>44743</v>
      </c>
      <c r="T1" s="523">
        <v>44774</v>
      </c>
      <c r="U1" s="523">
        <v>44805</v>
      </c>
      <c r="V1" s="523">
        <v>44835</v>
      </c>
    </row>
    <row r="2" spans="1:22" s="381" customFormat="1" ht="45" customHeight="1" x14ac:dyDescent="0.25">
      <c r="A2" s="382" t="s">
        <v>586</v>
      </c>
      <c r="B2" s="382" t="s">
        <v>3048</v>
      </c>
      <c r="C2" s="383" t="s">
        <v>587</v>
      </c>
      <c r="D2" s="451" t="s">
        <v>2518</v>
      </c>
      <c r="E2" s="401">
        <v>41214</v>
      </c>
      <c r="F2" s="385" t="s">
        <v>590</v>
      </c>
      <c r="G2" s="386" t="s">
        <v>591</v>
      </c>
      <c r="H2" s="88"/>
      <c r="I2" s="387" t="s">
        <v>2363</v>
      </c>
      <c r="J2" s="388" t="s">
        <v>20</v>
      </c>
      <c r="K2" s="379" t="s">
        <v>443</v>
      </c>
      <c r="L2" s="379" t="s">
        <v>443</v>
      </c>
      <c r="M2" s="379" t="s">
        <v>443</v>
      </c>
      <c r="N2" s="379" t="s">
        <v>443</v>
      </c>
      <c r="O2" s="379" t="s">
        <v>443</v>
      </c>
      <c r="P2" s="379" t="s">
        <v>1882</v>
      </c>
      <c r="Q2" s="379" t="s">
        <v>443</v>
      </c>
      <c r="R2" s="379"/>
      <c r="S2" s="379"/>
      <c r="T2" s="379"/>
      <c r="U2" s="379"/>
      <c r="V2" s="379"/>
    </row>
    <row r="3" spans="1:22" s="381" customFormat="1" ht="45" customHeight="1" x14ac:dyDescent="0.25">
      <c r="A3" s="382" t="s">
        <v>593</v>
      </c>
      <c r="B3" s="382" t="s">
        <v>3048</v>
      </c>
      <c r="C3" s="382" t="s">
        <v>152</v>
      </c>
      <c r="D3" s="414" t="s">
        <v>2311</v>
      </c>
      <c r="E3" s="401">
        <v>41730</v>
      </c>
      <c r="F3" s="385" t="s">
        <v>590</v>
      </c>
      <c r="G3" s="386" t="s">
        <v>595</v>
      </c>
      <c r="H3" s="88"/>
      <c r="I3" s="387" t="s">
        <v>24</v>
      </c>
      <c r="J3" s="388" t="s">
        <v>20</v>
      </c>
      <c r="K3" s="379" t="s">
        <v>443</v>
      </c>
      <c r="L3" s="379" t="s">
        <v>443</v>
      </c>
      <c r="M3" s="379" t="s">
        <v>443</v>
      </c>
      <c r="N3" s="379" t="s">
        <v>443</v>
      </c>
      <c r="O3" s="379" t="s">
        <v>443</v>
      </c>
      <c r="P3" s="379" t="s">
        <v>1882</v>
      </c>
      <c r="Q3" s="379" t="s">
        <v>443</v>
      </c>
      <c r="R3" s="379"/>
      <c r="S3" s="379"/>
      <c r="T3" s="379"/>
      <c r="U3" s="379"/>
      <c r="V3" s="379"/>
    </row>
    <row r="4" spans="1:22" s="381" customFormat="1" ht="45" customHeight="1" x14ac:dyDescent="0.25">
      <c r="A4" s="382" t="s">
        <v>2048</v>
      </c>
      <c r="B4" s="382" t="s">
        <v>3048</v>
      </c>
      <c r="C4" s="383" t="s">
        <v>62</v>
      </c>
      <c r="D4" s="409" t="s">
        <v>1176</v>
      </c>
      <c r="E4" s="401">
        <v>40787</v>
      </c>
      <c r="F4" s="385" t="s">
        <v>590</v>
      </c>
      <c r="G4" s="386" t="s">
        <v>392</v>
      </c>
      <c r="H4" s="140">
        <v>16</v>
      </c>
      <c r="I4" s="387" t="s">
        <v>19</v>
      </c>
      <c r="J4" s="415" t="s">
        <v>25</v>
      </c>
      <c r="K4" s="379" t="s">
        <v>443</v>
      </c>
      <c r="L4" s="379" t="s">
        <v>443</v>
      </c>
      <c r="M4" s="379" t="s">
        <v>443</v>
      </c>
      <c r="N4" s="379" t="s">
        <v>443</v>
      </c>
      <c r="O4" s="379" t="s">
        <v>443</v>
      </c>
      <c r="P4" s="379" t="s">
        <v>443</v>
      </c>
      <c r="Q4" s="379" t="s">
        <v>443</v>
      </c>
      <c r="R4" s="379" t="s">
        <v>1882</v>
      </c>
      <c r="S4" s="379"/>
      <c r="T4" s="379"/>
      <c r="U4" s="379"/>
      <c r="V4" s="379"/>
    </row>
    <row r="5" spans="1:22" s="381" customFormat="1" ht="45" customHeight="1" x14ac:dyDescent="0.25">
      <c r="A5" s="382" t="s">
        <v>607</v>
      </c>
      <c r="B5" s="382" t="s">
        <v>3048</v>
      </c>
      <c r="C5" s="382" t="s">
        <v>608</v>
      </c>
      <c r="D5" s="414" t="s">
        <v>2311</v>
      </c>
      <c r="E5" s="401">
        <v>43313</v>
      </c>
      <c r="F5" s="385" t="s">
        <v>590</v>
      </c>
      <c r="G5" s="386" t="s">
        <v>2365</v>
      </c>
      <c r="H5" s="140"/>
      <c r="I5" s="387" t="s">
        <v>30</v>
      </c>
      <c r="J5" s="388" t="s">
        <v>50</v>
      </c>
      <c r="K5" s="379" t="s">
        <v>443</v>
      </c>
      <c r="L5" s="379" t="s">
        <v>443</v>
      </c>
      <c r="M5" s="379" t="s">
        <v>443</v>
      </c>
      <c r="N5" s="379" t="s">
        <v>443</v>
      </c>
      <c r="O5" s="379" t="s">
        <v>443</v>
      </c>
      <c r="P5" s="379" t="s">
        <v>443</v>
      </c>
      <c r="Q5" s="379" t="s">
        <v>443</v>
      </c>
      <c r="R5" s="379"/>
      <c r="S5" s="379"/>
      <c r="T5" s="379"/>
      <c r="U5" s="379"/>
      <c r="V5" s="379"/>
    </row>
    <row r="6" spans="1:22" s="381" customFormat="1" ht="45" customHeight="1" x14ac:dyDescent="0.25">
      <c r="A6" s="382" t="s">
        <v>623</v>
      </c>
      <c r="B6" s="382" t="s">
        <v>3048</v>
      </c>
      <c r="C6" s="382" t="s">
        <v>624</v>
      </c>
      <c r="D6" s="414" t="s">
        <v>2311</v>
      </c>
      <c r="E6" s="401">
        <v>44174</v>
      </c>
      <c r="F6" s="385" t="s">
        <v>590</v>
      </c>
      <c r="G6" s="386" t="s">
        <v>2366</v>
      </c>
      <c r="H6" s="140"/>
      <c r="I6" s="387" t="s">
        <v>30</v>
      </c>
      <c r="J6" s="388" t="s">
        <v>25</v>
      </c>
      <c r="K6" s="379" t="s">
        <v>443</v>
      </c>
      <c r="L6" s="379" t="s">
        <v>443</v>
      </c>
      <c r="M6" s="379" t="s">
        <v>443</v>
      </c>
      <c r="N6" s="379" t="s">
        <v>443</v>
      </c>
      <c r="O6" s="379" t="s">
        <v>443</v>
      </c>
      <c r="P6" s="379" t="s">
        <v>443</v>
      </c>
      <c r="Q6" s="379" t="s">
        <v>443</v>
      </c>
      <c r="R6" s="379"/>
      <c r="S6" s="379"/>
      <c r="T6" s="379"/>
      <c r="U6" s="379"/>
      <c r="V6" s="379"/>
    </row>
    <row r="7" spans="1:22" s="381" customFormat="1" ht="45" customHeight="1" x14ac:dyDescent="0.25">
      <c r="A7" s="382" t="s">
        <v>628</v>
      </c>
      <c r="B7" s="382" t="s">
        <v>3049</v>
      </c>
      <c r="C7" s="382" t="s">
        <v>1845</v>
      </c>
      <c r="D7" s="409" t="s">
        <v>1879</v>
      </c>
      <c r="E7" s="401">
        <v>44228</v>
      </c>
      <c r="F7" s="385" t="s">
        <v>590</v>
      </c>
      <c r="G7" s="386" t="s">
        <v>2367</v>
      </c>
      <c r="H7" s="140"/>
      <c r="I7" s="387" t="s">
        <v>2363</v>
      </c>
      <c r="J7" s="388" t="s">
        <v>20</v>
      </c>
      <c r="K7" s="379" t="s">
        <v>443</v>
      </c>
      <c r="L7" s="379" t="s">
        <v>443</v>
      </c>
      <c r="M7" s="379" t="s">
        <v>443</v>
      </c>
      <c r="N7" s="379" t="s">
        <v>443</v>
      </c>
      <c r="O7" s="379" t="s">
        <v>443</v>
      </c>
      <c r="P7" s="379" t="s">
        <v>1882</v>
      </c>
      <c r="Q7" s="379" t="s">
        <v>443</v>
      </c>
      <c r="R7" s="379"/>
      <c r="S7" s="379"/>
      <c r="T7" s="379"/>
      <c r="U7" s="379"/>
      <c r="V7" s="448"/>
    </row>
    <row r="8" spans="1:22" s="381" customFormat="1" ht="45" customHeight="1" x14ac:dyDescent="0.25">
      <c r="A8" s="464" t="s">
        <v>636</v>
      </c>
      <c r="B8" s="382" t="s">
        <v>3048</v>
      </c>
      <c r="C8" s="464" t="s">
        <v>99</v>
      </c>
      <c r="D8" s="451" t="s">
        <v>1880</v>
      </c>
      <c r="E8" s="445"/>
      <c r="F8" s="465" t="s">
        <v>590</v>
      </c>
      <c r="G8" s="441" t="s">
        <v>465</v>
      </c>
      <c r="H8" s="100"/>
      <c r="I8" s="466" t="s">
        <v>24</v>
      </c>
      <c r="J8" s="524" t="s">
        <v>2368</v>
      </c>
      <c r="K8" s="379" t="s">
        <v>443</v>
      </c>
      <c r="L8" s="379" t="s">
        <v>443</v>
      </c>
      <c r="M8" s="379" t="s">
        <v>443</v>
      </c>
      <c r="N8" s="379" t="s">
        <v>443</v>
      </c>
      <c r="O8" s="379" t="s">
        <v>443</v>
      </c>
      <c r="P8" s="379" t="s">
        <v>1882</v>
      </c>
      <c r="Q8" s="379" t="s">
        <v>443</v>
      </c>
      <c r="R8" s="379"/>
      <c r="S8" s="379"/>
      <c r="T8" s="379"/>
      <c r="U8" s="379"/>
      <c r="V8" s="379"/>
    </row>
    <row r="9" spans="1:22" s="381" customFormat="1" ht="45" customHeight="1" x14ac:dyDescent="0.25">
      <c r="A9" s="382" t="s">
        <v>637</v>
      </c>
      <c r="B9" s="382" t="s">
        <v>3048</v>
      </c>
      <c r="C9" s="383" t="s">
        <v>638</v>
      </c>
      <c r="D9" s="414" t="s">
        <v>2311</v>
      </c>
      <c r="E9" s="384"/>
      <c r="F9" s="385" t="s">
        <v>590</v>
      </c>
      <c r="G9" s="386" t="s">
        <v>336</v>
      </c>
      <c r="H9" s="88">
        <v>19</v>
      </c>
      <c r="I9" s="387" t="s">
        <v>19</v>
      </c>
      <c r="J9" s="415" t="s">
        <v>40</v>
      </c>
      <c r="K9" s="379" t="s">
        <v>443</v>
      </c>
      <c r="L9" s="379" t="s">
        <v>443</v>
      </c>
      <c r="M9" s="539" t="s">
        <v>2369</v>
      </c>
      <c r="N9" s="379" t="s">
        <v>443</v>
      </c>
      <c r="O9" s="379" t="s">
        <v>443</v>
      </c>
      <c r="P9" s="379" t="s">
        <v>443</v>
      </c>
      <c r="Q9" s="379" t="s">
        <v>443</v>
      </c>
      <c r="R9" s="379" t="s">
        <v>443</v>
      </c>
      <c r="S9" s="379"/>
      <c r="T9" s="379"/>
      <c r="U9" s="379"/>
      <c r="V9" s="379"/>
    </row>
    <row r="10" spans="1:22" s="397" customFormat="1" ht="45" customHeight="1" x14ac:dyDescent="0.25">
      <c r="A10" s="383" t="s">
        <v>646</v>
      </c>
      <c r="B10" s="382" t="s">
        <v>3048</v>
      </c>
      <c r="C10" s="382" t="s">
        <v>60</v>
      </c>
      <c r="D10" s="409" t="s">
        <v>1883</v>
      </c>
      <c r="E10" s="401">
        <v>41214</v>
      </c>
      <c r="F10" s="385" t="s">
        <v>590</v>
      </c>
      <c r="G10" s="386" t="s">
        <v>2371</v>
      </c>
      <c r="H10" s="89">
        <v>20</v>
      </c>
      <c r="I10" s="387" t="s">
        <v>19</v>
      </c>
      <c r="J10" s="388" t="s">
        <v>20</v>
      </c>
      <c r="K10" s="379" t="s">
        <v>443</v>
      </c>
      <c r="L10" s="379" t="s">
        <v>443</v>
      </c>
      <c r="M10" s="379" t="s">
        <v>443</v>
      </c>
      <c r="N10" s="379" t="s">
        <v>443</v>
      </c>
      <c r="O10" s="379" t="s">
        <v>443</v>
      </c>
      <c r="P10" s="379" t="s">
        <v>443</v>
      </c>
      <c r="Q10" s="379" t="s">
        <v>443</v>
      </c>
      <c r="R10" s="379" t="s">
        <v>443</v>
      </c>
      <c r="S10" s="379"/>
      <c r="T10" s="379"/>
      <c r="U10" s="379"/>
      <c r="V10" s="379"/>
    </row>
    <row r="11" spans="1:22" s="502" customFormat="1" ht="45" customHeight="1" x14ac:dyDescent="0.25">
      <c r="A11" s="372" t="s">
        <v>3050</v>
      </c>
      <c r="B11" s="382" t="s">
        <v>3048</v>
      </c>
      <c r="C11" s="372" t="s">
        <v>119</v>
      </c>
      <c r="D11" s="414" t="s">
        <v>2311</v>
      </c>
      <c r="E11" s="384"/>
      <c r="F11" s="385" t="s">
        <v>590</v>
      </c>
      <c r="G11" s="386" t="s">
        <v>270</v>
      </c>
      <c r="H11" s="140">
        <v>19</v>
      </c>
      <c r="I11" s="387" t="s">
        <v>2306</v>
      </c>
      <c r="J11" s="378" t="s">
        <v>31</v>
      </c>
      <c r="K11" s="379" t="s">
        <v>443</v>
      </c>
      <c r="L11" s="379" t="s">
        <v>443</v>
      </c>
      <c r="M11" s="379" t="s">
        <v>443</v>
      </c>
      <c r="N11" s="379" t="s">
        <v>443</v>
      </c>
      <c r="O11" s="379" t="s">
        <v>443</v>
      </c>
      <c r="P11" s="379" t="s">
        <v>443</v>
      </c>
      <c r="Q11" s="379" t="s">
        <v>443</v>
      </c>
      <c r="R11" s="453"/>
      <c r="S11" s="453"/>
      <c r="T11" s="379"/>
      <c r="U11" s="379"/>
      <c r="V11" s="379"/>
    </row>
    <row r="12" spans="1:22" s="502" customFormat="1" ht="45" customHeight="1" x14ac:dyDescent="0.25">
      <c r="A12" s="383" t="s">
        <v>664</v>
      </c>
      <c r="B12" s="382" t="s">
        <v>3048</v>
      </c>
      <c r="C12" s="383" t="s">
        <v>665</v>
      </c>
      <c r="D12" s="414" t="s">
        <v>2311</v>
      </c>
      <c r="E12" s="393">
        <v>44075</v>
      </c>
      <c r="F12" s="402" t="s">
        <v>590</v>
      </c>
      <c r="G12" s="386" t="s">
        <v>666</v>
      </c>
      <c r="H12" s="140"/>
      <c r="I12" s="387" t="s">
        <v>24</v>
      </c>
      <c r="J12" s="388" t="s">
        <v>25</v>
      </c>
      <c r="K12" s="379" t="s">
        <v>443</v>
      </c>
      <c r="L12" s="379" t="s">
        <v>443</v>
      </c>
      <c r="M12" s="379" t="s">
        <v>443</v>
      </c>
      <c r="N12" s="379" t="s">
        <v>443</v>
      </c>
      <c r="O12" s="379" t="s">
        <v>443</v>
      </c>
      <c r="P12" s="379" t="s">
        <v>443</v>
      </c>
      <c r="Q12" s="379" t="s">
        <v>1882</v>
      </c>
      <c r="R12" s="379"/>
      <c r="S12" s="379"/>
      <c r="T12" s="379"/>
      <c r="U12" s="379"/>
      <c r="V12" s="453"/>
    </row>
    <row r="13" spans="1:22" s="502" customFormat="1" ht="45" customHeight="1" x14ac:dyDescent="0.25">
      <c r="A13" s="429" t="s">
        <v>674</v>
      </c>
      <c r="B13" s="382" t="s">
        <v>3048</v>
      </c>
      <c r="C13" s="382" t="s">
        <v>152</v>
      </c>
      <c r="D13" s="414" t="s">
        <v>2311</v>
      </c>
      <c r="E13" s="430">
        <v>42186</v>
      </c>
      <c r="F13" s="402" t="s">
        <v>590</v>
      </c>
      <c r="G13" s="403" t="s">
        <v>2372</v>
      </c>
      <c r="H13" s="193"/>
      <c r="I13" s="387" t="s">
        <v>2306</v>
      </c>
      <c r="J13" s="404" t="s">
        <v>72</v>
      </c>
      <c r="K13" s="379" t="s">
        <v>443</v>
      </c>
      <c r="L13" s="379" t="s">
        <v>443</v>
      </c>
      <c r="M13" s="379" t="s">
        <v>443</v>
      </c>
      <c r="N13" s="379" t="s">
        <v>443</v>
      </c>
      <c r="O13" s="379" t="s">
        <v>443</v>
      </c>
      <c r="P13" s="379" t="s">
        <v>443</v>
      </c>
      <c r="Q13" s="379" t="s">
        <v>443</v>
      </c>
      <c r="R13" s="379"/>
      <c r="S13" s="453"/>
      <c r="T13" s="453"/>
      <c r="U13" s="379"/>
      <c r="V13" s="379"/>
    </row>
    <row r="14" spans="1:22" s="381" customFormat="1" ht="45" customHeight="1" x14ac:dyDescent="0.25">
      <c r="A14" s="382" t="s">
        <v>2070</v>
      </c>
      <c r="B14" s="382" t="s">
        <v>3048</v>
      </c>
      <c r="C14" s="383" t="s">
        <v>49</v>
      </c>
      <c r="D14" s="414" t="s">
        <v>2311</v>
      </c>
      <c r="E14" s="401">
        <v>42476</v>
      </c>
      <c r="F14" s="385" t="s">
        <v>590</v>
      </c>
      <c r="G14" s="386" t="s">
        <v>2373</v>
      </c>
      <c r="H14" s="88"/>
      <c r="I14" s="387" t="s">
        <v>19</v>
      </c>
      <c r="J14" s="388" t="s">
        <v>25</v>
      </c>
      <c r="K14" s="379" t="s">
        <v>443</v>
      </c>
      <c r="L14" s="379" t="s">
        <v>443</v>
      </c>
      <c r="M14" s="379" t="s">
        <v>443</v>
      </c>
      <c r="N14" s="379" t="s">
        <v>443</v>
      </c>
      <c r="O14" s="379" t="s">
        <v>443</v>
      </c>
      <c r="P14" s="379" t="s">
        <v>443</v>
      </c>
      <c r="Q14" s="549" t="s">
        <v>2374</v>
      </c>
      <c r="R14" s="379" t="s">
        <v>443</v>
      </c>
      <c r="S14" s="379"/>
      <c r="T14" s="379"/>
      <c r="U14" s="379"/>
      <c r="V14" s="379"/>
    </row>
    <row r="15" spans="1:22" ht="45" customHeight="1" x14ac:dyDescent="0.25">
      <c r="A15" s="383" t="s">
        <v>2071</v>
      </c>
      <c r="B15" s="382" t="s">
        <v>3048</v>
      </c>
      <c r="C15" s="383" t="s">
        <v>99</v>
      </c>
      <c r="D15" s="414" t="s">
        <v>2311</v>
      </c>
      <c r="E15" s="401">
        <v>41791</v>
      </c>
      <c r="F15" s="385" t="s">
        <v>590</v>
      </c>
      <c r="G15" s="386" t="s">
        <v>2375</v>
      </c>
      <c r="H15" s="88">
        <v>21</v>
      </c>
      <c r="I15" s="387" t="s">
        <v>2306</v>
      </c>
      <c r="J15" s="388" t="s">
        <v>72</v>
      </c>
      <c r="K15" s="379" t="s">
        <v>443</v>
      </c>
      <c r="L15" s="379" t="s">
        <v>443</v>
      </c>
      <c r="M15" s="379" t="s">
        <v>443</v>
      </c>
      <c r="N15" s="379" t="s">
        <v>443</v>
      </c>
      <c r="O15" s="379" t="s">
        <v>443</v>
      </c>
      <c r="P15" s="379" t="s">
        <v>443</v>
      </c>
      <c r="Q15" s="379" t="s">
        <v>443</v>
      </c>
      <c r="R15" s="379"/>
      <c r="S15" s="453"/>
      <c r="T15" s="453"/>
      <c r="U15" s="379"/>
      <c r="V15" s="379"/>
    </row>
    <row r="16" spans="1:22" s="381" customFormat="1" ht="45" customHeight="1" x14ac:dyDescent="0.25">
      <c r="A16" s="408" t="s">
        <v>2072</v>
      </c>
      <c r="B16" s="382" t="s">
        <v>3048</v>
      </c>
      <c r="C16" s="383" t="s">
        <v>99</v>
      </c>
      <c r="D16" s="414" t="s">
        <v>2311</v>
      </c>
      <c r="E16" s="401">
        <v>41821</v>
      </c>
      <c r="F16" s="385" t="s">
        <v>590</v>
      </c>
      <c r="G16" s="386" t="s">
        <v>2376</v>
      </c>
      <c r="H16" s="9">
        <v>17</v>
      </c>
      <c r="I16" s="387" t="s">
        <v>30</v>
      </c>
      <c r="J16" s="388" t="s">
        <v>53</v>
      </c>
      <c r="K16" s="379" t="s">
        <v>443</v>
      </c>
      <c r="L16" s="379" t="s">
        <v>443</v>
      </c>
      <c r="M16" s="379" t="s">
        <v>443</v>
      </c>
      <c r="N16" s="379" t="s">
        <v>443</v>
      </c>
      <c r="O16" s="379" t="s">
        <v>443</v>
      </c>
      <c r="P16" s="379" t="s">
        <v>443</v>
      </c>
      <c r="Q16" s="379" t="s">
        <v>443</v>
      </c>
      <c r="R16" s="379"/>
      <c r="S16" s="379"/>
      <c r="T16" s="379"/>
      <c r="U16" s="379"/>
      <c r="V16" s="379"/>
    </row>
    <row r="17" spans="1:22" s="381" customFormat="1" ht="45" customHeight="1" x14ac:dyDescent="0.25">
      <c r="A17" s="383" t="s">
        <v>2075</v>
      </c>
      <c r="B17" s="382" t="s">
        <v>3048</v>
      </c>
      <c r="C17" s="383" t="s">
        <v>119</v>
      </c>
      <c r="D17" s="414" t="s">
        <v>2311</v>
      </c>
      <c r="E17" s="401">
        <v>42256</v>
      </c>
      <c r="F17" s="385" t="s">
        <v>590</v>
      </c>
      <c r="G17" s="386" t="s">
        <v>2379</v>
      </c>
      <c r="H17" s="88">
        <v>10</v>
      </c>
      <c r="I17" s="387" t="s">
        <v>30</v>
      </c>
      <c r="J17" s="388" t="s">
        <v>28</v>
      </c>
      <c r="K17" s="379" t="s">
        <v>443</v>
      </c>
      <c r="L17" s="379" t="s">
        <v>443</v>
      </c>
      <c r="M17" s="379" t="s">
        <v>443</v>
      </c>
      <c r="N17" s="379" t="s">
        <v>443</v>
      </c>
      <c r="O17" s="379" t="s">
        <v>443</v>
      </c>
      <c r="P17" s="379" t="s">
        <v>443</v>
      </c>
      <c r="Q17" s="379" t="s">
        <v>443</v>
      </c>
      <c r="R17" s="379"/>
      <c r="S17" s="379"/>
      <c r="T17" s="379"/>
      <c r="U17" s="379"/>
      <c r="V17" s="379"/>
    </row>
    <row r="18" spans="1:22" ht="45" customHeight="1" x14ac:dyDescent="0.25">
      <c r="A18" s="408" t="s">
        <v>2380</v>
      </c>
      <c r="B18" s="382" t="s">
        <v>3048</v>
      </c>
      <c r="C18" s="382" t="s">
        <v>700</v>
      </c>
      <c r="D18" s="414" t="s">
        <v>2311</v>
      </c>
      <c r="E18" s="434">
        <v>43891</v>
      </c>
      <c r="F18" s="385" t="s">
        <v>590</v>
      </c>
      <c r="G18" s="386" t="s">
        <v>2381</v>
      </c>
      <c r="H18" s="88"/>
      <c r="I18" s="387" t="s">
        <v>2306</v>
      </c>
      <c r="J18" s="415" t="s">
        <v>25</v>
      </c>
      <c r="K18" s="379" t="s">
        <v>443</v>
      </c>
      <c r="L18" s="379" t="s">
        <v>443</v>
      </c>
      <c r="M18" s="379" t="s">
        <v>443</v>
      </c>
      <c r="N18" s="379" t="s">
        <v>443</v>
      </c>
      <c r="O18" s="379" t="s">
        <v>443</v>
      </c>
      <c r="P18" s="379" t="s">
        <v>443</v>
      </c>
      <c r="Q18" s="379" t="s">
        <v>443</v>
      </c>
      <c r="R18" s="379"/>
      <c r="S18" s="453"/>
      <c r="T18" s="453"/>
      <c r="U18" s="379"/>
      <c r="V18" s="379"/>
    </row>
    <row r="19" spans="1:22" ht="45" customHeight="1" x14ac:dyDescent="0.25">
      <c r="A19" s="408" t="s">
        <v>2086</v>
      </c>
      <c r="B19" s="382" t="s">
        <v>3048</v>
      </c>
      <c r="C19" s="382" t="s">
        <v>119</v>
      </c>
      <c r="D19" s="414" t="s">
        <v>715</v>
      </c>
      <c r="E19" s="434">
        <v>44559</v>
      </c>
      <c r="F19" s="385" t="s">
        <v>590</v>
      </c>
      <c r="G19" s="560" t="s">
        <v>3051</v>
      </c>
      <c r="H19" s="88"/>
      <c r="I19" s="387" t="s">
        <v>2383</v>
      </c>
      <c r="J19" s="415" t="s">
        <v>45</v>
      </c>
      <c r="K19" s="379" t="s">
        <v>35</v>
      </c>
      <c r="L19" s="537" t="s">
        <v>2364</v>
      </c>
      <c r="M19" s="379" t="s">
        <v>443</v>
      </c>
      <c r="N19" s="379" t="s">
        <v>1882</v>
      </c>
      <c r="O19" s="379" t="s">
        <v>443</v>
      </c>
      <c r="P19" s="379" t="s">
        <v>443</v>
      </c>
      <c r="Q19" s="379" t="s">
        <v>443</v>
      </c>
      <c r="R19" s="379"/>
      <c r="S19" s="453"/>
      <c r="T19" s="453"/>
      <c r="U19" s="379"/>
      <c r="V19" s="379"/>
    </row>
    <row r="20" spans="1:22" s="381" customFormat="1" ht="45" customHeight="1" x14ac:dyDescent="0.25">
      <c r="A20" s="464" t="s">
        <v>721</v>
      </c>
      <c r="B20" s="382" t="s">
        <v>3048</v>
      </c>
      <c r="C20" s="464" t="s">
        <v>99</v>
      </c>
      <c r="D20" s="414" t="s">
        <v>2311</v>
      </c>
      <c r="E20" s="401">
        <v>42689</v>
      </c>
      <c r="F20" s="465" t="s">
        <v>590</v>
      </c>
      <c r="G20" s="441" t="s">
        <v>722</v>
      </c>
      <c r="H20" s="100"/>
      <c r="I20" s="466" t="s">
        <v>24</v>
      </c>
      <c r="J20" s="449" t="s">
        <v>50</v>
      </c>
      <c r="K20" s="379" t="s">
        <v>443</v>
      </c>
      <c r="L20" s="379" t="s">
        <v>443</v>
      </c>
      <c r="M20" s="379" t="s">
        <v>443</v>
      </c>
      <c r="N20" s="379" t="s">
        <v>443</v>
      </c>
      <c r="O20" s="379" t="s">
        <v>443</v>
      </c>
      <c r="P20" s="379" t="s">
        <v>443</v>
      </c>
      <c r="Q20" s="379" t="s">
        <v>443</v>
      </c>
      <c r="R20" s="379"/>
      <c r="S20" s="379"/>
      <c r="T20" s="379"/>
      <c r="U20" s="379"/>
      <c r="V20" s="379"/>
    </row>
    <row r="21" spans="1:22" s="381" customFormat="1" ht="45" customHeight="1" x14ac:dyDescent="0.25">
      <c r="A21" s="383" t="s">
        <v>86</v>
      </c>
      <c r="B21" s="382" t="s">
        <v>3048</v>
      </c>
      <c r="C21" s="383" t="s">
        <v>758</v>
      </c>
      <c r="D21" s="414" t="s">
        <v>2311</v>
      </c>
      <c r="E21" s="384"/>
      <c r="F21" s="385" t="s">
        <v>590</v>
      </c>
      <c r="G21" s="386" t="s">
        <v>444</v>
      </c>
      <c r="H21" s="88"/>
      <c r="I21" s="387" t="s">
        <v>24</v>
      </c>
      <c r="J21" s="388" t="s">
        <v>25</v>
      </c>
      <c r="K21" s="379" t="s">
        <v>443</v>
      </c>
      <c r="L21" s="379" t="s">
        <v>443</v>
      </c>
      <c r="M21" s="379" t="s">
        <v>443</v>
      </c>
      <c r="N21" s="379" t="s">
        <v>443</v>
      </c>
      <c r="O21" s="379" t="s">
        <v>443</v>
      </c>
      <c r="P21" s="379" t="s">
        <v>443</v>
      </c>
      <c r="Q21" s="379" t="s">
        <v>1882</v>
      </c>
      <c r="R21" s="379"/>
      <c r="S21" s="379"/>
      <c r="T21" s="379"/>
      <c r="U21" s="379"/>
      <c r="V21" s="379"/>
    </row>
    <row r="22" spans="1:22" s="381" customFormat="1" ht="45" customHeight="1" x14ac:dyDescent="0.25">
      <c r="A22" s="383" t="s">
        <v>2094</v>
      </c>
      <c r="B22" s="382" t="s">
        <v>3048</v>
      </c>
      <c r="C22" s="383" t="s">
        <v>152</v>
      </c>
      <c r="D22" s="451" t="s">
        <v>762</v>
      </c>
      <c r="E22" s="401">
        <v>44378</v>
      </c>
      <c r="F22" s="385" t="s">
        <v>590</v>
      </c>
      <c r="G22" s="386" t="s">
        <v>2384</v>
      </c>
      <c r="H22" s="88"/>
      <c r="I22" s="387" t="s">
        <v>2385</v>
      </c>
      <c r="J22" s="388" t="s">
        <v>69</v>
      </c>
      <c r="K22" s="453" t="s">
        <v>443</v>
      </c>
      <c r="L22" s="453" t="s">
        <v>443</v>
      </c>
      <c r="M22" s="453" t="s">
        <v>443</v>
      </c>
      <c r="N22" s="453" t="s">
        <v>443</v>
      </c>
      <c r="O22" s="453" t="s">
        <v>443</v>
      </c>
      <c r="P22" s="453" t="s">
        <v>443</v>
      </c>
      <c r="Q22" s="453" t="s">
        <v>443</v>
      </c>
      <c r="R22" s="453" t="s">
        <v>1882</v>
      </c>
      <c r="S22" s="379"/>
      <c r="T22" s="379"/>
      <c r="U22" s="379"/>
      <c r="V22" s="379"/>
    </row>
    <row r="23" spans="1:22" s="381" customFormat="1" ht="45" customHeight="1" x14ac:dyDescent="0.25">
      <c r="A23" s="383" t="s">
        <v>784</v>
      </c>
      <c r="B23" s="382" t="s">
        <v>3048</v>
      </c>
      <c r="C23" s="383" t="s">
        <v>785</v>
      </c>
      <c r="D23" s="414" t="s">
        <v>2311</v>
      </c>
      <c r="E23" s="401">
        <v>41791</v>
      </c>
      <c r="F23" s="385" t="s">
        <v>590</v>
      </c>
      <c r="G23" s="386" t="s">
        <v>300</v>
      </c>
      <c r="H23" s="88"/>
      <c r="I23" s="387" t="s">
        <v>19</v>
      </c>
      <c r="J23" s="415" t="s">
        <v>40</v>
      </c>
      <c r="K23" s="379" t="s">
        <v>443</v>
      </c>
      <c r="L23" s="379" t="s">
        <v>443</v>
      </c>
      <c r="M23" s="379" t="s">
        <v>443</v>
      </c>
      <c r="N23" s="379" t="s">
        <v>443</v>
      </c>
      <c r="O23" s="379" t="s">
        <v>443</v>
      </c>
      <c r="P23" s="379" t="s">
        <v>443</v>
      </c>
      <c r="Q23" s="379" t="s">
        <v>35</v>
      </c>
      <c r="R23" s="379" t="s">
        <v>443</v>
      </c>
      <c r="S23" s="379"/>
      <c r="T23" s="379"/>
      <c r="U23" s="453"/>
      <c r="V23" s="379"/>
    </row>
    <row r="24" spans="1:22" s="381" customFormat="1" ht="45" customHeight="1" x14ac:dyDescent="0.25">
      <c r="A24" s="382" t="s">
        <v>22</v>
      </c>
      <c r="B24" s="382" t="s">
        <v>3048</v>
      </c>
      <c r="C24" s="383" t="s">
        <v>790</v>
      </c>
      <c r="D24" s="414" t="s">
        <v>2311</v>
      </c>
      <c r="E24" s="384"/>
      <c r="F24" s="385" t="s">
        <v>590</v>
      </c>
      <c r="G24" s="386" t="s">
        <v>503</v>
      </c>
      <c r="H24" s="140"/>
      <c r="I24" s="387" t="s">
        <v>24</v>
      </c>
      <c r="J24" s="378" t="s">
        <v>72</v>
      </c>
      <c r="K24" s="379" t="s">
        <v>443</v>
      </c>
      <c r="L24" s="379" t="s">
        <v>443</v>
      </c>
      <c r="M24" s="379" t="s">
        <v>443</v>
      </c>
      <c r="N24" s="379" t="s">
        <v>443</v>
      </c>
      <c r="O24" s="379" t="s">
        <v>443</v>
      </c>
      <c r="P24" s="379" t="s">
        <v>443</v>
      </c>
      <c r="Q24" s="379" t="s">
        <v>443</v>
      </c>
      <c r="R24" s="379"/>
      <c r="S24" s="379"/>
      <c r="T24" s="379"/>
      <c r="U24" s="379"/>
      <c r="V24" s="379"/>
    </row>
    <row r="25" spans="1:22" s="381" customFormat="1" ht="45" customHeight="1" x14ac:dyDescent="0.25">
      <c r="A25" s="383" t="s">
        <v>806</v>
      </c>
      <c r="B25" s="382" t="s">
        <v>3048</v>
      </c>
      <c r="C25" s="383" t="s">
        <v>297</v>
      </c>
      <c r="D25" s="414" t="s">
        <v>2311</v>
      </c>
      <c r="E25" s="401">
        <v>42005</v>
      </c>
      <c r="F25" s="385" t="s">
        <v>590</v>
      </c>
      <c r="G25" s="386" t="s">
        <v>2386</v>
      </c>
      <c r="H25" s="88">
        <v>11</v>
      </c>
      <c r="I25" s="387" t="s">
        <v>30</v>
      </c>
      <c r="J25" s="388" t="s">
        <v>25</v>
      </c>
      <c r="K25" s="379" t="s">
        <v>443</v>
      </c>
      <c r="L25" s="379" t="s">
        <v>443</v>
      </c>
      <c r="M25" s="379" t="s">
        <v>443</v>
      </c>
      <c r="N25" s="379" t="s">
        <v>443</v>
      </c>
      <c r="O25" s="379" t="s">
        <v>443</v>
      </c>
      <c r="P25" s="379" t="s">
        <v>443</v>
      </c>
      <c r="Q25" s="379" t="s">
        <v>1882</v>
      </c>
      <c r="R25" s="379"/>
      <c r="S25" s="379"/>
      <c r="T25" s="379"/>
      <c r="U25" s="379"/>
      <c r="V25" s="379"/>
    </row>
    <row r="26" spans="1:22" ht="45" customHeight="1" x14ac:dyDescent="0.25">
      <c r="A26" s="408" t="s">
        <v>265</v>
      </c>
      <c r="B26" s="382" t="s">
        <v>3048</v>
      </c>
      <c r="C26" s="383" t="s">
        <v>107</v>
      </c>
      <c r="D26" s="414" t="s">
        <v>2311</v>
      </c>
      <c r="E26" s="384"/>
      <c r="F26" s="385" t="s">
        <v>590</v>
      </c>
      <c r="G26" s="386" t="s">
        <v>266</v>
      </c>
      <c r="H26" s="88">
        <v>17</v>
      </c>
      <c r="I26" s="387" t="s">
        <v>2306</v>
      </c>
      <c r="J26" s="388" t="s">
        <v>20</v>
      </c>
      <c r="K26" s="379" t="s">
        <v>443</v>
      </c>
      <c r="L26" s="379" t="s">
        <v>443</v>
      </c>
      <c r="M26" s="379" t="s">
        <v>443</v>
      </c>
      <c r="N26" s="379" t="s">
        <v>443</v>
      </c>
      <c r="O26" s="379" t="s">
        <v>443</v>
      </c>
      <c r="P26" s="379" t="s">
        <v>443</v>
      </c>
      <c r="Q26" s="379" t="s">
        <v>443</v>
      </c>
      <c r="R26" s="379"/>
      <c r="S26" s="453"/>
      <c r="T26" s="453"/>
      <c r="U26" s="379"/>
      <c r="V26" s="379"/>
    </row>
    <row r="27" spans="1:22" ht="45" customHeight="1" x14ac:dyDescent="0.25">
      <c r="A27" s="408" t="s">
        <v>2387</v>
      </c>
      <c r="B27" s="382" t="s">
        <v>3048</v>
      </c>
      <c r="C27" s="383" t="s">
        <v>2388</v>
      </c>
      <c r="D27" s="414" t="s">
        <v>2311</v>
      </c>
      <c r="E27" s="401">
        <v>44287</v>
      </c>
      <c r="F27" s="385" t="s">
        <v>590</v>
      </c>
      <c r="G27" s="386" t="s">
        <v>827</v>
      </c>
      <c r="H27" s="88"/>
      <c r="I27" s="387" t="s">
        <v>19</v>
      </c>
      <c r="J27" s="388" t="s">
        <v>53</v>
      </c>
      <c r="K27" s="379" t="s">
        <v>443</v>
      </c>
      <c r="L27" s="379" t="s">
        <v>443</v>
      </c>
      <c r="M27" s="379" t="s">
        <v>443</v>
      </c>
      <c r="N27" s="379" t="s">
        <v>443</v>
      </c>
      <c r="O27" s="453" t="s">
        <v>1882</v>
      </c>
      <c r="P27" s="379" t="s">
        <v>443</v>
      </c>
      <c r="Q27" s="379" t="s">
        <v>443</v>
      </c>
      <c r="R27" s="379" t="s">
        <v>443</v>
      </c>
      <c r="S27" s="379"/>
      <c r="T27" s="379"/>
      <c r="U27" s="379"/>
      <c r="V27" s="379"/>
    </row>
    <row r="28" spans="1:22" ht="45" customHeight="1" x14ac:dyDescent="0.25">
      <c r="A28" s="408" t="s">
        <v>2389</v>
      </c>
      <c r="B28" s="382" t="s">
        <v>3048</v>
      </c>
      <c r="C28" s="383" t="s">
        <v>99</v>
      </c>
      <c r="D28" s="414" t="s">
        <v>2311</v>
      </c>
      <c r="E28" s="401">
        <v>44348</v>
      </c>
      <c r="F28" s="385" t="s">
        <v>590</v>
      </c>
      <c r="G28" s="386" t="s">
        <v>829</v>
      </c>
      <c r="H28" s="88"/>
      <c r="I28" s="387" t="s">
        <v>2363</v>
      </c>
      <c r="J28" s="388" t="s">
        <v>20</v>
      </c>
      <c r="K28" s="379" t="s">
        <v>443</v>
      </c>
      <c r="L28" s="379" t="s">
        <v>443</v>
      </c>
      <c r="M28" s="379" t="s">
        <v>443</v>
      </c>
      <c r="N28" s="379" t="s">
        <v>443</v>
      </c>
      <c r="O28" s="379" t="s">
        <v>443</v>
      </c>
      <c r="P28" s="379" t="s">
        <v>443</v>
      </c>
      <c r="Q28" s="379" t="s">
        <v>443</v>
      </c>
      <c r="R28" s="379"/>
      <c r="S28" s="379"/>
      <c r="T28" s="379"/>
      <c r="U28" s="379"/>
      <c r="V28" s="379"/>
    </row>
    <row r="29" spans="1:22" ht="45" customHeight="1" x14ac:dyDescent="0.25">
      <c r="A29" s="383" t="s">
        <v>830</v>
      </c>
      <c r="B29" s="382" t="s">
        <v>3048</v>
      </c>
      <c r="C29" s="383" t="s">
        <v>119</v>
      </c>
      <c r="D29" s="414" t="s">
        <v>2311</v>
      </c>
      <c r="E29" s="401"/>
      <c r="F29" s="385" t="s">
        <v>590</v>
      </c>
      <c r="G29" s="386" t="s">
        <v>283</v>
      </c>
      <c r="H29" s="88">
        <v>27</v>
      </c>
      <c r="I29" s="387" t="s">
        <v>2306</v>
      </c>
      <c r="J29" s="388" t="s">
        <v>69</v>
      </c>
      <c r="K29" s="379" t="s">
        <v>443</v>
      </c>
      <c r="L29" s="379" t="s">
        <v>443</v>
      </c>
      <c r="M29" s="379" t="s">
        <v>443</v>
      </c>
      <c r="N29" s="379" t="s">
        <v>443</v>
      </c>
      <c r="O29" s="379" t="s">
        <v>443</v>
      </c>
      <c r="P29" s="379" t="s">
        <v>443</v>
      </c>
      <c r="Q29" s="379" t="s">
        <v>443</v>
      </c>
      <c r="R29" s="379"/>
      <c r="S29" s="453"/>
      <c r="T29" s="453"/>
      <c r="U29" s="379"/>
      <c r="V29" s="379"/>
    </row>
    <row r="30" spans="1:22" customFormat="1" ht="30" x14ac:dyDescent="0.25">
      <c r="A30" s="383" t="s">
        <v>2116</v>
      </c>
      <c r="B30" s="382" t="s">
        <v>3048</v>
      </c>
      <c r="C30" s="383" t="s">
        <v>840</v>
      </c>
      <c r="D30" s="451" t="s">
        <v>2117</v>
      </c>
      <c r="E30" s="401">
        <v>44185</v>
      </c>
      <c r="F30" s="411" t="s">
        <v>590</v>
      </c>
      <c r="G30" s="386" t="s">
        <v>1012</v>
      </c>
      <c r="H30" s="526"/>
      <c r="I30" s="387" t="s">
        <v>2363</v>
      </c>
      <c r="J30" s="388" t="s">
        <v>53</v>
      </c>
      <c r="K30" s="379" t="s">
        <v>443</v>
      </c>
      <c r="L30" s="379" t="s">
        <v>443</v>
      </c>
      <c r="M30" s="379" t="s">
        <v>443</v>
      </c>
      <c r="N30" s="379" t="s">
        <v>443</v>
      </c>
      <c r="O30" s="379" t="s">
        <v>1882</v>
      </c>
      <c r="P30" s="379" t="s">
        <v>443</v>
      </c>
      <c r="Q30" s="379" t="s">
        <v>443</v>
      </c>
      <c r="R30" s="379"/>
      <c r="S30" s="379"/>
      <c r="T30" s="379"/>
      <c r="U30" s="379"/>
      <c r="V30" s="379"/>
    </row>
    <row r="31" spans="1:22" customFormat="1" ht="30" x14ac:dyDescent="0.25">
      <c r="A31" s="383" t="s">
        <v>2124</v>
      </c>
      <c r="B31" s="382" t="s">
        <v>3048</v>
      </c>
      <c r="C31" s="383" t="s">
        <v>2125</v>
      </c>
      <c r="D31" s="414" t="s">
        <v>2311</v>
      </c>
      <c r="E31" s="401">
        <v>41091</v>
      </c>
      <c r="F31" s="385" t="s">
        <v>590</v>
      </c>
      <c r="G31" s="386" t="s">
        <v>2390</v>
      </c>
      <c r="H31" s="541">
        <v>7</v>
      </c>
      <c r="I31" s="387" t="s">
        <v>30</v>
      </c>
      <c r="J31" s="388" t="s">
        <v>20</v>
      </c>
      <c r="K31" s="379" t="s">
        <v>443</v>
      </c>
      <c r="L31" s="379" t="s">
        <v>443</v>
      </c>
      <c r="M31" s="379" t="s">
        <v>443</v>
      </c>
      <c r="N31" s="379" t="s">
        <v>443</v>
      </c>
      <c r="O31" s="379" t="s">
        <v>443</v>
      </c>
      <c r="P31" s="379" t="s">
        <v>443</v>
      </c>
      <c r="Q31" s="379" t="s">
        <v>443</v>
      </c>
      <c r="R31" s="379"/>
      <c r="S31" s="379"/>
      <c r="T31" s="379"/>
      <c r="U31" s="379"/>
      <c r="V31" s="379"/>
    </row>
    <row r="32" spans="1:22" s="381" customFormat="1" ht="45" customHeight="1" x14ac:dyDescent="0.25">
      <c r="A32" s="390" t="s">
        <v>2129</v>
      </c>
      <c r="B32" s="382" t="s">
        <v>3048</v>
      </c>
      <c r="C32" s="372" t="s">
        <v>859</v>
      </c>
      <c r="D32" s="408" t="s">
        <v>2311</v>
      </c>
      <c r="E32" s="393">
        <v>44337</v>
      </c>
      <c r="F32" s="411" t="s">
        <v>590</v>
      </c>
      <c r="G32" s="394" t="s">
        <v>827</v>
      </c>
      <c r="H32" s="299"/>
      <c r="I32" s="395" t="s">
        <v>2385</v>
      </c>
      <c r="J32" s="396" t="s">
        <v>20</v>
      </c>
      <c r="K32" s="453" t="s">
        <v>443</v>
      </c>
      <c r="L32" s="453" t="s">
        <v>443</v>
      </c>
      <c r="M32" s="453" t="s">
        <v>443</v>
      </c>
      <c r="N32" s="453" t="s">
        <v>443</v>
      </c>
      <c r="O32" s="453" t="s">
        <v>443</v>
      </c>
      <c r="P32" s="453" t="s">
        <v>443</v>
      </c>
      <c r="Q32" s="453" t="s">
        <v>443</v>
      </c>
      <c r="R32" s="453"/>
      <c r="S32" s="379"/>
      <c r="T32" s="379"/>
      <c r="U32" s="379"/>
      <c r="V32" s="423"/>
    </row>
    <row r="33" spans="1:22" ht="45" customHeight="1" x14ac:dyDescent="0.25">
      <c r="A33" s="390" t="s">
        <v>863</v>
      </c>
      <c r="B33" s="382" t="s">
        <v>3048</v>
      </c>
      <c r="C33" s="383" t="s">
        <v>119</v>
      </c>
      <c r="D33" s="414" t="s">
        <v>2311</v>
      </c>
      <c r="E33" s="393">
        <v>44185</v>
      </c>
      <c r="F33" s="411" t="s">
        <v>590</v>
      </c>
      <c r="G33" s="394" t="s">
        <v>2391</v>
      </c>
      <c r="H33" s="140"/>
      <c r="I33" s="395" t="s">
        <v>2385</v>
      </c>
      <c r="J33" s="388" t="s">
        <v>28</v>
      </c>
      <c r="K33" s="453" t="s">
        <v>443</v>
      </c>
      <c r="L33" s="453" t="s">
        <v>443</v>
      </c>
      <c r="M33" s="453" t="s">
        <v>443</v>
      </c>
      <c r="N33" s="453" t="s">
        <v>443</v>
      </c>
      <c r="O33" s="453" t="s">
        <v>443</v>
      </c>
      <c r="P33" s="453" t="s">
        <v>443</v>
      </c>
      <c r="Q33" s="453" t="s">
        <v>443</v>
      </c>
      <c r="R33" s="453"/>
      <c r="S33" s="379"/>
      <c r="T33" s="379"/>
      <c r="U33" s="379"/>
      <c r="V33" s="379"/>
    </row>
    <row r="34" spans="1:22" s="381" customFormat="1" ht="45" customHeight="1" x14ac:dyDescent="0.25">
      <c r="A34" s="383" t="s">
        <v>866</v>
      </c>
      <c r="B34" s="382" t="s">
        <v>3048</v>
      </c>
      <c r="C34" s="383" t="s">
        <v>758</v>
      </c>
      <c r="D34" s="414" t="s">
        <v>2311</v>
      </c>
      <c r="E34" s="401">
        <v>43497</v>
      </c>
      <c r="F34" s="385" t="s">
        <v>590</v>
      </c>
      <c r="G34" s="529" t="s">
        <v>867</v>
      </c>
      <c r="H34" s="337"/>
      <c r="I34" s="413" t="s">
        <v>19</v>
      </c>
      <c r="J34" s="388" t="s">
        <v>25</v>
      </c>
      <c r="K34" s="379" t="s">
        <v>443</v>
      </c>
      <c r="L34" s="379" t="s">
        <v>443</v>
      </c>
      <c r="M34" s="379" t="s">
        <v>443</v>
      </c>
      <c r="N34" s="379" t="s">
        <v>443</v>
      </c>
      <c r="O34" s="379" t="s">
        <v>443</v>
      </c>
      <c r="P34" s="379" t="s">
        <v>443</v>
      </c>
      <c r="Q34" s="379" t="s">
        <v>443</v>
      </c>
      <c r="R34" s="379" t="s">
        <v>1882</v>
      </c>
      <c r="S34" s="379"/>
      <c r="T34" s="379"/>
      <c r="U34" s="379"/>
      <c r="V34" s="379"/>
    </row>
    <row r="35" spans="1:22" customFormat="1" ht="30" customHeight="1" x14ac:dyDescent="0.25">
      <c r="A35" s="383" t="s">
        <v>874</v>
      </c>
      <c r="B35" s="382" t="s">
        <v>3048</v>
      </c>
      <c r="C35" s="383" t="s">
        <v>875</v>
      </c>
      <c r="D35" s="414" t="s">
        <v>2311</v>
      </c>
      <c r="E35" s="401">
        <v>44167</v>
      </c>
      <c r="F35" s="385" t="s">
        <v>590</v>
      </c>
      <c r="G35" s="386" t="s">
        <v>2392</v>
      </c>
      <c r="H35" s="555" t="s">
        <v>19</v>
      </c>
      <c r="I35" s="413" t="s">
        <v>19</v>
      </c>
      <c r="J35" s="524" t="s">
        <v>28</v>
      </c>
      <c r="K35" s="379" t="s">
        <v>443</v>
      </c>
      <c r="L35" s="379" t="s">
        <v>443</v>
      </c>
      <c r="M35" s="379" t="s">
        <v>443</v>
      </c>
      <c r="N35" s="379" t="s">
        <v>443</v>
      </c>
      <c r="O35" s="379" t="s">
        <v>443</v>
      </c>
      <c r="P35" s="379" t="s">
        <v>443</v>
      </c>
      <c r="Q35" s="379" t="s">
        <v>443</v>
      </c>
      <c r="R35" s="379" t="s">
        <v>443</v>
      </c>
      <c r="S35" s="379"/>
      <c r="T35" s="379"/>
      <c r="U35" s="379"/>
      <c r="V35" s="379"/>
    </row>
    <row r="36" spans="1:22" s="381" customFormat="1" ht="45" customHeight="1" x14ac:dyDescent="0.25">
      <c r="A36" s="408" t="s">
        <v>878</v>
      </c>
      <c r="B36" s="382" t="s">
        <v>3048</v>
      </c>
      <c r="C36" s="383" t="s">
        <v>212</v>
      </c>
      <c r="D36" s="414" t="s">
        <v>2311</v>
      </c>
      <c r="E36" s="401">
        <v>40483</v>
      </c>
      <c r="F36" s="411" t="s">
        <v>590</v>
      </c>
      <c r="G36" s="386" t="s">
        <v>2393</v>
      </c>
      <c r="H36" s="88">
        <v>22</v>
      </c>
      <c r="I36" s="387" t="s">
        <v>30</v>
      </c>
      <c r="J36" s="388" t="s">
        <v>42</v>
      </c>
      <c r="K36" s="379" t="s">
        <v>443</v>
      </c>
      <c r="L36" s="539" t="s">
        <v>3052</v>
      </c>
      <c r="M36" s="379" t="s">
        <v>443</v>
      </c>
      <c r="N36" s="379" t="s">
        <v>443</v>
      </c>
      <c r="O36" s="379" t="s">
        <v>443</v>
      </c>
      <c r="P36" s="379" t="s">
        <v>443</v>
      </c>
      <c r="Q36" s="379" t="s">
        <v>443</v>
      </c>
      <c r="R36" s="379"/>
      <c r="S36" s="379"/>
      <c r="T36" s="379"/>
      <c r="U36" s="379"/>
      <c r="V36" s="379"/>
    </row>
    <row r="37" spans="1:22" s="381" customFormat="1" ht="45" customHeight="1" x14ac:dyDescent="0.25">
      <c r="A37" s="408" t="s">
        <v>2395</v>
      </c>
      <c r="B37" s="382" t="s">
        <v>3048</v>
      </c>
      <c r="C37" s="383" t="s">
        <v>1805</v>
      </c>
      <c r="D37" s="414" t="s">
        <v>1691</v>
      </c>
      <c r="E37" s="401">
        <v>44228</v>
      </c>
      <c r="F37" s="411" t="s">
        <v>590</v>
      </c>
      <c r="G37" s="529" t="s">
        <v>2396</v>
      </c>
      <c r="H37" s="88"/>
      <c r="I37" s="387" t="s">
        <v>19</v>
      </c>
      <c r="J37" s="388" t="s">
        <v>28</v>
      </c>
      <c r="K37" s="379" t="s">
        <v>443</v>
      </c>
      <c r="L37" s="379" t="s">
        <v>443</v>
      </c>
      <c r="M37" s="379" t="s">
        <v>443</v>
      </c>
      <c r="N37" s="379" t="s">
        <v>443</v>
      </c>
      <c r="O37" s="379" t="s">
        <v>443</v>
      </c>
      <c r="P37" s="379" t="s">
        <v>443</v>
      </c>
      <c r="Q37" s="379" t="s">
        <v>443</v>
      </c>
      <c r="R37" s="379" t="s">
        <v>443</v>
      </c>
      <c r="S37" s="379"/>
      <c r="T37" s="448"/>
      <c r="U37" s="379"/>
      <c r="V37" s="379"/>
    </row>
    <row r="38" spans="1:22" ht="45" customHeight="1" x14ac:dyDescent="0.25">
      <c r="A38" s="382" t="s">
        <v>894</v>
      </c>
      <c r="B38" s="382" t="s">
        <v>3048</v>
      </c>
      <c r="C38" s="382" t="s">
        <v>152</v>
      </c>
      <c r="D38" s="408" t="s">
        <v>2311</v>
      </c>
      <c r="E38" s="401">
        <v>42036</v>
      </c>
      <c r="F38" s="385" t="s">
        <v>590</v>
      </c>
      <c r="G38" s="386" t="s">
        <v>2397</v>
      </c>
      <c r="H38" s="88"/>
      <c r="I38" s="387" t="s">
        <v>2385</v>
      </c>
      <c r="J38" s="388" t="s">
        <v>72</v>
      </c>
      <c r="K38" s="453" t="s">
        <v>443</v>
      </c>
      <c r="L38" s="453" t="s">
        <v>443</v>
      </c>
      <c r="M38" s="453" t="s">
        <v>443</v>
      </c>
      <c r="N38" s="453" t="s">
        <v>443</v>
      </c>
      <c r="O38" s="453" t="s">
        <v>443</v>
      </c>
      <c r="P38" s="453" t="s">
        <v>443</v>
      </c>
      <c r="Q38" s="453" t="s">
        <v>443</v>
      </c>
      <c r="R38" s="453"/>
      <c r="S38" s="379"/>
      <c r="T38" s="379"/>
      <c r="U38" s="379"/>
      <c r="V38" s="379"/>
    </row>
    <row r="39" spans="1:22" ht="45" customHeight="1" x14ac:dyDescent="0.25">
      <c r="A39" s="382" t="s">
        <v>2398</v>
      </c>
      <c r="B39" s="382" t="s">
        <v>3048</v>
      </c>
      <c r="C39" s="382" t="s">
        <v>3053</v>
      </c>
      <c r="D39" s="408" t="s">
        <v>2311</v>
      </c>
      <c r="E39" s="401">
        <v>44713</v>
      </c>
      <c r="F39" s="385" t="s">
        <v>590</v>
      </c>
      <c r="G39" s="386" t="s">
        <v>2427</v>
      </c>
      <c r="H39" s="88"/>
      <c r="I39" s="387" t="s">
        <v>3054</v>
      </c>
      <c r="J39" s="388" t="s">
        <v>20</v>
      </c>
      <c r="K39" s="454" t="s">
        <v>35</v>
      </c>
      <c r="L39" s="454" t="s">
        <v>35</v>
      </c>
      <c r="M39" s="454" t="s">
        <v>35</v>
      </c>
      <c r="N39" s="454" t="s">
        <v>35</v>
      </c>
      <c r="O39" s="454" t="s">
        <v>35</v>
      </c>
      <c r="P39" s="454" t="s">
        <v>35</v>
      </c>
      <c r="Q39" s="454" t="s">
        <v>35</v>
      </c>
      <c r="R39" s="453"/>
      <c r="S39" s="379"/>
      <c r="T39" s="379"/>
      <c r="U39" s="379"/>
      <c r="V39" s="379"/>
    </row>
    <row r="40" spans="1:22" s="381" customFormat="1" ht="45" customHeight="1" x14ac:dyDescent="0.25">
      <c r="A40" s="382" t="s">
        <v>3055</v>
      </c>
      <c r="B40" s="382" t="s">
        <v>3048</v>
      </c>
      <c r="C40" s="382" t="s">
        <v>905</v>
      </c>
      <c r="D40" s="408" t="s">
        <v>2311</v>
      </c>
      <c r="E40" s="401">
        <v>44002</v>
      </c>
      <c r="F40" s="385" t="s">
        <v>590</v>
      </c>
      <c r="G40" s="386" t="s">
        <v>2400</v>
      </c>
      <c r="H40" s="88"/>
      <c r="I40" s="387" t="s">
        <v>2385</v>
      </c>
      <c r="J40" s="388" t="s">
        <v>40</v>
      </c>
      <c r="K40" s="453" t="s">
        <v>443</v>
      </c>
      <c r="L40" s="453" t="s">
        <v>443</v>
      </c>
      <c r="M40" s="453" t="s">
        <v>443</v>
      </c>
      <c r="N40" s="453" t="s">
        <v>443</v>
      </c>
      <c r="O40" s="453" t="s">
        <v>443</v>
      </c>
      <c r="P40" s="453" t="s">
        <v>443</v>
      </c>
      <c r="Q40" s="453" t="s">
        <v>443</v>
      </c>
      <c r="R40" s="453"/>
      <c r="S40" s="379"/>
      <c r="T40" s="379"/>
      <c r="U40" s="379"/>
      <c r="V40" s="379"/>
    </row>
    <row r="41" spans="1:22" ht="45" customHeight="1" x14ac:dyDescent="0.25">
      <c r="A41" s="383" t="s">
        <v>3056</v>
      </c>
      <c r="B41" s="382" t="s">
        <v>3048</v>
      </c>
      <c r="C41" s="383" t="s">
        <v>113</v>
      </c>
      <c r="D41" s="414" t="s">
        <v>2311</v>
      </c>
      <c r="E41" s="384"/>
      <c r="F41" s="532" t="s">
        <v>66</v>
      </c>
      <c r="G41" s="386" t="s">
        <v>246</v>
      </c>
      <c r="H41" s="88">
        <v>6</v>
      </c>
      <c r="I41" s="387" t="s">
        <v>2385</v>
      </c>
      <c r="J41" s="388" t="s">
        <v>25</v>
      </c>
      <c r="K41" s="453" t="s">
        <v>443</v>
      </c>
      <c r="L41" s="453" t="s">
        <v>443</v>
      </c>
      <c r="M41" s="453" t="s">
        <v>443</v>
      </c>
      <c r="N41" s="420" t="s">
        <v>35</v>
      </c>
      <c r="O41" s="420" t="s">
        <v>35</v>
      </c>
      <c r="P41" s="420" t="s">
        <v>35</v>
      </c>
      <c r="Q41" s="420" t="s">
        <v>35</v>
      </c>
      <c r="R41" s="454" t="s">
        <v>35</v>
      </c>
      <c r="S41" s="454" t="s">
        <v>35</v>
      </c>
      <c r="T41" s="454" t="s">
        <v>35</v>
      </c>
      <c r="U41" s="454" t="s">
        <v>35</v>
      </c>
      <c r="V41" s="454" t="s">
        <v>35</v>
      </c>
    </row>
    <row r="42" spans="1:22" s="381" customFormat="1" ht="45" customHeight="1" x14ac:dyDescent="0.25">
      <c r="A42" s="382" t="s">
        <v>3057</v>
      </c>
      <c r="B42" s="382" t="s">
        <v>3048</v>
      </c>
      <c r="C42" s="382" t="s">
        <v>2402</v>
      </c>
      <c r="D42" s="414" t="s">
        <v>2311</v>
      </c>
      <c r="E42" s="384"/>
      <c r="F42" s="385" t="s">
        <v>590</v>
      </c>
      <c r="G42" s="386" t="s">
        <v>933</v>
      </c>
      <c r="H42" s="88">
        <v>21</v>
      </c>
      <c r="I42" s="387" t="s">
        <v>30</v>
      </c>
      <c r="J42" s="388" t="s">
        <v>28</v>
      </c>
      <c r="K42" s="379" t="s">
        <v>443</v>
      </c>
      <c r="L42" s="379" t="s">
        <v>443</v>
      </c>
      <c r="M42" s="379" t="s">
        <v>443</v>
      </c>
      <c r="N42" s="379" t="s">
        <v>443</v>
      </c>
      <c r="O42" s="379" t="s">
        <v>443</v>
      </c>
      <c r="P42" s="379" t="s">
        <v>443</v>
      </c>
      <c r="Q42" s="379" t="s">
        <v>443</v>
      </c>
      <c r="R42" s="379"/>
      <c r="S42" s="379"/>
      <c r="T42" s="379"/>
      <c r="U42" s="379"/>
      <c r="V42" s="379"/>
    </row>
    <row r="43" spans="1:22" s="381" customFormat="1" ht="45" customHeight="1" x14ac:dyDescent="0.25">
      <c r="A43" s="382" t="s">
        <v>2403</v>
      </c>
      <c r="B43" s="382" t="s">
        <v>3048</v>
      </c>
      <c r="C43" s="382" t="s">
        <v>935</v>
      </c>
      <c r="D43" s="414" t="s">
        <v>2311</v>
      </c>
      <c r="E43" s="401">
        <v>44501</v>
      </c>
      <c r="F43" s="385" t="s">
        <v>590</v>
      </c>
      <c r="G43" s="386" t="s">
        <v>2404</v>
      </c>
      <c r="H43" s="88"/>
      <c r="I43" s="387" t="s">
        <v>2385</v>
      </c>
      <c r="J43" s="388" t="s">
        <v>31</v>
      </c>
      <c r="K43" s="453" t="s">
        <v>443</v>
      </c>
      <c r="L43" s="453" t="s">
        <v>443</v>
      </c>
      <c r="M43" s="453" t="s">
        <v>443</v>
      </c>
      <c r="N43" s="453" t="s">
        <v>443</v>
      </c>
      <c r="O43" s="453" t="s">
        <v>443</v>
      </c>
      <c r="P43" s="453" t="s">
        <v>443</v>
      </c>
      <c r="Q43" s="453" t="s">
        <v>443</v>
      </c>
      <c r="R43" s="453"/>
      <c r="S43" s="453"/>
      <c r="T43" s="453"/>
      <c r="U43" s="379"/>
      <c r="V43" s="379"/>
    </row>
    <row r="44" spans="1:22" ht="81" x14ac:dyDescent="0.25">
      <c r="A44" s="382" t="s">
        <v>2405</v>
      </c>
      <c r="B44" s="382" t="s">
        <v>3048</v>
      </c>
      <c r="C44" s="383" t="s">
        <v>2406</v>
      </c>
      <c r="D44" s="561" t="s">
        <v>2407</v>
      </c>
      <c r="E44" s="401">
        <v>43800</v>
      </c>
      <c r="F44" s="532" t="s">
        <v>66</v>
      </c>
      <c r="G44" s="386" t="s">
        <v>2408</v>
      </c>
      <c r="H44" s="88"/>
      <c r="I44" s="387" t="s">
        <v>2306</v>
      </c>
      <c r="J44" s="388" t="s">
        <v>40</v>
      </c>
      <c r="K44" s="379" t="s">
        <v>443</v>
      </c>
      <c r="L44" s="379" t="s">
        <v>443</v>
      </c>
      <c r="M44" s="535" t="s">
        <v>35</v>
      </c>
      <c r="N44" s="535" t="s">
        <v>35</v>
      </c>
      <c r="O44" s="535" t="s">
        <v>35</v>
      </c>
      <c r="P44" s="535" t="s">
        <v>35</v>
      </c>
      <c r="Q44" s="535" t="s">
        <v>35</v>
      </c>
      <c r="R44" s="535" t="s">
        <v>35</v>
      </c>
      <c r="S44" s="535" t="s">
        <v>35</v>
      </c>
      <c r="T44" s="535" t="s">
        <v>35</v>
      </c>
      <c r="U44" s="535" t="s">
        <v>35</v>
      </c>
      <c r="V44" s="535" t="s">
        <v>35</v>
      </c>
    </row>
    <row r="45" spans="1:22" ht="45" customHeight="1" x14ac:dyDescent="0.25">
      <c r="A45" s="382" t="s">
        <v>945</v>
      </c>
      <c r="B45" s="382" t="s">
        <v>3048</v>
      </c>
      <c r="C45" s="382" t="s">
        <v>152</v>
      </c>
      <c r="D45" s="414" t="s">
        <v>2311</v>
      </c>
      <c r="E45" s="401">
        <v>42036</v>
      </c>
      <c r="F45" s="385" t="s">
        <v>590</v>
      </c>
      <c r="G45" s="386" t="s">
        <v>2409</v>
      </c>
      <c r="H45" s="140"/>
      <c r="I45" s="387" t="s">
        <v>2385</v>
      </c>
      <c r="J45" s="388" t="s">
        <v>28</v>
      </c>
      <c r="K45" s="379" t="s">
        <v>443</v>
      </c>
      <c r="L45" s="379" t="s">
        <v>443</v>
      </c>
      <c r="M45" s="379" t="s">
        <v>443</v>
      </c>
      <c r="N45" s="453" t="s">
        <v>443</v>
      </c>
      <c r="O45" s="453" t="s">
        <v>443</v>
      </c>
      <c r="P45" s="453" t="s">
        <v>443</v>
      </c>
      <c r="Q45" s="453" t="s">
        <v>443</v>
      </c>
      <c r="R45" s="453"/>
      <c r="S45" s="379"/>
      <c r="T45" s="379"/>
      <c r="U45" s="379"/>
      <c r="V45" s="379"/>
    </row>
    <row r="46" spans="1:22" s="381" customFormat="1" ht="45" customHeight="1" x14ac:dyDescent="0.25">
      <c r="A46" s="383" t="s">
        <v>3058</v>
      </c>
      <c r="B46" s="382" t="s">
        <v>3048</v>
      </c>
      <c r="C46" s="383" t="s">
        <v>948</v>
      </c>
      <c r="D46" s="414" t="s">
        <v>2311</v>
      </c>
      <c r="E46" s="401">
        <v>42248</v>
      </c>
      <c r="F46" s="385" t="s">
        <v>590</v>
      </c>
      <c r="G46" s="386" t="s">
        <v>2410</v>
      </c>
      <c r="H46" s="88">
        <v>8</v>
      </c>
      <c r="I46" s="387" t="s">
        <v>30</v>
      </c>
      <c r="J46" s="388" t="s">
        <v>20</v>
      </c>
      <c r="K46" s="453" t="s">
        <v>443</v>
      </c>
      <c r="L46" s="453" t="s">
        <v>443</v>
      </c>
      <c r="M46" s="453" t="s">
        <v>443</v>
      </c>
      <c r="N46" s="379" t="s">
        <v>443</v>
      </c>
      <c r="O46" s="379" t="s">
        <v>443</v>
      </c>
      <c r="P46" s="379" t="s">
        <v>1882</v>
      </c>
      <c r="Q46" s="379" t="s">
        <v>443</v>
      </c>
      <c r="R46" s="379"/>
      <c r="S46" s="379"/>
      <c r="T46" s="379"/>
      <c r="U46" s="379"/>
      <c r="V46" s="379"/>
    </row>
    <row r="47" spans="1:22" s="381" customFormat="1" ht="45" customHeight="1" x14ac:dyDescent="0.25">
      <c r="A47" s="408" t="s">
        <v>3059</v>
      </c>
      <c r="B47" s="382" t="s">
        <v>3048</v>
      </c>
      <c r="C47" s="383" t="s">
        <v>956</v>
      </c>
      <c r="D47" s="414" t="s">
        <v>2311</v>
      </c>
      <c r="E47" s="401">
        <v>42719</v>
      </c>
      <c r="F47" s="385" t="s">
        <v>590</v>
      </c>
      <c r="G47" s="386" t="s">
        <v>2411</v>
      </c>
      <c r="H47" s="140">
        <v>20</v>
      </c>
      <c r="I47" s="387" t="s">
        <v>30</v>
      </c>
      <c r="J47" s="388" t="s">
        <v>25</v>
      </c>
      <c r="K47" s="379" t="s">
        <v>443</v>
      </c>
      <c r="L47" s="379" t="s">
        <v>443</v>
      </c>
      <c r="M47" s="379" t="s">
        <v>443</v>
      </c>
      <c r="N47" s="379" t="s">
        <v>443</v>
      </c>
      <c r="O47" s="379" t="s">
        <v>443</v>
      </c>
      <c r="P47" s="379" t="s">
        <v>443</v>
      </c>
      <c r="Q47" s="379" t="s">
        <v>1882</v>
      </c>
      <c r="R47" s="379"/>
      <c r="S47" s="379"/>
      <c r="T47" s="379"/>
      <c r="U47" s="379"/>
      <c r="V47" s="379"/>
    </row>
    <row r="48" spans="1:22" s="381" customFormat="1" ht="45" customHeight="1" x14ac:dyDescent="0.25">
      <c r="A48" s="408" t="s">
        <v>3060</v>
      </c>
      <c r="B48" s="382" t="s">
        <v>3048</v>
      </c>
      <c r="C48" s="383" t="s">
        <v>662</v>
      </c>
      <c r="D48" s="414" t="s">
        <v>2311</v>
      </c>
      <c r="E48" s="401">
        <v>44185</v>
      </c>
      <c r="F48" s="385" t="s">
        <v>590</v>
      </c>
      <c r="G48" s="386" t="s">
        <v>2412</v>
      </c>
      <c r="H48" s="140"/>
      <c r="I48" s="387" t="s">
        <v>2306</v>
      </c>
      <c r="J48" s="388" t="s">
        <v>50</v>
      </c>
      <c r="K48" s="379" t="s">
        <v>443</v>
      </c>
      <c r="L48" s="379" t="s">
        <v>443</v>
      </c>
      <c r="M48" s="379" t="s">
        <v>443</v>
      </c>
      <c r="N48" s="379" t="s">
        <v>443</v>
      </c>
      <c r="O48" s="379" t="s">
        <v>443</v>
      </c>
      <c r="P48" s="379" t="s">
        <v>443</v>
      </c>
      <c r="Q48" s="379" t="s">
        <v>443</v>
      </c>
      <c r="R48" s="379"/>
      <c r="S48" s="448"/>
      <c r="T48" s="379"/>
      <c r="U48" s="448"/>
      <c r="V48" s="379"/>
    </row>
    <row r="49" spans="1:22" ht="45" customHeight="1" x14ac:dyDescent="0.25">
      <c r="A49" s="414" t="s">
        <v>961</v>
      </c>
      <c r="B49" s="382" t="s">
        <v>3048</v>
      </c>
      <c r="C49" s="383" t="s">
        <v>113</v>
      </c>
      <c r="D49" s="414" t="s">
        <v>2311</v>
      </c>
      <c r="E49" s="401">
        <v>42826</v>
      </c>
      <c r="F49" s="385" t="s">
        <v>590</v>
      </c>
      <c r="G49" s="441" t="s">
        <v>2413</v>
      </c>
      <c r="H49" s="9"/>
      <c r="I49" s="387" t="s">
        <v>2306</v>
      </c>
      <c r="J49" s="388" t="s">
        <v>50</v>
      </c>
      <c r="K49" s="379" t="s">
        <v>443</v>
      </c>
      <c r="L49" s="379" t="s">
        <v>443</v>
      </c>
      <c r="M49" s="379" t="s">
        <v>443</v>
      </c>
      <c r="N49" s="379" t="s">
        <v>443</v>
      </c>
      <c r="O49" s="379" t="s">
        <v>443</v>
      </c>
      <c r="P49" s="379" t="s">
        <v>443</v>
      </c>
      <c r="Q49" s="379" t="s">
        <v>443</v>
      </c>
      <c r="R49" s="379"/>
      <c r="S49" s="379"/>
      <c r="T49" s="453"/>
      <c r="U49" s="379"/>
      <c r="V49" s="379"/>
    </row>
    <row r="50" spans="1:22" ht="45" customHeight="1" x14ac:dyDescent="0.25">
      <c r="A50" s="383" t="s">
        <v>3061</v>
      </c>
      <c r="B50" s="382" t="s">
        <v>3048</v>
      </c>
      <c r="C50" s="383" t="s">
        <v>948</v>
      </c>
      <c r="D50" s="414" t="s">
        <v>2311</v>
      </c>
      <c r="E50" s="384"/>
      <c r="F50" s="385" t="s">
        <v>590</v>
      </c>
      <c r="G50" s="386" t="s">
        <v>262</v>
      </c>
      <c r="H50" s="88">
        <v>15</v>
      </c>
      <c r="I50" s="387" t="s">
        <v>2385</v>
      </c>
      <c r="J50" s="388" t="s">
        <v>20</v>
      </c>
      <c r="K50" s="379" t="s">
        <v>443</v>
      </c>
      <c r="L50" s="379" t="s">
        <v>443</v>
      </c>
      <c r="M50" s="379" t="s">
        <v>443</v>
      </c>
      <c r="N50" s="453" t="s">
        <v>443</v>
      </c>
      <c r="O50" s="453" t="s">
        <v>443</v>
      </c>
      <c r="P50" s="379" t="s">
        <v>1882</v>
      </c>
      <c r="Q50" s="453" t="s">
        <v>443</v>
      </c>
      <c r="R50" s="453"/>
      <c r="S50" s="379"/>
      <c r="T50" s="379"/>
      <c r="U50" s="379"/>
      <c r="V50" s="379"/>
    </row>
    <row r="51" spans="1:22" s="381" customFormat="1" ht="45" customHeight="1" x14ac:dyDescent="0.25">
      <c r="A51" s="429" t="s">
        <v>979</v>
      </c>
      <c r="B51" s="382" t="s">
        <v>3048</v>
      </c>
      <c r="C51" s="371" t="s">
        <v>980</v>
      </c>
      <c r="D51" s="414" t="s">
        <v>2311</v>
      </c>
      <c r="E51" s="374">
        <v>43862</v>
      </c>
      <c r="F51" s="385" t="s">
        <v>590</v>
      </c>
      <c r="G51" s="403" t="s">
        <v>981</v>
      </c>
      <c r="H51" s="193"/>
      <c r="I51" s="431" t="s">
        <v>24</v>
      </c>
      <c r="J51" s="388" t="s">
        <v>45</v>
      </c>
      <c r="K51" s="453" t="s">
        <v>443</v>
      </c>
      <c r="L51" s="453" t="s">
        <v>443</v>
      </c>
      <c r="M51" s="453" t="s">
        <v>443</v>
      </c>
      <c r="N51" s="379" t="s">
        <v>1882</v>
      </c>
      <c r="O51" s="379" t="s">
        <v>443</v>
      </c>
      <c r="P51" s="379" t="s">
        <v>443</v>
      </c>
      <c r="Q51" s="379" t="s">
        <v>443</v>
      </c>
      <c r="R51" s="379"/>
      <c r="S51" s="379"/>
      <c r="T51" s="379"/>
      <c r="U51" s="379"/>
      <c r="V51" s="379"/>
    </row>
    <row r="52" spans="1:22" s="381" customFormat="1" ht="45" customHeight="1" x14ac:dyDescent="0.25">
      <c r="A52" s="382" t="s">
        <v>985</v>
      </c>
      <c r="B52" s="382" t="s">
        <v>3048</v>
      </c>
      <c r="C52" s="382" t="s">
        <v>758</v>
      </c>
      <c r="D52" s="414" t="s">
        <v>2311</v>
      </c>
      <c r="E52" s="401">
        <v>43422</v>
      </c>
      <c r="F52" s="385" t="s">
        <v>590</v>
      </c>
      <c r="G52" s="386" t="s">
        <v>986</v>
      </c>
      <c r="H52" s="88"/>
      <c r="I52" s="387" t="s">
        <v>24</v>
      </c>
      <c r="J52" s="388" t="s">
        <v>87</v>
      </c>
      <c r="K52" s="379" t="s">
        <v>1882</v>
      </c>
      <c r="L52" s="379" t="s">
        <v>443</v>
      </c>
      <c r="M52" s="379" t="s">
        <v>443</v>
      </c>
      <c r="N52" s="379" t="s">
        <v>443</v>
      </c>
      <c r="O52" s="379" t="s">
        <v>443</v>
      </c>
      <c r="P52" s="379" t="s">
        <v>443</v>
      </c>
      <c r="Q52" s="379" t="s">
        <v>443</v>
      </c>
      <c r="R52" s="379"/>
      <c r="S52" s="379"/>
      <c r="T52" s="379"/>
      <c r="U52" s="379"/>
      <c r="V52" s="379"/>
    </row>
    <row r="53" spans="1:22" s="381" customFormat="1" ht="45" customHeight="1" x14ac:dyDescent="0.25">
      <c r="A53" s="382" t="s">
        <v>2162</v>
      </c>
      <c r="B53" s="382" t="s">
        <v>3048</v>
      </c>
      <c r="C53" s="382" t="s">
        <v>989</v>
      </c>
      <c r="D53" s="533" t="s">
        <v>990</v>
      </c>
      <c r="E53" s="401">
        <v>44278</v>
      </c>
      <c r="F53" s="385" t="s">
        <v>590</v>
      </c>
      <c r="G53" s="386" t="s">
        <v>827</v>
      </c>
      <c r="H53" s="88"/>
      <c r="I53" s="387" t="s">
        <v>2383</v>
      </c>
      <c r="J53" s="388" t="s">
        <v>72</v>
      </c>
      <c r="K53" s="453" t="s">
        <v>443</v>
      </c>
      <c r="L53" s="537" t="s">
        <v>2364</v>
      </c>
      <c r="M53" s="379" t="s">
        <v>443</v>
      </c>
      <c r="N53" s="379" t="s">
        <v>443</v>
      </c>
      <c r="O53" s="379" t="s">
        <v>443</v>
      </c>
      <c r="P53" s="379" t="s">
        <v>443</v>
      </c>
      <c r="Q53" s="379" t="s">
        <v>443</v>
      </c>
      <c r="R53" s="379"/>
      <c r="S53" s="379"/>
      <c r="T53" s="379"/>
      <c r="U53" s="379"/>
      <c r="V53" s="379"/>
    </row>
    <row r="54" spans="1:22" ht="45" customHeight="1" x14ac:dyDescent="0.25">
      <c r="A54" s="383" t="s">
        <v>1006</v>
      </c>
      <c r="B54" s="382" t="s">
        <v>3048</v>
      </c>
      <c r="C54" s="383" t="s">
        <v>948</v>
      </c>
      <c r="D54" s="414" t="s">
        <v>2311</v>
      </c>
      <c r="E54" s="384"/>
      <c r="F54" s="385" t="s">
        <v>590</v>
      </c>
      <c r="G54" s="386" t="s">
        <v>241</v>
      </c>
      <c r="H54" s="88">
        <v>5</v>
      </c>
      <c r="I54" s="387" t="s">
        <v>2385</v>
      </c>
      <c r="J54" s="388" t="s">
        <v>69</v>
      </c>
      <c r="K54" s="379" t="s">
        <v>443</v>
      </c>
      <c r="L54" s="379" t="s">
        <v>443</v>
      </c>
      <c r="M54" s="379" t="s">
        <v>443</v>
      </c>
      <c r="N54" s="453" t="s">
        <v>443</v>
      </c>
      <c r="O54" s="453" t="s">
        <v>443</v>
      </c>
      <c r="P54" s="453" t="s">
        <v>443</v>
      </c>
      <c r="Q54" s="453" t="s">
        <v>443</v>
      </c>
      <c r="R54" s="453"/>
      <c r="S54" s="379"/>
      <c r="T54" s="379"/>
      <c r="U54" s="379"/>
      <c r="V54" s="379"/>
    </row>
    <row r="55" spans="1:22" s="381" customFormat="1" ht="45" customHeight="1" x14ac:dyDescent="0.25">
      <c r="A55" s="383" t="s">
        <v>2415</v>
      </c>
      <c r="B55" s="382" t="s">
        <v>3048</v>
      </c>
      <c r="C55" s="383" t="s">
        <v>840</v>
      </c>
      <c r="D55" s="451" t="s">
        <v>2169</v>
      </c>
      <c r="E55" s="401">
        <v>43831</v>
      </c>
      <c r="F55" s="385" t="s">
        <v>590</v>
      </c>
      <c r="G55" s="386" t="s">
        <v>1012</v>
      </c>
      <c r="H55" s="299"/>
      <c r="I55" s="387" t="s">
        <v>2363</v>
      </c>
      <c r="J55" s="388" t="s">
        <v>25</v>
      </c>
      <c r="K55" s="453" t="s">
        <v>443</v>
      </c>
      <c r="L55" s="453" t="s">
        <v>443</v>
      </c>
      <c r="M55" s="453" t="s">
        <v>443</v>
      </c>
      <c r="N55" s="379" t="s">
        <v>443</v>
      </c>
      <c r="O55" s="379" t="s">
        <v>443</v>
      </c>
      <c r="P55" s="379" t="s">
        <v>443</v>
      </c>
      <c r="Q55" s="379" t="s">
        <v>443</v>
      </c>
      <c r="R55" s="379"/>
      <c r="S55" s="379"/>
      <c r="T55" s="379"/>
      <c r="U55" s="379"/>
      <c r="V55" s="379"/>
    </row>
    <row r="56" spans="1:22" s="381" customFormat="1" ht="45" customHeight="1" x14ac:dyDescent="0.25">
      <c r="A56" s="383" t="s">
        <v>3062</v>
      </c>
      <c r="B56" s="382" t="s">
        <v>3048</v>
      </c>
      <c r="C56" s="383" t="s">
        <v>1028</v>
      </c>
      <c r="D56" s="414" t="s">
        <v>2311</v>
      </c>
      <c r="E56" s="401">
        <v>41730</v>
      </c>
      <c r="F56" s="385" t="s">
        <v>590</v>
      </c>
      <c r="G56" s="386" t="s">
        <v>2416</v>
      </c>
      <c r="H56" s="88">
        <v>19</v>
      </c>
      <c r="I56" s="387" t="s">
        <v>2306</v>
      </c>
      <c r="J56" s="388" t="s">
        <v>25</v>
      </c>
      <c r="K56" s="379" t="s">
        <v>443</v>
      </c>
      <c r="L56" s="379" t="s">
        <v>443</v>
      </c>
      <c r="M56" s="379" t="s">
        <v>443</v>
      </c>
      <c r="N56" s="379" t="s">
        <v>443</v>
      </c>
      <c r="O56" s="379" t="s">
        <v>443</v>
      </c>
      <c r="P56" s="379" t="s">
        <v>443</v>
      </c>
      <c r="Q56" s="379" t="s">
        <v>443</v>
      </c>
      <c r="R56" s="379"/>
      <c r="S56" s="453"/>
      <c r="T56" s="453"/>
      <c r="U56" s="448"/>
      <c r="V56" s="379"/>
    </row>
    <row r="57" spans="1:22" s="381" customFormat="1" ht="45" customHeight="1" x14ac:dyDescent="0.25">
      <c r="A57" s="383" t="s">
        <v>1036</v>
      </c>
      <c r="B57" s="382" t="s">
        <v>3048</v>
      </c>
      <c r="C57" s="382" t="s">
        <v>989</v>
      </c>
      <c r="D57" s="533" t="s">
        <v>1037</v>
      </c>
      <c r="E57" s="401">
        <v>44287</v>
      </c>
      <c r="F57" s="385" t="s">
        <v>590</v>
      </c>
      <c r="G57" s="386" t="s">
        <v>827</v>
      </c>
      <c r="H57" s="88"/>
      <c r="I57" s="387" t="s">
        <v>2383</v>
      </c>
      <c r="J57" s="388" t="s">
        <v>53</v>
      </c>
      <c r="K57" s="379" t="s">
        <v>443</v>
      </c>
      <c r="L57" s="537" t="s">
        <v>2364</v>
      </c>
      <c r="M57" s="379" t="s">
        <v>443</v>
      </c>
      <c r="N57" s="379" t="s">
        <v>443</v>
      </c>
      <c r="O57" s="379" t="s">
        <v>1882</v>
      </c>
      <c r="P57" s="379" t="s">
        <v>443</v>
      </c>
      <c r="Q57" s="379" t="s">
        <v>443</v>
      </c>
      <c r="R57" s="379"/>
      <c r="S57" s="379"/>
      <c r="T57" s="379"/>
      <c r="U57" s="379"/>
      <c r="V57" s="448"/>
    </row>
    <row r="58" spans="1:22" ht="45" customHeight="1" x14ac:dyDescent="0.25">
      <c r="A58" s="408" t="s">
        <v>1038</v>
      </c>
      <c r="B58" s="382" t="s">
        <v>3048</v>
      </c>
      <c r="C58" s="382" t="s">
        <v>60</v>
      </c>
      <c r="D58" s="409" t="s">
        <v>1176</v>
      </c>
      <c r="E58" s="384"/>
      <c r="F58" s="385" t="s">
        <v>590</v>
      </c>
      <c r="G58" s="386" t="s">
        <v>232</v>
      </c>
      <c r="H58" s="88">
        <v>3</v>
      </c>
      <c r="I58" s="387" t="s">
        <v>2385</v>
      </c>
      <c r="J58" s="415" t="s">
        <v>72</v>
      </c>
      <c r="K58" s="379" t="s">
        <v>443</v>
      </c>
      <c r="L58" s="379" t="s">
        <v>443</v>
      </c>
      <c r="M58" s="379" t="s">
        <v>443</v>
      </c>
      <c r="N58" s="453" t="s">
        <v>443</v>
      </c>
      <c r="O58" s="453" t="s">
        <v>443</v>
      </c>
      <c r="P58" s="453" t="s">
        <v>443</v>
      </c>
      <c r="Q58" s="453" t="s">
        <v>443</v>
      </c>
      <c r="R58" s="453"/>
      <c r="S58" s="379"/>
      <c r="T58" s="379"/>
      <c r="U58" s="379"/>
      <c r="V58" s="379"/>
    </row>
    <row r="59" spans="1:22" ht="45" customHeight="1" x14ac:dyDescent="0.25">
      <c r="A59" s="408" t="s">
        <v>2180</v>
      </c>
      <c r="B59" s="382" t="s">
        <v>3048</v>
      </c>
      <c r="C59" s="382" t="s">
        <v>989</v>
      </c>
      <c r="D59" s="533" t="s">
        <v>1042</v>
      </c>
      <c r="E59" s="471">
        <v>44185</v>
      </c>
      <c r="F59" s="385" t="s">
        <v>590</v>
      </c>
      <c r="G59" s="386" t="s">
        <v>827</v>
      </c>
      <c r="H59" s="140"/>
      <c r="I59" s="387" t="s">
        <v>2383</v>
      </c>
      <c r="J59" s="388" t="s">
        <v>45</v>
      </c>
      <c r="K59" s="453" t="s">
        <v>443</v>
      </c>
      <c r="L59" s="565" t="s">
        <v>2364</v>
      </c>
      <c r="M59" s="453" t="s">
        <v>443</v>
      </c>
      <c r="N59" s="448" t="s">
        <v>1882</v>
      </c>
      <c r="O59" s="379" t="s">
        <v>443</v>
      </c>
      <c r="P59" s="379" t="s">
        <v>443</v>
      </c>
      <c r="Q59" s="379" t="s">
        <v>443</v>
      </c>
      <c r="R59" s="379"/>
      <c r="S59" s="379"/>
      <c r="T59" s="379"/>
      <c r="U59" s="379"/>
      <c r="V59" s="379"/>
    </row>
    <row r="60" spans="1:22" ht="45" customHeight="1" x14ac:dyDescent="0.25">
      <c r="A60" s="383" t="s">
        <v>1043</v>
      </c>
      <c r="B60" s="382" t="s">
        <v>3048</v>
      </c>
      <c r="C60" s="383" t="s">
        <v>2417</v>
      </c>
      <c r="D60" s="408" t="s">
        <v>2311</v>
      </c>
      <c r="E60" s="401">
        <v>44044</v>
      </c>
      <c r="F60" s="385" t="s">
        <v>590</v>
      </c>
      <c r="G60" s="386" t="s">
        <v>2418</v>
      </c>
      <c r="H60" s="203" t="s">
        <v>2181</v>
      </c>
      <c r="I60" s="387" t="s">
        <v>2306</v>
      </c>
      <c r="J60" s="449" t="s">
        <v>45</v>
      </c>
      <c r="K60" s="379" t="s">
        <v>443</v>
      </c>
      <c r="L60" s="379" t="s">
        <v>443</v>
      </c>
      <c r="M60" s="379" t="s">
        <v>443</v>
      </c>
      <c r="N60" s="379" t="s">
        <v>1882</v>
      </c>
      <c r="O60" s="379" t="s">
        <v>443</v>
      </c>
      <c r="P60" s="379" t="s">
        <v>443</v>
      </c>
      <c r="Q60" s="379" t="s">
        <v>443</v>
      </c>
      <c r="R60" s="379"/>
      <c r="S60" s="453"/>
      <c r="T60" s="453"/>
      <c r="U60" s="379"/>
      <c r="V60" s="379"/>
    </row>
    <row r="61" spans="1:22" s="381" customFormat="1" ht="45" customHeight="1" x14ac:dyDescent="0.25">
      <c r="A61" s="382" t="s">
        <v>1046</v>
      </c>
      <c r="B61" s="382" t="s">
        <v>3048</v>
      </c>
      <c r="C61" s="382" t="s">
        <v>152</v>
      </c>
      <c r="D61" s="414" t="s">
        <v>2311</v>
      </c>
      <c r="E61" s="401">
        <v>41852</v>
      </c>
      <c r="F61" s="566" t="s">
        <v>1899</v>
      </c>
      <c r="G61" s="386" t="s">
        <v>2419</v>
      </c>
      <c r="H61" s="88"/>
      <c r="I61" s="387" t="s">
        <v>24</v>
      </c>
      <c r="J61" s="388" t="s">
        <v>40</v>
      </c>
      <c r="K61" s="420" t="s">
        <v>35</v>
      </c>
      <c r="L61" s="420" t="s">
        <v>35</v>
      </c>
      <c r="M61" s="420" t="s">
        <v>35</v>
      </c>
      <c r="N61" s="420" t="s">
        <v>35</v>
      </c>
      <c r="O61" s="420" t="s">
        <v>35</v>
      </c>
      <c r="P61" s="420" t="s">
        <v>35</v>
      </c>
      <c r="Q61" s="420" t="s">
        <v>35</v>
      </c>
      <c r="R61" s="379"/>
      <c r="S61" s="379"/>
      <c r="T61" s="379"/>
      <c r="U61" s="379"/>
      <c r="V61" s="379"/>
    </row>
    <row r="62" spans="1:22" ht="45" customHeight="1" x14ac:dyDescent="0.25">
      <c r="A62" s="383" t="s">
        <v>1051</v>
      </c>
      <c r="B62" s="382" t="s">
        <v>3048</v>
      </c>
      <c r="C62" s="383" t="s">
        <v>49</v>
      </c>
      <c r="D62" s="414" t="s">
        <v>2311</v>
      </c>
      <c r="E62" s="401">
        <v>41821</v>
      </c>
      <c r="F62" s="385" t="s">
        <v>590</v>
      </c>
      <c r="G62" s="386" t="s">
        <v>2420</v>
      </c>
      <c r="H62" s="88">
        <v>12</v>
      </c>
      <c r="I62" s="387" t="s">
        <v>2306</v>
      </c>
      <c r="J62" s="388" t="s">
        <v>69</v>
      </c>
      <c r="K62" s="379" t="s">
        <v>443</v>
      </c>
      <c r="L62" s="379" t="s">
        <v>443</v>
      </c>
      <c r="M62" s="379" t="s">
        <v>443</v>
      </c>
      <c r="N62" s="379" t="s">
        <v>443</v>
      </c>
      <c r="O62" s="379" t="s">
        <v>443</v>
      </c>
      <c r="P62" s="379" t="s">
        <v>443</v>
      </c>
      <c r="Q62" s="379" t="s">
        <v>443</v>
      </c>
      <c r="R62" s="379"/>
      <c r="S62" s="453"/>
      <c r="T62" s="453"/>
      <c r="U62" s="379"/>
      <c r="V62" s="379"/>
    </row>
    <row r="63" spans="1:22" ht="45" customHeight="1" x14ac:dyDescent="0.25">
      <c r="A63" s="383" t="s">
        <v>1059</v>
      </c>
      <c r="B63" s="382" t="s">
        <v>3048</v>
      </c>
      <c r="C63" s="383" t="s">
        <v>152</v>
      </c>
      <c r="D63" s="414" t="s">
        <v>2311</v>
      </c>
      <c r="E63" s="384"/>
      <c r="F63" s="385" t="s">
        <v>590</v>
      </c>
      <c r="G63" s="386" t="s">
        <v>258</v>
      </c>
      <c r="H63" s="88">
        <v>13</v>
      </c>
      <c r="I63" s="387" t="s">
        <v>2385</v>
      </c>
      <c r="J63" s="388" t="s">
        <v>50</v>
      </c>
      <c r="K63" s="379" t="s">
        <v>443</v>
      </c>
      <c r="L63" s="379" t="s">
        <v>443</v>
      </c>
      <c r="M63" s="379" t="s">
        <v>443</v>
      </c>
      <c r="N63" s="453" t="s">
        <v>443</v>
      </c>
      <c r="O63" s="453" t="s">
        <v>443</v>
      </c>
      <c r="P63" s="453" t="s">
        <v>443</v>
      </c>
      <c r="Q63" s="453" t="s">
        <v>443</v>
      </c>
      <c r="R63" s="453"/>
      <c r="S63" s="379"/>
      <c r="T63" s="379"/>
      <c r="U63" s="379"/>
      <c r="V63" s="379"/>
    </row>
    <row r="64" spans="1:22" s="381" customFormat="1" ht="45" customHeight="1" x14ac:dyDescent="0.25">
      <c r="A64" s="408" t="s">
        <v>3063</v>
      </c>
      <c r="B64" s="382" t="s">
        <v>3048</v>
      </c>
      <c r="C64" s="382" t="s">
        <v>2422</v>
      </c>
      <c r="D64" s="562" t="s">
        <v>2423</v>
      </c>
      <c r="E64" s="434">
        <v>43132</v>
      </c>
      <c r="F64" s="525" t="s">
        <v>2424</v>
      </c>
      <c r="G64" s="386" t="s">
        <v>2425</v>
      </c>
      <c r="H64" s="88"/>
      <c r="I64" s="387" t="s">
        <v>30</v>
      </c>
      <c r="J64" s="388" t="s">
        <v>2426</v>
      </c>
      <c r="K64" s="453" t="s">
        <v>443</v>
      </c>
      <c r="L64" s="453" t="s">
        <v>443</v>
      </c>
      <c r="M64" s="453" t="s">
        <v>443</v>
      </c>
      <c r="N64" s="420" t="s">
        <v>35</v>
      </c>
      <c r="O64" s="420" t="s">
        <v>35</v>
      </c>
      <c r="P64" s="420" t="s">
        <v>35</v>
      </c>
      <c r="Q64" s="420" t="s">
        <v>35</v>
      </c>
      <c r="R64" s="420" t="s">
        <v>35</v>
      </c>
      <c r="S64" s="420" t="s">
        <v>35</v>
      </c>
      <c r="T64" s="420" t="s">
        <v>35</v>
      </c>
      <c r="U64" s="420" t="s">
        <v>35</v>
      </c>
      <c r="V64" s="420" t="s">
        <v>35</v>
      </c>
    </row>
    <row r="65" spans="1:22" ht="30" x14ac:dyDescent="0.25">
      <c r="A65" s="383" t="s">
        <v>1070</v>
      </c>
      <c r="B65" s="382" t="s">
        <v>3048</v>
      </c>
      <c r="C65" s="383" t="s">
        <v>152</v>
      </c>
      <c r="D65" s="414" t="s">
        <v>2311</v>
      </c>
      <c r="E65" s="401">
        <v>43800</v>
      </c>
      <c r="F65" s="385" t="s">
        <v>590</v>
      </c>
      <c r="G65" s="386" t="s">
        <v>2429</v>
      </c>
      <c r="H65" s="88"/>
      <c r="I65" s="387" t="s">
        <v>2306</v>
      </c>
      <c r="J65" s="404" t="s">
        <v>87</v>
      </c>
      <c r="K65" s="379" t="s">
        <v>443</v>
      </c>
      <c r="L65" s="379" t="s">
        <v>443</v>
      </c>
      <c r="M65" s="379" t="s">
        <v>443</v>
      </c>
      <c r="N65" s="379" t="s">
        <v>443</v>
      </c>
      <c r="O65" s="379" t="s">
        <v>443</v>
      </c>
      <c r="P65" s="379" t="s">
        <v>443</v>
      </c>
      <c r="Q65" s="379" t="s">
        <v>443</v>
      </c>
      <c r="R65" s="379"/>
      <c r="S65" s="379"/>
      <c r="T65" s="379"/>
      <c r="U65" s="379"/>
      <c r="V65" s="379"/>
    </row>
    <row r="66" spans="1:22" s="381" customFormat="1" ht="45" customHeight="1" x14ac:dyDescent="0.25">
      <c r="A66" s="382" t="s">
        <v>3064</v>
      </c>
      <c r="B66" s="382" t="s">
        <v>3048</v>
      </c>
      <c r="C66" s="383" t="s">
        <v>185</v>
      </c>
      <c r="D66" s="414" t="s">
        <v>2311</v>
      </c>
      <c r="E66" s="401">
        <v>42558</v>
      </c>
      <c r="F66" s="385" t="s">
        <v>590</v>
      </c>
      <c r="G66" s="386" t="s">
        <v>488</v>
      </c>
      <c r="H66" s="140">
        <v>22</v>
      </c>
      <c r="I66" s="387" t="s">
        <v>19</v>
      </c>
      <c r="J66" s="415" t="s">
        <v>53</v>
      </c>
      <c r="K66" s="379" t="s">
        <v>443</v>
      </c>
      <c r="L66" s="379" t="s">
        <v>443</v>
      </c>
      <c r="M66" s="379" t="s">
        <v>443</v>
      </c>
      <c r="N66" s="379" t="s">
        <v>443</v>
      </c>
      <c r="O66" s="379" t="s">
        <v>1882</v>
      </c>
      <c r="P66" s="379" t="s">
        <v>443</v>
      </c>
      <c r="Q66" s="379" t="s">
        <v>443</v>
      </c>
      <c r="R66" s="379" t="s">
        <v>443</v>
      </c>
      <c r="S66" s="379"/>
      <c r="T66" s="379"/>
      <c r="U66" s="379"/>
      <c r="V66" s="379"/>
    </row>
    <row r="67" spans="1:22" s="381" customFormat="1" ht="30" x14ac:dyDescent="0.25">
      <c r="A67" s="382" t="s">
        <v>3065</v>
      </c>
      <c r="B67" s="382" t="s">
        <v>3048</v>
      </c>
      <c r="C67" s="383" t="s">
        <v>840</v>
      </c>
      <c r="D67" s="451" t="s">
        <v>2190</v>
      </c>
      <c r="E67" s="401">
        <v>44189</v>
      </c>
      <c r="F67" s="385" t="s">
        <v>590</v>
      </c>
      <c r="G67" s="386" t="s">
        <v>1081</v>
      </c>
      <c r="H67" s="140"/>
      <c r="I67" s="387" t="s">
        <v>2363</v>
      </c>
      <c r="J67" s="415" t="s">
        <v>50</v>
      </c>
      <c r="K67" s="379" t="s">
        <v>443</v>
      </c>
      <c r="L67" s="379" t="s">
        <v>443</v>
      </c>
      <c r="M67" s="379" t="s">
        <v>443</v>
      </c>
      <c r="N67" s="379" t="s">
        <v>443</v>
      </c>
      <c r="O67" s="379" t="s">
        <v>443</v>
      </c>
      <c r="P67" s="379" t="s">
        <v>443</v>
      </c>
      <c r="Q67" s="379" t="s">
        <v>443</v>
      </c>
      <c r="R67" s="379"/>
      <c r="S67" s="379"/>
      <c r="T67" s="379"/>
      <c r="U67" s="379"/>
      <c r="V67" s="379"/>
    </row>
    <row r="68" spans="1:22" s="381" customFormat="1" ht="45" customHeight="1" x14ac:dyDescent="0.25">
      <c r="A68" s="414" t="s">
        <v>1082</v>
      </c>
      <c r="B68" s="382" t="s">
        <v>3048</v>
      </c>
      <c r="C68" s="383" t="s">
        <v>89</v>
      </c>
      <c r="D68" s="414" t="s">
        <v>2311</v>
      </c>
      <c r="E68" s="401">
        <v>41426</v>
      </c>
      <c r="F68" s="385" t="s">
        <v>590</v>
      </c>
      <c r="G68" s="386" t="s">
        <v>2430</v>
      </c>
      <c r="H68" s="88">
        <v>24</v>
      </c>
      <c r="I68" s="387" t="s">
        <v>19</v>
      </c>
      <c r="J68" s="415" t="s">
        <v>50</v>
      </c>
      <c r="K68" s="379" t="s">
        <v>443</v>
      </c>
      <c r="L68" s="379" t="s">
        <v>443</v>
      </c>
      <c r="M68" s="379" t="s">
        <v>443</v>
      </c>
      <c r="N68" s="379" t="s">
        <v>443</v>
      </c>
      <c r="O68" s="379" t="s">
        <v>443</v>
      </c>
      <c r="P68" s="379" t="s">
        <v>443</v>
      </c>
      <c r="Q68" s="379" t="s">
        <v>443</v>
      </c>
      <c r="R68" s="568" t="s">
        <v>3054</v>
      </c>
      <c r="S68" s="448"/>
      <c r="T68" s="379"/>
      <c r="U68" s="379"/>
      <c r="V68" s="379"/>
    </row>
    <row r="69" spans="1:22" s="381" customFormat="1" ht="45" customHeight="1" x14ac:dyDescent="0.25">
      <c r="A69" s="414" t="s">
        <v>1089</v>
      </c>
      <c r="B69" s="382" t="s">
        <v>3048</v>
      </c>
      <c r="C69" s="383" t="s">
        <v>989</v>
      </c>
      <c r="D69" s="533" t="s">
        <v>1037</v>
      </c>
      <c r="E69" s="401">
        <v>44287</v>
      </c>
      <c r="F69" s="385" t="s">
        <v>590</v>
      </c>
      <c r="G69" s="386" t="s">
        <v>827</v>
      </c>
      <c r="H69" s="88"/>
      <c r="I69" s="387" t="s">
        <v>2383</v>
      </c>
      <c r="J69" s="388" t="s">
        <v>31</v>
      </c>
      <c r="K69" s="379" t="s">
        <v>443</v>
      </c>
      <c r="L69" s="537" t="s">
        <v>2364</v>
      </c>
      <c r="M69" s="379" t="s">
        <v>443</v>
      </c>
      <c r="N69" s="379" t="s">
        <v>443</v>
      </c>
      <c r="O69" s="379" t="s">
        <v>443</v>
      </c>
      <c r="P69" s="379" t="s">
        <v>443</v>
      </c>
      <c r="Q69" s="379" t="s">
        <v>443</v>
      </c>
      <c r="R69" s="379"/>
      <c r="S69" s="379"/>
      <c r="T69" s="379"/>
      <c r="U69" s="379"/>
      <c r="V69" s="379"/>
    </row>
    <row r="70" spans="1:22" s="381" customFormat="1" ht="45" customHeight="1" x14ac:dyDescent="0.25">
      <c r="A70" s="408" t="s">
        <v>1090</v>
      </c>
      <c r="B70" s="382" t="s">
        <v>3048</v>
      </c>
      <c r="C70" s="383" t="s">
        <v>119</v>
      </c>
      <c r="D70" s="414" t="s">
        <v>2311</v>
      </c>
      <c r="E70" s="384"/>
      <c r="F70" s="385" t="s">
        <v>590</v>
      </c>
      <c r="G70" s="386" t="s">
        <v>2431</v>
      </c>
      <c r="H70" s="88">
        <v>5</v>
      </c>
      <c r="I70" s="387" t="s">
        <v>2306</v>
      </c>
      <c r="J70" s="388" t="s">
        <v>50</v>
      </c>
      <c r="K70" s="379" t="s">
        <v>443</v>
      </c>
      <c r="L70" s="379" t="s">
        <v>443</v>
      </c>
      <c r="M70" s="379" t="s">
        <v>443</v>
      </c>
      <c r="N70" s="379" t="s">
        <v>443</v>
      </c>
      <c r="O70" s="379" t="s">
        <v>443</v>
      </c>
      <c r="P70" s="379" t="s">
        <v>443</v>
      </c>
      <c r="Q70" s="379" t="s">
        <v>443</v>
      </c>
      <c r="R70" s="379"/>
      <c r="S70" s="379"/>
      <c r="T70" s="453"/>
      <c r="U70" s="379"/>
      <c r="V70" s="379"/>
    </row>
    <row r="71" spans="1:22" s="381" customFormat="1" ht="45" customHeight="1" x14ac:dyDescent="0.25">
      <c r="A71" s="408" t="s">
        <v>2432</v>
      </c>
      <c r="B71" s="382" t="s">
        <v>3048</v>
      </c>
      <c r="C71" s="383" t="s">
        <v>840</v>
      </c>
      <c r="D71" s="451" t="s">
        <v>2190</v>
      </c>
      <c r="E71" s="401">
        <v>44189</v>
      </c>
      <c r="F71" s="385" t="s">
        <v>590</v>
      </c>
      <c r="G71" s="386" t="s">
        <v>1097</v>
      </c>
      <c r="H71" s="88"/>
      <c r="I71" s="387" t="s">
        <v>2363</v>
      </c>
      <c r="J71" s="388" t="s">
        <v>40</v>
      </c>
      <c r="K71" s="379" t="s">
        <v>443</v>
      </c>
      <c r="L71" s="379" t="s">
        <v>443</v>
      </c>
      <c r="M71" s="379" t="s">
        <v>1882</v>
      </c>
      <c r="N71" s="379" t="s">
        <v>443</v>
      </c>
      <c r="O71" s="379" t="s">
        <v>443</v>
      </c>
      <c r="P71" s="379" t="s">
        <v>443</v>
      </c>
      <c r="Q71" s="379" t="s">
        <v>443</v>
      </c>
      <c r="R71" s="379"/>
      <c r="S71" s="379"/>
      <c r="T71" s="379"/>
      <c r="U71" s="379"/>
      <c r="V71" s="379"/>
    </row>
    <row r="72" spans="1:22" s="381" customFormat="1" ht="45" customHeight="1" x14ac:dyDescent="0.25">
      <c r="A72" s="383" t="s">
        <v>1098</v>
      </c>
      <c r="B72" s="382" t="s">
        <v>3048</v>
      </c>
      <c r="C72" s="383" t="s">
        <v>840</v>
      </c>
      <c r="D72" s="451" t="s">
        <v>2117</v>
      </c>
      <c r="E72" s="401">
        <v>43881</v>
      </c>
      <c r="F72" s="385" t="s">
        <v>590</v>
      </c>
      <c r="G72" s="386" t="s">
        <v>1099</v>
      </c>
      <c r="H72" s="299"/>
      <c r="I72" s="387" t="s">
        <v>2363</v>
      </c>
      <c r="J72" s="388" t="s">
        <v>40</v>
      </c>
      <c r="K72" s="379" t="s">
        <v>443</v>
      </c>
      <c r="L72" s="379" t="s">
        <v>443</v>
      </c>
      <c r="M72" s="379" t="s">
        <v>1882</v>
      </c>
      <c r="N72" s="379" t="s">
        <v>443</v>
      </c>
      <c r="O72" s="379" t="s">
        <v>443</v>
      </c>
      <c r="P72" s="379" t="s">
        <v>443</v>
      </c>
      <c r="Q72" s="379" t="s">
        <v>443</v>
      </c>
      <c r="R72" s="379"/>
      <c r="S72" s="379"/>
      <c r="T72" s="379"/>
      <c r="U72" s="379"/>
      <c r="V72" s="379"/>
    </row>
    <row r="73" spans="1:22" s="381" customFormat="1" ht="45" customHeight="1" x14ac:dyDescent="0.25">
      <c r="A73" s="372" t="s">
        <v>1103</v>
      </c>
      <c r="B73" s="382" t="s">
        <v>3048</v>
      </c>
      <c r="C73" s="372" t="s">
        <v>1104</v>
      </c>
      <c r="D73" s="414" t="s">
        <v>2311</v>
      </c>
      <c r="E73" s="374">
        <v>43391</v>
      </c>
      <c r="F73" s="375" t="s">
        <v>590</v>
      </c>
      <c r="G73" s="376" t="s">
        <v>2433</v>
      </c>
      <c r="H73" s="140"/>
      <c r="I73" s="387" t="s">
        <v>30</v>
      </c>
      <c r="J73" s="378" t="s">
        <v>28</v>
      </c>
      <c r="K73" s="379" t="s">
        <v>443</v>
      </c>
      <c r="L73" s="379" t="s">
        <v>443</v>
      </c>
      <c r="M73" s="379" t="s">
        <v>443</v>
      </c>
      <c r="N73" s="379" t="s">
        <v>443</v>
      </c>
      <c r="O73" s="379" t="s">
        <v>443</v>
      </c>
      <c r="P73" s="379" t="s">
        <v>443</v>
      </c>
      <c r="Q73" s="379" t="s">
        <v>443</v>
      </c>
      <c r="R73" s="379"/>
      <c r="S73" s="379"/>
      <c r="T73" s="379"/>
      <c r="U73" s="379"/>
      <c r="V73" s="379"/>
    </row>
    <row r="74" spans="1:22" ht="45" customHeight="1" x14ac:dyDescent="0.25">
      <c r="A74" s="382" t="s">
        <v>1107</v>
      </c>
      <c r="B74" s="382" t="s">
        <v>3048</v>
      </c>
      <c r="C74" s="383" t="s">
        <v>119</v>
      </c>
      <c r="D74" s="414" t="s">
        <v>2311</v>
      </c>
      <c r="E74" s="401">
        <v>41456</v>
      </c>
      <c r="F74" s="385" t="s">
        <v>590</v>
      </c>
      <c r="G74" s="386" t="s">
        <v>256</v>
      </c>
      <c r="H74" s="88">
        <v>11</v>
      </c>
      <c r="I74" s="387" t="s">
        <v>2306</v>
      </c>
      <c r="J74" s="388" t="s">
        <v>28</v>
      </c>
      <c r="K74" s="379" t="s">
        <v>443</v>
      </c>
      <c r="L74" s="379" t="s">
        <v>443</v>
      </c>
      <c r="M74" s="379" t="s">
        <v>443</v>
      </c>
      <c r="N74" s="379" t="s">
        <v>443</v>
      </c>
      <c r="O74" s="379" t="s">
        <v>443</v>
      </c>
      <c r="P74" s="379" t="s">
        <v>443</v>
      </c>
      <c r="Q74" s="379" t="s">
        <v>35</v>
      </c>
      <c r="R74" s="379"/>
      <c r="S74" s="453"/>
      <c r="T74" s="379"/>
      <c r="U74" s="379"/>
      <c r="V74" s="379"/>
    </row>
    <row r="75" spans="1:22" ht="45" customHeight="1" x14ac:dyDescent="0.25">
      <c r="A75" s="383" t="s">
        <v>2197</v>
      </c>
      <c r="B75" s="382" t="s">
        <v>3048</v>
      </c>
      <c r="C75" s="383" t="s">
        <v>49</v>
      </c>
      <c r="D75" s="414" t="s">
        <v>2311</v>
      </c>
      <c r="E75" s="384"/>
      <c r="F75" s="385" t="s">
        <v>590</v>
      </c>
      <c r="G75" s="386" t="s">
        <v>300</v>
      </c>
      <c r="H75" s="88">
        <v>1</v>
      </c>
      <c r="I75" s="387" t="s">
        <v>19</v>
      </c>
      <c r="J75" s="388" t="s">
        <v>50</v>
      </c>
      <c r="K75" s="379" t="s">
        <v>443</v>
      </c>
      <c r="L75" s="379" t="s">
        <v>443</v>
      </c>
      <c r="M75" s="379" t="s">
        <v>443</v>
      </c>
      <c r="N75" s="379" t="s">
        <v>443</v>
      </c>
      <c r="O75" s="379" t="s">
        <v>443</v>
      </c>
      <c r="P75" s="379" t="s">
        <v>443</v>
      </c>
      <c r="Q75" s="379" t="s">
        <v>443</v>
      </c>
      <c r="R75" s="379" t="s">
        <v>443</v>
      </c>
      <c r="S75" s="379"/>
      <c r="T75" s="379"/>
      <c r="U75" s="379"/>
      <c r="V75" s="379"/>
    </row>
    <row r="76" spans="1:22" s="381" customFormat="1" ht="45" customHeight="1" x14ac:dyDescent="0.25">
      <c r="A76" s="382" t="s">
        <v>2434</v>
      </c>
      <c r="B76" s="382" t="s">
        <v>3048</v>
      </c>
      <c r="C76" s="383" t="s">
        <v>99</v>
      </c>
      <c r="D76" s="451" t="s">
        <v>2435</v>
      </c>
      <c r="E76" s="401">
        <v>44429</v>
      </c>
      <c r="F76" s="385" t="s">
        <v>590</v>
      </c>
      <c r="G76" s="386" t="s">
        <v>1118</v>
      </c>
      <c r="H76" s="88"/>
      <c r="I76" s="387" t="s">
        <v>24</v>
      </c>
      <c r="J76" s="388" t="s">
        <v>87</v>
      </c>
      <c r="K76" s="379" t="s">
        <v>1882</v>
      </c>
      <c r="L76" s="379" t="s">
        <v>443</v>
      </c>
      <c r="M76" s="379" t="s">
        <v>443</v>
      </c>
      <c r="N76" s="379" t="s">
        <v>443</v>
      </c>
      <c r="O76" s="379" t="s">
        <v>443</v>
      </c>
      <c r="P76" s="379" t="s">
        <v>443</v>
      </c>
      <c r="Q76" s="379" t="s">
        <v>443</v>
      </c>
      <c r="R76" s="379"/>
      <c r="S76" s="379"/>
      <c r="T76" s="379"/>
      <c r="U76" s="379"/>
      <c r="V76" s="379"/>
    </row>
    <row r="77" spans="1:22" s="381" customFormat="1" ht="45" customHeight="1" x14ac:dyDescent="0.25">
      <c r="A77" s="383" t="s">
        <v>3066</v>
      </c>
      <c r="B77" s="382" t="s">
        <v>3048</v>
      </c>
      <c r="C77" s="383" t="s">
        <v>1127</v>
      </c>
      <c r="D77" s="414" t="s">
        <v>1128</v>
      </c>
      <c r="E77" s="401">
        <v>44409</v>
      </c>
      <c r="F77" s="385" t="s">
        <v>590</v>
      </c>
      <c r="G77" s="386" t="s">
        <v>2427</v>
      </c>
      <c r="H77" s="88"/>
      <c r="I77" s="387" t="s">
        <v>2385</v>
      </c>
      <c r="J77" s="388" t="s">
        <v>40</v>
      </c>
      <c r="K77" s="453" t="s">
        <v>443</v>
      </c>
      <c r="L77" s="379" t="s">
        <v>443</v>
      </c>
      <c r="M77" s="379" t="s">
        <v>1882</v>
      </c>
      <c r="N77" s="453" t="s">
        <v>443</v>
      </c>
      <c r="O77" s="453" t="s">
        <v>443</v>
      </c>
      <c r="P77" s="453" t="s">
        <v>443</v>
      </c>
      <c r="Q77" s="453" t="s">
        <v>443</v>
      </c>
      <c r="R77" s="453"/>
      <c r="S77" s="379"/>
      <c r="T77" s="379"/>
      <c r="U77" s="379"/>
      <c r="V77" s="379"/>
    </row>
    <row r="78" spans="1:22" ht="45" customHeight="1" x14ac:dyDescent="0.25">
      <c r="A78" s="383" t="s">
        <v>1132</v>
      </c>
      <c r="B78" s="382" t="s">
        <v>3048</v>
      </c>
      <c r="C78" s="383" t="s">
        <v>1133</v>
      </c>
      <c r="D78" s="414" t="s">
        <v>2311</v>
      </c>
      <c r="E78" s="401">
        <v>42005</v>
      </c>
      <c r="F78" s="385" t="s">
        <v>590</v>
      </c>
      <c r="G78" s="386" t="s">
        <v>2437</v>
      </c>
      <c r="H78" s="88"/>
      <c r="I78" s="387" t="s">
        <v>2306</v>
      </c>
      <c r="J78" s="388" t="s">
        <v>45</v>
      </c>
      <c r="K78" s="453" t="s">
        <v>443</v>
      </c>
      <c r="L78" s="453" t="s">
        <v>443</v>
      </c>
      <c r="M78" s="379" t="s">
        <v>443</v>
      </c>
      <c r="N78" s="379" t="s">
        <v>1882</v>
      </c>
      <c r="O78" s="379" t="s">
        <v>443</v>
      </c>
      <c r="P78" s="379" t="s">
        <v>443</v>
      </c>
      <c r="Q78" s="379" t="s">
        <v>443</v>
      </c>
      <c r="R78" s="379"/>
      <c r="S78" s="453"/>
      <c r="T78" s="453"/>
      <c r="U78" s="379"/>
      <c r="V78" s="379"/>
    </row>
    <row r="79" spans="1:22" ht="45" customHeight="1" x14ac:dyDescent="0.25">
      <c r="A79" s="382" t="s">
        <v>3067</v>
      </c>
      <c r="B79" s="382" t="s">
        <v>3048</v>
      </c>
      <c r="C79" s="383" t="s">
        <v>197</v>
      </c>
      <c r="D79" s="414" t="s">
        <v>2311</v>
      </c>
      <c r="E79" s="384"/>
      <c r="F79" s="385" t="s">
        <v>590</v>
      </c>
      <c r="G79" s="386" t="s">
        <v>280</v>
      </c>
      <c r="H79" s="88">
        <v>24</v>
      </c>
      <c r="I79" s="387" t="s">
        <v>2306</v>
      </c>
      <c r="J79" s="388" t="s">
        <v>20</v>
      </c>
      <c r="K79" s="379" t="s">
        <v>443</v>
      </c>
      <c r="L79" s="379" t="s">
        <v>443</v>
      </c>
      <c r="M79" s="379" t="s">
        <v>443</v>
      </c>
      <c r="N79" s="379" t="s">
        <v>443</v>
      </c>
      <c r="O79" s="379" t="s">
        <v>443</v>
      </c>
      <c r="P79" s="379" t="s">
        <v>1882</v>
      </c>
      <c r="Q79" s="379" t="s">
        <v>443</v>
      </c>
      <c r="R79" s="379"/>
      <c r="S79" s="453"/>
      <c r="T79" s="453"/>
      <c r="U79" s="379"/>
      <c r="V79" s="379"/>
    </row>
    <row r="80" spans="1:22" ht="45" customHeight="1" x14ac:dyDescent="0.25">
      <c r="A80" s="372" t="s">
        <v>3068</v>
      </c>
      <c r="B80" s="382" t="s">
        <v>3048</v>
      </c>
      <c r="C80" s="372" t="s">
        <v>119</v>
      </c>
      <c r="D80" s="550" t="s">
        <v>2439</v>
      </c>
      <c r="E80" s="440"/>
      <c r="F80" s="385" t="s">
        <v>590</v>
      </c>
      <c r="G80" s="376" t="s">
        <v>254</v>
      </c>
      <c r="H80" s="88">
        <v>10</v>
      </c>
      <c r="I80" s="387" t="s">
        <v>2306</v>
      </c>
      <c r="J80" s="388" t="s">
        <v>25</v>
      </c>
      <c r="K80" s="420" t="s">
        <v>35</v>
      </c>
      <c r="L80" s="379" t="s">
        <v>443</v>
      </c>
      <c r="M80" s="420" t="s">
        <v>35</v>
      </c>
      <c r="N80" s="379" t="s">
        <v>443</v>
      </c>
      <c r="O80" s="420" t="s">
        <v>35</v>
      </c>
      <c r="P80" s="379" t="s">
        <v>443</v>
      </c>
      <c r="Q80" s="420" t="s">
        <v>35</v>
      </c>
      <c r="R80" s="379"/>
      <c r="S80" s="420" t="s">
        <v>35</v>
      </c>
      <c r="T80" s="453"/>
      <c r="U80" s="420" t="s">
        <v>35</v>
      </c>
      <c r="V80" s="379"/>
    </row>
    <row r="81" spans="1:22" ht="45" customHeight="1" x14ac:dyDescent="0.25">
      <c r="A81" s="383" t="s">
        <v>3069</v>
      </c>
      <c r="B81" s="382" t="s">
        <v>3048</v>
      </c>
      <c r="C81" s="383" t="s">
        <v>948</v>
      </c>
      <c r="D81" s="414" t="s">
        <v>2311</v>
      </c>
      <c r="E81" s="401">
        <v>41214</v>
      </c>
      <c r="F81" s="385" t="s">
        <v>590</v>
      </c>
      <c r="G81" s="386" t="s">
        <v>260</v>
      </c>
      <c r="H81" s="88">
        <v>14</v>
      </c>
      <c r="I81" s="387" t="s">
        <v>2385</v>
      </c>
      <c r="J81" s="388" t="s">
        <v>20</v>
      </c>
      <c r="K81" s="379" t="s">
        <v>443</v>
      </c>
      <c r="L81" s="379" t="s">
        <v>443</v>
      </c>
      <c r="M81" s="379" t="s">
        <v>443</v>
      </c>
      <c r="N81" s="453" t="s">
        <v>443</v>
      </c>
      <c r="O81" s="453" t="s">
        <v>443</v>
      </c>
      <c r="P81" s="453" t="s">
        <v>443</v>
      </c>
      <c r="Q81" s="453" t="s">
        <v>443</v>
      </c>
      <c r="R81" s="453"/>
      <c r="S81" s="379"/>
      <c r="T81" s="379"/>
      <c r="U81" s="379"/>
      <c r="V81" s="379"/>
    </row>
    <row r="82" spans="1:22" ht="45" customHeight="1" x14ac:dyDescent="0.25">
      <c r="A82" s="408" t="s">
        <v>3070</v>
      </c>
      <c r="B82" s="382" t="s">
        <v>3048</v>
      </c>
      <c r="C82" s="444" t="s">
        <v>60</v>
      </c>
      <c r="D82" s="409" t="s">
        <v>1176</v>
      </c>
      <c r="E82" s="445"/>
      <c r="F82" s="385" t="s">
        <v>590</v>
      </c>
      <c r="G82" s="386" t="s">
        <v>252</v>
      </c>
      <c r="H82" s="88">
        <v>9</v>
      </c>
      <c r="I82" s="387" t="s">
        <v>2306</v>
      </c>
      <c r="J82" s="388" t="s">
        <v>53</v>
      </c>
      <c r="K82" s="453" t="s">
        <v>443</v>
      </c>
      <c r="L82" s="453" t="s">
        <v>443</v>
      </c>
      <c r="M82" s="453" t="s">
        <v>443</v>
      </c>
      <c r="N82" s="379" t="s">
        <v>443</v>
      </c>
      <c r="O82" s="379" t="s">
        <v>443</v>
      </c>
      <c r="P82" s="379" t="s">
        <v>443</v>
      </c>
      <c r="Q82" s="379" t="s">
        <v>443</v>
      </c>
      <c r="R82" s="379"/>
      <c r="S82" s="453"/>
      <c r="T82" s="453"/>
      <c r="U82" s="379"/>
      <c r="V82" s="379"/>
    </row>
    <row r="83" spans="1:22" s="381" customFormat="1" ht="45" customHeight="1" x14ac:dyDescent="0.25">
      <c r="A83" s="408" t="s">
        <v>2440</v>
      </c>
      <c r="B83" s="382" t="s">
        <v>3048</v>
      </c>
      <c r="C83" s="382" t="s">
        <v>1179</v>
      </c>
      <c r="D83" s="414" t="s">
        <v>762</v>
      </c>
      <c r="E83" s="434">
        <v>43709</v>
      </c>
      <c r="F83" s="385" t="s">
        <v>590</v>
      </c>
      <c r="G83" s="386" t="s">
        <v>1180</v>
      </c>
      <c r="H83" s="88"/>
      <c r="I83" s="387" t="s">
        <v>2363</v>
      </c>
      <c r="J83" s="388" t="s">
        <v>87</v>
      </c>
      <c r="K83" s="379" t="s">
        <v>1882</v>
      </c>
      <c r="L83" s="537" t="s">
        <v>35</v>
      </c>
      <c r="M83" s="379" t="s">
        <v>443</v>
      </c>
      <c r="N83" s="379" t="s">
        <v>443</v>
      </c>
      <c r="O83" s="379" t="s">
        <v>443</v>
      </c>
      <c r="P83" s="379" t="s">
        <v>443</v>
      </c>
      <c r="Q83" s="379" t="s">
        <v>35</v>
      </c>
      <c r="R83" s="379"/>
      <c r="S83" s="379"/>
      <c r="T83" s="379"/>
      <c r="U83" s="379"/>
      <c r="V83" s="379"/>
    </row>
    <row r="84" spans="1:22" ht="45" customHeight="1" x14ac:dyDescent="0.25">
      <c r="A84" s="408" t="s">
        <v>3071</v>
      </c>
      <c r="B84" s="382" t="s">
        <v>3048</v>
      </c>
      <c r="C84" s="382" t="s">
        <v>62</v>
      </c>
      <c r="D84" s="409" t="s">
        <v>1176</v>
      </c>
      <c r="E84" s="384"/>
      <c r="F84" s="385" t="s">
        <v>590</v>
      </c>
      <c r="G84" s="386" t="s">
        <v>278</v>
      </c>
      <c r="H84" s="88">
        <v>23</v>
      </c>
      <c r="I84" s="387" t="s">
        <v>2306</v>
      </c>
      <c r="J84" s="388" t="s">
        <v>53</v>
      </c>
      <c r="K84" s="379" t="s">
        <v>443</v>
      </c>
      <c r="L84" s="379" t="s">
        <v>443</v>
      </c>
      <c r="M84" s="379" t="s">
        <v>443</v>
      </c>
      <c r="N84" s="379" t="s">
        <v>443</v>
      </c>
      <c r="O84" s="379" t="s">
        <v>1882</v>
      </c>
      <c r="P84" s="379" t="s">
        <v>443</v>
      </c>
      <c r="Q84" s="379" t="s">
        <v>443</v>
      </c>
      <c r="R84" s="379"/>
      <c r="S84" s="453"/>
      <c r="T84" s="453"/>
      <c r="U84" s="379"/>
      <c r="V84" s="379"/>
    </row>
    <row r="85" spans="1:22" ht="45" customHeight="1" x14ac:dyDescent="0.25">
      <c r="A85" s="383" t="s">
        <v>1189</v>
      </c>
      <c r="B85" s="382" t="s">
        <v>3048</v>
      </c>
      <c r="C85" s="383" t="s">
        <v>1133</v>
      </c>
      <c r="D85" s="414" t="s">
        <v>2311</v>
      </c>
      <c r="E85" s="401">
        <v>42005</v>
      </c>
      <c r="F85" s="385" t="s">
        <v>590</v>
      </c>
      <c r="G85" s="386" t="s">
        <v>2441</v>
      </c>
      <c r="H85" s="140"/>
      <c r="I85" s="387" t="s">
        <v>2306</v>
      </c>
      <c r="J85" s="388" t="s">
        <v>45</v>
      </c>
      <c r="K85" s="379" t="s">
        <v>443</v>
      </c>
      <c r="L85" s="379" t="s">
        <v>443</v>
      </c>
      <c r="M85" s="379" t="s">
        <v>443</v>
      </c>
      <c r="N85" s="379" t="s">
        <v>1882</v>
      </c>
      <c r="O85" s="379" t="s">
        <v>443</v>
      </c>
      <c r="P85" s="379" t="s">
        <v>443</v>
      </c>
      <c r="Q85" s="379" t="s">
        <v>443</v>
      </c>
      <c r="R85" s="379"/>
      <c r="S85" s="453"/>
      <c r="T85" s="453"/>
      <c r="U85" s="379"/>
      <c r="V85" s="379"/>
    </row>
    <row r="86" spans="1:22" s="381" customFormat="1" ht="45" customHeight="1" x14ac:dyDescent="0.25">
      <c r="A86" s="383" t="s">
        <v>1193</v>
      </c>
      <c r="B86" s="382" t="s">
        <v>3049</v>
      </c>
      <c r="C86" s="383" t="s">
        <v>758</v>
      </c>
      <c r="D86" s="414" t="s">
        <v>762</v>
      </c>
      <c r="E86" s="401">
        <v>44063</v>
      </c>
      <c r="F86" s="385" t="s">
        <v>590</v>
      </c>
      <c r="G86" s="386" t="s">
        <v>1194</v>
      </c>
      <c r="H86" s="140"/>
      <c r="I86" s="387" t="s">
        <v>2363</v>
      </c>
      <c r="J86" s="388" t="s">
        <v>45</v>
      </c>
      <c r="K86" s="379" t="s">
        <v>443</v>
      </c>
      <c r="L86" s="379" t="s">
        <v>443</v>
      </c>
      <c r="M86" s="379" t="s">
        <v>443</v>
      </c>
      <c r="N86" s="379" t="s">
        <v>1882</v>
      </c>
      <c r="O86" s="379" t="s">
        <v>443</v>
      </c>
      <c r="P86" s="379" t="s">
        <v>443</v>
      </c>
      <c r="Q86" s="379" t="s">
        <v>443</v>
      </c>
      <c r="R86" s="379"/>
      <c r="S86" s="379"/>
      <c r="T86" s="379"/>
      <c r="U86" s="379"/>
      <c r="V86" s="379"/>
    </row>
    <row r="87" spans="1:22" s="381" customFormat="1" ht="45" customHeight="1" x14ac:dyDescent="0.25">
      <c r="A87" s="383" t="s">
        <v>1219</v>
      </c>
      <c r="B87" s="382" t="s">
        <v>3049</v>
      </c>
      <c r="C87" s="383" t="s">
        <v>1396</v>
      </c>
      <c r="D87" s="414" t="s">
        <v>762</v>
      </c>
      <c r="E87" s="401">
        <v>43983</v>
      </c>
      <c r="F87" s="385" t="s">
        <v>590</v>
      </c>
      <c r="G87" s="386" t="s">
        <v>1220</v>
      </c>
      <c r="H87" s="88"/>
      <c r="I87" s="387" t="s">
        <v>2363</v>
      </c>
      <c r="J87" s="388" t="s">
        <v>25</v>
      </c>
      <c r="K87" s="379" t="s">
        <v>443</v>
      </c>
      <c r="L87" s="379" t="s">
        <v>443</v>
      </c>
      <c r="M87" s="379" t="s">
        <v>443</v>
      </c>
      <c r="N87" s="379" t="s">
        <v>443</v>
      </c>
      <c r="O87" s="379" t="s">
        <v>443</v>
      </c>
      <c r="P87" s="379" t="s">
        <v>443</v>
      </c>
      <c r="Q87" s="379" t="s">
        <v>443</v>
      </c>
      <c r="R87" s="379"/>
      <c r="S87" s="379"/>
      <c r="T87" s="379"/>
      <c r="U87" s="379"/>
      <c r="V87" s="379"/>
    </row>
    <row r="88" spans="1:22" s="381" customFormat="1" ht="45" customHeight="1" x14ac:dyDescent="0.25">
      <c r="A88" s="383" t="s">
        <v>1226</v>
      </c>
      <c r="B88" s="382" t="s">
        <v>3048</v>
      </c>
      <c r="C88" s="383" t="s">
        <v>1227</v>
      </c>
      <c r="D88" s="414" t="s">
        <v>762</v>
      </c>
      <c r="E88" s="401">
        <v>44197</v>
      </c>
      <c r="F88" s="385" t="s">
        <v>590</v>
      </c>
      <c r="G88" s="386" t="s">
        <v>1228</v>
      </c>
      <c r="H88" s="88"/>
      <c r="I88" s="387" t="s">
        <v>2363</v>
      </c>
      <c r="J88" s="388" t="s">
        <v>40</v>
      </c>
      <c r="K88" s="379" t="s">
        <v>443</v>
      </c>
      <c r="L88" s="379" t="s">
        <v>443</v>
      </c>
      <c r="M88" s="379" t="s">
        <v>1882</v>
      </c>
      <c r="N88" s="379" t="s">
        <v>443</v>
      </c>
      <c r="O88" s="379" t="s">
        <v>443</v>
      </c>
      <c r="P88" s="379" t="s">
        <v>443</v>
      </c>
      <c r="Q88" s="379" t="s">
        <v>443</v>
      </c>
      <c r="R88" s="379"/>
      <c r="S88" s="379"/>
      <c r="T88" s="379"/>
      <c r="U88" s="379"/>
      <c r="V88" s="379"/>
    </row>
    <row r="89" spans="1:22" ht="45" customHeight="1" x14ac:dyDescent="0.25">
      <c r="A89" s="383" t="s">
        <v>1254</v>
      </c>
      <c r="B89" s="382" t="s">
        <v>3048</v>
      </c>
      <c r="C89" s="383" t="s">
        <v>948</v>
      </c>
      <c r="D89" s="414" t="s">
        <v>2311</v>
      </c>
      <c r="E89" s="401">
        <v>44002</v>
      </c>
      <c r="F89" s="385" t="s">
        <v>590</v>
      </c>
      <c r="G89" s="386" t="s">
        <v>2444</v>
      </c>
      <c r="H89" s="88"/>
      <c r="I89" s="387" t="s">
        <v>2306</v>
      </c>
      <c r="J89" s="388" t="s">
        <v>25</v>
      </c>
      <c r="K89" s="379" t="s">
        <v>443</v>
      </c>
      <c r="L89" s="379" t="s">
        <v>443</v>
      </c>
      <c r="M89" s="379" t="s">
        <v>443</v>
      </c>
      <c r="N89" s="379" t="s">
        <v>443</v>
      </c>
      <c r="O89" s="379" t="s">
        <v>443</v>
      </c>
      <c r="P89" s="379" t="s">
        <v>443</v>
      </c>
      <c r="Q89" s="379" t="s">
        <v>1882</v>
      </c>
      <c r="R89" s="379"/>
      <c r="S89" s="453"/>
      <c r="T89" s="453"/>
      <c r="U89" s="379"/>
      <c r="V89" s="379"/>
    </row>
    <row r="90" spans="1:22" s="381" customFormat="1" ht="45" customHeight="1" x14ac:dyDescent="0.25">
      <c r="A90" s="383" t="s">
        <v>3072</v>
      </c>
      <c r="B90" s="382" t="s">
        <v>3048</v>
      </c>
      <c r="C90" s="383" t="s">
        <v>99</v>
      </c>
      <c r="D90" s="414" t="s">
        <v>2311</v>
      </c>
      <c r="E90" s="401">
        <v>42353</v>
      </c>
      <c r="F90" s="385" t="s">
        <v>590</v>
      </c>
      <c r="G90" s="386" t="s">
        <v>321</v>
      </c>
      <c r="H90" s="88"/>
      <c r="I90" s="387" t="s">
        <v>24</v>
      </c>
      <c r="J90" s="388" t="s">
        <v>42</v>
      </c>
      <c r="K90" s="420" t="s">
        <v>35</v>
      </c>
      <c r="L90" s="379" t="s">
        <v>1882</v>
      </c>
      <c r="M90" s="379" t="s">
        <v>443</v>
      </c>
      <c r="N90" s="379" t="s">
        <v>443</v>
      </c>
      <c r="O90" s="379" t="s">
        <v>443</v>
      </c>
      <c r="P90" s="379" t="s">
        <v>443</v>
      </c>
      <c r="Q90" s="379" t="s">
        <v>443</v>
      </c>
      <c r="R90" s="379"/>
      <c r="S90" s="379"/>
      <c r="T90" s="379"/>
      <c r="U90" s="379"/>
      <c r="V90" s="379"/>
    </row>
    <row r="91" spans="1:22" s="381" customFormat="1" ht="46.5" customHeight="1" x14ac:dyDescent="0.25">
      <c r="A91" s="408" t="s">
        <v>1264</v>
      </c>
      <c r="B91" s="382" t="s">
        <v>3048</v>
      </c>
      <c r="C91" s="383" t="s">
        <v>1265</v>
      </c>
      <c r="D91" s="414" t="s">
        <v>2311</v>
      </c>
      <c r="E91" s="401">
        <v>43831</v>
      </c>
      <c r="F91" s="385" t="s">
        <v>590</v>
      </c>
      <c r="G91" s="386" t="s">
        <v>1266</v>
      </c>
      <c r="H91" s="88"/>
      <c r="I91" s="387" t="s">
        <v>24</v>
      </c>
      <c r="J91" s="388" t="s">
        <v>53</v>
      </c>
      <c r="K91" s="379" t="s">
        <v>443</v>
      </c>
      <c r="L91" s="379" t="s">
        <v>443</v>
      </c>
      <c r="M91" s="379" t="s">
        <v>443</v>
      </c>
      <c r="N91" s="379" t="s">
        <v>443</v>
      </c>
      <c r="O91" s="379" t="s">
        <v>1882</v>
      </c>
      <c r="P91" s="379" t="s">
        <v>443</v>
      </c>
      <c r="Q91" s="379" t="s">
        <v>443</v>
      </c>
      <c r="R91" s="379"/>
      <c r="S91" s="379"/>
      <c r="T91" s="379"/>
      <c r="U91" s="379"/>
      <c r="V91" s="379"/>
    </row>
    <row r="92" spans="1:22" s="381" customFormat="1" ht="45" customHeight="1" x14ac:dyDescent="0.25">
      <c r="A92" s="383" t="s">
        <v>1271</v>
      </c>
      <c r="B92" s="382" t="s">
        <v>3048</v>
      </c>
      <c r="C92" s="383" t="s">
        <v>758</v>
      </c>
      <c r="D92" s="414" t="s">
        <v>2311</v>
      </c>
      <c r="E92" s="434">
        <v>43040</v>
      </c>
      <c r="F92" s="385" t="s">
        <v>590</v>
      </c>
      <c r="G92" s="386" t="s">
        <v>1272</v>
      </c>
      <c r="H92" s="88"/>
      <c r="I92" s="387" t="s">
        <v>24</v>
      </c>
      <c r="J92" s="388" t="s">
        <v>53</v>
      </c>
      <c r="K92" s="379" t="s">
        <v>443</v>
      </c>
      <c r="L92" s="379" t="s">
        <v>443</v>
      </c>
      <c r="M92" s="379" t="s">
        <v>443</v>
      </c>
      <c r="N92" s="379" t="s">
        <v>443</v>
      </c>
      <c r="O92" s="379" t="s">
        <v>1882</v>
      </c>
      <c r="P92" s="379" t="s">
        <v>443</v>
      </c>
      <c r="Q92" s="379" t="s">
        <v>443</v>
      </c>
      <c r="R92" s="379"/>
      <c r="S92" s="379"/>
      <c r="T92" s="379"/>
      <c r="U92" s="379"/>
      <c r="V92" s="379"/>
    </row>
    <row r="93" spans="1:22" s="381" customFormat="1" ht="45" customHeight="1" x14ac:dyDescent="0.25">
      <c r="A93" s="383" t="s">
        <v>1283</v>
      </c>
      <c r="B93" s="382" t="s">
        <v>3073</v>
      </c>
      <c r="C93" s="383" t="s">
        <v>989</v>
      </c>
      <c r="D93" s="553" t="s">
        <v>1284</v>
      </c>
      <c r="E93" s="434">
        <v>44317</v>
      </c>
      <c r="F93" s="385" t="s">
        <v>590</v>
      </c>
      <c r="G93" s="386" t="s">
        <v>827</v>
      </c>
      <c r="H93" s="88"/>
      <c r="I93" s="387" t="s">
        <v>2383</v>
      </c>
      <c r="J93" s="388" t="s">
        <v>20</v>
      </c>
      <c r="K93" s="420" t="s">
        <v>35</v>
      </c>
      <c r="L93" s="537" t="s">
        <v>2364</v>
      </c>
      <c r="M93" s="379" t="s">
        <v>443</v>
      </c>
      <c r="N93" s="379" t="s">
        <v>443</v>
      </c>
      <c r="O93" s="379" t="s">
        <v>443</v>
      </c>
      <c r="P93" s="379" t="s">
        <v>1882</v>
      </c>
      <c r="Q93" s="379" t="s">
        <v>443</v>
      </c>
      <c r="R93" s="379"/>
      <c r="S93" s="379"/>
      <c r="T93" s="379"/>
      <c r="U93" s="379"/>
      <c r="V93" s="379"/>
    </row>
    <row r="94" spans="1:22" s="381" customFormat="1" ht="45" customHeight="1" x14ac:dyDescent="0.25">
      <c r="A94" s="383" t="s">
        <v>3074</v>
      </c>
      <c r="B94" s="382" t="s">
        <v>3048</v>
      </c>
      <c r="C94" s="383" t="s">
        <v>119</v>
      </c>
      <c r="D94" s="408" t="s">
        <v>2311</v>
      </c>
      <c r="E94" s="384"/>
      <c r="F94" s="385" t="s">
        <v>590</v>
      </c>
      <c r="G94" s="386" t="s">
        <v>2225</v>
      </c>
      <c r="H94" s="88"/>
      <c r="I94" s="387" t="s">
        <v>24</v>
      </c>
      <c r="J94" s="388" t="s">
        <v>20</v>
      </c>
      <c r="K94" s="379" t="s">
        <v>443</v>
      </c>
      <c r="L94" s="379" t="s">
        <v>443</v>
      </c>
      <c r="M94" s="379" t="s">
        <v>443</v>
      </c>
      <c r="N94" s="379" t="s">
        <v>443</v>
      </c>
      <c r="O94" s="379" t="s">
        <v>443</v>
      </c>
      <c r="P94" s="379" t="s">
        <v>443</v>
      </c>
      <c r="Q94" s="379" t="s">
        <v>443</v>
      </c>
      <c r="R94" s="379"/>
      <c r="S94" s="379"/>
      <c r="T94" s="379"/>
      <c r="U94" s="379"/>
      <c r="V94" s="379"/>
    </row>
    <row r="95" spans="1:22" s="381" customFormat="1" ht="45" customHeight="1" x14ac:dyDescent="0.25">
      <c r="A95" s="383" t="s">
        <v>1299</v>
      </c>
      <c r="B95" s="382" t="s">
        <v>3048</v>
      </c>
      <c r="C95" s="383" t="s">
        <v>1300</v>
      </c>
      <c r="D95" s="414" t="s">
        <v>2311</v>
      </c>
      <c r="E95" s="384"/>
      <c r="F95" s="385" t="s">
        <v>590</v>
      </c>
      <c r="G95" s="386" t="s">
        <v>2445</v>
      </c>
      <c r="H95" s="89">
        <v>6</v>
      </c>
      <c r="I95" s="387" t="s">
        <v>2306</v>
      </c>
      <c r="J95" s="388" t="s">
        <v>45</v>
      </c>
      <c r="K95" s="379" t="s">
        <v>443</v>
      </c>
      <c r="L95" s="379" t="s">
        <v>443</v>
      </c>
      <c r="M95" s="379" t="s">
        <v>443</v>
      </c>
      <c r="N95" s="379" t="s">
        <v>1882</v>
      </c>
      <c r="O95" s="379" t="s">
        <v>443</v>
      </c>
      <c r="P95" s="379" t="s">
        <v>443</v>
      </c>
      <c r="Q95" s="379" t="s">
        <v>443</v>
      </c>
      <c r="R95" s="379"/>
      <c r="S95" s="453"/>
      <c r="T95" s="453"/>
      <c r="U95" s="379"/>
      <c r="V95" s="379"/>
    </row>
    <row r="96" spans="1:22" s="381" customFormat="1" ht="45" customHeight="1" x14ac:dyDescent="0.25">
      <c r="A96" s="383" t="s">
        <v>3075</v>
      </c>
      <c r="B96" s="382" t="s">
        <v>3048</v>
      </c>
      <c r="C96" s="383" t="s">
        <v>2448</v>
      </c>
      <c r="D96" s="414" t="s">
        <v>762</v>
      </c>
      <c r="E96" s="471">
        <v>44185</v>
      </c>
      <c r="F96" s="385" t="s">
        <v>590</v>
      </c>
      <c r="G96" s="386" t="s">
        <v>300</v>
      </c>
      <c r="H96" s="140"/>
      <c r="I96" s="387" t="s">
        <v>2385</v>
      </c>
      <c r="J96" s="388" t="s">
        <v>25</v>
      </c>
      <c r="K96" s="379" t="s">
        <v>443</v>
      </c>
      <c r="L96" s="379" t="s">
        <v>443</v>
      </c>
      <c r="M96" s="379" t="s">
        <v>443</v>
      </c>
      <c r="N96" s="453" t="s">
        <v>443</v>
      </c>
      <c r="O96" s="453" t="s">
        <v>443</v>
      </c>
      <c r="P96" s="453" t="s">
        <v>443</v>
      </c>
      <c r="Q96" s="453" t="s">
        <v>443</v>
      </c>
      <c r="R96" s="453"/>
      <c r="S96" s="379"/>
      <c r="T96" s="379"/>
      <c r="U96" s="379"/>
      <c r="V96" s="379"/>
    </row>
    <row r="97" spans="1:22" s="381" customFormat="1" ht="45" customHeight="1" x14ac:dyDescent="0.25">
      <c r="A97" s="382" t="s">
        <v>1324</v>
      </c>
      <c r="B97" s="382" t="s">
        <v>3048</v>
      </c>
      <c r="C97" s="383" t="s">
        <v>1325</v>
      </c>
      <c r="D97" s="409" t="s">
        <v>2450</v>
      </c>
      <c r="E97" s="401">
        <v>42933</v>
      </c>
      <c r="F97" s="385" t="s">
        <v>590</v>
      </c>
      <c r="G97" s="386" t="s">
        <v>300</v>
      </c>
      <c r="H97" s="140"/>
      <c r="I97" s="387" t="s">
        <v>2385</v>
      </c>
      <c r="J97" s="388" t="s">
        <v>20</v>
      </c>
      <c r="K97" s="538" t="s">
        <v>2451</v>
      </c>
      <c r="L97" s="453" t="s">
        <v>443</v>
      </c>
      <c r="M97" s="453" t="s">
        <v>443</v>
      </c>
      <c r="N97" s="453" t="s">
        <v>443</v>
      </c>
      <c r="O97" s="453" t="s">
        <v>443</v>
      </c>
      <c r="P97" s="453" t="s">
        <v>443</v>
      </c>
      <c r="Q97" s="453" t="s">
        <v>443</v>
      </c>
      <c r="R97" s="453"/>
      <c r="S97" s="379"/>
      <c r="T97" s="379"/>
      <c r="U97" s="379"/>
      <c r="V97" s="379"/>
    </row>
    <row r="98" spans="1:22" s="381" customFormat="1" ht="45" customHeight="1" x14ac:dyDescent="0.25">
      <c r="A98" s="399" t="s">
        <v>1330</v>
      </c>
      <c r="B98" s="382" t="s">
        <v>3048</v>
      </c>
      <c r="C98" s="399" t="s">
        <v>152</v>
      </c>
      <c r="D98" s="408" t="s">
        <v>2311</v>
      </c>
      <c r="E98" s="468"/>
      <c r="F98" s="402" t="s">
        <v>590</v>
      </c>
      <c r="G98" s="403" t="s">
        <v>517</v>
      </c>
      <c r="H98" s="193"/>
      <c r="I98" s="431" t="s">
        <v>24</v>
      </c>
      <c r="J98" s="404" t="s">
        <v>53</v>
      </c>
      <c r="K98" s="379" t="s">
        <v>443</v>
      </c>
      <c r="L98" s="453" t="s">
        <v>443</v>
      </c>
      <c r="M98" s="453" t="s">
        <v>443</v>
      </c>
      <c r="N98" s="379" t="s">
        <v>443</v>
      </c>
      <c r="O98" s="379" t="s">
        <v>1882</v>
      </c>
      <c r="P98" s="379" t="s">
        <v>443</v>
      </c>
      <c r="Q98" s="379" t="s">
        <v>443</v>
      </c>
      <c r="R98" s="379"/>
      <c r="S98" s="379"/>
      <c r="T98" s="379"/>
      <c r="U98" s="379"/>
      <c r="V98" s="379"/>
    </row>
    <row r="99" spans="1:22" s="381" customFormat="1" ht="45" customHeight="1" x14ac:dyDescent="0.25">
      <c r="A99" s="399" t="s">
        <v>1331</v>
      </c>
      <c r="B99" s="382" t="s">
        <v>3048</v>
      </c>
      <c r="C99" s="399" t="s">
        <v>989</v>
      </c>
      <c r="D99" s="533" t="s">
        <v>1332</v>
      </c>
      <c r="E99" s="564">
        <v>44217</v>
      </c>
      <c r="F99" s="402" t="s">
        <v>590</v>
      </c>
      <c r="G99" s="386" t="s">
        <v>827</v>
      </c>
      <c r="H99" s="193"/>
      <c r="I99" s="431" t="s">
        <v>2383</v>
      </c>
      <c r="J99" s="404" t="s">
        <v>69</v>
      </c>
      <c r="K99" s="379" t="s">
        <v>443</v>
      </c>
      <c r="L99" s="537" t="s">
        <v>2364</v>
      </c>
      <c r="M99" s="379" t="s">
        <v>443</v>
      </c>
      <c r="N99" s="379" t="s">
        <v>443</v>
      </c>
      <c r="O99" s="379" t="s">
        <v>443</v>
      </c>
      <c r="P99" s="379" t="s">
        <v>443</v>
      </c>
      <c r="Q99" s="379" t="s">
        <v>443</v>
      </c>
      <c r="R99" s="379"/>
      <c r="S99" s="379"/>
      <c r="T99" s="379"/>
      <c r="U99" s="379"/>
      <c r="V99" s="379"/>
    </row>
    <row r="100" spans="1:22" s="381" customFormat="1" ht="45" customHeight="1" x14ac:dyDescent="0.25">
      <c r="A100" s="383" t="s">
        <v>1337</v>
      </c>
      <c r="B100" s="382" t="s">
        <v>3048</v>
      </c>
      <c r="C100" s="383" t="s">
        <v>638</v>
      </c>
      <c r="D100" s="408" t="s">
        <v>2311</v>
      </c>
      <c r="E100" s="445"/>
      <c r="F100" s="385" t="s">
        <v>590</v>
      </c>
      <c r="G100" s="386" t="s">
        <v>382</v>
      </c>
      <c r="H100" s="193"/>
      <c r="I100" s="387" t="s">
        <v>24</v>
      </c>
      <c r="J100" s="388" t="s">
        <v>72</v>
      </c>
      <c r="K100" s="379" t="s">
        <v>443</v>
      </c>
      <c r="L100" s="379" t="s">
        <v>443</v>
      </c>
      <c r="M100" s="379" t="s">
        <v>443</v>
      </c>
      <c r="N100" s="379" t="s">
        <v>443</v>
      </c>
      <c r="O100" s="379" t="s">
        <v>443</v>
      </c>
      <c r="P100" s="379" t="s">
        <v>443</v>
      </c>
      <c r="Q100" s="379" t="s">
        <v>443</v>
      </c>
      <c r="R100" s="379"/>
      <c r="S100" s="379"/>
      <c r="T100" s="379"/>
      <c r="U100" s="379"/>
      <c r="V100" s="379"/>
    </row>
    <row r="101" spans="1:22" s="381" customFormat="1" ht="45" customHeight="1" x14ac:dyDescent="0.25">
      <c r="A101" s="383" t="s">
        <v>2453</v>
      </c>
      <c r="B101" s="382" t="s">
        <v>3048</v>
      </c>
      <c r="C101" s="383" t="s">
        <v>1348</v>
      </c>
      <c r="D101" s="408" t="s">
        <v>2311</v>
      </c>
      <c r="E101" s="401">
        <v>43831</v>
      </c>
      <c r="F101" s="385" t="s">
        <v>590</v>
      </c>
      <c r="G101" s="386" t="s">
        <v>1349</v>
      </c>
      <c r="H101" s="193"/>
      <c r="I101" s="387" t="s">
        <v>24</v>
      </c>
      <c r="J101" s="388" t="s">
        <v>50</v>
      </c>
      <c r="K101" s="379" t="s">
        <v>443</v>
      </c>
      <c r="L101" s="379" t="s">
        <v>443</v>
      </c>
      <c r="M101" s="379" t="s">
        <v>443</v>
      </c>
      <c r="N101" s="379" t="s">
        <v>443</v>
      </c>
      <c r="O101" s="379" t="s">
        <v>443</v>
      </c>
      <c r="P101" s="379" t="s">
        <v>443</v>
      </c>
      <c r="Q101" s="379" t="s">
        <v>443</v>
      </c>
      <c r="R101" s="379"/>
      <c r="S101" s="379"/>
      <c r="T101" s="379"/>
      <c r="U101" s="379"/>
      <c r="V101" s="379"/>
    </row>
    <row r="102" spans="1:22" s="381" customFormat="1" ht="45" customHeight="1" x14ac:dyDescent="0.25">
      <c r="A102" s="383" t="s">
        <v>3076</v>
      </c>
      <c r="B102" s="382" t="s">
        <v>3048</v>
      </c>
      <c r="C102" s="383" t="s">
        <v>152</v>
      </c>
      <c r="D102" s="408" t="s">
        <v>1360</v>
      </c>
      <c r="E102" s="401">
        <v>44551</v>
      </c>
      <c r="F102" s="385" t="s">
        <v>590</v>
      </c>
      <c r="G102" s="386" t="s">
        <v>3077</v>
      </c>
      <c r="H102" s="88"/>
      <c r="I102" s="387" t="s">
        <v>2383</v>
      </c>
      <c r="J102" s="388" t="s">
        <v>45</v>
      </c>
      <c r="K102" s="379" t="s">
        <v>443</v>
      </c>
      <c r="L102" s="537" t="s">
        <v>2364</v>
      </c>
      <c r="M102" s="379" t="s">
        <v>443</v>
      </c>
      <c r="N102" s="379" t="s">
        <v>443</v>
      </c>
      <c r="O102" s="379" t="s">
        <v>443</v>
      </c>
      <c r="P102" s="379" t="s">
        <v>1882</v>
      </c>
      <c r="Q102" s="379" t="s">
        <v>443</v>
      </c>
      <c r="R102" s="379"/>
      <c r="S102" s="379"/>
      <c r="T102" s="379"/>
      <c r="U102" s="379"/>
      <c r="V102" s="379"/>
    </row>
    <row r="103" spans="1:22" s="381" customFormat="1" ht="45" customHeight="1" x14ac:dyDescent="0.25">
      <c r="A103" s="383" t="s">
        <v>2456</v>
      </c>
      <c r="B103" s="382" t="s">
        <v>3048</v>
      </c>
      <c r="C103" s="383" t="s">
        <v>2457</v>
      </c>
      <c r="D103" s="563" t="s">
        <v>2458</v>
      </c>
      <c r="E103" s="446">
        <v>43831</v>
      </c>
      <c r="F103" s="532" t="s">
        <v>2459</v>
      </c>
      <c r="G103" s="386" t="s">
        <v>2460</v>
      </c>
      <c r="H103" s="88"/>
      <c r="I103" s="387" t="s">
        <v>24</v>
      </c>
      <c r="J103" s="388" t="s">
        <v>20</v>
      </c>
      <c r="K103" s="379" t="s">
        <v>443</v>
      </c>
      <c r="L103" s="420" t="s">
        <v>35</v>
      </c>
      <c r="M103" s="420" t="s">
        <v>35</v>
      </c>
      <c r="N103" s="420" t="s">
        <v>35</v>
      </c>
      <c r="O103" s="420" t="s">
        <v>35</v>
      </c>
      <c r="P103" s="420" t="s">
        <v>35</v>
      </c>
      <c r="Q103" s="420" t="s">
        <v>35</v>
      </c>
      <c r="R103" s="420" t="s">
        <v>35</v>
      </c>
      <c r="S103" s="420" t="s">
        <v>35</v>
      </c>
      <c r="T103" s="420" t="s">
        <v>35</v>
      </c>
      <c r="U103" s="420" t="s">
        <v>35</v>
      </c>
      <c r="V103" s="420" t="s">
        <v>35</v>
      </c>
    </row>
    <row r="104" spans="1:22" s="381" customFormat="1" ht="75" x14ac:dyDescent="0.25">
      <c r="A104" s="383" t="s">
        <v>2456</v>
      </c>
      <c r="B104" s="382" t="s">
        <v>3048</v>
      </c>
      <c r="C104" s="383" t="s">
        <v>2461</v>
      </c>
      <c r="D104" s="408" t="s">
        <v>2311</v>
      </c>
      <c r="E104" s="446">
        <v>43831</v>
      </c>
      <c r="F104" s="532" t="s">
        <v>2462</v>
      </c>
      <c r="G104" s="386" t="s">
        <v>2460</v>
      </c>
      <c r="H104" s="88"/>
      <c r="I104" s="387" t="s">
        <v>24</v>
      </c>
      <c r="J104" s="388" t="s">
        <v>20</v>
      </c>
      <c r="K104" s="420" t="s">
        <v>35</v>
      </c>
      <c r="L104" s="379" t="s">
        <v>443</v>
      </c>
      <c r="M104" s="379" t="s">
        <v>443</v>
      </c>
      <c r="N104" s="420" t="s">
        <v>35</v>
      </c>
      <c r="O104" s="420" t="s">
        <v>35</v>
      </c>
      <c r="P104" s="420" t="s">
        <v>35</v>
      </c>
      <c r="Q104" s="420" t="s">
        <v>35</v>
      </c>
      <c r="R104" s="420" t="s">
        <v>35</v>
      </c>
      <c r="S104" s="420" t="s">
        <v>35</v>
      </c>
      <c r="T104" s="420" t="s">
        <v>35</v>
      </c>
      <c r="U104" s="420" t="s">
        <v>35</v>
      </c>
      <c r="V104" s="420" t="s">
        <v>35</v>
      </c>
    </row>
    <row r="105" spans="1:22" s="381" customFormat="1" ht="30" x14ac:dyDescent="0.25">
      <c r="A105" s="383" t="s">
        <v>3078</v>
      </c>
      <c r="B105" s="382" t="s">
        <v>3048</v>
      </c>
      <c r="C105" s="383" t="s">
        <v>60</v>
      </c>
      <c r="D105" s="409" t="s">
        <v>1176</v>
      </c>
      <c r="E105" s="384"/>
      <c r="F105" s="385" t="s">
        <v>590</v>
      </c>
      <c r="G105" s="386" t="s">
        <v>1370</v>
      </c>
      <c r="H105" s="88"/>
      <c r="I105" s="387" t="s">
        <v>24</v>
      </c>
      <c r="J105" s="388" t="s">
        <v>69</v>
      </c>
      <c r="K105" s="407" t="s">
        <v>443</v>
      </c>
      <c r="L105" s="379" t="s">
        <v>443</v>
      </c>
      <c r="M105" s="379" t="s">
        <v>443</v>
      </c>
      <c r="N105" s="379" t="s">
        <v>443</v>
      </c>
      <c r="O105" s="379" t="s">
        <v>443</v>
      </c>
      <c r="P105" s="379" t="s">
        <v>443</v>
      </c>
      <c r="Q105" s="379" t="s">
        <v>443</v>
      </c>
      <c r="R105" s="379"/>
      <c r="S105" s="379"/>
      <c r="T105" s="379"/>
      <c r="U105" s="379"/>
      <c r="V105" s="379"/>
    </row>
    <row r="106" spans="1:22" s="381" customFormat="1" ht="45" customHeight="1" x14ac:dyDescent="0.25">
      <c r="A106" s="383" t="s">
        <v>1381</v>
      </c>
      <c r="B106" s="382" t="s">
        <v>3048</v>
      </c>
      <c r="C106" s="383" t="s">
        <v>989</v>
      </c>
      <c r="D106" s="533" t="s">
        <v>1382</v>
      </c>
      <c r="E106" s="471">
        <v>44185</v>
      </c>
      <c r="F106" s="385" t="s">
        <v>590</v>
      </c>
      <c r="G106" s="386" t="s">
        <v>827</v>
      </c>
      <c r="H106" s="88"/>
      <c r="I106" s="387" t="s">
        <v>2383</v>
      </c>
      <c r="J106" s="388" t="s">
        <v>31</v>
      </c>
      <c r="K106" s="379" t="s">
        <v>443</v>
      </c>
      <c r="L106" s="537" t="s">
        <v>2364</v>
      </c>
      <c r="M106" s="379" t="s">
        <v>443</v>
      </c>
      <c r="N106" s="379" t="s">
        <v>443</v>
      </c>
      <c r="O106" s="379" t="s">
        <v>443</v>
      </c>
      <c r="P106" s="379" t="s">
        <v>443</v>
      </c>
      <c r="Q106" s="379" t="s">
        <v>443</v>
      </c>
      <c r="R106" s="379"/>
      <c r="S106" s="379"/>
      <c r="T106" s="379"/>
      <c r="U106" s="379"/>
      <c r="V106" s="379"/>
    </row>
    <row r="107" spans="1:22" ht="45" customHeight="1" x14ac:dyDescent="0.25">
      <c r="A107" s="383" t="s">
        <v>3079</v>
      </c>
      <c r="B107" s="382" t="s">
        <v>3048</v>
      </c>
      <c r="C107" s="408" t="s">
        <v>3080</v>
      </c>
      <c r="D107" s="408" t="s">
        <v>1875</v>
      </c>
      <c r="E107" s="446">
        <v>42353</v>
      </c>
      <c r="F107" s="385" t="s">
        <v>590</v>
      </c>
      <c r="G107" s="386" t="s">
        <v>285</v>
      </c>
      <c r="H107" s="88">
        <v>28</v>
      </c>
      <c r="I107" s="387" t="s">
        <v>2306</v>
      </c>
      <c r="J107" s="388" t="s">
        <v>31</v>
      </c>
      <c r="K107" s="379" t="s">
        <v>443</v>
      </c>
      <c r="L107" s="379" t="s">
        <v>443</v>
      </c>
      <c r="M107" s="379" t="s">
        <v>443</v>
      </c>
      <c r="N107" s="379" t="s">
        <v>443</v>
      </c>
      <c r="O107" s="379" t="s">
        <v>443</v>
      </c>
      <c r="P107" s="379" t="s">
        <v>443</v>
      </c>
      <c r="Q107" s="379" t="s">
        <v>443</v>
      </c>
      <c r="R107" s="379"/>
      <c r="S107" s="453"/>
      <c r="T107" s="379"/>
      <c r="U107" s="379"/>
      <c r="V107" s="379"/>
    </row>
    <row r="108" spans="1:22" s="381" customFormat="1" ht="45" customHeight="1" x14ac:dyDescent="0.25">
      <c r="A108" s="383" t="s">
        <v>3081</v>
      </c>
      <c r="B108" s="382" t="s">
        <v>3048</v>
      </c>
      <c r="C108" s="383" t="s">
        <v>99</v>
      </c>
      <c r="D108" s="408" t="s">
        <v>2311</v>
      </c>
      <c r="E108" s="471">
        <v>43971</v>
      </c>
      <c r="F108" s="385" t="s">
        <v>590</v>
      </c>
      <c r="G108" s="386" t="s">
        <v>1394</v>
      </c>
      <c r="H108" s="88"/>
      <c r="I108" s="387" t="s">
        <v>24</v>
      </c>
      <c r="J108" s="388" t="s">
        <v>45</v>
      </c>
      <c r="K108" s="379" t="s">
        <v>443</v>
      </c>
      <c r="L108" s="379" t="s">
        <v>443</v>
      </c>
      <c r="M108" s="379" t="s">
        <v>443</v>
      </c>
      <c r="N108" s="379" t="s">
        <v>1882</v>
      </c>
      <c r="O108" s="379" t="s">
        <v>443</v>
      </c>
      <c r="P108" s="379" t="s">
        <v>443</v>
      </c>
      <c r="Q108" s="379" t="s">
        <v>443</v>
      </c>
      <c r="R108" s="379"/>
      <c r="S108" s="379"/>
      <c r="T108" s="379"/>
      <c r="U108" s="379"/>
      <c r="V108" s="379"/>
    </row>
    <row r="109" spans="1:22" s="381" customFormat="1" ht="45" customHeight="1" x14ac:dyDescent="0.25">
      <c r="A109" s="472" t="s">
        <v>1401</v>
      </c>
      <c r="B109" s="382" t="s">
        <v>3048</v>
      </c>
      <c r="C109" s="390" t="s">
        <v>758</v>
      </c>
      <c r="D109" s="408" t="s">
        <v>2311</v>
      </c>
      <c r="E109" s="473">
        <v>42522</v>
      </c>
      <c r="F109" s="411" t="s">
        <v>590</v>
      </c>
      <c r="G109" s="394" t="s">
        <v>1402</v>
      </c>
      <c r="H109" s="89"/>
      <c r="I109" s="474" t="s">
        <v>24</v>
      </c>
      <c r="J109" s="396" t="s">
        <v>45</v>
      </c>
      <c r="K109" s="379" t="s">
        <v>443</v>
      </c>
      <c r="L109" s="379" t="s">
        <v>443</v>
      </c>
      <c r="M109" s="379" t="s">
        <v>443</v>
      </c>
      <c r="N109" s="379" t="s">
        <v>1882</v>
      </c>
      <c r="O109" s="379" t="s">
        <v>443</v>
      </c>
      <c r="P109" s="379" t="s">
        <v>443</v>
      </c>
      <c r="Q109" s="379" t="s">
        <v>443</v>
      </c>
      <c r="R109" s="379"/>
      <c r="S109" s="379"/>
      <c r="T109" s="379"/>
      <c r="U109" s="379"/>
      <c r="V109" s="379"/>
    </row>
    <row r="110" spans="1:22" s="381" customFormat="1" ht="45" customHeight="1" x14ac:dyDescent="0.25">
      <c r="A110" s="406" t="s">
        <v>1407</v>
      </c>
      <c r="B110" s="382" t="s">
        <v>3048</v>
      </c>
      <c r="C110" s="383" t="s">
        <v>99</v>
      </c>
      <c r="D110" s="414" t="s">
        <v>762</v>
      </c>
      <c r="E110" s="434">
        <v>44348</v>
      </c>
      <c r="F110" s="411" t="s">
        <v>590</v>
      </c>
      <c r="G110" s="386" t="s">
        <v>2571</v>
      </c>
      <c r="H110" s="140"/>
      <c r="I110" s="413" t="s">
        <v>2383</v>
      </c>
      <c r="J110" s="388" t="s">
        <v>25</v>
      </c>
      <c r="K110" s="379" t="s">
        <v>443</v>
      </c>
      <c r="L110" s="537" t="s">
        <v>2364</v>
      </c>
      <c r="M110" s="379" t="s">
        <v>443</v>
      </c>
      <c r="N110" s="379" t="s">
        <v>443</v>
      </c>
      <c r="O110" s="379" t="s">
        <v>443</v>
      </c>
      <c r="P110" s="379" t="s">
        <v>443</v>
      </c>
      <c r="Q110" s="379" t="s">
        <v>443</v>
      </c>
      <c r="R110" s="379"/>
      <c r="S110" s="379"/>
      <c r="T110" s="379"/>
      <c r="U110" s="379"/>
      <c r="V110" s="379"/>
    </row>
    <row r="111" spans="1:22" s="381" customFormat="1" ht="45" customHeight="1" x14ac:dyDescent="0.25">
      <c r="A111" s="408" t="s">
        <v>1428</v>
      </c>
      <c r="B111" s="382" t="s">
        <v>3048</v>
      </c>
      <c r="C111" s="383" t="s">
        <v>638</v>
      </c>
      <c r="D111" s="408" t="s">
        <v>2311</v>
      </c>
      <c r="E111" s="401">
        <v>42370</v>
      </c>
      <c r="F111" s="385" t="s">
        <v>590</v>
      </c>
      <c r="G111" s="386" t="s">
        <v>416</v>
      </c>
      <c r="H111" s="140"/>
      <c r="I111" s="387" t="s">
        <v>24</v>
      </c>
      <c r="J111" s="388" t="s">
        <v>25</v>
      </c>
      <c r="K111" s="379" t="s">
        <v>443</v>
      </c>
      <c r="L111" s="379" t="s">
        <v>443</v>
      </c>
      <c r="M111" s="379" t="s">
        <v>443</v>
      </c>
      <c r="N111" s="379" t="s">
        <v>443</v>
      </c>
      <c r="O111" s="379" t="s">
        <v>443</v>
      </c>
      <c r="P111" s="379" t="s">
        <v>443</v>
      </c>
      <c r="Q111" s="379" t="s">
        <v>1882</v>
      </c>
      <c r="R111" s="379"/>
      <c r="S111" s="379"/>
      <c r="T111" s="379"/>
      <c r="U111" s="379"/>
      <c r="V111" s="379"/>
    </row>
    <row r="112" spans="1:22" s="381" customFormat="1" ht="45" customHeight="1" x14ac:dyDescent="0.25">
      <c r="A112" s="408" t="s">
        <v>2249</v>
      </c>
      <c r="B112" s="382" t="s">
        <v>3048</v>
      </c>
      <c r="C112" s="383" t="s">
        <v>60</v>
      </c>
      <c r="D112" s="409" t="s">
        <v>1176</v>
      </c>
      <c r="E112" s="401">
        <v>44166</v>
      </c>
      <c r="F112" s="385" t="s">
        <v>590</v>
      </c>
      <c r="G112" s="386" t="s">
        <v>1430</v>
      </c>
      <c r="H112" s="140"/>
      <c r="I112" s="387" t="s">
        <v>24</v>
      </c>
      <c r="J112" s="388" t="s">
        <v>50</v>
      </c>
      <c r="K112" s="379" t="s">
        <v>443</v>
      </c>
      <c r="L112" s="379" t="s">
        <v>443</v>
      </c>
      <c r="M112" s="379" t="s">
        <v>443</v>
      </c>
      <c r="N112" s="379" t="s">
        <v>443</v>
      </c>
      <c r="O112" s="379" t="s">
        <v>443</v>
      </c>
      <c r="P112" s="379" t="s">
        <v>35</v>
      </c>
      <c r="Q112" s="379" t="s">
        <v>443</v>
      </c>
      <c r="R112" s="379"/>
      <c r="S112" s="379"/>
      <c r="T112" s="379"/>
      <c r="U112" s="379"/>
      <c r="V112" s="379"/>
    </row>
    <row r="113" spans="1:22" s="381" customFormat="1" ht="45" customHeight="1" x14ac:dyDescent="0.25">
      <c r="A113" s="408" t="s">
        <v>1431</v>
      </c>
      <c r="B113" s="382" t="s">
        <v>3048</v>
      </c>
      <c r="C113" s="383" t="s">
        <v>638</v>
      </c>
      <c r="D113" s="408" t="s">
        <v>2311</v>
      </c>
      <c r="E113" s="401">
        <v>42370</v>
      </c>
      <c r="F113" s="385" t="s">
        <v>590</v>
      </c>
      <c r="G113" s="386" t="s">
        <v>416</v>
      </c>
      <c r="H113" s="88"/>
      <c r="I113" s="387" t="s">
        <v>24</v>
      </c>
      <c r="J113" s="388" t="s">
        <v>25</v>
      </c>
      <c r="K113" s="379" t="s">
        <v>443</v>
      </c>
      <c r="L113" s="379" t="s">
        <v>443</v>
      </c>
      <c r="M113" s="379" t="s">
        <v>443</v>
      </c>
      <c r="N113" s="379" t="s">
        <v>443</v>
      </c>
      <c r="O113" s="379" t="s">
        <v>443</v>
      </c>
      <c r="P113" s="379" t="s">
        <v>443</v>
      </c>
      <c r="Q113" s="379" t="s">
        <v>1882</v>
      </c>
      <c r="R113" s="379"/>
      <c r="S113" s="379"/>
      <c r="T113" s="379"/>
      <c r="U113" s="379"/>
      <c r="V113" s="379"/>
    </row>
    <row r="114" spans="1:22" ht="45" customHeight="1" x14ac:dyDescent="0.25">
      <c r="A114" s="383" t="s">
        <v>1432</v>
      </c>
      <c r="B114" s="382" t="s">
        <v>3048</v>
      </c>
      <c r="C114" s="383" t="s">
        <v>1396</v>
      </c>
      <c r="D114" s="408" t="s">
        <v>2311</v>
      </c>
      <c r="E114" s="384"/>
      <c r="F114" s="385" t="s">
        <v>590</v>
      </c>
      <c r="G114" s="386" t="s">
        <v>273</v>
      </c>
      <c r="H114" s="88">
        <v>22</v>
      </c>
      <c r="I114" s="387" t="s">
        <v>2306</v>
      </c>
      <c r="J114" s="388" t="s">
        <v>50</v>
      </c>
      <c r="K114" s="379" t="s">
        <v>443</v>
      </c>
      <c r="L114" s="379" t="s">
        <v>443</v>
      </c>
      <c r="M114" s="379" t="s">
        <v>443</v>
      </c>
      <c r="N114" s="379" t="s">
        <v>443</v>
      </c>
      <c r="O114" s="379" t="s">
        <v>443</v>
      </c>
      <c r="P114" s="379" t="s">
        <v>443</v>
      </c>
      <c r="Q114" s="379" t="s">
        <v>443</v>
      </c>
      <c r="R114" s="379"/>
      <c r="S114" s="448"/>
      <c r="T114" s="379"/>
      <c r="U114" s="379"/>
      <c r="V114" s="379"/>
    </row>
    <row r="115" spans="1:22" ht="45" customHeight="1" x14ac:dyDescent="0.25">
      <c r="A115" s="390" t="s">
        <v>3082</v>
      </c>
      <c r="B115" s="382" t="s">
        <v>3048</v>
      </c>
      <c r="C115" s="408" t="s">
        <v>2463</v>
      </c>
      <c r="D115" s="408" t="s">
        <v>1875</v>
      </c>
      <c r="E115" s="446">
        <v>42353</v>
      </c>
      <c r="F115" s="385" t="s">
        <v>590</v>
      </c>
      <c r="G115" s="386" t="s">
        <v>292</v>
      </c>
      <c r="H115" s="89">
        <v>33</v>
      </c>
      <c r="I115" s="387" t="s">
        <v>2306</v>
      </c>
      <c r="J115" s="396" t="s">
        <v>69</v>
      </c>
      <c r="K115" s="379" t="s">
        <v>443</v>
      </c>
      <c r="L115" s="379" t="s">
        <v>443</v>
      </c>
      <c r="M115" s="379" t="s">
        <v>443</v>
      </c>
      <c r="N115" s="379" t="s">
        <v>443</v>
      </c>
      <c r="O115" s="379" t="s">
        <v>443</v>
      </c>
      <c r="P115" s="379" t="s">
        <v>443</v>
      </c>
      <c r="Q115" s="379" t="s">
        <v>443</v>
      </c>
      <c r="R115" s="379"/>
      <c r="S115" s="453"/>
      <c r="T115" s="453"/>
      <c r="U115" s="379"/>
      <c r="V115" s="379"/>
    </row>
    <row r="116" spans="1:22" ht="45" customHeight="1" x14ac:dyDescent="0.25">
      <c r="A116" s="383" t="s">
        <v>3083</v>
      </c>
      <c r="B116" s="382" t="s">
        <v>3048</v>
      </c>
      <c r="C116" s="383" t="s">
        <v>99</v>
      </c>
      <c r="D116" s="408" t="s">
        <v>2311</v>
      </c>
      <c r="E116" s="384"/>
      <c r="F116" s="385" t="s">
        <v>590</v>
      </c>
      <c r="G116" s="386" t="s">
        <v>288</v>
      </c>
      <c r="H116" s="193">
        <v>32</v>
      </c>
      <c r="I116" s="387" t="s">
        <v>2306</v>
      </c>
      <c r="J116" s="388" t="s">
        <v>25</v>
      </c>
      <c r="K116" s="379" t="s">
        <v>443</v>
      </c>
      <c r="L116" s="379" t="s">
        <v>443</v>
      </c>
      <c r="M116" s="379" t="s">
        <v>443</v>
      </c>
      <c r="N116" s="379" t="s">
        <v>443</v>
      </c>
      <c r="O116" s="379" t="s">
        <v>443</v>
      </c>
      <c r="P116" s="379" t="s">
        <v>443</v>
      </c>
      <c r="Q116" s="379" t="s">
        <v>443</v>
      </c>
      <c r="R116" s="379"/>
      <c r="S116" s="453"/>
      <c r="T116" s="453"/>
      <c r="U116" s="379"/>
      <c r="V116" s="379"/>
    </row>
    <row r="117" spans="1:22" ht="45" customHeight="1" x14ac:dyDescent="0.25">
      <c r="A117" s="383" t="s">
        <v>3084</v>
      </c>
      <c r="B117" s="382" t="s">
        <v>3048</v>
      </c>
      <c r="C117" s="408" t="s">
        <v>2463</v>
      </c>
      <c r="D117" s="408" t="s">
        <v>1875</v>
      </c>
      <c r="E117" s="446">
        <v>42353</v>
      </c>
      <c r="F117" s="385" t="s">
        <v>590</v>
      </c>
      <c r="G117" s="386" t="s">
        <v>290</v>
      </c>
      <c r="H117" s="88">
        <v>34</v>
      </c>
      <c r="I117" s="387" t="s">
        <v>2306</v>
      </c>
      <c r="J117" s="388" t="s">
        <v>25</v>
      </c>
      <c r="K117" s="379" t="s">
        <v>443</v>
      </c>
      <c r="L117" s="379" t="s">
        <v>443</v>
      </c>
      <c r="M117" s="379" t="s">
        <v>443</v>
      </c>
      <c r="N117" s="379" t="s">
        <v>443</v>
      </c>
      <c r="O117" s="379" t="s">
        <v>443</v>
      </c>
      <c r="P117" s="379" t="s">
        <v>443</v>
      </c>
      <c r="Q117" s="379" t="s">
        <v>443</v>
      </c>
      <c r="R117" s="379"/>
      <c r="S117" s="453"/>
      <c r="T117" s="453"/>
      <c r="U117" s="379"/>
      <c r="V117" s="379"/>
    </row>
    <row r="118" spans="1:22" s="381" customFormat="1" ht="45" customHeight="1" x14ac:dyDescent="0.25">
      <c r="A118" s="408" t="s">
        <v>1458</v>
      </c>
      <c r="B118" s="382" t="s">
        <v>3048</v>
      </c>
      <c r="C118" s="382" t="s">
        <v>60</v>
      </c>
      <c r="D118" s="409" t="s">
        <v>1176</v>
      </c>
      <c r="E118" s="401">
        <v>43617</v>
      </c>
      <c r="F118" s="385" t="s">
        <v>590</v>
      </c>
      <c r="G118" s="386" t="s">
        <v>1460</v>
      </c>
      <c r="H118" s="193"/>
      <c r="I118" s="387" t="s">
        <v>2363</v>
      </c>
      <c r="J118" s="388" t="s">
        <v>53</v>
      </c>
      <c r="K118" s="379" t="s">
        <v>443</v>
      </c>
      <c r="L118" s="379" t="s">
        <v>443</v>
      </c>
      <c r="M118" s="379" t="s">
        <v>443</v>
      </c>
      <c r="N118" s="379" t="s">
        <v>443</v>
      </c>
      <c r="O118" s="379" t="s">
        <v>1882</v>
      </c>
      <c r="P118" s="379" t="s">
        <v>443</v>
      </c>
      <c r="Q118" s="379" t="s">
        <v>443</v>
      </c>
      <c r="R118" s="379"/>
      <c r="S118" s="379"/>
      <c r="T118" s="379"/>
      <c r="U118" s="379"/>
      <c r="V118" s="379"/>
    </row>
    <row r="119" spans="1:22" s="381" customFormat="1" ht="45" customHeight="1" x14ac:dyDescent="0.25">
      <c r="A119" s="383" t="s">
        <v>1461</v>
      </c>
      <c r="B119" s="382" t="s">
        <v>3048</v>
      </c>
      <c r="C119" s="383" t="s">
        <v>1462</v>
      </c>
      <c r="D119" s="414" t="s">
        <v>2311</v>
      </c>
      <c r="E119" s="393">
        <v>43971</v>
      </c>
      <c r="F119" s="385" t="s">
        <v>590</v>
      </c>
      <c r="G119" s="386" t="s">
        <v>827</v>
      </c>
      <c r="H119" s="337"/>
      <c r="I119" s="387" t="s">
        <v>2363</v>
      </c>
      <c r="J119" s="396" t="s">
        <v>53</v>
      </c>
      <c r="K119" s="379" t="s">
        <v>443</v>
      </c>
      <c r="L119" s="379" t="s">
        <v>443</v>
      </c>
      <c r="M119" s="379" t="s">
        <v>443</v>
      </c>
      <c r="N119" s="379" t="s">
        <v>443</v>
      </c>
      <c r="O119" s="379" t="s">
        <v>1882</v>
      </c>
      <c r="P119" s="379" t="s">
        <v>443</v>
      </c>
      <c r="Q119" s="379" t="s">
        <v>443</v>
      </c>
      <c r="R119" s="379"/>
      <c r="S119" s="379"/>
      <c r="T119" s="379"/>
      <c r="U119" s="379"/>
      <c r="V119" s="379"/>
    </row>
    <row r="120" spans="1:22" s="381" customFormat="1" ht="45" customHeight="1" x14ac:dyDescent="0.25">
      <c r="A120" s="414" t="s">
        <v>3085</v>
      </c>
      <c r="B120" s="382" t="s">
        <v>3048</v>
      </c>
      <c r="C120" s="383" t="s">
        <v>89</v>
      </c>
      <c r="D120" s="451" t="s">
        <v>2254</v>
      </c>
      <c r="E120" s="401">
        <v>44256</v>
      </c>
      <c r="F120" s="385" t="s">
        <v>590</v>
      </c>
      <c r="G120" s="386" t="s">
        <v>2465</v>
      </c>
      <c r="H120" s="88"/>
      <c r="I120" s="387" t="s">
        <v>2363</v>
      </c>
      <c r="J120" s="388" t="s">
        <v>45</v>
      </c>
      <c r="K120" s="379" t="s">
        <v>443</v>
      </c>
      <c r="L120" s="379" t="s">
        <v>443</v>
      </c>
      <c r="M120" s="379" t="s">
        <v>443</v>
      </c>
      <c r="N120" s="379" t="s">
        <v>443</v>
      </c>
      <c r="O120" s="379" t="s">
        <v>443</v>
      </c>
      <c r="P120" s="379" t="s">
        <v>443</v>
      </c>
      <c r="Q120" s="379" t="s">
        <v>443</v>
      </c>
      <c r="R120" s="379"/>
      <c r="S120" s="379"/>
      <c r="T120" s="379"/>
      <c r="U120" s="379"/>
      <c r="V120" s="448"/>
    </row>
    <row r="121" spans="1:22" s="381" customFormat="1" ht="45" customHeight="1" x14ac:dyDescent="0.25">
      <c r="A121" s="414" t="s">
        <v>1480</v>
      </c>
      <c r="B121" s="382" t="s">
        <v>3048</v>
      </c>
      <c r="C121" s="383" t="s">
        <v>638</v>
      </c>
      <c r="D121" s="414" t="s">
        <v>2311</v>
      </c>
      <c r="E121" s="401">
        <v>41214</v>
      </c>
      <c r="F121" s="385" t="s">
        <v>590</v>
      </c>
      <c r="G121" s="386" t="s">
        <v>2466</v>
      </c>
      <c r="H121" s="88">
        <v>5</v>
      </c>
      <c r="I121" s="387" t="s">
        <v>30</v>
      </c>
      <c r="J121" s="388" t="s">
        <v>20</v>
      </c>
      <c r="K121" s="379" t="s">
        <v>443</v>
      </c>
      <c r="L121" s="379" t="s">
        <v>443</v>
      </c>
      <c r="M121" s="379" t="s">
        <v>443</v>
      </c>
      <c r="N121" s="379" t="s">
        <v>443</v>
      </c>
      <c r="O121" s="379" t="s">
        <v>443</v>
      </c>
      <c r="P121" s="379" t="s">
        <v>1882</v>
      </c>
      <c r="Q121" s="379" t="s">
        <v>443</v>
      </c>
      <c r="R121" s="379"/>
      <c r="S121" s="379"/>
      <c r="T121" s="379"/>
      <c r="U121" s="379"/>
      <c r="V121" s="379"/>
    </row>
    <row r="122" spans="1:22" s="381" customFormat="1" ht="45" customHeight="1" x14ac:dyDescent="0.25">
      <c r="A122" s="414" t="s">
        <v>2467</v>
      </c>
      <c r="B122" s="382" t="s">
        <v>3048</v>
      </c>
      <c r="C122" s="383" t="s">
        <v>859</v>
      </c>
      <c r="D122" s="414" t="s">
        <v>2311</v>
      </c>
      <c r="E122" s="401">
        <v>44337</v>
      </c>
      <c r="F122" s="385" t="s">
        <v>590</v>
      </c>
      <c r="G122" s="386" t="s">
        <v>827</v>
      </c>
      <c r="H122" s="88"/>
      <c r="I122" s="387" t="s">
        <v>2385</v>
      </c>
      <c r="J122" s="388" t="s">
        <v>20</v>
      </c>
      <c r="K122" s="379" t="s">
        <v>443</v>
      </c>
      <c r="L122" s="379" t="s">
        <v>443</v>
      </c>
      <c r="M122" s="453" t="s">
        <v>443</v>
      </c>
      <c r="N122" s="453" t="s">
        <v>443</v>
      </c>
      <c r="O122" s="453" t="s">
        <v>443</v>
      </c>
      <c r="P122" s="453" t="s">
        <v>443</v>
      </c>
      <c r="Q122" s="453" t="s">
        <v>443</v>
      </c>
      <c r="R122" s="453"/>
      <c r="S122" s="379"/>
      <c r="T122" s="379"/>
      <c r="U122" s="379"/>
      <c r="V122" s="379"/>
    </row>
    <row r="123" spans="1:22" ht="45" customHeight="1" x14ac:dyDescent="0.25">
      <c r="A123" s="383" t="s">
        <v>1490</v>
      </c>
      <c r="B123" s="382" t="s">
        <v>3048</v>
      </c>
      <c r="C123" s="383" t="s">
        <v>49</v>
      </c>
      <c r="D123" s="414" t="s">
        <v>2311</v>
      </c>
      <c r="E123" s="384"/>
      <c r="F123" s="385" t="s">
        <v>590</v>
      </c>
      <c r="G123" s="386" t="s">
        <v>282</v>
      </c>
      <c r="H123" s="88">
        <v>24</v>
      </c>
      <c r="I123" s="387" t="s">
        <v>2306</v>
      </c>
      <c r="J123" s="388" t="s">
        <v>40</v>
      </c>
      <c r="K123" s="453" t="s">
        <v>443</v>
      </c>
      <c r="L123" s="453" t="s">
        <v>443</v>
      </c>
      <c r="M123" s="453" t="s">
        <v>443</v>
      </c>
      <c r="N123" s="379" t="s">
        <v>443</v>
      </c>
      <c r="O123" s="379" t="s">
        <v>443</v>
      </c>
      <c r="P123" s="379" t="s">
        <v>443</v>
      </c>
      <c r="Q123" s="379" t="s">
        <v>443</v>
      </c>
      <c r="R123" s="379"/>
      <c r="S123" s="453"/>
      <c r="T123" s="453"/>
      <c r="U123" s="379"/>
      <c r="V123" s="379"/>
    </row>
    <row r="124" spans="1:22" s="381" customFormat="1" ht="45" customHeight="1" x14ac:dyDescent="0.25">
      <c r="A124" s="383" t="s">
        <v>2261</v>
      </c>
      <c r="B124" s="382" t="s">
        <v>3048</v>
      </c>
      <c r="C124" s="383" t="s">
        <v>1507</v>
      </c>
      <c r="D124" s="408" t="s">
        <v>2311</v>
      </c>
      <c r="E124" s="401">
        <v>44559</v>
      </c>
      <c r="F124" s="385" t="s">
        <v>590</v>
      </c>
      <c r="G124" s="386" t="s">
        <v>3086</v>
      </c>
      <c r="H124" s="88"/>
      <c r="I124" s="387" t="s">
        <v>2383</v>
      </c>
      <c r="J124" s="388" t="s">
        <v>25</v>
      </c>
      <c r="K124" s="420" t="s">
        <v>35</v>
      </c>
      <c r="L124" s="537" t="s">
        <v>2364</v>
      </c>
      <c r="M124" s="379" t="s">
        <v>443</v>
      </c>
      <c r="N124" s="379" t="s">
        <v>443</v>
      </c>
      <c r="O124" s="379" t="s">
        <v>443</v>
      </c>
      <c r="P124" s="379" t="s">
        <v>443</v>
      </c>
      <c r="Q124" s="379" t="s">
        <v>1882</v>
      </c>
      <c r="R124" s="379"/>
      <c r="S124" s="379"/>
      <c r="T124" s="379"/>
      <c r="U124" s="379"/>
      <c r="V124" s="379"/>
    </row>
    <row r="125" spans="1:22" s="381" customFormat="1" ht="45" customHeight="1" x14ac:dyDescent="0.25">
      <c r="A125" s="383" t="s">
        <v>2262</v>
      </c>
      <c r="B125" s="382" t="s">
        <v>3048</v>
      </c>
      <c r="C125" s="383" t="s">
        <v>1348</v>
      </c>
      <c r="D125" s="408" t="s">
        <v>2311</v>
      </c>
      <c r="E125" s="401">
        <v>44621</v>
      </c>
      <c r="F125" s="385" t="s">
        <v>590</v>
      </c>
      <c r="G125" s="386" t="s">
        <v>827</v>
      </c>
      <c r="H125" s="88"/>
      <c r="I125" s="387" t="s">
        <v>19</v>
      </c>
      <c r="J125" s="388" t="s">
        <v>45</v>
      </c>
      <c r="K125" s="420" t="s">
        <v>35</v>
      </c>
      <c r="L125" s="420" t="s">
        <v>35</v>
      </c>
      <c r="M125" s="420" t="s">
        <v>35</v>
      </c>
      <c r="N125" s="420" t="s">
        <v>35</v>
      </c>
      <c r="O125" s="379" t="s">
        <v>443</v>
      </c>
      <c r="P125" s="379" t="s">
        <v>443</v>
      </c>
      <c r="Q125" s="379" t="s">
        <v>443</v>
      </c>
      <c r="R125" s="379" t="s">
        <v>443</v>
      </c>
      <c r="S125" s="379"/>
      <c r="T125" s="379"/>
      <c r="U125" s="379"/>
      <c r="V125" s="379"/>
    </row>
    <row r="126" spans="1:22" s="381" customFormat="1" ht="45" customHeight="1" x14ac:dyDescent="0.25">
      <c r="A126" s="382" t="s">
        <v>3087</v>
      </c>
      <c r="B126" s="382" t="s">
        <v>3048</v>
      </c>
      <c r="C126" s="383" t="s">
        <v>1766</v>
      </c>
      <c r="D126" s="414" t="s">
        <v>2311</v>
      </c>
      <c r="E126" s="401">
        <v>43361</v>
      </c>
      <c r="F126" s="385" t="s">
        <v>590</v>
      </c>
      <c r="G126" s="386" t="s">
        <v>1514</v>
      </c>
      <c r="H126" s="299"/>
      <c r="I126" s="387" t="s">
        <v>24</v>
      </c>
      <c r="J126" s="388" t="s">
        <v>31</v>
      </c>
      <c r="K126" s="379" t="s">
        <v>443</v>
      </c>
      <c r="L126" s="379" t="s">
        <v>443</v>
      </c>
      <c r="M126" s="379" t="s">
        <v>443</v>
      </c>
      <c r="N126" s="379" t="s">
        <v>443</v>
      </c>
      <c r="O126" s="379" t="s">
        <v>443</v>
      </c>
      <c r="P126" s="379" t="s">
        <v>443</v>
      </c>
      <c r="Q126" s="379" t="s">
        <v>443</v>
      </c>
      <c r="R126" s="379"/>
      <c r="S126" s="379"/>
      <c r="T126" s="379"/>
      <c r="U126" s="379"/>
      <c r="V126" s="379"/>
    </row>
    <row r="127" spans="1:22" ht="45" customHeight="1" x14ac:dyDescent="0.25">
      <c r="A127" s="383" t="s">
        <v>3088</v>
      </c>
      <c r="B127" s="382" t="s">
        <v>3048</v>
      </c>
      <c r="C127" s="383" t="s">
        <v>55</v>
      </c>
      <c r="D127" s="414" t="s">
        <v>2311</v>
      </c>
      <c r="E127" s="384"/>
      <c r="F127" s="385" t="s">
        <v>590</v>
      </c>
      <c r="G127" s="386" t="s">
        <v>509</v>
      </c>
      <c r="H127" s="88"/>
      <c r="I127" s="387" t="s">
        <v>24</v>
      </c>
      <c r="J127" s="388" t="s">
        <v>69</v>
      </c>
      <c r="K127" s="379" t="s">
        <v>443</v>
      </c>
      <c r="L127" s="379" t="s">
        <v>443</v>
      </c>
      <c r="M127" s="379" t="s">
        <v>443</v>
      </c>
      <c r="N127" s="379" t="s">
        <v>443</v>
      </c>
      <c r="O127" s="379" t="s">
        <v>443</v>
      </c>
      <c r="P127" s="379" t="s">
        <v>443</v>
      </c>
      <c r="Q127" s="379" t="s">
        <v>443</v>
      </c>
      <c r="R127" s="379" t="s">
        <v>1882</v>
      </c>
      <c r="S127" s="453"/>
      <c r="T127" s="453"/>
      <c r="U127" s="379"/>
      <c r="V127" s="379"/>
    </row>
    <row r="128" spans="1:22" ht="45" customHeight="1" x14ac:dyDescent="0.25">
      <c r="A128" s="383" t="s">
        <v>1547</v>
      </c>
      <c r="B128" s="382" t="s">
        <v>3048</v>
      </c>
      <c r="C128" s="383" t="s">
        <v>948</v>
      </c>
      <c r="D128" s="414" t="s">
        <v>2311</v>
      </c>
      <c r="E128" s="401">
        <v>41334</v>
      </c>
      <c r="F128" s="385" t="s">
        <v>590</v>
      </c>
      <c r="G128" s="386" t="s">
        <v>294</v>
      </c>
      <c r="H128" s="88">
        <v>35</v>
      </c>
      <c r="I128" s="387" t="s">
        <v>2306</v>
      </c>
      <c r="J128" s="388" t="s">
        <v>53</v>
      </c>
      <c r="K128" s="379" t="s">
        <v>443</v>
      </c>
      <c r="L128" s="379" t="s">
        <v>443</v>
      </c>
      <c r="M128" s="379" t="s">
        <v>443</v>
      </c>
      <c r="N128" s="379" t="s">
        <v>443</v>
      </c>
      <c r="O128" s="379" t="s">
        <v>1882</v>
      </c>
      <c r="P128" s="379" t="s">
        <v>443</v>
      </c>
      <c r="Q128" s="379" t="s">
        <v>443</v>
      </c>
      <c r="R128" s="379"/>
      <c r="S128" s="453"/>
      <c r="T128" s="453"/>
      <c r="U128" s="379"/>
      <c r="V128" s="379"/>
    </row>
    <row r="129" spans="1:22" s="381" customFormat="1" ht="30" x14ac:dyDescent="0.25">
      <c r="A129" s="390" t="s">
        <v>3089</v>
      </c>
      <c r="B129" s="382" t="s">
        <v>3048</v>
      </c>
      <c r="C129" s="390" t="s">
        <v>49</v>
      </c>
      <c r="D129" s="417" t="s">
        <v>2311</v>
      </c>
      <c r="E129" s="410"/>
      <c r="F129" s="402" t="s">
        <v>590</v>
      </c>
      <c r="G129" s="394" t="s">
        <v>272</v>
      </c>
      <c r="H129" s="89">
        <v>20</v>
      </c>
      <c r="I129" s="395" t="s">
        <v>2306</v>
      </c>
      <c r="J129" s="396" t="s">
        <v>25</v>
      </c>
      <c r="K129" s="379" t="s">
        <v>443</v>
      </c>
      <c r="L129" s="379" t="s">
        <v>443</v>
      </c>
      <c r="M129" s="379" t="s">
        <v>443</v>
      </c>
      <c r="N129" s="379" t="s">
        <v>443</v>
      </c>
      <c r="O129" s="379" t="s">
        <v>443</v>
      </c>
      <c r="P129" s="379" t="s">
        <v>443</v>
      </c>
      <c r="Q129" s="549" t="s">
        <v>2374</v>
      </c>
      <c r="R129" s="379"/>
      <c r="S129" s="379"/>
      <c r="T129" s="379"/>
      <c r="U129" s="379"/>
      <c r="V129" s="379"/>
    </row>
    <row r="130" spans="1:22" ht="42" customHeight="1" x14ac:dyDescent="0.25">
      <c r="A130" s="408" t="s">
        <v>1579</v>
      </c>
      <c r="B130" s="382" t="s">
        <v>3048</v>
      </c>
      <c r="C130" s="383" t="s">
        <v>1580</v>
      </c>
      <c r="D130" s="414" t="s">
        <v>2474</v>
      </c>
      <c r="E130" s="384"/>
      <c r="F130" s="385" t="s">
        <v>590</v>
      </c>
      <c r="G130" s="386" t="s">
        <v>300</v>
      </c>
      <c r="H130" s="88">
        <v>36</v>
      </c>
      <c r="I130" s="387" t="s">
        <v>2306</v>
      </c>
      <c r="J130" s="388" t="s">
        <v>25</v>
      </c>
      <c r="K130" s="379" t="s">
        <v>443</v>
      </c>
      <c r="L130" s="379" t="s">
        <v>443</v>
      </c>
      <c r="M130" s="379" t="s">
        <v>35</v>
      </c>
      <c r="N130" s="379" t="s">
        <v>443</v>
      </c>
      <c r="O130" s="379" t="s">
        <v>443</v>
      </c>
      <c r="P130" s="379" t="s">
        <v>443</v>
      </c>
      <c r="Q130" s="379" t="s">
        <v>1882</v>
      </c>
      <c r="R130" s="379"/>
      <c r="S130" s="379"/>
      <c r="T130" s="379"/>
      <c r="U130" s="448"/>
      <c r="V130" s="379"/>
    </row>
    <row r="131" spans="1:22" ht="42" customHeight="1" x14ac:dyDescent="0.25">
      <c r="A131" s="408" t="s">
        <v>1590</v>
      </c>
      <c r="B131" s="382" t="s">
        <v>3048</v>
      </c>
      <c r="C131" s="383" t="s">
        <v>1529</v>
      </c>
      <c r="D131" s="408" t="s">
        <v>2311</v>
      </c>
      <c r="E131" s="499">
        <v>44136</v>
      </c>
      <c r="F131" s="385" t="s">
        <v>590</v>
      </c>
      <c r="G131" s="386" t="s">
        <v>2475</v>
      </c>
      <c r="H131" s="377"/>
      <c r="I131" s="387" t="s">
        <v>30</v>
      </c>
      <c r="J131" s="388" t="s">
        <v>25</v>
      </c>
      <c r="K131" s="379" t="s">
        <v>443</v>
      </c>
      <c r="L131" s="379" t="s">
        <v>443</v>
      </c>
      <c r="M131" s="379" t="s">
        <v>443</v>
      </c>
      <c r="N131" s="379" t="s">
        <v>443</v>
      </c>
      <c r="O131" s="379" t="s">
        <v>443</v>
      </c>
      <c r="P131" s="379" t="s">
        <v>443</v>
      </c>
      <c r="Q131" s="379" t="s">
        <v>443</v>
      </c>
      <c r="R131" s="379"/>
      <c r="S131" s="379"/>
      <c r="T131" s="379"/>
      <c r="U131" s="379"/>
      <c r="V131" s="379"/>
    </row>
    <row r="132" spans="1:22" s="381" customFormat="1" ht="42" customHeight="1" x14ac:dyDescent="0.25">
      <c r="A132" s="408" t="s">
        <v>1593</v>
      </c>
      <c r="B132" s="382" t="s">
        <v>3048</v>
      </c>
      <c r="C132" s="383" t="s">
        <v>89</v>
      </c>
      <c r="D132" s="414" t="s">
        <v>2311</v>
      </c>
      <c r="E132" s="499">
        <v>44094</v>
      </c>
      <c r="F132" s="385" t="s">
        <v>590</v>
      </c>
      <c r="G132" s="386" t="s">
        <v>1594</v>
      </c>
      <c r="H132" s="377"/>
      <c r="I132" s="387" t="s">
        <v>2363</v>
      </c>
      <c r="J132" s="500" t="s">
        <v>69</v>
      </c>
      <c r="K132" s="379" t="s">
        <v>443</v>
      </c>
      <c r="L132" s="379" t="s">
        <v>443</v>
      </c>
      <c r="M132" s="379" t="s">
        <v>443</v>
      </c>
      <c r="N132" s="379" t="s">
        <v>443</v>
      </c>
      <c r="O132" s="379" t="s">
        <v>443</v>
      </c>
      <c r="P132" s="379" t="s">
        <v>443</v>
      </c>
      <c r="Q132" s="379" t="s">
        <v>443</v>
      </c>
      <c r="R132" s="379"/>
      <c r="S132" s="379"/>
      <c r="T132" s="379"/>
      <c r="U132" s="379"/>
      <c r="V132" s="379"/>
    </row>
    <row r="133" spans="1:22" s="381" customFormat="1" ht="45" customHeight="1" x14ac:dyDescent="0.25">
      <c r="A133" s="414" t="s">
        <v>3090</v>
      </c>
      <c r="B133" s="382" t="s">
        <v>3048</v>
      </c>
      <c r="C133" s="383" t="s">
        <v>49</v>
      </c>
      <c r="D133" s="414" t="s">
        <v>2311</v>
      </c>
      <c r="E133" s="384"/>
      <c r="F133" s="385" t="s">
        <v>590</v>
      </c>
      <c r="G133" s="386" t="s">
        <v>1180</v>
      </c>
      <c r="H133" s="88">
        <v>24</v>
      </c>
      <c r="I133" s="387" t="s">
        <v>30</v>
      </c>
      <c r="J133" s="388" t="s">
        <v>69</v>
      </c>
      <c r="K133" s="379" t="s">
        <v>443</v>
      </c>
      <c r="L133" s="379" t="s">
        <v>35</v>
      </c>
      <c r="M133" s="420" t="s">
        <v>35</v>
      </c>
      <c r="N133" s="379" t="s">
        <v>443</v>
      </c>
      <c r="O133" s="379" t="s">
        <v>443</v>
      </c>
      <c r="P133" s="379" t="s">
        <v>35</v>
      </c>
      <c r="Q133" s="379" t="s">
        <v>443</v>
      </c>
      <c r="R133" s="379"/>
      <c r="S133" s="379"/>
      <c r="T133" s="379"/>
      <c r="U133" s="379"/>
      <c r="V133" s="379"/>
    </row>
    <row r="134" spans="1:22" s="381" customFormat="1" ht="45" customHeight="1" x14ac:dyDescent="0.25">
      <c r="A134" s="414" t="s">
        <v>3091</v>
      </c>
      <c r="B134" s="382" t="s">
        <v>3048</v>
      </c>
      <c r="C134" s="383" t="s">
        <v>152</v>
      </c>
      <c r="D134" s="755" t="s">
        <v>762</v>
      </c>
      <c r="E134" s="499">
        <v>44208</v>
      </c>
      <c r="F134" s="385" t="s">
        <v>590</v>
      </c>
      <c r="G134" s="386" t="s">
        <v>2477</v>
      </c>
      <c r="H134" s="88"/>
      <c r="I134" s="387" t="s">
        <v>2385</v>
      </c>
      <c r="J134" s="388" t="s">
        <v>20</v>
      </c>
      <c r="K134" s="453" t="s">
        <v>443</v>
      </c>
      <c r="L134" s="453" t="s">
        <v>443</v>
      </c>
      <c r="M134" s="453" t="s">
        <v>443</v>
      </c>
      <c r="N134" s="453" t="s">
        <v>443</v>
      </c>
      <c r="O134" s="453" t="s">
        <v>443</v>
      </c>
      <c r="P134" s="379" t="s">
        <v>1882</v>
      </c>
      <c r="Q134" s="453" t="s">
        <v>443</v>
      </c>
      <c r="R134" s="453"/>
      <c r="S134" s="379"/>
      <c r="T134" s="379"/>
      <c r="U134" s="379"/>
      <c r="V134" s="379"/>
    </row>
    <row r="135" spans="1:22" ht="45" customHeight="1" x14ac:dyDescent="0.25">
      <c r="A135" s="414" t="s">
        <v>1604</v>
      </c>
      <c r="B135" s="382" t="s">
        <v>3048</v>
      </c>
      <c r="C135" s="383" t="s">
        <v>1141</v>
      </c>
      <c r="D135" s="755" t="s">
        <v>762</v>
      </c>
      <c r="E135" s="499">
        <v>44409</v>
      </c>
      <c r="F135" s="385" t="s">
        <v>590</v>
      </c>
      <c r="G135" s="386" t="s">
        <v>1605</v>
      </c>
      <c r="H135" s="88"/>
      <c r="I135" s="387" t="s">
        <v>2363</v>
      </c>
      <c r="J135" s="388" t="s">
        <v>53</v>
      </c>
      <c r="K135" s="379" t="s">
        <v>443</v>
      </c>
      <c r="L135" s="379" t="s">
        <v>443</v>
      </c>
      <c r="M135" s="379" t="s">
        <v>443</v>
      </c>
      <c r="N135" s="420" t="s">
        <v>35</v>
      </c>
      <c r="O135" s="420" t="s">
        <v>35</v>
      </c>
      <c r="P135" s="420" t="s">
        <v>35</v>
      </c>
      <c r="Q135" s="420" t="s">
        <v>35</v>
      </c>
      <c r="R135" s="379"/>
      <c r="S135" s="453"/>
      <c r="T135" s="453"/>
      <c r="U135" s="379"/>
      <c r="V135" s="448"/>
    </row>
    <row r="136" spans="1:22" s="381" customFormat="1" ht="45" customHeight="1" x14ac:dyDescent="0.25">
      <c r="A136" s="383" t="s">
        <v>3092</v>
      </c>
      <c r="B136" s="382" t="s">
        <v>3048</v>
      </c>
      <c r="C136" s="383" t="s">
        <v>1766</v>
      </c>
      <c r="D136" s="414" t="s">
        <v>2311</v>
      </c>
      <c r="E136" s="384"/>
      <c r="F136" s="385" t="s">
        <v>590</v>
      </c>
      <c r="G136" s="386" t="s">
        <v>281</v>
      </c>
      <c r="H136" s="88">
        <v>23</v>
      </c>
      <c r="I136" s="387" t="s">
        <v>2306</v>
      </c>
      <c r="J136" s="388" t="s">
        <v>40</v>
      </c>
      <c r="K136" s="379" t="s">
        <v>443</v>
      </c>
      <c r="L136" s="379" t="s">
        <v>443</v>
      </c>
      <c r="M136" s="379" t="s">
        <v>443</v>
      </c>
      <c r="N136" s="379" t="s">
        <v>443</v>
      </c>
      <c r="O136" s="379" t="s">
        <v>443</v>
      </c>
      <c r="P136" s="379" t="s">
        <v>443</v>
      </c>
      <c r="Q136" s="379" t="s">
        <v>443</v>
      </c>
      <c r="R136" s="379"/>
      <c r="S136" s="379"/>
      <c r="T136" s="379"/>
      <c r="U136" s="379"/>
      <c r="V136" s="379"/>
    </row>
    <row r="137" spans="1:22" s="381" customFormat="1" ht="45" customHeight="1" x14ac:dyDescent="0.25">
      <c r="A137" s="383" t="s">
        <v>2478</v>
      </c>
      <c r="B137" s="382" t="s">
        <v>3048</v>
      </c>
      <c r="C137" s="383" t="s">
        <v>60</v>
      </c>
      <c r="D137" s="414" t="s">
        <v>2442</v>
      </c>
      <c r="E137" s="401">
        <v>44713</v>
      </c>
      <c r="F137" s="385" t="s">
        <v>590</v>
      </c>
      <c r="G137" s="567" t="s">
        <v>2427</v>
      </c>
      <c r="H137" s="88"/>
      <c r="I137" s="387" t="s">
        <v>3054</v>
      </c>
      <c r="J137" s="388" t="s">
        <v>42</v>
      </c>
      <c r="K137" s="420" t="s">
        <v>35</v>
      </c>
      <c r="L137" s="420" t="s">
        <v>35</v>
      </c>
      <c r="M137" s="420" t="s">
        <v>35</v>
      </c>
      <c r="N137" s="420" t="s">
        <v>35</v>
      </c>
      <c r="O137" s="420" t="s">
        <v>35</v>
      </c>
      <c r="P137" s="420" t="s">
        <v>35</v>
      </c>
      <c r="Q137" s="420" t="s">
        <v>35</v>
      </c>
      <c r="R137" s="379"/>
      <c r="S137" s="379"/>
      <c r="T137" s="379"/>
      <c r="U137" s="379"/>
      <c r="V137" s="379"/>
    </row>
    <row r="138" spans="1:22" s="381" customFormat="1" ht="45" customHeight="1" x14ac:dyDescent="0.25">
      <c r="A138" s="383" t="s">
        <v>2479</v>
      </c>
      <c r="B138" s="382" t="s">
        <v>3048</v>
      </c>
      <c r="C138" s="383" t="s">
        <v>60</v>
      </c>
      <c r="D138" s="414" t="s">
        <v>2442</v>
      </c>
      <c r="E138" s="401">
        <v>44713</v>
      </c>
      <c r="F138" s="385" t="s">
        <v>590</v>
      </c>
      <c r="G138" s="567" t="s">
        <v>2427</v>
      </c>
      <c r="H138" s="88"/>
      <c r="I138" s="387" t="s">
        <v>3054</v>
      </c>
      <c r="J138" s="388" t="s">
        <v>42</v>
      </c>
      <c r="K138" s="420" t="s">
        <v>35</v>
      </c>
      <c r="L138" s="420" t="s">
        <v>35</v>
      </c>
      <c r="M138" s="420" t="s">
        <v>35</v>
      </c>
      <c r="N138" s="420" t="s">
        <v>35</v>
      </c>
      <c r="O138" s="420" t="s">
        <v>35</v>
      </c>
      <c r="P138" s="420" t="s">
        <v>35</v>
      </c>
      <c r="Q138" s="420" t="s">
        <v>35</v>
      </c>
      <c r="R138" s="379"/>
      <c r="S138" s="379"/>
      <c r="T138" s="379"/>
      <c r="U138" s="379"/>
      <c r="V138" s="379"/>
    </row>
    <row r="139" spans="1:22" s="381" customFormat="1" ht="45" customHeight="1" x14ac:dyDescent="0.25">
      <c r="A139" s="419" t="s">
        <v>3093</v>
      </c>
      <c r="B139" s="382" t="s">
        <v>3048</v>
      </c>
      <c r="C139" s="372" t="s">
        <v>777</v>
      </c>
      <c r="D139" s="417" t="s">
        <v>2311</v>
      </c>
      <c r="E139" s="374">
        <v>41153</v>
      </c>
      <c r="F139" s="375" t="s">
        <v>590</v>
      </c>
      <c r="G139" s="376" t="s">
        <v>779</v>
      </c>
      <c r="H139" s="140">
        <v>8</v>
      </c>
      <c r="I139" s="377" t="s">
        <v>19</v>
      </c>
      <c r="J139" s="548" t="s">
        <v>53</v>
      </c>
      <c r="K139" s="423" t="s">
        <v>443</v>
      </c>
      <c r="L139" s="423" t="s">
        <v>443</v>
      </c>
      <c r="M139" s="423" t="s">
        <v>443</v>
      </c>
      <c r="N139" s="423" t="s">
        <v>443</v>
      </c>
      <c r="O139" s="423" t="s">
        <v>443</v>
      </c>
      <c r="P139" s="423" t="s">
        <v>443</v>
      </c>
      <c r="Q139" s="423" t="s">
        <v>443</v>
      </c>
      <c r="R139" s="379" t="s">
        <v>443</v>
      </c>
      <c r="S139" s="423"/>
      <c r="T139" s="423"/>
      <c r="U139" s="379"/>
      <c r="V139" s="379"/>
    </row>
    <row r="140" spans="1:22" s="381" customFormat="1" ht="45" customHeight="1" x14ac:dyDescent="0.25">
      <c r="A140" s="382" t="s">
        <v>1616</v>
      </c>
      <c r="B140" s="382" t="s">
        <v>3048</v>
      </c>
      <c r="C140" s="383" t="s">
        <v>1942</v>
      </c>
      <c r="D140" s="414" t="s">
        <v>2311</v>
      </c>
      <c r="E140" s="544"/>
      <c r="F140" s="385" t="s">
        <v>590</v>
      </c>
      <c r="G140" s="386" t="s">
        <v>347</v>
      </c>
      <c r="H140" s="88">
        <v>3</v>
      </c>
      <c r="I140" s="387" t="s">
        <v>19</v>
      </c>
      <c r="J140" s="388" t="s">
        <v>28</v>
      </c>
      <c r="K140" s="379" t="s">
        <v>443</v>
      </c>
      <c r="L140" s="379" t="s">
        <v>443</v>
      </c>
      <c r="M140" s="379" t="s">
        <v>443</v>
      </c>
      <c r="N140" s="379" t="s">
        <v>443</v>
      </c>
      <c r="O140" s="379" t="s">
        <v>443</v>
      </c>
      <c r="P140" s="379" t="s">
        <v>443</v>
      </c>
      <c r="Q140" s="379" t="s">
        <v>443</v>
      </c>
      <c r="R140" s="379" t="s">
        <v>443</v>
      </c>
      <c r="S140" s="379"/>
      <c r="T140" s="379"/>
      <c r="U140" s="379"/>
      <c r="V140" s="379"/>
    </row>
    <row r="141" spans="1:22" s="381" customFormat="1" ht="45" customHeight="1" x14ac:dyDescent="0.25">
      <c r="A141" s="459" t="s">
        <v>2577</v>
      </c>
      <c r="B141" s="382" t="s">
        <v>3048</v>
      </c>
      <c r="C141" s="508" t="s">
        <v>1622</v>
      </c>
      <c r="D141" s="414" t="s">
        <v>2311</v>
      </c>
      <c r="E141" s="374">
        <v>42614</v>
      </c>
      <c r="F141" s="375" t="s">
        <v>590</v>
      </c>
      <c r="G141" s="376" t="s">
        <v>2481</v>
      </c>
      <c r="H141" s="556">
        <v>22</v>
      </c>
      <c r="I141" s="377" t="s">
        <v>19</v>
      </c>
      <c r="J141" s="378" t="s">
        <v>28</v>
      </c>
      <c r="K141" s="379" t="s">
        <v>443</v>
      </c>
      <c r="L141" s="379" t="s">
        <v>443</v>
      </c>
      <c r="M141" s="379" t="s">
        <v>443</v>
      </c>
      <c r="N141" s="379" t="s">
        <v>443</v>
      </c>
      <c r="O141" s="379" t="s">
        <v>443</v>
      </c>
      <c r="P141" s="379" t="s">
        <v>443</v>
      </c>
      <c r="Q141" s="379" t="s">
        <v>443</v>
      </c>
      <c r="R141" s="379" t="s">
        <v>443</v>
      </c>
      <c r="S141" s="379"/>
      <c r="T141" s="379"/>
      <c r="U141" s="379"/>
      <c r="V141" s="379"/>
    </row>
    <row r="142" spans="1:22" s="381" customFormat="1" ht="45" customHeight="1" x14ac:dyDescent="0.25">
      <c r="A142" s="408" t="s">
        <v>1624</v>
      </c>
      <c r="B142" s="382" t="s">
        <v>3048</v>
      </c>
      <c r="C142" s="383" t="s">
        <v>178</v>
      </c>
      <c r="D142" s="414" t="s">
        <v>2311</v>
      </c>
      <c r="E142" s="401">
        <v>41061</v>
      </c>
      <c r="F142" s="385" t="s">
        <v>590</v>
      </c>
      <c r="G142" s="386" t="s">
        <v>779</v>
      </c>
      <c r="H142" s="88">
        <v>9</v>
      </c>
      <c r="I142" s="387" t="s">
        <v>19</v>
      </c>
      <c r="J142" s="415" t="s">
        <v>53</v>
      </c>
      <c r="K142" s="379" t="s">
        <v>443</v>
      </c>
      <c r="L142" s="379" t="s">
        <v>443</v>
      </c>
      <c r="M142" s="379" t="s">
        <v>443</v>
      </c>
      <c r="N142" s="379" t="s">
        <v>443</v>
      </c>
      <c r="O142" s="379" t="s">
        <v>1882</v>
      </c>
      <c r="P142" s="379" t="s">
        <v>443</v>
      </c>
      <c r="Q142" s="379" t="s">
        <v>443</v>
      </c>
      <c r="R142" s="379" t="s">
        <v>443</v>
      </c>
      <c r="S142" s="379"/>
      <c r="T142" s="379"/>
      <c r="U142" s="379"/>
      <c r="V142" s="379"/>
    </row>
    <row r="143" spans="1:22" s="381" customFormat="1" ht="45" customHeight="1" x14ac:dyDescent="0.25">
      <c r="A143" s="382" t="s">
        <v>3094</v>
      </c>
      <c r="B143" s="382" t="s">
        <v>3048</v>
      </c>
      <c r="C143" s="383" t="s">
        <v>1627</v>
      </c>
      <c r="D143" s="414" t="s">
        <v>2311</v>
      </c>
      <c r="E143" s="401">
        <v>42237</v>
      </c>
      <c r="F143" s="385" t="s">
        <v>590</v>
      </c>
      <c r="G143" s="386" t="s">
        <v>495</v>
      </c>
      <c r="H143" s="88"/>
      <c r="I143" s="387" t="s">
        <v>24</v>
      </c>
      <c r="J143" s="388" t="s">
        <v>25</v>
      </c>
      <c r="K143" s="379" t="s">
        <v>443</v>
      </c>
      <c r="L143" s="379" t="s">
        <v>443</v>
      </c>
      <c r="M143" s="379" t="s">
        <v>443</v>
      </c>
      <c r="N143" s="379" t="s">
        <v>443</v>
      </c>
      <c r="O143" s="379" t="s">
        <v>443</v>
      </c>
      <c r="P143" s="379" t="s">
        <v>443</v>
      </c>
      <c r="Q143" s="379" t="s">
        <v>1882</v>
      </c>
      <c r="R143" s="379"/>
      <c r="S143" s="379"/>
      <c r="T143" s="379"/>
      <c r="U143" s="379"/>
      <c r="V143" s="379"/>
    </row>
    <row r="144" spans="1:22" s="381" customFormat="1" ht="45" customHeight="1" x14ac:dyDescent="0.25">
      <c r="A144" s="382" t="s">
        <v>1630</v>
      </c>
      <c r="B144" s="382" t="s">
        <v>3048</v>
      </c>
      <c r="C144" s="382" t="s">
        <v>1631</v>
      </c>
      <c r="D144" s="409" t="s">
        <v>1176</v>
      </c>
      <c r="E144" s="401">
        <v>41654</v>
      </c>
      <c r="F144" s="385" t="s">
        <v>590</v>
      </c>
      <c r="G144" s="386" t="s">
        <v>2482</v>
      </c>
      <c r="H144" s="88">
        <v>20</v>
      </c>
      <c r="I144" s="387" t="s">
        <v>19</v>
      </c>
      <c r="J144" s="388" t="s">
        <v>69</v>
      </c>
      <c r="K144" s="379" t="s">
        <v>443</v>
      </c>
      <c r="L144" s="379" t="s">
        <v>443</v>
      </c>
      <c r="M144" s="379" t="s">
        <v>443</v>
      </c>
      <c r="N144" s="379" t="s">
        <v>443</v>
      </c>
      <c r="O144" s="379" t="s">
        <v>443</v>
      </c>
      <c r="P144" s="379" t="s">
        <v>443</v>
      </c>
      <c r="Q144" s="379" t="s">
        <v>443</v>
      </c>
      <c r="R144" s="379" t="s">
        <v>443</v>
      </c>
      <c r="S144" s="379"/>
      <c r="T144" s="379"/>
      <c r="U144" s="379"/>
      <c r="V144" s="379"/>
    </row>
    <row r="145" spans="1:22" s="381" customFormat="1" ht="45" customHeight="1" x14ac:dyDescent="0.25">
      <c r="A145" s="382" t="s">
        <v>1633</v>
      </c>
      <c r="B145" s="382" t="s">
        <v>3048</v>
      </c>
      <c r="C145" s="382" t="s">
        <v>89</v>
      </c>
      <c r="D145" s="451" t="s">
        <v>762</v>
      </c>
      <c r="E145" s="401">
        <v>44317</v>
      </c>
      <c r="F145" s="385" t="s">
        <v>590</v>
      </c>
      <c r="G145" s="386" t="s">
        <v>1634</v>
      </c>
      <c r="H145" s="88"/>
      <c r="I145" s="387" t="s">
        <v>2363</v>
      </c>
      <c r="J145" s="388" t="s">
        <v>45</v>
      </c>
      <c r="K145" s="379" t="s">
        <v>443</v>
      </c>
      <c r="L145" s="379" t="s">
        <v>443</v>
      </c>
      <c r="M145" s="379" t="s">
        <v>443</v>
      </c>
      <c r="N145" s="379" t="s">
        <v>1882</v>
      </c>
      <c r="O145" s="379" t="s">
        <v>443</v>
      </c>
      <c r="P145" s="379" t="s">
        <v>443</v>
      </c>
      <c r="Q145" s="379" t="s">
        <v>443</v>
      </c>
      <c r="R145" s="379"/>
      <c r="S145" s="379"/>
      <c r="T145" s="379"/>
      <c r="U145" s="379"/>
      <c r="V145" s="379"/>
    </row>
    <row r="146" spans="1:22" s="381" customFormat="1" ht="45" customHeight="1" x14ac:dyDescent="0.25">
      <c r="A146" s="382" t="s">
        <v>1635</v>
      </c>
      <c r="B146" s="382" t="s">
        <v>3048</v>
      </c>
      <c r="C146" s="382" t="s">
        <v>1636</v>
      </c>
      <c r="D146" s="408" t="s">
        <v>2311</v>
      </c>
      <c r="E146" s="384"/>
      <c r="F146" s="385" t="s">
        <v>590</v>
      </c>
      <c r="G146" s="386" t="s">
        <v>2481</v>
      </c>
      <c r="H146" s="140">
        <v>17</v>
      </c>
      <c r="I146" s="387" t="s">
        <v>19</v>
      </c>
      <c r="J146" s="388" t="s">
        <v>28</v>
      </c>
      <c r="K146" s="379" t="s">
        <v>443</v>
      </c>
      <c r="L146" s="379" t="s">
        <v>443</v>
      </c>
      <c r="M146" s="379" t="s">
        <v>443</v>
      </c>
      <c r="N146" s="379" t="s">
        <v>443</v>
      </c>
      <c r="O146" s="379" t="s">
        <v>443</v>
      </c>
      <c r="P146" s="379" t="s">
        <v>443</v>
      </c>
      <c r="Q146" s="379" t="s">
        <v>443</v>
      </c>
      <c r="R146" s="379" t="s">
        <v>443</v>
      </c>
      <c r="S146" s="379"/>
      <c r="T146" s="379"/>
      <c r="U146" s="379"/>
      <c r="V146" s="379"/>
    </row>
    <row r="147" spans="1:22" s="381" customFormat="1" ht="45" customHeight="1" x14ac:dyDescent="0.25">
      <c r="A147" s="382" t="s">
        <v>1643</v>
      </c>
      <c r="B147" s="382" t="s">
        <v>3048</v>
      </c>
      <c r="C147" s="406" t="s">
        <v>60</v>
      </c>
      <c r="D147" s="409" t="s">
        <v>1176</v>
      </c>
      <c r="E147" s="441"/>
      <c r="F147" s="385" t="s">
        <v>590</v>
      </c>
      <c r="G147" s="386" t="s">
        <v>2483</v>
      </c>
      <c r="H147" s="88">
        <v>1</v>
      </c>
      <c r="I147" s="387" t="s">
        <v>30</v>
      </c>
      <c r="J147" s="388" t="s">
        <v>40</v>
      </c>
      <c r="K147" s="379" t="s">
        <v>443</v>
      </c>
      <c r="L147" s="379" t="s">
        <v>443</v>
      </c>
      <c r="M147" s="379" t="s">
        <v>1882</v>
      </c>
      <c r="N147" s="379" t="s">
        <v>443</v>
      </c>
      <c r="O147" s="379" t="s">
        <v>443</v>
      </c>
      <c r="P147" s="379" t="s">
        <v>443</v>
      </c>
      <c r="Q147" s="379" t="s">
        <v>443</v>
      </c>
      <c r="R147" s="379"/>
      <c r="S147" s="379"/>
      <c r="T147" s="379"/>
      <c r="U147" s="379"/>
      <c r="V147" s="379"/>
    </row>
    <row r="148" spans="1:22" s="381" customFormat="1" ht="45" customHeight="1" x14ac:dyDescent="0.25">
      <c r="A148" s="398" t="s">
        <v>1650</v>
      </c>
      <c r="B148" s="382" t="s">
        <v>3048</v>
      </c>
      <c r="C148" s="429" t="s">
        <v>2484</v>
      </c>
      <c r="D148" s="408" t="s">
        <v>2485</v>
      </c>
      <c r="E148" s="401">
        <v>41821</v>
      </c>
      <c r="F148" s="385" t="s">
        <v>590</v>
      </c>
      <c r="G148" s="386" t="s">
        <v>2486</v>
      </c>
      <c r="H148" s="193"/>
      <c r="I148" s="387" t="s">
        <v>19</v>
      </c>
      <c r="J148" s="388" t="s">
        <v>25</v>
      </c>
      <c r="K148" s="379" t="s">
        <v>443</v>
      </c>
      <c r="L148" s="379" t="s">
        <v>443</v>
      </c>
      <c r="M148" s="379" t="s">
        <v>443</v>
      </c>
      <c r="N148" s="379" t="s">
        <v>443</v>
      </c>
      <c r="O148" s="379" t="s">
        <v>443</v>
      </c>
      <c r="P148" s="379" t="s">
        <v>443</v>
      </c>
      <c r="Q148" s="379" t="s">
        <v>443</v>
      </c>
      <c r="R148" s="379" t="s">
        <v>443</v>
      </c>
      <c r="S148" s="379"/>
      <c r="T148" s="379"/>
      <c r="U148" s="379"/>
      <c r="V148" s="379"/>
    </row>
    <row r="149" spans="1:22" s="381" customFormat="1" ht="45" customHeight="1" x14ac:dyDescent="0.25">
      <c r="A149" s="382" t="s">
        <v>3095</v>
      </c>
      <c r="B149" s="382" t="s">
        <v>3048</v>
      </c>
      <c r="C149" s="383" t="s">
        <v>89</v>
      </c>
      <c r="D149" s="408" t="s">
        <v>2311</v>
      </c>
      <c r="E149" s="499">
        <v>44208</v>
      </c>
      <c r="F149" s="385" t="s">
        <v>590</v>
      </c>
      <c r="G149" s="386" t="s">
        <v>1653</v>
      </c>
      <c r="H149" s="88"/>
      <c r="I149" s="387" t="s">
        <v>2363</v>
      </c>
      <c r="J149" s="388" t="s">
        <v>72</v>
      </c>
      <c r="K149" s="379" t="s">
        <v>443</v>
      </c>
      <c r="L149" s="379" t="s">
        <v>443</v>
      </c>
      <c r="M149" s="379" t="s">
        <v>443</v>
      </c>
      <c r="N149" s="379" t="s">
        <v>443</v>
      </c>
      <c r="O149" s="379" t="s">
        <v>443</v>
      </c>
      <c r="P149" s="379" t="s">
        <v>443</v>
      </c>
      <c r="Q149" s="379" t="s">
        <v>443</v>
      </c>
      <c r="R149" s="379"/>
      <c r="S149" s="379"/>
      <c r="T149" s="379"/>
      <c r="U149" s="379"/>
      <c r="V149" s="379"/>
    </row>
    <row r="150" spans="1:22" s="381" customFormat="1" ht="45" customHeight="1" x14ac:dyDescent="0.25">
      <c r="A150" s="383" t="s">
        <v>2292</v>
      </c>
      <c r="B150" s="382" t="s">
        <v>3048</v>
      </c>
      <c r="C150" s="383" t="s">
        <v>1159</v>
      </c>
      <c r="D150" s="408" t="s">
        <v>2311</v>
      </c>
      <c r="E150" s="401">
        <v>42248</v>
      </c>
      <c r="F150" s="385" t="s">
        <v>590</v>
      </c>
      <c r="G150" s="386" t="s">
        <v>2487</v>
      </c>
      <c r="H150" s="140"/>
      <c r="I150" s="387" t="s">
        <v>19</v>
      </c>
      <c r="J150" s="388" t="s">
        <v>2523</v>
      </c>
      <c r="K150" s="379" t="s">
        <v>443</v>
      </c>
      <c r="L150" s="379" t="s">
        <v>443</v>
      </c>
      <c r="M150" s="379" t="s">
        <v>443</v>
      </c>
      <c r="N150" s="379" t="s">
        <v>443</v>
      </c>
      <c r="O150" s="379" t="s">
        <v>443</v>
      </c>
      <c r="P150" s="379" t="s">
        <v>443</v>
      </c>
      <c r="Q150" s="379" t="s">
        <v>443</v>
      </c>
      <c r="R150" s="379" t="s">
        <v>443</v>
      </c>
      <c r="S150" s="379"/>
      <c r="T150" s="424"/>
      <c r="U150" s="379"/>
      <c r="V150" s="379"/>
    </row>
    <row r="151" spans="1:22" s="381" customFormat="1" ht="45" customHeight="1" x14ac:dyDescent="0.25">
      <c r="A151" s="390" t="s">
        <v>3096</v>
      </c>
      <c r="B151" s="382" t="s">
        <v>3048</v>
      </c>
      <c r="C151" s="390" t="s">
        <v>99</v>
      </c>
      <c r="D151" s="408" t="s">
        <v>2311</v>
      </c>
      <c r="E151" s="393"/>
      <c r="F151" s="411" t="s">
        <v>590</v>
      </c>
      <c r="G151" s="394" t="s">
        <v>2488</v>
      </c>
      <c r="H151" s="89">
        <v>24</v>
      </c>
      <c r="I151" s="387" t="s">
        <v>30</v>
      </c>
      <c r="J151" s="396" t="s">
        <v>72</v>
      </c>
      <c r="K151" s="379" t="s">
        <v>443</v>
      </c>
      <c r="L151" s="379" t="s">
        <v>443</v>
      </c>
      <c r="M151" s="379" t="s">
        <v>443</v>
      </c>
      <c r="N151" s="379" t="s">
        <v>443</v>
      </c>
      <c r="O151" s="379" t="s">
        <v>443</v>
      </c>
      <c r="P151" s="379" t="s">
        <v>443</v>
      </c>
      <c r="Q151" s="379" t="s">
        <v>443</v>
      </c>
      <c r="R151" s="379"/>
      <c r="S151" s="379"/>
      <c r="T151" s="379"/>
      <c r="U151" s="379"/>
      <c r="V151" s="379"/>
    </row>
    <row r="152" spans="1:22" ht="45" customHeight="1" x14ac:dyDescent="0.25">
      <c r="A152" s="382" t="s">
        <v>3097</v>
      </c>
      <c r="B152" s="382" t="s">
        <v>3048</v>
      </c>
      <c r="C152" s="383" t="s">
        <v>2489</v>
      </c>
      <c r="D152" s="408" t="s">
        <v>2311</v>
      </c>
      <c r="E152" s="384"/>
      <c r="F152" s="385" t="s">
        <v>590</v>
      </c>
      <c r="G152" s="386" t="s">
        <v>400</v>
      </c>
      <c r="H152" s="88">
        <v>2</v>
      </c>
      <c r="I152" s="387" t="s">
        <v>30</v>
      </c>
      <c r="J152" s="388" t="s">
        <v>2490</v>
      </c>
      <c r="K152" s="379" t="s">
        <v>443</v>
      </c>
      <c r="L152" s="453" t="s">
        <v>1882</v>
      </c>
      <c r="M152" s="453" t="s">
        <v>443</v>
      </c>
      <c r="N152" s="379" t="s">
        <v>443</v>
      </c>
      <c r="O152" s="379" t="s">
        <v>443</v>
      </c>
      <c r="P152" s="379" t="s">
        <v>443</v>
      </c>
      <c r="Q152" s="379" t="s">
        <v>443</v>
      </c>
      <c r="R152" s="379"/>
      <c r="S152" s="453"/>
      <c r="T152" s="453"/>
      <c r="U152" s="379"/>
      <c r="V152" s="379"/>
    </row>
    <row r="153" spans="1:22" ht="45" customHeight="1" x14ac:dyDescent="0.25">
      <c r="A153" s="383" t="s">
        <v>1672</v>
      </c>
      <c r="B153" s="382" t="s">
        <v>3048</v>
      </c>
      <c r="C153" s="383" t="s">
        <v>152</v>
      </c>
      <c r="D153" s="408" t="s">
        <v>2311</v>
      </c>
      <c r="E153" s="401">
        <v>41609</v>
      </c>
      <c r="F153" s="385" t="s">
        <v>590</v>
      </c>
      <c r="G153" s="386" t="s">
        <v>2491</v>
      </c>
      <c r="H153" s="88">
        <v>31</v>
      </c>
      <c r="I153" s="387" t="s">
        <v>2306</v>
      </c>
      <c r="J153" s="388" t="s">
        <v>53</v>
      </c>
      <c r="K153" s="379" t="s">
        <v>443</v>
      </c>
      <c r="L153" s="379" t="s">
        <v>443</v>
      </c>
      <c r="M153" s="379" t="s">
        <v>443</v>
      </c>
      <c r="N153" s="379" t="s">
        <v>443</v>
      </c>
      <c r="O153" s="379" t="s">
        <v>443</v>
      </c>
      <c r="P153" s="379" t="s">
        <v>443</v>
      </c>
      <c r="Q153" s="379" t="s">
        <v>443</v>
      </c>
      <c r="R153" s="379"/>
      <c r="S153" s="379"/>
      <c r="T153" s="379"/>
      <c r="U153" s="379"/>
      <c r="V153" s="379"/>
    </row>
    <row r="154" spans="1:22" ht="45" customHeight="1" x14ac:dyDescent="0.25">
      <c r="A154" s="383" t="s">
        <v>3098</v>
      </c>
      <c r="B154" s="382" t="s">
        <v>3048</v>
      </c>
      <c r="C154" s="383" t="s">
        <v>989</v>
      </c>
      <c r="D154" s="533" t="s">
        <v>1677</v>
      </c>
      <c r="E154" s="401">
        <v>44256</v>
      </c>
      <c r="F154" s="385" t="s">
        <v>590</v>
      </c>
      <c r="G154" s="386" t="s">
        <v>827</v>
      </c>
      <c r="H154" s="88"/>
      <c r="I154" s="387" t="s">
        <v>2383</v>
      </c>
      <c r="J154" s="388" t="s">
        <v>45</v>
      </c>
      <c r="K154" s="379" t="s">
        <v>443</v>
      </c>
      <c r="L154" s="537" t="s">
        <v>2364</v>
      </c>
      <c r="M154" s="379" t="s">
        <v>443</v>
      </c>
      <c r="N154" s="453" t="s">
        <v>1882</v>
      </c>
      <c r="O154" s="379" t="s">
        <v>443</v>
      </c>
      <c r="P154" s="379" t="s">
        <v>443</v>
      </c>
      <c r="Q154" s="379" t="s">
        <v>443</v>
      </c>
      <c r="R154" s="379"/>
      <c r="S154" s="379"/>
      <c r="T154" s="379"/>
      <c r="U154" s="379"/>
      <c r="V154" s="379"/>
    </row>
    <row r="155" spans="1:22" customFormat="1" ht="40.5" customHeight="1" x14ac:dyDescent="0.25">
      <c r="A155" s="383" t="s">
        <v>1685</v>
      </c>
      <c r="B155" s="382" t="s">
        <v>3048</v>
      </c>
      <c r="C155" s="383" t="s">
        <v>989</v>
      </c>
      <c r="D155" s="533" t="s">
        <v>1686</v>
      </c>
      <c r="E155" s="401">
        <v>44166</v>
      </c>
      <c r="F155" s="385" t="s">
        <v>590</v>
      </c>
      <c r="G155" s="386" t="s">
        <v>827</v>
      </c>
      <c r="H155" s="387" t="s">
        <v>2306</v>
      </c>
      <c r="I155" s="387" t="s">
        <v>2383</v>
      </c>
      <c r="J155" s="280" t="s">
        <v>25</v>
      </c>
      <c r="K155" s="379" t="s">
        <v>443</v>
      </c>
      <c r="L155" s="537" t="s">
        <v>2364</v>
      </c>
      <c r="M155" s="379" t="s">
        <v>443</v>
      </c>
      <c r="N155" s="379" t="s">
        <v>443</v>
      </c>
      <c r="O155" s="379" t="s">
        <v>443</v>
      </c>
      <c r="P155" s="379" t="s">
        <v>443</v>
      </c>
      <c r="Q155" s="424" t="s">
        <v>1882</v>
      </c>
      <c r="R155" s="379"/>
      <c r="S155" s="379"/>
      <c r="T155" s="379"/>
      <c r="U155" s="379"/>
      <c r="V155" s="379"/>
    </row>
    <row r="156" spans="1:22" s="381" customFormat="1" ht="45" customHeight="1" x14ac:dyDescent="0.25">
      <c r="A156" s="382" t="s">
        <v>1689</v>
      </c>
      <c r="B156" s="382" t="s">
        <v>3048</v>
      </c>
      <c r="C156" s="547" t="s">
        <v>2492</v>
      </c>
      <c r="D156" s="414" t="s">
        <v>2493</v>
      </c>
      <c r="E156" s="401">
        <v>42312</v>
      </c>
      <c r="F156" s="385" t="s">
        <v>590</v>
      </c>
      <c r="G156" s="386" t="s">
        <v>2494</v>
      </c>
      <c r="H156" s="88"/>
      <c r="I156" s="387" t="s">
        <v>19</v>
      </c>
      <c r="J156" s="388" t="s">
        <v>20</v>
      </c>
      <c r="K156" s="379" t="s">
        <v>443</v>
      </c>
      <c r="L156" s="379" t="s">
        <v>443</v>
      </c>
      <c r="M156" s="379" t="s">
        <v>443</v>
      </c>
      <c r="N156" s="379" t="s">
        <v>443</v>
      </c>
      <c r="O156" s="379" t="s">
        <v>443</v>
      </c>
      <c r="P156" s="379" t="s">
        <v>443</v>
      </c>
      <c r="Q156" s="379" t="s">
        <v>443</v>
      </c>
      <c r="R156" s="379" t="s">
        <v>443</v>
      </c>
      <c r="S156" s="379"/>
      <c r="T156" s="379"/>
      <c r="U156" s="379"/>
      <c r="V156" s="379"/>
    </row>
    <row r="157" spans="1:22" s="381" customFormat="1" ht="45" customHeight="1" x14ac:dyDescent="0.25">
      <c r="A157" s="383" t="s">
        <v>3099</v>
      </c>
      <c r="B157" s="382" t="s">
        <v>3048</v>
      </c>
      <c r="C157" s="383" t="s">
        <v>1694</v>
      </c>
      <c r="D157" s="408" t="s">
        <v>2311</v>
      </c>
      <c r="E157" s="384"/>
      <c r="F157" s="385" t="s">
        <v>590</v>
      </c>
      <c r="G157" s="386" t="s">
        <v>2495</v>
      </c>
      <c r="H157" s="88">
        <v>15</v>
      </c>
      <c r="I157" s="387" t="s">
        <v>30</v>
      </c>
      <c r="J157" s="388" t="s">
        <v>20</v>
      </c>
      <c r="K157" s="379" t="s">
        <v>443</v>
      </c>
      <c r="L157" s="379" t="s">
        <v>443</v>
      </c>
      <c r="M157" s="379" t="s">
        <v>443</v>
      </c>
      <c r="N157" s="379" t="s">
        <v>443</v>
      </c>
      <c r="O157" s="379" t="s">
        <v>443</v>
      </c>
      <c r="P157" s="379" t="s">
        <v>443</v>
      </c>
      <c r="Q157" s="379" t="s">
        <v>443</v>
      </c>
      <c r="R157" s="379"/>
      <c r="S157" s="379"/>
      <c r="T157" s="379"/>
      <c r="U157" s="379"/>
      <c r="V157" s="379"/>
    </row>
    <row r="158" spans="1:22" s="381" customFormat="1" ht="45" customHeight="1" x14ac:dyDescent="0.25">
      <c r="A158" s="414" t="s">
        <v>1700</v>
      </c>
      <c r="B158" s="382" t="s">
        <v>3048</v>
      </c>
      <c r="C158" s="383" t="s">
        <v>60</v>
      </c>
      <c r="D158" s="409" t="s">
        <v>1701</v>
      </c>
      <c r="E158" s="434">
        <v>43221</v>
      </c>
      <c r="F158" s="385" t="s">
        <v>590</v>
      </c>
      <c r="G158" s="386" t="s">
        <v>2496</v>
      </c>
      <c r="H158" s="88"/>
      <c r="I158" s="387" t="s">
        <v>19</v>
      </c>
      <c r="J158" s="415" t="s">
        <v>20</v>
      </c>
      <c r="K158" s="379" t="s">
        <v>443</v>
      </c>
      <c r="L158" s="379" t="s">
        <v>443</v>
      </c>
      <c r="M158" s="379" t="s">
        <v>443</v>
      </c>
      <c r="N158" s="379" t="s">
        <v>443</v>
      </c>
      <c r="O158" s="379" t="s">
        <v>443</v>
      </c>
      <c r="P158" s="379" t="s">
        <v>1882</v>
      </c>
      <c r="Q158" s="379" t="s">
        <v>443</v>
      </c>
      <c r="R158" s="379" t="s">
        <v>443</v>
      </c>
      <c r="S158" s="379"/>
      <c r="T158" s="379"/>
      <c r="U158" s="379"/>
      <c r="V158" s="379"/>
    </row>
    <row r="159" spans="1:22" s="381" customFormat="1" ht="45" customHeight="1" x14ac:dyDescent="0.25">
      <c r="A159" s="414" t="s">
        <v>1704</v>
      </c>
      <c r="B159" s="382" t="s">
        <v>3048</v>
      </c>
      <c r="C159" s="383" t="s">
        <v>1705</v>
      </c>
      <c r="D159" s="558" t="s">
        <v>2498</v>
      </c>
      <c r="E159" s="434">
        <v>44348</v>
      </c>
      <c r="F159" s="532" t="s">
        <v>66</v>
      </c>
      <c r="G159" s="386" t="s">
        <v>2499</v>
      </c>
      <c r="H159" s="140"/>
      <c r="I159" s="387" t="s">
        <v>2385</v>
      </c>
      <c r="J159" s="415" t="s">
        <v>40</v>
      </c>
      <c r="K159" s="379" t="s">
        <v>443</v>
      </c>
      <c r="L159" s="420" t="s">
        <v>35</v>
      </c>
      <c r="M159" s="420" t="s">
        <v>35</v>
      </c>
      <c r="N159" s="420" t="s">
        <v>35</v>
      </c>
      <c r="O159" s="420" t="s">
        <v>35</v>
      </c>
      <c r="P159" s="420" t="s">
        <v>35</v>
      </c>
      <c r="Q159" s="420" t="s">
        <v>35</v>
      </c>
      <c r="R159" s="420" t="s">
        <v>35</v>
      </c>
      <c r="S159" s="420" t="s">
        <v>35</v>
      </c>
      <c r="T159" s="420" t="s">
        <v>35</v>
      </c>
      <c r="U159" s="420" t="s">
        <v>35</v>
      </c>
      <c r="V159" s="420" t="s">
        <v>35</v>
      </c>
    </row>
    <row r="160" spans="1:22" s="381" customFormat="1" ht="61.5" customHeight="1" x14ac:dyDescent="0.25">
      <c r="A160" s="383" t="s">
        <v>1707</v>
      </c>
      <c r="B160" s="382" t="s">
        <v>3048</v>
      </c>
      <c r="C160" s="435" t="s">
        <v>1708</v>
      </c>
      <c r="D160" s="408" t="s">
        <v>2311</v>
      </c>
      <c r="E160" s="401">
        <v>44094</v>
      </c>
      <c r="F160" s="385" t="s">
        <v>590</v>
      </c>
      <c r="G160" s="386" t="s">
        <v>2500</v>
      </c>
      <c r="H160" s="140"/>
      <c r="I160" s="387" t="s">
        <v>19</v>
      </c>
      <c r="J160" s="388" t="s">
        <v>20</v>
      </c>
      <c r="K160" s="379" t="s">
        <v>443</v>
      </c>
      <c r="L160" s="379" t="s">
        <v>443</v>
      </c>
      <c r="M160" s="379" t="s">
        <v>443</v>
      </c>
      <c r="N160" s="379" t="s">
        <v>443</v>
      </c>
      <c r="O160" s="379" t="s">
        <v>443</v>
      </c>
      <c r="P160" s="379" t="s">
        <v>443</v>
      </c>
      <c r="Q160" s="420" t="s">
        <v>1882</v>
      </c>
      <c r="R160" s="379" t="s">
        <v>443</v>
      </c>
      <c r="S160" s="379"/>
      <c r="T160" s="379"/>
      <c r="U160" s="379"/>
      <c r="V160" s="379"/>
    </row>
    <row r="161" spans="1:22" s="381" customFormat="1" ht="45" customHeight="1" x14ac:dyDescent="0.25">
      <c r="A161" s="383" t="s">
        <v>1717</v>
      </c>
      <c r="B161" s="382" t="s">
        <v>3048</v>
      </c>
      <c r="C161" s="382" t="s">
        <v>1718</v>
      </c>
      <c r="D161" s="408" t="s">
        <v>2311</v>
      </c>
      <c r="E161" s="401">
        <v>44209</v>
      </c>
      <c r="F161" s="385" t="s">
        <v>590</v>
      </c>
      <c r="G161" s="386" t="s">
        <v>2502</v>
      </c>
      <c r="H161" s="88"/>
      <c r="I161" s="387" t="s">
        <v>30</v>
      </c>
      <c r="J161" s="388" t="s">
        <v>72</v>
      </c>
      <c r="K161" s="379" t="s">
        <v>443</v>
      </c>
      <c r="L161" s="379" t="s">
        <v>443</v>
      </c>
      <c r="M161" s="379" t="s">
        <v>443</v>
      </c>
      <c r="N161" s="379" t="s">
        <v>443</v>
      </c>
      <c r="O161" s="379" t="s">
        <v>443</v>
      </c>
      <c r="P161" s="379" t="s">
        <v>443</v>
      </c>
      <c r="Q161" s="379" t="s">
        <v>443</v>
      </c>
      <c r="R161" s="379"/>
      <c r="S161" s="379"/>
      <c r="T161" s="379"/>
      <c r="U161" s="379"/>
      <c r="V161" s="379"/>
    </row>
    <row r="162" spans="1:22" s="381" customFormat="1" ht="45" customHeight="1" x14ac:dyDescent="0.25">
      <c r="A162" s="417" t="s">
        <v>1720</v>
      </c>
      <c r="B162" s="382" t="s">
        <v>3048</v>
      </c>
      <c r="C162" s="417" t="s">
        <v>60</v>
      </c>
      <c r="D162" s="408" t="s">
        <v>2311</v>
      </c>
      <c r="E162" s="386"/>
      <c r="F162" s="385" t="s">
        <v>590</v>
      </c>
      <c r="G162" s="394" t="s">
        <v>2503</v>
      </c>
      <c r="H162" s="89">
        <v>14</v>
      </c>
      <c r="I162" s="395" t="s">
        <v>30</v>
      </c>
      <c r="J162" s="461" t="s">
        <v>25</v>
      </c>
      <c r="K162" s="379" t="s">
        <v>443</v>
      </c>
      <c r="L162" s="379" t="s">
        <v>443</v>
      </c>
      <c r="M162" s="379" t="s">
        <v>443</v>
      </c>
      <c r="N162" s="379" t="s">
        <v>443</v>
      </c>
      <c r="O162" s="379" t="s">
        <v>443</v>
      </c>
      <c r="P162" s="379" t="s">
        <v>443</v>
      </c>
      <c r="Q162" s="379" t="s">
        <v>443</v>
      </c>
      <c r="R162" s="379"/>
      <c r="S162" s="453"/>
      <c r="T162" s="379"/>
      <c r="U162" s="379"/>
      <c r="V162" s="379"/>
    </row>
    <row r="163" spans="1:22" s="381" customFormat="1" ht="15" x14ac:dyDescent="0.25">
      <c r="A163" s="399" t="s">
        <v>1724</v>
      </c>
      <c r="B163" s="382" t="s">
        <v>3048</v>
      </c>
      <c r="C163" s="429" t="s">
        <v>1725</v>
      </c>
      <c r="D163" s="414" t="s">
        <v>2311</v>
      </c>
      <c r="E163" s="430">
        <v>43604</v>
      </c>
      <c r="F163" s="402" t="s">
        <v>590</v>
      </c>
      <c r="G163" s="403" t="s">
        <v>408</v>
      </c>
      <c r="H163" s="194" t="s">
        <v>19</v>
      </c>
      <c r="I163" s="431" t="s">
        <v>19</v>
      </c>
      <c r="J163" s="388" t="s">
        <v>50</v>
      </c>
      <c r="K163" s="379" t="s">
        <v>443</v>
      </c>
      <c r="L163" s="379" t="s">
        <v>443</v>
      </c>
      <c r="M163" s="379" t="s">
        <v>443</v>
      </c>
      <c r="N163" s="379" t="s">
        <v>443</v>
      </c>
      <c r="O163" s="379" t="s">
        <v>443</v>
      </c>
      <c r="P163" s="379" t="s">
        <v>443</v>
      </c>
      <c r="Q163" s="379" t="s">
        <v>443</v>
      </c>
      <c r="R163" s="379" t="s">
        <v>443</v>
      </c>
      <c r="S163" s="379"/>
      <c r="T163" s="379"/>
      <c r="U163" s="379"/>
      <c r="V163" s="379"/>
    </row>
    <row r="164" spans="1:22" s="381" customFormat="1" ht="45" customHeight="1" x14ac:dyDescent="0.25">
      <c r="A164" s="382" t="s">
        <v>1733</v>
      </c>
      <c r="B164" s="382" t="s">
        <v>3048</v>
      </c>
      <c r="C164" s="383" t="s">
        <v>638</v>
      </c>
      <c r="D164" s="408" t="s">
        <v>2311</v>
      </c>
      <c r="E164" s="401">
        <v>43378</v>
      </c>
      <c r="F164" s="385" t="s">
        <v>590</v>
      </c>
      <c r="G164" s="386" t="s">
        <v>2506</v>
      </c>
      <c r="H164" s="9"/>
      <c r="I164" s="413" t="s">
        <v>19</v>
      </c>
      <c r="J164" s="388" t="s">
        <v>50</v>
      </c>
      <c r="K164" s="379" t="s">
        <v>443</v>
      </c>
      <c r="L164" s="379" t="s">
        <v>443</v>
      </c>
      <c r="M164" s="379" t="s">
        <v>443</v>
      </c>
      <c r="N164" s="379" t="s">
        <v>443</v>
      </c>
      <c r="O164" s="379" t="s">
        <v>443</v>
      </c>
      <c r="P164" s="379" t="s">
        <v>443</v>
      </c>
      <c r="Q164" s="379" t="s">
        <v>443</v>
      </c>
      <c r="R164" s="379" t="s">
        <v>443</v>
      </c>
      <c r="S164" s="379"/>
      <c r="T164" s="379"/>
      <c r="U164" s="379"/>
      <c r="V164" s="379"/>
    </row>
    <row r="165" spans="1:22" s="381" customFormat="1" ht="45" customHeight="1" x14ac:dyDescent="0.25">
      <c r="A165" s="414" t="s">
        <v>1735</v>
      </c>
      <c r="B165" s="382" t="s">
        <v>3048</v>
      </c>
      <c r="C165" s="383" t="s">
        <v>89</v>
      </c>
      <c r="D165" s="408" t="s">
        <v>2311</v>
      </c>
      <c r="E165" s="384"/>
      <c r="F165" s="385" t="s">
        <v>590</v>
      </c>
      <c r="G165" s="386" t="s">
        <v>2507</v>
      </c>
      <c r="H165" s="88">
        <v>13</v>
      </c>
      <c r="I165" s="387" t="s">
        <v>30</v>
      </c>
      <c r="J165" s="415" t="s">
        <v>1948</v>
      </c>
      <c r="K165" s="379" t="s">
        <v>443</v>
      </c>
      <c r="L165" s="379" t="s">
        <v>443</v>
      </c>
      <c r="M165" s="379" t="s">
        <v>443</v>
      </c>
      <c r="N165" s="379" t="s">
        <v>443</v>
      </c>
      <c r="O165" s="379" t="s">
        <v>443</v>
      </c>
      <c r="P165" s="379" t="s">
        <v>443</v>
      </c>
      <c r="Q165" s="379" t="s">
        <v>443</v>
      </c>
      <c r="R165" s="379"/>
      <c r="S165" s="379"/>
      <c r="T165" s="379"/>
      <c r="U165" s="379"/>
      <c r="V165" s="379"/>
    </row>
    <row r="166" spans="1:22" s="381" customFormat="1" ht="45" customHeight="1" x14ac:dyDescent="0.25">
      <c r="A166" s="383" t="s">
        <v>1749</v>
      </c>
      <c r="B166" s="382" t="s">
        <v>3048</v>
      </c>
      <c r="C166" s="383" t="s">
        <v>505</v>
      </c>
      <c r="D166" s="451" t="s">
        <v>762</v>
      </c>
      <c r="E166" s="401">
        <v>44002</v>
      </c>
      <c r="F166" s="385" t="s">
        <v>590</v>
      </c>
      <c r="G166" s="386" t="s">
        <v>2508</v>
      </c>
      <c r="H166" s="88"/>
      <c r="I166" s="387" t="s">
        <v>2385</v>
      </c>
      <c r="J166" s="388" t="s">
        <v>25</v>
      </c>
      <c r="K166" s="379" t="s">
        <v>443</v>
      </c>
      <c r="L166" s="379" t="s">
        <v>443</v>
      </c>
      <c r="M166" s="379" t="s">
        <v>443</v>
      </c>
      <c r="N166" s="453" t="s">
        <v>443</v>
      </c>
      <c r="O166" s="453" t="s">
        <v>443</v>
      </c>
      <c r="P166" s="453" t="s">
        <v>443</v>
      </c>
      <c r="Q166" s="453" t="s">
        <v>443</v>
      </c>
      <c r="R166" s="453"/>
      <c r="S166" s="379"/>
      <c r="T166" s="379"/>
      <c r="U166" s="453"/>
      <c r="V166" s="379"/>
    </row>
    <row r="167" spans="1:22" ht="45" customHeight="1" x14ac:dyDescent="0.25">
      <c r="A167" s="383" t="s">
        <v>1755</v>
      </c>
      <c r="B167" s="382" t="s">
        <v>3048</v>
      </c>
      <c r="C167" s="383" t="s">
        <v>1756</v>
      </c>
      <c r="D167" s="409" t="s">
        <v>2049</v>
      </c>
      <c r="E167" s="384"/>
      <c r="F167" s="385" t="s">
        <v>590</v>
      </c>
      <c r="G167" s="386" t="s">
        <v>287</v>
      </c>
      <c r="H167" s="140">
        <v>29</v>
      </c>
      <c r="I167" s="387" t="s">
        <v>2306</v>
      </c>
      <c r="J167" s="378" t="s">
        <v>28</v>
      </c>
      <c r="K167" s="453" t="s">
        <v>443</v>
      </c>
      <c r="L167" s="453" t="s">
        <v>443</v>
      </c>
      <c r="M167" s="453" t="s">
        <v>443</v>
      </c>
      <c r="N167" s="379" t="s">
        <v>443</v>
      </c>
      <c r="O167" s="379" t="s">
        <v>443</v>
      </c>
      <c r="P167" s="379" t="s">
        <v>443</v>
      </c>
      <c r="Q167" s="379" t="s">
        <v>443</v>
      </c>
      <c r="R167" s="379"/>
      <c r="S167" s="453"/>
      <c r="T167" s="379"/>
      <c r="U167" s="379"/>
      <c r="V167" s="379"/>
    </row>
    <row r="168" spans="1:22" ht="45" customHeight="1" x14ac:dyDescent="0.25">
      <c r="A168" s="408" t="s">
        <v>274</v>
      </c>
      <c r="B168" s="382" t="s">
        <v>3048</v>
      </c>
      <c r="C168" s="383" t="s">
        <v>1767</v>
      </c>
      <c r="D168" s="408" t="s">
        <v>2311</v>
      </c>
      <c r="E168" s="401">
        <v>41456</v>
      </c>
      <c r="F168" s="385" t="s">
        <v>590</v>
      </c>
      <c r="G168" s="386" t="s">
        <v>276</v>
      </c>
      <c r="H168" s="88">
        <v>30</v>
      </c>
      <c r="I168" s="387" t="s">
        <v>2306</v>
      </c>
      <c r="J168" s="415" t="s">
        <v>50</v>
      </c>
      <c r="K168" s="379" t="s">
        <v>443</v>
      </c>
      <c r="L168" s="379" t="s">
        <v>443</v>
      </c>
      <c r="M168" s="379" t="s">
        <v>443</v>
      </c>
      <c r="N168" s="379" t="s">
        <v>443</v>
      </c>
      <c r="O168" s="379" t="s">
        <v>443</v>
      </c>
      <c r="P168" s="379" t="s">
        <v>443</v>
      </c>
      <c r="Q168" s="379" t="s">
        <v>443</v>
      </c>
      <c r="R168" s="379"/>
      <c r="S168" s="379"/>
      <c r="T168" s="453"/>
      <c r="U168" s="379"/>
      <c r="V168" s="379"/>
    </row>
    <row r="169" spans="1:22" ht="45" customHeight="1" x14ac:dyDescent="0.25">
      <c r="A169" s="383" t="s">
        <v>1774</v>
      </c>
      <c r="B169" s="382" t="s">
        <v>3048</v>
      </c>
      <c r="C169" s="383" t="s">
        <v>1775</v>
      </c>
      <c r="D169" s="408" t="s">
        <v>2311</v>
      </c>
      <c r="E169" s="401">
        <v>42401</v>
      </c>
      <c r="F169" s="385" t="s">
        <v>590</v>
      </c>
      <c r="G169" s="386" t="s">
        <v>300</v>
      </c>
      <c r="H169" s="88"/>
      <c r="I169" s="387" t="s">
        <v>2306</v>
      </c>
      <c r="J169" s="388" t="s">
        <v>50</v>
      </c>
      <c r="K169" s="379" t="s">
        <v>443</v>
      </c>
      <c r="L169" s="379" t="s">
        <v>443</v>
      </c>
      <c r="M169" s="379" t="s">
        <v>443</v>
      </c>
      <c r="N169" s="379" t="s">
        <v>443</v>
      </c>
      <c r="O169" s="379" t="s">
        <v>443</v>
      </c>
      <c r="P169" s="379" t="s">
        <v>443</v>
      </c>
      <c r="Q169" s="379" t="s">
        <v>443</v>
      </c>
      <c r="R169" s="379"/>
      <c r="S169" s="379"/>
      <c r="T169" s="453"/>
      <c r="U169" s="379"/>
      <c r="V169" s="379"/>
    </row>
    <row r="170" spans="1:22" s="381" customFormat="1" ht="45" customHeight="1" x14ac:dyDescent="0.25">
      <c r="A170" s="383" t="s">
        <v>3100</v>
      </c>
      <c r="B170" s="382" t="s">
        <v>3048</v>
      </c>
      <c r="C170" s="383" t="s">
        <v>638</v>
      </c>
      <c r="D170" s="408" t="s">
        <v>2510</v>
      </c>
      <c r="E170" s="384"/>
      <c r="F170" s="532" t="s">
        <v>66</v>
      </c>
      <c r="G170" s="386" t="s">
        <v>484</v>
      </c>
      <c r="H170" s="88">
        <v>23</v>
      </c>
      <c r="I170" s="387" t="s">
        <v>19</v>
      </c>
      <c r="J170" s="388" t="s">
        <v>53</v>
      </c>
      <c r="K170" s="379" t="s">
        <v>443</v>
      </c>
      <c r="L170" s="379" t="s">
        <v>443</v>
      </c>
      <c r="M170" s="379" t="s">
        <v>443</v>
      </c>
      <c r="N170" s="379" t="s">
        <v>443</v>
      </c>
      <c r="O170" s="379" t="s">
        <v>443</v>
      </c>
      <c r="P170" s="379" t="s">
        <v>443</v>
      </c>
      <c r="Q170" s="420" t="s">
        <v>35</v>
      </c>
      <c r="R170" s="420" t="s">
        <v>35</v>
      </c>
      <c r="S170" s="420" t="s">
        <v>35</v>
      </c>
      <c r="T170" s="420" t="s">
        <v>35</v>
      </c>
      <c r="U170" s="420" t="s">
        <v>35</v>
      </c>
      <c r="V170" s="420" t="s">
        <v>35</v>
      </c>
    </row>
    <row r="171" spans="1:22" s="381" customFormat="1" ht="45" customHeight="1" x14ac:dyDescent="0.25">
      <c r="A171" s="383" t="s">
        <v>2330</v>
      </c>
      <c r="B171" s="382" t="s">
        <v>3048</v>
      </c>
      <c r="C171" s="383" t="s">
        <v>60</v>
      </c>
      <c r="D171" s="409" t="s">
        <v>1701</v>
      </c>
      <c r="E171" s="384"/>
      <c r="F171" s="385" t="s">
        <v>590</v>
      </c>
      <c r="G171" s="386" t="s">
        <v>2511</v>
      </c>
      <c r="H171" s="88">
        <v>9</v>
      </c>
      <c r="I171" s="387" t="s">
        <v>30</v>
      </c>
      <c r="J171" s="388" t="s">
        <v>25</v>
      </c>
      <c r="K171" s="379" t="s">
        <v>443</v>
      </c>
      <c r="L171" s="379" t="s">
        <v>443</v>
      </c>
      <c r="M171" s="379" t="s">
        <v>443</v>
      </c>
      <c r="N171" s="379" t="s">
        <v>443</v>
      </c>
      <c r="O171" s="379" t="s">
        <v>443</v>
      </c>
      <c r="P171" s="379" t="s">
        <v>443</v>
      </c>
      <c r="Q171" s="379" t="s">
        <v>1882</v>
      </c>
      <c r="R171" s="379"/>
      <c r="S171" s="379"/>
      <c r="T171" s="379"/>
      <c r="U171" s="379"/>
      <c r="V171" s="379"/>
    </row>
    <row r="172" spans="1:22" s="397" customFormat="1" ht="45" customHeight="1" x14ac:dyDescent="0.25">
      <c r="A172" s="383" t="s">
        <v>1783</v>
      </c>
      <c r="B172" s="382" t="s">
        <v>3048</v>
      </c>
      <c r="C172" s="382" t="s">
        <v>60</v>
      </c>
      <c r="D172" s="409" t="s">
        <v>1176</v>
      </c>
      <c r="E172" s="384"/>
      <c r="F172" s="385" t="s">
        <v>590</v>
      </c>
      <c r="G172" s="386" t="s">
        <v>2512</v>
      </c>
      <c r="H172" s="88">
        <v>12</v>
      </c>
      <c r="I172" s="387" t="s">
        <v>30</v>
      </c>
      <c r="J172" s="388" t="s">
        <v>20</v>
      </c>
      <c r="K172" s="379" t="s">
        <v>443</v>
      </c>
      <c r="L172" s="379" t="s">
        <v>443</v>
      </c>
      <c r="M172" s="379" t="s">
        <v>443</v>
      </c>
      <c r="N172" s="379" t="s">
        <v>443</v>
      </c>
      <c r="O172" s="379" t="s">
        <v>443</v>
      </c>
      <c r="P172" s="379" t="s">
        <v>443</v>
      </c>
      <c r="Q172" s="379" t="s">
        <v>443</v>
      </c>
      <c r="R172" s="379"/>
      <c r="S172" s="379"/>
      <c r="T172" s="379"/>
      <c r="U172" s="379"/>
      <c r="V172" s="379"/>
    </row>
    <row r="173" spans="1:22" s="397" customFormat="1" ht="45" customHeight="1" x14ac:dyDescent="0.25">
      <c r="A173" s="390" t="s">
        <v>1794</v>
      </c>
      <c r="B173" s="382" t="s">
        <v>3048</v>
      </c>
      <c r="C173" s="391" t="s">
        <v>1795</v>
      </c>
      <c r="D173" s="414" t="s">
        <v>2311</v>
      </c>
      <c r="E173" s="393">
        <v>44409</v>
      </c>
      <c r="F173" s="385" t="s">
        <v>590</v>
      </c>
      <c r="G173" s="394" t="s">
        <v>2513</v>
      </c>
      <c r="H173" s="89"/>
      <c r="I173" s="387" t="s">
        <v>2385</v>
      </c>
      <c r="J173" s="396" t="s">
        <v>40</v>
      </c>
      <c r="K173" s="379" t="s">
        <v>443</v>
      </c>
      <c r="L173" s="379" t="s">
        <v>443</v>
      </c>
      <c r="M173" s="448" t="s">
        <v>1882</v>
      </c>
      <c r="N173" s="453" t="s">
        <v>443</v>
      </c>
      <c r="O173" s="453" t="s">
        <v>443</v>
      </c>
      <c r="P173" s="453" t="s">
        <v>443</v>
      </c>
      <c r="Q173" s="453" t="s">
        <v>443</v>
      </c>
      <c r="R173" s="453"/>
      <c r="S173" s="448"/>
      <c r="T173" s="379"/>
      <c r="U173" s="379"/>
      <c r="V173" s="379"/>
    </row>
    <row r="174" spans="1:22" s="381" customFormat="1" ht="45" customHeight="1" x14ac:dyDescent="0.25">
      <c r="A174" s="383" t="s">
        <v>3101</v>
      </c>
      <c r="B174" s="382" t="s">
        <v>3048</v>
      </c>
      <c r="C174" s="382" t="s">
        <v>1646</v>
      </c>
      <c r="D174" s="414" t="s">
        <v>2442</v>
      </c>
      <c r="E174" s="401">
        <v>44572</v>
      </c>
      <c r="F174" s="385" t="s">
        <v>590</v>
      </c>
      <c r="G174" s="386" t="s">
        <v>2514</v>
      </c>
      <c r="H174" s="89"/>
      <c r="I174" s="387" t="s">
        <v>2385</v>
      </c>
      <c r="J174" s="396" t="s">
        <v>25</v>
      </c>
      <c r="K174" s="454" t="s">
        <v>35</v>
      </c>
      <c r="L174" s="454" t="s">
        <v>35</v>
      </c>
      <c r="M174" s="379" t="s">
        <v>443</v>
      </c>
      <c r="N174" s="453" t="s">
        <v>443</v>
      </c>
      <c r="O174" s="453" t="s">
        <v>443</v>
      </c>
      <c r="P174" s="453" t="s">
        <v>443</v>
      </c>
      <c r="Q174" s="448" t="s">
        <v>1882</v>
      </c>
      <c r="R174" s="453"/>
      <c r="S174" s="448"/>
      <c r="T174" s="379"/>
      <c r="U174" s="379"/>
      <c r="V174" s="379"/>
    </row>
    <row r="175" spans="1:22" s="381" customFormat="1" ht="45" customHeight="1" x14ac:dyDescent="0.25">
      <c r="A175" s="383" t="s">
        <v>1799</v>
      </c>
      <c r="B175" s="382" t="s">
        <v>3048</v>
      </c>
      <c r="C175" s="383" t="s">
        <v>2591</v>
      </c>
      <c r="D175" s="451" t="s">
        <v>2515</v>
      </c>
      <c r="E175" s="401">
        <v>43831</v>
      </c>
      <c r="F175" s="385" t="s">
        <v>590</v>
      </c>
      <c r="G175" s="386" t="s">
        <v>2516</v>
      </c>
      <c r="H175" s="47"/>
      <c r="I175" s="387" t="s">
        <v>2385</v>
      </c>
      <c r="J175" s="396" t="s">
        <v>53</v>
      </c>
      <c r="K175" s="453" t="s">
        <v>443</v>
      </c>
      <c r="L175" s="453" t="s">
        <v>443</v>
      </c>
      <c r="M175" s="453" t="s">
        <v>443</v>
      </c>
      <c r="N175" s="453" t="s">
        <v>443</v>
      </c>
      <c r="O175" s="379" t="s">
        <v>1882</v>
      </c>
      <c r="P175" s="453" t="s">
        <v>443</v>
      </c>
      <c r="Q175" s="453" t="s">
        <v>443</v>
      </c>
      <c r="R175" s="453"/>
      <c r="S175" s="453"/>
      <c r="T175" s="453"/>
      <c r="U175" s="379"/>
      <c r="V175" s="379"/>
    </row>
    <row r="176" spans="1:22" ht="45" customHeight="1" x14ac:dyDescent="0.25">
      <c r="A176" s="406" t="s">
        <v>1804</v>
      </c>
      <c r="B176" s="382" t="s">
        <v>3048</v>
      </c>
      <c r="C176" s="426" t="s">
        <v>1805</v>
      </c>
      <c r="D176" s="408" t="s">
        <v>2311</v>
      </c>
      <c r="E176" s="401">
        <v>42767</v>
      </c>
      <c r="F176" s="385" t="s">
        <v>590</v>
      </c>
      <c r="G176" s="386" t="s">
        <v>2517</v>
      </c>
      <c r="H176" s="48"/>
      <c r="I176" s="387" t="s">
        <v>2306</v>
      </c>
      <c r="J176" s="449" t="s">
        <v>53</v>
      </c>
      <c r="K176" s="453" t="s">
        <v>443</v>
      </c>
      <c r="L176" s="453" t="s">
        <v>443</v>
      </c>
      <c r="M176" s="453" t="s">
        <v>443</v>
      </c>
      <c r="N176" s="379" t="s">
        <v>443</v>
      </c>
      <c r="O176" s="379" t="s">
        <v>1882</v>
      </c>
      <c r="P176" s="379" t="s">
        <v>443</v>
      </c>
      <c r="Q176" s="379" t="s">
        <v>443</v>
      </c>
      <c r="R176" s="379"/>
      <c r="S176" s="453"/>
      <c r="T176" s="453"/>
      <c r="U176" s="379"/>
      <c r="V176" s="379"/>
    </row>
    <row r="177" spans="1:22" s="381" customFormat="1" ht="45" customHeight="1" x14ac:dyDescent="0.25">
      <c r="A177" s="383" t="s">
        <v>1810</v>
      </c>
      <c r="B177" s="382" t="s">
        <v>3048</v>
      </c>
      <c r="C177" s="383" t="s">
        <v>297</v>
      </c>
      <c r="D177" s="408" t="s">
        <v>2311</v>
      </c>
      <c r="E177" s="401">
        <v>42005</v>
      </c>
      <c r="F177" s="385" t="s">
        <v>590</v>
      </c>
      <c r="G177" s="386" t="s">
        <v>1811</v>
      </c>
      <c r="H177" s="315"/>
      <c r="I177" s="387" t="s">
        <v>24</v>
      </c>
      <c r="J177" s="388" t="s">
        <v>20</v>
      </c>
      <c r="K177" s="379" t="s">
        <v>443</v>
      </c>
      <c r="L177" s="379" t="s">
        <v>443</v>
      </c>
      <c r="M177" s="379" t="s">
        <v>443</v>
      </c>
      <c r="N177" s="379" t="s">
        <v>443</v>
      </c>
      <c r="O177" s="379" t="s">
        <v>443</v>
      </c>
      <c r="P177" s="379" t="s">
        <v>1882</v>
      </c>
      <c r="Q177" s="379" t="s">
        <v>443</v>
      </c>
      <c r="R177" s="379"/>
      <c r="S177" s="379"/>
      <c r="T177" s="379"/>
      <c r="U177" s="379"/>
      <c r="V177" s="379"/>
    </row>
    <row r="178" spans="1:22" s="381" customFormat="1" ht="45" customHeight="1" x14ac:dyDescent="0.25">
      <c r="A178" s="383" t="s">
        <v>1816</v>
      </c>
      <c r="B178" s="382" t="s">
        <v>3049</v>
      </c>
      <c r="C178" s="383" t="s">
        <v>1818</v>
      </c>
      <c r="D178" s="409" t="s">
        <v>1819</v>
      </c>
      <c r="E178" s="401">
        <v>44348</v>
      </c>
      <c r="F178" s="385" t="s">
        <v>590</v>
      </c>
      <c r="G178" s="386" t="s">
        <v>1820</v>
      </c>
      <c r="H178" s="315"/>
      <c r="I178" s="387" t="s">
        <v>2363</v>
      </c>
      <c r="J178" s="388" t="s">
        <v>20</v>
      </c>
      <c r="K178" s="379" t="s">
        <v>443</v>
      </c>
      <c r="L178" s="379" t="s">
        <v>443</v>
      </c>
      <c r="M178" s="379" t="s">
        <v>443</v>
      </c>
      <c r="N178" s="379" t="s">
        <v>443</v>
      </c>
      <c r="O178" s="379" t="s">
        <v>443</v>
      </c>
      <c r="P178" s="379" t="s">
        <v>443</v>
      </c>
      <c r="Q178" s="379" t="s">
        <v>443</v>
      </c>
      <c r="R178" s="379"/>
      <c r="S178" s="379"/>
      <c r="T178" s="379"/>
      <c r="U178" s="379"/>
      <c r="V178" s="379"/>
    </row>
    <row r="179" spans="1:22" s="381" customFormat="1" ht="45" customHeight="1" x14ac:dyDescent="0.25">
      <c r="A179" s="383" t="s">
        <v>1816</v>
      </c>
      <c r="B179" s="382" t="s">
        <v>3049</v>
      </c>
      <c r="C179" s="383" t="s">
        <v>989</v>
      </c>
      <c r="D179" s="533" t="s">
        <v>1817</v>
      </c>
      <c r="E179" s="401">
        <v>44063</v>
      </c>
      <c r="F179" s="385" t="s">
        <v>590</v>
      </c>
      <c r="G179" s="386" t="s">
        <v>827</v>
      </c>
      <c r="H179" s="299"/>
      <c r="I179" s="387" t="s">
        <v>2383</v>
      </c>
      <c r="J179" s="388" t="s">
        <v>87</v>
      </c>
      <c r="K179" s="379" t="s">
        <v>1882</v>
      </c>
      <c r="L179" s="537" t="s">
        <v>2364</v>
      </c>
      <c r="M179" s="379" t="s">
        <v>443</v>
      </c>
      <c r="N179" s="379" t="s">
        <v>443</v>
      </c>
      <c r="O179" s="379" t="s">
        <v>443</v>
      </c>
      <c r="P179" s="379" t="s">
        <v>443</v>
      </c>
      <c r="Q179" s="379" t="s">
        <v>443</v>
      </c>
      <c r="R179" s="379"/>
      <c r="S179" s="379"/>
      <c r="T179" s="379"/>
      <c r="U179" s="379"/>
      <c r="V179" s="379"/>
    </row>
    <row r="180" spans="1:22" s="381" customFormat="1" ht="45" customHeight="1" x14ac:dyDescent="0.25">
      <c r="A180" s="383" t="s">
        <v>1821</v>
      </c>
      <c r="B180" s="382" t="s">
        <v>3049</v>
      </c>
      <c r="C180" s="383" t="s">
        <v>1104</v>
      </c>
      <c r="D180" s="451" t="s">
        <v>762</v>
      </c>
      <c r="E180" s="401">
        <v>43797</v>
      </c>
      <c r="F180" s="385" t="s">
        <v>590</v>
      </c>
      <c r="G180" s="386" t="s">
        <v>1822</v>
      </c>
      <c r="H180" s="315"/>
      <c r="I180" s="387" t="s">
        <v>2363</v>
      </c>
      <c r="J180" s="388" t="s">
        <v>25</v>
      </c>
      <c r="K180" s="379" t="s">
        <v>443</v>
      </c>
      <c r="L180" s="379" t="s">
        <v>443</v>
      </c>
      <c r="M180" s="379" t="s">
        <v>443</v>
      </c>
      <c r="N180" s="379" t="s">
        <v>443</v>
      </c>
      <c r="O180" s="379" t="s">
        <v>443</v>
      </c>
      <c r="P180" s="379" t="s">
        <v>443</v>
      </c>
      <c r="Q180" s="379" t="s">
        <v>443</v>
      </c>
      <c r="R180" s="379"/>
      <c r="S180" s="379"/>
      <c r="T180" s="379"/>
      <c r="U180" s="379"/>
      <c r="V180" s="379"/>
    </row>
    <row r="181" spans="1:22" s="381" customFormat="1" ht="45" customHeight="1" x14ac:dyDescent="0.25">
      <c r="A181" s="383" t="s">
        <v>1830</v>
      </c>
      <c r="B181" s="382" t="s">
        <v>3049</v>
      </c>
      <c r="C181" s="382" t="s">
        <v>60</v>
      </c>
      <c r="D181" s="409" t="s">
        <v>1832</v>
      </c>
      <c r="E181" s="401">
        <v>44228</v>
      </c>
      <c r="F181" s="385" t="s">
        <v>590</v>
      </c>
      <c r="G181" s="386" t="s">
        <v>827</v>
      </c>
      <c r="H181" s="315"/>
      <c r="I181" s="387" t="s">
        <v>2363</v>
      </c>
      <c r="J181" s="388" t="s">
        <v>53</v>
      </c>
      <c r="K181" s="379" t="s">
        <v>443</v>
      </c>
      <c r="L181" s="379" t="s">
        <v>443</v>
      </c>
      <c r="M181" s="379" t="s">
        <v>443</v>
      </c>
      <c r="N181" s="379" t="s">
        <v>443</v>
      </c>
      <c r="O181" s="379" t="s">
        <v>1882</v>
      </c>
      <c r="P181" s="379" t="s">
        <v>443</v>
      </c>
      <c r="Q181" s="379" t="s">
        <v>443</v>
      </c>
      <c r="R181" s="379"/>
      <c r="S181" s="379"/>
      <c r="T181" s="379"/>
      <c r="U181" s="448"/>
      <c r="V181" s="379"/>
    </row>
    <row r="182" spans="1:22" s="381" customFormat="1" ht="45" customHeight="1" x14ac:dyDescent="0.25">
      <c r="A182" s="383" t="s">
        <v>1846</v>
      </c>
      <c r="B182" s="382" t="s">
        <v>3049</v>
      </c>
      <c r="C182" s="382" t="s">
        <v>60</v>
      </c>
      <c r="D182" s="409" t="s">
        <v>1847</v>
      </c>
      <c r="E182" s="401">
        <v>44713</v>
      </c>
      <c r="F182" s="385" t="s">
        <v>590</v>
      </c>
      <c r="G182" s="386" t="s">
        <v>827</v>
      </c>
      <c r="H182" s="315"/>
      <c r="I182" s="387" t="s">
        <v>3054</v>
      </c>
      <c r="J182" s="388" t="s">
        <v>45</v>
      </c>
      <c r="K182" s="420" t="s">
        <v>35</v>
      </c>
      <c r="L182" s="420" t="s">
        <v>35</v>
      </c>
      <c r="M182" s="420" t="s">
        <v>35</v>
      </c>
      <c r="N182" s="420" t="s">
        <v>35</v>
      </c>
      <c r="O182" s="420" t="s">
        <v>35</v>
      </c>
      <c r="P182" s="420" t="s">
        <v>35</v>
      </c>
      <c r="Q182" s="420" t="s">
        <v>35</v>
      </c>
      <c r="R182" s="379"/>
      <c r="S182" s="379"/>
      <c r="T182" s="379"/>
      <c r="U182" s="448"/>
      <c r="V182" s="379"/>
    </row>
    <row r="183" spans="1:22" s="381" customFormat="1" ht="45" customHeight="1" x14ac:dyDescent="0.25">
      <c r="A183" s="383" t="s">
        <v>1858</v>
      </c>
      <c r="B183" s="382" t="s">
        <v>3049</v>
      </c>
      <c r="C183" s="383" t="s">
        <v>1348</v>
      </c>
      <c r="D183" s="451" t="s">
        <v>762</v>
      </c>
      <c r="E183" s="401">
        <v>43831</v>
      </c>
      <c r="F183" s="385" t="s">
        <v>590</v>
      </c>
      <c r="G183" s="386" t="s">
        <v>1859</v>
      </c>
      <c r="H183" s="315"/>
      <c r="I183" s="387" t="s">
        <v>2363</v>
      </c>
      <c r="J183" s="388" t="s">
        <v>45</v>
      </c>
      <c r="K183" s="379" t="s">
        <v>443</v>
      </c>
      <c r="L183" s="379" t="s">
        <v>443</v>
      </c>
      <c r="M183" s="379" t="s">
        <v>443</v>
      </c>
      <c r="N183" s="379" t="s">
        <v>1882</v>
      </c>
      <c r="O183" s="379" t="s">
        <v>443</v>
      </c>
      <c r="P183" s="379" t="s">
        <v>443</v>
      </c>
      <c r="Q183" s="379" t="s">
        <v>443</v>
      </c>
      <c r="R183" s="379"/>
      <c r="S183" s="379"/>
      <c r="T183" s="379"/>
      <c r="U183" s="379"/>
      <c r="V183" s="379"/>
    </row>
  </sheetData>
  <autoFilter ref="A1:V183" xr:uid="{00000000-0009-0000-0000-000003000000}">
    <sortState xmlns:xlrd2="http://schemas.microsoft.com/office/spreadsheetml/2017/richdata2" ref="A2:V183">
      <sortCondition ref="A1:A183"/>
    </sortState>
  </autoFilter>
  <conditionalFormatting sqref="J35">
    <cfRule type="cellIs" dxfId="2705" priority="212" operator="equal">
      <formula>"ANNUAL"</formula>
    </cfRule>
  </conditionalFormatting>
  <conditionalFormatting sqref="K30:K43">
    <cfRule type="cellIs" dxfId="2704" priority="152" operator="equal">
      <formula>"ANNUAL"</formula>
    </cfRule>
  </conditionalFormatting>
  <conditionalFormatting sqref="K45:K104 K106:K123 K126:K137">
    <cfRule type="cellIs" dxfId="2703" priority="151" operator="equal">
      <formula>"ANNUAL"</formula>
    </cfRule>
  </conditionalFormatting>
  <conditionalFormatting sqref="K139:K183">
    <cfRule type="cellIs" dxfId="2702" priority="150" operator="equal">
      <formula>"ANNUAL"</formula>
    </cfRule>
  </conditionalFormatting>
  <conditionalFormatting sqref="K19:L25">
    <cfRule type="cellIs" dxfId="2701" priority="133" operator="equal">
      <formula>"ANNUAL"</formula>
    </cfRule>
  </conditionalFormatting>
  <conditionalFormatting sqref="K138:Q138">
    <cfRule type="cellIs" dxfId="2700" priority="171" operator="equal">
      <formula>"ANNUAL"</formula>
    </cfRule>
  </conditionalFormatting>
  <conditionalFormatting sqref="K1:V18 M23:V25 K26:V29">
    <cfRule type="cellIs" dxfId="2699" priority="4" operator="equal">
      <formula>"ANNUAL"</formula>
    </cfRule>
  </conditionalFormatting>
  <conditionalFormatting sqref="K44:V44">
    <cfRule type="cellIs" dxfId="2698" priority="169" operator="equal">
      <formula>"ANNUAL"</formula>
    </cfRule>
  </conditionalFormatting>
  <conditionalFormatting sqref="L30:L38 L72:L82">
    <cfRule type="cellIs" dxfId="2697" priority="116" operator="equal">
      <formula>"ANNUAL"</formula>
    </cfRule>
  </conditionalFormatting>
  <conditionalFormatting sqref="L40:L43">
    <cfRule type="cellIs" dxfId="2696" priority="138" operator="equal">
      <formula>"ANNUAL"</formula>
    </cfRule>
  </conditionalFormatting>
  <conditionalFormatting sqref="L87:L89 L126:L135">
    <cfRule type="cellIs" dxfId="2695" priority="115" operator="equal">
      <formula>"ANNUAL"</formula>
    </cfRule>
  </conditionalFormatting>
  <conditionalFormatting sqref="L139:L151">
    <cfRule type="cellIs" dxfId="2694" priority="114" operator="equal">
      <formula>"ANNUAL"</formula>
    </cfRule>
  </conditionalFormatting>
  <conditionalFormatting sqref="L161:L167">
    <cfRule type="cellIs" dxfId="2693" priority="136" operator="equal">
      <formula>"ANNUAL"</formula>
    </cfRule>
  </conditionalFormatting>
  <conditionalFormatting sqref="L45:M60 L66:M71">
    <cfRule type="cellIs" dxfId="2692" priority="106" operator="equal">
      <formula>"ANNUAL"</formula>
    </cfRule>
  </conditionalFormatting>
  <conditionalFormatting sqref="L109:M123 M132:M135">
    <cfRule type="cellIs" dxfId="2691" priority="104" operator="equal">
      <formula>"ANNUAL"</formula>
    </cfRule>
  </conditionalFormatting>
  <conditionalFormatting sqref="L154:M160">
    <cfRule type="cellIs" dxfId="2690" priority="112" operator="equal">
      <formula>"ANNUAL"</formula>
    </cfRule>
  </conditionalFormatting>
  <conditionalFormatting sqref="L39:Q39">
    <cfRule type="cellIs" dxfId="2689" priority="5" operator="equal">
      <formula>"ANNUAL"</formula>
    </cfRule>
  </conditionalFormatting>
  <conditionalFormatting sqref="L137:Q137">
    <cfRule type="cellIs" dxfId="2688" priority="6" operator="equal">
      <formula>"ANNUAL"</formula>
    </cfRule>
  </conditionalFormatting>
  <conditionalFormatting sqref="L182:Q183">
    <cfRule type="cellIs" dxfId="2687" priority="7" operator="equal">
      <formula>"ANNUAL"</formula>
    </cfRule>
  </conditionalFormatting>
  <conditionalFormatting sqref="L61:V65 O78:V81 N122:V123 N133:V135">
    <cfRule type="cellIs" dxfId="2686" priority="24" operator="equal">
      <formula>"ANNUAL"</formula>
    </cfRule>
  </conditionalFormatting>
  <conditionalFormatting sqref="L83:V85">
    <cfRule type="cellIs" dxfId="2685" priority="38" operator="equal">
      <formula>"ANNUAL"</formula>
    </cfRule>
  </conditionalFormatting>
  <conditionalFormatting sqref="L90:V103">
    <cfRule type="cellIs" dxfId="2684" priority="15" operator="equal">
      <formula>"ANNUAL"</formula>
    </cfRule>
  </conditionalFormatting>
  <conditionalFormatting sqref="L105:V107 Q108:V111">
    <cfRule type="cellIs" dxfId="2683" priority="14" operator="equal">
      <formula>"ANNUAL"</formula>
    </cfRule>
  </conditionalFormatting>
  <conditionalFormatting sqref="M19:M22">
    <cfRule type="cellIs" dxfId="2682" priority="110" operator="equal">
      <formula>"ANNUAL"</formula>
    </cfRule>
  </conditionalFormatting>
  <conditionalFormatting sqref="M79:M82">
    <cfRule type="cellIs" dxfId="2681" priority="119" operator="equal">
      <formula>"ANNUAL"</formula>
    </cfRule>
  </conditionalFormatting>
  <conditionalFormatting sqref="M148:M151 L170:M181">
    <cfRule type="cellIs" dxfId="2680" priority="103" operator="equal">
      <formula>"ANNUAL"</formula>
    </cfRule>
  </conditionalFormatting>
  <conditionalFormatting sqref="M161">
    <cfRule type="cellIs" dxfId="2679" priority="125" operator="equal">
      <formula>"ANNUAL"</formula>
    </cfRule>
  </conditionalFormatting>
  <conditionalFormatting sqref="M163:M167">
    <cfRule type="cellIs" dxfId="2678" priority="118" operator="equal">
      <formula>"ANNUAL"</formula>
    </cfRule>
  </conditionalFormatting>
  <conditionalFormatting sqref="M87:N88">
    <cfRule type="cellIs" dxfId="2677" priority="90" operator="equal">
      <formula>"ANNUAL"</formula>
    </cfRule>
  </conditionalFormatting>
  <conditionalFormatting sqref="M126:N131">
    <cfRule type="cellIs" dxfId="2676" priority="82" operator="equal">
      <formula>"ANNUAL"</formula>
    </cfRule>
  </conditionalFormatting>
  <conditionalFormatting sqref="M37:Q38 M40:Q41">
    <cfRule type="cellIs" dxfId="2675" priority="30" operator="equal">
      <formula>"ANNUAL"</formula>
    </cfRule>
  </conditionalFormatting>
  <conditionalFormatting sqref="M30:V36 R37:V41 N66:V72 M73:V77 O124:V132">
    <cfRule type="cellIs" dxfId="2674" priority="3" operator="equal">
      <formula>"ANNUAL"</formula>
    </cfRule>
  </conditionalFormatting>
  <conditionalFormatting sqref="M42:V43 O45:V49">
    <cfRule type="cellIs" dxfId="2673" priority="25" operator="equal">
      <formula>"ANNUAL"</formula>
    </cfRule>
  </conditionalFormatting>
  <conditionalFormatting sqref="M139:V147 R148:V156 N157:V159">
    <cfRule type="cellIs" dxfId="2672" priority="2" operator="equal">
      <formula>"ANNUAL"</formula>
    </cfRule>
  </conditionalFormatting>
  <conditionalFormatting sqref="N19:N21">
    <cfRule type="cellIs" dxfId="2671" priority="87" operator="equal">
      <formula>"ANNUAL"</formula>
    </cfRule>
  </conditionalFormatting>
  <conditionalFormatting sqref="N45:N52">
    <cfRule type="cellIs" dxfId="2670" priority="86" operator="equal">
      <formula>"ANNUAL"</formula>
    </cfRule>
  </conditionalFormatting>
  <conditionalFormatting sqref="N79:N81">
    <cfRule type="cellIs" dxfId="2669" priority="96" operator="equal">
      <formula>"ANNUAL"</formula>
    </cfRule>
  </conditionalFormatting>
  <conditionalFormatting sqref="N109:N120 K124:N125">
    <cfRule type="cellIs" dxfId="2668" priority="71" operator="equal">
      <formula>"ANNUAL"</formula>
    </cfRule>
  </conditionalFormatting>
  <conditionalFormatting sqref="N132">
    <cfRule type="cellIs" dxfId="2667" priority="89" operator="equal">
      <formula>"ANNUAL"</formula>
    </cfRule>
  </conditionalFormatting>
  <conditionalFormatting sqref="N160:N161">
    <cfRule type="cellIs" dxfId="2666" priority="79" operator="equal">
      <formula>"ANNUAL"</formula>
    </cfRule>
  </conditionalFormatting>
  <conditionalFormatting sqref="N166:N167">
    <cfRule type="cellIs" dxfId="2665" priority="95" operator="equal">
      <formula>"ANNUAL"</formula>
    </cfRule>
  </conditionalFormatting>
  <conditionalFormatting sqref="N170:N175">
    <cfRule type="cellIs" dxfId="2664" priority="78" operator="equal">
      <formula>"ANNUAL"</formula>
    </cfRule>
  </conditionalFormatting>
  <conditionalFormatting sqref="N53:O55">
    <cfRule type="cellIs" dxfId="2663" priority="57" operator="equal">
      <formula>"ANNUAL"</formula>
    </cfRule>
  </conditionalFormatting>
  <conditionalFormatting sqref="N148:Q152 N177:Q181">
    <cfRule type="cellIs" dxfId="2662" priority="8" operator="equal">
      <formula>"ANNUAL"</formula>
    </cfRule>
  </conditionalFormatting>
  <conditionalFormatting sqref="N154:Q156">
    <cfRule type="cellIs" dxfId="2661" priority="20" operator="equal">
      <formula>"ANNUAL"</formula>
    </cfRule>
  </conditionalFormatting>
  <conditionalFormatting sqref="N163:Q164">
    <cfRule type="cellIs" dxfId="2660" priority="31" operator="equal">
      <formula>"ANNUAL"</formula>
    </cfRule>
  </conditionalFormatting>
  <conditionalFormatting sqref="N22:V22">
    <cfRule type="cellIs" dxfId="2659" priority="98" operator="equal">
      <formula>"ANNUAL"</formula>
    </cfRule>
  </conditionalFormatting>
  <conditionalFormatting sqref="N56:V60">
    <cfRule type="cellIs" dxfId="2658" priority="21" operator="equal">
      <formula>"ANNUAL"</formula>
    </cfRule>
  </conditionalFormatting>
  <conditionalFormatting sqref="O50:O52">
    <cfRule type="cellIs" dxfId="2657" priority="62" operator="equal">
      <formula>"ANNUAL"</formula>
    </cfRule>
  </conditionalFormatting>
  <conditionalFormatting sqref="O20:P21">
    <cfRule type="cellIs" dxfId="2656" priority="42" operator="equal">
      <formula>"ANNUAL"</formula>
    </cfRule>
  </conditionalFormatting>
  <conditionalFormatting sqref="O108:P113">
    <cfRule type="cellIs" dxfId="2655" priority="39" operator="equal">
      <formula>"ANNUAL"</formula>
    </cfRule>
  </conditionalFormatting>
  <conditionalFormatting sqref="O19:Q19">
    <cfRule type="cellIs" dxfId="2654" priority="65" operator="equal">
      <formula>"ANNUAL"</formula>
    </cfRule>
  </conditionalFormatting>
  <conditionalFormatting sqref="O86:Q88 O114:Q120">
    <cfRule type="cellIs" dxfId="2653" priority="9" operator="equal">
      <formula>"ANNUAL"</formula>
    </cfRule>
  </conditionalFormatting>
  <conditionalFormatting sqref="O160:V160 R161:V164">
    <cfRule type="cellIs" dxfId="2652" priority="1" operator="equal">
      <formula>"ANNUAL"</formula>
    </cfRule>
  </conditionalFormatting>
  <conditionalFormatting sqref="O166:V175">
    <cfRule type="cellIs" dxfId="2651" priority="23" operator="equal">
      <formula>"ANNUAL"</formula>
    </cfRule>
  </conditionalFormatting>
  <conditionalFormatting sqref="P50:V55">
    <cfRule type="cellIs" dxfId="2650" priority="10" operator="equal">
      <formula>"ANNUAL"</formula>
    </cfRule>
  </conditionalFormatting>
  <conditionalFormatting sqref="Q20">
    <cfRule type="cellIs" dxfId="2649" priority="17" operator="equal">
      <formula>"ANNUAL"</formula>
    </cfRule>
  </conditionalFormatting>
  <conditionalFormatting sqref="Q112:T113">
    <cfRule type="cellIs" dxfId="2648" priority="13" operator="equal">
      <formula>"ANNUAL"</formula>
    </cfRule>
  </conditionalFormatting>
  <conditionalFormatting sqref="R114:T116">
    <cfRule type="cellIs" dxfId="2647" priority="198" operator="equal">
      <formula>"ANNUAL"</formula>
    </cfRule>
  </conditionalFormatting>
  <conditionalFormatting sqref="R19:V20 Q21:V21 M72 M78:N78 N82:V82 L86:N86 R86:V86 R87:T88 M89:T89 L108:N108 R117:V118 R119:T120 N121:T121 L136:V136 R137:V138 L152:M152 L153:Q153 O161:Q162 M162:N162 N165:V165 L168:N169 N176:V176 R177:V183 L184:V1048576">
    <cfRule type="cellIs" dxfId="2646" priority="214" operator="equal">
      <formula>"ANNUAL"</formula>
    </cfRule>
  </conditionalFormatting>
  <conditionalFormatting sqref="U87:V89 U119:V121">
    <cfRule type="cellIs" dxfId="2645" priority="187" operator="equal">
      <formula>"ANNUAL"</formula>
    </cfRule>
  </conditionalFormatting>
  <conditionalFormatting sqref="U112:V116">
    <cfRule type="cellIs" dxfId="2644" priority="188" operator="equal">
      <formula>"ANNUAL"</formula>
    </cfRule>
  </conditionalFormatting>
  <pageMargins left="0.23622047244094491" right="0.23622047244094491" top="0.78" bottom="0.15748031496062992" header="0.15748031496062992" footer="0.51181102362204722"/>
  <pageSetup scale="56" fitToHeight="0" orientation="landscape" r:id="rId1"/>
  <headerFooter alignWithMargins="0">
    <oddHeader>&amp;CMONTHLY FIRE ALARM SYSTEM TESTING - NOVEMBER 2015-OCTOBER 2016</oddHeader>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621A17B49B1A499E9B20A73F714F53" ma:contentTypeVersion="15" ma:contentTypeDescription="Create a new document." ma:contentTypeScope="" ma:versionID="8c827fbb63c0a585d309d946dea2bbdd">
  <xsd:schema xmlns:xsd="http://www.w3.org/2001/XMLSchema" xmlns:xs="http://www.w3.org/2001/XMLSchema" xmlns:p="http://schemas.microsoft.com/office/2006/metadata/properties" xmlns:ns2="6876f4e4-9074-4383-a8a2-485a224349a7" xmlns:ns3="cd5363be-2650-4957-b515-33855f9ae6c7" targetNamespace="http://schemas.microsoft.com/office/2006/metadata/properties" ma:root="true" ma:fieldsID="1fd26a7a77c8537174c8062b2347cc6d" ns2:_="" ns3:_="">
    <xsd:import namespace="6876f4e4-9074-4383-a8a2-485a224349a7"/>
    <xsd:import namespace="cd5363be-2650-4957-b515-33855f9ae6c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76f4e4-9074-4383-a8a2-485a224349a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description="" ma:hidden="true" ma:indexed="true" ma:internalName="MediaServiceDateTaken" ma:readOnly="true">
      <xsd:simpleType>
        <xsd:restriction base="dms:Text"/>
      </xsd:simpleType>
    </xsd:element>
    <xsd:element name="MediaServiceLocation" ma:index="12" nillable="true" ma:displayName="Location" ma:description="" ma:indexed="true" ma:internalName="MediaServiceLocatio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a00eaeb-805a-42e7-a950-7373ada89db4"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d5363be-2650-4957-b515-33855f9ae6c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57c8084-db4a-4e26-9e9a-77a76deea767}" ma:internalName="TaxCatchAll" ma:showField="CatchAllData" ma:web="cd5363be-2650-4957-b515-33855f9ae6c7">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76f4e4-9074-4383-a8a2-485a224349a7">
      <Terms xmlns="http://schemas.microsoft.com/office/infopath/2007/PartnerControls"/>
    </lcf76f155ced4ddcb4097134ff3c332f>
    <TaxCatchAll xmlns="cd5363be-2650-4957-b515-33855f9ae6c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D00BF9-8B29-45DB-B4C1-D679655AA7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76f4e4-9074-4383-a8a2-485a224349a7"/>
    <ds:schemaRef ds:uri="cd5363be-2650-4957-b515-33855f9ae6c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FB558F-5765-48EC-83A6-9E063794ACF3}">
  <ds:schemaRefs>
    <ds:schemaRef ds:uri="cd5363be-2650-4957-b515-33855f9ae6c7"/>
    <ds:schemaRef ds:uri="http://schemas.microsoft.com/office/infopath/2007/PartnerControls"/>
    <ds:schemaRef ds:uri="http://purl.org/dc/elements/1.1/"/>
    <ds:schemaRef ds:uri="http://schemas.microsoft.com/office/2006/documentManagement/types"/>
    <ds:schemaRef ds:uri="6876f4e4-9074-4383-a8a2-485a224349a7"/>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5D5C132A-294E-47E5-9C39-29F0DFB2E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26</vt:i4>
      </vt:variant>
    </vt:vector>
  </HeadingPairs>
  <TitlesOfParts>
    <vt:vector size="56" baseType="lpstr">
      <vt:lpstr>Original</vt:lpstr>
      <vt:lpstr>MBT - summary</vt:lpstr>
      <vt:lpstr>Monthly- key by address</vt:lpstr>
      <vt:lpstr>Jan 2026 - Dec 2026</vt:lpstr>
      <vt:lpstr>Jan 2024-Dec 2024</vt:lpstr>
      <vt:lpstr>Detail1</vt:lpstr>
      <vt:lpstr>Detail3</vt:lpstr>
      <vt:lpstr>Annual Charts</vt:lpstr>
      <vt:lpstr>2026 Completion Chart</vt:lpstr>
      <vt:lpstr>X-Keys</vt:lpstr>
      <vt:lpstr>2026 Revenue Report</vt:lpstr>
      <vt:lpstr>Jan 2025 - Dec 2025</vt:lpstr>
      <vt:lpstr>2025 Completion Chart</vt:lpstr>
      <vt:lpstr>2025 Revenue Report</vt:lpstr>
      <vt:lpstr>Monthlies - 2025 Finish times</vt:lpstr>
      <vt:lpstr>Monthlies - 2024 Finish times</vt:lpstr>
      <vt:lpstr>Jan 2023-Dec 2023</vt:lpstr>
      <vt:lpstr>KEY &amp; route order - summary</vt:lpstr>
      <vt:lpstr>Nov 2021-Dec 2022</vt:lpstr>
      <vt:lpstr>Nov 2020-Oct 2021</vt:lpstr>
      <vt:lpstr>Nov 2019-Oct 2020</vt:lpstr>
      <vt:lpstr>Nov 2012-Oct 2017-don't use(tw)</vt:lpstr>
      <vt:lpstr>2020 SORTED FOR AO BILLING</vt:lpstr>
      <vt:lpstr>2019&amp;2020 BILLINGQUESTIONS - AO</vt:lpstr>
      <vt:lpstr>EXTRA KEY LIST</vt:lpstr>
      <vt:lpstr>Annual month summary</vt:lpstr>
      <vt:lpstr>November 2011-October 2012</vt:lpstr>
      <vt:lpstr>ULC SITES- MBT SUMMARY </vt:lpstr>
      <vt:lpstr>COLLIERS SITES</vt:lpstr>
      <vt:lpstr>for mapping</vt:lpstr>
      <vt:lpstr>'2019&amp;2020 BILLINGQUESTIONS - AO'!Print_Area</vt:lpstr>
      <vt:lpstr>'Annual month summary'!Print_Area</vt:lpstr>
      <vt:lpstr>'COLLIERS SITES'!Print_Area</vt:lpstr>
      <vt:lpstr>'for mapping'!Print_Area</vt:lpstr>
      <vt:lpstr>'Jan 2025 - Dec 2025'!Print_Area</vt:lpstr>
      <vt:lpstr>'Jan 2026 - Dec 2026'!Print_Area</vt:lpstr>
      <vt:lpstr>'Monthly- key by address'!Print_Area</vt:lpstr>
      <vt:lpstr>'Nov 2012-Oct 2017-don''t use(tw)'!Print_Area</vt:lpstr>
      <vt:lpstr>'Nov 2019-Oct 2020'!Print_Area</vt:lpstr>
      <vt:lpstr>'Nov 2020-Oct 2021'!Print_Area</vt:lpstr>
      <vt:lpstr>'Nov 2021-Dec 2022'!Print_Area</vt:lpstr>
      <vt:lpstr>'November 2011-October 2012'!Print_Area</vt:lpstr>
      <vt:lpstr>Original!Print_Area</vt:lpstr>
      <vt:lpstr>'2020 SORTED FOR AO BILLING'!Print_Titles</vt:lpstr>
      <vt:lpstr>'Annual month summary'!Print_Titles</vt:lpstr>
      <vt:lpstr>'for mapping'!Print_Titles</vt:lpstr>
      <vt:lpstr>'Jan 2023-Dec 2023'!Print_Titles</vt:lpstr>
      <vt:lpstr>'Jan 2024-Dec 2024'!Print_Titles</vt:lpstr>
      <vt:lpstr>'Jan 2025 - Dec 2025'!Print_Titles</vt:lpstr>
      <vt:lpstr>'Jan 2026 - Dec 2026'!Print_Titles</vt:lpstr>
      <vt:lpstr>'Nov 2012-Oct 2017-don''t use(tw)'!Print_Titles</vt:lpstr>
      <vt:lpstr>'Nov 2019-Oct 2020'!Print_Titles</vt:lpstr>
      <vt:lpstr>'Nov 2020-Oct 2021'!Print_Titles</vt:lpstr>
      <vt:lpstr>'Nov 2021-Dec 2022'!Print_Titles</vt:lpstr>
      <vt:lpstr>'November 2011-October 2012'!Print_Titles</vt:lpstr>
      <vt:lpstr>Original!Print_Titles</vt:lpstr>
    </vt:vector>
  </TitlesOfParts>
  <Manager/>
  <Company>Tecnet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Tecnet</dc:creator>
  <cp:keywords/>
  <dc:description/>
  <cp:lastModifiedBy>Jamie Sullivan-Phillips</cp:lastModifiedBy>
  <cp:revision/>
  <cp:lastPrinted>2026-02-06T21:43:38Z</cp:lastPrinted>
  <dcterms:created xsi:type="dcterms:W3CDTF">2006-11-23T15:22:42Z</dcterms:created>
  <dcterms:modified xsi:type="dcterms:W3CDTF">2026-05-01T15:37:08Z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0x0101005B621A17B49B1A499E9B20A73F714F53</vt:lpwstr>
  </property>
  <property fmtid="{D5CDD505-2E9C-101B-9397-08002B2CF9AE}" pid="3" name="Order">
    <vt:r8>4576000</vt:r8>
  </property>
  <property fmtid="{D5CDD505-2E9C-101B-9397-08002B2CF9AE}" pid="4" name="MediaServiceImageTags">
    <vt:lpwstr/>
  </property>
</Properties>
</file>